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xr:revisionPtr revIDLastSave="0" documentId="13_ncr:1_{6386F9A5-2494-4BD7-8085-19353F95B87A}" xr6:coauthVersionLast="41" xr6:coauthVersionMax="41" xr10:uidLastSave="{00000000-0000-0000-0000-000000000000}"/>
  <workbookProtection workbookAlgorithmName="SHA-512" workbookHashValue="ODwBAW3hFRkOQZYnwMIfC2hVLU1C+sU/yHdq7qUyBl8n6HtTWR8NqWUDWa1JUmis4QQohOyBqQ3mT8PE8Oc4cQ==" workbookSaltValue="Bch56WTBdflSZ55ug4fHUQ==" workbookSpinCount="100000" lockStructure="1"/>
  <bookViews>
    <workbookView xWindow="168" yWindow="48" windowWidth="20664" windowHeight="12264" tabRatio="680" firstSheet="11" activeTab="11" xr2:uid="{00000000-000D-0000-FFFF-FFFF00000000}"/>
  </bookViews>
  <sheets>
    <sheet name="lookup" sheetId="2" state="hidden" r:id="rId1"/>
    <sheet name="raw" sheetId="3" state="hidden" r:id="rId2"/>
    <sheet name="Macro" sheetId="17" state="hidden" r:id="rId3"/>
    <sheet name="Notes" sheetId="4" state="hidden" r:id="rId4"/>
    <sheet name="check" sheetId="5" state="hidden" r:id="rId5"/>
    <sheet name="Stats Release" sheetId="9" state="hidden" r:id="rId6"/>
    <sheet name="Chart" sheetId="10" state="hidden" r:id="rId7"/>
    <sheet name="KS201EW_Numbers" sheetId="16" state="hidden" r:id="rId8"/>
    <sheet name="QA" sheetId="15" state="hidden" r:id="rId9"/>
    <sheet name="FIRE1104 raw" sheetId="6" state="hidden" r:id="rId10"/>
    <sheet name="FIRE1104a raw" sheetId="14" state="hidden" r:id="rId11"/>
    <sheet name="Cover_sheet" sheetId="18" r:id="rId12"/>
    <sheet name="Contents" sheetId="19" r:id="rId13"/>
    <sheet name="FIRE1104" sheetId="12" r:id="rId14"/>
    <sheet name="FIRE1104a" sheetId="13" r:id="rId15"/>
  </sheets>
  <definedNames>
    <definedName name="_xlnm._FilterDatabase" localSheetId="1" hidden="1">raw!$A$1:$G$11826</definedName>
    <definedName name="_xlnm.Print_Area" localSheetId="12">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8" i="13" l="1"/>
  <c r="A59" i="13" s="1"/>
  <c r="D54" i="4"/>
  <c r="C2" i="3" l="1"/>
  <c r="D2" i="3"/>
  <c r="C3" i="3"/>
  <c r="D3" i="3"/>
  <c r="C4" i="3"/>
  <c r="D4" i="3"/>
  <c r="D11089" i="3" l="1"/>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c r="C10905" i="3"/>
  <c r="D10904" i="3"/>
  <c r="C10904" i="3"/>
  <c r="D10903" i="3"/>
  <c r="C10903" i="3"/>
  <c r="D10902" i="3"/>
  <c r="C10902" i="3"/>
  <c r="D10901" i="3"/>
  <c r="C10901" i="3"/>
  <c r="D10900" i="3"/>
  <c r="C10900" i="3"/>
  <c r="D10899" i="3"/>
  <c r="C10899" i="3"/>
  <c r="D10898" i="3" l="1"/>
  <c r="C10898" i="3"/>
  <c r="D10897" i="3"/>
  <c r="C10897" i="3"/>
  <c r="D10896" i="3"/>
  <c r="C10896" i="3"/>
  <c r="D10895" i="3"/>
  <c r="C10895" i="3"/>
  <c r="D10894" i="3"/>
  <c r="C10894" i="3"/>
  <c r="D10893" i="3"/>
  <c r="C10893" i="3"/>
  <c r="D10892" i="3"/>
  <c r="C10892" i="3"/>
  <c r="D10891" i="3"/>
  <c r="C10891" i="3"/>
  <c r="D10890" i="3" l="1"/>
  <c r="C10890" i="3"/>
  <c r="D10889" i="3"/>
  <c r="C10889" i="3"/>
  <c r="D10888" i="3"/>
  <c r="C10888" i="3"/>
  <c r="D10887" i="3"/>
  <c r="C10887" i="3"/>
  <c r="D10886" i="3"/>
  <c r="C10886" i="3"/>
  <c r="D10885" i="3"/>
  <c r="C10885" i="3"/>
  <c r="D10884" i="3"/>
  <c r="C10884" i="3"/>
  <c r="D10883" i="3"/>
  <c r="C10883" i="3"/>
  <c r="D10882" i="3" l="1"/>
  <c r="C10882" i="3"/>
  <c r="D10881" i="3"/>
  <c r="C10881" i="3"/>
  <c r="D10880" i="3"/>
  <c r="C10880" i="3"/>
  <c r="D10879" i="3"/>
  <c r="C10879" i="3"/>
  <c r="D10878" i="3"/>
  <c r="C10878" i="3"/>
  <c r="D10877" i="3"/>
  <c r="C10877" i="3"/>
  <c r="D10876" i="3"/>
  <c r="C10876" i="3"/>
  <c r="D10875" i="3"/>
  <c r="C10875" i="3"/>
  <c r="D10874" i="3" l="1"/>
  <c r="C10874" i="3"/>
  <c r="D10873" i="3"/>
  <c r="C10873" i="3"/>
  <c r="D10872" i="3"/>
  <c r="C10872" i="3"/>
  <c r="D10871" i="3"/>
  <c r="C10871" i="3"/>
  <c r="D10870" i="3"/>
  <c r="C10870" i="3"/>
  <c r="D10869" i="3"/>
  <c r="C10869" i="3"/>
  <c r="D10868" i="3"/>
  <c r="C10868" i="3"/>
  <c r="D10867" i="3"/>
  <c r="C10867" i="3"/>
  <c r="D10866" i="3" l="1"/>
  <c r="C10866" i="3"/>
  <c r="D10865" i="3"/>
  <c r="C10865" i="3"/>
  <c r="D10864" i="3"/>
  <c r="C10864" i="3"/>
  <c r="D10863" i="3"/>
  <c r="C10863" i="3"/>
  <c r="D10862" i="3"/>
  <c r="C10862" i="3"/>
  <c r="D10861" i="3"/>
  <c r="C10861" i="3"/>
  <c r="D10860" i="3"/>
  <c r="C10860" i="3"/>
  <c r="D10859" i="3"/>
  <c r="C10859" i="3"/>
  <c r="D10858" i="3" l="1"/>
  <c r="C10858" i="3"/>
  <c r="D10857" i="3"/>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c r="C10843" i="3"/>
  <c r="D10842" i="3" l="1"/>
  <c r="C10842" i="3"/>
  <c r="D10841" i="3"/>
  <c r="C10841" i="3"/>
  <c r="D10840" i="3"/>
  <c r="C10840" i="3"/>
  <c r="D10839" i="3"/>
  <c r="C10839" i="3"/>
  <c r="D10838" i="3"/>
  <c r="C10838" i="3"/>
  <c r="D10837" i="3"/>
  <c r="C10837" i="3"/>
  <c r="D10836" i="3"/>
  <c r="C10836" i="3"/>
  <c r="D10835" i="3"/>
  <c r="C10835" i="3"/>
  <c r="D10834" i="3" l="1"/>
  <c r="C10834" i="3"/>
  <c r="D10833" i="3"/>
  <c r="C10833" i="3"/>
  <c r="D10832" i="3"/>
  <c r="C10832" i="3"/>
  <c r="D10831" i="3"/>
  <c r="C10831" i="3"/>
  <c r="D10830" i="3"/>
  <c r="C10830" i="3"/>
  <c r="D10829" i="3"/>
  <c r="C10829" i="3"/>
  <c r="D10828" i="3"/>
  <c r="C10828" i="3"/>
  <c r="D10827" i="3"/>
  <c r="C10827" i="3"/>
  <c r="D10826" i="3" l="1"/>
  <c r="C10826" i="3"/>
  <c r="D10825" i="3"/>
  <c r="C10825" i="3"/>
  <c r="D10824" i="3"/>
  <c r="C10824" i="3"/>
  <c r="D10823" i="3"/>
  <c r="C10823" i="3"/>
  <c r="D10822" i="3"/>
  <c r="C10822" i="3"/>
  <c r="D10821" i="3"/>
  <c r="C10821" i="3"/>
  <c r="D10820" i="3"/>
  <c r="C10820" i="3"/>
  <c r="D10819" i="3"/>
  <c r="C10819" i="3"/>
  <c r="D10818" i="3" l="1"/>
  <c r="C10818" i="3"/>
  <c r="D10817" i="3"/>
  <c r="C10817" i="3"/>
  <c r="D10816" i="3"/>
  <c r="C10816" i="3"/>
  <c r="D10815" i="3"/>
  <c r="C10815" i="3"/>
  <c r="D10814" i="3"/>
  <c r="C10814" i="3"/>
  <c r="D10813" i="3"/>
  <c r="C10813" i="3"/>
  <c r="D10812" i="3"/>
  <c r="C10812" i="3"/>
  <c r="D10811" i="3"/>
  <c r="C10811" i="3"/>
  <c r="D10810" i="3" l="1"/>
  <c r="C10810" i="3"/>
  <c r="D10809" i="3"/>
  <c r="C10809" i="3"/>
  <c r="D10808" i="3"/>
  <c r="C10808" i="3"/>
  <c r="D10807" i="3"/>
  <c r="C10807" i="3"/>
  <c r="D10806" i="3"/>
  <c r="C10806" i="3"/>
  <c r="D10805" i="3"/>
  <c r="C10805" i="3"/>
  <c r="D10804" i="3"/>
  <c r="C10804" i="3"/>
  <c r="D10803" i="3"/>
  <c r="C10803" i="3"/>
  <c r="D10802" i="3" l="1"/>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c r="C10787" i="3"/>
  <c r="D10786" i="3" l="1"/>
  <c r="C10786" i="3"/>
  <c r="D10785" i="3"/>
  <c r="C10785" i="3"/>
  <c r="D10784" i="3"/>
  <c r="C10784" i="3"/>
  <c r="D10783" i="3"/>
  <c r="C10783" i="3"/>
  <c r="D10782" i="3"/>
  <c r="C10782" i="3"/>
  <c r="D10781" i="3"/>
  <c r="C10781" i="3"/>
  <c r="D10780" i="3"/>
  <c r="C10780" i="3"/>
  <c r="D10779" i="3"/>
  <c r="C10779" i="3"/>
  <c r="D10778" i="3" l="1"/>
  <c r="C10778" i="3"/>
  <c r="D10777" i="3"/>
  <c r="C10777" i="3"/>
  <c r="D10776" i="3"/>
  <c r="C10776" i="3"/>
  <c r="D10775" i="3"/>
  <c r="C10775" i="3"/>
  <c r="D10774" i="3"/>
  <c r="C10774" i="3"/>
  <c r="D10773" i="3"/>
  <c r="C10773" i="3"/>
  <c r="D10772" i="3"/>
  <c r="C10772" i="3"/>
  <c r="D10771" i="3"/>
  <c r="C10771" i="3"/>
  <c r="D10770" i="3" l="1"/>
  <c r="C10770" i="3"/>
  <c r="D10769" i="3"/>
  <c r="C10769" i="3"/>
  <c r="D10768" i="3"/>
  <c r="C10768" i="3"/>
  <c r="D10767" i="3"/>
  <c r="C10767" i="3"/>
  <c r="D10766" i="3"/>
  <c r="C10766" i="3"/>
  <c r="D10765" i="3"/>
  <c r="C10765" i="3"/>
  <c r="D10764" i="3"/>
  <c r="C10764" i="3"/>
  <c r="D10763" i="3"/>
  <c r="C10763" i="3"/>
  <c r="D10762" i="3" l="1"/>
  <c r="C10762" i="3"/>
  <c r="D10761" i="3"/>
  <c r="C10761" i="3"/>
  <c r="D10760" i="3"/>
  <c r="C10760" i="3"/>
  <c r="D10759" i="3"/>
  <c r="C10759" i="3"/>
  <c r="D10758" i="3"/>
  <c r="C10758" i="3"/>
  <c r="D10757" i="3"/>
  <c r="C10757" i="3"/>
  <c r="D10756" i="3"/>
  <c r="C10756" i="3"/>
  <c r="D10755" i="3"/>
  <c r="C10755" i="3"/>
  <c r="D10754" i="3" l="1"/>
  <c r="C10754" i="3"/>
  <c r="D10753" i="3"/>
  <c r="C10753" i="3"/>
  <c r="D10752" i="3"/>
  <c r="C10752" i="3"/>
  <c r="D10751" i="3"/>
  <c r="C10751" i="3"/>
  <c r="D10750" i="3"/>
  <c r="C10750" i="3"/>
  <c r="D10749" i="3"/>
  <c r="C10749" i="3"/>
  <c r="D10748" i="3"/>
  <c r="C10748" i="3"/>
  <c r="D10747" i="3"/>
  <c r="C10747" i="3"/>
  <c r="D10746" i="3" l="1"/>
  <c r="C10746" i="3"/>
  <c r="D10745" i="3"/>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c r="C10731" i="3"/>
  <c r="D10730" i="3" l="1"/>
  <c r="C10730" i="3"/>
  <c r="D10729" i="3"/>
  <c r="C10729" i="3"/>
  <c r="D10728" i="3"/>
  <c r="C10728" i="3"/>
  <c r="D10727" i="3"/>
  <c r="C10727" i="3"/>
  <c r="D10726" i="3"/>
  <c r="C10726" i="3"/>
  <c r="D10725" i="3"/>
  <c r="C10725" i="3"/>
  <c r="D10724" i="3"/>
  <c r="C10724" i="3"/>
  <c r="D10723" i="3"/>
  <c r="C10723" i="3"/>
  <c r="D10722" i="3" l="1"/>
  <c r="C10722" i="3"/>
  <c r="D11825" i="3" l="1"/>
  <c r="C11825" i="3"/>
  <c r="D11824" i="3"/>
  <c r="C11824" i="3"/>
  <c r="D11823" i="3"/>
  <c r="C11823" i="3"/>
  <c r="D11822" i="3"/>
  <c r="C11822" i="3"/>
  <c r="D11821" i="3"/>
  <c r="C11821" i="3"/>
  <c r="D11820" i="3"/>
  <c r="C11820" i="3"/>
  <c r="D11819" i="3"/>
  <c r="C11819" i="3"/>
  <c r="D11818" i="3" l="1"/>
  <c r="C11818" i="3"/>
  <c r="D11817" i="3"/>
  <c r="C11817" i="3"/>
  <c r="D11816" i="3"/>
  <c r="C11816" i="3"/>
  <c r="D11815" i="3"/>
  <c r="C11815" i="3"/>
  <c r="D11814" i="3"/>
  <c r="C11814" i="3"/>
  <c r="D11813" i="3"/>
  <c r="C11813" i="3"/>
  <c r="D11812" i="3"/>
  <c r="C11812" i="3"/>
  <c r="D11811" i="3"/>
  <c r="C11811" i="3"/>
  <c r="D11810" i="3" l="1"/>
  <c r="C11810" i="3"/>
  <c r="D11809" i="3"/>
  <c r="C11809" i="3"/>
  <c r="D11808" i="3"/>
  <c r="C11808" i="3"/>
  <c r="D11807" i="3"/>
  <c r="C11807" i="3"/>
  <c r="D11806" i="3"/>
  <c r="C11806" i="3"/>
  <c r="D11805" i="3"/>
  <c r="C11805" i="3"/>
  <c r="D11804" i="3"/>
  <c r="C11804" i="3"/>
  <c r="D11803" i="3"/>
  <c r="C11803" i="3"/>
  <c r="D11802" i="3" l="1"/>
  <c r="C11802" i="3"/>
  <c r="D11801" i="3"/>
  <c r="C11801" i="3"/>
  <c r="D11800" i="3"/>
  <c r="C11800" i="3"/>
  <c r="D11799" i="3"/>
  <c r="C11799" i="3"/>
  <c r="D11798" i="3"/>
  <c r="C11798" i="3"/>
  <c r="D11797" i="3"/>
  <c r="C11797" i="3"/>
  <c r="D11796" i="3"/>
  <c r="C11796" i="3"/>
  <c r="D11795" i="3"/>
  <c r="C11795" i="3"/>
  <c r="D11794" i="3" l="1"/>
  <c r="C11794" i="3"/>
  <c r="D11793" i="3"/>
  <c r="C11793" i="3"/>
  <c r="D11792" i="3"/>
  <c r="C11792" i="3"/>
  <c r="D11791" i="3"/>
  <c r="C11791" i="3"/>
  <c r="D11790" i="3"/>
  <c r="C11790" i="3"/>
  <c r="D11789" i="3"/>
  <c r="C11789" i="3"/>
  <c r="D11788" i="3"/>
  <c r="C11788" i="3"/>
  <c r="D11787" i="3"/>
  <c r="C11787" i="3"/>
  <c r="D11786" i="3" l="1"/>
  <c r="C11786" i="3"/>
  <c r="D11785" i="3"/>
  <c r="C11785" i="3"/>
  <c r="D11784" i="3"/>
  <c r="C11784" i="3"/>
  <c r="D11783" i="3"/>
  <c r="C11783" i="3"/>
  <c r="D11782" i="3"/>
  <c r="C11782" i="3"/>
  <c r="D11781" i="3"/>
  <c r="C11781" i="3"/>
  <c r="D11780" i="3"/>
  <c r="C11780" i="3"/>
  <c r="D11779" i="3"/>
  <c r="C11779" i="3"/>
  <c r="D11778" i="3" l="1"/>
  <c r="C11778" i="3"/>
  <c r="D11777" i="3"/>
  <c r="C11777" i="3"/>
  <c r="D11776" i="3"/>
  <c r="C11776" i="3"/>
  <c r="D11775" i="3"/>
  <c r="C11775" i="3"/>
  <c r="D11774" i="3"/>
  <c r="C11774" i="3"/>
  <c r="D11773" i="3"/>
  <c r="C11773" i="3"/>
  <c r="D11772" i="3"/>
  <c r="C11772" i="3"/>
  <c r="D11771" i="3"/>
  <c r="C11771" i="3"/>
  <c r="D11770" i="3" l="1"/>
  <c r="C11770" i="3"/>
  <c r="D11769" i="3"/>
  <c r="C11769" i="3"/>
  <c r="D11768" i="3"/>
  <c r="C11768" i="3"/>
  <c r="D11767" i="3"/>
  <c r="C11767" i="3"/>
  <c r="D11766" i="3"/>
  <c r="C11766" i="3"/>
  <c r="D11765" i="3"/>
  <c r="C11765" i="3"/>
  <c r="D11764" i="3"/>
  <c r="C11764" i="3"/>
  <c r="D11763" i="3"/>
  <c r="C11763" i="3"/>
  <c r="D11762" i="3" l="1"/>
  <c r="C11762" i="3"/>
  <c r="D11761" i="3"/>
  <c r="C11761" i="3"/>
  <c r="D11760" i="3"/>
  <c r="C11760" i="3"/>
  <c r="D11759" i="3"/>
  <c r="C11759" i="3"/>
  <c r="D11758" i="3"/>
  <c r="C11758" i="3"/>
  <c r="D11757" i="3"/>
  <c r="C11757" i="3"/>
  <c r="D11756" i="3"/>
  <c r="C11756" i="3"/>
  <c r="D11755" i="3"/>
  <c r="C11755" i="3"/>
  <c r="D11754" i="3" l="1"/>
  <c r="C11754" i="3"/>
  <c r="D11753" i="3"/>
  <c r="C11753" i="3"/>
  <c r="D11752" i="3"/>
  <c r="C11752" i="3"/>
  <c r="D11751" i="3"/>
  <c r="C11751" i="3"/>
  <c r="D11750" i="3"/>
  <c r="C11750" i="3"/>
  <c r="D11749" i="3"/>
  <c r="C11749" i="3"/>
  <c r="D11748" i="3"/>
  <c r="C11748" i="3"/>
  <c r="D11747" i="3"/>
  <c r="C11747" i="3"/>
  <c r="D11746" i="3" l="1"/>
  <c r="C11746" i="3"/>
  <c r="D11745" i="3"/>
  <c r="C11745" i="3"/>
  <c r="D11744" i="3"/>
  <c r="C11744" i="3"/>
  <c r="D11743" i="3"/>
  <c r="C11743" i="3"/>
  <c r="D11742" i="3"/>
  <c r="C11742" i="3"/>
  <c r="D11741" i="3"/>
  <c r="C11741" i="3"/>
  <c r="D11740" i="3"/>
  <c r="C11740" i="3"/>
  <c r="D11739" i="3"/>
  <c r="C11739" i="3"/>
  <c r="D11738" i="3" l="1"/>
  <c r="C11738" i="3"/>
  <c r="D11737" i="3"/>
  <c r="C11737" i="3"/>
  <c r="D11736" i="3"/>
  <c r="C11736" i="3"/>
  <c r="D11735" i="3"/>
  <c r="C11735" i="3"/>
  <c r="D11734" i="3"/>
  <c r="C11734" i="3"/>
  <c r="D11733" i="3"/>
  <c r="C11733" i="3"/>
  <c r="D11732" i="3"/>
  <c r="C11732" i="3"/>
  <c r="D11731" i="3"/>
  <c r="C11731" i="3"/>
  <c r="D11730" i="3" l="1"/>
  <c r="C11730" i="3"/>
  <c r="D11729" i="3"/>
  <c r="C11729" i="3"/>
  <c r="D11728" i="3"/>
  <c r="C11728" i="3"/>
  <c r="D11727" i="3"/>
  <c r="C11727" i="3"/>
  <c r="D11726" i="3"/>
  <c r="C11726" i="3"/>
  <c r="D11725" i="3"/>
  <c r="C11725" i="3"/>
  <c r="D11724" i="3"/>
  <c r="C11724" i="3"/>
  <c r="D11723" i="3"/>
  <c r="C11723" i="3"/>
  <c r="D11722" i="3" l="1"/>
  <c r="C11722" i="3"/>
  <c r="D11721" i="3"/>
  <c r="C11721" i="3"/>
  <c r="D11720" i="3"/>
  <c r="C11720" i="3"/>
  <c r="D11719" i="3"/>
  <c r="C11719" i="3"/>
  <c r="D11718" i="3"/>
  <c r="C11718" i="3"/>
  <c r="D11717" i="3"/>
  <c r="C11717" i="3"/>
  <c r="D11716" i="3"/>
  <c r="C11716" i="3"/>
  <c r="D11715" i="3"/>
  <c r="C11715" i="3"/>
  <c r="D11714" i="3" l="1"/>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l="1"/>
  <c r="C11698" i="3"/>
  <c r="D11697" i="3"/>
  <c r="C11697" i="3"/>
  <c r="D11696" i="3"/>
  <c r="C11696" i="3"/>
  <c r="D11695" i="3"/>
  <c r="C11695" i="3"/>
  <c r="D11694" i="3"/>
  <c r="C11694" i="3"/>
  <c r="D11693" i="3"/>
  <c r="C11693" i="3"/>
  <c r="D11692" i="3"/>
  <c r="C11692" i="3"/>
  <c r="D11691" i="3"/>
  <c r="C11691" i="3"/>
  <c r="D11690" i="3" l="1"/>
  <c r="C11690" i="3"/>
  <c r="D11689" i="3"/>
  <c r="C11689" i="3"/>
  <c r="D11688" i="3"/>
  <c r="C11688" i="3"/>
  <c r="D11687" i="3"/>
  <c r="C11687" i="3"/>
  <c r="D11686" i="3"/>
  <c r="C11686" i="3"/>
  <c r="D11685" i="3"/>
  <c r="C11685" i="3"/>
  <c r="D11684" i="3"/>
  <c r="C11684" i="3"/>
  <c r="D11683" i="3"/>
  <c r="C11683" i="3"/>
  <c r="D11682" i="3" l="1"/>
  <c r="C11682" i="3"/>
  <c r="D11681" i="3"/>
  <c r="C11681" i="3"/>
  <c r="D11680" i="3"/>
  <c r="C11680" i="3"/>
  <c r="D11679" i="3"/>
  <c r="C11679" i="3"/>
  <c r="D11678" i="3"/>
  <c r="C11678" i="3"/>
  <c r="D11677" i="3"/>
  <c r="C11677" i="3"/>
  <c r="D11676" i="3"/>
  <c r="C11676" i="3"/>
  <c r="D11675" i="3"/>
  <c r="C11675" i="3"/>
  <c r="D11674" i="3" l="1"/>
  <c r="C11674" i="3"/>
  <c r="D11673" i="3"/>
  <c r="C11673" i="3"/>
  <c r="D11672" i="3"/>
  <c r="C11672" i="3"/>
  <c r="D11671" i="3"/>
  <c r="C11671" i="3"/>
  <c r="D11670" i="3"/>
  <c r="C11670" i="3"/>
  <c r="D11669" i="3"/>
  <c r="C11669" i="3"/>
  <c r="D11668" i="3"/>
  <c r="C11668" i="3"/>
  <c r="D11667" i="3"/>
  <c r="C11667" i="3"/>
  <c r="D11666" i="3" l="1"/>
  <c r="C11666" i="3"/>
  <c r="D11665" i="3"/>
  <c r="C11665" i="3"/>
  <c r="D11664" i="3"/>
  <c r="C11664" i="3"/>
  <c r="D11663" i="3"/>
  <c r="C11663" i="3"/>
  <c r="D11662" i="3"/>
  <c r="C11662" i="3"/>
  <c r="D11661" i="3"/>
  <c r="C11661" i="3"/>
  <c r="D11660" i="3"/>
  <c r="C11660" i="3"/>
  <c r="D11659" i="3"/>
  <c r="C11659" i="3"/>
  <c r="D11658" i="3" l="1"/>
  <c r="C11658" i="3"/>
  <c r="D11657" i="3"/>
  <c r="C11657" i="3"/>
  <c r="D11656" i="3"/>
  <c r="C11656" i="3"/>
  <c r="D11655" i="3"/>
  <c r="C11655" i="3"/>
  <c r="D11654" i="3"/>
  <c r="C11654" i="3"/>
  <c r="D11653" i="3"/>
  <c r="C11653" i="3"/>
  <c r="D11652" i="3"/>
  <c r="C11652" i="3"/>
  <c r="D11651" i="3"/>
  <c r="C11651" i="3"/>
  <c r="D11650" i="3" l="1"/>
  <c r="C11650" i="3"/>
  <c r="D11649" i="3"/>
  <c r="C11649" i="3"/>
  <c r="D11648" i="3"/>
  <c r="C11648" i="3"/>
  <c r="D11647" i="3"/>
  <c r="C11647" i="3"/>
  <c r="D11646" i="3"/>
  <c r="C11646" i="3"/>
  <c r="D11645" i="3"/>
  <c r="C11645" i="3"/>
  <c r="D11644" i="3"/>
  <c r="C11644" i="3"/>
  <c r="D11643" i="3"/>
  <c r="C11643" i="3"/>
  <c r="D11642" i="3" l="1"/>
  <c r="C11642" i="3"/>
  <c r="D11641" i="3"/>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l="1"/>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l="1"/>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0721" i="3" l="1"/>
  <c r="C10721" i="3"/>
  <c r="D10720" i="3"/>
  <c r="C10720" i="3"/>
  <c r="D10719" i="3"/>
  <c r="C10719" i="3"/>
  <c r="D10718" i="3"/>
  <c r="C10718" i="3"/>
  <c r="D10717" i="3"/>
  <c r="C10717" i="3"/>
  <c r="D10716" i="3"/>
  <c r="C10716" i="3"/>
  <c r="D10715" i="3"/>
  <c r="C10715" i="3"/>
  <c r="D10714" i="3" l="1"/>
  <c r="C10714" i="3"/>
  <c r="D10713" i="3"/>
  <c r="C10713" i="3"/>
  <c r="D10712" i="3"/>
  <c r="C10712" i="3"/>
  <c r="D10711" i="3"/>
  <c r="C10711" i="3"/>
  <c r="D10710" i="3"/>
  <c r="C10710" i="3"/>
  <c r="D10709" i="3"/>
  <c r="C10709" i="3"/>
  <c r="D10708" i="3"/>
  <c r="C10708" i="3"/>
  <c r="D10707" i="3"/>
  <c r="C10707" i="3"/>
  <c r="D10706" i="3" l="1"/>
  <c r="C10706" i="3"/>
  <c r="D10705" i="3"/>
  <c r="C10705" i="3"/>
  <c r="D10704" i="3"/>
  <c r="C10704" i="3"/>
  <c r="D10703" i="3"/>
  <c r="C10703" i="3"/>
  <c r="D10702" i="3"/>
  <c r="C10702" i="3"/>
  <c r="D10701" i="3"/>
  <c r="C10701" i="3"/>
  <c r="D10700" i="3"/>
  <c r="C10700" i="3"/>
  <c r="D10699" i="3"/>
  <c r="C10699" i="3"/>
  <c r="D10698" i="3" l="1"/>
  <c r="C10698" i="3"/>
  <c r="D10697" i="3"/>
  <c r="C10697" i="3"/>
  <c r="D10696" i="3"/>
  <c r="C10696" i="3"/>
  <c r="D10695" i="3"/>
  <c r="C10695" i="3"/>
  <c r="D10694" i="3"/>
  <c r="C10694" i="3"/>
  <c r="D10693" i="3"/>
  <c r="C10693" i="3"/>
  <c r="D10692" i="3"/>
  <c r="C10692" i="3"/>
  <c r="D10691" i="3"/>
  <c r="C10691" i="3"/>
  <c r="D10690" i="3" l="1"/>
  <c r="C10690" i="3"/>
  <c r="D10689" i="3"/>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c r="C10675" i="3"/>
  <c r="D10674" i="3" l="1"/>
  <c r="C10674" i="3"/>
  <c r="D10673" i="3"/>
  <c r="C10673" i="3"/>
  <c r="D10672" i="3"/>
  <c r="C10672" i="3"/>
  <c r="D10671" i="3"/>
  <c r="C10671" i="3"/>
  <c r="D10670" i="3"/>
  <c r="C10670" i="3"/>
  <c r="D10669" i="3"/>
  <c r="C10669" i="3"/>
  <c r="D10668" i="3"/>
  <c r="C10668" i="3"/>
  <c r="D10667" i="3"/>
  <c r="C10667" i="3"/>
  <c r="D10666" i="3" l="1"/>
  <c r="C10666" i="3"/>
  <c r="D10665" i="3"/>
  <c r="C10665" i="3"/>
  <c r="D10664" i="3"/>
  <c r="C10664" i="3"/>
  <c r="D10663" i="3"/>
  <c r="C10663" i="3"/>
  <c r="D10662" i="3"/>
  <c r="C10662" i="3"/>
  <c r="D10661" i="3"/>
  <c r="C10661" i="3"/>
  <c r="D10660" i="3"/>
  <c r="C10660" i="3"/>
  <c r="D10659" i="3"/>
  <c r="C10659" i="3"/>
  <c r="D10658" i="3" l="1"/>
  <c r="C10658" i="3"/>
  <c r="D10657" i="3"/>
  <c r="C10657" i="3"/>
  <c r="D10656" i="3"/>
  <c r="C10656" i="3"/>
  <c r="D10655" i="3"/>
  <c r="C10655" i="3"/>
  <c r="D10654" i="3"/>
  <c r="C10654" i="3"/>
  <c r="D10653" i="3"/>
  <c r="C10653" i="3"/>
  <c r="D10652" i="3"/>
  <c r="C10652" i="3"/>
  <c r="D10651" i="3"/>
  <c r="C10651" i="3"/>
  <c r="D10650" i="3" l="1"/>
  <c r="C10650" i="3"/>
  <c r="D10649" i="3"/>
  <c r="C10649" i="3"/>
  <c r="D10648" i="3"/>
  <c r="C10648" i="3"/>
  <c r="D10647" i="3"/>
  <c r="C10647" i="3"/>
  <c r="D10646" i="3"/>
  <c r="C10646" i="3"/>
  <c r="D10645" i="3"/>
  <c r="C10645" i="3"/>
  <c r="D10644" i="3"/>
  <c r="C10644" i="3"/>
  <c r="D10643" i="3"/>
  <c r="C10643" i="3"/>
  <c r="D10642" i="3" l="1"/>
  <c r="C10642" i="3"/>
  <c r="D10641" i="3"/>
  <c r="C10641" i="3"/>
  <c r="D10640" i="3"/>
  <c r="C10640" i="3"/>
  <c r="D10639" i="3"/>
  <c r="C10639" i="3"/>
  <c r="D10638" i="3"/>
  <c r="C10638" i="3"/>
  <c r="D10637" i="3"/>
  <c r="C10637" i="3"/>
  <c r="D10636" i="3"/>
  <c r="C10636" i="3"/>
  <c r="D10635" i="3"/>
  <c r="C10635" i="3"/>
  <c r="D10634" i="3" l="1"/>
  <c r="C10634" i="3"/>
  <c r="D10633" i="3"/>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c r="C10619" i="3"/>
  <c r="D10618" i="3" l="1"/>
  <c r="C10618" i="3"/>
  <c r="D10617" i="3"/>
  <c r="C10617" i="3"/>
  <c r="D10616" i="3"/>
  <c r="C10616" i="3"/>
  <c r="D10615" i="3"/>
  <c r="C10615" i="3"/>
  <c r="D10614" i="3"/>
  <c r="C10614" i="3"/>
  <c r="D10613" i="3"/>
  <c r="C10613" i="3"/>
  <c r="D10612" i="3"/>
  <c r="C10612" i="3"/>
  <c r="D10611" i="3"/>
  <c r="C10611" i="3"/>
  <c r="D10610" i="3" l="1"/>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l="1"/>
  <c r="C10594" i="3"/>
  <c r="D10593" i="3"/>
  <c r="C10593" i="3"/>
  <c r="D10592" i="3"/>
  <c r="C10592" i="3"/>
  <c r="D10591" i="3"/>
  <c r="C10591" i="3"/>
  <c r="D10590" i="3"/>
  <c r="C10590" i="3"/>
  <c r="D10589" i="3"/>
  <c r="C10589" i="3"/>
  <c r="D10588" i="3"/>
  <c r="C10588" i="3"/>
  <c r="D10587" i="3"/>
  <c r="C10587" i="3"/>
  <c r="D10586" i="3" l="1"/>
  <c r="C10586" i="3"/>
  <c r="D10585" i="3"/>
  <c r="C10585" i="3"/>
  <c r="D10584" i="3"/>
  <c r="C10584" i="3"/>
  <c r="D10583" i="3"/>
  <c r="C10583" i="3"/>
  <c r="D10582" i="3"/>
  <c r="C10582" i="3"/>
  <c r="D10581" i="3"/>
  <c r="C10581" i="3"/>
  <c r="D10580" i="3"/>
  <c r="C10580" i="3"/>
  <c r="D10579" i="3"/>
  <c r="C10579" i="3"/>
  <c r="D10578" i="3" l="1"/>
  <c r="C10578" i="3"/>
  <c r="D10577" i="3"/>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c r="C10563" i="3"/>
  <c r="D10562" i="3" l="1"/>
  <c r="C10562" i="3"/>
  <c r="D10561" i="3"/>
  <c r="C10561" i="3"/>
  <c r="D10560" i="3"/>
  <c r="C10560" i="3"/>
  <c r="D10559" i="3"/>
  <c r="C10559" i="3"/>
  <c r="D10558" i="3"/>
  <c r="C10558" i="3"/>
  <c r="D10557" i="3"/>
  <c r="C10557" i="3"/>
  <c r="D10556" i="3"/>
  <c r="C10556" i="3"/>
  <c r="D10555" i="3"/>
  <c r="C10555" i="3"/>
  <c r="D10554" i="3" l="1"/>
  <c r="C10554" i="3"/>
  <c r="D10553" i="3"/>
  <c r="C10553" i="3"/>
  <c r="D10552" i="3"/>
  <c r="C10552" i="3"/>
  <c r="D10551" i="3"/>
  <c r="C10551" i="3"/>
  <c r="D10550" i="3"/>
  <c r="C10550" i="3"/>
  <c r="D10549" i="3"/>
  <c r="C10549" i="3"/>
  <c r="D10548" i="3"/>
  <c r="C10548" i="3"/>
  <c r="D10547" i="3"/>
  <c r="C10547" i="3"/>
  <c r="D10546" i="3" l="1"/>
  <c r="C10546" i="3"/>
  <c r="D10545" i="3"/>
  <c r="C10545" i="3"/>
  <c r="D10544" i="3"/>
  <c r="C10544" i="3"/>
  <c r="D10543" i="3"/>
  <c r="C10543" i="3"/>
  <c r="D10542" i="3"/>
  <c r="C10542" i="3"/>
  <c r="D10541" i="3"/>
  <c r="C10541" i="3"/>
  <c r="D10540" i="3"/>
  <c r="C10540" i="3"/>
  <c r="D10539" i="3"/>
  <c r="C10539" i="3"/>
  <c r="D10538" i="3" l="1"/>
  <c r="C10538" i="3"/>
  <c r="D10537" i="3"/>
  <c r="C10537" i="3"/>
  <c r="D10536" i="3"/>
  <c r="C10536" i="3"/>
  <c r="D10535" i="3"/>
  <c r="C10535" i="3"/>
  <c r="D10534" i="3"/>
  <c r="C10534" i="3"/>
  <c r="D10533" i="3"/>
  <c r="C10533" i="3"/>
  <c r="D10532" i="3"/>
  <c r="C10532" i="3"/>
  <c r="D10531" i="3"/>
  <c r="C10531" i="3"/>
  <c r="D10530" i="3" l="1"/>
  <c r="C10530" i="3"/>
  <c r="D10529" i="3"/>
  <c r="C10529" i="3"/>
  <c r="D10528" i="3"/>
  <c r="C10528" i="3"/>
  <c r="D10527" i="3"/>
  <c r="C10527" i="3"/>
  <c r="D10526" i="3"/>
  <c r="C10526" i="3"/>
  <c r="D10525" i="3"/>
  <c r="C10525" i="3"/>
  <c r="D10524" i="3"/>
  <c r="C10524" i="3"/>
  <c r="D10523" i="3"/>
  <c r="C10523" i="3"/>
  <c r="D10522" i="3" l="1"/>
  <c r="C10522" i="3"/>
  <c r="D10521" i="3"/>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c r="C10507" i="3"/>
  <c r="D10506" i="3" l="1"/>
  <c r="C10506" i="3"/>
  <c r="D10505" i="3"/>
  <c r="C10505" i="3"/>
  <c r="D10504" i="3"/>
  <c r="C10504" i="3"/>
  <c r="D10503" i="3"/>
  <c r="C10503" i="3"/>
  <c r="D10502" i="3"/>
  <c r="C10502" i="3"/>
  <c r="D10501" i="3"/>
  <c r="C10501" i="3"/>
  <c r="D10500" i="3"/>
  <c r="C10500" i="3"/>
  <c r="D10499" i="3"/>
  <c r="C10499" i="3"/>
  <c r="D10498" i="3" l="1"/>
  <c r="C10498" i="3"/>
  <c r="D10497" i="3"/>
  <c r="C10497" i="3"/>
  <c r="D10496" i="3"/>
  <c r="C10496" i="3"/>
  <c r="D10495" i="3"/>
  <c r="C10495" i="3"/>
  <c r="D10494" i="3"/>
  <c r="C10494" i="3"/>
  <c r="D10493" i="3"/>
  <c r="C10493" i="3"/>
  <c r="D10492" i="3"/>
  <c r="C10492" i="3"/>
  <c r="D10491" i="3"/>
  <c r="C10491" i="3"/>
  <c r="D10490" i="3" l="1"/>
  <c r="C10490" i="3"/>
  <c r="D10489" i="3"/>
  <c r="C10489" i="3"/>
  <c r="D10488" i="3"/>
  <c r="C10488" i="3"/>
  <c r="D10487" i="3"/>
  <c r="C10487" i="3"/>
  <c r="D10486" i="3"/>
  <c r="C10486" i="3"/>
  <c r="D10485" i="3"/>
  <c r="C10485" i="3"/>
  <c r="D10484" i="3"/>
  <c r="C10484" i="3"/>
  <c r="D10483" i="3"/>
  <c r="C10483" i="3"/>
  <c r="D10482" i="3" l="1"/>
  <c r="C10482" i="3"/>
  <c r="D10481" i="3"/>
  <c r="C10481" i="3"/>
  <c r="D10480" i="3"/>
  <c r="C10480" i="3"/>
  <c r="D10479" i="3"/>
  <c r="C10479" i="3"/>
  <c r="D10478" i="3"/>
  <c r="C10478" i="3"/>
  <c r="D10477" i="3"/>
  <c r="C10477" i="3"/>
  <c r="D10476" i="3"/>
  <c r="C10476" i="3"/>
  <c r="D10475" i="3"/>
  <c r="C10475" i="3"/>
  <c r="D10474" i="3" l="1"/>
  <c r="C10474" i="3"/>
  <c r="D10473" i="3"/>
  <c r="C10473" i="3"/>
  <c r="D10472" i="3"/>
  <c r="C10472" i="3"/>
  <c r="D10471" i="3"/>
  <c r="C10471" i="3"/>
  <c r="D10470" i="3"/>
  <c r="C10470" i="3"/>
  <c r="D10469" i="3"/>
  <c r="C10469" i="3"/>
  <c r="D10468" i="3"/>
  <c r="C10468" i="3"/>
  <c r="D10467" i="3"/>
  <c r="C10467" i="3"/>
  <c r="D10466" i="3" l="1"/>
  <c r="C10466" i="3"/>
  <c r="D10465" i="3"/>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c r="C10451" i="3"/>
  <c r="D10450" i="3" l="1"/>
  <c r="C10450" i="3"/>
  <c r="D10449" i="3"/>
  <c r="C10449" i="3"/>
  <c r="D10448" i="3"/>
  <c r="C10448" i="3"/>
  <c r="D10447" i="3"/>
  <c r="C10447" i="3"/>
  <c r="D10446" i="3"/>
  <c r="C10446" i="3"/>
  <c r="D10445" i="3"/>
  <c r="C10445" i="3"/>
  <c r="D10444" i="3"/>
  <c r="C10444" i="3"/>
  <c r="D10443" i="3"/>
  <c r="C10443" i="3"/>
  <c r="D10442" i="3" l="1"/>
  <c r="C10442" i="3"/>
  <c r="D10441" i="3"/>
  <c r="C10441" i="3"/>
  <c r="D10440" i="3"/>
  <c r="C10440" i="3"/>
  <c r="D10439" i="3"/>
  <c r="C10439" i="3"/>
  <c r="D10438" i="3"/>
  <c r="C10438" i="3"/>
  <c r="D10437" i="3"/>
  <c r="C10437" i="3"/>
  <c r="D10436" i="3"/>
  <c r="C10436" i="3"/>
  <c r="D10435" i="3"/>
  <c r="C10435" i="3"/>
  <c r="D10434" i="3" l="1"/>
  <c r="C10434" i="3"/>
  <c r="D10433" i="3"/>
  <c r="C10433" i="3"/>
  <c r="D10432" i="3"/>
  <c r="C10432" i="3"/>
  <c r="D10431" i="3"/>
  <c r="C10431" i="3"/>
  <c r="D10430" i="3"/>
  <c r="C10430" i="3"/>
  <c r="D10429" i="3"/>
  <c r="C10429" i="3"/>
  <c r="D10428" i="3"/>
  <c r="C10428" i="3"/>
  <c r="D10427" i="3"/>
  <c r="C10427" i="3"/>
  <c r="D10426" i="3" l="1"/>
  <c r="C10426" i="3"/>
  <c r="D10425" i="3"/>
  <c r="C10425" i="3"/>
  <c r="D10424" i="3"/>
  <c r="C10424" i="3"/>
  <c r="D10423" i="3"/>
  <c r="C10423" i="3"/>
  <c r="D10422" i="3"/>
  <c r="C10422" i="3"/>
  <c r="D10421" i="3"/>
  <c r="C10421" i="3"/>
  <c r="D10420" i="3"/>
  <c r="C10420" i="3"/>
  <c r="D10419" i="3"/>
  <c r="C10419" i="3"/>
  <c r="D10418" i="3" l="1"/>
  <c r="C10418" i="3"/>
  <c r="D10417" i="3"/>
  <c r="C10417" i="3"/>
  <c r="D10416" i="3"/>
  <c r="C10416" i="3"/>
  <c r="D10415" i="3"/>
  <c r="C10415" i="3"/>
  <c r="D10414" i="3"/>
  <c r="C10414" i="3"/>
  <c r="D10413" i="3"/>
  <c r="C10413" i="3"/>
  <c r="D10412" i="3"/>
  <c r="C10412" i="3"/>
  <c r="D10411" i="3"/>
  <c r="C10411" i="3"/>
  <c r="D10410" i="3" l="1"/>
  <c r="C10410" i="3"/>
  <c r="D10409" i="3"/>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c r="C10395" i="3"/>
  <c r="D10394" i="3" l="1"/>
  <c r="C10394" i="3"/>
  <c r="D10393" i="3"/>
  <c r="C10393" i="3"/>
  <c r="D10392" i="3"/>
  <c r="C10392" i="3"/>
  <c r="D10391" i="3"/>
  <c r="C10391" i="3"/>
  <c r="D10390" i="3"/>
  <c r="C10390" i="3"/>
  <c r="D10389" i="3"/>
  <c r="C10389" i="3"/>
  <c r="D10388" i="3"/>
  <c r="C10388" i="3"/>
  <c r="D10387" i="3"/>
  <c r="C10387" i="3"/>
  <c r="D10386" i="3" l="1"/>
  <c r="C10386" i="3"/>
  <c r="D10385" i="3"/>
  <c r="C10385" i="3"/>
  <c r="D10384" i="3"/>
  <c r="C10384" i="3"/>
  <c r="D10383" i="3"/>
  <c r="C10383" i="3"/>
  <c r="D10382" i="3"/>
  <c r="C10382" i="3"/>
  <c r="D10381" i="3"/>
  <c r="C10381" i="3"/>
  <c r="D10380" i="3"/>
  <c r="C10380" i="3"/>
  <c r="D10379" i="3"/>
  <c r="C10379" i="3"/>
  <c r="D10378" i="3" l="1"/>
  <c r="C10378" i="3"/>
  <c r="D10377" i="3"/>
  <c r="C10377" i="3"/>
  <c r="D10376" i="3"/>
  <c r="C10376" i="3"/>
  <c r="D10375" i="3"/>
  <c r="C10375" i="3"/>
  <c r="D10374" i="3"/>
  <c r="C10374" i="3"/>
  <c r="D10373" i="3"/>
  <c r="C10373" i="3"/>
  <c r="D10372" i="3"/>
  <c r="C10372" i="3"/>
  <c r="D10371" i="3"/>
  <c r="C10371" i="3"/>
  <c r="D10370" i="3" l="1"/>
  <c r="C10370" i="3"/>
  <c r="D10369" i="3"/>
  <c r="C10369" i="3"/>
  <c r="D10368" i="3"/>
  <c r="C10368" i="3"/>
  <c r="D10367" i="3"/>
  <c r="C10367" i="3"/>
  <c r="D10366" i="3"/>
  <c r="C10366" i="3"/>
  <c r="D10365" i="3"/>
  <c r="C10365" i="3"/>
  <c r="D10364" i="3"/>
  <c r="C10364" i="3"/>
  <c r="D10363" i="3"/>
  <c r="C10363" i="3"/>
  <c r="D10362" i="3" l="1"/>
  <c r="C10362" i="3"/>
  <c r="D10361" i="3"/>
  <c r="C10361" i="3"/>
  <c r="D10360" i="3"/>
  <c r="C10360" i="3"/>
  <c r="D10359" i="3"/>
  <c r="C10359" i="3"/>
  <c r="D10358" i="3"/>
  <c r="C10358" i="3"/>
  <c r="D10357" i="3"/>
  <c r="C10357" i="3"/>
  <c r="D10356" i="3"/>
  <c r="C10356" i="3"/>
  <c r="D10355" i="3"/>
  <c r="C10355" i="3"/>
  <c r="D10354" i="3" l="1"/>
  <c r="C10354" i="3"/>
  <c r="D11826" i="3" l="1"/>
  <c r="C11826" i="3"/>
  <c r="E19" i="15" l="1"/>
  <c r="E20" i="15"/>
  <c r="E21" i="15"/>
  <c r="E11" i="15"/>
  <c r="E10" i="15"/>
  <c r="E18" i="15" l="1"/>
  <c r="E16" i="15" l="1"/>
  <c r="E17" i="15"/>
  <c r="E15" i="15"/>
  <c r="E14" i="15"/>
  <c r="E13" i="15"/>
  <c r="E12" i="15"/>
  <c r="E9" i="15"/>
  <c r="E8" i="15"/>
  <c r="E7" i="15"/>
  <c r="E6" i="15"/>
  <c r="E5" i="15"/>
  <c r="E4" i="15"/>
  <c r="D55" i="4"/>
  <c r="C23" i="15" l="1"/>
  <c r="C5" i="3" l="1"/>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P47" i="17" l="1"/>
  <c r="Q47" i="17" s="1"/>
  <c r="R47" i="17" s="1"/>
  <c r="I7" i="17" l="1"/>
  <c r="H6" i="17" l="1"/>
  <c r="O46" i="17" l="1"/>
  <c r="O13" i="17"/>
  <c r="P36" i="17"/>
  <c r="Q36" i="17" s="1"/>
  <c r="R36" i="17" s="1"/>
  <c r="O35" i="17"/>
  <c r="P25" i="17"/>
  <c r="Q25" i="17" s="1"/>
  <c r="R25" i="17" s="1"/>
  <c r="O24" i="17"/>
  <c r="P14" i="17"/>
  <c r="Q14" i="17" s="1"/>
  <c r="R14" i="17" s="1"/>
  <c r="D9" i="17"/>
  <c r="D8" i="17"/>
  <c r="K7" i="17"/>
  <c r="A4" i="12" l="1"/>
  <c r="D57" i="4"/>
  <c r="J4185" i="3" l="1"/>
  <c r="J4184" i="3"/>
  <c r="J4183" i="3"/>
  <c r="J4182" i="3"/>
  <c r="J4181" i="3"/>
  <c r="J4179" i="3"/>
  <c r="J4178" i="3"/>
  <c r="J4177" i="3"/>
  <c r="J4176" i="3"/>
  <c r="J4175" i="3"/>
  <c r="J4174" i="3"/>
  <c r="J4173" i="3"/>
  <c r="J4172" i="3"/>
  <c r="J4171" i="3"/>
  <c r="J4170" i="3"/>
  <c r="J4169" i="3"/>
  <c r="J4167" i="3"/>
  <c r="J4166" i="3"/>
  <c r="J4165" i="3"/>
  <c r="J4164" i="3"/>
  <c r="J4163" i="3"/>
  <c r="J4162" i="3"/>
  <c r="J5311" i="3"/>
  <c r="J5310" i="3"/>
  <c r="J5307" i="3"/>
  <c r="J5306" i="3"/>
  <c r="J5303" i="3"/>
  <c r="J5302" i="3"/>
  <c r="J5299" i="3"/>
  <c r="J5298" i="3"/>
  <c r="J5294" i="3"/>
  <c r="J5290" i="3"/>
  <c r="J6440" i="3"/>
  <c r="J6438" i="3"/>
  <c r="J6436" i="3"/>
  <c r="J6435" i="3"/>
  <c r="J6434" i="3"/>
  <c r="J6432" i="3"/>
  <c r="J6430" i="3"/>
  <c r="J6428" i="3"/>
  <c r="J6427" i="3"/>
  <c r="J6426" i="3"/>
  <c r="J6424" i="3"/>
  <c r="J6422" i="3"/>
  <c r="J6420" i="3"/>
  <c r="J6419" i="3"/>
  <c r="J6418" i="3"/>
  <c r="J7542" i="3"/>
  <c r="J7543" i="3"/>
  <c r="J7539" i="3"/>
  <c r="J7536" i="3"/>
  <c r="J7535" i="3"/>
  <c r="J7537" i="3"/>
  <c r="J7532" i="3"/>
  <c r="J7530" i="3"/>
  <c r="J7529" i="3"/>
  <c r="J7528" i="3"/>
  <c r="J7524"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8" i="3"/>
  <c r="J4180"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1" i="3"/>
  <c r="J5292" i="3"/>
  <c r="J5293" i="3"/>
  <c r="J5295" i="3"/>
  <c r="J5296" i="3"/>
  <c r="J5297" i="3"/>
  <c r="J5300" i="3"/>
  <c r="J5301" i="3"/>
  <c r="J5304" i="3"/>
  <c r="J5305" i="3"/>
  <c r="J5308" i="3"/>
  <c r="J5309"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21" i="3"/>
  <c r="J6423" i="3"/>
  <c r="J6425" i="3"/>
  <c r="J6429" i="3"/>
  <c r="J6431" i="3"/>
  <c r="J6433" i="3"/>
  <c r="J6437" i="3"/>
  <c r="J6439"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J6738" i="3"/>
  <c r="J6739" i="3"/>
  <c r="J6740" i="3"/>
  <c r="J6741" i="3"/>
  <c r="J6742" i="3"/>
  <c r="J6743" i="3"/>
  <c r="J6744" i="3"/>
  <c r="J6745" i="3"/>
  <c r="J6746" i="3"/>
  <c r="J6747" i="3"/>
  <c r="J6748" i="3"/>
  <c r="J6749" i="3"/>
  <c r="J6750" i="3"/>
  <c r="J6751" i="3"/>
  <c r="J6752" i="3"/>
  <c r="J6753" i="3"/>
  <c r="J6754" i="3"/>
  <c r="J6755" i="3"/>
  <c r="J6756" i="3"/>
  <c r="J6757" i="3"/>
  <c r="J6758" i="3"/>
  <c r="J6759" i="3"/>
  <c r="J6760" i="3"/>
  <c r="J6761" i="3"/>
  <c r="J6762" i="3"/>
  <c r="J6763" i="3"/>
  <c r="J6764" i="3"/>
  <c r="J6765" i="3"/>
  <c r="J6766" i="3"/>
  <c r="J6767" i="3"/>
  <c r="J6768" i="3"/>
  <c r="J6769" i="3"/>
  <c r="J6770" i="3"/>
  <c r="J6771" i="3"/>
  <c r="J6772" i="3"/>
  <c r="J6773" i="3"/>
  <c r="J6774" i="3"/>
  <c r="J6775" i="3"/>
  <c r="J6776" i="3"/>
  <c r="J6777" i="3"/>
  <c r="J6778" i="3"/>
  <c r="J6779" i="3"/>
  <c r="J6780" i="3"/>
  <c r="J6781" i="3"/>
  <c r="J6782" i="3"/>
  <c r="J6783" i="3"/>
  <c r="J6784" i="3"/>
  <c r="J6785" i="3"/>
  <c r="J6786" i="3"/>
  <c r="J6787" i="3"/>
  <c r="J6788" i="3"/>
  <c r="J6789" i="3"/>
  <c r="J6790" i="3"/>
  <c r="J6791" i="3"/>
  <c r="J6792" i="3"/>
  <c r="J6793" i="3"/>
  <c r="J6794" i="3"/>
  <c r="J6795" i="3"/>
  <c r="J6796" i="3"/>
  <c r="J6797" i="3"/>
  <c r="J6798" i="3"/>
  <c r="J6799" i="3"/>
  <c r="J6800" i="3"/>
  <c r="J6801" i="3"/>
  <c r="J6802" i="3"/>
  <c r="J6803" i="3"/>
  <c r="J6804" i="3"/>
  <c r="J6805" i="3"/>
  <c r="J6806" i="3"/>
  <c r="J6807" i="3"/>
  <c r="J6808" i="3"/>
  <c r="J6809" i="3"/>
  <c r="J6810" i="3"/>
  <c r="J6811" i="3"/>
  <c r="J6812" i="3"/>
  <c r="J6813" i="3"/>
  <c r="J6814" i="3"/>
  <c r="J6815" i="3"/>
  <c r="J6816" i="3"/>
  <c r="J6817" i="3"/>
  <c r="J6818" i="3"/>
  <c r="J6819" i="3"/>
  <c r="J6820" i="3"/>
  <c r="J6821" i="3"/>
  <c r="J6822" i="3"/>
  <c r="J6823" i="3"/>
  <c r="J6824" i="3"/>
  <c r="J6825" i="3"/>
  <c r="J6826" i="3"/>
  <c r="J6827" i="3"/>
  <c r="J6828" i="3"/>
  <c r="J6829" i="3"/>
  <c r="J6830" i="3"/>
  <c r="J6831" i="3"/>
  <c r="J6832" i="3"/>
  <c r="J6833" i="3"/>
  <c r="J6834" i="3"/>
  <c r="J6835" i="3"/>
  <c r="J6836" i="3"/>
  <c r="J6837" i="3"/>
  <c r="J6838" i="3"/>
  <c r="J6839" i="3"/>
  <c r="J6840" i="3"/>
  <c r="J6841" i="3"/>
  <c r="J6842" i="3"/>
  <c r="J6843" i="3"/>
  <c r="J6844" i="3"/>
  <c r="J6845" i="3"/>
  <c r="J6846" i="3"/>
  <c r="J6847" i="3"/>
  <c r="J6848" i="3"/>
  <c r="J6849" i="3"/>
  <c r="J6850" i="3"/>
  <c r="J6851" i="3"/>
  <c r="J6852" i="3"/>
  <c r="J6853" i="3"/>
  <c r="J6854" i="3"/>
  <c r="J6855" i="3"/>
  <c r="J6856" i="3"/>
  <c r="J6857" i="3"/>
  <c r="J6858" i="3"/>
  <c r="J6859" i="3"/>
  <c r="J6860" i="3"/>
  <c r="J6861" i="3"/>
  <c r="J6862" i="3"/>
  <c r="J6863" i="3"/>
  <c r="J6864" i="3"/>
  <c r="J6865" i="3"/>
  <c r="J6866" i="3"/>
  <c r="J6867" i="3"/>
  <c r="J6868" i="3"/>
  <c r="J6869" i="3"/>
  <c r="J6870" i="3"/>
  <c r="J6871" i="3"/>
  <c r="J6872" i="3"/>
  <c r="J6873" i="3"/>
  <c r="J6874" i="3"/>
  <c r="J6875" i="3"/>
  <c r="J6876" i="3"/>
  <c r="J6877" i="3"/>
  <c r="J6878" i="3"/>
  <c r="J6879" i="3"/>
  <c r="J6880" i="3"/>
  <c r="J6881" i="3"/>
  <c r="J6882" i="3"/>
  <c r="J6883" i="3"/>
  <c r="J6884" i="3"/>
  <c r="J6885" i="3"/>
  <c r="J6886" i="3"/>
  <c r="J6887" i="3"/>
  <c r="J6888" i="3"/>
  <c r="J6889" i="3"/>
  <c r="J6890" i="3"/>
  <c r="J6891" i="3"/>
  <c r="J6892" i="3"/>
  <c r="J6893" i="3"/>
  <c r="J6894" i="3"/>
  <c r="J6895" i="3"/>
  <c r="J6896" i="3"/>
  <c r="J6897" i="3"/>
  <c r="J6898" i="3"/>
  <c r="J6899" i="3"/>
  <c r="J6900" i="3"/>
  <c r="J6901" i="3"/>
  <c r="J6902" i="3"/>
  <c r="J6903" i="3"/>
  <c r="J6904" i="3"/>
  <c r="J6905" i="3"/>
  <c r="J6906" i="3"/>
  <c r="J6907" i="3"/>
  <c r="J6908" i="3"/>
  <c r="J6909" i="3"/>
  <c r="J6910" i="3"/>
  <c r="J6911" i="3"/>
  <c r="J6912" i="3"/>
  <c r="J6913" i="3"/>
  <c r="J6914" i="3"/>
  <c r="J6915" i="3"/>
  <c r="J6916" i="3"/>
  <c r="J6917" i="3"/>
  <c r="J6918" i="3"/>
  <c r="J6919" i="3"/>
  <c r="J6920" i="3"/>
  <c r="J6921" i="3"/>
  <c r="J6922" i="3"/>
  <c r="J6923" i="3"/>
  <c r="J6924" i="3"/>
  <c r="J6925" i="3"/>
  <c r="J6926" i="3"/>
  <c r="J6927" i="3"/>
  <c r="J6928" i="3"/>
  <c r="J6929" i="3"/>
  <c r="J6930" i="3"/>
  <c r="J6931" i="3"/>
  <c r="J6932" i="3"/>
  <c r="J6933" i="3"/>
  <c r="J6934" i="3"/>
  <c r="J6935" i="3"/>
  <c r="J6936" i="3"/>
  <c r="J6937" i="3"/>
  <c r="J6938" i="3"/>
  <c r="J6939" i="3"/>
  <c r="J6940" i="3"/>
  <c r="J6941" i="3"/>
  <c r="J6942" i="3"/>
  <c r="J6943" i="3"/>
  <c r="J6944" i="3"/>
  <c r="J6945" i="3"/>
  <c r="J6946" i="3"/>
  <c r="J6947" i="3"/>
  <c r="J6948" i="3"/>
  <c r="J6949" i="3"/>
  <c r="J6950" i="3"/>
  <c r="J6951" i="3"/>
  <c r="J6952" i="3"/>
  <c r="J6953" i="3"/>
  <c r="J6954" i="3"/>
  <c r="J6955" i="3"/>
  <c r="J6956" i="3"/>
  <c r="J6957" i="3"/>
  <c r="J6958" i="3"/>
  <c r="J6959" i="3"/>
  <c r="J6960" i="3"/>
  <c r="J6961" i="3"/>
  <c r="J6962" i="3"/>
  <c r="J6963" i="3"/>
  <c r="J6964" i="3"/>
  <c r="J6965" i="3"/>
  <c r="J6966" i="3"/>
  <c r="J6967" i="3"/>
  <c r="J6968" i="3"/>
  <c r="J6969" i="3"/>
  <c r="J6970" i="3"/>
  <c r="J6971" i="3"/>
  <c r="J6972" i="3"/>
  <c r="J6973" i="3"/>
  <c r="J6974" i="3"/>
  <c r="J6975" i="3"/>
  <c r="J6976" i="3"/>
  <c r="J6977" i="3"/>
  <c r="J6978" i="3"/>
  <c r="J6979" i="3"/>
  <c r="J6980" i="3"/>
  <c r="J6981" i="3"/>
  <c r="J6982" i="3"/>
  <c r="J6983" i="3"/>
  <c r="J6984" i="3"/>
  <c r="J6985" i="3"/>
  <c r="J6986" i="3"/>
  <c r="J6987" i="3"/>
  <c r="J6988" i="3"/>
  <c r="J6989" i="3"/>
  <c r="J6990" i="3"/>
  <c r="J6991" i="3"/>
  <c r="J6992" i="3"/>
  <c r="J6993" i="3"/>
  <c r="J6994" i="3"/>
  <c r="J6995" i="3"/>
  <c r="J6996" i="3"/>
  <c r="J6997" i="3"/>
  <c r="J6998" i="3"/>
  <c r="J6999" i="3"/>
  <c r="J7000" i="3"/>
  <c r="J7001" i="3"/>
  <c r="J7002" i="3"/>
  <c r="J7003" i="3"/>
  <c r="J7004" i="3"/>
  <c r="J7005" i="3"/>
  <c r="J7006" i="3"/>
  <c r="J7007" i="3"/>
  <c r="J7008" i="3"/>
  <c r="J7009" i="3"/>
  <c r="J7010" i="3"/>
  <c r="J7011" i="3"/>
  <c r="J7012" i="3"/>
  <c r="J7013" i="3"/>
  <c r="J7014" i="3"/>
  <c r="J7015" i="3"/>
  <c r="J7016" i="3"/>
  <c r="J7017" i="3"/>
  <c r="J7018" i="3"/>
  <c r="J7019" i="3"/>
  <c r="J7020" i="3"/>
  <c r="J7021" i="3"/>
  <c r="J7022" i="3"/>
  <c r="J7023" i="3"/>
  <c r="J7024" i="3"/>
  <c r="J7025" i="3"/>
  <c r="J7026" i="3"/>
  <c r="J7027" i="3"/>
  <c r="J7028" i="3"/>
  <c r="J7029" i="3"/>
  <c r="J7030" i="3"/>
  <c r="J7031" i="3"/>
  <c r="J7032" i="3"/>
  <c r="J7033" i="3"/>
  <c r="J7034" i="3"/>
  <c r="J7035" i="3"/>
  <c r="J7036" i="3"/>
  <c r="J7037" i="3"/>
  <c r="J7038" i="3"/>
  <c r="J7039" i="3"/>
  <c r="J7040" i="3"/>
  <c r="J7041" i="3"/>
  <c r="J7042" i="3"/>
  <c r="J7043" i="3"/>
  <c r="J7044" i="3"/>
  <c r="J7045" i="3"/>
  <c r="J7046" i="3"/>
  <c r="J7047" i="3"/>
  <c r="J7048" i="3"/>
  <c r="J7049" i="3"/>
  <c r="J7050" i="3"/>
  <c r="J7051" i="3"/>
  <c r="J7052" i="3"/>
  <c r="J7053" i="3"/>
  <c r="J7054" i="3"/>
  <c r="J7055" i="3"/>
  <c r="J7056" i="3"/>
  <c r="J7057" i="3"/>
  <c r="J7058" i="3"/>
  <c r="J7059" i="3"/>
  <c r="J7060" i="3"/>
  <c r="J7061" i="3"/>
  <c r="J7062" i="3"/>
  <c r="J7063" i="3"/>
  <c r="J7064" i="3"/>
  <c r="J7065" i="3"/>
  <c r="J7066" i="3"/>
  <c r="J7067" i="3"/>
  <c r="J7068" i="3"/>
  <c r="J7069" i="3"/>
  <c r="J7070" i="3"/>
  <c r="J7071" i="3"/>
  <c r="J7072" i="3"/>
  <c r="J7073" i="3"/>
  <c r="J7074" i="3"/>
  <c r="J7075" i="3"/>
  <c r="J7076" i="3"/>
  <c r="J7077" i="3"/>
  <c r="J7078" i="3"/>
  <c r="J7079" i="3"/>
  <c r="J7080" i="3"/>
  <c r="J7081" i="3"/>
  <c r="J7082" i="3"/>
  <c r="J7083" i="3"/>
  <c r="J7084" i="3"/>
  <c r="J7085" i="3"/>
  <c r="J7086" i="3"/>
  <c r="J7087" i="3"/>
  <c r="J7088" i="3"/>
  <c r="J7089" i="3"/>
  <c r="J7090" i="3"/>
  <c r="J7091" i="3"/>
  <c r="J7092" i="3"/>
  <c r="J7093" i="3"/>
  <c r="J7094" i="3"/>
  <c r="J7095" i="3"/>
  <c r="J7096" i="3"/>
  <c r="J7097" i="3"/>
  <c r="J7098" i="3"/>
  <c r="J7099" i="3"/>
  <c r="J7100" i="3"/>
  <c r="J7101" i="3"/>
  <c r="J7102" i="3"/>
  <c r="J7103" i="3"/>
  <c r="J7104" i="3"/>
  <c r="J7105" i="3"/>
  <c r="J7106" i="3"/>
  <c r="J7107" i="3"/>
  <c r="J7108" i="3"/>
  <c r="J7109" i="3"/>
  <c r="J7110" i="3"/>
  <c r="J7111" i="3"/>
  <c r="J7112" i="3"/>
  <c r="J7113" i="3"/>
  <c r="J7114" i="3"/>
  <c r="J7115" i="3"/>
  <c r="J7116" i="3"/>
  <c r="J7117" i="3"/>
  <c r="J7118" i="3"/>
  <c r="J7119" i="3"/>
  <c r="J7120" i="3"/>
  <c r="J7121" i="3"/>
  <c r="J7122" i="3"/>
  <c r="J7123" i="3"/>
  <c r="J7124" i="3"/>
  <c r="J7125" i="3"/>
  <c r="J7126" i="3"/>
  <c r="J7127" i="3"/>
  <c r="J7128" i="3"/>
  <c r="J7129" i="3"/>
  <c r="J7130" i="3"/>
  <c r="J7131" i="3"/>
  <c r="J7132" i="3"/>
  <c r="J7133" i="3"/>
  <c r="J7134" i="3"/>
  <c r="J7135" i="3"/>
  <c r="J7136" i="3"/>
  <c r="J7137" i="3"/>
  <c r="J7138" i="3"/>
  <c r="J7139" i="3"/>
  <c r="J7140" i="3"/>
  <c r="J7141" i="3"/>
  <c r="J7142" i="3"/>
  <c r="J7143" i="3"/>
  <c r="J7144" i="3"/>
  <c r="J7145" i="3"/>
  <c r="J7146" i="3"/>
  <c r="J7147" i="3"/>
  <c r="J7148" i="3"/>
  <c r="J7149" i="3"/>
  <c r="J7150" i="3"/>
  <c r="J7151" i="3"/>
  <c r="J7152" i="3"/>
  <c r="J7153" i="3"/>
  <c r="J7154" i="3"/>
  <c r="J7155" i="3"/>
  <c r="J7156" i="3"/>
  <c r="J7157" i="3"/>
  <c r="J7158" i="3"/>
  <c r="J7159" i="3"/>
  <c r="J7160" i="3"/>
  <c r="J7161" i="3"/>
  <c r="J7162" i="3"/>
  <c r="J7163" i="3"/>
  <c r="J7164" i="3"/>
  <c r="J7165" i="3"/>
  <c r="J7166" i="3"/>
  <c r="J7167" i="3"/>
  <c r="J7168" i="3"/>
  <c r="J7169" i="3"/>
  <c r="J7170" i="3"/>
  <c r="J7171" i="3"/>
  <c r="J7172" i="3"/>
  <c r="J7173" i="3"/>
  <c r="J7174" i="3"/>
  <c r="J7175" i="3"/>
  <c r="J7176" i="3"/>
  <c r="J7177" i="3"/>
  <c r="J7178" i="3"/>
  <c r="J7179" i="3"/>
  <c r="J7180" i="3"/>
  <c r="J7181" i="3"/>
  <c r="J7182" i="3"/>
  <c r="J7183" i="3"/>
  <c r="J7184" i="3"/>
  <c r="J7185" i="3"/>
  <c r="J7186" i="3"/>
  <c r="J7187" i="3"/>
  <c r="J7188" i="3"/>
  <c r="J7189" i="3"/>
  <c r="J7190" i="3"/>
  <c r="J7191" i="3"/>
  <c r="J7192" i="3"/>
  <c r="J7193" i="3"/>
  <c r="J7194" i="3"/>
  <c r="J7195" i="3"/>
  <c r="J7196" i="3"/>
  <c r="J7197" i="3"/>
  <c r="J7198" i="3"/>
  <c r="J7199" i="3"/>
  <c r="J7200" i="3"/>
  <c r="J7201" i="3"/>
  <c r="J7202" i="3"/>
  <c r="J7203" i="3"/>
  <c r="J7204" i="3"/>
  <c r="J7205" i="3"/>
  <c r="J7206" i="3"/>
  <c r="J7207" i="3"/>
  <c r="J7208" i="3"/>
  <c r="J7209" i="3"/>
  <c r="J7210" i="3"/>
  <c r="J7211" i="3"/>
  <c r="J7212" i="3"/>
  <c r="J7213" i="3"/>
  <c r="J7214" i="3"/>
  <c r="J7215" i="3"/>
  <c r="J7216" i="3"/>
  <c r="J7217" i="3"/>
  <c r="J7218" i="3"/>
  <c r="J7219" i="3"/>
  <c r="J7220" i="3"/>
  <c r="J7221" i="3"/>
  <c r="J7222" i="3"/>
  <c r="J7223" i="3"/>
  <c r="J7224" i="3"/>
  <c r="J7225" i="3"/>
  <c r="J7226" i="3"/>
  <c r="J7227" i="3"/>
  <c r="J7228" i="3"/>
  <c r="J7229" i="3"/>
  <c r="J7230" i="3"/>
  <c r="J7231" i="3"/>
  <c r="J7232" i="3"/>
  <c r="J7233" i="3"/>
  <c r="J7234" i="3"/>
  <c r="J7235" i="3"/>
  <c r="J7236" i="3"/>
  <c r="J7237" i="3"/>
  <c r="J7238" i="3"/>
  <c r="J7239" i="3"/>
  <c r="J7240" i="3"/>
  <c r="J7241" i="3"/>
  <c r="J7242" i="3"/>
  <c r="J7243" i="3"/>
  <c r="J7244" i="3"/>
  <c r="J7245" i="3"/>
  <c r="J7246" i="3"/>
  <c r="J7247" i="3"/>
  <c r="J7248" i="3"/>
  <c r="J7249" i="3"/>
  <c r="J7250" i="3"/>
  <c r="J7251" i="3"/>
  <c r="J7252" i="3"/>
  <c r="J7253" i="3"/>
  <c r="J7254" i="3"/>
  <c r="J7255" i="3"/>
  <c r="J7256" i="3"/>
  <c r="J7257" i="3"/>
  <c r="J7258" i="3"/>
  <c r="J7259" i="3"/>
  <c r="J7260" i="3"/>
  <c r="J7261" i="3"/>
  <c r="J7262" i="3"/>
  <c r="J7263" i="3"/>
  <c r="J7264" i="3"/>
  <c r="J7265" i="3"/>
  <c r="J7266" i="3"/>
  <c r="J7267" i="3"/>
  <c r="J7268" i="3"/>
  <c r="J7269" i="3"/>
  <c r="J7270" i="3"/>
  <c r="J7271" i="3"/>
  <c r="J7272" i="3"/>
  <c r="J7273" i="3"/>
  <c r="J7274" i="3"/>
  <c r="J7275" i="3"/>
  <c r="J7276" i="3"/>
  <c r="J7277" i="3"/>
  <c r="J7278" i="3"/>
  <c r="J7279" i="3"/>
  <c r="J7280" i="3"/>
  <c r="J7281" i="3"/>
  <c r="J7282" i="3"/>
  <c r="J7283" i="3"/>
  <c r="J7284" i="3"/>
  <c r="J7285" i="3"/>
  <c r="J7286" i="3"/>
  <c r="J7287" i="3"/>
  <c r="J7288" i="3"/>
  <c r="J7289" i="3"/>
  <c r="J7290" i="3"/>
  <c r="J7291" i="3"/>
  <c r="J7292" i="3"/>
  <c r="J7293" i="3"/>
  <c r="J7294" i="3"/>
  <c r="J7295" i="3"/>
  <c r="J7296" i="3"/>
  <c r="J7297" i="3"/>
  <c r="J7298" i="3"/>
  <c r="J7299" i="3"/>
  <c r="J7300" i="3"/>
  <c r="J7301" i="3"/>
  <c r="J7302" i="3"/>
  <c r="J7303" i="3"/>
  <c r="J7304" i="3"/>
  <c r="J7305" i="3"/>
  <c r="J7306" i="3"/>
  <c r="J7307" i="3"/>
  <c r="J7308" i="3"/>
  <c r="J7309" i="3"/>
  <c r="J7310" i="3"/>
  <c r="J7311" i="3"/>
  <c r="J7312" i="3"/>
  <c r="J7313" i="3"/>
  <c r="J7314" i="3"/>
  <c r="J7315" i="3"/>
  <c r="J7316" i="3"/>
  <c r="J7317" i="3"/>
  <c r="J7318" i="3"/>
  <c r="J7319" i="3"/>
  <c r="J7320" i="3"/>
  <c r="J7321" i="3"/>
  <c r="J7322" i="3"/>
  <c r="J7323" i="3"/>
  <c r="J7324" i="3"/>
  <c r="J7325" i="3"/>
  <c r="J7326" i="3"/>
  <c r="J7327" i="3"/>
  <c r="J7328" i="3"/>
  <c r="J7329" i="3"/>
  <c r="J7330" i="3"/>
  <c r="J7331" i="3"/>
  <c r="J7332" i="3"/>
  <c r="J7333" i="3"/>
  <c r="J7334" i="3"/>
  <c r="J7335" i="3"/>
  <c r="J7336" i="3"/>
  <c r="J7337" i="3"/>
  <c r="J7338" i="3"/>
  <c r="J7339" i="3"/>
  <c r="J7340" i="3"/>
  <c r="J7341" i="3"/>
  <c r="J7342" i="3"/>
  <c r="J7343" i="3"/>
  <c r="J7344" i="3"/>
  <c r="J7345" i="3"/>
  <c r="J7346" i="3"/>
  <c r="J7347" i="3"/>
  <c r="J7348" i="3"/>
  <c r="J7349" i="3"/>
  <c r="J7350" i="3"/>
  <c r="J7351" i="3"/>
  <c r="J7352" i="3"/>
  <c r="J7353" i="3"/>
  <c r="J7354" i="3"/>
  <c r="J7355" i="3"/>
  <c r="J7356" i="3"/>
  <c r="J7357" i="3"/>
  <c r="J7358" i="3"/>
  <c r="J7359" i="3"/>
  <c r="J7360" i="3"/>
  <c r="J7361" i="3"/>
  <c r="J7362" i="3"/>
  <c r="J7363" i="3"/>
  <c r="J7364" i="3"/>
  <c r="J7365" i="3"/>
  <c r="J7366" i="3"/>
  <c r="J7367" i="3"/>
  <c r="J7368" i="3"/>
  <c r="J7369" i="3"/>
  <c r="J7370" i="3"/>
  <c r="J7371" i="3"/>
  <c r="J7372" i="3"/>
  <c r="J7373" i="3"/>
  <c r="J7374" i="3"/>
  <c r="J7375" i="3"/>
  <c r="J7376" i="3"/>
  <c r="J7377" i="3"/>
  <c r="J7378" i="3"/>
  <c r="J7379" i="3"/>
  <c r="J7380" i="3"/>
  <c r="J7381" i="3"/>
  <c r="J7382" i="3"/>
  <c r="J7383" i="3"/>
  <c r="J7384" i="3"/>
  <c r="J7385" i="3"/>
  <c r="J7386" i="3"/>
  <c r="J7387" i="3"/>
  <c r="J7388" i="3"/>
  <c r="J7389" i="3"/>
  <c r="J7390" i="3"/>
  <c r="J7391" i="3"/>
  <c r="J7392" i="3"/>
  <c r="J7393" i="3"/>
  <c r="J7394" i="3"/>
  <c r="J7395" i="3"/>
  <c r="J7396" i="3"/>
  <c r="J7397" i="3"/>
  <c r="J7398" i="3"/>
  <c r="J7399" i="3"/>
  <c r="J7400" i="3"/>
  <c r="J7401" i="3"/>
  <c r="J7402" i="3"/>
  <c r="J7403" i="3"/>
  <c r="J7404" i="3"/>
  <c r="J7405" i="3"/>
  <c r="J7406" i="3"/>
  <c r="J7407" i="3"/>
  <c r="J7408" i="3"/>
  <c r="J7409" i="3"/>
  <c r="J7410" i="3"/>
  <c r="J7411" i="3"/>
  <c r="J7412" i="3"/>
  <c r="J7413" i="3"/>
  <c r="J7414" i="3"/>
  <c r="J7415" i="3"/>
  <c r="J7416" i="3"/>
  <c r="J7417" i="3"/>
  <c r="J7418" i="3"/>
  <c r="J7419" i="3"/>
  <c r="J7420" i="3"/>
  <c r="J7421" i="3"/>
  <c r="J7422" i="3"/>
  <c r="J7423" i="3"/>
  <c r="J7424" i="3"/>
  <c r="J7425" i="3"/>
  <c r="J7426" i="3"/>
  <c r="J7427" i="3"/>
  <c r="J7428" i="3"/>
  <c r="J7429" i="3"/>
  <c r="J7430" i="3"/>
  <c r="J7431" i="3"/>
  <c r="J7432" i="3"/>
  <c r="J7433" i="3"/>
  <c r="J7434" i="3"/>
  <c r="J7435" i="3"/>
  <c r="J7436" i="3"/>
  <c r="J7437" i="3"/>
  <c r="J7438" i="3"/>
  <c r="J7439" i="3"/>
  <c r="J7440" i="3"/>
  <c r="J7441" i="3"/>
  <c r="J7442" i="3"/>
  <c r="J7443" i="3"/>
  <c r="J7444" i="3"/>
  <c r="J7445" i="3"/>
  <c r="J7446" i="3"/>
  <c r="J7447" i="3"/>
  <c r="J7448" i="3"/>
  <c r="J7449" i="3"/>
  <c r="J7450" i="3"/>
  <c r="J7451" i="3"/>
  <c r="J7452" i="3"/>
  <c r="J7453" i="3"/>
  <c r="J7454" i="3"/>
  <c r="J7455" i="3"/>
  <c r="J7456" i="3"/>
  <c r="J7457" i="3"/>
  <c r="J7458" i="3"/>
  <c r="J7459" i="3"/>
  <c r="J7460" i="3"/>
  <c r="J7461" i="3"/>
  <c r="J7462" i="3"/>
  <c r="J7463" i="3"/>
  <c r="J7464" i="3"/>
  <c r="J7465" i="3"/>
  <c r="J7466" i="3"/>
  <c r="J7467" i="3"/>
  <c r="J7468" i="3"/>
  <c r="J7469" i="3"/>
  <c r="J7470" i="3"/>
  <c r="J7471" i="3"/>
  <c r="J7472" i="3"/>
  <c r="J7473" i="3"/>
  <c r="J7474" i="3"/>
  <c r="J7475" i="3"/>
  <c r="J7476" i="3"/>
  <c r="J7477" i="3"/>
  <c r="J7478" i="3"/>
  <c r="J7479" i="3"/>
  <c r="J7480" i="3"/>
  <c r="J7481" i="3"/>
  <c r="J7482" i="3"/>
  <c r="J7483" i="3"/>
  <c r="J7484" i="3"/>
  <c r="J7485" i="3"/>
  <c r="J7486" i="3"/>
  <c r="J7487" i="3"/>
  <c r="J7488" i="3"/>
  <c r="J7489" i="3"/>
  <c r="J7490" i="3"/>
  <c r="J7491" i="3"/>
  <c r="J7492" i="3"/>
  <c r="J7493" i="3"/>
  <c r="J7494" i="3"/>
  <c r="J7495" i="3"/>
  <c r="J7496" i="3"/>
  <c r="J7497" i="3"/>
  <c r="J7498" i="3"/>
  <c r="J7499" i="3"/>
  <c r="J7500" i="3"/>
  <c r="J7501" i="3"/>
  <c r="J7502" i="3"/>
  <c r="J7503" i="3"/>
  <c r="J7504" i="3"/>
  <c r="J7505" i="3"/>
  <c r="J7506" i="3"/>
  <c r="J7507" i="3"/>
  <c r="J7508" i="3"/>
  <c r="J7509" i="3"/>
  <c r="J7510" i="3"/>
  <c r="J7511" i="3"/>
  <c r="J7512" i="3"/>
  <c r="J7513" i="3"/>
  <c r="J7514" i="3"/>
  <c r="J7515" i="3"/>
  <c r="J7516" i="3"/>
  <c r="J7517" i="3"/>
  <c r="J7518" i="3"/>
  <c r="J7519" i="3"/>
  <c r="J7520" i="3"/>
  <c r="J7521" i="3"/>
  <c r="J7522" i="3"/>
  <c r="J7523" i="3"/>
  <c r="J7525" i="3"/>
  <c r="J7526" i="3"/>
  <c r="J7527" i="3"/>
  <c r="J7531" i="3"/>
  <c r="J7533" i="3"/>
  <c r="J7534" i="3"/>
  <c r="J7538" i="3"/>
  <c r="J7540" i="3"/>
  <c r="J7541" i="3"/>
  <c r="J7544" i="3"/>
  <c r="J7545" i="3"/>
  <c r="J7546" i="3"/>
  <c r="J7547" i="3"/>
  <c r="J7548" i="3"/>
  <c r="J7549" i="3"/>
  <c r="J7550" i="3"/>
  <c r="J7551" i="3"/>
  <c r="J7552" i="3"/>
  <c r="J7553" i="3"/>
  <c r="J7554" i="3"/>
  <c r="J7555" i="3"/>
  <c r="J7556" i="3"/>
  <c r="J7557" i="3"/>
  <c r="J7558" i="3"/>
  <c r="J7559" i="3"/>
  <c r="J7560" i="3"/>
  <c r="J7561" i="3"/>
  <c r="J7562" i="3"/>
  <c r="J7563" i="3"/>
  <c r="J7564" i="3"/>
  <c r="J7565" i="3"/>
  <c r="J7566" i="3"/>
  <c r="J7567" i="3"/>
  <c r="J7568" i="3"/>
  <c r="J7569" i="3"/>
  <c r="J7570" i="3"/>
  <c r="J7571" i="3"/>
  <c r="J7572" i="3"/>
  <c r="J7573" i="3"/>
  <c r="J7574" i="3"/>
  <c r="J7575" i="3"/>
  <c r="J7576" i="3"/>
  <c r="J7577" i="3"/>
  <c r="J7578" i="3"/>
  <c r="J7579" i="3"/>
  <c r="J7580" i="3"/>
  <c r="J7581" i="3"/>
  <c r="J7582" i="3"/>
  <c r="J7583" i="3"/>
  <c r="J7584" i="3"/>
  <c r="J7585" i="3"/>
  <c r="J7586" i="3"/>
  <c r="J7587" i="3"/>
  <c r="J7588" i="3"/>
  <c r="J7589" i="3"/>
  <c r="J7590" i="3"/>
  <c r="J7591" i="3"/>
  <c r="J7592" i="3"/>
  <c r="J7593" i="3"/>
  <c r="J7594" i="3"/>
  <c r="J7595" i="3"/>
  <c r="J7596" i="3"/>
  <c r="J7597" i="3"/>
  <c r="J7598" i="3"/>
  <c r="J7599" i="3"/>
  <c r="J7600" i="3"/>
  <c r="J7601" i="3"/>
  <c r="J7602" i="3"/>
  <c r="J7603" i="3"/>
  <c r="J7604" i="3"/>
  <c r="J7605" i="3"/>
  <c r="J7606" i="3"/>
  <c r="J7607" i="3"/>
  <c r="J7608" i="3"/>
  <c r="J7609" i="3"/>
  <c r="J7610" i="3"/>
  <c r="J7611" i="3"/>
  <c r="J7612" i="3"/>
  <c r="J7613" i="3"/>
  <c r="J7614" i="3"/>
  <c r="J7615" i="3"/>
  <c r="J7616" i="3"/>
  <c r="J7617" i="3"/>
  <c r="J7618" i="3"/>
  <c r="J7619" i="3"/>
  <c r="J7620" i="3"/>
  <c r="J7621" i="3"/>
  <c r="J7622" i="3"/>
  <c r="J7623" i="3"/>
  <c r="J7624" i="3"/>
  <c r="J7625" i="3"/>
  <c r="J7626" i="3"/>
  <c r="J7627" i="3"/>
  <c r="J7628" i="3"/>
  <c r="J7629" i="3"/>
  <c r="J7630" i="3"/>
  <c r="J7631" i="3"/>
  <c r="J7632" i="3"/>
  <c r="J7633" i="3"/>
  <c r="J7634" i="3"/>
  <c r="J7635" i="3"/>
  <c r="J7636" i="3"/>
  <c r="J7637" i="3"/>
  <c r="J7638" i="3"/>
  <c r="J7639" i="3"/>
  <c r="J7640" i="3"/>
  <c r="J7641" i="3"/>
  <c r="J7642" i="3"/>
  <c r="J7643" i="3"/>
  <c r="J7644" i="3"/>
  <c r="J7645" i="3"/>
  <c r="J7646" i="3"/>
  <c r="J7647" i="3"/>
  <c r="J7648" i="3"/>
  <c r="J7649" i="3"/>
  <c r="J7650" i="3"/>
  <c r="J7651" i="3"/>
  <c r="J7652" i="3"/>
  <c r="J7653" i="3"/>
  <c r="J7654" i="3"/>
  <c r="J7655" i="3"/>
  <c r="J7656" i="3"/>
  <c r="J7657" i="3"/>
  <c r="J7658" i="3"/>
  <c r="J7659" i="3"/>
  <c r="J7660" i="3"/>
  <c r="J7661" i="3"/>
  <c r="J7662" i="3"/>
  <c r="J7663" i="3"/>
  <c r="J7664" i="3"/>
  <c r="J7665" i="3"/>
  <c r="J7666" i="3"/>
  <c r="J7667" i="3"/>
  <c r="J7668" i="3"/>
  <c r="J7669" i="3"/>
  <c r="J7670" i="3"/>
  <c r="J7671" i="3"/>
  <c r="J7672" i="3"/>
  <c r="J7673" i="3"/>
  <c r="J7674" i="3"/>
  <c r="J7675" i="3"/>
  <c r="J7676" i="3"/>
  <c r="J7677" i="3"/>
  <c r="J7678" i="3"/>
  <c r="J7679" i="3"/>
  <c r="J7680" i="3"/>
  <c r="J7681" i="3"/>
  <c r="J7682" i="3"/>
  <c r="J7683" i="3"/>
  <c r="J7684" i="3"/>
  <c r="J7685" i="3"/>
  <c r="J7686" i="3"/>
  <c r="J7687" i="3"/>
  <c r="J7688" i="3"/>
  <c r="J7689" i="3"/>
  <c r="J7690" i="3"/>
  <c r="J7691" i="3"/>
  <c r="J7692" i="3"/>
  <c r="J7693" i="3"/>
  <c r="J7694" i="3"/>
  <c r="J7695" i="3"/>
  <c r="J7696" i="3"/>
  <c r="J7697" i="3"/>
  <c r="J7698" i="3"/>
  <c r="J7699" i="3"/>
  <c r="J7700" i="3"/>
  <c r="J7701" i="3"/>
  <c r="J7702" i="3"/>
  <c r="J7703" i="3"/>
  <c r="J7704" i="3"/>
  <c r="J7705" i="3"/>
  <c r="J7706" i="3"/>
  <c r="J7707" i="3"/>
  <c r="J7708" i="3"/>
  <c r="J7709" i="3"/>
  <c r="J7710" i="3"/>
  <c r="J7711" i="3"/>
  <c r="J7712" i="3"/>
  <c r="J7713" i="3"/>
  <c r="J7714" i="3"/>
  <c r="J7715" i="3"/>
  <c r="J7716" i="3"/>
  <c r="J7717" i="3"/>
  <c r="J7718" i="3"/>
  <c r="J7719" i="3"/>
  <c r="J7720" i="3"/>
  <c r="J7721" i="3"/>
  <c r="J7722" i="3"/>
  <c r="J7723" i="3"/>
  <c r="J7724" i="3"/>
  <c r="J7725" i="3"/>
  <c r="J7726" i="3"/>
  <c r="J7727" i="3"/>
  <c r="J7728" i="3"/>
  <c r="J7729" i="3"/>
  <c r="J7730" i="3"/>
  <c r="J7731" i="3"/>
  <c r="J7732" i="3"/>
  <c r="J7733" i="3"/>
  <c r="J7734" i="3"/>
  <c r="J7735" i="3"/>
  <c r="J7736" i="3"/>
  <c r="J7737" i="3"/>
  <c r="J7738" i="3"/>
  <c r="J7739" i="3"/>
  <c r="J7740" i="3"/>
  <c r="J7741" i="3"/>
  <c r="J7742" i="3"/>
  <c r="J7743" i="3"/>
  <c r="J7744" i="3"/>
  <c r="J7745" i="3"/>
  <c r="J7746" i="3"/>
  <c r="J7747" i="3"/>
  <c r="J7748" i="3"/>
  <c r="J7749" i="3"/>
  <c r="J7750" i="3"/>
  <c r="J7751" i="3"/>
  <c r="J7752" i="3"/>
  <c r="J7753" i="3"/>
  <c r="J7754" i="3"/>
  <c r="J7755" i="3"/>
  <c r="J7756" i="3"/>
  <c r="J7757" i="3"/>
  <c r="J7758" i="3"/>
  <c r="J7759" i="3"/>
  <c r="J7760" i="3"/>
  <c r="J7761" i="3"/>
  <c r="J7762" i="3"/>
  <c r="J7763" i="3"/>
  <c r="J7764" i="3"/>
  <c r="J7765" i="3"/>
  <c r="J7766" i="3"/>
  <c r="J7767" i="3"/>
  <c r="J7768" i="3"/>
  <c r="J7769" i="3"/>
  <c r="J7770" i="3"/>
  <c r="J7771" i="3"/>
  <c r="J7772" i="3"/>
  <c r="J7773" i="3"/>
  <c r="J7774" i="3"/>
  <c r="J7775" i="3"/>
  <c r="J7776" i="3"/>
  <c r="J7777" i="3"/>
  <c r="J7778" i="3"/>
  <c r="J7779" i="3"/>
  <c r="J7780" i="3"/>
  <c r="J7781" i="3"/>
  <c r="J7782" i="3"/>
  <c r="J7783" i="3"/>
  <c r="J7784" i="3"/>
  <c r="J7785" i="3"/>
  <c r="J7786" i="3"/>
  <c r="J7787" i="3"/>
  <c r="J7788" i="3"/>
  <c r="J7789" i="3"/>
  <c r="J7790" i="3"/>
  <c r="J7791" i="3"/>
  <c r="J7792" i="3"/>
  <c r="J7793" i="3"/>
  <c r="J7794" i="3"/>
  <c r="J7795" i="3"/>
  <c r="J7796" i="3"/>
  <c r="J7797" i="3"/>
  <c r="J7798" i="3"/>
  <c r="J7799" i="3"/>
  <c r="J7800" i="3"/>
  <c r="J7801" i="3"/>
  <c r="J7802" i="3"/>
  <c r="J7803" i="3"/>
  <c r="J7804" i="3"/>
  <c r="J7805" i="3"/>
  <c r="J7806" i="3"/>
  <c r="J7807" i="3"/>
  <c r="J7808" i="3"/>
  <c r="J7809" i="3"/>
  <c r="J7810" i="3"/>
  <c r="J7811" i="3"/>
  <c r="J7812" i="3"/>
  <c r="J7813" i="3"/>
  <c r="J7814" i="3"/>
  <c r="J7815" i="3"/>
  <c r="J7816" i="3"/>
  <c r="J7817" i="3"/>
  <c r="J7818" i="3"/>
  <c r="J7819" i="3"/>
  <c r="J7820" i="3"/>
  <c r="J7821" i="3"/>
  <c r="J7822" i="3"/>
  <c r="J7823" i="3"/>
  <c r="J7824" i="3"/>
  <c r="J7825" i="3"/>
  <c r="J7826" i="3"/>
  <c r="J7827" i="3"/>
  <c r="J7828" i="3"/>
  <c r="J7829" i="3"/>
  <c r="J7830" i="3"/>
  <c r="J7831" i="3"/>
  <c r="J7832" i="3"/>
  <c r="J7833" i="3"/>
  <c r="J7834" i="3"/>
  <c r="J7835" i="3"/>
  <c r="J7836" i="3"/>
  <c r="J7837" i="3"/>
  <c r="J7838" i="3"/>
  <c r="J7839" i="3"/>
  <c r="J7840" i="3"/>
  <c r="J7841" i="3"/>
  <c r="J7842" i="3"/>
  <c r="J7843" i="3"/>
  <c r="J7844" i="3"/>
  <c r="J7845" i="3"/>
  <c r="J7846" i="3"/>
  <c r="J7847" i="3"/>
  <c r="J7848" i="3"/>
  <c r="J7849" i="3"/>
  <c r="J7850" i="3"/>
  <c r="J7851" i="3"/>
  <c r="J7852" i="3"/>
  <c r="J7853" i="3"/>
  <c r="J7854" i="3"/>
  <c r="J7855" i="3"/>
  <c r="J7856" i="3"/>
  <c r="J7857" i="3"/>
  <c r="J7858" i="3"/>
  <c r="J7859" i="3"/>
  <c r="J7860" i="3"/>
  <c r="J7861" i="3"/>
  <c r="J7862" i="3"/>
  <c r="J7863" i="3"/>
  <c r="J7864" i="3"/>
  <c r="J7865" i="3"/>
  <c r="J7866" i="3"/>
  <c r="J7867" i="3"/>
  <c r="J7868" i="3"/>
  <c r="J7869" i="3"/>
  <c r="J7870" i="3"/>
  <c r="J7871" i="3"/>
  <c r="J7872" i="3"/>
  <c r="J7873" i="3"/>
  <c r="J7874" i="3"/>
  <c r="J7875" i="3"/>
  <c r="J7876" i="3"/>
  <c r="J7877" i="3"/>
  <c r="J7878" i="3"/>
  <c r="J7879" i="3"/>
  <c r="J7880" i="3"/>
  <c r="J7881" i="3"/>
  <c r="J7882" i="3"/>
  <c r="J7883" i="3"/>
  <c r="J7884" i="3"/>
  <c r="J7885" i="3"/>
  <c r="J7886" i="3"/>
  <c r="J7887" i="3"/>
  <c r="J7888" i="3"/>
  <c r="J7889" i="3"/>
  <c r="J7890" i="3"/>
  <c r="J7891" i="3"/>
  <c r="J7892" i="3"/>
  <c r="J7893" i="3"/>
  <c r="J7894" i="3"/>
  <c r="J7895" i="3"/>
  <c r="J7896" i="3"/>
  <c r="J7897" i="3"/>
  <c r="J7898" i="3"/>
  <c r="J7899" i="3"/>
  <c r="J7900" i="3"/>
  <c r="J7901" i="3"/>
  <c r="J7902" i="3"/>
  <c r="J7903" i="3"/>
  <c r="J7904" i="3"/>
  <c r="J7905" i="3"/>
  <c r="J7906" i="3"/>
  <c r="J7907" i="3"/>
  <c r="J7908" i="3"/>
  <c r="J7909" i="3"/>
  <c r="J7910" i="3"/>
  <c r="J7911" i="3"/>
  <c r="J7912" i="3"/>
  <c r="J7913" i="3"/>
  <c r="J7914" i="3"/>
  <c r="J7915" i="3"/>
  <c r="J7916" i="3"/>
  <c r="J7917" i="3"/>
  <c r="J7918" i="3"/>
  <c r="J7919" i="3"/>
  <c r="J7920" i="3"/>
  <c r="J7921" i="3"/>
  <c r="J7922" i="3"/>
  <c r="J7923" i="3"/>
  <c r="J7924" i="3"/>
  <c r="J7925" i="3"/>
  <c r="J7926" i="3"/>
  <c r="J7927" i="3"/>
  <c r="J7928" i="3"/>
  <c r="J7929" i="3"/>
  <c r="J7930" i="3"/>
  <c r="J7931" i="3"/>
  <c r="J7932" i="3"/>
  <c r="J7933" i="3"/>
  <c r="J7934" i="3"/>
  <c r="J7935" i="3"/>
  <c r="J7936" i="3"/>
  <c r="J7937" i="3"/>
  <c r="J7938" i="3"/>
  <c r="J7939" i="3"/>
  <c r="J7940" i="3"/>
  <c r="J7941" i="3"/>
  <c r="J7942" i="3"/>
  <c r="J7943" i="3"/>
  <c r="J7944" i="3"/>
  <c r="J7945" i="3"/>
  <c r="J7946" i="3"/>
  <c r="J7947" i="3"/>
  <c r="J7948" i="3"/>
  <c r="J7949" i="3"/>
  <c r="J7950" i="3"/>
  <c r="J7951" i="3"/>
  <c r="J7952" i="3"/>
  <c r="J7953" i="3"/>
  <c r="J7954" i="3"/>
  <c r="J7955" i="3"/>
  <c r="J7956" i="3"/>
  <c r="J7957" i="3"/>
  <c r="J7958" i="3"/>
  <c r="J7959" i="3"/>
  <c r="J7960" i="3"/>
  <c r="J7961" i="3"/>
  <c r="J7962" i="3"/>
  <c r="J7963" i="3"/>
  <c r="J7964" i="3"/>
  <c r="J7965" i="3"/>
  <c r="J7966" i="3"/>
  <c r="J7967" i="3"/>
  <c r="J7968" i="3"/>
  <c r="J7969" i="3"/>
  <c r="J7970" i="3"/>
  <c r="J7971" i="3"/>
  <c r="J7972" i="3"/>
  <c r="J7973" i="3"/>
  <c r="J7974" i="3"/>
  <c r="J7975" i="3"/>
  <c r="J7976" i="3"/>
  <c r="J7977" i="3"/>
  <c r="J7978" i="3"/>
  <c r="J7979" i="3"/>
  <c r="J7980" i="3"/>
  <c r="J7981" i="3"/>
  <c r="J7982" i="3"/>
  <c r="J7983" i="3"/>
  <c r="J7984" i="3"/>
  <c r="J7985" i="3"/>
  <c r="J7986" i="3"/>
  <c r="J7987" i="3"/>
  <c r="J7988" i="3"/>
  <c r="J7989" i="3"/>
  <c r="J7990" i="3"/>
  <c r="J7991" i="3"/>
  <c r="J7992" i="3"/>
  <c r="J7993" i="3"/>
  <c r="J7994" i="3"/>
  <c r="J7995" i="3"/>
  <c r="J7996" i="3"/>
  <c r="J7997" i="3"/>
  <c r="J7998" i="3"/>
  <c r="J7999" i="3"/>
  <c r="J8000" i="3"/>
  <c r="J8001" i="3"/>
  <c r="J8002" i="3"/>
  <c r="J8003" i="3"/>
  <c r="J8004" i="3"/>
  <c r="J8005" i="3"/>
  <c r="J8006" i="3"/>
  <c r="J8007" i="3"/>
  <c r="J8008" i="3"/>
  <c r="J8009" i="3"/>
  <c r="J8010" i="3"/>
  <c r="J8011" i="3"/>
  <c r="J8012" i="3"/>
  <c r="J8013" i="3"/>
  <c r="J8014" i="3"/>
  <c r="J8015" i="3"/>
  <c r="J8016" i="3"/>
  <c r="J8017" i="3"/>
  <c r="J8018" i="3"/>
  <c r="J8019" i="3"/>
  <c r="J8020" i="3"/>
  <c r="J8021" i="3"/>
  <c r="J8022" i="3"/>
  <c r="J8023" i="3"/>
  <c r="J8024" i="3"/>
  <c r="J8025" i="3"/>
  <c r="J8026" i="3"/>
  <c r="J8027" i="3"/>
  <c r="J8028" i="3"/>
  <c r="J8029" i="3"/>
  <c r="J8030" i="3"/>
  <c r="J8031" i="3"/>
  <c r="J8032" i="3"/>
  <c r="J8033" i="3"/>
  <c r="J8034" i="3"/>
  <c r="J8035" i="3"/>
  <c r="J8036" i="3"/>
  <c r="J8037" i="3"/>
  <c r="J8038" i="3"/>
  <c r="J8039" i="3"/>
  <c r="J8040" i="3"/>
  <c r="J8041" i="3"/>
  <c r="J8042" i="3"/>
  <c r="J8043" i="3"/>
  <c r="J8044" i="3"/>
  <c r="J8045" i="3"/>
  <c r="J8046" i="3"/>
  <c r="J8047" i="3"/>
  <c r="J8048" i="3"/>
  <c r="J8049" i="3"/>
  <c r="J8050" i="3"/>
  <c r="J8051" i="3"/>
  <c r="J8052" i="3"/>
  <c r="J8053" i="3"/>
  <c r="J8054" i="3"/>
  <c r="J8055" i="3"/>
  <c r="J8056" i="3"/>
  <c r="J8057" i="3"/>
  <c r="J8058" i="3"/>
  <c r="J8059" i="3"/>
  <c r="J8060" i="3"/>
  <c r="J8061" i="3"/>
  <c r="J8062" i="3"/>
  <c r="J8063" i="3"/>
  <c r="J8064" i="3"/>
  <c r="J8065" i="3"/>
  <c r="J8066" i="3"/>
  <c r="J8067" i="3"/>
  <c r="J8068" i="3"/>
  <c r="J8069" i="3"/>
  <c r="J8070" i="3"/>
  <c r="J8071" i="3"/>
  <c r="J8072" i="3"/>
  <c r="J8073" i="3"/>
  <c r="J8074" i="3"/>
  <c r="J8075" i="3"/>
  <c r="J8076" i="3"/>
  <c r="J8077" i="3"/>
  <c r="J8078" i="3"/>
  <c r="J8079" i="3"/>
  <c r="J8080" i="3"/>
  <c r="J8081" i="3"/>
  <c r="J8082" i="3"/>
  <c r="J8083" i="3"/>
  <c r="J8084" i="3"/>
  <c r="J8085" i="3"/>
  <c r="J8086" i="3"/>
  <c r="J8087" i="3"/>
  <c r="J8088" i="3"/>
  <c r="J8089" i="3"/>
  <c r="J8090" i="3"/>
  <c r="J8091" i="3"/>
  <c r="J8092" i="3"/>
  <c r="J8093" i="3"/>
  <c r="J8094" i="3"/>
  <c r="J8095" i="3"/>
  <c r="J8096" i="3"/>
  <c r="J8097" i="3"/>
  <c r="J8098" i="3"/>
  <c r="J8099" i="3"/>
  <c r="J8100" i="3"/>
  <c r="J8101" i="3"/>
  <c r="J8102" i="3"/>
  <c r="J8103" i="3"/>
  <c r="J8104" i="3"/>
  <c r="J8105" i="3"/>
  <c r="J8106" i="3"/>
  <c r="J8107" i="3"/>
  <c r="J8108" i="3"/>
  <c r="J8109" i="3"/>
  <c r="J8110" i="3"/>
  <c r="J8111" i="3"/>
  <c r="J8112" i="3"/>
  <c r="J8113" i="3"/>
  <c r="J8114" i="3"/>
  <c r="J8115" i="3"/>
  <c r="J8116" i="3"/>
  <c r="J8117" i="3"/>
  <c r="J8118" i="3"/>
  <c r="J8119" i="3"/>
  <c r="J8120" i="3"/>
  <c r="J8121" i="3"/>
  <c r="J8122" i="3"/>
  <c r="J8123" i="3"/>
  <c r="J8124" i="3"/>
  <c r="J8125" i="3"/>
  <c r="J8126" i="3"/>
  <c r="J8127" i="3"/>
  <c r="J8128" i="3"/>
  <c r="J8129" i="3"/>
  <c r="J8130" i="3"/>
  <c r="J8131" i="3"/>
  <c r="J8132" i="3"/>
  <c r="J8133" i="3"/>
  <c r="J8134" i="3"/>
  <c r="J8135" i="3"/>
  <c r="J8136" i="3"/>
  <c r="J8137" i="3"/>
  <c r="J8138" i="3"/>
  <c r="J8139" i="3"/>
  <c r="J8140" i="3"/>
  <c r="J8141" i="3"/>
  <c r="J8142" i="3"/>
  <c r="J8143" i="3"/>
  <c r="J8144" i="3"/>
  <c r="J8145" i="3"/>
  <c r="J8146" i="3"/>
  <c r="J8147" i="3"/>
  <c r="J8148" i="3"/>
  <c r="J8149" i="3"/>
  <c r="J8150" i="3"/>
  <c r="J8151" i="3"/>
  <c r="J8152" i="3"/>
  <c r="J8153" i="3"/>
  <c r="J8154" i="3"/>
  <c r="J8155" i="3"/>
  <c r="J8156" i="3"/>
  <c r="J8157" i="3"/>
  <c r="J8158" i="3"/>
  <c r="J8159" i="3"/>
  <c r="J8160" i="3"/>
  <c r="J8161" i="3"/>
  <c r="J8162" i="3"/>
  <c r="J8163" i="3"/>
  <c r="J8164" i="3"/>
  <c r="J8165" i="3"/>
  <c r="J8166" i="3"/>
  <c r="J8167" i="3"/>
  <c r="J8168" i="3"/>
  <c r="J8169" i="3"/>
  <c r="J8170" i="3"/>
  <c r="J8171" i="3"/>
  <c r="J8172" i="3"/>
  <c r="J8173" i="3"/>
  <c r="J8174" i="3"/>
  <c r="J8175" i="3"/>
  <c r="J8176" i="3"/>
  <c r="J8177" i="3"/>
  <c r="J8178" i="3"/>
  <c r="J8179" i="3"/>
  <c r="J8180" i="3"/>
  <c r="J8181" i="3"/>
  <c r="J8182" i="3"/>
  <c r="J8183" i="3"/>
  <c r="J8184" i="3"/>
  <c r="J8185" i="3"/>
  <c r="J8186" i="3"/>
  <c r="J8187" i="3"/>
  <c r="J8188" i="3"/>
  <c r="J8189" i="3"/>
  <c r="J8190" i="3"/>
  <c r="J8191" i="3"/>
  <c r="J8192" i="3"/>
  <c r="J8193" i="3"/>
  <c r="J8194" i="3"/>
  <c r="J8195" i="3"/>
  <c r="J8196" i="3"/>
  <c r="J8197" i="3"/>
  <c r="J8198" i="3"/>
  <c r="J8199" i="3"/>
  <c r="J8200" i="3"/>
  <c r="J8201" i="3"/>
  <c r="J8202" i="3"/>
  <c r="J8203" i="3"/>
  <c r="J8204" i="3"/>
  <c r="J8205" i="3"/>
  <c r="J8206" i="3"/>
  <c r="J8207" i="3"/>
  <c r="J8208" i="3"/>
  <c r="J8209" i="3"/>
  <c r="J8210" i="3"/>
  <c r="J8211" i="3"/>
  <c r="J8212" i="3"/>
  <c r="J8213" i="3"/>
  <c r="J8214" i="3"/>
  <c r="J8215" i="3"/>
  <c r="J8216" i="3"/>
  <c r="J8217" i="3"/>
  <c r="J8218" i="3"/>
  <c r="J8219" i="3"/>
  <c r="J8220" i="3"/>
  <c r="J8221" i="3"/>
  <c r="J8222" i="3"/>
  <c r="J8223" i="3"/>
  <c r="J8224" i="3"/>
  <c r="J8225" i="3"/>
  <c r="J8226" i="3"/>
  <c r="J8227" i="3"/>
  <c r="J8228" i="3"/>
  <c r="J8229" i="3"/>
  <c r="J8230" i="3"/>
  <c r="J8231" i="3"/>
  <c r="J8232" i="3"/>
  <c r="J8233" i="3"/>
  <c r="J8234" i="3"/>
  <c r="J8235" i="3"/>
  <c r="J8236" i="3"/>
  <c r="J8237" i="3"/>
  <c r="J8238" i="3"/>
  <c r="J8239" i="3"/>
  <c r="J8240" i="3"/>
  <c r="J8241" i="3"/>
  <c r="J8242" i="3"/>
  <c r="J8243" i="3"/>
  <c r="J8244" i="3"/>
  <c r="J8245" i="3"/>
  <c r="J8246" i="3"/>
  <c r="J8247" i="3"/>
  <c r="J8248" i="3"/>
  <c r="J8249" i="3"/>
  <c r="J8250" i="3"/>
  <c r="J8251" i="3"/>
  <c r="J8252" i="3"/>
  <c r="J8253" i="3"/>
  <c r="J8254" i="3"/>
  <c r="J8255" i="3"/>
  <c r="J8256" i="3"/>
  <c r="J8257" i="3"/>
  <c r="J8258" i="3"/>
  <c r="J8259" i="3"/>
  <c r="J8260" i="3"/>
  <c r="J8261" i="3"/>
  <c r="J8262" i="3"/>
  <c r="J8263" i="3"/>
  <c r="J8264" i="3"/>
  <c r="J8265" i="3"/>
  <c r="J8266" i="3"/>
  <c r="J8267" i="3"/>
  <c r="J8268" i="3"/>
  <c r="J8269" i="3"/>
  <c r="J8270" i="3"/>
  <c r="J8271" i="3"/>
  <c r="J8272" i="3"/>
  <c r="J8273" i="3"/>
  <c r="J8274" i="3"/>
  <c r="J8275" i="3"/>
  <c r="J8276" i="3"/>
  <c r="J8277" i="3"/>
  <c r="J8278" i="3"/>
  <c r="J8279" i="3"/>
  <c r="J8280" i="3"/>
  <c r="J8281" i="3"/>
  <c r="J8282" i="3"/>
  <c r="J8283" i="3"/>
  <c r="J8284" i="3"/>
  <c r="J8285" i="3"/>
  <c r="J8286" i="3"/>
  <c r="J8287" i="3"/>
  <c r="J8288" i="3"/>
  <c r="J8289" i="3"/>
  <c r="J8290" i="3"/>
  <c r="J8291" i="3"/>
  <c r="J8292" i="3"/>
  <c r="J8293" i="3"/>
  <c r="J8294" i="3"/>
  <c r="J8295" i="3"/>
  <c r="J8296" i="3"/>
  <c r="J8297" i="3"/>
  <c r="J8298" i="3"/>
  <c r="J8299" i="3"/>
  <c r="J8300" i="3"/>
  <c r="J8301" i="3"/>
  <c r="J8302" i="3"/>
  <c r="J8303" i="3"/>
  <c r="J8304" i="3"/>
  <c r="J8305" i="3"/>
  <c r="J8306" i="3"/>
  <c r="J8307" i="3"/>
  <c r="J8308" i="3"/>
  <c r="J8309" i="3"/>
  <c r="J8310" i="3"/>
  <c r="J8311" i="3"/>
  <c r="J8312" i="3"/>
  <c r="J8313" i="3"/>
  <c r="J8314" i="3"/>
  <c r="J8315" i="3"/>
  <c r="J8316" i="3"/>
  <c r="J8317" i="3"/>
  <c r="J8318" i="3"/>
  <c r="J8319" i="3"/>
  <c r="J8320" i="3"/>
  <c r="J8321" i="3"/>
  <c r="J8322" i="3"/>
  <c r="J8323" i="3"/>
  <c r="J8324" i="3"/>
  <c r="J8325" i="3"/>
  <c r="J8326" i="3"/>
  <c r="J8327" i="3"/>
  <c r="J8328" i="3"/>
  <c r="J8329" i="3"/>
  <c r="J8330" i="3"/>
  <c r="J8331" i="3"/>
  <c r="J8332" i="3"/>
  <c r="J8333" i="3"/>
  <c r="J8334" i="3"/>
  <c r="J8335" i="3"/>
  <c r="J8336" i="3"/>
  <c r="J8337" i="3"/>
  <c r="J8338" i="3"/>
  <c r="J8339" i="3"/>
  <c r="J8340" i="3"/>
  <c r="J8341" i="3"/>
  <c r="J8342" i="3"/>
  <c r="J8343" i="3"/>
  <c r="J8344" i="3"/>
  <c r="J8345" i="3"/>
  <c r="J8346" i="3"/>
  <c r="J8347" i="3"/>
  <c r="J8348" i="3"/>
  <c r="J8349" i="3"/>
  <c r="J8350" i="3"/>
  <c r="J8351" i="3"/>
  <c r="J8352" i="3"/>
  <c r="J8353" i="3"/>
  <c r="J8354" i="3"/>
  <c r="J8355" i="3"/>
  <c r="J8356" i="3"/>
  <c r="J8357" i="3"/>
  <c r="J8358" i="3"/>
  <c r="J8359" i="3"/>
  <c r="J8360" i="3"/>
  <c r="J8361" i="3"/>
  <c r="J8362" i="3"/>
  <c r="J8363" i="3"/>
  <c r="J8364" i="3"/>
  <c r="J8365" i="3"/>
  <c r="J8366" i="3"/>
  <c r="J8367" i="3"/>
  <c r="J8368" i="3"/>
  <c r="J8369" i="3"/>
  <c r="J8370" i="3"/>
  <c r="J8371" i="3"/>
  <c r="J8372" i="3"/>
  <c r="J8373" i="3"/>
  <c r="J8374" i="3"/>
  <c r="J8375" i="3"/>
  <c r="J8376" i="3"/>
  <c r="J8377" i="3"/>
  <c r="J8378" i="3"/>
  <c r="J8379" i="3"/>
  <c r="J8380" i="3"/>
  <c r="J8381" i="3"/>
  <c r="J8382" i="3"/>
  <c r="J8383" i="3"/>
  <c r="J8384" i="3"/>
  <c r="J8385" i="3"/>
  <c r="J8386" i="3"/>
  <c r="J8387" i="3"/>
  <c r="J8388" i="3"/>
  <c r="J8389" i="3"/>
  <c r="J8390" i="3"/>
  <c r="J8391" i="3"/>
  <c r="J8392" i="3"/>
  <c r="J8393" i="3"/>
  <c r="J8394" i="3"/>
  <c r="J8395" i="3"/>
  <c r="J8396" i="3"/>
  <c r="J8397" i="3"/>
  <c r="J8398" i="3"/>
  <c r="J8399" i="3"/>
  <c r="J8400" i="3"/>
  <c r="J8401" i="3"/>
  <c r="J8402" i="3"/>
  <c r="J8403" i="3"/>
  <c r="J8404" i="3"/>
  <c r="J8405" i="3"/>
  <c r="J8406" i="3"/>
  <c r="J8407" i="3"/>
  <c r="J8408" i="3"/>
  <c r="J8409" i="3"/>
  <c r="J8410" i="3"/>
  <c r="J8411" i="3"/>
  <c r="J8412" i="3"/>
  <c r="J8413" i="3"/>
  <c r="J8414" i="3"/>
  <c r="J8415" i="3"/>
  <c r="J8416" i="3"/>
  <c r="J8417" i="3"/>
  <c r="J8418" i="3"/>
  <c r="J8419" i="3"/>
  <c r="J8420" i="3"/>
  <c r="J8421" i="3"/>
  <c r="J8422" i="3"/>
  <c r="J8423" i="3"/>
  <c r="J8424" i="3"/>
  <c r="J8425" i="3"/>
  <c r="J8426" i="3"/>
  <c r="J8427" i="3"/>
  <c r="J8428" i="3"/>
  <c r="J8429" i="3"/>
  <c r="J8430" i="3"/>
  <c r="J8431" i="3"/>
  <c r="J8432" i="3"/>
  <c r="J8433" i="3"/>
  <c r="J8434" i="3"/>
  <c r="J8435" i="3"/>
  <c r="J8436" i="3"/>
  <c r="J8437" i="3"/>
  <c r="J8438" i="3"/>
  <c r="J8439" i="3"/>
  <c r="J8440" i="3"/>
  <c r="J8441" i="3"/>
  <c r="J8442" i="3"/>
  <c r="J8443" i="3"/>
  <c r="J8444" i="3"/>
  <c r="J8445" i="3"/>
  <c r="J8446" i="3"/>
  <c r="J8447" i="3"/>
  <c r="J8448" i="3"/>
  <c r="J8449" i="3"/>
  <c r="J8450" i="3"/>
  <c r="J8451" i="3"/>
  <c r="J8452" i="3"/>
  <c r="J8453" i="3"/>
  <c r="J8454" i="3"/>
  <c r="J8455" i="3"/>
  <c r="J8456" i="3"/>
  <c r="J8457" i="3"/>
  <c r="J8458" i="3"/>
  <c r="J8459" i="3"/>
  <c r="J8460" i="3"/>
  <c r="J8461" i="3"/>
  <c r="J8462" i="3"/>
  <c r="J8463" i="3"/>
  <c r="J8464" i="3"/>
  <c r="J8465" i="3"/>
  <c r="J8466" i="3"/>
  <c r="J8467" i="3"/>
  <c r="J8468" i="3"/>
  <c r="J8469" i="3"/>
  <c r="J8470" i="3"/>
  <c r="J8471" i="3"/>
  <c r="J8472" i="3"/>
  <c r="J8473" i="3"/>
  <c r="J8474" i="3"/>
  <c r="J8475" i="3"/>
  <c r="J8476" i="3"/>
  <c r="J8477" i="3"/>
  <c r="J8478" i="3"/>
  <c r="J8479" i="3"/>
  <c r="J8480" i="3"/>
  <c r="J8481" i="3"/>
  <c r="J8482" i="3"/>
  <c r="J8483" i="3"/>
  <c r="J8484" i="3"/>
  <c r="J8485" i="3"/>
  <c r="J8486" i="3"/>
  <c r="J8487" i="3"/>
  <c r="J8488" i="3"/>
  <c r="J8489" i="3"/>
  <c r="J8490" i="3"/>
  <c r="J8491" i="3"/>
  <c r="J8492" i="3"/>
  <c r="J8493" i="3"/>
  <c r="J8494" i="3"/>
  <c r="J8495" i="3"/>
  <c r="J8496" i="3"/>
  <c r="J8497" i="3"/>
  <c r="J8498" i="3"/>
  <c r="J8499" i="3"/>
  <c r="J8500" i="3"/>
  <c r="J8501" i="3"/>
  <c r="J8502" i="3"/>
  <c r="J8503" i="3"/>
  <c r="J8504" i="3"/>
  <c r="J8505" i="3"/>
  <c r="J8506" i="3"/>
  <c r="J8507" i="3"/>
  <c r="J8508" i="3"/>
  <c r="J8509" i="3"/>
  <c r="J8510" i="3"/>
  <c r="J8511" i="3"/>
  <c r="J8512" i="3"/>
  <c r="J8513" i="3"/>
  <c r="J8514" i="3"/>
  <c r="J8515" i="3"/>
  <c r="J8516" i="3"/>
  <c r="J8517" i="3"/>
  <c r="J8518" i="3"/>
  <c r="J8519" i="3"/>
  <c r="J8520" i="3"/>
  <c r="J8521" i="3"/>
  <c r="J8522" i="3"/>
  <c r="J8523" i="3"/>
  <c r="J8524" i="3"/>
  <c r="J8525" i="3"/>
  <c r="J8526" i="3"/>
  <c r="J8527" i="3"/>
  <c r="J8528" i="3"/>
  <c r="J8529" i="3"/>
  <c r="J8530" i="3"/>
  <c r="J8531" i="3"/>
  <c r="J8532" i="3"/>
  <c r="J8533" i="3"/>
  <c r="J8534" i="3"/>
  <c r="J8535" i="3"/>
  <c r="J8536" i="3"/>
  <c r="J8537" i="3"/>
  <c r="J8538" i="3"/>
  <c r="J8539" i="3"/>
  <c r="J8540" i="3"/>
  <c r="J8541" i="3"/>
  <c r="J8542" i="3"/>
  <c r="J8543" i="3"/>
  <c r="J8544" i="3"/>
  <c r="J8545" i="3"/>
  <c r="J8546" i="3"/>
  <c r="J8547" i="3"/>
  <c r="J8548" i="3"/>
  <c r="J8549" i="3"/>
  <c r="J8550" i="3"/>
  <c r="J8551" i="3"/>
  <c r="J8552" i="3"/>
  <c r="J8553" i="3"/>
  <c r="J8554" i="3"/>
  <c r="J8555" i="3"/>
  <c r="J8556" i="3"/>
  <c r="J8557" i="3"/>
  <c r="J8558" i="3"/>
  <c r="J8559" i="3"/>
  <c r="J8560" i="3"/>
  <c r="J8561" i="3"/>
  <c r="J8562" i="3"/>
  <c r="J8563" i="3"/>
  <c r="J8564" i="3"/>
  <c r="J8565" i="3"/>
  <c r="J8566" i="3"/>
  <c r="J8567" i="3"/>
  <c r="J8568" i="3"/>
  <c r="J8569" i="3"/>
  <c r="J8570" i="3"/>
  <c r="J8571" i="3"/>
  <c r="J8572" i="3"/>
  <c r="J8573" i="3"/>
  <c r="J8574" i="3"/>
  <c r="J8575" i="3"/>
  <c r="J8576" i="3"/>
  <c r="J8577" i="3"/>
  <c r="J8578" i="3"/>
  <c r="J8579" i="3"/>
  <c r="J8580" i="3"/>
  <c r="J8581" i="3"/>
  <c r="J8582" i="3"/>
  <c r="J8583" i="3"/>
  <c r="J8584" i="3"/>
  <c r="J8585" i="3"/>
  <c r="J8586" i="3"/>
  <c r="J8587" i="3"/>
  <c r="J8588" i="3"/>
  <c r="J8589" i="3"/>
  <c r="J8590" i="3"/>
  <c r="J8591" i="3"/>
  <c r="J8592" i="3"/>
  <c r="J8593" i="3"/>
  <c r="J8594" i="3"/>
  <c r="J8595" i="3"/>
  <c r="J8596" i="3"/>
  <c r="J8597" i="3"/>
  <c r="J8598" i="3"/>
  <c r="J8599" i="3"/>
  <c r="J8600" i="3"/>
  <c r="J8601" i="3"/>
  <c r="J8602" i="3"/>
  <c r="J8603" i="3"/>
  <c r="J8604" i="3"/>
  <c r="J8605" i="3"/>
  <c r="J8606" i="3"/>
  <c r="J8607" i="3"/>
  <c r="J8608" i="3"/>
  <c r="J8609" i="3"/>
  <c r="J8610" i="3"/>
  <c r="J8611" i="3"/>
  <c r="J8612" i="3"/>
  <c r="J8613" i="3"/>
  <c r="J8614" i="3"/>
  <c r="J8615" i="3"/>
  <c r="J8616" i="3"/>
  <c r="J8617" i="3"/>
  <c r="J8618" i="3"/>
  <c r="J8619" i="3"/>
  <c r="J8620" i="3"/>
  <c r="J8621" i="3"/>
  <c r="J8622" i="3"/>
  <c r="J8623" i="3"/>
  <c r="J8624" i="3"/>
  <c r="J8625" i="3"/>
  <c r="J8626" i="3"/>
  <c r="J8627" i="3"/>
  <c r="J8628" i="3"/>
  <c r="J8629" i="3"/>
  <c r="J8630" i="3"/>
  <c r="J8631" i="3"/>
  <c r="J8632" i="3"/>
  <c r="J8633" i="3"/>
  <c r="J8634" i="3"/>
  <c r="J8635" i="3"/>
  <c r="J8636" i="3"/>
  <c r="J8637" i="3"/>
  <c r="J8638" i="3"/>
  <c r="J8639" i="3"/>
  <c r="J8640" i="3"/>
  <c r="J8641" i="3"/>
  <c r="J8642" i="3"/>
  <c r="J8643" i="3"/>
  <c r="J8644" i="3"/>
  <c r="J8645" i="3"/>
  <c r="J8646" i="3"/>
  <c r="J8647" i="3"/>
  <c r="J8648" i="3"/>
  <c r="J8649" i="3"/>
  <c r="J8650" i="3"/>
  <c r="J8651" i="3"/>
  <c r="J8652" i="3"/>
  <c r="J8653" i="3"/>
  <c r="J8654" i="3"/>
  <c r="J8655" i="3"/>
  <c r="J8656" i="3"/>
  <c r="J8657" i="3"/>
  <c r="J8658" i="3"/>
  <c r="J8659" i="3"/>
  <c r="J8660" i="3"/>
  <c r="J8661" i="3"/>
  <c r="J8662" i="3"/>
  <c r="J8663" i="3"/>
  <c r="J8664" i="3"/>
  <c r="J8665" i="3"/>
  <c r="J8666" i="3"/>
  <c r="J8667" i="3"/>
  <c r="J8668" i="3"/>
  <c r="J8669" i="3"/>
  <c r="J8670" i="3"/>
  <c r="J8671" i="3"/>
  <c r="J8672" i="3"/>
  <c r="J8673" i="3"/>
  <c r="J8674" i="3"/>
  <c r="J8675" i="3"/>
  <c r="J8676" i="3"/>
  <c r="J8677" i="3"/>
  <c r="J8678" i="3"/>
  <c r="J8679" i="3"/>
  <c r="J8680" i="3"/>
  <c r="J8681" i="3"/>
  <c r="J8682" i="3"/>
  <c r="J8683" i="3"/>
  <c r="J8684" i="3"/>
  <c r="J8685" i="3"/>
  <c r="J8686" i="3"/>
  <c r="J8687" i="3"/>
  <c r="J8688" i="3"/>
  <c r="J8689" i="3"/>
  <c r="J8690" i="3"/>
  <c r="J8691" i="3"/>
  <c r="J8692" i="3"/>
  <c r="J8693" i="3"/>
  <c r="J8694" i="3"/>
  <c r="J8695" i="3"/>
  <c r="J8696" i="3"/>
  <c r="J8697" i="3"/>
  <c r="J8698" i="3"/>
  <c r="J8699" i="3"/>
  <c r="J8700" i="3"/>
  <c r="J8701" i="3"/>
  <c r="J8702" i="3"/>
  <c r="J8703" i="3"/>
  <c r="J8704" i="3"/>
  <c r="J8705" i="3"/>
  <c r="J8706" i="3"/>
  <c r="J8707" i="3"/>
  <c r="J8708" i="3"/>
  <c r="J8709" i="3"/>
  <c r="J8710" i="3"/>
  <c r="J8711" i="3"/>
  <c r="J8712" i="3"/>
  <c r="J8713" i="3"/>
  <c r="J8714" i="3"/>
  <c r="J8715" i="3"/>
  <c r="J8716" i="3"/>
  <c r="J8717" i="3"/>
  <c r="J8718" i="3"/>
  <c r="J8719" i="3"/>
  <c r="J8720" i="3"/>
  <c r="J8721" i="3"/>
  <c r="J8722" i="3"/>
  <c r="J8723" i="3"/>
  <c r="J8724" i="3"/>
  <c r="J8725" i="3"/>
  <c r="J8726" i="3"/>
  <c r="J8727" i="3"/>
  <c r="J8728" i="3"/>
  <c r="J8729" i="3"/>
  <c r="J8730" i="3"/>
  <c r="J8731" i="3"/>
  <c r="J8732" i="3"/>
  <c r="J8733" i="3"/>
  <c r="J8734" i="3"/>
  <c r="J8735" i="3"/>
  <c r="J8736" i="3"/>
  <c r="J8737" i="3"/>
  <c r="J8738" i="3"/>
  <c r="J8739" i="3"/>
  <c r="J8740" i="3"/>
  <c r="J8741" i="3"/>
  <c r="J8742" i="3"/>
  <c r="J8743" i="3"/>
  <c r="J8744" i="3"/>
  <c r="J8745" i="3"/>
  <c r="J8746" i="3"/>
  <c r="J8747" i="3"/>
  <c r="J8748" i="3"/>
  <c r="J8749" i="3"/>
  <c r="J8750" i="3"/>
  <c r="J8751" i="3"/>
  <c r="J8752" i="3"/>
  <c r="J8753" i="3"/>
  <c r="J8754" i="3"/>
  <c r="J8755" i="3"/>
  <c r="J8756" i="3"/>
  <c r="J8757" i="3"/>
  <c r="J8758" i="3"/>
  <c r="J8759" i="3"/>
  <c r="J8760" i="3"/>
  <c r="J8761" i="3"/>
  <c r="J8762" i="3"/>
  <c r="J8763" i="3"/>
  <c r="J8764" i="3"/>
  <c r="J8765" i="3"/>
  <c r="J8766" i="3"/>
  <c r="J8767" i="3"/>
  <c r="J8768" i="3"/>
  <c r="J8769" i="3"/>
  <c r="J8770" i="3"/>
  <c r="J8771" i="3"/>
  <c r="J8772" i="3"/>
  <c r="J8773" i="3"/>
  <c r="J8774" i="3"/>
  <c r="J8775" i="3"/>
  <c r="J8776" i="3"/>
  <c r="J8777" i="3"/>
  <c r="J8778" i="3"/>
  <c r="J8779" i="3"/>
  <c r="J8780" i="3"/>
  <c r="J8781" i="3"/>
  <c r="J8782" i="3"/>
  <c r="J8783" i="3"/>
  <c r="J8784" i="3"/>
  <c r="J8785" i="3"/>
  <c r="J8786" i="3"/>
  <c r="J8787" i="3"/>
  <c r="J8788" i="3"/>
  <c r="J8789" i="3"/>
  <c r="J8790" i="3"/>
  <c r="J8791" i="3"/>
  <c r="J8792" i="3"/>
  <c r="J8793" i="3"/>
  <c r="J8794" i="3"/>
  <c r="J8795" i="3"/>
  <c r="J8796" i="3"/>
  <c r="J8797" i="3"/>
  <c r="J8798" i="3"/>
  <c r="J8799" i="3"/>
  <c r="J8800" i="3"/>
  <c r="J8801" i="3"/>
  <c r="J8802" i="3"/>
  <c r="J8803" i="3"/>
  <c r="J8804" i="3"/>
  <c r="J8805" i="3"/>
  <c r="J8806" i="3"/>
  <c r="J8807" i="3"/>
  <c r="J8808" i="3"/>
  <c r="J8809" i="3"/>
  <c r="J8810" i="3"/>
  <c r="J8811" i="3"/>
  <c r="J8812" i="3"/>
  <c r="J8813" i="3"/>
  <c r="J8814" i="3"/>
  <c r="J8815" i="3"/>
  <c r="J8816" i="3"/>
  <c r="J8817" i="3"/>
  <c r="J8818" i="3"/>
  <c r="J8819" i="3"/>
  <c r="J8820" i="3"/>
  <c r="J8821" i="3"/>
  <c r="J8822" i="3"/>
  <c r="J8823" i="3"/>
  <c r="J8824" i="3"/>
  <c r="J8825" i="3"/>
  <c r="J8826" i="3"/>
  <c r="J8827" i="3"/>
  <c r="J8828" i="3"/>
  <c r="J8829" i="3"/>
  <c r="J8830" i="3"/>
  <c r="J8831" i="3"/>
  <c r="J8832" i="3"/>
  <c r="J8833" i="3"/>
  <c r="J8834" i="3"/>
  <c r="J8835" i="3"/>
  <c r="J8836" i="3"/>
  <c r="J8837" i="3"/>
  <c r="J8838" i="3"/>
  <c r="J8839" i="3"/>
  <c r="J8840" i="3"/>
  <c r="J8841" i="3"/>
  <c r="J8842" i="3"/>
  <c r="J8843" i="3"/>
  <c r="J8844" i="3"/>
  <c r="J8845" i="3"/>
  <c r="J8846" i="3"/>
  <c r="J8847" i="3"/>
  <c r="J8848" i="3"/>
  <c r="J8849" i="3"/>
  <c r="J8850" i="3"/>
  <c r="J8851" i="3"/>
  <c r="J8852" i="3"/>
  <c r="J8853" i="3"/>
  <c r="J8854" i="3"/>
  <c r="J8855" i="3"/>
  <c r="J8856" i="3"/>
  <c r="J8857" i="3"/>
  <c r="J8858" i="3"/>
  <c r="J8859" i="3"/>
  <c r="J8860" i="3"/>
  <c r="J8861" i="3"/>
  <c r="J8862" i="3"/>
  <c r="J8863" i="3"/>
  <c r="J8864" i="3"/>
  <c r="J8865" i="3"/>
  <c r="J8866" i="3"/>
  <c r="J8867" i="3"/>
  <c r="J8868" i="3"/>
  <c r="J8869" i="3"/>
  <c r="J8870" i="3"/>
  <c r="J8871" i="3"/>
  <c r="J8872" i="3"/>
  <c r="J8873" i="3"/>
  <c r="J8874" i="3"/>
  <c r="J8875" i="3"/>
  <c r="J8876" i="3"/>
  <c r="J8877" i="3"/>
  <c r="J8878" i="3"/>
  <c r="J8879" i="3"/>
  <c r="J8880" i="3"/>
  <c r="J8881" i="3"/>
  <c r="J8882" i="3"/>
  <c r="J8883" i="3"/>
  <c r="J8884" i="3"/>
  <c r="J8885" i="3"/>
  <c r="J8886" i="3"/>
  <c r="J8887" i="3"/>
  <c r="J8888" i="3"/>
  <c r="J8889" i="3"/>
  <c r="J8890" i="3"/>
  <c r="J8891" i="3"/>
  <c r="J8892" i="3"/>
  <c r="J8893" i="3"/>
  <c r="J8894" i="3"/>
  <c r="J8895" i="3"/>
  <c r="J8896" i="3"/>
  <c r="J8897" i="3"/>
  <c r="J8898" i="3"/>
  <c r="J8899" i="3"/>
  <c r="J8900" i="3"/>
  <c r="J8901" i="3"/>
  <c r="J8902" i="3"/>
  <c r="J8903" i="3"/>
  <c r="J8904" i="3"/>
  <c r="J8905" i="3"/>
  <c r="J8906" i="3"/>
  <c r="J8907" i="3"/>
  <c r="J8908" i="3"/>
  <c r="J8909" i="3"/>
  <c r="J8910" i="3"/>
  <c r="J8911" i="3"/>
  <c r="J8912" i="3"/>
  <c r="J8913" i="3"/>
  <c r="J8914" i="3"/>
  <c r="J8915" i="3"/>
  <c r="J8916" i="3"/>
  <c r="J8917" i="3"/>
  <c r="J8918" i="3"/>
  <c r="J8919" i="3"/>
  <c r="J8920" i="3"/>
  <c r="J8921" i="3"/>
  <c r="J8922" i="3"/>
  <c r="J8923" i="3"/>
  <c r="J8924" i="3"/>
  <c r="J8925" i="3"/>
  <c r="J8926" i="3"/>
  <c r="J8927" i="3"/>
  <c r="J8928" i="3"/>
  <c r="J8929" i="3"/>
  <c r="J8930" i="3"/>
  <c r="J8931" i="3"/>
  <c r="J8932" i="3"/>
  <c r="J8933" i="3"/>
  <c r="J8934" i="3"/>
  <c r="J8935" i="3"/>
  <c r="J8936" i="3"/>
  <c r="J8937" i="3"/>
  <c r="J8938" i="3"/>
  <c r="J8939" i="3"/>
  <c r="J8940" i="3"/>
  <c r="J8941" i="3"/>
  <c r="J8942" i="3"/>
  <c r="J8943" i="3"/>
  <c r="J8944" i="3"/>
  <c r="J8945" i="3"/>
  <c r="J8946" i="3"/>
  <c r="J8947" i="3"/>
  <c r="J8948" i="3"/>
  <c r="J8949" i="3"/>
  <c r="J8950" i="3"/>
  <c r="J8951" i="3"/>
  <c r="J8952" i="3"/>
  <c r="J8953" i="3"/>
  <c r="J8954" i="3"/>
  <c r="J8955" i="3"/>
  <c r="J8956" i="3"/>
  <c r="J8957" i="3"/>
  <c r="J8958" i="3"/>
  <c r="J8959" i="3"/>
  <c r="J8960" i="3"/>
  <c r="J8961" i="3"/>
  <c r="J8962" i="3"/>
  <c r="J8963" i="3"/>
  <c r="J8964" i="3"/>
  <c r="J8965" i="3"/>
  <c r="J8966" i="3"/>
  <c r="J8967" i="3"/>
  <c r="J8968" i="3"/>
  <c r="J8969" i="3"/>
  <c r="J8970" i="3"/>
  <c r="J8971" i="3"/>
  <c r="J8972" i="3"/>
  <c r="J8973" i="3"/>
  <c r="J8974" i="3"/>
  <c r="J8975" i="3"/>
  <c r="J8976" i="3"/>
  <c r="J8977" i="3"/>
  <c r="J8978" i="3"/>
  <c r="J8979" i="3"/>
  <c r="J8980" i="3"/>
  <c r="J8981" i="3"/>
  <c r="J8982" i="3"/>
  <c r="J8983" i="3"/>
  <c r="J8984" i="3"/>
  <c r="J8985" i="3"/>
  <c r="J8986" i="3"/>
  <c r="J8987" i="3"/>
  <c r="J8988" i="3"/>
  <c r="J8989" i="3"/>
  <c r="J8990" i="3"/>
  <c r="J8991" i="3"/>
  <c r="J8992" i="3"/>
  <c r="J8993" i="3"/>
  <c r="J8994" i="3"/>
  <c r="J8995" i="3"/>
  <c r="J8996" i="3"/>
  <c r="J8997" i="3"/>
  <c r="J8998" i="3"/>
  <c r="J8999" i="3"/>
  <c r="J9000" i="3"/>
  <c r="J9001" i="3"/>
  <c r="J9002" i="3"/>
  <c r="J9003" i="3"/>
  <c r="J9004" i="3"/>
  <c r="J9005" i="3"/>
  <c r="J9006" i="3"/>
  <c r="J9007" i="3"/>
  <c r="J9008" i="3"/>
  <c r="J9009" i="3"/>
  <c r="J9010" i="3"/>
  <c r="J9011" i="3"/>
  <c r="J9012" i="3"/>
  <c r="J9013" i="3"/>
  <c r="J9014" i="3"/>
  <c r="J9015" i="3"/>
  <c r="J9016" i="3"/>
  <c r="J9017" i="3"/>
  <c r="J9018" i="3"/>
  <c r="J9019" i="3"/>
  <c r="J9020" i="3"/>
  <c r="J9021" i="3"/>
  <c r="J9022" i="3"/>
  <c r="J9023" i="3"/>
  <c r="J9024" i="3"/>
  <c r="J9025" i="3"/>
  <c r="J9026" i="3"/>
  <c r="J9027" i="3"/>
  <c r="J9028" i="3"/>
  <c r="J9029" i="3"/>
  <c r="J9030" i="3"/>
  <c r="J9031" i="3"/>
  <c r="J9032" i="3"/>
  <c r="J9033" i="3"/>
  <c r="J9034" i="3"/>
  <c r="J9035" i="3"/>
  <c r="J9036" i="3"/>
  <c r="J9037" i="3"/>
  <c r="J9038" i="3"/>
  <c r="J9039" i="3"/>
  <c r="J9040" i="3"/>
  <c r="J9041" i="3"/>
  <c r="J9042" i="3"/>
  <c r="J9043" i="3"/>
  <c r="J9044" i="3"/>
  <c r="J9045" i="3"/>
  <c r="J9046" i="3"/>
  <c r="J9047" i="3"/>
  <c r="J9048" i="3"/>
  <c r="J9049" i="3"/>
  <c r="J9050" i="3"/>
  <c r="J9051" i="3"/>
  <c r="J9052" i="3"/>
  <c r="J9053" i="3"/>
  <c r="J9054" i="3"/>
  <c r="J9055" i="3"/>
  <c r="J9056" i="3"/>
  <c r="J9057" i="3"/>
  <c r="J9058" i="3"/>
  <c r="J9059" i="3"/>
  <c r="J9060" i="3"/>
  <c r="J9061" i="3"/>
  <c r="J9062" i="3"/>
  <c r="J9063" i="3"/>
  <c r="J9064" i="3"/>
  <c r="J9065" i="3"/>
  <c r="J9066" i="3"/>
  <c r="J9067" i="3"/>
  <c r="J9068" i="3"/>
  <c r="J9069" i="3"/>
  <c r="J9070" i="3"/>
  <c r="J9071" i="3"/>
  <c r="J9072" i="3"/>
  <c r="J9073" i="3"/>
  <c r="J9074" i="3"/>
  <c r="J9075" i="3"/>
  <c r="J9076" i="3"/>
  <c r="J9077" i="3"/>
  <c r="J9078" i="3"/>
  <c r="J9079" i="3"/>
  <c r="J9080" i="3"/>
  <c r="J9081" i="3"/>
  <c r="J9082" i="3"/>
  <c r="J9083" i="3"/>
  <c r="J9084" i="3"/>
  <c r="J9085" i="3"/>
  <c r="J9086" i="3"/>
  <c r="J9087" i="3"/>
  <c r="J9088" i="3"/>
  <c r="J9089" i="3"/>
  <c r="J9090" i="3"/>
  <c r="J9091" i="3"/>
  <c r="J9092" i="3"/>
  <c r="J9093" i="3"/>
  <c r="J9094" i="3"/>
  <c r="J9095" i="3"/>
  <c r="J9096" i="3"/>
  <c r="J9097" i="3"/>
  <c r="J9098" i="3"/>
  <c r="J9099" i="3"/>
  <c r="J9100" i="3"/>
  <c r="J9101" i="3"/>
  <c r="J9102" i="3"/>
  <c r="J9103" i="3"/>
  <c r="J9104" i="3"/>
  <c r="J9105" i="3"/>
  <c r="J9106" i="3"/>
  <c r="J9107" i="3"/>
  <c r="J9108" i="3"/>
  <c r="J9109" i="3"/>
  <c r="J9110" i="3"/>
  <c r="J9111" i="3"/>
  <c r="J9112" i="3"/>
  <c r="J9113" i="3"/>
  <c r="J9114" i="3"/>
  <c r="J9115" i="3"/>
  <c r="J9116" i="3"/>
  <c r="J9117" i="3"/>
  <c r="J9118" i="3"/>
  <c r="J9119" i="3"/>
  <c r="J9120" i="3"/>
  <c r="J9121" i="3"/>
  <c r="J9122" i="3"/>
  <c r="J9123" i="3"/>
  <c r="J9124" i="3"/>
  <c r="J9125" i="3"/>
  <c r="J9126" i="3"/>
  <c r="J9127" i="3"/>
  <c r="J9128" i="3"/>
  <c r="J9129" i="3"/>
  <c r="J9130" i="3"/>
  <c r="J9131" i="3"/>
  <c r="J9132" i="3"/>
  <c r="J9133" i="3"/>
  <c r="J9134" i="3"/>
  <c r="J9135" i="3"/>
  <c r="J9136" i="3"/>
  <c r="J9137" i="3"/>
  <c r="J9138" i="3"/>
  <c r="J9139" i="3"/>
  <c r="J9140" i="3"/>
  <c r="J9141" i="3"/>
  <c r="J9142" i="3"/>
  <c r="J9143" i="3"/>
  <c r="J9144" i="3"/>
  <c r="J9145" i="3"/>
  <c r="J9146" i="3"/>
  <c r="J9147" i="3"/>
  <c r="J9148" i="3"/>
  <c r="J9149" i="3"/>
  <c r="J9150" i="3"/>
  <c r="J9151" i="3"/>
  <c r="J9152" i="3"/>
  <c r="J9153" i="3"/>
  <c r="J9154" i="3"/>
  <c r="J9155" i="3"/>
  <c r="J9156" i="3"/>
  <c r="J9157" i="3"/>
  <c r="J9158" i="3"/>
  <c r="J9159" i="3"/>
  <c r="J9160" i="3"/>
  <c r="J9161" i="3"/>
  <c r="J9162" i="3"/>
  <c r="J9163" i="3"/>
  <c r="J9164" i="3"/>
  <c r="J9165" i="3"/>
  <c r="J9166" i="3"/>
  <c r="J9167" i="3"/>
  <c r="J9168" i="3"/>
  <c r="J9169" i="3"/>
  <c r="J9170" i="3"/>
  <c r="J9171" i="3"/>
  <c r="J9172" i="3"/>
  <c r="J9173" i="3"/>
  <c r="J9174" i="3"/>
  <c r="J9175" i="3"/>
  <c r="J9176" i="3"/>
  <c r="J9177" i="3"/>
  <c r="J9178" i="3"/>
  <c r="J9179" i="3"/>
  <c r="J9180" i="3"/>
  <c r="J9181" i="3"/>
  <c r="J9182" i="3"/>
  <c r="J9183" i="3"/>
  <c r="J9184" i="3"/>
  <c r="J9185" i="3"/>
  <c r="J9186" i="3"/>
  <c r="J9187" i="3"/>
  <c r="J9188" i="3"/>
  <c r="J9189" i="3"/>
  <c r="J9190" i="3"/>
  <c r="J9191" i="3"/>
  <c r="J9192" i="3"/>
  <c r="J9193" i="3"/>
  <c r="J9194" i="3"/>
  <c r="J9195" i="3"/>
  <c r="J9196" i="3"/>
  <c r="J9197" i="3"/>
  <c r="J9198" i="3"/>
  <c r="J9199" i="3"/>
  <c r="J9200" i="3"/>
  <c r="J9201" i="3"/>
  <c r="J9202" i="3"/>
  <c r="J9203" i="3"/>
  <c r="J9204" i="3"/>
  <c r="J9205" i="3"/>
  <c r="J9206" i="3"/>
  <c r="J9207" i="3"/>
  <c r="J9208" i="3"/>
  <c r="J9209" i="3"/>
  <c r="J9210" i="3"/>
  <c r="J9211" i="3"/>
  <c r="J9212" i="3"/>
  <c r="J9213" i="3"/>
  <c r="J9214" i="3"/>
  <c r="J9215" i="3"/>
  <c r="J9216" i="3"/>
  <c r="J9217" i="3"/>
  <c r="J9218" i="3"/>
  <c r="J9219" i="3"/>
  <c r="J9220" i="3"/>
  <c r="J9221" i="3"/>
  <c r="J9222" i="3"/>
  <c r="J9223" i="3"/>
  <c r="J9224" i="3"/>
  <c r="J9225" i="3"/>
  <c r="J9226" i="3"/>
  <c r="J9227" i="3"/>
  <c r="J9228" i="3"/>
  <c r="J9229" i="3"/>
  <c r="J9230" i="3"/>
  <c r="J9231" i="3"/>
  <c r="J9232" i="3"/>
  <c r="J9233" i="3"/>
  <c r="J9234" i="3"/>
  <c r="J9235" i="3"/>
  <c r="J9236" i="3"/>
  <c r="J9237" i="3"/>
  <c r="J9238" i="3"/>
  <c r="J9239" i="3"/>
  <c r="J9240" i="3"/>
  <c r="J9241" i="3"/>
  <c r="J9242" i="3"/>
  <c r="J9243" i="3"/>
  <c r="J9244" i="3"/>
  <c r="J9245" i="3"/>
  <c r="J9246" i="3"/>
  <c r="J9247" i="3"/>
  <c r="J9248" i="3"/>
  <c r="J9249" i="3"/>
  <c r="J9250" i="3"/>
  <c r="J9251" i="3"/>
  <c r="J9252" i="3"/>
  <c r="J9253" i="3"/>
  <c r="J9254" i="3"/>
  <c r="J9255" i="3"/>
  <c r="J9256" i="3"/>
  <c r="J9257" i="3"/>
  <c r="J9258" i="3"/>
  <c r="J9259" i="3"/>
  <c r="J9260" i="3"/>
  <c r="J9261" i="3"/>
  <c r="J9262" i="3"/>
  <c r="J9263" i="3"/>
  <c r="J9264" i="3"/>
  <c r="J9265" i="3"/>
  <c r="J9266" i="3"/>
  <c r="J9267" i="3"/>
  <c r="J9268" i="3"/>
  <c r="J9269" i="3"/>
  <c r="J9270" i="3"/>
  <c r="J9271" i="3"/>
  <c r="J9272" i="3"/>
  <c r="J9273" i="3"/>
  <c r="J9274" i="3"/>
  <c r="J9275" i="3"/>
  <c r="J9276" i="3"/>
  <c r="J9277" i="3"/>
  <c r="J9278" i="3"/>
  <c r="J9279" i="3"/>
  <c r="J9280" i="3"/>
  <c r="J9281" i="3"/>
  <c r="J9282" i="3"/>
  <c r="J9283" i="3"/>
  <c r="J9284" i="3"/>
  <c r="J9285" i="3"/>
  <c r="J9286" i="3"/>
  <c r="J9287" i="3"/>
  <c r="J9288" i="3"/>
  <c r="J9289" i="3"/>
  <c r="J9290" i="3"/>
  <c r="J9291" i="3"/>
  <c r="J9292" i="3"/>
  <c r="J9293" i="3"/>
  <c r="J9294" i="3"/>
  <c r="J9295" i="3"/>
  <c r="J9296" i="3"/>
  <c r="J9297" i="3"/>
  <c r="J9298" i="3"/>
  <c r="J9299" i="3"/>
  <c r="J9300" i="3"/>
  <c r="J9301" i="3"/>
  <c r="J9302" i="3"/>
  <c r="J9303" i="3"/>
  <c r="J9304" i="3"/>
  <c r="J9305" i="3"/>
  <c r="J9306" i="3"/>
  <c r="J9307" i="3"/>
  <c r="J9308" i="3"/>
  <c r="J9309" i="3"/>
  <c r="J9310" i="3"/>
  <c r="J9311" i="3"/>
  <c r="J9312" i="3"/>
  <c r="J9313" i="3"/>
  <c r="J9314" i="3"/>
  <c r="J9315" i="3"/>
  <c r="J9316" i="3"/>
  <c r="J9317" i="3"/>
  <c r="J9318" i="3"/>
  <c r="J9319" i="3"/>
  <c r="J9320" i="3"/>
  <c r="J9321" i="3"/>
  <c r="J9322" i="3"/>
  <c r="J9323" i="3"/>
  <c r="J9324" i="3"/>
  <c r="J9325" i="3"/>
  <c r="J9326" i="3"/>
  <c r="J9327" i="3"/>
  <c r="J9328" i="3"/>
  <c r="J9329" i="3"/>
  <c r="J9330" i="3"/>
  <c r="J9331" i="3"/>
  <c r="J9332" i="3"/>
  <c r="J9333" i="3"/>
  <c r="J9334" i="3"/>
  <c r="J9335" i="3"/>
  <c r="J9336" i="3"/>
  <c r="J9337" i="3"/>
  <c r="J9338" i="3"/>
  <c r="J9339" i="3"/>
  <c r="J9340" i="3"/>
  <c r="J9341" i="3"/>
  <c r="J9342" i="3"/>
  <c r="J9343" i="3"/>
  <c r="J9344" i="3"/>
  <c r="J9345" i="3"/>
  <c r="J9346" i="3"/>
  <c r="J9347" i="3"/>
  <c r="J9348" i="3"/>
  <c r="J9349" i="3"/>
  <c r="J9350" i="3"/>
  <c r="J9351" i="3"/>
  <c r="J9352" i="3"/>
  <c r="J9353" i="3"/>
  <c r="J9354" i="3"/>
  <c r="J9355" i="3"/>
  <c r="J9356" i="3"/>
  <c r="J9357" i="3"/>
  <c r="J9358" i="3"/>
  <c r="J9359" i="3"/>
  <c r="J9360" i="3"/>
  <c r="J9361" i="3"/>
  <c r="J9362" i="3"/>
  <c r="J9363" i="3"/>
  <c r="J9364" i="3"/>
  <c r="J9365" i="3"/>
  <c r="J9366" i="3"/>
  <c r="J9367" i="3"/>
  <c r="J9368" i="3"/>
  <c r="J9369" i="3"/>
  <c r="J9370" i="3"/>
  <c r="J9371" i="3"/>
  <c r="J9372" i="3"/>
  <c r="J9373" i="3"/>
  <c r="J9374" i="3"/>
  <c r="J9375" i="3"/>
  <c r="J9376" i="3"/>
  <c r="J9377" i="3"/>
  <c r="J9378" i="3"/>
  <c r="J9379" i="3"/>
  <c r="J9380" i="3"/>
  <c r="J9381" i="3"/>
  <c r="J9382" i="3"/>
  <c r="J9383" i="3"/>
  <c r="J9384" i="3"/>
  <c r="J9385" i="3"/>
  <c r="J9386" i="3"/>
  <c r="J9387" i="3"/>
  <c r="J9388" i="3"/>
  <c r="J9389" i="3"/>
  <c r="J9390" i="3"/>
  <c r="J9391" i="3"/>
  <c r="J9392" i="3"/>
  <c r="J9393" i="3"/>
  <c r="J9394" i="3"/>
  <c r="J9395" i="3"/>
  <c r="J9396" i="3"/>
  <c r="J9397" i="3"/>
  <c r="J9398" i="3"/>
  <c r="J9399" i="3"/>
  <c r="J9400" i="3"/>
  <c r="J9401" i="3"/>
  <c r="J9402" i="3"/>
  <c r="J9403" i="3"/>
  <c r="J9404" i="3"/>
  <c r="J9405" i="3"/>
  <c r="J9406" i="3"/>
  <c r="J9407" i="3"/>
  <c r="J9408" i="3"/>
  <c r="J9409" i="3"/>
  <c r="J9410" i="3"/>
  <c r="J9411" i="3"/>
  <c r="J9412" i="3"/>
  <c r="J9413" i="3"/>
  <c r="J9414" i="3"/>
  <c r="J9415" i="3"/>
  <c r="J9416" i="3"/>
  <c r="J9417" i="3"/>
  <c r="J9418" i="3"/>
  <c r="J9419" i="3"/>
  <c r="J9420" i="3"/>
  <c r="J9421" i="3"/>
  <c r="J9422" i="3"/>
  <c r="J9423" i="3"/>
  <c r="J9424" i="3"/>
  <c r="J9425" i="3"/>
  <c r="J9426" i="3"/>
  <c r="J9427" i="3"/>
  <c r="J9428" i="3"/>
  <c r="J9429" i="3"/>
  <c r="J9430" i="3"/>
  <c r="J9431" i="3"/>
  <c r="J9432" i="3"/>
  <c r="J9433" i="3"/>
  <c r="J9434" i="3"/>
  <c r="J9435" i="3"/>
  <c r="J9436" i="3"/>
  <c r="J9437" i="3"/>
  <c r="J9438" i="3"/>
  <c r="J9439" i="3"/>
  <c r="J9440" i="3"/>
  <c r="J9441" i="3"/>
  <c r="J9442" i="3"/>
  <c r="J9443" i="3"/>
  <c r="J9444" i="3"/>
  <c r="J9445" i="3"/>
  <c r="J9446" i="3"/>
  <c r="J9447" i="3"/>
  <c r="J9448" i="3"/>
  <c r="J9449" i="3"/>
  <c r="J9450" i="3"/>
  <c r="J9451" i="3"/>
  <c r="J9452" i="3"/>
  <c r="J9453" i="3"/>
  <c r="J9454" i="3"/>
  <c r="J9455" i="3"/>
  <c r="J9456" i="3"/>
  <c r="J9457" i="3"/>
  <c r="J9458" i="3"/>
  <c r="J9459" i="3"/>
  <c r="J9460" i="3"/>
  <c r="J9461" i="3"/>
  <c r="J9462" i="3"/>
  <c r="J9463" i="3"/>
  <c r="J9464" i="3"/>
  <c r="J9465" i="3"/>
  <c r="J9466" i="3"/>
  <c r="J9467" i="3"/>
  <c r="J9468" i="3"/>
  <c r="J9469" i="3"/>
  <c r="J9470" i="3"/>
  <c r="J9471" i="3"/>
  <c r="J9472" i="3"/>
  <c r="J9473" i="3"/>
  <c r="J9474" i="3"/>
  <c r="J9475" i="3"/>
  <c r="J9476" i="3"/>
  <c r="J9477" i="3"/>
  <c r="J9478" i="3"/>
  <c r="J9479" i="3"/>
  <c r="J9480" i="3"/>
  <c r="J9481" i="3"/>
  <c r="J9482" i="3"/>
  <c r="J9483" i="3"/>
  <c r="J9484" i="3"/>
  <c r="J9485" i="3"/>
  <c r="J9486" i="3"/>
  <c r="J9487" i="3"/>
  <c r="J9488" i="3"/>
  <c r="J9489" i="3"/>
  <c r="J9490" i="3"/>
  <c r="J9491" i="3"/>
  <c r="J9492" i="3"/>
  <c r="J9493" i="3"/>
  <c r="J9494" i="3"/>
  <c r="J9495" i="3"/>
  <c r="J9496" i="3"/>
  <c r="J9497" i="3"/>
  <c r="J9498" i="3"/>
  <c r="J9499" i="3"/>
  <c r="J9500" i="3"/>
  <c r="J9501" i="3"/>
  <c r="J9502" i="3"/>
  <c r="J9503" i="3"/>
  <c r="J9504" i="3"/>
  <c r="J9505" i="3"/>
  <c r="J9506" i="3"/>
  <c r="J9507" i="3"/>
  <c r="J9508" i="3"/>
  <c r="J9509" i="3"/>
  <c r="J9510" i="3"/>
  <c r="J9511" i="3"/>
  <c r="J9512" i="3"/>
  <c r="J9513" i="3"/>
  <c r="J9514" i="3"/>
  <c r="J9515" i="3"/>
  <c r="J9516" i="3"/>
  <c r="J9517" i="3"/>
  <c r="J9518" i="3"/>
  <c r="J9519" i="3"/>
  <c r="J9520" i="3"/>
  <c r="J9521" i="3"/>
  <c r="J9522" i="3"/>
  <c r="J9523" i="3"/>
  <c r="J9524" i="3"/>
  <c r="J9525" i="3"/>
  <c r="J9526" i="3"/>
  <c r="J9527" i="3"/>
  <c r="J9528" i="3"/>
  <c r="J9529" i="3"/>
  <c r="J9530" i="3"/>
  <c r="J9531" i="3"/>
  <c r="J9532" i="3"/>
  <c r="J9533" i="3"/>
  <c r="J9534" i="3"/>
  <c r="J9535" i="3"/>
  <c r="J9536" i="3"/>
  <c r="J9537" i="3"/>
  <c r="J9538" i="3"/>
  <c r="J9539" i="3"/>
  <c r="J9540" i="3"/>
  <c r="J9541" i="3"/>
  <c r="J9542" i="3"/>
  <c r="J9543" i="3"/>
  <c r="J9544" i="3"/>
  <c r="J9545" i="3"/>
  <c r="J9546" i="3"/>
  <c r="J9547" i="3"/>
  <c r="J9548" i="3"/>
  <c r="J9549" i="3"/>
  <c r="J9550" i="3"/>
  <c r="J9551" i="3"/>
  <c r="J9552" i="3"/>
  <c r="J9553" i="3"/>
  <c r="J9554" i="3"/>
  <c r="J9555" i="3"/>
  <c r="J9556" i="3"/>
  <c r="J9557" i="3"/>
  <c r="J9558" i="3"/>
  <c r="J9559" i="3"/>
  <c r="J9560" i="3"/>
  <c r="J9561" i="3"/>
  <c r="J9562" i="3"/>
  <c r="J9563" i="3"/>
  <c r="J9564" i="3"/>
  <c r="J9565" i="3"/>
  <c r="J9566" i="3"/>
  <c r="J9567" i="3"/>
  <c r="J9568" i="3"/>
  <c r="J9569" i="3"/>
  <c r="J9570" i="3"/>
  <c r="J9571" i="3"/>
  <c r="J9572" i="3"/>
  <c r="J9573" i="3"/>
  <c r="J9574" i="3"/>
  <c r="J9575" i="3"/>
  <c r="J9576" i="3"/>
  <c r="J9577" i="3"/>
  <c r="J9578" i="3"/>
  <c r="J9579" i="3"/>
  <c r="J9580" i="3"/>
  <c r="J9581" i="3"/>
  <c r="J9582" i="3"/>
  <c r="J9583" i="3"/>
  <c r="J9584" i="3"/>
  <c r="J9585" i="3"/>
  <c r="J9586" i="3"/>
  <c r="J9587" i="3"/>
  <c r="J9588" i="3"/>
  <c r="J9589" i="3"/>
  <c r="J9590" i="3"/>
  <c r="J9591" i="3"/>
  <c r="J9592" i="3"/>
  <c r="J9593" i="3"/>
  <c r="J9594" i="3"/>
  <c r="J9595" i="3"/>
  <c r="J9596" i="3"/>
  <c r="J9597" i="3"/>
  <c r="J9598" i="3"/>
  <c r="J9599" i="3"/>
  <c r="J9600" i="3"/>
  <c r="J9601" i="3"/>
  <c r="J9602" i="3"/>
  <c r="J9603" i="3"/>
  <c r="J9604" i="3"/>
  <c r="J9605" i="3"/>
  <c r="J9606" i="3"/>
  <c r="J9607" i="3"/>
  <c r="J9608" i="3"/>
  <c r="J9609" i="3"/>
  <c r="J9610" i="3"/>
  <c r="J9611" i="3"/>
  <c r="J9612" i="3"/>
  <c r="J9613" i="3"/>
  <c r="J9614" i="3"/>
  <c r="J9615" i="3"/>
  <c r="J9616" i="3"/>
  <c r="J9617" i="3"/>
  <c r="J9618" i="3"/>
  <c r="J9619" i="3"/>
  <c r="J9620" i="3"/>
  <c r="J9621" i="3"/>
  <c r="J9622" i="3"/>
  <c r="J9623" i="3"/>
  <c r="J9624" i="3"/>
  <c r="J9625" i="3"/>
  <c r="J9626" i="3"/>
  <c r="J9627" i="3"/>
  <c r="J9628" i="3"/>
  <c r="J9629" i="3"/>
  <c r="J9630" i="3"/>
  <c r="J9631" i="3"/>
  <c r="J9632" i="3"/>
  <c r="J9633" i="3"/>
  <c r="J9634" i="3"/>
  <c r="J9635" i="3"/>
  <c r="J9636" i="3"/>
  <c r="J9637" i="3"/>
  <c r="J9638" i="3"/>
  <c r="J9639" i="3"/>
  <c r="J9640" i="3"/>
  <c r="J9641" i="3"/>
  <c r="J9642" i="3"/>
  <c r="J9643" i="3"/>
  <c r="J9644" i="3"/>
  <c r="J9645" i="3"/>
  <c r="J9646" i="3"/>
  <c r="J9647" i="3"/>
  <c r="J9648" i="3"/>
  <c r="J9649" i="3"/>
  <c r="J9650" i="3"/>
  <c r="J9651" i="3"/>
  <c r="J9652" i="3"/>
  <c r="J9653" i="3"/>
  <c r="J9654" i="3"/>
  <c r="J9655" i="3"/>
  <c r="J9656" i="3"/>
  <c r="J9657" i="3"/>
  <c r="J9658" i="3"/>
  <c r="J9659" i="3"/>
  <c r="J9660" i="3"/>
  <c r="J9661" i="3"/>
  <c r="J9662" i="3"/>
  <c r="J9663" i="3"/>
  <c r="J9664" i="3"/>
  <c r="J9665" i="3"/>
  <c r="J9666" i="3"/>
  <c r="J9667" i="3"/>
  <c r="J9668" i="3"/>
  <c r="J9669" i="3"/>
  <c r="J9670" i="3"/>
  <c r="J9671" i="3"/>
  <c r="J9672" i="3"/>
  <c r="J9673" i="3"/>
  <c r="J9674" i="3"/>
  <c r="J9675" i="3"/>
  <c r="J9676" i="3"/>
  <c r="J9677" i="3"/>
  <c r="J9678" i="3"/>
  <c r="J9679" i="3"/>
  <c r="J9680" i="3"/>
  <c r="J9681" i="3"/>
  <c r="J9682" i="3"/>
  <c r="J9683" i="3"/>
  <c r="J9684" i="3"/>
  <c r="J9685" i="3"/>
  <c r="J9686" i="3"/>
  <c r="J9687" i="3"/>
  <c r="J9688" i="3"/>
  <c r="J9689" i="3"/>
  <c r="J9690" i="3"/>
  <c r="J9691" i="3"/>
  <c r="J9692" i="3"/>
  <c r="J9693" i="3"/>
  <c r="J9694" i="3"/>
  <c r="J9695" i="3"/>
  <c r="J9696" i="3"/>
  <c r="J9697" i="3"/>
  <c r="J9698" i="3"/>
  <c r="J9699" i="3"/>
  <c r="J9700" i="3"/>
  <c r="J9701" i="3"/>
  <c r="J9702" i="3"/>
  <c r="J9703" i="3"/>
  <c r="J9704" i="3"/>
  <c r="J9705" i="3"/>
  <c r="J9706" i="3"/>
  <c r="J9707" i="3"/>
  <c r="J9708" i="3"/>
  <c r="J9709" i="3"/>
  <c r="J9710" i="3"/>
  <c r="J9711" i="3"/>
  <c r="J9712" i="3"/>
  <c r="J9713" i="3"/>
  <c r="J9714" i="3"/>
  <c r="J9715" i="3"/>
  <c r="J9716" i="3"/>
  <c r="J9717" i="3"/>
  <c r="J9718" i="3"/>
  <c r="J9719" i="3"/>
  <c r="J9720" i="3"/>
  <c r="J9721" i="3"/>
  <c r="J9722" i="3"/>
  <c r="J9723" i="3"/>
  <c r="J9724" i="3"/>
  <c r="J9725" i="3"/>
  <c r="J9726" i="3"/>
  <c r="J9727" i="3"/>
  <c r="J9728" i="3"/>
  <c r="J9729" i="3"/>
  <c r="J9730" i="3"/>
  <c r="J9731" i="3"/>
  <c r="J9732" i="3"/>
  <c r="J9733" i="3"/>
  <c r="J9734" i="3"/>
  <c r="J9735" i="3"/>
  <c r="J9736" i="3"/>
  <c r="J9737" i="3"/>
  <c r="J9738" i="3"/>
  <c r="J9739" i="3"/>
  <c r="J9740" i="3"/>
  <c r="J9741" i="3"/>
  <c r="J9742" i="3"/>
  <c r="J9743" i="3"/>
  <c r="J9744" i="3"/>
  <c r="J9745" i="3"/>
  <c r="J9746" i="3"/>
  <c r="J9747" i="3"/>
  <c r="J9748" i="3"/>
  <c r="J9749" i="3"/>
  <c r="J9750" i="3"/>
  <c r="J9751" i="3"/>
  <c r="J9752" i="3"/>
  <c r="J9753" i="3"/>
  <c r="J9754" i="3"/>
  <c r="J9755" i="3"/>
  <c r="J9756" i="3"/>
  <c r="J9757" i="3"/>
  <c r="J9758" i="3"/>
  <c r="J9759" i="3"/>
  <c r="J9760" i="3"/>
  <c r="J9761" i="3"/>
  <c r="J9762" i="3"/>
  <c r="J9763" i="3"/>
  <c r="J9764" i="3"/>
  <c r="J9765" i="3"/>
  <c r="J9766" i="3"/>
  <c r="J9767" i="3"/>
  <c r="J9768" i="3"/>
  <c r="J9769" i="3"/>
  <c r="J9770" i="3"/>
  <c r="J9771" i="3"/>
  <c r="J9772" i="3"/>
  <c r="J9773" i="3"/>
  <c r="J9774" i="3"/>
  <c r="J9775" i="3"/>
  <c r="J9776" i="3"/>
  <c r="J9777" i="3"/>
  <c r="J9778" i="3"/>
  <c r="J9779" i="3"/>
  <c r="J9780" i="3"/>
  <c r="J9781" i="3"/>
  <c r="J9782" i="3"/>
  <c r="J9783" i="3"/>
  <c r="J9784" i="3"/>
  <c r="J9785" i="3"/>
  <c r="J9786" i="3"/>
  <c r="J9787" i="3"/>
  <c r="J9788" i="3"/>
  <c r="J9789" i="3"/>
  <c r="J9790" i="3"/>
  <c r="J9791" i="3"/>
  <c r="J9792" i="3"/>
  <c r="J9793" i="3"/>
  <c r="J9794" i="3"/>
  <c r="J9795" i="3"/>
  <c r="J9796" i="3"/>
  <c r="J9797" i="3"/>
  <c r="J9798" i="3"/>
  <c r="J9799" i="3"/>
  <c r="J9800" i="3"/>
  <c r="J9801" i="3"/>
  <c r="J9802" i="3"/>
  <c r="J9803" i="3"/>
  <c r="J9804" i="3"/>
  <c r="J9805" i="3"/>
  <c r="J9806" i="3"/>
  <c r="J9807" i="3"/>
  <c r="J9808" i="3"/>
  <c r="J9809" i="3"/>
  <c r="J9810" i="3"/>
  <c r="J9811" i="3"/>
  <c r="J9812" i="3"/>
  <c r="J9813" i="3"/>
  <c r="J9814" i="3"/>
  <c r="J9815" i="3"/>
  <c r="J9816" i="3"/>
  <c r="J9817" i="3"/>
  <c r="J9818" i="3"/>
  <c r="J9819" i="3"/>
  <c r="J9820" i="3"/>
  <c r="J9821" i="3"/>
  <c r="J9822" i="3"/>
  <c r="J9823" i="3"/>
  <c r="J9824" i="3"/>
  <c r="J9825" i="3"/>
  <c r="J9826" i="3"/>
  <c r="J9827" i="3"/>
  <c r="J9828" i="3"/>
  <c r="J9829" i="3"/>
  <c r="J9830" i="3"/>
  <c r="J9831" i="3"/>
  <c r="J9832" i="3"/>
  <c r="J9833" i="3"/>
  <c r="J9834" i="3"/>
  <c r="J9835" i="3"/>
  <c r="J9836" i="3"/>
  <c r="J9837" i="3"/>
  <c r="J9838" i="3"/>
  <c r="J9839" i="3"/>
  <c r="J9840" i="3"/>
  <c r="J9841" i="3"/>
  <c r="J9842" i="3"/>
  <c r="J9843" i="3"/>
  <c r="J9844" i="3"/>
  <c r="J9845" i="3"/>
  <c r="J9846" i="3"/>
  <c r="J9847" i="3"/>
  <c r="J9848" i="3"/>
  <c r="J9849" i="3"/>
  <c r="J9850" i="3"/>
  <c r="J9851" i="3"/>
  <c r="J9852" i="3"/>
  <c r="J9853" i="3"/>
  <c r="J9854" i="3"/>
  <c r="J9855" i="3"/>
  <c r="J9856" i="3"/>
  <c r="J9857" i="3"/>
  <c r="J9858" i="3"/>
  <c r="J9859" i="3"/>
  <c r="J9860" i="3"/>
  <c r="J9861" i="3"/>
  <c r="J9862" i="3"/>
  <c r="J9863" i="3"/>
  <c r="J9864" i="3"/>
  <c r="J9865" i="3"/>
  <c r="J9866" i="3"/>
  <c r="J9867" i="3"/>
  <c r="J9868" i="3"/>
  <c r="J9869" i="3"/>
  <c r="J9870" i="3"/>
  <c r="J9871" i="3"/>
  <c r="J9872" i="3"/>
  <c r="J9873" i="3"/>
  <c r="J9874" i="3"/>
  <c r="J9875" i="3"/>
  <c r="J9876" i="3"/>
  <c r="J9877" i="3"/>
  <c r="J9878" i="3"/>
  <c r="J9879" i="3"/>
  <c r="J9880" i="3"/>
  <c r="J9881" i="3"/>
  <c r="J9882" i="3"/>
  <c r="J9883" i="3"/>
  <c r="J9884" i="3"/>
  <c r="J9885" i="3"/>
  <c r="J9886" i="3"/>
  <c r="J9887" i="3"/>
  <c r="J9888" i="3"/>
  <c r="J9889" i="3"/>
  <c r="J9890" i="3"/>
  <c r="J9891" i="3"/>
  <c r="J9892" i="3"/>
  <c r="J9893" i="3"/>
  <c r="J9894" i="3"/>
  <c r="J9895" i="3"/>
  <c r="J9896" i="3"/>
  <c r="J9897" i="3"/>
  <c r="J9898" i="3"/>
  <c r="J9899" i="3"/>
  <c r="J9900" i="3"/>
  <c r="J9901" i="3"/>
  <c r="J9902" i="3"/>
  <c r="J9903" i="3"/>
  <c r="J9904" i="3"/>
  <c r="J9905" i="3"/>
  <c r="J9906" i="3"/>
  <c r="J9907" i="3"/>
  <c r="J9908" i="3"/>
  <c r="J9909" i="3"/>
  <c r="J9910" i="3"/>
  <c r="J9911" i="3"/>
  <c r="J9912" i="3"/>
  <c r="J9913" i="3"/>
  <c r="J9914" i="3"/>
  <c r="J9915" i="3"/>
  <c r="J9916" i="3"/>
  <c r="J9917" i="3"/>
  <c r="J9918" i="3"/>
  <c r="J9919" i="3"/>
  <c r="J9920" i="3"/>
  <c r="J9921" i="3"/>
  <c r="J9922" i="3"/>
  <c r="J9923" i="3"/>
  <c r="J9924" i="3"/>
  <c r="J9925" i="3"/>
  <c r="J9926" i="3"/>
  <c r="J9927" i="3"/>
  <c r="J9928" i="3"/>
  <c r="J9929" i="3"/>
  <c r="J9930" i="3"/>
  <c r="J9931" i="3"/>
  <c r="J9932" i="3"/>
  <c r="J9933" i="3"/>
  <c r="J9934" i="3"/>
  <c r="J9935" i="3"/>
  <c r="J9936" i="3"/>
  <c r="J9937" i="3"/>
  <c r="J9938" i="3"/>
  <c r="J9939" i="3"/>
  <c r="J9940" i="3"/>
  <c r="J9941" i="3"/>
  <c r="J9942" i="3"/>
  <c r="J9943" i="3"/>
  <c r="J9944" i="3"/>
  <c r="J9945" i="3"/>
  <c r="J9946" i="3"/>
  <c r="J9947" i="3"/>
  <c r="J9948" i="3"/>
  <c r="J9949" i="3"/>
  <c r="J9950" i="3"/>
  <c r="J9951" i="3"/>
  <c r="J9952" i="3"/>
  <c r="J9953" i="3"/>
  <c r="J9954" i="3"/>
  <c r="J9955" i="3"/>
  <c r="J9956" i="3"/>
  <c r="J9957" i="3"/>
  <c r="J9958" i="3"/>
  <c r="J9959" i="3"/>
  <c r="J9960" i="3"/>
  <c r="J9961" i="3"/>
  <c r="J9962" i="3"/>
  <c r="J9963" i="3"/>
  <c r="J9964" i="3"/>
  <c r="J9965" i="3"/>
  <c r="J9966" i="3"/>
  <c r="J9967" i="3"/>
  <c r="J9968" i="3"/>
  <c r="J9969" i="3"/>
  <c r="J9970" i="3"/>
  <c r="J9971" i="3"/>
  <c r="J9972" i="3"/>
  <c r="J9973" i="3"/>
  <c r="J9974" i="3"/>
  <c r="J9975" i="3"/>
  <c r="J9976" i="3"/>
  <c r="J9977" i="3"/>
  <c r="J9978" i="3"/>
  <c r="J9979" i="3"/>
  <c r="J9980" i="3"/>
  <c r="J9981" i="3"/>
  <c r="J9982" i="3"/>
  <c r="J9983" i="3"/>
  <c r="J9984" i="3"/>
  <c r="J9985" i="3"/>
  <c r="J9986" i="3"/>
  <c r="J9987" i="3"/>
  <c r="J9988" i="3"/>
  <c r="J9989" i="3"/>
  <c r="J9990" i="3"/>
  <c r="J9991" i="3"/>
  <c r="J9992" i="3"/>
  <c r="J9993" i="3"/>
  <c r="J9994" i="3"/>
  <c r="J9995" i="3"/>
  <c r="J9996" i="3"/>
  <c r="J9997" i="3"/>
  <c r="J9998" i="3"/>
  <c r="J9999" i="3"/>
  <c r="J10000" i="3"/>
  <c r="J10001" i="3"/>
  <c r="J10002" i="3"/>
  <c r="J10003" i="3"/>
  <c r="J10004" i="3"/>
  <c r="J10005" i="3"/>
  <c r="J10006" i="3"/>
  <c r="J10007" i="3"/>
  <c r="J10008" i="3"/>
  <c r="J10009" i="3"/>
  <c r="J10010" i="3"/>
  <c r="J10011" i="3"/>
  <c r="J10012" i="3"/>
  <c r="J10013" i="3"/>
  <c r="J10014" i="3"/>
  <c r="J10015" i="3"/>
  <c r="J10016" i="3"/>
  <c r="J10017" i="3"/>
  <c r="J10018" i="3"/>
  <c r="J10019" i="3"/>
  <c r="J10020" i="3"/>
  <c r="J10021" i="3"/>
  <c r="J10022" i="3"/>
  <c r="J10023" i="3"/>
  <c r="J10024" i="3"/>
  <c r="J10025" i="3"/>
  <c r="J10026" i="3"/>
  <c r="J10027" i="3"/>
  <c r="J10028" i="3"/>
  <c r="J10029" i="3"/>
  <c r="J10030" i="3"/>
  <c r="J10031" i="3"/>
  <c r="J10032" i="3"/>
  <c r="J10033" i="3"/>
  <c r="J10034" i="3"/>
  <c r="J10035" i="3"/>
  <c r="J10036" i="3"/>
  <c r="J10037" i="3"/>
  <c r="J10038" i="3"/>
  <c r="J10039" i="3"/>
  <c r="J10040" i="3"/>
  <c r="J10041" i="3"/>
  <c r="J10042" i="3"/>
  <c r="J10043" i="3"/>
  <c r="J10044" i="3"/>
  <c r="J10045" i="3"/>
  <c r="J10046" i="3"/>
  <c r="J10047" i="3"/>
  <c r="J10048" i="3"/>
  <c r="J10049" i="3"/>
  <c r="J10050" i="3"/>
  <c r="J10051" i="3"/>
  <c r="J10052" i="3"/>
  <c r="J10053" i="3"/>
  <c r="J10054" i="3"/>
  <c r="J10055" i="3"/>
  <c r="J10056" i="3"/>
  <c r="J10057" i="3"/>
  <c r="J10058" i="3"/>
  <c r="J10059" i="3"/>
  <c r="J10060" i="3"/>
  <c r="J10061" i="3"/>
  <c r="J10062" i="3"/>
  <c r="J10063" i="3"/>
  <c r="J10064" i="3"/>
  <c r="J10065" i="3"/>
  <c r="J10066" i="3"/>
  <c r="J10067" i="3"/>
  <c r="J10068" i="3"/>
  <c r="J10069" i="3"/>
  <c r="J10070" i="3"/>
  <c r="J10071" i="3"/>
  <c r="J10072" i="3"/>
  <c r="J10073" i="3"/>
  <c r="J10074" i="3"/>
  <c r="J10075" i="3"/>
  <c r="J10076" i="3"/>
  <c r="J10077" i="3"/>
  <c r="J10078" i="3"/>
  <c r="J10079" i="3"/>
  <c r="J10080" i="3"/>
  <c r="J10081" i="3"/>
  <c r="J10082" i="3"/>
  <c r="J10083" i="3"/>
  <c r="J10084" i="3"/>
  <c r="J10085" i="3"/>
  <c r="J10086" i="3"/>
  <c r="J10087" i="3"/>
  <c r="J10088" i="3"/>
  <c r="J10089" i="3"/>
  <c r="J10090" i="3"/>
  <c r="J10091" i="3"/>
  <c r="J10092" i="3"/>
  <c r="J10093" i="3"/>
  <c r="J10094" i="3"/>
  <c r="J10095" i="3"/>
  <c r="J10096" i="3"/>
  <c r="J10097" i="3"/>
  <c r="J10098" i="3"/>
  <c r="J10099" i="3"/>
  <c r="J10100" i="3"/>
  <c r="J10101" i="3"/>
  <c r="J10102" i="3"/>
  <c r="J10103" i="3"/>
  <c r="J10104" i="3"/>
  <c r="J10105" i="3"/>
  <c r="J10106" i="3"/>
  <c r="J10107" i="3"/>
  <c r="J10108" i="3"/>
  <c r="J10109" i="3"/>
  <c r="J10110" i="3"/>
  <c r="J10111" i="3"/>
  <c r="J10112" i="3"/>
  <c r="J10113" i="3"/>
  <c r="J10114" i="3"/>
  <c r="J10115" i="3"/>
  <c r="J10116" i="3"/>
  <c r="J10117" i="3"/>
  <c r="J10118" i="3"/>
  <c r="J10119" i="3"/>
  <c r="J10120" i="3"/>
  <c r="J10121" i="3"/>
  <c r="J10122" i="3"/>
  <c r="J10123" i="3"/>
  <c r="J10124" i="3"/>
  <c r="J10125" i="3"/>
  <c r="J10126" i="3"/>
  <c r="J10127" i="3"/>
  <c r="J10128" i="3"/>
  <c r="J10129" i="3"/>
  <c r="J10130" i="3"/>
  <c r="J10131" i="3"/>
  <c r="J10132" i="3"/>
  <c r="J10133" i="3"/>
  <c r="J10134" i="3"/>
  <c r="J10135" i="3"/>
  <c r="J10136" i="3"/>
  <c r="J10137" i="3"/>
  <c r="J10138" i="3"/>
  <c r="J10139" i="3"/>
  <c r="J10140" i="3"/>
  <c r="J10141" i="3"/>
  <c r="J10142" i="3"/>
  <c r="J10143" i="3"/>
  <c r="J10144" i="3"/>
  <c r="J10145" i="3"/>
  <c r="J10146" i="3"/>
  <c r="J10147" i="3"/>
  <c r="J10148" i="3"/>
  <c r="J10149" i="3"/>
  <c r="J10150" i="3"/>
  <c r="J10151" i="3"/>
  <c r="J10152" i="3"/>
  <c r="J10153" i="3"/>
  <c r="J10154" i="3"/>
  <c r="J10155" i="3"/>
  <c r="J10156" i="3"/>
  <c r="J10157" i="3"/>
  <c r="J10158" i="3"/>
  <c r="J10159" i="3"/>
  <c r="J10160" i="3"/>
  <c r="J10161" i="3"/>
  <c r="J10162" i="3"/>
  <c r="J10163" i="3"/>
  <c r="J10164" i="3"/>
  <c r="J10165" i="3"/>
  <c r="J10166" i="3"/>
  <c r="J10167" i="3"/>
  <c r="J10168" i="3"/>
  <c r="J10169" i="3"/>
  <c r="J10170" i="3"/>
  <c r="J10171" i="3"/>
  <c r="J10172" i="3"/>
  <c r="J10173" i="3"/>
  <c r="J10174" i="3"/>
  <c r="J10175" i="3"/>
  <c r="J10176" i="3"/>
  <c r="J10177" i="3"/>
  <c r="J10178" i="3"/>
  <c r="J10179" i="3"/>
  <c r="J10180" i="3"/>
  <c r="J10181" i="3"/>
  <c r="J10182" i="3"/>
  <c r="J10183" i="3"/>
  <c r="J10184" i="3"/>
  <c r="J10185" i="3"/>
  <c r="J10186" i="3"/>
  <c r="J10187" i="3"/>
  <c r="J10188" i="3"/>
  <c r="J10189" i="3"/>
  <c r="J10190" i="3"/>
  <c r="J10191" i="3"/>
  <c r="J10192" i="3"/>
  <c r="J10193" i="3"/>
  <c r="J10194" i="3"/>
  <c r="J10195" i="3"/>
  <c r="J10196" i="3"/>
  <c r="J10197" i="3"/>
  <c r="J10198" i="3"/>
  <c r="J10199" i="3"/>
  <c r="J10200" i="3"/>
  <c r="J10201" i="3"/>
  <c r="J10202" i="3"/>
  <c r="J10203" i="3"/>
  <c r="J10204" i="3"/>
  <c r="J10205" i="3"/>
  <c r="J10206" i="3"/>
  <c r="J10207" i="3"/>
  <c r="J10208" i="3"/>
  <c r="J10209" i="3"/>
  <c r="J10210" i="3"/>
  <c r="J10211" i="3"/>
  <c r="J10212" i="3"/>
  <c r="J10213" i="3"/>
  <c r="J10214" i="3"/>
  <c r="J10215" i="3"/>
  <c r="J10216" i="3"/>
  <c r="J10217" i="3"/>
  <c r="J10218" i="3"/>
  <c r="J10219" i="3"/>
  <c r="J10220" i="3"/>
  <c r="J10221" i="3"/>
  <c r="J10222" i="3"/>
  <c r="J10223" i="3"/>
  <c r="J10224" i="3"/>
  <c r="J10225" i="3"/>
  <c r="J10226" i="3"/>
  <c r="J10227" i="3"/>
  <c r="J10228" i="3"/>
  <c r="J10229" i="3"/>
  <c r="J10230" i="3"/>
  <c r="J10231" i="3"/>
  <c r="J10232" i="3"/>
  <c r="J10233" i="3"/>
  <c r="J10234" i="3"/>
  <c r="J10235" i="3"/>
  <c r="J10236" i="3"/>
  <c r="J10237" i="3"/>
  <c r="J10238" i="3"/>
  <c r="J10239" i="3"/>
  <c r="J10240" i="3"/>
  <c r="J10241" i="3"/>
  <c r="J10242" i="3"/>
  <c r="J10243" i="3"/>
  <c r="J10244" i="3"/>
  <c r="J10245" i="3"/>
  <c r="J10246" i="3"/>
  <c r="J10247" i="3"/>
  <c r="J10248" i="3"/>
  <c r="J10249" i="3"/>
  <c r="J10250" i="3"/>
  <c r="J10251" i="3"/>
  <c r="J10252" i="3"/>
  <c r="J10253" i="3"/>
  <c r="J10254" i="3"/>
  <c r="J10255" i="3"/>
  <c r="J10256" i="3"/>
  <c r="J10257" i="3"/>
  <c r="J10258" i="3"/>
  <c r="J10259" i="3"/>
  <c r="J10260" i="3"/>
  <c r="J10261" i="3"/>
  <c r="J10262" i="3"/>
  <c r="J10263" i="3"/>
  <c r="J10264" i="3"/>
  <c r="J10265" i="3"/>
  <c r="J10266" i="3"/>
  <c r="J10267" i="3"/>
  <c r="J10268" i="3"/>
  <c r="J10269" i="3"/>
  <c r="J10270" i="3"/>
  <c r="J10271" i="3"/>
  <c r="J10272" i="3"/>
  <c r="J10273" i="3"/>
  <c r="J10274" i="3"/>
  <c r="J10275" i="3"/>
  <c r="J10276" i="3"/>
  <c r="J10277" i="3"/>
  <c r="J10278" i="3"/>
  <c r="J10279" i="3"/>
  <c r="J10280" i="3"/>
  <c r="J10281" i="3"/>
  <c r="J10282" i="3"/>
  <c r="J10283" i="3"/>
  <c r="J10284" i="3"/>
  <c r="J10285" i="3"/>
  <c r="J10286" i="3"/>
  <c r="J10287" i="3"/>
  <c r="J10288" i="3"/>
  <c r="J10289" i="3"/>
  <c r="J10290" i="3"/>
  <c r="J10291" i="3"/>
  <c r="J10292" i="3"/>
  <c r="J10293" i="3"/>
  <c r="J10294" i="3"/>
  <c r="J10295" i="3"/>
  <c r="J10296" i="3"/>
  <c r="J10297" i="3"/>
  <c r="J10298" i="3"/>
  <c r="J10299" i="3"/>
  <c r="J10300" i="3"/>
  <c r="J10301" i="3"/>
  <c r="J10302" i="3"/>
  <c r="J10303" i="3"/>
  <c r="J10304" i="3"/>
  <c r="J10305" i="3"/>
  <c r="J10306" i="3"/>
  <c r="J10307" i="3"/>
  <c r="J10308" i="3"/>
  <c r="J10309" i="3"/>
  <c r="J10310" i="3"/>
  <c r="J10311" i="3"/>
  <c r="J10312" i="3"/>
  <c r="J10313" i="3"/>
  <c r="J10314" i="3"/>
  <c r="J10315" i="3"/>
  <c r="J10316" i="3"/>
  <c r="J10317" i="3"/>
  <c r="J10318" i="3"/>
  <c r="J10319" i="3"/>
  <c r="J10320" i="3"/>
  <c r="J10321" i="3"/>
  <c r="J10322" i="3"/>
  <c r="J10323" i="3"/>
  <c r="J10324" i="3"/>
  <c r="J10325" i="3"/>
  <c r="J10326" i="3"/>
  <c r="J10327" i="3"/>
  <c r="J10328" i="3"/>
  <c r="J10329" i="3"/>
  <c r="J10330" i="3"/>
  <c r="J10331" i="3"/>
  <c r="J10332" i="3"/>
  <c r="J10333" i="3"/>
  <c r="J10334" i="3"/>
  <c r="J10335" i="3"/>
  <c r="J10336" i="3"/>
  <c r="J10337" i="3"/>
  <c r="J10338" i="3"/>
  <c r="J10339" i="3"/>
  <c r="J10340" i="3"/>
  <c r="J10341" i="3"/>
  <c r="J10342" i="3"/>
  <c r="J10343" i="3"/>
  <c r="J10344" i="3"/>
  <c r="J10345" i="3"/>
  <c r="J10346" i="3"/>
  <c r="J10347" i="3"/>
  <c r="J10348" i="3"/>
  <c r="J10349" i="3"/>
  <c r="J10350" i="3"/>
  <c r="J10351" i="3"/>
  <c r="J10352" i="3"/>
  <c r="J10353" i="3"/>
  <c r="J2554" i="3" l="1"/>
  <c r="J2530" i="3"/>
  <c r="J2506" i="3"/>
  <c r="J2482" i="3"/>
  <c r="J2458" i="3"/>
  <c r="J2434" i="3"/>
  <c r="J2410" i="3"/>
  <c r="J2386" i="3"/>
  <c r="J2362" i="3"/>
  <c r="J2338" i="3"/>
  <c r="J2314" i="3"/>
  <c r="J2290" i="3"/>
  <c r="J2266" i="3"/>
  <c r="J2242" i="3"/>
  <c r="J2218" i="3"/>
  <c r="J2194" i="3"/>
  <c r="J2170" i="3"/>
  <c r="J2146" i="3"/>
  <c r="J2122" i="3"/>
  <c r="J2098" i="3"/>
  <c r="J2074" i="3"/>
  <c r="J2050" i="3"/>
  <c r="J2002" i="3"/>
  <c r="J1978" i="3"/>
  <c r="J1954" i="3"/>
  <c r="J1930" i="3"/>
  <c r="J1906" i="3"/>
  <c r="J1882" i="3"/>
  <c r="J1834" i="3"/>
  <c r="J1810" i="3"/>
  <c r="J1786" i="3"/>
  <c r="J1762" i="3"/>
  <c r="J1738" i="3"/>
  <c r="J1714" i="3"/>
  <c r="J1690" i="3"/>
  <c r="J1666" i="3"/>
  <c r="J1642" i="3"/>
  <c r="J1618" i="3"/>
  <c r="J1594" i="3"/>
  <c r="J1570" i="3"/>
  <c r="J1546" i="3"/>
  <c r="J1522" i="3"/>
  <c r="J1498" i="3"/>
  <c r="J2577" i="3"/>
  <c r="J2553" i="3"/>
  <c r="J2529" i="3"/>
  <c r="J2505" i="3"/>
  <c r="J2481" i="3"/>
  <c r="J2433" i="3"/>
  <c r="J2409" i="3"/>
  <c r="J2385" i="3"/>
  <c r="J2361" i="3"/>
  <c r="J2337" i="3"/>
  <c r="J2313" i="3"/>
  <c r="J2289" i="3"/>
  <c r="J2265" i="3"/>
  <c r="J2241" i="3"/>
  <c r="J2217" i="3"/>
  <c r="J2193" i="3"/>
  <c r="J2169" i="3"/>
  <c r="J2145" i="3"/>
  <c r="J2121" i="3"/>
  <c r="J2097" i="3"/>
  <c r="J2073" i="3"/>
  <c r="J2049" i="3"/>
  <c r="J2025" i="3"/>
  <c r="J2001" i="3"/>
  <c r="J1977" i="3"/>
  <c r="J1953" i="3"/>
  <c r="J1929" i="3"/>
  <c r="J1905" i="3"/>
  <c r="J1881" i="3"/>
  <c r="J1857" i="3"/>
  <c r="J1833" i="3"/>
  <c r="J1809" i="3"/>
  <c r="J1785" i="3"/>
  <c r="J1761" i="3"/>
  <c r="J1737" i="3"/>
  <c r="J1713" i="3"/>
  <c r="J1689" i="3"/>
  <c r="J1665" i="3"/>
  <c r="J1641" i="3"/>
  <c r="J1617" i="3"/>
  <c r="J1593" i="3"/>
  <c r="J1569" i="3"/>
  <c r="J1545" i="3"/>
  <c r="J1521" i="3"/>
  <c r="J1497" i="3"/>
  <c r="J2576" i="3"/>
  <c r="J2552" i="3"/>
  <c r="J2528" i="3"/>
  <c r="J2504" i="3"/>
  <c r="J2480" i="3"/>
  <c r="J2432" i="3"/>
  <c r="J2408" i="3"/>
  <c r="J2384" i="3"/>
  <c r="J2360" i="3"/>
  <c r="J2336" i="3"/>
  <c r="J2312" i="3"/>
  <c r="J2288" i="3"/>
  <c r="J2264" i="3"/>
  <c r="J2240" i="3"/>
  <c r="J2216" i="3"/>
  <c r="J2192" i="3"/>
  <c r="J2168" i="3"/>
  <c r="J2144" i="3"/>
  <c r="J2120" i="3"/>
  <c r="J2096" i="3"/>
  <c r="J2072" i="3"/>
  <c r="J2048" i="3"/>
  <c r="J2024" i="3"/>
  <c r="J2000" i="3"/>
  <c r="J1976" i="3"/>
  <c r="J1952" i="3"/>
  <c r="J1928" i="3"/>
  <c r="J1904" i="3"/>
  <c r="J1880" i="3"/>
  <c r="J1856" i="3"/>
  <c r="J1832" i="3"/>
  <c r="J1808" i="3"/>
  <c r="J1784" i="3"/>
  <c r="J1760" i="3"/>
  <c r="J1736" i="3"/>
  <c r="J1712" i="3"/>
  <c r="J1688" i="3"/>
  <c r="J1664" i="3"/>
  <c r="J1640" i="3"/>
  <c r="J1616" i="3"/>
  <c r="J1592" i="3"/>
  <c r="J1568" i="3"/>
  <c r="J1544" i="3"/>
  <c r="J1520" i="3"/>
  <c r="J1496" i="3"/>
  <c r="J2575" i="3"/>
  <c r="J2551" i="3"/>
  <c r="J2527" i="3"/>
  <c r="J2503" i="3"/>
  <c r="J2479" i="3"/>
  <c r="J2431" i="3"/>
  <c r="J2407" i="3"/>
  <c r="J2383" i="3"/>
  <c r="J2359" i="3"/>
  <c r="J2335" i="3"/>
  <c r="J2311" i="3"/>
  <c r="J2287" i="3"/>
  <c r="J2263" i="3"/>
  <c r="J2239" i="3"/>
  <c r="J2215" i="3"/>
  <c r="J2191" i="3"/>
  <c r="J2167" i="3"/>
  <c r="J2143" i="3"/>
  <c r="J2119" i="3"/>
  <c r="J2095" i="3"/>
  <c r="J2071" i="3"/>
  <c r="J2047" i="3"/>
  <c r="J2023" i="3"/>
  <c r="J1999" i="3"/>
  <c r="J1975" i="3"/>
  <c r="J1951" i="3"/>
  <c r="J1927" i="3"/>
  <c r="J1903" i="3"/>
  <c r="J1879" i="3"/>
  <c r="J1855" i="3"/>
  <c r="J1831" i="3"/>
  <c r="J1807" i="3"/>
  <c r="J1783" i="3"/>
  <c r="J1759" i="3"/>
  <c r="J1735" i="3"/>
  <c r="J1711" i="3"/>
  <c r="J1687" i="3"/>
  <c r="J1663" i="3"/>
  <c r="J1639" i="3"/>
  <c r="J1615" i="3"/>
  <c r="J1591" i="3"/>
  <c r="J1567" i="3"/>
  <c r="J1543" i="3"/>
  <c r="J1519" i="3"/>
  <c r="J1495" i="3"/>
  <c r="J2574" i="3"/>
  <c r="J2550" i="3"/>
  <c r="J2526" i="3"/>
  <c r="J2502" i="3"/>
  <c r="J2478" i="3"/>
  <c r="J2430" i="3"/>
  <c r="J2406" i="3"/>
  <c r="J2382" i="3"/>
  <c r="J2358" i="3"/>
  <c r="J2334" i="3"/>
  <c r="J2310" i="3"/>
  <c r="J2286" i="3"/>
  <c r="J2262" i="3"/>
  <c r="J2238" i="3"/>
  <c r="J2214" i="3"/>
  <c r="J2190" i="3"/>
  <c r="J2166" i="3"/>
  <c r="J2142" i="3"/>
  <c r="J2118" i="3"/>
  <c r="J2094" i="3"/>
  <c r="J2070" i="3"/>
  <c r="J2046" i="3"/>
  <c r="J2022" i="3"/>
  <c r="J1998" i="3"/>
  <c r="J1974" i="3"/>
  <c r="J1950" i="3"/>
  <c r="J1926" i="3"/>
  <c r="J1902" i="3"/>
  <c r="J1878" i="3"/>
  <c r="J1854" i="3"/>
  <c r="J1830" i="3"/>
  <c r="J1806" i="3"/>
  <c r="J1782" i="3"/>
  <c r="J1758" i="3"/>
  <c r="J1734" i="3"/>
  <c r="J1710" i="3"/>
  <c r="J1686" i="3"/>
  <c r="J1662" i="3"/>
  <c r="J1638" i="3"/>
  <c r="J1614" i="3"/>
  <c r="J1590" i="3"/>
  <c r="J1566" i="3"/>
  <c r="J1542" i="3"/>
  <c r="J1518" i="3"/>
  <c r="J1494" i="3"/>
  <c r="J2573" i="3"/>
  <c r="J2549" i="3"/>
  <c r="J2525" i="3"/>
  <c r="J2501" i="3"/>
  <c r="J2477" i="3"/>
  <c r="J2429" i="3"/>
  <c r="J2405" i="3"/>
  <c r="J2381" i="3"/>
  <c r="J2357" i="3"/>
  <c r="J2333" i="3"/>
  <c r="J2309" i="3"/>
  <c r="J2285" i="3"/>
  <c r="J2261" i="3"/>
  <c r="J2237" i="3"/>
  <c r="J2213" i="3"/>
  <c r="J2189" i="3"/>
  <c r="J2165" i="3"/>
  <c r="J2141" i="3"/>
  <c r="J2117" i="3"/>
  <c r="J2093" i="3"/>
  <c r="J2069" i="3"/>
  <c r="J2045" i="3"/>
  <c r="J2021" i="3"/>
  <c r="J1997" i="3"/>
  <c r="J1973" i="3"/>
  <c r="J1949" i="3"/>
  <c r="J1925" i="3"/>
  <c r="J1901" i="3"/>
  <c r="J1877" i="3"/>
  <c r="J1853" i="3"/>
  <c r="J1829" i="3"/>
  <c r="J1805" i="3"/>
  <c r="J1781" i="3"/>
  <c r="J1757" i="3"/>
  <c r="J1733" i="3"/>
  <c r="J1709" i="3"/>
  <c r="J1685" i="3"/>
  <c r="J1661" i="3"/>
  <c r="J1637" i="3"/>
  <c r="J1613" i="3"/>
  <c r="J1589" i="3"/>
  <c r="J1565" i="3"/>
  <c r="J1541" i="3"/>
  <c r="J1517" i="3"/>
  <c r="J1493" i="3"/>
  <c r="J2572" i="3"/>
  <c r="J2548" i="3"/>
  <c r="J2524" i="3"/>
  <c r="J2500" i="3"/>
  <c r="J2476" i="3"/>
  <c r="J2428" i="3"/>
  <c r="J2404" i="3"/>
  <c r="J2380" i="3"/>
  <c r="J2356" i="3"/>
  <c r="J2332" i="3"/>
  <c r="J2308" i="3"/>
  <c r="J2284" i="3"/>
  <c r="J2260" i="3"/>
  <c r="J2236" i="3"/>
  <c r="J2212" i="3"/>
  <c r="J2188" i="3"/>
  <c r="J2164" i="3"/>
  <c r="J2140" i="3"/>
  <c r="J2116" i="3"/>
  <c r="J2092" i="3"/>
  <c r="J2068" i="3"/>
  <c r="J2044" i="3"/>
  <c r="J2020" i="3"/>
  <c r="J1996" i="3"/>
  <c r="J1972" i="3"/>
  <c r="J1948" i="3"/>
  <c r="J1924" i="3"/>
  <c r="J1900" i="3"/>
  <c r="J1876" i="3"/>
  <c r="J1852" i="3"/>
  <c r="J1828" i="3"/>
  <c r="J1804" i="3"/>
  <c r="J1780" i="3"/>
  <c r="J1756" i="3"/>
  <c r="J1732" i="3"/>
  <c r="J1708" i="3"/>
  <c r="J1684" i="3"/>
  <c r="J1660" i="3"/>
  <c r="J1636" i="3"/>
  <c r="J1612" i="3"/>
  <c r="J1588" i="3"/>
  <c r="J1564" i="3"/>
  <c r="J1540" i="3"/>
  <c r="J1516" i="3"/>
  <c r="J1492" i="3"/>
  <c r="J2026" i="3" l="1"/>
  <c r="J1858" i="3"/>
  <c r="J2559" i="3"/>
  <c r="J2535" i="3"/>
  <c r="J2511" i="3"/>
  <c r="J2487" i="3"/>
  <c r="J2463" i="3"/>
  <c r="J2439" i="3"/>
  <c r="J2415" i="3"/>
  <c r="J2391" i="3"/>
  <c r="J2367" i="3"/>
  <c r="J2343" i="3"/>
  <c r="J2319" i="3"/>
  <c r="J2295" i="3"/>
  <c r="J2271" i="3"/>
  <c r="J2247" i="3"/>
  <c r="J2223" i="3"/>
  <c r="J2199" i="3"/>
  <c r="J2175" i="3"/>
  <c r="J2151" i="3"/>
  <c r="J2127" i="3"/>
  <c r="J2103" i="3"/>
  <c r="J2079" i="3"/>
  <c r="J2055" i="3"/>
  <c r="J2031" i="3"/>
  <c r="J2007" i="3"/>
  <c r="J1983" i="3"/>
  <c r="J1959" i="3"/>
  <c r="J1935" i="3"/>
  <c r="J1911" i="3"/>
  <c r="J1887" i="3"/>
  <c r="J1863" i="3"/>
  <c r="J1839" i="3"/>
  <c r="J1815" i="3"/>
  <c r="J1791" i="3"/>
  <c r="J1767" i="3"/>
  <c r="J1743" i="3"/>
  <c r="J1719" i="3"/>
  <c r="J1695" i="3"/>
  <c r="J1671" i="3"/>
  <c r="J1647" i="3"/>
  <c r="J1623" i="3"/>
  <c r="J1599" i="3"/>
  <c r="J1575" i="3"/>
  <c r="J1551" i="3"/>
  <c r="J1527" i="3"/>
  <c r="J1503" i="3"/>
  <c r="J1479" i="3"/>
  <c r="J2558" i="3"/>
  <c r="J2534" i="3"/>
  <c r="J2510" i="3"/>
  <c r="J2486" i="3"/>
  <c r="J2462" i="3"/>
  <c r="J2438" i="3"/>
  <c r="J2414" i="3"/>
  <c r="J2390" i="3"/>
  <c r="J2366" i="3"/>
  <c r="J2342" i="3"/>
  <c r="J2318" i="3"/>
  <c r="J2294" i="3"/>
  <c r="J2270" i="3"/>
  <c r="J2246" i="3"/>
  <c r="J2222" i="3"/>
  <c r="J2198" i="3"/>
  <c r="J2174" i="3"/>
  <c r="J2150" i="3"/>
  <c r="J2126" i="3"/>
  <c r="J2102" i="3"/>
  <c r="J2078" i="3"/>
  <c r="J2054" i="3"/>
  <c r="J2030" i="3"/>
  <c r="J2006" i="3"/>
  <c r="J1982" i="3"/>
  <c r="J1958" i="3"/>
  <c r="J1934" i="3"/>
  <c r="J1910" i="3"/>
  <c r="J1886" i="3"/>
  <c r="J1862" i="3"/>
  <c r="J1838" i="3"/>
  <c r="J1814" i="3"/>
  <c r="J1790" i="3"/>
  <c r="J1766" i="3"/>
  <c r="J1742" i="3"/>
  <c r="J1718" i="3"/>
  <c r="J1694" i="3"/>
  <c r="J1670" i="3"/>
  <c r="J1646" i="3"/>
  <c r="J1622" i="3"/>
  <c r="J1598" i="3"/>
  <c r="J1574" i="3"/>
  <c r="J1550" i="3"/>
  <c r="J1526" i="3"/>
  <c r="J1502" i="3"/>
  <c r="J1478" i="3"/>
  <c r="J2557" i="3"/>
  <c r="J2533" i="3"/>
  <c r="J2509" i="3"/>
  <c r="J2485" i="3"/>
  <c r="J2461" i="3"/>
  <c r="J2437" i="3"/>
  <c r="J2413" i="3"/>
  <c r="J2389" i="3"/>
  <c r="J2365" i="3"/>
  <c r="J2341" i="3"/>
  <c r="J2317" i="3"/>
  <c r="J2293" i="3"/>
  <c r="J2269" i="3"/>
  <c r="J2245" i="3"/>
  <c r="J2221" i="3"/>
  <c r="J2197" i="3"/>
  <c r="J2173" i="3"/>
  <c r="J2149" i="3"/>
  <c r="J2125" i="3"/>
  <c r="J2101" i="3"/>
  <c r="J2077" i="3"/>
  <c r="J2053" i="3"/>
  <c r="J2029" i="3"/>
  <c r="J2005" i="3"/>
  <c r="J1981" i="3"/>
  <c r="J1957" i="3"/>
  <c r="J1933" i="3"/>
  <c r="J1909" i="3"/>
  <c r="J1885" i="3"/>
  <c r="J1861" i="3"/>
  <c r="J1837" i="3"/>
  <c r="J1813" i="3"/>
  <c r="J1789" i="3"/>
  <c r="J1765" i="3"/>
  <c r="J1741" i="3"/>
  <c r="J1717" i="3"/>
  <c r="J1693" i="3"/>
  <c r="J1669" i="3"/>
  <c r="J1645" i="3"/>
  <c r="J1621" i="3"/>
  <c r="J1597" i="3"/>
  <c r="J1573" i="3"/>
  <c r="J1549" i="3"/>
  <c r="J1525" i="3"/>
  <c r="J1501" i="3"/>
  <c r="J1477" i="3"/>
  <c r="J2556" i="3"/>
  <c r="J2532" i="3"/>
  <c r="J2508" i="3"/>
  <c r="J2484" i="3"/>
  <c r="J2460" i="3"/>
  <c r="J2436" i="3"/>
  <c r="J2412" i="3"/>
  <c r="J2388" i="3"/>
  <c r="J2364" i="3"/>
  <c r="J2340" i="3"/>
  <c r="J2316" i="3"/>
  <c r="J2292" i="3"/>
  <c r="J2268" i="3"/>
  <c r="J2244" i="3"/>
  <c r="J2220" i="3"/>
  <c r="J2196" i="3"/>
  <c r="J2172" i="3"/>
  <c r="J2148" i="3"/>
  <c r="J2124" i="3"/>
  <c r="J2100" i="3"/>
  <c r="J2076" i="3"/>
  <c r="J2052" i="3"/>
  <c r="J2028" i="3"/>
  <c r="J2004" i="3"/>
  <c r="J1980" i="3"/>
  <c r="J1956" i="3"/>
  <c r="J1932" i="3"/>
  <c r="J1908" i="3"/>
  <c r="J1884" i="3"/>
  <c r="J1860" i="3"/>
  <c r="J1836" i="3"/>
  <c r="J1812" i="3"/>
  <c r="J1788" i="3"/>
  <c r="J1764" i="3"/>
  <c r="J1740" i="3"/>
  <c r="J1716" i="3"/>
  <c r="J1692" i="3"/>
  <c r="J1668" i="3"/>
  <c r="J1644" i="3"/>
  <c r="J1620" i="3"/>
  <c r="J1596" i="3"/>
  <c r="J1572" i="3"/>
  <c r="J1548" i="3"/>
  <c r="J1524" i="3"/>
  <c r="J1500" i="3"/>
  <c r="J1476" i="3"/>
  <c r="J2555" i="3"/>
  <c r="J2531" i="3"/>
  <c r="J2507" i="3"/>
  <c r="J2483" i="3"/>
  <c r="J2459" i="3"/>
  <c r="J2435" i="3"/>
  <c r="J2411" i="3"/>
  <c r="J2387" i="3"/>
  <c r="J2363" i="3"/>
  <c r="J2339" i="3"/>
  <c r="J2315" i="3"/>
  <c r="J2291" i="3"/>
  <c r="J2267" i="3"/>
  <c r="J2243" i="3"/>
  <c r="J2219" i="3"/>
  <c r="J2195" i="3"/>
  <c r="J2171" i="3"/>
  <c r="J2147" i="3"/>
  <c r="J2123" i="3"/>
  <c r="J2099" i="3"/>
  <c r="J2075" i="3"/>
  <c r="J2051" i="3"/>
  <c r="J2027" i="3"/>
  <c r="J2003" i="3"/>
  <c r="J1979" i="3"/>
  <c r="J1955" i="3"/>
  <c r="J1931" i="3"/>
  <c r="J1907" i="3"/>
  <c r="J1883" i="3"/>
  <c r="J1859" i="3"/>
  <c r="J1835" i="3"/>
  <c r="J1811" i="3"/>
  <c r="J1787" i="3"/>
  <c r="J1763" i="3"/>
  <c r="J1739" i="3"/>
  <c r="J1715" i="3"/>
  <c r="J1691" i="3"/>
  <c r="J1667" i="3"/>
  <c r="J1643" i="3"/>
  <c r="J1619" i="3"/>
  <c r="J1595" i="3"/>
  <c r="J1571" i="3"/>
  <c r="J1547" i="3"/>
  <c r="J1523" i="3"/>
  <c r="J1499" i="3"/>
  <c r="J1475" i="3"/>
  <c r="J2571" i="3"/>
  <c r="J2570" i="3"/>
  <c r="J2569" i="3"/>
  <c r="J2568" i="3"/>
  <c r="J2567" i="3"/>
  <c r="J2566" i="3"/>
  <c r="J2565" i="3"/>
  <c r="J2564" i="3"/>
  <c r="J2563" i="3"/>
  <c r="J2562" i="3"/>
  <c r="J2561" i="3"/>
  <c r="J2560" i="3"/>
  <c r="J2547" i="3"/>
  <c r="J2546" i="3"/>
  <c r="J2545" i="3"/>
  <c r="J2544" i="3"/>
  <c r="J2543" i="3"/>
  <c r="J2542" i="3"/>
  <c r="J2541" i="3"/>
  <c r="J2540" i="3"/>
  <c r="J2539" i="3"/>
  <c r="J2538" i="3"/>
  <c r="J2537" i="3"/>
  <c r="J2536" i="3"/>
  <c r="J2523" i="3"/>
  <c r="J2522" i="3"/>
  <c r="J2521" i="3"/>
  <c r="J2520" i="3"/>
  <c r="J2519" i="3"/>
  <c r="J2518" i="3"/>
  <c r="J2517" i="3"/>
  <c r="J2516" i="3"/>
  <c r="J2515" i="3"/>
  <c r="J2514" i="3"/>
  <c r="J2513" i="3"/>
  <c r="J2512" i="3"/>
  <c r="J2499" i="3"/>
  <c r="J2498" i="3"/>
  <c r="J2497" i="3"/>
  <c r="J2496" i="3"/>
  <c r="J2495" i="3"/>
  <c r="J2494" i="3"/>
  <c r="J2493" i="3"/>
  <c r="J2492" i="3"/>
  <c r="J2491" i="3"/>
  <c r="J2490" i="3"/>
  <c r="J2489" i="3"/>
  <c r="J2488" i="3"/>
  <c r="J2475" i="3"/>
  <c r="J2474" i="3"/>
  <c r="J2473" i="3"/>
  <c r="J2472" i="3"/>
  <c r="J2471" i="3"/>
  <c r="J2470" i="3"/>
  <c r="J2469" i="3"/>
  <c r="J2468" i="3"/>
  <c r="J2467" i="3"/>
  <c r="J2466" i="3"/>
  <c r="J2465" i="3"/>
  <c r="J2464" i="3"/>
  <c r="J2427" i="3"/>
  <c r="J2426" i="3"/>
  <c r="J2425" i="3"/>
  <c r="J2424" i="3"/>
  <c r="J2423" i="3"/>
  <c r="J2422" i="3"/>
  <c r="J2421" i="3"/>
  <c r="J2420" i="3"/>
  <c r="J2419" i="3"/>
  <c r="J2418" i="3"/>
  <c r="J2417" i="3"/>
  <c r="J2416" i="3"/>
  <c r="J2403" i="3"/>
  <c r="J2402" i="3"/>
  <c r="J2401" i="3"/>
  <c r="J2400" i="3"/>
  <c r="J2399" i="3"/>
  <c r="J2398" i="3"/>
  <c r="J2397" i="3"/>
  <c r="J2396" i="3"/>
  <c r="J2395" i="3"/>
  <c r="J2394" i="3"/>
  <c r="J2393" i="3"/>
  <c r="J2392" i="3"/>
  <c r="J2379" i="3"/>
  <c r="J2378" i="3"/>
  <c r="J2377" i="3"/>
  <c r="J2376" i="3"/>
  <c r="J2375" i="3"/>
  <c r="J2374" i="3"/>
  <c r="J2373" i="3"/>
  <c r="J2372" i="3"/>
  <c r="J2371" i="3"/>
  <c r="J2370" i="3"/>
  <c r="J2369" i="3"/>
  <c r="J2368" i="3"/>
  <c r="J2355" i="3"/>
  <c r="J2354" i="3"/>
  <c r="J2353" i="3"/>
  <c r="J2352" i="3"/>
  <c r="J2351" i="3"/>
  <c r="J2350" i="3"/>
  <c r="J2349" i="3"/>
  <c r="J2348" i="3"/>
  <c r="J2347" i="3"/>
  <c r="J2346" i="3"/>
  <c r="J2345" i="3"/>
  <c r="J2344" i="3"/>
  <c r="J2331" i="3"/>
  <c r="J2330" i="3"/>
  <c r="J2329" i="3"/>
  <c r="J2328" i="3"/>
  <c r="J2327" i="3"/>
  <c r="J2326" i="3"/>
  <c r="J2325" i="3"/>
  <c r="J2324" i="3"/>
  <c r="J2323" i="3"/>
  <c r="J2322" i="3"/>
  <c r="J2321" i="3"/>
  <c r="J2320" i="3"/>
  <c r="J2307" i="3"/>
  <c r="J2306" i="3"/>
  <c r="J2305" i="3"/>
  <c r="J2304" i="3"/>
  <c r="J2303" i="3"/>
  <c r="J2302" i="3"/>
  <c r="J2301" i="3"/>
  <c r="J2300" i="3"/>
  <c r="J2299" i="3"/>
  <c r="J2298" i="3"/>
  <c r="J2297" i="3"/>
  <c r="J2296" i="3"/>
  <c r="J2283" i="3"/>
  <c r="J2282" i="3"/>
  <c r="J2281" i="3"/>
  <c r="J2280" i="3"/>
  <c r="J2279" i="3"/>
  <c r="J2278" i="3"/>
  <c r="J2277" i="3"/>
  <c r="J2276" i="3"/>
  <c r="J2275" i="3"/>
  <c r="J2274" i="3"/>
  <c r="J2273" i="3"/>
  <c r="J2272" i="3"/>
  <c r="J2259" i="3"/>
  <c r="J2258" i="3"/>
  <c r="J2257" i="3"/>
  <c r="J2256" i="3"/>
  <c r="J2255" i="3"/>
  <c r="J2254" i="3"/>
  <c r="J2253" i="3"/>
  <c r="J2252" i="3"/>
  <c r="J2251" i="3"/>
  <c r="J2250" i="3"/>
  <c r="J2249" i="3"/>
  <c r="J2248" i="3"/>
  <c r="J2235" i="3"/>
  <c r="J2234" i="3"/>
  <c r="J2233" i="3"/>
  <c r="J2232" i="3"/>
  <c r="J2231" i="3"/>
  <c r="J2230" i="3"/>
  <c r="J2229" i="3"/>
  <c r="J2228" i="3"/>
  <c r="J2227" i="3"/>
  <c r="J2226" i="3"/>
  <c r="J2225" i="3"/>
  <c r="J2224" i="3"/>
  <c r="J2211" i="3"/>
  <c r="J2210" i="3"/>
  <c r="J2209" i="3"/>
  <c r="J2208" i="3"/>
  <c r="J2207" i="3"/>
  <c r="J2206" i="3"/>
  <c r="J2205" i="3"/>
  <c r="J2204" i="3"/>
  <c r="J2203" i="3"/>
  <c r="J2202" i="3"/>
  <c r="J2201" i="3"/>
  <c r="J2200" i="3"/>
  <c r="J2187" i="3"/>
  <c r="J2186" i="3"/>
  <c r="J2185" i="3"/>
  <c r="J2184" i="3"/>
  <c r="J2183" i="3"/>
  <c r="J2182" i="3"/>
  <c r="J2181" i="3"/>
  <c r="J2180" i="3"/>
  <c r="J2179" i="3"/>
  <c r="J2178" i="3"/>
  <c r="J2177" i="3"/>
  <c r="J2176" i="3"/>
  <c r="J2163" i="3"/>
  <c r="J2162" i="3"/>
  <c r="J2161" i="3"/>
  <c r="J2160" i="3"/>
  <c r="J2159" i="3"/>
  <c r="J2158" i="3"/>
  <c r="J2157" i="3"/>
  <c r="J2156" i="3"/>
  <c r="J2155" i="3"/>
  <c r="J2154" i="3"/>
  <c r="J2153" i="3"/>
  <c r="J2152" i="3"/>
  <c r="J2139" i="3"/>
  <c r="J2138" i="3"/>
  <c r="J2137" i="3"/>
  <c r="J2136" i="3"/>
  <c r="J2135" i="3"/>
  <c r="J2134" i="3"/>
  <c r="J2133" i="3"/>
  <c r="J2132" i="3"/>
  <c r="J2131" i="3"/>
  <c r="J2130" i="3"/>
  <c r="J2129" i="3"/>
  <c r="J2128" i="3"/>
  <c r="J2115" i="3"/>
  <c r="J2114" i="3"/>
  <c r="J2113" i="3"/>
  <c r="J2112" i="3"/>
  <c r="J2111" i="3"/>
  <c r="J2110" i="3"/>
  <c r="J2109" i="3"/>
  <c r="J2108" i="3"/>
  <c r="J2107" i="3"/>
  <c r="J2106" i="3"/>
  <c r="J2105" i="3"/>
  <c r="J2104" i="3"/>
  <c r="J2091" i="3"/>
  <c r="J2090" i="3"/>
  <c r="J2089" i="3"/>
  <c r="J2088" i="3"/>
  <c r="J2087" i="3"/>
  <c r="J2086" i="3"/>
  <c r="J2085" i="3"/>
  <c r="J2084" i="3"/>
  <c r="J2083" i="3"/>
  <c r="J2082" i="3"/>
  <c r="J2081" i="3"/>
  <c r="J2080" i="3"/>
  <c r="J2067" i="3"/>
  <c r="J2066" i="3"/>
  <c r="J2065" i="3"/>
  <c r="J2064" i="3"/>
  <c r="J2063" i="3"/>
  <c r="J2062" i="3"/>
  <c r="J2061" i="3"/>
  <c r="J2060" i="3"/>
  <c r="J2059" i="3"/>
  <c r="J2058" i="3"/>
  <c r="J2057" i="3"/>
  <c r="J2056" i="3"/>
  <c r="J2043" i="3"/>
  <c r="J2042" i="3"/>
  <c r="J2041" i="3"/>
  <c r="J2040" i="3"/>
  <c r="J2039" i="3"/>
  <c r="J2038" i="3"/>
  <c r="J2037" i="3"/>
  <c r="J2036" i="3"/>
  <c r="J2035" i="3"/>
  <c r="J2034" i="3"/>
  <c r="J2033" i="3"/>
  <c r="J2032" i="3"/>
  <c r="J2019" i="3"/>
  <c r="J2018" i="3"/>
  <c r="J2017" i="3"/>
  <c r="J2016" i="3"/>
  <c r="J2015" i="3"/>
  <c r="J2014" i="3"/>
  <c r="J2013" i="3"/>
  <c r="J2012" i="3"/>
  <c r="J2011" i="3"/>
  <c r="J2010" i="3"/>
  <c r="J2009" i="3"/>
  <c r="J2008" i="3"/>
  <c r="J1995" i="3"/>
  <c r="J1994" i="3"/>
  <c r="J1993" i="3"/>
  <c r="J1992" i="3"/>
  <c r="J1991" i="3"/>
  <c r="J1990" i="3"/>
  <c r="J1989" i="3"/>
  <c r="J1988" i="3"/>
  <c r="J1987" i="3"/>
  <c r="J1986" i="3"/>
  <c r="J1985" i="3"/>
  <c r="J1984" i="3"/>
  <c r="J1971" i="3"/>
  <c r="J1970" i="3"/>
  <c r="J1969" i="3"/>
  <c r="J1968" i="3"/>
  <c r="J1967" i="3"/>
  <c r="J1966" i="3"/>
  <c r="J1965" i="3"/>
  <c r="J1964" i="3"/>
  <c r="J1963" i="3"/>
  <c r="J1962" i="3"/>
  <c r="J1961" i="3"/>
  <c r="J1960" i="3"/>
  <c r="J1947" i="3"/>
  <c r="J1946" i="3"/>
  <c r="J1945" i="3"/>
  <c r="J1944" i="3"/>
  <c r="J1943" i="3"/>
  <c r="J1942" i="3"/>
  <c r="J1941" i="3"/>
  <c r="J1940" i="3"/>
  <c r="J1939" i="3"/>
  <c r="J1938" i="3"/>
  <c r="J1937" i="3"/>
  <c r="J1936" i="3"/>
  <c r="J1923" i="3"/>
  <c r="J1922" i="3"/>
  <c r="J1921" i="3"/>
  <c r="J1920" i="3"/>
  <c r="J1919" i="3"/>
  <c r="J1918" i="3"/>
  <c r="J1917" i="3"/>
  <c r="J1916" i="3"/>
  <c r="J1915" i="3"/>
  <c r="J1914" i="3"/>
  <c r="J1913" i="3"/>
  <c r="J1912" i="3"/>
  <c r="J1899" i="3"/>
  <c r="J1898" i="3"/>
  <c r="J1897" i="3"/>
  <c r="J1896" i="3"/>
  <c r="J1895" i="3"/>
  <c r="J1894" i="3"/>
  <c r="J1893" i="3"/>
  <c r="J1892" i="3"/>
  <c r="J1891" i="3"/>
  <c r="J1890" i="3"/>
  <c r="J1889" i="3"/>
  <c r="J1888" i="3"/>
  <c r="J1875" i="3"/>
  <c r="J1874" i="3"/>
  <c r="J1873" i="3"/>
  <c r="J1872" i="3"/>
  <c r="J1871" i="3"/>
  <c r="J1870" i="3"/>
  <c r="J1869" i="3"/>
  <c r="J1868" i="3"/>
  <c r="J1867" i="3"/>
  <c r="J1866" i="3"/>
  <c r="J1865" i="3"/>
  <c r="J1864" i="3"/>
  <c r="J1851" i="3"/>
  <c r="J1850" i="3"/>
  <c r="J1849" i="3"/>
  <c r="J1848" i="3"/>
  <c r="J1847" i="3"/>
  <c r="J1846" i="3"/>
  <c r="J1845" i="3"/>
  <c r="J1844" i="3"/>
  <c r="J1843" i="3"/>
  <c r="J1842" i="3"/>
  <c r="J1841" i="3"/>
  <c r="J1840" i="3"/>
  <c r="J1827" i="3"/>
  <c r="J1826" i="3"/>
  <c r="J1825" i="3"/>
  <c r="J1824" i="3"/>
  <c r="J1823" i="3"/>
  <c r="J1822" i="3"/>
  <c r="J1821" i="3"/>
  <c r="J1820" i="3"/>
  <c r="J1819" i="3"/>
  <c r="J1818" i="3"/>
  <c r="J1817" i="3"/>
  <c r="J1816" i="3"/>
  <c r="J1803" i="3"/>
  <c r="J1802" i="3"/>
  <c r="J1801" i="3"/>
  <c r="J1800" i="3"/>
  <c r="J1799" i="3"/>
  <c r="J1798" i="3"/>
  <c r="J1797" i="3"/>
  <c r="J1796" i="3"/>
  <c r="J1795" i="3"/>
  <c r="J1794" i="3"/>
  <c r="J1793" i="3"/>
  <c r="J1792" i="3"/>
  <c r="J1779" i="3"/>
  <c r="J1778" i="3"/>
  <c r="J1777" i="3"/>
  <c r="J1776" i="3"/>
  <c r="J1775" i="3"/>
  <c r="J1774" i="3"/>
  <c r="J1773" i="3"/>
  <c r="J1772" i="3"/>
  <c r="J1771" i="3"/>
  <c r="J1770" i="3"/>
  <c r="J1769" i="3"/>
  <c r="J1768" i="3"/>
  <c r="J1755" i="3"/>
  <c r="J1754" i="3"/>
  <c r="J1753" i="3"/>
  <c r="J1752" i="3"/>
  <c r="J1751" i="3"/>
  <c r="J1750" i="3"/>
  <c r="J1749" i="3"/>
  <c r="J1748" i="3"/>
  <c r="J1747" i="3"/>
  <c r="J1746" i="3"/>
  <c r="J1745" i="3"/>
  <c r="J1744" i="3"/>
  <c r="J1731" i="3"/>
  <c r="J1730" i="3"/>
  <c r="J1729" i="3"/>
  <c r="J1728" i="3"/>
  <c r="J1727" i="3"/>
  <c r="J1726" i="3"/>
  <c r="J1725" i="3"/>
  <c r="J1724" i="3"/>
  <c r="J1723" i="3"/>
  <c r="J1722" i="3"/>
  <c r="J1721" i="3"/>
  <c r="J1720" i="3"/>
  <c r="J1707" i="3"/>
  <c r="J1706" i="3"/>
  <c r="J1705" i="3"/>
  <c r="J1704" i="3"/>
  <c r="J1703" i="3"/>
  <c r="J1702" i="3"/>
  <c r="J1701" i="3"/>
  <c r="J1700" i="3"/>
  <c r="J1699" i="3"/>
  <c r="J1698" i="3"/>
  <c r="J1697" i="3"/>
  <c r="J1696" i="3"/>
  <c r="J1683" i="3"/>
  <c r="J1682" i="3"/>
  <c r="J1681" i="3"/>
  <c r="J1680" i="3"/>
  <c r="J1679" i="3"/>
  <c r="J1678" i="3"/>
  <c r="J1677" i="3"/>
  <c r="J1676" i="3"/>
  <c r="J1675" i="3"/>
  <c r="J1674" i="3"/>
  <c r="J1673" i="3"/>
  <c r="J1672" i="3"/>
  <c r="J1659" i="3"/>
  <c r="J1658" i="3"/>
  <c r="J1657" i="3"/>
  <c r="J1656" i="3"/>
  <c r="J1655" i="3"/>
  <c r="J1654" i="3"/>
  <c r="J1653" i="3"/>
  <c r="J1652" i="3"/>
  <c r="J1651" i="3"/>
  <c r="J1650" i="3"/>
  <c r="J1649" i="3"/>
  <c r="J1648" i="3"/>
  <c r="J1635" i="3"/>
  <c r="J1634" i="3"/>
  <c r="J1633" i="3"/>
  <c r="J1632" i="3"/>
  <c r="J1631" i="3"/>
  <c r="J1630" i="3"/>
  <c r="J1629" i="3"/>
  <c r="J1628" i="3"/>
  <c r="J1627" i="3"/>
  <c r="J1626" i="3"/>
  <c r="J1625" i="3"/>
  <c r="J1624" i="3"/>
  <c r="J1611" i="3"/>
  <c r="J1610" i="3"/>
  <c r="J1609" i="3"/>
  <c r="J1608" i="3"/>
  <c r="J1607" i="3"/>
  <c r="J1606" i="3"/>
  <c r="J1605" i="3"/>
  <c r="J1604" i="3"/>
  <c r="J1603" i="3"/>
  <c r="J1602" i="3"/>
  <c r="J1601" i="3"/>
  <c r="J1600" i="3"/>
  <c r="J1587" i="3"/>
  <c r="J1586" i="3"/>
  <c r="J1585" i="3"/>
  <c r="J1584" i="3"/>
  <c r="J1583" i="3"/>
  <c r="J1582" i="3"/>
  <c r="J1581" i="3"/>
  <c r="J1580" i="3"/>
  <c r="J1579" i="3"/>
  <c r="J1578" i="3"/>
  <c r="J1577" i="3"/>
  <c r="J1576" i="3"/>
  <c r="J1563" i="3"/>
  <c r="J1562" i="3"/>
  <c r="J1561" i="3"/>
  <c r="J1560" i="3"/>
  <c r="J1559" i="3"/>
  <c r="J1558" i="3"/>
  <c r="J1557" i="3"/>
  <c r="J1556" i="3"/>
  <c r="J1555" i="3"/>
  <c r="J1554" i="3"/>
  <c r="J1553" i="3"/>
  <c r="J1552" i="3"/>
  <c r="J1539" i="3"/>
  <c r="J1538" i="3"/>
  <c r="J1537" i="3"/>
  <c r="J1536" i="3"/>
  <c r="J1535" i="3"/>
  <c r="J1534" i="3"/>
  <c r="J1533" i="3"/>
  <c r="J1532" i="3"/>
  <c r="J1531" i="3"/>
  <c r="J1530" i="3"/>
  <c r="J1529" i="3"/>
  <c r="J1528" i="3"/>
  <c r="J1515" i="3"/>
  <c r="J1514" i="3"/>
  <c r="J1513" i="3"/>
  <c r="J1512" i="3"/>
  <c r="J1511" i="3"/>
  <c r="J1510" i="3"/>
  <c r="J1509" i="3"/>
  <c r="J1508" i="3"/>
  <c r="J1507" i="3"/>
  <c r="J1506" i="3"/>
  <c r="J1505" i="3"/>
  <c r="J1504" i="3"/>
  <c r="J1491" i="3"/>
  <c r="J1490" i="3"/>
  <c r="J1489" i="3"/>
  <c r="J1488" i="3"/>
  <c r="J1487" i="3"/>
  <c r="J1486" i="3"/>
  <c r="J1485" i="3"/>
  <c r="J1484" i="3"/>
  <c r="J1483" i="3"/>
  <c r="J1482" i="3"/>
  <c r="J1481" i="3"/>
  <c r="J1480" i="3"/>
  <c r="J1474" i="3" l="1"/>
  <c r="J2457" i="3"/>
  <c r="J2456" i="3"/>
  <c r="J2455" i="3"/>
  <c r="J2454" i="3"/>
  <c r="J2453" i="3"/>
  <c r="J2452" i="3"/>
  <c r="J2451" i="3"/>
  <c r="J2450" i="3"/>
  <c r="J2449" i="3"/>
  <c r="J2448" i="3"/>
  <c r="J2447" i="3"/>
  <c r="J2446" i="3"/>
  <c r="J2445" i="3"/>
  <c r="J2444" i="3"/>
  <c r="J2443" i="3"/>
  <c r="J2442" i="3"/>
  <c r="J2441" i="3"/>
  <c r="J2440" i="3"/>
  <c r="D2577" i="3" l="1"/>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1657" i="3"/>
  <c r="C1657" i="3"/>
  <c r="D1656" i="3"/>
  <c r="C1656" i="3"/>
  <c r="D1655" i="3"/>
  <c r="C1655" i="3"/>
  <c r="D1654" i="3"/>
  <c r="C1654"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41" i="3"/>
  <c r="C1641" i="3"/>
  <c r="D1640" i="3"/>
  <c r="C1640" i="3"/>
  <c r="D1639" i="3"/>
  <c r="C1639" i="3"/>
  <c r="D1638" i="3"/>
  <c r="C1638" i="3"/>
  <c r="D1637" i="3"/>
  <c r="C1637" i="3"/>
  <c r="D1636" i="3"/>
  <c r="C1636" i="3"/>
  <c r="D1635" i="3"/>
  <c r="C1635" i="3"/>
  <c r="D1634" i="3"/>
  <c r="C1634" i="3"/>
  <c r="D1633" i="3"/>
  <c r="C1633" i="3"/>
  <c r="D1632" i="3"/>
  <c r="C1632" i="3"/>
  <c r="D1631" i="3"/>
  <c r="C1631" i="3"/>
  <c r="D1630" i="3"/>
  <c r="C1630" i="3"/>
  <c r="D1629" i="3"/>
  <c r="C1629" i="3"/>
  <c r="D1628" i="3"/>
  <c r="C1628" i="3"/>
  <c r="D1627" i="3"/>
  <c r="C1627" i="3"/>
  <c r="D1626" i="3"/>
  <c r="C1626" i="3"/>
  <c r="D1625" i="3"/>
  <c r="C1625" i="3"/>
  <c r="D1624" i="3"/>
  <c r="C1624" i="3"/>
  <c r="D1623" i="3"/>
  <c r="C1623" i="3"/>
  <c r="D1622" i="3"/>
  <c r="C162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37" i="3"/>
  <c r="C1537" i="3"/>
  <c r="D1536" i="3"/>
  <c r="C1536" i="3"/>
  <c r="D1535" i="3"/>
  <c r="C1535" i="3"/>
  <c r="D1534" i="3"/>
  <c r="C1534" i="3"/>
  <c r="D1533" i="3"/>
  <c r="C1533" i="3"/>
  <c r="D1532" i="3"/>
  <c r="C1532" i="3"/>
  <c r="D1531" i="3"/>
  <c r="C1531" i="3"/>
  <c r="D1530" i="3"/>
  <c r="C1530" i="3"/>
  <c r="D1529" i="3"/>
  <c r="C1529" i="3"/>
  <c r="D1528" i="3"/>
  <c r="C1528" i="3"/>
  <c r="D1527" i="3"/>
  <c r="C1527" i="3"/>
  <c r="D1526" i="3"/>
  <c r="C1526" i="3"/>
  <c r="D1525" i="3"/>
  <c r="C1525" i="3"/>
  <c r="D1524" i="3"/>
  <c r="C1524" i="3"/>
  <c r="D1523" i="3"/>
  <c r="C1523" i="3"/>
  <c r="D1522" i="3"/>
  <c r="C1522" i="3"/>
  <c r="D1521" i="3"/>
  <c r="C1521" i="3"/>
  <c r="D1520" i="3"/>
  <c r="C1520" i="3"/>
  <c r="D1519" i="3"/>
  <c r="C1519" i="3"/>
  <c r="D1518" i="3"/>
  <c r="C1518" i="3"/>
  <c r="D1517" i="3"/>
  <c r="C1517" i="3"/>
  <c r="D1516" i="3"/>
  <c r="C1516" i="3"/>
  <c r="D1515" i="3"/>
  <c r="C1515" i="3"/>
  <c r="D1514" i="3"/>
  <c r="C1514"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77" i="3"/>
  <c r="C1477" i="3"/>
  <c r="D1476" i="3"/>
  <c r="C1476" i="3"/>
  <c r="D1475" i="3"/>
  <c r="C1475" i="3"/>
  <c r="D1474" i="3"/>
  <c r="C1474"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4"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7"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J3314" i="3"/>
  <c r="J3313" i="3"/>
  <c r="J3312" i="3"/>
  <c r="J3311" i="3"/>
  <c r="J3310" i="3"/>
  <c r="J3309" i="3"/>
  <c r="J3308" i="3"/>
  <c r="J3307" i="3"/>
  <c r="J3306" i="3"/>
  <c r="J3305" i="3"/>
  <c r="J3304" i="3"/>
  <c r="J3303" i="3"/>
  <c r="J3302" i="3"/>
  <c r="J3301" i="3"/>
  <c r="J3300" i="3"/>
  <c r="J3299" i="3"/>
  <c r="J3298" i="3"/>
  <c r="J3297" i="3"/>
  <c r="J3296" i="3"/>
  <c r="J3295" i="3"/>
  <c r="J3294" i="3"/>
  <c r="J3293" i="3"/>
  <c r="J3292" i="3"/>
  <c r="J3291" i="3"/>
  <c r="J3290" i="3"/>
  <c r="J3289" i="3"/>
  <c r="J3288" i="3"/>
  <c r="J3287" i="3"/>
  <c r="J3286" i="3"/>
  <c r="J3285" i="3"/>
  <c r="J3284" i="3"/>
  <c r="J3283" i="3"/>
  <c r="J3282" i="3"/>
  <c r="J3281" i="3"/>
  <c r="J3280" i="3"/>
  <c r="J3279" i="3"/>
  <c r="J3278" i="3"/>
  <c r="J3277" i="3"/>
  <c r="J3276" i="3"/>
  <c r="J3275" i="3"/>
  <c r="J3274" i="3"/>
  <c r="J3273" i="3"/>
  <c r="J3272" i="3"/>
  <c r="J3271" i="3"/>
  <c r="J3270" i="3"/>
  <c r="J3269" i="3"/>
  <c r="J3268" i="3"/>
  <c r="J3267" i="3"/>
  <c r="J3266" i="3"/>
  <c r="J3265" i="3"/>
  <c r="J3264" i="3"/>
  <c r="J3263" i="3"/>
  <c r="J3262" i="3"/>
  <c r="J3261" i="3"/>
  <c r="J3260" i="3"/>
  <c r="J3259" i="3"/>
  <c r="J3258" i="3"/>
  <c r="J3257" i="3"/>
  <c r="J3256" i="3"/>
  <c r="J3255" i="3"/>
  <c r="J3254" i="3"/>
  <c r="J3253" i="3"/>
  <c r="J3252" i="3"/>
  <c r="J3251" i="3"/>
  <c r="J3250" i="3"/>
  <c r="J3249" i="3"/>
  <c r="J3248" i="3"/>
  <c r="J3247" i="3"/>
  <c r="J3246" i="3"/>
  <c r="J3245" i="3"/>
  <c r="J3244" i="3"/>
  <c r="J3243" i="3"/>
  <c r="J3242" i="3"/>
  <c r="J3241" i="3"/>
  <c r="J3240" i="3"/>
  <c r="J3239" i="3"/>
  <c r="J3238" i="3"/>
  <c r="J3237" i="3"/>
  <c r="J3236" i="3"/>
  <c r="J3235" i="3"/>
  <c r="J3234" i="3"/>
  <c r="J3233" i="3"/>
  <c r="J3232" i="3"/>
  <c r="J3231" i="3"/>
  <c r="J3230" i="3"/>
  <c r="J3229" i="3"/>
  <c r="J3228" i="3"/>
  <c r="J3227" i="3"/>
  <c r="J3226" i="3"/>
  <c r="J3225" i="3"/>
  <c r="J3224" i="3"/>
  <c r="J3223" i="3"/>
  <c r="J3222" i="3"/>
  <c r="J3221" i="3"/>
  <c r="J3220" i="3"/>
  <c r="J3219" i="3"/>
  <c r="J3218" i="3"/>
  <c r="J3217" i="3"/>
  <c r="J3216" i="3"/>
  <c r="J3215" i="3"/>
  <c r="J3214" i="3"/>
  <c r="J3213" i="3"/>
  <c r="J3212" i="3"/>
  <c r="J3211" i="3"/>
  <c r="J3210" i="3"/>
  <c r="J3209" i="3"/>
  <c r="J3208" i="3"/>
  <c r="J3207" i="3"/>
  <c r="J3206" i="3"/>
  <c r="J3205" i="3"/>
  <c r="J3204" i="3"/>
  <c r="J3203" i="3"/>
  <c r="J3202" i="3"/>
  <c r="J3201" i="3"/>
  <c r="J3200" i="3"/>
  <c r="J3199" i="3"/>
  <c r="J3198" i="3"/>
  <c r="J3197" i="3"/>
  <c r="J3196" i="3"/>
  <c r="J3195" i="3"/>
  <c r="J3194" i="3"/>
  <c r="J3193" i="3"/>
  <c r="J3192" i="3"/>
  <c r="J3191" i="3"/>
  <c r="J3190" i="3"/>
  <c r="J3189" i="3"/>
  <c r="J3188" i="3"/>
  <c r="J3187" i="3"/>
  <c r="J3186" i="3"/>
  <c r="J3185" i="3"/>
  <c r="J3184" i="3"/>
  <c r="J3183" i="3"/>
  <c r="J3182" i="3"/>
  <c r="J3181" i="3"/>
  <c r="J3180" i="3"/>
  <c r="J3179" i="3"/>
  <c r="J3178" i="3"/>
  <c r="J3177" i="3"/>
  <c r="J3176" i="3"/>
  <c r="J3175" i="3"/>
  <c r="J3174" i="3"/>
  <c r="J3173" i="3"/>
  <c r="J3172" i="3"/>
  <c r="J3171" i="3"/>
  <c r="J3170" i="3"/>
  <c r="J3169" i="3"/>
  <c r="J3168" i="3"/>
  <c r="J3167" i="3"/>
  <c r="J3166" i="3"/>
  <c r="J3165" i="3"/>
  <c r="J3164" i="3"/>
  <c r="J3163" i="3"/>
  <c r="J3162" i="3"/>
  <c r="J3161" i="3"/>
  <c r="J3160" i="3"/>
  <c r="J3159" i="3"/>
  <c r="J3158" i="3"/>
  <c r="J3157" i="3"/>
  <c r="J3156" i="3"/>
  <c r="J3155" i="3"/>
  <c r="J3154" i="3"/>
  <c r="J3153" i="3"/>
  <c r="J3152" i="3"/>
  <c r="J3151" i="3"/>
  <c r="J3150" i="3"/>
  <c r="J3149" i="3"/>
  <c r="J3148" i="3"/>
  <c r="J3147" i="3"/>
  <c r="J3146" i="3"/>
  <c r="J3145" i="3"/>
  <c r="J3144" i="3"/>
  <c r="J3143" i="3"/>
  <c r="J3142" i="3"/>
  <c r="J3141" i="3"/>
  <c r="J3140" i="3"/>
  <c r="J3139" i="3"/>
  <c r="J3138" i="3"/>
  <c r="J3137" i="3"/>
  <c r="J3136" i="3"/>
  <c r="J3135" i="3"/>
  <c r="J3134" i="3"/>
  <c r="J3133" i="3"/>
  <c r="J3132" i="3"/>
  <c r="J3131" i="3"/>
  <c r="J3130" i="3"/>
  <c r="J3129" i="3"/>
  <c r="J3128" i="3"/>
  <c r="J3127" i="3"/>
  <c r="J3126" i="3"/>
  <c r="J3125" i="3"/>
  <c r="J3124" i="3"/>
  <c r="J3123" i="3"/>
  <c r="J3122" i="3"/>
  <c r="J3121" i="3"/>
  <c r="J3120" i="3"/>
  <c r="J3119" i="3"/>
  <c r="J3118" i="3"/>
  <c r="J3117" i="3"/>
  <c r="J3116" i="3"/>
  <c r="J3115" i="3"/>
  <c r="J3114" i="3"/>
  <c r="J3113" i="3"/>
  <c r="J3112" i="3"/>
  <c r="J3111" i="3"/>
  <c r="J3110" i="3"/>
  <c r="J3109" i="3"/>
  <c r="J3108" i="3"/>
  <c r="J3107" i="3"/>
  <c r="J3106" i="3"/>
  <c r="J3105" i="3"/>
  <c r="J3104" i="3"/>
  <c r="J3103" i="3"/>
  <c r="J3102" i="3"/>
  <c r="J3101" i="3"/>
  <c r="J3100" i="3"/>
  <c r="J3099" i="3"/>
  <c r="J3098" i="3"/>
  <c r="J3097" i="3"/>
  <c r="J3096" i="3"/>
  <c r="J3095" i="3"/>
  <c r="J3094" i="3"/>
  <c r="J3093" i="3"/>
  <c r="J3092" i="3"/>
  <c r="J3091" i="3"/>
  <c r="J3090" i="3"/>
  <c r="J3089" i="3"/>
  <c r="J3088" i="3"/>
  <c r="J3087" i="3"/>
  <c r="J3086" i="3"/>
  <c r="J3085" i="3"/>
  <c r="J3084" i="3"/>
  <c r="J3083" i="3"/>
  <c r="J3082" i="3"/>
  <c r="J3081" i="3"/>
  <c r="J3080" i="3"/>
  <c r="J3079" i="3"/>
  <c r="J3078" i="3"/>
  <c r="J3077" i="3"/>
  <c r="J3076" i="3"/>
  <c r="J3075" i="3"/>
  <c r="J3074" i="3"/>
  <c r="J3073" i="3"/>
  <c r="J3072" i="3"/>
  <c r="J3071" i="3"/>
  <c r="J3070" i="3"/>
  <c r="J3069" i="3"/>
  <c r="J3068" i="3"/>
  <c r="J3067" i="3"/>
  <c r="J3066" i="3"/>
  <c r="J3065" i="3"/>
  <c r="J3064" i="3"/>
  <c r="J3063" i="3"/>
  <c r="J3062" i="3"/>
  <c r="J3061" i="3"/>
  <c r="J3060" i="3"/>
  <c r="J3059" i="3"/>
  <c r="J3057" i="3"/>
  <c r="J3056" i="3"/>
  <c r="J3055" i="3"/>
  <c r="J3054" i="3"/>
  <c r="J3053" i="3"/>
  <c r="J3052" i="3"/>
  <c r="J3051" i="3"/>
  <c r="J3050" i="3"/>
  <c r="J3049" i="3"/>
  <c r="J3048" i="3"/>
  <c r="J3047" i="3"/>
  <c r="J3046" i="3"/>
  <c r="J3045" i="3"/>
  <c r="J3044" i="3"/>
  <c r="J3043" i="3"/>
  <c r="J3042" i="3"/>
  <c r="J3041" i="3"/>
  <c r="J3040" i="3"/>
  <c r="J3039" i="3"/>
  <c r="J3038" i="3"/>
  <c r="J3037" i="3"/>
  <c r="J3036" i="3"/>
  <c r="J3035" i="3"/>
  <c r="J3034" i="3"/>
  <c r="J3033" i="3"/>
  <c r="J3032" i="3"/>
  <c r="J3031" i="3"/>
  <c r="J3030" i="3"/>
  <c r="J3029" i="3"/>
  <c r="J3028" i="3"/>
  <c r="J3027" i="3"/>
  <c r="J3026" i="3"/>
  <c r="J3025" i="3"/>
  <c r="J3024" i="3"/>
  <c r="J3023" i="3"/>
  <c r="J3022" i="3"/>
  <c r="J3021" i="3"/>
  <c r="J3020" i="3"/>
  <c r="J3019" i="3"/>
  <c r="J3018" i="3"/>
  <c r="J3017" i="3"/>
  <c r="J3016" i="3"/>
  <c r="J3015" i="3"/>
  <c r="J3014" i="3"/>
  <c r="J3013" i="3"/>
  <c r="J3012" i="3"/>
  <c r="J3011" i="3"/>
  <c r="J3010" i="3"/>
  <c r="J3009" i="3"/>
  <c r="J3008" i="3"/>
  <c r="J3007" i="3"/>
  <c r="J3006" i="3"/>
  <c r="J3005" i="3"/>
  <c r="J3004" i="3"/>
  <c r="J3003" i="3"/>
  <c r="J3002" i="3"/>
  <c r="J3001" i="3"/>
  <c r="J3000" i="3"/>
  <c r="J2999" i="3"/>
  <c r="J2998" i="3"/>
  <c r="J2997" i="3"/>
  <c r="J2996" i="3"/>
  <c r="J2995" i="3"/>
  <c r="J2994" i="3"/>
  <c r="J2993" i="3"/>
  <c r="J2992" i="3"/>
  <c r="J2991" i="3"/>
  <c r="J2990" i="3"/>
  <c r="J2989" i="3"/>
  <c r="J2988" i="3"/>
  <c r="J2987" i="3"/>
  <c r="J2986" i="3"/>
  <c r="J2985" i="3"/>
  <c r="J2984" i="3"/>
  <c r="J2983" i="3"/>
  <c r="J2982" i="3"/>
  <c r="J2981" i="3"/>
  <c r="J2980" i="3"/>
  <c r="J2979" i="3"/>
  <c r="J2978" i="3"/>
  <c r="J2977" i="3"/>
  <c r="J2976" i="3"/>
  <c r="J2975" i="3"/>
  <c r="J2974" i="3"/>
  <c r="J2973" i="3"/>
  <c r="J2972" i="3"/>
  <c r="J2971" i="3"/>
  <c r="J2970" i="3"/>
  <c r="J2969" i="3"/>
  <c r="J2968" i="3"/>
  <c r="J2967" i="3"/>
  <c r="J2966" i="3"/>
  <c r="J2965" i="3"/>
  <c r="J2964" i="3"/>
  <c r="J2963" i="3"/>
  <c r="J2962" i="3"/>
  <c r="J2961" i="3"/>
  <c r="J2960" i="3"/>
  <c r="J2959" i="3"/>
  <c r="J2958" i="3"/>
  <c r="J2957" i="3"/>
  <c r="J2956" i="3"/>
  <c r="J2955" i="3"/>
  <c r="J2954" i="3"/>
  <c r="J2953" i="3"/>
  <c r="J2952" i="3"/>
  <c r="J2951" i="3"/>
  <c r="J2950" i="3"/>
  <c r="J2949" i="3"/>
  <c r="J2948" i="3"/>
  <c r="J2947" i="3"/>
  <c r="J2946" i="3"/>
  <c r="J2945" i="3"/>
  <c r="J2944" i="3"/>
  <c r="J2943" i="3"/>
  <c r="J2942" i="3"/>
  <c r="J2941" i="3"/>
  <c r="J2940" i="3"/>
  <c r="J2939" i="3"/>
  <c r="J2938" i="3"/>
  <c r="J2937" i="3"/>
  <c r="J2936" i="3"/>
  <c r="J2935" i="3"/>
  <c r="J2934" i="3"/>
  <c r="J2933" i="3"/>
  <c r="J2932" i="3"/>
  <c r="J2931" i="3"/>
  <c r="J2930" i="3"/>
  <c r="J2929" i="3"/>
  <c r="J2928" i="3"/>
  <c r="J2927" i="3"/>
  <c r="J2926" i="3"/>
  <c r="J2925" i="3"/>
  <c r="J2924" i="3"/>
  <c r="J2923" i="3"/>
  <c r="J2922" i="3"/>
  <c r="J2921" i="3"/>
  <c r="J2920" i="3"/>
  <c r="J2919" i="3"/>
  <c r="J2918" i="3"/>
  <c r="J2917" i="3"/>
  <c r="J2916" i="3"/>
  <c r="J2915" i="3"/>
  <c r="J2914" i="3"/>
  <c r="J2913" i="3"/>
  <c r="J2912" i="3"/>
  <c r="J2911" i="3"/>
  <c r="J2910" i="3"/>
  <c r="J2909" i="3"/>
  <c r="J2908" i="3"/>
  <c r="J2907" i="3"/>
  <c r="J2906" i="3"/>
  <c r="J2905" i="3"/>
  <c r="J2904" i="3"/>
  <c r="J2903" i="3"/>
  <c r="J2902" i="3"/>
  <c r="J2901" i="3"/>
  <c r="J2900" i="3"/>
  <c r="J2899" i="3"/>
  <c r="J2898" i="3"/>
  <c r="J2897" i="3"/>
  <c r="J2896" i="3"/>
  <c r="J2895" i="3"/>
  <c r="J2894" i="3"/>
  <c r="J2893" i="3"/>
  <c r="J2892" i="3"/>
  <c r="J2891" i="3"/>
  <c r="J2890" i="3"/>
  <c r="J2889" i="3"/>
  <c r="J2888" i="3"/>
  <c r="J2887" i="3"/>
  <c r="J2886" i="3"/>
  <c r="J2885" i="3"/>
  <c r="J2884" i="3"/>
  <c r="J2883" i="3"/>
  <c r="J2882" i="3"/>
  <c r="J2881" i="3"/>
  <c r="J2880" i="3"/>
  <c r="J2879" i="3"/>
  <c r="J2878" i="3"/>
  <c r="J2877" i="3"/>
  <c r="J2876" i="3"/>
  <c r="J2875" i="3"/>
  <c r="J2874" i="3"/>
  <c r="J2873" i="3"/>
  <c r="J2872" i="3"/>
  <c r="J2871" i="3"/>
  <c r="J2870" i="3"/>
  <c r="J2869" i="3"/>
  <c r="J2868" i="3"/>
  <c r="J2867" i="3"/>
  <c r="J2866" i="3"/>
  <c r="J2865" i="3"/>
  <c r="J2864" i="3"/>
  <c r="J2863" i="3"/>
  <c r="J2862" i="3"/>
  <c r="J2861" i="3"/>
  <c r="J2860" i="3"/>
  <c r="J2859" i="3"/>
  <c r="J2858" i="3"/>
  <c r="J2857" i="3"/>
  <c r="J2856" i="3"/>
  <c r="J2855" i="3"/>
  <c r="J2854" i="3"/>
  <c r="J2853" i="3"/>
  <c r="J2852" i="3"/>
  <c r="J2851" i="3"/>
  <c r="J2850" i="3"/>
  <c r="J2849" i="3"/>
  <c r="J2848" i="3"/>
  <c r="J2847" i="3"/>
  <c r="J2846" i="3"/>
  <c r="J2845" i="3"/>
  <c r="J2844" i="3"/>
  <c r="J2843" i="3"/>
  <c r="J2842" i="3"/>
  <c r="J2841" i="3"/>
  <c r="J2840" i="3"/>
  <c r="J2839" i="3"/>
  <c r="J2838" i="3"/>
  <c r="J2837" i="3"/>
  <c r="J2836" i="3"/>
  <c r="J2835" i="3"/>
  <c r="J2834" i="3"/>
  <c r="J2833" i="3"/>
  <c r="J2832" i="3"/>
  <c r="J2831" i="3"/>
  <c r="J2830" i="3"/>
  <c r="J2829" i="3"/>
  <c r="J2828" i="3"/>
  <c r="J2827" i="3"/>
  <c r="J2826" i="3"/>
  <c r="J2825" i="3"/>
  <c r="J2824" i="3"/>
  <c r="J2823" i="3"/>
  <c r="J2822" i="3"/>
  <c r="J2821" i="3"/>
  <c r="J2820" i="3"/>
  <c r="J2819" i="3"/>
  <c r="J2818" i="3"/>
  <c r="J2817" i="3"/>
  <c r="J2816" i="3"/>
  <c r="J2815" i="3"/>
  <c r="J2814" i="3"/>
  <c r="J2813" i="3"/>
  <c r="J2812" i="3"/>
  <c r="J2811" i="3"/>
  <c r="J2810" i="3"/>
  <c r="J2809" i="3"/>
  <c r="J2808" i="3"/>
  <c r="J2807" i="3"/>
  <c r="J2806" i="3"/>
  <c r="J2805" i="3"/>
  <c r="J2804" i="3"/>
  <c r="J2803" i="3"/>
  <c r="J2802" i="3"/>
  <c r="J2801" i="3"/>
  <c r="J2800" i="3"/>
  <c r="J2799" i="3"/>
  <c r="J2798" i="3"/>
  <c r="J2797" i="3"/>
  <c r="J2796" i="3"/>
  <c r="J2795" i="3"/>
  <c r="J2794" i="3"/>
  <c r="J2793" i="3"/>
  <c r="J2792" i="3"/>
  <c r="J2791" i="3"/>
  <c r="J2790" i="3"/>
  <c r="J2789" i="3"/>
  <c r="J2788" i="3"/>
  <c r="J2787" i="3"/>
  <c r="J2786" i="3"/>
  <c r="J2785" i="3"/>
  <c r="J2784" i="3"/>
  <c r="J2783" i="3"/>
  <c r="J2782" i="3"/>
  <c r="J2781" i="3"/>
  <c r="J2780" i="3"/>
  <c r="J2779" i="3"/>
  <c r="J2778" i="3"/>
  <c r="J2777" i="3"/>
  <c r="J2776" i="3"/>
  <c r="J2775" i="3"/>
  <c r="J2774" i="3"/>
  <c r="J2773" i="3"/>
  <c r="J2772" i="3"/>
  <c r="J2771" i="3"/>
  <c r="J2770" i="3"/>
  <c r="J2769" i="3"/>
  <c r="J2768" i="3"/>
  <c r="J2767" i="3"/>
  <c r="J2766" i="3"/>
  <c r="J2765" i="3"/>
  <c r="J2764" i="3"/>
  <c r="J2763" i="3"/>
  <c r="J2762" i="3"/>
  <c r="J2761" i="3"/>
  <c r="J2760" i="3"/>
  <c r="J2759" i="3"/>
  <c r="J2758" i="3"/>
  <c r="J2757" i="3"/>
  <c r="J2756" i="3"/>
  <c r="J2755" i="3"/>
  <c r="J2754" i="3"/>
  <c r="J2753" i="3"/>
  <c r="J2752" i="3"/>
  <c r="J2751" i="3"/>
  <c r="J2750" i="3"/>
  <c r="J2749" i="3"/>
  <c r="J2748" i="3"/>
  <c r="J2747" i="3"/>
  <c r="J2746" i="3"/>
  <c r="J2745" i="3"/>
  <c r="J2744" i="3"/>
  <c r="J2743" i="3"/>
  <c r="J2742" i="3"/>
  <c r="J2741" i="3"/>
  <c r="J2740" i="3"/>
  <c r="J2739" i="3"/>
  <c r="J2738" i="3"/>
  <c r="J2737" i="3"/>
  <c r="J2736" i="3"/>
  <c r="J2735" i="3"/>
  <c r="J2734" i="3"/>
  <c r="J2733" i="3"/>
  <c r="J2732" i="3"/>
  <c r="J2731" i="3"/>
  <c r="J2730" i="3"/>
  <c r="J2729" i="3"/>
  <c r="J2728" i="3"/>
  <c r="J2727" i="3"/>
  <c r="J2726" i="3"/>
  <c r="J2725" i="3"/>
  <c r="J2724" i="3"/>
  <c r="J2723" i="3"/>
  <c r="J2722" i="3"/>
  <c r="J2721" i="3"/>
  <c r="J2720" i="3"/>
  <c r="J2719" i="3"/>
  <c r="J2718" i="3"/>
  <c r="J2717" i="3"/>
  <c r="J2716" i="3"/>
  <c r="J2715" i="3"/>
  <c r="J2714" i="3"/>
  <c r="J2713" i="3"/>
  <c r="J2712" i="3"/>
  <c r="J2711" i="3"/>
  <c r="J2710" i="3"/>
  <c r="J2709" i="3"/>
  <c r="J2708" i="3"/>
  <c r="J2707" i="3"/>
  <c r="J2706" i="3"/>
  <c r="J2705" i="3"/>
  <c r="J2704" i="3"/>
  <c r="J2703" i="3"/>
  <c r="J2702" i="3"/>
  <c r="J2701" i="3"/>
  <c r="J2700" i="3"/>
  <c r="J2699" i="3"/>
  <c r="J2698" i="3"/>
  <c r="J2697" i="3"/>
  <c r="J2696" i="3"/>
  <c r="J2695" i="3"/>
  <c r="J2694" i="3"/>
  <c r="J2693" i="3"/>
  <c r="J2692" i="3"/>
  <c r="J2691" i="3"/>
  <c r="J2690" i="3"/>
  <c r="J2689" i="3"/>
  <c r="J2688" i="3"/>
  <c r="J2687" i="3"/>
  <c r="J2686" i="3"/>
  <c r="J2685" i="3"/>
  <c r="J2684" i="3"/>
  <c r="J2683" i="3"/>
  <c r="J2682" i="3"/>
  <c r="J2681" i="3"/>
  <c r="J2680" i="3"/>
  <c r="J2679" i="3"/>
  <c r="J2678" i="3"/>
  <c r="J2677" i="3"/>
  <c r="J2676" i="3"/>
  <c r="J2675" i="3"/>
  <c r="J2674" i="3"/>
  <c r="J2673" i="3"/>
  <c r="J2672" i="3"/>
  <c r="J2671" i="3"/>
  <c r="J2670" i="3"/>
  <c r="J2669" i="3"/>
  <c r="J2668" i="3"/>
  <c r="J2667" i="3"/>
  <c r="J2666" i="3"/>
  <c r="J2665" i="3"/>
  <c r="J2664" i="3"/>
  <c r="J2663" i="3"/>
  <c r="J2662" i="3"/>
  <c r="J2661" i="3"/>
  <c r="J2660" i="3"/>
  <c r="J2659" i="3"/>
  <c r="J2658" i="3"/>
  <c r="J2657" i="3"/>
  <c r="J2656" i="3"/>
  <c r="J2655" i="3"/>
  <c r="J2654" i="3"/>
  <c r="J2653" i="3"/>
  <c r="J2652" i="3"/>
  <c r="J2651" i="3"/>
  <c r="J2650" i="3"/>
  <c r="J2649" i="3"/>
  <c r="J2648" i="3"/>
  <c r="J2647" i="3"/>
  <c r="J2646" i="3"/>
  <c r="J2645" i="3"/>
  <c r="J2644" i="3"/>
  <c r="J2643" i="3"/>
  <c r="J2642" i="3"/>
  <c r="J2641" i="3"/>
  <c r="J2640" i="3"/>
  <c r="J2639" i="3"/>
  <c r="J2638" i="3"/>
  <c r="J2637" i="3"/>
  <c r="J2636" i="3"/>
  <c r="J2635" i="3"/>
  <c r="J2634" i="3"/>
  <c r="J2633" i="3"/>
  <c r="J2632" i="3"/>
  <c r="J2631" i="3"/>
  <c r="J2630" i="3"/>
  <c r="J2629" i="3"/>
  <c r="J2628" i="3"/>
  <c r="J2627" i="3"/>
  <c r="J2626" i="3"/>
  <c r="J2625" i="3"/>
  <c r="J2624" i="3"/>
  <c r="J2623" i="3"/>
  <c r="J2622" i="3"/>
  <c r="J2621" i="3"/>
  <c r="J2620" i="3"/>
  <c r="J2619" i="3"/>
  <c r="J2618" i="3"/>
  <c r="J2617" i="3"/>
  <c r="J2616" i="3"/>
  <c r="J2615" i="3"/>
  <c r="J2614" i="3"/>
  <c r="J2613" i="3"/>
  <c r="J2612" i="3"/>
  <c r="J2611" i="3"/>
  <c r="J2610" i="3"/>
  <c r="J2609" i="3"/>
  <c r="J2608" i="3"/>
  <c r="J2607" i="3"/>
  <c r="J2606" i="3"/>
  <c r="J2605" i="3"/>
  <c r="J2604" i="3"/>
  <c r="J2603" i="3"/>
  <c r="J2602" i="3"/>
  <c r="J2601" i="3"/>
  <c r="J2600" i="3"/>
  <c r="J2599" i="3"/>
  <c r="J2598" i="3"/>
  <c r="J2597" i="3"/>
  <c r="J2596" i="3"/>
  <c r="J2595" i="3"/>
  <c r="J2594" i="3"/>
  <c r="J2593" i="3"/>
  <c r="J2592" i="3"/>
  <c r="J2591" i="3"/>
  <c r="J2590" i="3"/>
  <c r="J2589" i="3"/>
  <c r="J2588" i="3"/>
  <c r="J2587" i="3"/>
  <c r="J2586" i="3"/>
  <c r="J2585" i="3"/>
  <c r="J2584" i="3"/>
  <c r="J2583" i="3"/>
  <c r="J2582" i="3"/>
  <c r="J2581" i="3"/>
  <c r="J2580" i="3"/>
  <c r="J2579" i="3"/>
  <c r="J2578" i="3" l="1"/>
  <c r="J3058" i="3"/>
  <c r="F6" i="10"/>
  <c r="F5" i="10"/>
  <c r="F4" i="10"/>
  <c r="F8" i="10"/>
  <c r="F3" i="10"/>
  <c r="E3" i="10" l="1"/>
  <c r="D3" i="10" s="1"/>
  <c r="E6" i="10"/>
  <c r="D6" i="10" s="1"/>
  <c r="E5" i="10"/>
  <c r="D5" i="10" s="1"/>
  <c r="E4" i="10"/>
  <c r="D4" i="10" s="1"/>
  <c r="A4" i="14"/>
  <c r="D72" i="4"/>
  <c r="D71" i="4"/>
  <c r="D70" i="4"/>
  <c r="D69" i="4"/>
  <c r="D68" i="4"/>
  <c r="D67" i="4"/>
  <c r="D66" i="4"/>
  <c r="D65" i="4"/>
  <c r="D64" i="4"/>
  <c r="D63" i="4"/>
  <c r="D62" i="4"/>
  <c r="D61" i="4"/>
  <c r="D60" i="4"/>
  <c r="D59" i="4"/>
  <c r="D58" i="4"/>
  <c r="D56" i="4"/>
  <c r="D2" i="4"/>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A20" i="12" s="1"/>
  <c r="A4" i="6"/>
  <c r="A21" i="12"/>
  <c r="G19" i="6" l="1"/>
  <c r="D19" i="6"/>
  <c r="C16" i="12" s="1"/>
  <c r="I19" i="6"/>
  <c r="S19" i="6"/>
  <c r="AN53" i="14"/>
  <c r="AY55" i="14"/>
  <c r="AY47" i="14"/>
  <c r="AY39" i="14"/>
  <c r="AY31" i="14"/>
  <c r="AY23" i="14"/>
  <c r="AY15" i="14"/>
  <c r="AN25" i="14"/>
  <c r="AX50" i="14"/>
  <c r="AX42" i="14"/>
  <c r="AX34" i="14"/>
  <c r="AX26" i="14"/>
  <c r="AX18" i="14"/>
  <c r="AR11" i="14"/>
  <c r="AW54" i="14"/>
  <c r="AW46" i="14"/>
  <c r="AW38" i="14"/>
  <c r="AW30" i="14"/>
  <c r="AW22" i="14"/>
  <c r="AW14" i="14"/>
  <c r="AN23" i="14"/>
  <c r="AV50" i="14"/>
  <c r="AV42" i="14"/>
  <c r="AV34" i="14"/>
  <c r="AV26" i="14"/>
  <c r="AV18" i="14"/>
  <c r="AN46" i="14"/>
  <c r="AU53" i="14"/>
  <c r="AU45" i="14"/>
  <c r="AU37" i="14"/>
  <c r="AU29" i="14"/>
  <c r="AU21" i="14"/>
  <c r="AU13" i="14"/>
  <c r="AT56" i="14"/>
  <c r="AT48" i="14"/>
  <c r="AT40" i="14"/>
  <c r="AT32" i="14"/>
  <c r="AT24" i="14"/>
  <c r="AT16" i="14"/>
  <c r="AN36" i="14"/>
  <c r="AS52" i="14"/>
  <c r="AS44" i="14"/>
  <c r="AS36" i="14"/>
  <c r="AS28" i="14"/>
  <c r="AS20" i="14"/>
  <c r="AS12" i="14"/>
  <c r="AR56" i="14"/>
  <c r="AR48" i="14"/>
  <c r="AR40" i="14"/>
  <c r="AR32" i="14"/>
  <c r="AR24" i="14"/>
  <c r="AR16" i="14"/>
  <c r="AN42" i="14"/>
  <c r="AY52" i="14"/>
  <c r="AY44" i="14"/>
  <c r="AY36" i="14"/>
  <c r="AY28" i="14"/>
  <c r="AY20" i="14"/>
  <c r="AY12" i="14"/>
  <c r="AX55" i="14"/>
  <c r="AX47" i="14"/>
  <c r="AX39" i="14"/>
  <c r="AX31" i="14"/>
  <c r="AX23" i="14"/>
  <c r="AX15" i="14"/>
  <c r="AN32" i="14"/>
  <c r="AW51" i="14"/>
  <c r="AW43" i="14"/>
  <c r="AW35" i="14"/>
  <c r="AW27" i="14"/>
  <c r="AW19" i="14"/>
  <c r="AW11" i="14"/>
  <c r="AV55" i="14"/>
  <c r="AV47" i="14"/>
  <c r="AV39" i="14"/>
  <c r="AV31" i="14"/>
  <c r="AV23" i="14"/>
  <c r="AV15" i="14"/>
  <c r="AN38" i="14"/>
  <c r="AU52" i="14"/>
  <c r="AU44" i="14"/>
  <c r="AU36" i="14"/>
  <c r="AU28" i="14"/>
  <c r="AU20" i="14"/>
  <c r="AU12" i="14"/>
  <c r="AN50" i="14"/>
  <c r="AY53" i="14"/>
  <c r="AY45" i="14"/>
  <c r="AY37" i="14"/>
  <c r="AY29" i="14"/>
  <c r="AY21" i="14"/>
  <c r="AY13" i="14"/>
  <c r="AX56" i="14"/>
  <c r="AX48" i="14"/>
  <c r="AX40" i="14"/>
  <c r="AX32" i="14"/>
  <c r="AX24" i="14"/>
  <c r="AX16" i="14"/>
  <c r="AN40" i="14"/>
  <c r="AW52" i="14"/>
  <c r="AW44" i="14"/>
  <c r="AW36" i="14"/>
  <c r="AW28" i="14"/>
  <c r="AW20" i="14"/>
  <c r="AW12" i="14"/>
  <c r="AV56" i="14"/>
  <c r="AV48" i="14"/>
  <c r="AV40" i="14"/>
  <c r="AV32" i="14"/>
  <c r="AV24" i="14"/>
  <c r="AV16" i="14"/>
  <c r="AN30" i="14"/>
  <c r="AU51" i="14"/>
  <c r="AU43" i="14"/>
  <c r="AU35" i="14"/>
  <c r="AU27" i="14"/>
  <c r="AU19" i="14"/>
  <c r="AU11" i="14"/>
  <c r="AT54" i="14"/>
  <c r="AT46" i="14"/>
  <c r="AT38" i="14"/>
  <c r="AT30" i="14"/>
  <c r="AT22" i="14"/>
  <c r="AT14" i="14"/>
  <c r="AN20" i="14"/>
  <c r="AS50" i="14"/>
  <c r="AS42" i="14"/>
  <c r="AS34" i="14"/>
  <c r="AS26" i="14"/>
  <c r="AS18" i="14"/>
  <c r="AN51" i="14"/>
  <c r="AR54" i="14"/>
  <c r="AR46" i="14"/>
  <c r="AR38" i="14"/>
  <c r="AR30" i="14"/>
  <c r="AR22" i="14"/>
  <c r="AR14" i="14"/>
  <c r="AN26" i="14"/>
  <c r="AY50" i="14"/>
  <c r="AY42" i="14"/>
  <c r="AY34" i="14"/>
  <c r="AY26" i="14"/>
  <c r="AY18" i="14"/>
  <c r="AN49" i="14"/>
  <c r="AX53" i="14"/>
  <c r="AX45" i="14"/>
  <c r="AX37" i="14"/>
  <c r="AX29" i="14"/>
  <c r="AX21" i="14"/>
  <c r="AX13" i="14"/>
  <c r="AN16" i="14"/>
  <c r="AW49" i="14"/>
  <c r="AW41" i="14"/>
  <c r="AW33" i="14"/>
  <c r="AW25" i="14"/>
  <c r="AW17" i="14"/>
  <c r="AN47" i="14"/>
  <c r="AV53" i="14"/>
  <c r="AV45" i="14"/>
  <c r="AV37" i="14"/>
  <c r="AV29" i="14"/>
  <c r="AV21" i="14"/>
  <c r="AV13" i="14"/>
  <c r="AN22" i="14"/>
  <c r="AU50" i="14"/>
  <c r="AU42" i="14"/>
  <c r="AU34" i="14"/>
  <c r="AU26" i="14"/>
  <c r="AN34" i="14"/>
  <c r="AY51" i="14"/>
  <c r="AY43" i="14"/>
  <c r="AY35" i="14"/>
  <c r="AY27" i="14"/>
  <c r="AY19" i="14"/>
  <c r="AY11" i="14"/>
  <c r="AX54" i="14"/>
  <c r="AX46" i="14"/>
  <c r="AX38" i="14"/>
  <c r="AX30" i="14"/>
  <c r="AX22" i="14"/>
  <c r="AX14" i="14"/>
  <c r="AN24" i="14"/>
  <c r="AW50" i="14"/>
  <c r="AP48" i="13" s="1"/>
  <c r="AW42" i="14"/>
  <c r="AP40" i="13" s="1"/>
  <c r="AW34" i="14"/>
  <c r="AP32" i="13" s="1"/>
  <c r="AW26" i="14"/>
  <c r="AP24" i="13" s="1"/>
  <c r="AW18" i="14"/>
  <c r="AP16" i="13" s="1"/>
  <c r="AV11" i="14"/>
  <c r="AV54" i="14"/>
  <c r="AV46" i="14"/>
  <c r="AV38" i="14"/>
  <c r="AV30" i="14"/>
  <c r="AV22" i="14"/>
  <c r="AV12" i="14"/>
  <c r="AN14" i="14"/>
  <c r="AU49" i="14"/>
  <c r="AU41" i="14"/>
  <c r="AU33" i="14"/>
  <c r="AU25" i="14"/>
  <c r="AU17" i="14"/>
  <c r="AN37" i="14"/>
  <c r="AT52" i="14"/>
  <c r="AT44" i="14"/>
  <c r="AT36" i="14"/>
  <c r="AT28" i="14"/>
  <c r="AT20" i="14"/>
  <c r="AT12" i="14"/>
  <c r="AS56" i="14"/>
  <c r="AS48" i="14"/>
  <c r="AS40" i="14"/>
  <c r="AS32" i="14"/>
  <c r="AS24" i="14"/>
  <c r="AS16" i="14"/>
  <c r="AN35" i="14"/>
  <c r="AR52" i="14"/>
  <c r="AL50" i="13" s="1"/>
  <c r="AR44" i="14"/>
  <c r="AL42" i="13" s="1"/>
  <c r="AR36" i="14"/>
  <c r="AL34" i="13" s="1"/>
  <c r="AR28" i="14"/>
  <c r="AL26" i="13" s="1"/>
  <c r="AR20" i="14"/>
  <c r="AL18" i="13" s="1"/>
  <c r="AR12" i="14"/>
  <c r="AL10" i="13" s="1"/>
  <c r="AY56" i="14"/>
  <c r="AY48" i="14"/>
  <c r="AY40" i="14"/>
  <c r="AY32" i="14"/>
  <c r="AY24" i="14"/>
  <c r="AY16" i="14"/>
  <c r="AN33" i="14"/>
  <c r="AX51" i="14"/>
  <c r="AX43" i="14"/>
  <c r="AX35" i="14"/>
  <c r="AX27" i="14"/>
  <c r="AX19" i="14"/>
  <c r="AX11" i="14"/>
  <c r="AW55" i="14"/>
  <c r="AP53" i="13" s="1"/>
  <c r="AW47" i="14"/>
  <c r="AP45" i="13" s="1"/>
  <c r="AW39" i="14"/>
  <c r="AP37" i="13" s="1"/>
  <c r="AW31" i="14"/>
  <c r="AP29" i="13" s="1"/>
  <c r="AW23" i="14"/>
  <c r="AP21" i="13" s="1"/>
  <c r="AW15" i="14"/>
  <c r="AP13" i="13" s="1"/>
  <c r="AN31" i="14"/>
  <c r="AV51" i="14"/>
  <c r="AV43" i="14"/>
  <c r="AV35" i="14"/>
  <c r="AV27" i="14"/>
  <c r="AV19" i="14"/>
  <c r="AV14" i="14"/>
  <c r="AU56" i="14"/>
  <c r="AU48" i="14"/>
  <c r="AN18" i="14"/>
  <c r="AY25" i="14"/>
  <c r="AX44" i="14"/>
  <c r="AX12" i="14"/>
  <c r="AW32" i="14"/>
  <c r="AP30" i="13" s="1"/>
  <c r="AV52" i="14"/>
  <c r="AV20" i="14"/>
  <c r="AU39" i="14"/>
  <c r="AN21" i="14"/>
  <c r="AT26" i="14"/>
  <c r="AS46" i="14"/>
  <c r="AS14" i="14"/>
  <c r="AR34" i="14"/>
  <c r="AL32" i="13" s="1"/>
  <c r="AY54" i="14"/>
  <c r="AY22" i="14"/>
  <c r="AX41" i="14"/>
  <c r="AN48" i="14"/>
  <c r="AW29" i="14"/>
  <c r="AP27" i="13" s="1"/>
  <c r="AV49" i="14"/>
  <c r="AV17" i="14"/>
  <c r="AU40" i="14"/>
  <c r="AU24" i="14"/>
  <c r="AU14" i="14"/>
  <c r="AT55" i="14"/>
  <c r="AT47" i="14"/>
  <c r="AT39" i="14"/>
  <c r="AT31" i="14"/>
  <c r="AT23" i="14"/>
  <c r="AT15" i="14"/>
  <c r="AN28" i="14"/>
  <c r="AS51" i="14"/>
  <c r="AS43" i="14"/>
  <c r="AS35" i="14"/>
  <c r="AS27" i="14"/>
  <c r="AS19" i="14"/>
  <c r="AS11" i="14"/>
  <c r="AR55" i="14"/>
  <c r="AR47" i="14"/>
  <c r="AR39" i="14"/>
  <c r="AR31" i="14"/>
  <c r="AR23" i="14"/>
  <c r="AR15" i="14"/>
  <c r="AS25" i="14"/>
  <c r="AN43" i="14"/>
  <c r="AR45" i="14"/>
  <c r="AR29" i="14"/>
  <c r="AR13" i="14"/>
  <c r="AU15" i="14"/>
  <c r="AS22" i="14"/>
  <c r="AY30" i="14"/>
  <c r="AW37" i="14"/>
  <c r="AP35" i="13" s="1"/>
  <c r="AU46" i="14"/>
  <c r="AN13" i="14"/>
  <c r="AT33" i="14"/>
  <c r="AN44" i="14"/>
  <c r="AS37" i="14"/>
  <c r="AS13" i="14"/>
  <c r="AR41" i="14"/>
  <c r="AR17" i="14"/>
  <c r="AY49" i="14"/>
  <c r="AY17" i="14"/>
  <c r="AX36" i="14"/>
  <c r="AW56" i="14"/>
  <c r="AP54" i="13" s="1"/>
  <c r="AW24" i="14"/>
  <c r="AP22" i="13" s="1"/>
  <c r="AV44" i="14"/>
  <c r="AN56" i="14"/>
  <c r="AU31" i="14"/>
  <c r="AT50" i="14"/>
  <c r="AT18" i="14"/>
  <c r="AS38" i="14"/>
  <c r="AN19" i="14"/>
  <c r="AR26" i="14"/>
  <c r="AL24" i="13" s="1"/>
  <c r="AY46" i="14"/>
  <c r="AY14" i="14"/>
  <c r="AX33" i="14"/>
  <c r="AW53" i="14"/>
  <c r="AP51" i="13" s="1"/>
  <c r="AW21" i="14"/>
  <c r="AP19" i="13" s="1"/>
  <c r="AV41" i="14"/>
  <c r="AN55" i="14"/>
  <c r="AU38" i="14"/>
  <c r="AU22" i="14"/>
  <c r="AN45" i="14"/>
  <c r="AT53" i="14"/>
  <c r="AT45" i="14"/>
  <c r="AT37" i="14"/>
  <c r="AT29" i="14"/>
  <c r="AT21" i="14"/>
  <c r="AT13" i="14"/>
  <c r="AN12" i="14"/>
  <c r="AS49" i="14"/>
  <c r="AS41" i="14"/>
  <c r="AS33" i="14"/>
  <c r="AS17" i="14"/>
  <c r="AR53" i="14"/>
  <c r="AR37" i="14"/>
  <c r="AR21" i="14"/>
  <c r="AU47" i="14"/>
  <c r="AS54" i="14"/>
  <c r="AN52" i="14"/>
  <c r="AX17" i="14"/>
  <c r="AV25" i="14"/>
  <c r="AU16" i="14"/>
  <c r="AT41" i="14"/>
  <c r="AT17" i="14"/>
  <c r="AS45" i="14"/>
  <c r="AS21" i="14"/>
  <c r="AR49" i="14"/>
  <c r="AR25" i="14"/>
  <c r="AY41" i="14"/>
  <c r="AN41" i="14"/>
  <c r="AX28" i="14"/>
  <c r="AW48" i="14"/>
  <c r="AP46" i="13" s="1"/>
  <c r="AW16" i="14"/>
  <c r="AP14" i="13" s="1"/>
  <c r="AV36" i="14"/>
  <c r="AU55" i="14"/>
  <c r="AU23" i="14"/>
  <c r="AT42" i="14"/>
  <c r="AN54" i="14"/>
  <c r="AS30" i="14"/>
  <c r="AR50" i="14"/>
  <c r="AL48" i="13" s="1"/>
  <c r="AR18" i="14"/>
  <c r="AL16" i="13" s="1"/>
  <c r="AY38" i="14"/>
  <c r="AN17" i="14"/>
  <c r="AX25" i="14"/>
  <c r="AW45" i="14"/>
  <c r="AP43" i="13" s="1"/>
  <c r="AW13" i="14"/>
  <c r="AP11" i="13" s="1"/>
  <c r="AV33" i="14"/>
  <c r="AU54" i="14"/>
  <c r="AU32" i="14"/>
  <c r="AU18" i="14"/>
  <c r="AN29" i="14"/>
  <c r="AT51" i="14"/>
  <c r="AT43" i="14"/>
  <c r="AT35" i="14"/>
  <c r="AT27" i="14"/>
  <c r="AT19" i="14"/>
  <c r="AT11" i="14"/>
  <c r="AZ11" i="14" s="1"/>
  <c r="AS55" i="14"/>
  <c r="AS47" i="14"/>
  <c r="AS39" i="14"/>
  <c r="AS31" i="14"/>
  <c r="AS23" i="14"/>
  <c r="AS15" i="14"/>
  <c r="AN27" i="14"/>
  <c r="AR51" i="14"/>
  <c r="AL49" i="13" s="1"/>
  <c r="AR43" i="14"/>
  <c r="AR35" i="14"/>
  <c r="AL33" i="13" s="1"/>
  <c r="AR27" i="14"/>
  <c r="AR19" i="14"/>
  <c r="AL17" i="13" s="1"/>
  <c r="AY33" i="14"/>
  <c r="AX52" i="14"/>
  <c r="AX20" i="14"/>
  <c r="AW40" i="14"/>
  <c r="AP38" i="13" s="1"/>
  <c r="AN39" i="14"/>
  <c r="AV28" i="14"/>
  <c r="AT34" i="14"/>
  <c r="AZ34" i="14" s="1"/>
  <c r="AR42" i="14"/>
  <c r="AL40" i="13" s="1"/>
  <c r="AX49" i="14"/>
  <c r="AN15" i="14"/>
  <c r="AU30" i="14"/>
  <c r="AT49" i="14"/>
  <c r="AT25" i="14"/>
  <c r="AS53" i="14"/>
  <c r="AS29" i="14"/>
  <c r="AN11" i="14"/>
  <c r="AR33" i="14"/>
  <c r="AM56" i="14"/>
  <c r="AI56" i="14"/>
  <c r="AL55" i="14"/>
  <c r="AH55" i="14"/>
  <c r="AK54" i="14"/>
  <c r="AG54" i="14"/>
  <c r="AJ53" i="14"/>
  <c r="AM52" i="14"/>
  <c r="AI52" i="14"/>
  <c r="AL51" i="14"/>
  <c r="AH51" i="14"/>
  <c r="AK50" i="14"/>
  <c r="AG50" i="14"/>
  <c r="AJ49" i="14"/>
  <c r="AM48" i="14"/>
  <c r="AI48" i="14"/>
  <c r="AL47" i="14"/>
  <c r="AH47" i="14"/>
  <c r="AK46" i="14"/>
  <c r="AG46" i="14"/>
  <c r="AJ45" i="14"/>
  <c r="AM44" i="14"/>
  <c r="AI44" i="14"/>
  <c r="AL43" i="14"/>
  <c r="AH43" i="14"/>
  <c r="AK42" i="14"/>
  <c r="AG42" i="14"/>
  <c r="AJ41" i="14"/>
  <c r="AM40" i="14"/>
  <c r="AI40" i="14"/>
  <c r="AL39" i="14"/>
  <c r="AH39" i="14"/>
  <c r="AK38" i="14"/>
  <c r="AG38" i="14"/>
  <c r="AJ37" i="14"/>
  <c r="AM36" i="14"/>
  <c r="AI36" i="14"/>
  <c r="AL35" i="14"/>
  <c r="AH35" i="14"/>
  <c r="AK34" i="14"/>
  <c r="AG34" i="14"/>
  <c r="AJ33" i="14"/>
  <c r="AM32" i="14"/>
  <c r="AI32" i="14"/>
  <c r="AL31" i="14"/>
  <c r="AH31" i="14"/>
  <c r="AK30" i="14"/>
  <c r="AG30" i="14"/>
  <c r="AJ29" i="14"/>
  <c r="AM28" i="14"/>
  <c r="AI28" i="14"/>
  <c r="AL27" i="14"/>
  <c r="AH27" i="14"/>
  <c r="AK26" i="14"/>
  <c r="AG26" i="14"/>
  <c r="AJ25" i="14"/>
  <c r="AM24" i="14"/>
  <c r="AI24" i="14"/>
  <c r="AL23" i="14"/>
  <c r="AH23" i="14"/>
  <c r="AK22" i="14"/>
  <c r="AG22" i="14"/>
  <c r="AJ21" i="14"/>
  <c r="AM20" i="14"/>
  <c r="AI20" i="14"/>
  <c r="AL19" i="14"/>
  <c r="AH19" i="14"/>
  <c r="AK18" i="14"/>
  <c r="AG18" i="14"/>
  <c r="AJ17" i="14"/>
  <c r="AM16" i="14"/>
  <c r="AI16" i="14"/>
  <c r="AL15" i="14"/>
  <c r="AH15" i="14"/>
  <c r="AK14" i="14"/>
  <c r="AG14" i="14"/>
  <c r="AJ13" i="14"/>
  <c r="AM12" i="14"/>
  <c r="AI12" i="14"/>
  <c r="AL11" i="14"/>
  <c r="AH11" i="14"/>
  <c r="AJ14" i="14"/>
  <c r="AI13" i="14"/>
  <c r="AH12" i="14"/>
  <c r="AG11" i="14"/>
  <c r="AC9" i="13" s="1"/>
  <c r="AL56" i="14"/>
  <c r="AH56" i="14"/>
  <c r="AK55" i="14"/>
  <c r="AG55" i="14"/>
  <c r="AJ54" i="14"/>
  <c r="AM53" i="14"/>
  <c r="AI53" i="14"/>
  <c r="AL52" i="14"/>
  <c r="AH52" i="14"/>
  <c r="AK51" i="14"/>
  <c r="AG51" i="14"/>
  <c r="AJ50" i="14"/>
  <c r="AM49" i="14"/>
  <c r="AI49" i="14"/>
  <c r="AL48" i="14"/>
  <c r="AH48" i="14"/>
  <c r="AK47" i="14"/>
  <c r="AG47" i="14"/>
  <c r="AJ46" i="14"/>
  <c r="AM45" i="14"/>
  <c r="AI45" i="14"/>
  <c r="AL44" i="14"/>
  <c r="AH44" i="14"/>
  <c r="AK43" i="14"/>
  <c r="AG43" i="14"/>
  <c r="AJ42" i="14"/>
  <c r="AM41" i="14"/>
  <c r="AI41" i="14"/>
  <c r="AL40" i="14"/>
  <c r="AH40" i="14"/>
  <c r="AK39" i="14"/>
  <c r="AG39" i="14"/>
  <c r="AJ38" i="14"/>
  <c r="AM37" i="14"/>
  <c r="AI37" i="14"/>
  <c r="AL36" i="14"/>
  <c r="AH36" i="14"/>
  <c r="AK35" i="14"/>
  <c r="AG35" i="14"/>
  <c r="AJ34" i="14"/>
  <c r="AM33" i="14"/>
  <c r="AI33" i="14"/>
  <c r="AL32" i="14"/>
  <c r="AH32" i="14"/>
  <c r="AK31" i="14"/>
  <c r="AG31" i="14"/>
  <c r="AJ30" i="14"/>
  <c r="AM29" i="14"/>
  <c r="AI29" i="14"/>
  <c r="AL28" i="14"/>
  <c r="AH28" i="14"/>
  <c r="AK27" i="14"/>
  <c r="AG27" i="14"/>
  <c r="AJ26" i="14"/>
  <c r="AM25" i="14"/>
  <c r="AI25" i="14"/>
  <c r="AL24" i="14"/>
  <c r="AH24" i="14"/>
  <c r="AK23" i="14"/>
  <c r="AG23" i="14"/>
  <c r="AJ22" i="14"/>
  <c r="AM21" i="14"/>
  <c r="AI21" i="14"/>
  <c r="AL20" i="14"/>
  <c r="AH20" i="14"/>
  <c r="AK19" i="14"/>
  <c r="AG19" i="14"/>
  <c r="AJ18" i="14"/>
  <c r="AM17" i="14"/>
  <c r="AI17" i="14"/>
  <c r="AL16" i="14"/>
  <c r="AH16" i="14"/>
  <c r="AK15" i="14"/>
  <c r="AG15" i="14"/>
  <c r="AM13" i="14"/>
  <c r="AL12" i="14"/>
  <c r="AK11" i="14"/>
  <c r="AK56" i="14"/>
  <c r="AG56" i="14"/>
  <c r="AJ55" i="14"/>
  <c r="AM54" i="14"/>
  <c r="AI54" i="14"/>
  <c r="AL53" i="14"/>
  <c r="AH53" i="14"/>
  <c r="AK52" i="14"/>
  <c r="AG52" i="14"/>
  <c r="AJ51" i="14"/>
  <c r="AM50" i="14"/>
  <c r="AI50" i="14"/>
  <c r="AL49" i="14"/>
  <c r="AH49" i="14"/>
  <c r="AK48" i="14"/>
  <c r="AG48" i="14"/>
  <c r="AJ47" i="14"/>
  <c r="AM46" i="14"/>
  <c r="AI46" i="14"/>
  <c r="AL45" i="14"/>
  <c r="AH45" i="14"/>
  <c r="AK44" i="14"/>
  <c r="AG44" i="14"/>
  <c r="AJ43" i="14"/>
  <c r="AM42" i="14"/>
  <c r="AI42" i="14"/>
  <c r="AL41" i="14"/>
  <c r="AH41" i="14"/>
  <c r="AK40" i="14"/>
  <c r="AG40" i="14"/>
  <c r="AJ39" i="14"/>
  <c r="AM38" i="14"/>
  <c r="AI38" i="14"/>
  <c r="AL37" i="14"/>
  <c r="AH37" i="14"/>
  <c r="AK36" i="14"/>
  <c r="AG36" i="14"/>
  <c r="AJ35" i="14"/>
  <c r="AM34" i="14"/>
  <c r="AI34" i="14"/>
  <c r="AL33" i="14"/>
  <c r="AH33" i="14"/>
  <c r="AK32" i="14"/>
  <c r="AG32" i="14"/>
  <c r="AJ31" i="14"/>
  <c r="AM30" i="14"/>
  <c r="AI30" i="14"/>
  <c r="AL29" i="14"/>
  <c r="AH29" i="14"/>
  <c r="AK28" i="14"/>
  <c r="AG28" i="14"/>
  <c r="AJ27" i="14"/>
  <c r="AM26" i="14"/>
  <c r="AI26" i="14"/>
  <c r="AL25" i="14"/>
  <c r="AH25" i="14"/>
  <c r="AK24" i="14"/>
  <c r="AG24" i="14"/>
  <c r="AJ23" i="14"/>
  <c r="AM22" i="14"/>
  <c r="AI22" i="14"/>
  <c r="AL21" i="14"/>
  <c r="AH21" i="14"/>
  <c r="AK20" i="14"/>
  <c r="AG20" i="14"/>
  <c r="AJ19" i="14"/>
  <c r="AM18" i="14"/>
  <c r="AI18" i="14"/>
  <c r="AL17" i="14"/>
  <c r="AH17" i="14"/>
  <c r="AK16" i="14"/>
  <c r="AG16" i="14"/>
  <c r="AJ15" i="14"/>
  <c r="AM14" i="14"/>
  <c r="AI14" i="14"/>
  <c r="AL13" i="14"/>
  <c r="AH13" i="14"/>
  <c r="AK12" i="14"/>
  <c r="AG12" i="14"/>
  <c r="AJ11" i="14"/>
  <c r="AJ56" i="14"/>
  <c r="AM55" i="14"/>
  <c r="AI55" i="14"/>
  <c r="AL54" i="14"/>
  <c r="AG52" i="13" s="1"/>
  <c r="AH54" i="14"/>
  <c r="AM51" i="14"/>
  <c r="AK49" i="14"/>
  <c r="AI47" i="14"/>
  <c r="AG45" i="14"/>
  <c r="AC43" i="13" s="1"/>
  <c r="AL42" i="14"/>
  <c r="AJ40" i="14"/>
  <c r="AH38" i="14"/>
  <c r="AM35" i="14"/>
  <c r="AK33" i="14"/>
  <c r="AI31" i="14"/>
  <c r="AG29" i="14"/>
  <c r="AL26" i="14"/>
  <c r="AG24" i="13" s="1"/>
  <c r="AJ24" i="14"/>
  <c r="AH22" i="14"/>
  <c r="AM19" i="14"/>
  <c r="AK17" i="14"/>
  <c r="AI15" i="14"/>
  <c r="AG13" i="14"/>
  <c r="AL50" i="14"/>
  <c r="AH46" i="14"/>
  <c r="AK41" i="14"/>
  <c r="AG37" i="14"/>
  <c r="AC35" i="13" s="1"/>
  <c r="AJ32" i="14"/>
  <c r="AM27" i="14"/>
  <c r="AI23" i="14"/>
  <c r="AL18" i="14"/>
  <c r="AG16" i="13" s="1"/>
  <c r="AH14" i="14"/>
  <c r="AM11" i="14"/>
  <c r="AJ52" i="14"/>
  <c r="AM47" i="14"/>
  <c r="AI43" i="14"/>
  <c r="AL38" i="14"/>
  <c r="AH34" i="14"/>
  <c r="AK29" i="14"/>
  <c r="AG25" i="14"/>
  <c r="AC23" i="13" s="1"/>
  <c r="AJ20" i="14"/>
  <c r="AH18" i="14"/>
  <c r="AI11" i="14"/>
  <c r="AK53" i="14"/>
  <c r="AI51" i="14"/>
  <c r="AG49" i="14"/>
  <c r="AC47" i="13" s="1"/>
  <c r="AL46" i="14"/>
  <c r="AJ44" i="14"/>
  <c r="AH42" i="14"/>
  <c r="AM39" i="14"/>
  <c r="AK37" i="14"/>
  <c r="AI35" i="14"/>
  <c r="AG33" i="14"/>
  <c r="AL30" i="14"/>
  <c r="AG28" i="13" s="1"/>
  <c r="AJ28" i="14"/>
  <c r="AH26" i="14"/>
  <c r="AM23" i="14"/>
  <c r="AK21" i="14"/>
  <c r="AI19" i="14"/>
  <c r="AG17" i="14"/>
  <c r="AL14" i="14"/>
  <c r="AJ12" i="14"/>
  <c r="AG53" i="14"/>
  <c r="AC51" i="13" s="1"/>
  <c r="AJ48" i="14"/>
  <c r="AM43" i="14"/>
  <c r="AI39" i="14"/>
  <c r="AL34" i="14"/>
  <c r="AG32" i="13" s="1"/>
  <c r="AH30" i="14"/>
  <c r="AK25" i="14"/>
  <c r="AG21" i="14"/>
  <c r="AJ16" i="14"/>
  <c r="AH50" i="14"/>
  <c r="AK45" i="14"/>
  <c r="AG41" i="14"/>
  <c r="AC39" i="13" s="1"/>
  <c r="AJ36" i="14"/>
  <c r="AM31" i="14"/>
  <c r="AI27" i="14"/>
  <c r="AL22" i="14"/>
  <c r="AM15" i="14"/>
  <c r="AK13" i="14"/>
  <c r="S13" i="14"/>
  <c r="S17" i="14"/>
  <c r="S21" i="14"/>
  <c r="S25" i="14"/>
  <c r="S29" i="14"/>
  <c r="S33" i="14"/>
  <c r="S37" i="14"/>
  <c r="S41" i="14"/>
  <c r="S45" i="14"/>
  <c r="S49" i="14"/>
  <c r="S53" i="14"/>
  <c r="N11" i="14"/>
  <c r="N15" i="14"/>
  <c r="N19" i="14"/>
  <c r="N23" i="14"/>
  <c r="N27" i="14"/>
  <c r="N31" i="14"/>
  <c r="N35" i="14"/>
  <c r="N39" i="14"/>
  <c r="N43" i="14"/>
  <c r="N47" i="14"/>
  <c r="N51" i="14"/>
  <c r="N55" i="14"/>
  <c r="S12" i="14"/>
  <c r="S24" i="14"/>
  <c r="S40" i="14"/>
  <c r="S52" i="14"/>
  <c r="N18" i="14"/>
  <c r="N34" i="14"/>
  <c r="N50" i="14"/>
  <c r="S14" i="14"/>
  <c r="S18" i="14"/>
  <c r="S22" i="14"/>
  <c r="S26" i="14"/>
  <c r="S30" i="14"/>
  <c r="S34" i="14"/>
  <c r="S38" i="14"/>
  <c r="S42" i="14"/>
  <c r="S46" i="14"/>
  <c r="S50" i="14"/>
  <c r="S54" i="14"/>
  <c r="N12" i="14"/>
  <c r="N16" i="14"/>
  <c r="N20" i="14"/>
  <c r="N24" i="14"/>
  <c r="N28" i="14"/>
  <c r="N32" i="14"/>
  <c r="N36" i="14"/>
  <c r="N40" i="14"/>
  <c r="N44" i="14"/>
  <c r="N48" i="14"/>
  <c r="N52" i="14"/>
  <c r="N56" i="14"/>
  <c r="N53" i="14"/>
  <c r="S16" i="14"/>
  <c r="S32" i="14"/>
  <c r="S48" i="14"/>
  <c r="N14" i="14"/>
  <c r="N30" i="14"/>
  <c r="N46" i="14"/>
  <c r="S11" i="14"/>
  <c r="S15" i="14"/>
  <c r="S19" i="14"/>
  <c r="S23" i="14"/>
  <c r="S27" i="14"/>
  <c r="S31" i="14"/>
  <c r="S35" i="14"/>
  <c r="S39" i="14"/>
  <c r="S43" i="14"/>
  <c r="S47" i="14"/>
  <c r="S51" i="14"/>
  <c r="S55" i="14"/>
  <c r="N13" i="14"/>
  <c r="N17" i="14"/>
  <c r="N21" i="14"/>
  <c r="N25" i="14"/>
  <c r="N29" i="14"/>
  <c r="N33" i="14"/>
  <c r="N37" i="14"/>
  <c r="N41" i="14"/>
  <c r="N45" i="14"/>
  <c r="N49" i="14"/>
  <c r="S20" i="14"/>
  <c r="S36" i="14"/>
  <c r="N22" i="14"/>
  <c r="N38" i="14"/>
  <c r="N54" i="14"/>
  <c r="S28" i="14"/>
  <c r="S44" i="14"/>
  <c r="S56" i="14"/>
  <c r="N26" i="14"/>
  <c r="N42" i="14"/>
  <c r="T56" i="14"/>
  <c r="O56" i="14"/>
  <c r="Q55" i="14"/>
  <c r="T54" i="14"/>
  <c r="O54" i="14"/>
  <c r="Q53" i="14"/>
  <c r="T52" i="14"/>
  <c r="O52" i="14"/>
  <c r="Q51" i="14"/>
  <c r="T50" i="14"/>
  <c r="O50" i="14"/>
  <c r="Q49" i="14"/>
  <c r="T48" i="14"/>
  <c r="O48" i="14"/>
  <c r="Q47" i="14"/>
  <c r="T46" i="14"/>
  <c r="O46" i="14"/>
  <c r="Q45" i="14"/>
  <c r="T44" i="14"/>
  <c r="O44" i="14"/>
  <c r="Q43" i="14"/>
  <c r="T42" i="14"/>
  <c r="O42" i="14"/>
  <c r="Q41" i="14"/>
  <c r="T40" i="14"/>
  <c r="O40" i="14"/>
  <c r="Q39" i="14"/>
  <c r="T38" i="14"/>
  <c r="O38" i="14"/>
  <c r="Q37" i="14"/>
  <c r="T36" i="14"/>
  <c r="O36" i="14"/>
  <c r="Q35" i="14"/>
  <c r="T34" i="14"/>
  <c r="O34" i="14"/>
  <c r="Q33" i="14"/>
  <c r="T32" i="14"/>
  <c r="O32" i="14"/>
  <c r="Q31" i="14"/>
  <c r="T30" i="14"/>
  <c r="O30" i="14"/>
  <c r="Q29" i="14"/>
  <c r="T28" i="14"/>
  <c r="O28" i="14"/>
  <c r="Q27" i="14"/>
  <c r="T26" i="14"/>
  <c r="O26" i="14"/>
  <c r="Q25" i="14"/>
  <c r="T24" i="14"/>
  <c r="O24" i="14"/>
  <c r="Q23" i="14"/>
  <c r="T22" i="14"/>
  <c r="O22" i="14"/>
  <c r="Q21" i="14"/>
  <c r="T20" i="14"/>
  <c r="O20" i="14"/>
  <c r="Q19" i="14"/>
  <c r="T18" i="14"/>
  <c r="O18" i="14"/>
  <c r="Q17" i="14"/>
  <c r="T16" i="14"/>
  <c r="O16" i="14"/>
  <c r="Q15" i="14"/>
  <c r="T14" i="14"/>
  <c r="O14" i="14"/>
  <c r="Q13" i="14"/>
  <c r="T12" i="14"/>
  <c r="O12" i="14"/>
  <c r="Q11" i="14"/>
  <c r="H11" i="14"/>
  <c r="H15" i="14"/>
  <c r="H19" i="14"/>
  <c r="H23" i="14"/>
  <c r="H27" i="14"/>
  <c r="H31" i="14"/>
  <c r="H35" i="14"/>
  <c r="H39" i="14"/>
  <c r="H43" i="14"/>
  <c r="H47" i="14"/>
  <c r="H51" i="14"/>
  <c r="H55" i="14"/>
  <c r="C13" i="14"/>
  <c r="C17" i="14"/>
  <c r="C21" i="14"/>
  <c r="C25" i="14"/>
  <c r="R56" i="14"/>
  <c r="O54" i="13" s="1"/>
  <c r="M56" i="14"/>
  <c r="P55" i="14"/>
  <c r="R54" i="14"/>
  <c r="O52" i="13" s="1"/>
  <c r="M54" i="14"/>
  <c r="P53" i="14"/>
  <c r="R52" i="14"/>
  <c r="M52" i="14"/>
  <c r="K50" i="13" s="1"/>
  <c r="P51" i="14"/>
  <c r="R50" i="14"/>
  <c r="M50" i="14"/>
  <c r="K48" i="13" s="1"/>
  <c r="P49" i="14"/>
  <c r="Q56" i="14"/>
  <c r="T55" i="14"/>
  <c r="O55" i="14"/>
  <c r="Q54" i="14"/>
  <c r="T53" i="14"/>
  <c r="O53" i="14"/>
  <c r="Q52" i="14"/>
  <c r="T51" i="14"/>
  <c r="O51" i="14"/>
  <c r="Q50" i="14"/>
  <c r="T49" i="14"/>
  <c r="O49" i="14"/>
  <c r="Q48" i="14"/>
  <c r="T47" i="14"/>
  <c r="O47" i="14"/>
  <c r="Q46" i="14"/>
  <c r="T45" i="14"/>
  <c r="O45" i="14"/>
  <c r="Q44" i="14"/>
  <c r="T43" i="14"/>
  <c r="O43" i="14"/>
  <c r="Q42" i="14"/>
  <c r="T41" i="14"/>
  <c r="O41" i="14"/>
  <c r="Q40" i="14"/>
  <c r="T39" i="14"/>
  <c r="O39" i="14"/>
  <c r="Q38" i="14"/>
  <c r="T37" i="14"/>
  <c r="O37" i="14"/>
  <c r="Q36" i="14"/>
  <c r="T35" i="14"/>
  <c r="O35" i="14"/>
  <c r="Q34" i="14"/>
  <c r="T33" i="14"/>
  <c r="O33" i="14"/>
  <c r="Q32" i="14"/>
  <c r="T31" i="14"/>
  <c r="O31" i="14"/>
  <c r="Q30" i="14"/>
  <c r="T29" i="14"/>
  <c r="O29" i="14"/>
  <c r="Q28" i="14"/>
  <c r="T27" i="14"/>
  <c r="O27" i="14"/>
  <c r="Q26" i="14"/>
  <c r="T25" i="14"/>
  <c r="O25" i="14"/>
  <c r="Q24" i="14"/>
  <c r="T23" i="14"/>
  <c r="O23" i="14"/>
  <c r="Q22" i="14"/>
  <c r="T21" i="14"/>
  <c r="O21" i="14"/>
  <c r="Q20" i="14"/>
  <c r="T19" i="14"/>
  <c r="O19" i="14"/>
  <c r="Q18" i="14"/>
  <c r="T17" i="14"/>
  <c r="O17" i="14"/>
  <c r="Q16" i="14"/>
  <c r="T15" i="14"/>
  <c r="O15" i="14"/>
  <c r="Q14" i="14"/>
  <c r="T13" i="14"/>
  <c r="O13" i="14"/>
  <c r="Q12" i="14"/>
  <c r="T11" i="14"/>
  <c r="O11" i="14"/>
  <c r="H13" i="14"/>
  <c r="H17" i="14"/>
  <c r="H21" i="14"/>
  <c r="H25" i="14"/>
  <c r="H29" i="14"/>
  <c r="H33" i="14"/>
  <c r="H37" i="14"/>
  <c r="H41" i="14"/>
  <c r="H45" i="14"/>
  <c r="H49" i="14"/>
  <c r="H53" i="14"/>
  <c r="C11" i="14"/>
  <c r="C15" i="14"/>
  <c r="C19" i="14"/>
  <c r="P56" i="14"/>
  <c r="R55" i="14"/>
  <c r="O53" i="13" s="1"/>
  <c r="M55" i="14"/>
  <c r="K53" i="13" s="1"/>
  <c r="P54" i="14"/>
  <c r="R53" i="14"/>
  <c r="O51" i="13" s="1"/>
  <c r="M53" i="14"/>
  <c r="K51" i="13" s="1"/>
  <c r="P52" i="14"/>
  <c r="R51" i="14"/>
  <c r="O49" i="13" s="1"/>
  <c r="M51" i="14"/>
  <c r="K49" i="13" s="1"/>
  <c r="P50" i="14"/>
  <c r="R49" i="14"/>
  <c r="O47" i="13" s="1"/>
  <c r="M49" i="14"/>
  <c r="K47" i="13" s="1"/>
  <c r="P48" i="14"/>
  <c r="R47" i="14"/>
  <c r="O45" i="13" s="1"/>
  <c r="M47" i="14"/>
  <c r="K45" i="13" s="1"/>
  <c r="P46" i="14"/>
  <c r="R45" i="14"/>
  <c r="O43" i="13" s="1"/>
  <c r="M45" i="14"/>
  <c r="K43" i="13" s="1"/>
  <c r="P44" i="14"/>
  <c r="R43" i="14"/>
  <c r="O41" i="13" s="1"/>
  <c r="M43" i="14"/>
  <c r="K41" i="13" s="1"/>
  <c r="P42" i="14"/>
  <c r="R41" i="14"/>
  <c r="O39" i="13" s="1"/>
  <c r="M41" i="14"/>
  <c r="K39" i="13" s="1"/>
  <c r="P40" i="14"/>
  <c r="R39" i="14"/>
  <c r="O37" i="13" s="1"/>
  <c r="M39" i="14"/>
  <c r="K37" i="13" s="1"/>
  <c r="P38" i="14"/>
  <c r="R37" i="14"/>
  <c r="O35" i="13" s="1"/>
  <c r="M37" i="14"/>
  <c r="K35" i="13" s="1"/>
  <c r="P36" i="14"/>
  <c r="R35" i="14"/>
  <c r="O33" i="13" s="1"/>
  <c r="M35" i="14"/>
  <c r="K33" i="13" s="1"/>
  <c r="P34" i="14"/>
  <c r="R33" i="14"/>
  <c r="O31" i="13" s="1"/>
  <c r="M33" i="14"/>
  <c r="K31" i="13" s="1"/>
  <c r="P32" i="14"/>
  <c r="R31" i="14"/>
  <c r="O29" i="13" s="1"/>
  <c r="M31" i="14"/>
  <c r="K29" i="13" s="1"/>
  <c r="P30" i="14"/>
  <c r="R29" i="14"/>
  <c r="O27" i="13" s="1"/>
  <c r="M29" i="14"/>
  <c r="K27" i="13" s="1"/>
  <c r="P28" i="14"/>
  <c r="R27" i="14"/>
  <c r="O25" i="13" s="1"/>
  <c r="M27" i="14"/>
  <c r="K25" i="13" s="1"/>
  <c r="P26" i="14"/>
  <c r="R25" i="14"/>
  <c r="O23" i="13" s="1"/>
  <c r="M25" i="14"/>
  <c r="K23" i="13" s="1"/>
  <c r="P24" i="14"/>
  <c r="R23" i="14"/>
  <c r="O21" i="13" s="1"/>
  <c r="M23" i="14"/>
  <c r="K21" i="13" s="1"/>
  <c r="P22" i="14"/>
  <c r="R21" i="14"/>
  <c r="O19" i="13" s="1"/>
  <c r="M21" i="14"/>
  <c r="K19" i="13" s="1"/>
  <c r="P20" i="14"/>
  <c r="R19" i="14"/>
  <c r="O17" i="13" s="1"/>
  <c r="M19" i="14"/>
  <c r="K17" i="13" s="1"/>
  <c r="P18" i="14"/>
  <c r="R17" i="14"/>
  <c r="O15" i="13" s="1"/>
  <c r="M17" i="14"/>
  <c r="K15" i="13" s="1"/>
  <c r="P16" i="14"/>
  <c r="R15" i="14"/>
  <c r="O13" i="13" s="1"/>
  <c r="M15" i="14"/>
  <c r="K13" i="13" s="1"/>
  <c r="P14" i="14"/>
  <c r="R13" i="14"/>
  <c r="O11" i="13" s="1"/>
  <c r="R48" i="14"/>
  <c r="O46" i="13" s="1"/>
  <c r="M46" i="14"/>
  <c r="K44" i="13" s="1"/>
  <c r="P43" i="14"/>
  <c r="R40" i="14"/>
  <c r="O38" i="13" s="1"/>
  <c r="M38" i="14"/>
  <c r="K36" i="13" s="1"/>
  <c r="P35" i="14"/>
  <c r="R32" i="14"/>
  <c r="O30" i="13" s="1"/>
  <c r="M30" i="14"/>
  <c r="K28" i="13" s="1"/>
  <c r="P27" i="14"/>
  <c r="R24" i="14"/>
  <c r="O22" i="13" s="1"/>
  <c r="M22" i="14"/>
  <c r="K20" i="13" s="1"/>
  <c r="P19" i="14"/>
  <c r="R16" i="14"/>
  <c r="O14" i="13" s="1"/>
  <c r="M14" i="14"/>
  <c r="K12" i="13" s="1"/>
  <c r="P12" i="14"/>
  <c r="M11" i="14"/>
  <c r="K9" i="13" s="1"/>
  <c r="H18" i="14"/>
  <c r="H26" i="14"/>
  <c r="H34" i="14"/>
  <c r="H42" i="14"/>
  <c r="H50" i="14"/>
  <c r="C12" i="14"/>
  <c r="C20" i="14"/>
  <c r="C26" i="14"/>
  <c r="C30" i="14"/>
  <c r="C34" i="14"/>
  <c r="C38" i="14"/>
  <c r="C42" i="14"/>
  <c r="C46" i="14"/>
  <c r="C50" i="14"/>
  <c r="C54" i="14"/>
  <c r="R44" i="14"/>
  <c r="O42" i="13" s="1"/>
  <c r="P39" i="14"/>
  <c r="M34" i="14"/>
  <c r="K32" i="13" s="1"/>
  <c r="R28" i="14"/>
  <c r="O26" i="13" s="1"/>
  <c r="P23" i="14"/>
  <c r="M18" i="14"/>
  <c r="K16" i="13" s="1"/>
  <c r="P15" i="14"/>
  <c r="R11" i="14"/>
  <c r="O9" i="13" s="1"/>
  <c r="H22" i="14"/>
  <c r="H38" i="14"/>
  <c r="H54" i="14"/>
  <c r="C23" i="14"/>
  <c r="C32" i="14"/>
  <c r="C40" i="14"/>
  <c r="C48" i="14"/>
  <c r="C56" i="14"/>
  <c r="M44" i="14"/>
  <c r="K42" i="13" s="1"/>
  <c r="R38" i="14"/>
  <c r="O36" i="13" s="1"/>
  <c r="P33" i="14"/>
  <c r="M28" i="14"/>
  <c r="K26" i="13" s="1"/>
  <c r="R22" i="14"/>
  <c r="O20" i="13" s="1"/>
  <c r="P17" i="14"/>
  <c r="R12" i="14"/>
  <c r="O10" i="13" s="1"/>
  <c r="H16" i="14"/>
  <c r="H32" i="14"/>
  <c r="H48" i="14"/>
  <c r="C18" i="14"/>
  <c r="C29" i="14"/>
  <c r="C37" i="14"/>
  <c r="C45" i="14"/>
  <c r="C53" i="14"/>
  <c r="M48" i="14"/>
  <c r="K46" i="13" s="1"/>
  <c r="P45" i="14"/>
  <c r="R42" i="14"/>
  <c r="O40" i="13" s="1"/>
  <c r="M40" i="14"/>
  <c r="K38" i="13" s="1"/>
  <c r="P37" i="14"/>
  <c r="R34" i="14"/>
  <c r="O32" i="13" s="1"/>
  <c r="M32" i="14"/>
  <c r="K30" i="13" s="1"/>
  <c r="P29" i="14"/>
  <c r="R26" i="14"/>
  <c r="O24" i="13" s="1"/>
  <c r="M24" i="14"/>
  <c r="K22" i="13" s="1"/>
  <c r="P21" i="14"/>
  <c r="R18" i="14"/>
  <c r="O16" i="13" s="1"/>
  <c r="M16" i="14"/>
  <c r="K14" i="13" s="1"/>
  <c r="P13" i="14"/>
  <c r="M12" i="14"/>
  <c r="K10" i="13" s="1"/>
  <c r="H12" i="14"/>
  <c r="H20" i="14"/>
  <c r="H28" i="14"/>
  <c r="H36" i="14"/>
  <c r="H44" i="14"/>
  <c r="H52" i="14"/>
  <c r="C14" i="14"/>
  <c r="C22" i="14"/>
  <c r="C27" i="14"/>
  <c r="C31" i="14"/>
  <c r="C35" i="14"/>
  <c r="C39" i="14"/>
  <c r="C43" i="14"/>
  <c r="C47" i="14"/>
  <c r="C51" i="14"/>
  <c r="C55" i="14"/>
  <c r="P47" i="14"/>
  <c r="M42" i="14"/>
  <c r="K40" i="13" s="1"/>
  <c r="R36" i="14"/>
  <c r="O34" i="13" s="1"/>
  <c r="P31" i="14"/>
  <c r="M26" i="14"/>
  <c r="K24" i="13" s="1"/>
  <c r="R20" i="14"/>
  <c r="O18" i="13" s="1"/>
  <c r="M13" i="14"/>
  <c r="K11" i="13" s="1"/>
  <c r="H14" i="14"/>
  <c r="H30" i="14"/>
  <c r="H46" i="14"/>
  <c r="C16" i="14"/>
  <c r="C28" i="14"/>
  <c r="C36" i="14"/>
  <c r="C44" i="14"/>
  <c r="C52" i="14"/>
  <c r="R46" i="14"/>
  <c r="O44" i="13" s="1"/>
  <c r="P41" i="14"/>
  <c r="M36" i="14"/>
  <c r="K34" i="13" s="1"/>
  <c r="R30" i="14"/>
  <c r="O28" i="13" s="1"/>
  <c r="P25" i="14"/>
  <c r="M20" i="14"/>
  <c r="K18" i="13" s="1"/>
  <c r="R14" i="14"/>
  <c r="O12" i="13" s="1"/>
  <c r="P11" i="14"/>
  <c r="H24" i="14"/>
  <c r="H40" i="14"/>
  <c r="H56" i="14"/>
  <c r="C24" i="14"/>
  <c r="C33" i="14"/>
  <c r="C41" i="14"/>
  <c r="C49" i="14"/>
  <c r="I56" i="14"/>
  <c r="D56" i="14"/>
  <c r="F55" i="14"/>
  <c r="I54" i="14"/>
  <c r="D54" i="14"/>
  <c r="F53" i="14"/>
  <c r="I52" i="14"/>
  <c r="D52" i="14"/>
  <c r="F51" i="14"/>
  <c r="I50" i="14"/>
  <c r="D50" i="14"/>
  <c r="F49" i="14"/>
  <c r="I48" i="14"/>
  <c r="D48" i="14"/>
  <c r="F47" i="14"/>
  <c r="I46" i="14"/>
  <c r="D46" i="14"/>
  <c r="F45" i="14"/>
  <c r="I44" i="14"/>
  <c r="D44" i="14"/>
  <c r="F43" i="14"/>
  <c r="I42" i="14"/>
  <c r="D42" i="14"/>
  <c r="F41" i="14"/>
  <c r="I40" i="14"/>
  <c r="D40" i="14"/>
  <c r="F39" i="14"/>
  <c r="I38" i="14"/>
  <c r="D38" i="14"/>
  <c r="F37" i="14"/>
  <c r="I36" i="14"/>
  <c r="D36" i="14"/>
  <c r="F35" i="14"/>
  <c r="I34" i="14"/>
  <c r="D34" i="14"/>
  <c r="F33" i="14"/>
  <c r="I32" i="14"/>
  <c r="D32" i="14"/>
  <c r="F31" i="14"/>
  <c r="I30" i="14"/>
  <c r="D30" i="14"/>
  <c r="F29" i="14"/>
  <c r="I28" i="14"/>
  <c r="D28" i="14"/>
  <c r="F27" i="14"/>
  <c r="I26" i="14"/>
  <c r="D26" i="14"/>
  <c r="F25" i="14"/>
  <c r="I24" i="14"/>
  <c r="D24" i="14"/>
  <c r="F23" i="14"/>
  <c r="I22" i="14"/>
  <c r="D22" i="14"/>
  <c r="F21" i="14"/>
  <c r="I20" i="14"/>
  <c r="D20" i="14"/>
  <c r="F19" i="14"/>
  <c r="I18" i="14"/>
  <c r="D18" i="14"/>
  <c r="F17" i="14"/>
  <c r="I16" i="14"/>
  <c r="D16" i="14"/>
  <c r="F15" i="14"/>
  <c r="I14" i="14"/>
  <c r="D14" i="14"/>
  <c r="F13" i="14"/>
  <c r="I12" i="14"/>
  <c r="D12" i="14"/>
  <c r="F11" i="14"/>
  <c r="B28" i="14"/>
  <c r="E27" i="14"/>
  <c r="G26" i="14"/>
  <c r="B26" i="14"/>
  <c r="E25" i="14"/>
  <c r="G24" i="14"/>
  <c r="B24" i="14"/>
  <c r="E23" i="14"/>
  <c r="G22" i="14"/>
  <c r="B22" i="14"/>
  <c r="E21" i="14"/>
  <c r="G20" i="14"/>
  <c r="B20" i="14"/>
  <c r="E19" i="14"/>
  <c r="G18" i="14"/>
  <c r="B18" i="14"/>
  <c r="G56" i="14"/>
  <c r="B56" i="14"/>
  <c r="E55" i="14"/>
  <c r="G54" i="14"/>
  <c r="B54" i="14"/>
  <c r="E53" i="14"/>
  <c r="G52" i="14"/>
  <c r="B52" i="14"/>
  <c r="E51" i="14"/>
  <c r="G50" i="14"/>
  <c r="B50" i="14"/>
  <c r="E49" i="14"/>
  <c r="G48" i="14"/>
  <c r="B48" i="14"/>
  <c r="E47" i="14"/>
  <c r="G46" i="14"/>
  <c r="B46" i="14"/>
  <c r="E45" i="14"/>
  <c r="G44" i="14"/>
  <c r="B44" i="14"/>
  <c r="E43" i="14"/>
  <c r="G42" i="14"/>
  <c r="B42" i="14"/>
  <c r="E41" i="14"/>
  <c r="G40" i="14"/>
  <c r="B40" i="14"/>
  <c r="E39" i="14"/>
  <c r="G38" i="14"/>
  <c r="B38" i="14"/>
  <c r="E37" i="14"/>
  <c r="G36" i="14"/>
  <c r="B36" i="14"/>
  <c r="E35" i="14"/>
  <c r="G34" i="14"/>
  <c r="B34" i="14"/>
  <c r="E33" i="14"/>
  <c r="G32" i="14"/>
  <c r="B32" i="14"/>
  <c r="E31" i="14"/>
  <c r="G30" i="14"/>
  <c r="B30" i="14"/>
  <c r="E29" i="14"/>
  <c r="G28" i="14"/>
  <c r="F56" i="14"/>
  <c r="I55" i="14"/>
  <c r="D55" i="14"/>
  <c r="F54" i="14"/>
  <c r="I53" i="14"/>
  <c r="D53" i="14"/>
  <c r="F52" i="14"/>
  <c r="I51" i="14"/>
  <c r="D51" i="14"/>
  <c r="F50" i="14"/>
  <c r="I49" i="14"/>
  <c r="D49" i="14"/>
  <c r="F48" i="14"/>
  <c r="I47" i="14"/>
  <c r="D47" i="14"/>
  <c r="F46" i="14"/>
  <c r="I45" i="14"/>
  <c r="D45" i="14"/>
  <c r="F44" i="14"/>
  <c r="I43" i="14"/>
  <c r="D43" i="14"/>
  <c r="F42" i="14"/>
  <c r="I41" i="14"/>
  <c r="D41" i="14"/>
  <c r="F40" i="14"/>
  <c r="I39" i="14"/>
  <c r="D39" i="14"/>
  <c r="F38" i="14"/>
  <c r="I37" i="14"/>
  <c r="D37" i="14"/>
  <c r="F36" i="14"/>
  <c r="I35" i="14"/>
  <c r="D35" i="14"/>
  <c r="F34" i="14"/>
  <c r="I33" i="14"/>
  <c r="D33" i="14"/>
  <c r="F32" i="14"/>
  <c r="I31" i="14"/>
  <c r="D31" i="14"/>
  <c r="F30" i="14"/>
  <c r="I29" i="14"/>
  <c r="D29" i="14"/>
  <c r="F28" i="14"/>
  <c r="I27" i="14"/>
  <c r="D27" i="14"/>
  <c r="F26" i="14"/>
  <c r="I25" i="14"/>
  <c r="D25" i="14"/>
  <c r="F24" i="14"/>
  <c r="I23" i="14"/>
  <c r="D23" i="14"/>
  <c r="F22" i="14"/>
  <c r="I21" i="14"/>
  <c r="D21" i="14"/>
  <c r="F20" i="14"/>
  <c r="I19" i="14"/>
  <c r="D19" i="14"/>
  <c r="F18" i="14"/>
  <c r="I17" i="14"/>
  <c r="D17" i="14"/>
  <c r="F16" i="14"/>
  <c r="I15" i="14"/>
  <c r="D15" i="14"/>
  <c r="F14" i="14"/>
  <c r="I13" i="14"/>
  <c r="D13" i="14"/>
  <c r="F12" i="14"/>
  <c r="I11" i="14"/>
  <c r="D11" i="14"/>
  <c r="E40" i="14"/>
  <c r="B39" i="14"/>
  <c r="G37" i="14"/>
  <c r="E36" i="14"/>
  <c r="B35" i="14"/>
  <c r="G33" i="14"/>
  <c r="E32" i="14"/>
  <c r="B31" i="14"/>
  <c r="E30" i="14"/>
  <c r="B29" i="14"/>
  <c r="G27" i="14"/>
  <c r="E26" i="14"/>
  <c r="E24" i="14"/>
  <c r="B23" i="14"/>
  <c r="G21" i="14"/>
  <c r="E20" i="14"/>
  <c r="E56" i="14"/>
  <c r="G55" i="14"/>
  <c r="B55" i="14"/>
  <c r="E54" i="14"/>
  <c r="G53" i="14"/>
  <c r="B53" i="14"/>
  <c r="E52" i="14"/>
  <c r="G51" i="14"/>
  <c r="B51" i="14"/>
  <c r="E50" i="14"/>
  <c r="G49" i="14"/>
  <c r="B49" i="14"/>
  <c r="E48" i="14"/>
  <c r="G47" i="14"/>
  <c r="B47" i="14"/>
  <c r="E46" i="14"/>
  <c r="G45" i="14"/>
  <c r="B45" i="14"/>
  <c r="E44" i="14"/>
  <c r="G43" i="14"/>
  <c r="B43" i="14"/>
  <c r="E42" i="14"/>
  <c r="G41" i="14"/>
  <c r="B41" i="14"/>
  <c r="G39" i="14"/>
  <c r="E38" i="14"/>
  <c r="B37" i="14"/>
  <c r="G35" i="14"/>
  <c r="E34" i="14"/>
  <c r="B33" i="14"/>
  <c r="G31" i="14"/>
  <c r="G29" i="14"/>
  <c r="E28" i="14"/>
  <c r="B27" i="14"/>
  <c r="G25" i="14"/>
  <c r="B25" i="14"/>
  <c r="G23" i="14"/>
  <c r="E22" i="14"/>
  <c r="B21" i="14"/>
  <c r="G19" i="14"/>
  <c r="E17" i="14"/>
  <c r="B16" i="14"/>
  <c r="G14" i="14"/>
  <c r="E13" i="14"/>
  <c r="B12" i="14"/>
  <c r="G17" i="14"/>
  <c r="G13" i="14"/>
  <c r="B11" i="14"/>
  <c r="B19" i="14"/>
  <c r="B17" i="14"/>
  <c r="G15" i="14"/>
  <c r="E14" i="14"/>
  <c r="B13" i="14"/>
  <c r="G11" i="14"/>
  <c r="E16" i="14"/>
  <c r="E18" i="14"/>
  <c r="G16" i="14"/>
  <c r="E15" i="14"/>
  <c r="B14" i="14"/>
  <c r="G12" i="14"/>
  <c r="E11" i="14"/>
  <c r="B15" i="14"/>
  <c r="E12" i="14"/>
  <c r="F10" i="6"/>
  <c r="B15" i="6"/>
  <c r="B11" i="6"/>
  <c r="A5" i="6"/>
  <c r="AW18" i="6" s="1"/>
  <c r="AY19" i="6" l="1"/>
  <c r="AQ16" i="12" s="1"/>
  <c r="AN19" i="6"/>
  <c r="T19" i="6"/>
  <c r="P16" i="12" s="1"/>
  <c r="E19" i="6"/>
  <c r="D16" i="12" s="1"/>
  <c r="H19" i="6"/>
  <c r="F16" i="12" s="1"/>
  <c r="C19" i="6"/>
  <c r="P19" i="6"/>
  <c r="AW19" i="6"/>
  <c r="AV19" i="6"/>
  <c r="AO16" i="12" s="1"/>
  <c r="AX19" i="6"/>
  <c r="AS19" i="6"/>
  <c r="AR19" i="6"/>
  <c r="AU19" i="6"/>
  <c r="AN16" i="12" s="1"/>
  <c r="AT19" i="6"/>
  <c r="AM16" i="12" s="1"/>
  <c r="AL19" i="6"/>
  <c r="AK19" i="6"/>
  <c r="AF16" i="12" s="1"/>
  <c r="AM19" i="6"/>
  <c r="AG16" i="12" s="1"/>
  <c r="AH19" i="6"/>
  <c r="AG19" i="6"/>
  <c r="AJ19" i="6"/>
  <c r="AE16" i="12" s="1"/>
  <c r="AI19" i="6"/>
  <c r="AD16" i="12" s="1"/>
  <c r="R19" i="6"/>
  <c r="AB19" i="6" s="1"/>
  <c r="Q19" i="6"/>
  <c r="N16" i="12" s="1"/>
  <c r="O19" i="6"/>
  <c r="L16" i="12" s="1"/>
  <c r="N19" i="6"/>
  <c r="M19" i="6"/>
  <c r="F19" i="6"/>
  <c r="E16" i="12" s="1"/>
  <c r="B19" i="6"/>
  <c r="B16" i="12" s="1"/>
  <c r="G16" i="12"/>
  <c r="AP16" i="12"/>
  <c r="M16" i="12"/>
  <c r="AH16" i="12"/>
  <c r="AC19" i="6"/>
  <c r="Y16" i="12" s="1"/>
  <c r="AL41" i="13"/>
  <c r="AL25" i="13"/>
  <c r="AC10" i="13"/>
  <c r="O50" i="13"/>
  <c r="O48" i="13"/>
  <c r="AG44" i="13"/>
  <c r="K54" i="13"/>
  <c r="AL31" i="13"/>
  <c r="AG48" i="13"/>
  <c r="AO27" i="14"/>
  <c r="AC13" i="13"/>
  <c r="AG26" i="13"/>
  <c r="AC29" i="13"/>
  <c r="AG42" i="13"/>
  <c r="AC45" i="13"/>
  <c r="AG10" i="13"/>
  <c r="K52" i="13"/>
  <c r="AO39" i="14"/>
  <c r="AG20" i="13"/>
  <c r="AC21" i="13"/>
  <c r="AG34" i="13"/>
  <c r="AC37" i="13"/>
  <c r="AG50" i="13"/>
  <c r="AC53" i="13"/>
  <c r="AG18" i="13"/>
  <c r="AG23" i="13"/>
  <c r="AC26" i="13"/>
  <c r="AG39" i="13"/>
  <c r="AC42" i="13"/>
  <c r="AC15" i="13"/>
  <c r="AG11" i="13"/>
  <c r="AG36" i="13"/>
  <c r="AG12" i="13"/>
  <c r="AC31" i="13"/>
  <c r="AC14" i="13"/>
  <c r="AG27" i="13"/>
  <c r="AC30" i="13"/>
  <c r="AG43" i="13"/>
  <c r="AC46" i="13"/>
  <c r="AG22" i="13"/>
  <c r="AC25" i="13"/>
  <c r="AG38" i="13"/>
  <c r="AC41" i="13"/>
  <c r="AG54" i="13"/>
  <c r="AL23" i="13"/>
  <c r="AC19" i="13"/>
  <c r="AO51" i="14"/>
  <c r="AG40" i="13"/>
  <c r="AG19" i="13"/>
  <c r="AC22" i="13"/>
  <c r="AG35" i="13"/>
  <c r="AC38" i="13"/>
  <c r="AG51" i="13"/>
  <c r="AC54" i="13"/>
  <c r="AG14" i="13"/>
  <c r="AC17" i="13"/>
  <c r="AG30" i="13"/>
  <c r="AC33" i="13"/>
  <c r="AG46" i="13"/>
  <c r="AC49" i="13"/>
  <c r="AZ41" i="14"/>
  <c r="AZ25" i="14"/>
  <c r="AO35" i="14"/>
  <c r="AC27" i="13"/>
  <c r="AZ17" i="14"/>
  <c r="AO19" i="14"/>
  <c r="AO11" i="14"/>
  <c r="AO55" i="14"/>
  <c r="AZ27" i="14"/>
  <c r="AZ21" i="14"/>
  <c r="J17" i="14"/>
  <c r="J25" i="14"/>
  <c r="J33" i="14"/>
  <c r="J41" i="14"/>
  <c r="J49" i="14"/>
  <c r="J12" i="14"/>
  <c r="J20" i="14"/>
  <c r="J28" i="14"/>
  <c r="J36" i="14"/>
  <c r="J44" i="14"/>
  <c r="J52" i="14"/>
  <c r="U15" i="14"/>
  <c r="U23" i="14"/>
  <c r="U31" i="14"/>
  <c r="U39" i="14"/>
  <c r="U47" i="14"/>
  <c r="U55" i="14"/>
  <c r="U12" i="14"/>
  <c r="U20" i="14"/>
  <c r="U28" i="14"/>
  <c r="U36" i="14"/>
  <c r="U44" i="14"/>
  <c r="U52" i="14"/>
  <c r="AO43" i="14"/>
  <c r="AO47" i="14"/>
  <c r="AO18" i="14"/>
  <c r="AO34" i="14"/>
  <c r="AO50" i="14"/>
  <c r="AO29" i="14"/>
  <c r="AO45" i="14"/>
  <c r="AO24" i="14"/>
  <c r="AO40" i="14"/>
  <c r="AO56" i="14"/>
  <c r="AZ19" i="14"/>
  <c r="AZ51" i="14"/>
  <c r="AZ13" i="14"/>
  <c r="AZ45" i="14"/>
  <c r="AZ50" i="14"/>
  <c r="AZ23" i="14"/>
  <c r="AZ55" i="14"/>
  <c r="AZ36" i="14"/>
  <c r="AZ14" i="14"/>
  <c r="AZ46" i="14"/>
  <c r="AZ40" i="14"/>
  <c r="J15" i="14"/>
  <c r="J23" i="14"/>
  <c r="J31" i="14"/>
  <c r="J39" i="14"/>
  <c r="J47" i="14"/>
  <c r="J55" i="14"/>
  <c r="J18" i="14"/>
  <c r="J26" i="14"/>
  <c r="J34" i="14"/>
  <c r="J42" i="14"/>
  <c r="J50" i="14"/>
  <c r="U13" i="14"/>
  <c r="U21" i="14"/>
  <c r="U29" i="14"/>
  <c r="U37" i="14"/>
  <c r="U45" i="14"/>
  <c r="U53" i="14"/>
  <c r="U18" i="14"/>
  <c r="U26" i="14"/>
  <c r="U34" i="14"/>
  <c r="U42" i="14"/>
  <c r="U50" i="14"/>
  <c r="AO31" i="14"/>
  <c r="AO14" i="14"/>
  <c r="AO30" i="14"/>
  <c r="AO46" i="14"/>
  <c r="AO25" i="14"/>
  <c r="AO41" i="14"/>
  <c r="AO20" i="14"/>
  <c r="AO36" i="14"/>
  <c r="AO52" i="14"/>
  <c r="AZ53" i="14"/>
  <c r="AZ31" i="14"/>
  <c r="AZ12" i="14"/>
  <c r="AZ44" i="14"/>
  <c r="AZ22" i="14"/>
  <c r="AZ54" i="14"/>
  <c r="AZ16" i="14"/>
  <c r="AZ48" i="14"/>
  <c r="J13" i="14"/>
  <c r="J21" i="14"/>
  <c r="J29" i="14"/>
  <c r="J37" i="14"/>
  <c r="J45" i="14"/>
  <c r="J53" i="14"/>
  <c r="J16" i="14"/>
  <c r="J24" i="14"/>
  <c r="J32" i="14"/>
  <c r="J40" i="14"/>
  <c r="J48" i="14"/>
  <c r="J56" i="14"/>
  <c r="U11" i="14"/>
  <c r="U19" i="14"/>
  <c r="U27" i="14"/>
  <c r="U35" i="14"/>
  <c r="U43" i="14"/>
  <c r="U51" i="14"/>
  <c r="U16" i="14"/>
  <c r="U24" i="14"/>
  <c r="U32" i="14"/>
  <c r="U40" i="14"/>
  <c r="U48" i="14"/>
  <c r="U56" i="14"/>
  <c r="AO23" i="14"/>
  <c r="AO15" i="14"/>
  <c r="AO26" i="14"/>
  <c r="AO42" i="14"/>
  <c r="AO21" i="14"/>
  <c r="AO37" i="14"/>
  <c r="AO53" i="14"/>
  <c r="AO16" i="14"/>
  <c r="AO32" i="14"/>
  <c r="AO48" i="14"/>
  <c r="AZ35" i="14"/>
  <c r="AZ29" i="14"/>
  <c r="AZ33" i="14"/>
  <c r="AZ39" i="14"/>
  <c r="AZ26" i="14"/>
  <c r="AZ20" i="14"/>
  <c r="AZ52" i="14"/>
  <c r="AZ30" i="14"/>
  <c r="AZ24" i="14"/>
  <c r="AZ56" i="14"/>
  <c r="J11" i="14"/>
  <c r="J19" i="14"/>
  <c r="J27" i="14"/>
  <c r="J35" i="14"/>
  <c r="J43" i="14"/>
  <c r="J51" i="14"/>
  <c r="J14" i="14"/>
  <c r="J22" i="14"/>
  <c r="J30" i="14"/>
  <c r="J38" i="14"/>
  <c r="J46" i="14"/>
  <c r="J54" i="14"/>
  <c r="U17" i="14"/>
  <c r="U25" i="14"/>
  <c r="U33" i="14"/>
  <c r="U41" i="14"/>
  <c r="U49" i="14"/>
  <c r="U14" i="14"/>
  <c r="U22" i="14"/>
  <c r="U30" i="14"/>
  <c r="U38" i="14"/>
  <c r="U46" i="14"/>
  <c r="U54" i="14"/>
  <c r="AO22" i="14"/>
  <c r="AO38" i="14"/>
  <c r="AO54" i="14"/>
  <c r="AO17" i="14"/>
  <c r="AO33" i="14"/>
  <c r="AO49" i="14"/>
  <c r="AO13" i="14"/>
  <c r="AO12" i="14"/>
  <c r="AO28" i="14"/>
  <c r="AO44" i="14"/>
  <c r="AZ49" i="14"/>
  <c r="AZ43" i="14"/>
  <c r="AZ42" i="14"/>
  <c r="AZ37" i="14"/>
  <c r="AZ18" i="14"/>
  <c r="AZ15" i="14"/>
  <c r="AZ47" i="14"/>
  <c r="AZ28" i="14"/>
  <c r="AZ38" i="14"/>
  <c r="AZ32" i="14"/>
  <c r="E16" i="6"/>
  <c r="D11" i="6"/>
  <c r="I13" i="6"/>
  <c r="F16" i="6"/>
  <c r="B10" i="6"/>
  <c r="G12" i="6"/>
  <c r="E15" i="6"/>
  <c r="B18" i="6"/>
  <c r="B13" i="6"/>
  <c r="D10" i="6"/>
  <c r="I12" i="6"/>
  <c r="F15" i="6"/>
  <c r="I18" i="6"/>
  <c r="G15" i="12" s="1"/>
  <c r="C18" i="6"/>
  <c r="C13" i="6"/>
  <c r="H15" i="6"/>
  <c r="H16" i="6"/>
  <c r="O10" i="6"/>
  <c r="O12" i="6"/>
  <c r="O14" i="6"/>
  <c r="O16" i="6"/>
  <c r="O18" i="6"/>
  <c r="P11" i="6"/>
  <c r="P13" i="6"/>
  <c r="P15" i="6"/>
  <c r="P17" i="6"/>
  <c r="M10" i="6"/>
  <c r="M12" i="6"/>
  <c r="M14" i="6"/>
  <c r="M16" i="6"/>
  <c r="M18" i="6"/>
  <c r="N11" i="6"/>
  <c r="N13" i="6"/>
  <c r="N15" i="6"/>
  <c r="N17" i="6"/>
  <c r="AM10" i="6"/>
  <c r="AI15" i="6"/>
  <c r="AI18" i="6"/>
  <c r="AJ13" i="6"/>
  <c r="AJ17" i="6"/>
  <c r="AG11" i="6"/>
  <c r="AG13" i="6"/>
  <c r="AG15" i="6"/>
  <c r="AG17" i="6"/>
  <c r="AI10" i="6"/>
  <c r="AM13" i="6"/>
  <c r="AM18" i="6"/>
  <c r="AN13" i="6"/>
  <c r="AN17" i="6"/>
  <c r="AH11" i="6"/>
  <c r="AH13" i="6"/>
  <c r="AH15" i="6"/>
  <c r="AH17" i="6"/>
  <c r="AT10" i="6"/>
  <c r="AX13" i="6"/>
  <c r="AX17" i="6"/>
  <c r="AU11" i="6"/>
  <c r="AU13" i="6"/>
  <c r="AU15" i="6"/>
  <c r="AU17" i="6"/>
  <c r="AR10" i="6"/>
  <c r="AR12" i="6"/>
  <c r="AR14" i="6"/>
  <c r="AR16" i="6"/>
  <c r="AR18" i="6"/>
  <c r="AT13" i="6"/>
  <c r="AX16" i="6"/>
  <c r="AS11" i="6"/>
  <c r="AS13" i="6"/>
  <c r="AS15" i="6"/>
  <c r="AS17" i="6"/>
  <c r="G11" i="6"/>
  <c r="G17" i="6"/>
  <c r="I11" i="6"/>
  <c r="F14" i="6"/>
  <c r="D17" i="6"/>
  <c r="G10" i="6"/>
  <c r="E13" i="6"/>
  <c r="B16" i="6"/>
  <c r="E18" i="6"/>
  <c r="D15" i="12" s="1"/>
  <c r="E14" i="6"/>
  <c r="I10" i="6"/>
  <c r="F13" i="6"/>
  <c r="D16" i="6"/>
  <c r="D18" i="6"/>
  <c r="C14" i="6"/>
  <c r="C16" i="6"/>
  <c r="H18" i="6"/>
  <c r="H11" i="6"/>
  <c r="S10" i="6"/>
  <c r="S12" i="6"/>
  <c r="S14" i="6"/>
  <c r="S16" i="6"/>
  <c r="S18" i="6"/>
  <c r="T11" i="6"/>
  <c r="T13" i="6"/>
  <c r="T15" i="6"/>
  <c r="T17" i="6"/>
  <c r="Q10" i="6"/>
  <c r="Q12" i="6"/>
  <c r="Q14" i="6"/>
  <c r="Q16" i="6"/>
  <c r="Q18" i="6"/>
  <c r="N15" i="12" s="1"/>
  <c r="R11" i="6"/>
  <c r="R13" i="6"/>
  <c r="R15" i="6"/>
  <c r="R17" i="6"/>
  <c r="AI12" i="6"/>
  <c r="AM15" i="6"/>
  <c r="AJ10" i="6"/>
  <c r="AN14" i="6"/>
  <c r="AJ18" i="6"/>
  <c r="AE15" i="12" s="1"/>
  <c r="AK11" i="6"/>
  <c r="AK13" i="6"/>
  <c r="AK15" i="6"/>
  <c r="AK17" i="6"/>
  <c r="AI11" i="6"/>
  <c r="AM14" i="6"/>
  <c r="AN10" i="6"/>
  <c r="AJ14" i="6"/>
  <c r="AN18" i="6"/>
  <c r="AH15" i="12" s="1"/>
  <c r="AL11" i="6"/>
  <c r="AL13" i="6"/>
  <c r="AL15" i="6"/>
  <c r="AL17" i="6"/>
  <c r="AX10" i="6"/>
  <c r="AT15" i="6"/>
  <c r="AT18" i="6"/>
  <c r="AY11" i="6"/>
  <c r="AY13" i="6"/>
  <c r="AY15" i="6"/>
  <c r="AY17" i="6"/>
  <c r="AV10" i="6"/>
  <c r="AV12" i="6"/>
  <c r="AV14" i="6"/>
  <c r="AV16" i="6"/>
  <c r="AV18" i="6"/>
  <c r="AO15" i="12" s="1"/>
  <c r="AT14" i="6"/>
  <c r="AX18" i="6"/>
  <c r="AW11" i="6"/>
  <c r="AW13" i="6"/>
  <c r="AW15" i="6"/>
  <c r="AW17" i="6"/>
  <c r="G13" i="6"/>
  <c r="G18" i="6"/>
  <c r="F12" i="6"/>
  <c r="D15" i="6"/>
  <c r="I17" i="6"/>
  <c r="E11" i="6"/>
  <c r="B14" i="6"/>
  <c r="B11" i="12" s="1"/>
  <c r="G16" i="6"/>
  <c r="F13" i="12" s="1"/>
  <c r="E10" i="6"/>
  <c r="G15" i="6"/>
  <c r="F12" i="12" s="1"/>
  <c r="F11" i="6"/>
  <c r="D14" i="6"/>
  <c r="I16" i="6"/>
  <c r="C15" i="6"/>
  <c r="B12" i="12" s="1"/>
  <c r="C10" i="6"/>
  <c r="C12" i="6"/>
  <c r="H14" i="6"/>
  <c r="H17" i="6"/>
  <c r="O11" i="6"/>
  <c r="O13" i="6"/>
  <c r="O15" i="6"/>
  <c r="O17" i="6"/>
  <c r="P10" i="6"/>
  <c r="P12" i="6"/>
  <c r="P14" i="6"/>
  <c r="P16" i="6"/>
  <c r="P18" i="6"/>
  <c r="M15" i="12" s="1"/>
  <c r="M11" i="6"/>
  <c r="M13" i="6"/>
  <c r="M15" i="6"/>
  <c r="M17" i="6"/>
  <c r="N10" i="6"/>
  <c r="N12" i="6"/>
  <c r="N14" i="6"/>
  <c r="N16" i="6"/>
  <c r="N18" i="6"/>
  <c r="AI13" i="6"/>
  <c r="AM16" i="6"/>
  <c r="AJ11" i="6"/>
  <c r="AN15" i="6"/>
  <c r="AG10" i="6"/>
  <c r="AG12" i="6"/>
  <c r="AG14" i="6"/>
  <c r="AG16" i="6"/>
  <c r="AG18" i="6"/>
  <c r="AM11" i="6"/>
  <c r="AI16" i="6"/>
  <c r="AN11" i="6"/>
  <c r="AJ15" i="6"/>
  <c r="AH10" i="6"/>
  <c r="AH12" i="6"/>
  <c r="AH14" i="6"/>
  <c r="AH16" i="6"/>
  <c r="AH18" i="6"/>
  <c r="AX11" i="6"/>
  <c r="AT16" i="6"/>
  <c r="AU10" i="6"/>
  <c r="AU12" i="6"/>
  <c r="AU14" i="6"/>
  <c r="AU16" i="6"/>
  <c r="AU18" i="6"/>
  <c r="AN15" i="12" s="1"/>
  <c r="AR11" i="6"/>
  <c r="AL8" i="12" s="1"/>
  <c r="AR13" i="6"/>
  <c r="AR15" i="6"/>
  <c r="AR17" i="6"/>
  <c r="AL14" i="12" s="1"/>
  <c r="AT11" i="6"/>
  <c r="AX14" i="6"/>
  <c r="AS10" i="6"/>
  <c r="AS12" i="6"/>
  <c r="AS14" i="6"/>
  <c r="AS16" i="6"/>
  <c r="AS18" i="6"/>
  <c r="D13" i="6"/>
  <c r="I15" i="6"/>
  <c r="F18" i="6"/>
  <c r="E15" i="12" s="1"/>
  <c r="B12" i="6"/>
  <c r="B9" i="12" s="1"/>
  <c r="G14" i="6"/>
  <c r="E17" i="6"/>
  <c r="E12" i="6"/>
  <c r="B17" i="6"/>
  <c r="D12" i="6"/>
  <c r="I14" i="6"/>
  <c r="F17" i="6"/>
  <c r="C11" i="6"/>
  <c r="B8" i="12" s="1"/>
  <c r="C17" i="6"/>
  <c r="H12" i="6"/>
  <c r="H10" i="6"/>
  <c r="H13" i="6"/>
  <c r="S11" i="6"/>
  <c r="O8" i="12" s="1"/>
  <c r="S13" i="6"/>
  <c r="O10" i="12" s="1"/>
  <c r="S15" i="6"/>
  <c r="O12" i="12" s="1"/>
  <c r="S17" i="6"/>
  <c r="O14" i="12" s="1"/>
  <c r="T10" i="6"/>
  <c r="T12" i="6"/>
  <c r="T14" i="6"/>
  <c r="T16" i="6"/>
  <c r="T18" i="6"/>
  <c r="P15" i="12" s="1"/>
  <c r="Q11" i="6"/>
  <c r="Q13" i="6"/>
  <c r="Q15" i="6"/>
  <c r="Q17" i="6"/>
  <c r="R10" i="6"/>
  <c r="O7" i="12" s="1"/>
  <c r="R12" i="6"/>
  <c r="O9" i="12" s="1"/>
  <c r="R14" i="6"/>
  <c r="O11" i="12" s="1"/>
  <c r="R16" i="6"/>
  <c r="O13" i="12" s="1"/>
  <c r="R18" i="6"/>
  <c r="O15" i="12" s="1"/>
  <c r="AI14" i="6"/>
  <c r="AM17" i="6"/>
  <c r="AG14" i="12" s="1"/>
  <c r="AJ12" i="6"/>
  <c r="AN16" i="6"/>
  <c r="AK10" i="6"/>
  <c r="AK12" i="6"/>
  <c r="AK14" i="6"/>
  <c r="AK16" i="6"/>
  <c r="AK18" i="6"/>
  <c r="AF15" i="12" s="1"/>
  <c r="AM12" i="6"/>
  <c r="AI17" i="6"/>
  <c r="AN12" i="6"/>
  <c r="AJ16" i="6"/>
  <c r="AL10" i="6"/>
  <c r="AG7" i="12" s="1"/>
  <c r="AL12" i="6"/>
  <c r="AL14" i="6"/>
  <c r="AG11" i="12" s="1"/>
  <c r="AL16" i="6"/>
  <c r="AG13" i="12" s="1"/>
  <c r="AL18" i="6"/>
  <c r="AG15" i="12" s="1"/>
  <c r="AX12" i="6"/>
  <c r="AT17" i="6"/>
  <c r="AY10" i="6"/>
  <c r="AY12" i="6"/>
  <c r="AY14" i="6"/>
  <c r="AY16" i="6"/>
  <c r="AY18" i="6"/>
  <c r="AQ15" i="12" s="1"/>
  <c r="AV11" i="6"/>
  <c r="AV13" i="6"/>
  <c r="AV15" i="6"/>
  <c r="AV17" i="6"/>
  <c r="AT12" i="6"/>
  <c r="AX15" i="6"/>
  <c r="AW10" i="6"/>
  <c r="AW12" i="6"/>
  <c r="AW14" i="6"/>
  <c r="AW16" i="6"/>
  <c r="L15" i="12"/>
  <c r="AD15" i="12"/>
  <c r="C15" i="12"/>
  <c r="AM15" i="12"/>
  <c r="AZ18" i="6"/>
  <c r="AC11" i="13"/>
  <c r="AL35" i="13"/>
  <c r="AG15" i="13"/>
  <c r="AC18" i="13"/>
  <c r="AG31" i="13"/>
  <c r="AC34" i="13"/>
  <c r="AG47" i="13"/>
  <c r="AC50" i="13"/>
  <c r="AL47" i="13"/>
  <c r="K7" i="12"/>
  <c r="K9" i="12"/>
  <c r="AL10" i="12"/>
  <c r="AL12" i="12"/>
  <c r="K8" i="12"/>
  <c r="K10" i="12"/>
  <c r="K12" i="12"/>
  <c r="K14" i="12"/>
  <c r="AL19" i="13"/>
  <c r="AL29" i="13"/>
  <c r="AS8" i="14"/>
  <c r="AP15" i="13"/>
  <c r="AP47" i="13"/>
  <c r="AL20" i="13"/>
  <c r="AL52" i="13"/>
  <c r="AP18" i="13"/>
  <c r="AP50" i="13"/>
  <c r="AP9" i="13"/>
  <c r="AP41" i="13"/>
  <c r="AL14" i="13"/>
  <c r="AL46" i="13"/>
  <c r="AP12" i="13"/>
  <c r="AP44" i="13"/>
  <c r="AL15" i="13"/>
  <c r="AL11" i="13"/>
  <c r="AL37" i="13"/>
  <c r="AX9" i="14"/>
  <c r="AP23" i="13"/>
  <c r="AL28" i="13"/>
  <c r="AP26" i="13"/>
  <c r="AP17" i="13"/>
  <c r="AP49" i="13"/>
  <c r="AL22" i="13"/>
  <c r="AL54" i="13"/>
  <c r="AP20" i="13"/>
  <c r="AP52" i="13"/>
  <c r="AL51" i="13"/>
  <c r="AL39" i="13"/>
  <c r="AL27" i="13"/>
  <c r="AL13" i="13"/>
  <c r="AL45" i="13"/>
  <c r="AS9" i="14"/>
  <c r="AP31" i="13"/>
  <c r="AL36" i="13"/>
  <c r="AP34" i="13"/>
  <c r="AP25" i="13"/>
  <c r="AL30" i="13"/>
  <c r="AP28" i="13"/>
  <c r="AL9" i="13"/>
  <c r="AL43" i="13"/>
  <c r="AL21" i="13"/>
  <c r="AL53" i="13"/>
  <c r="AX8" i="14"/>
  <c r="AP39" i="13"/>
  <c r="AL12" i="13"/>
  <c r="AL44" i="13"/>
  <c r="AP10" i="13"/>
  <c r="AP42" i="13"/>
  <c r="AP33" i="13"/>
  <c r="AL38" i="13"/>
  <c r="AP36" i="13"/>
  <c r="K11" i="12"/>
  <c r="K13" i="12"/>
  <c r="K15" i="12"/>
  <c r="AB16" i="14"/>
  <c r="BG16" i="14" s="1"/>
  <c r="F14" i="13"/>
  <c r="X13" i="14"/>
  <c r="BC13" i="14" s="1"/>
  <c r="B11" i="13"/>
  <c r="X19" i="14"/>
  <c r="BC19" i="14" s="1"/>
  <c r="B17" i="13"/>
  <c r="X12" i="14"/>
  <c r="BC12" i="14" s="1"/>
  <c r="B10" i="13"/>
  <c r="AB23" i="14"/>
  <c r="BG23" i="14" s="1"/>
  <c r="F21" i="13"/>
  <c r="AB39" i="14"/>
  <c r="BG39" i="14" s="1"/>
  <c r="F37" i="13"/>
  <c r="X43" i="14"/>
  <c r="BC43" i="14" s="1"/>
  <c r="B41" i="13"/>
  <c r="AB45" i="14"/>
  <c r="BG45" i="14" s="1"/>
  <c r="F43" i="13"/>
  <c r="X51" i="14"/>
  <c r="BC51" i="14" s="1"/>
  <c r="B49" i="13"/>
  <c r="AB53" i="14"/>
  <c r="BG53" i="14" s="1"/>
  <c r="F51" i="13"/>
  <c r="X35" i="14"/>
  <c r="BC35" i="14" s="1"/>
  <c r="B33" i="13"/>
  <c r="X30" i="14"/>
  <c r="BC30" i="14" s="1"/>
  <c r="B28" i="13"/>
  <c r="AB32" i="14"/>
  <c r="BG32" i="14" s="1"/>
  <c r="F30" i="13"/>
  <c r="X38" i="14"/>
  <c r="BC38" i="14" s="1"/>
  <c r="B36" i="13"/>
  <c r="AB40" i="14"/>
  <c r="BG40" i="14" s="1"/>
  <c r="F38" i="13"/>
  <c r="X46" i="14"/>
  <c r="BC46" i="14" s="1"/>
  <c r="B44" i="13"/>
  <c r="AB48" i="14"/>
  <c r="BG48" i="14" s="1"/>
  <c r="F46" i="13"/>
  <c r="X54" i="14"/>
  <c r="BC54" i="14" s="1"/>
  <c r="B52" i="13"/>
  <c r="AB56" i="14"/>
  <c r="BG56" i="14" s="1"/>
  <c r="F54" i="13"/>
  <c r="X20" i="14"/>
  <c r="BC20" i="14" s="1"/>
  <c r="B18" i="13"/>
  <c r="AB22" i="14"/>
  <c r="BG22" i="14" s="1"/>
  <c r="F20" i="13"/>
  <c r="X28" i="14"/>
  <c r="BC28" i="14" s="1"/>
  <c r="B26" i="13"/>
  <c r="AG9" i="13"/>
  <c r="AC12" i="13"/>
  <c r="AG25" i="13"/>
  <c r="AC28" i="13"/>
  <c r="AG41" i="13"/>
  <c r="AC44" i="13"/>
  <c r="AP15" i="12"/>
  <c r="AB12" i="14"/>
  <c r="BG12" i="14" s="1"/>
  <c r="F10" i="13"/>
  <c r="X11" i="14"/>
  <c r="BC11" i="14" s="1"/>
  <c r="B9" i="13"/>
  <c r="AB19" i="14"/>
  <c r="BG19" i="14" s="1"/>
  <c r="F17" i="13"/>
  <c r="X25" i="14"/>
  <c r="BC25" i="14" s="1"/>
  <c r="B23" i="13"/>
  <c r="AB29" i="14"/>
  <c r="BG29" i="14" s="1"/>
  <c r="F27" i="13"/>
  <c r="AB35" i="14"/>
  <c r="BG35" i="14" s="1"/>
  <c r="F33" i="13"/>
  <c r="X41" i="14"/>
  <c r="BC41" i="14" s="1"/>
  <c r="B39" i="13"/>
  <c r="AB43" i="14"/>
  <c r="BG43" i="14" s="1"/>
  <c r="F41" i="13"/>
  <c r="X49" i="14"/>
  <c r="BC49" i="14" s="1"/>
  <c r="B47" i="13"/>
  <c r="AB51" i="14"/>
  <c r="BG51" i="14" s="1"/>
  <c r="F49" i="13"/>
  <c r="X31" i="14"/>
  <c r="BC31" i="14" s="1"/>
  <c r="B29" i="13"/>
  <c r="AB30" i="14"/>
  <c r="BG30" i="14" s="1"/>
  <c r="F28" i="13"/>
  <c r="X36" i="14"/>
  <c r="BC36" i="14" s="1"/>
  <c r="B34" i="13"/>
  <c r="AB38" i="14"/>
  <c r="BG38" i="14" s="1"/>
  <c r="F36" i="13"/>
  <c r="X44" i="14"/>
  <c r="BC44" i="14" s="1"/>
  <c r="B42" i="13"/>
  <c r="AB46" i="14"/>
  <c r="BG46" i="14" s="1"/>
  <c r="F44" i="13"/>
  <c r="X52" i="14"/>
  <c r="BC52" i="14" s="1"/>
  <c r="B50" i="13"/>
  <c r="AB54" i="14"/>
  <c r="BG54" i="14" s="1"/>
  <c r="F52" i="13"/>
  <c r="X18" i="14"/>
  <c r="BC18" i="14" s="1"/>
  <c r="B16" i="13"/>
  <c r="AB20" i="14"/>
  <c r="BG20" i="14" s="1"/>
  <c r="F18" i="13"/>
  <c r="X26" i="14"/>
  <c r="BC26" i="14" s="1"/>
  <c r="B24" i="13"/>
  <c r="AG21" i="13"/>
  <c r="AC24" i="13"/>
  <c r="AG37" i="13"/>
  <c r="AC40" i="13"/>
  <c r="AG53" i="13"/>
  <c r="X14" i="14"/>
  <c r="BC14" i="14" s="1"/>
  <c r="B12" i="13"/>
  <c r="AB15" i="14"/>
  <c r="BG15" i="14" s="1"/>
  <c r="F13" i="13"/>
  <c r="AB13" i="14"/>
  <c r="BG13" i="14" s="1"/>
  <c r="F11" i="13"/>
  <c r="AB14" i="14"/>
  <c r="BG14" i="14" s="1"/>
  <c r="F12" i="13"/>
  <c r="X21" i="14"/>
  <c r="BC21" i="14" s="1"/>
  <c r="B19" i="13"/>
  <c r="AB25" i="14"/>
  <c r="BG25" i="14" s="1"/>
  <c r="F23" i="13"/>
  <c r="AB31" i="14"/>
  <c r="BG31" i="14" s="1"/>
  <c r="F29" i="13"/>
  <c r="X37" i="14"/>
  <c r="BC37" i="14" s="1"/>
  <c r="B35" i="13"/>
  <c r="AB41" i="14"/>
  <c r="BG41" i="14" s="1"/>
  <c r="F39" i="13"/>
  <c r="X47" i="14"/>
  <c r="BC47" i="14" s="1"/>
  <c r="B45" i="13"/>
  <c r="AB49" i="14"/>
  <c r="BG49" i="14" s="1"/>
  <c r="F47" i="13"/>
  <c r="X55" i="14"/>
  <c r="BC55" i="14" s="1"/>
  <c r="B53" i="13"/>
  <c r="AB21" i="14"/>
  <c r="BG21" i="14" s="1"/>
  <c r="F19" i="13"/>
  <c r="AB27" i="14"/>
  <c r="BG27" i="14" s="1"/>
  <c r="F25" i="13"/>
  <c r="AB37" i="14"/>
  <c r="BG37" i="14" s="1"/>
  <c r="F35" i="13"/>
  <c r="AB28" i="14"/>
  <c r="BG28" i="14" s="1"/>
  <c r="F26" i="13"/>
  <c r="X34" i="14"/>
  <c r="BC34" i="14" s="1"/>
  <c r="B32" i="13"/>
  <c r="AB36" i="14"/>
  <c r="BG36" i="14" s="1"/>
  <c r="F34" i="13"/>
  <c r="X42" i="14"/>
  <c r="BC42" i="14" s="1"/>
  <c r="B40" i="13"/>
  <c r="AB44" i="14"/>
  <c r="BG44" i="14" s="1"/>
  <c r="F42" i="13"/>
  <c r="X50" i="14"/>
  <c r="BC50" i="14" s="1"/>
  <c r="B48" i="13"/>
  <c r="AB52" i="14"/>
  <c r="BG52" i="14" s="1"/>
  <c r="F50" i="13"/>
  <c r="AB18" i="14"/>
  <c r="BG18" i="14" s="1"/>
  <c r="F16" i="13"/>
  <c r="X24" i="14"/>
  <c r="BC24" i="14" s="1"/>
  <c r="B22" i="13"/>
  <c r="AB26" i="14"/>
  <c r="BG26" i="14" s="1"/>
  <c r="F24" i="13"/>
  <c r="AG17" i="13"/>
  <c r="AC20" i="13"/>
  <c r="AG33" i="13"/>
  <c r="AC36" i="13"/>
  <c r="AG49" i="13"/>
  <c r="AC52" i="13"/>
  <c r="X15" i="14"/>
  <c r="BC15" i="14" s="1"/>
  <c r="B13" i="13"/>
  <c r="AB11" i="14"/>
  <c r="BG11" i="14" s="1"/>
  <c r="F9" i="13"/>
  <c r="X17" i="14"/>
  <c r="BC17" i="14" s="1"/>
  <c r="B15" i="13"/>
  <c r="AB17" i="14"/>
  <c r="BG17" i="14" s="1"/>
  <c r="F15" i="13"/>
  <c r="X16" i="14"/>
  <c r="BC16" i="14" s="1"/>
  <c r="B14" i="13"/>
  <c r="X27" i="14"/>
  <c r="BC27" i="14" s="1"/>
  <c r="B25" i="13"/>
  <c r="X33" i="14"/>
  <c r="BC33" i="14" s="1"/>
  <c r="B31" i="13"/>
  <c r="X45" i="14"/>
  <c r="BC45" i="14" s="1"/>
  <c r="B43" i="13"/>
  <c r="AB47" i="14"/>
  <c r="BG47" i="14" s="1"/>
  <c r="F45" i="13"/>
  <c r="X53" i="14"/>
  <c r="BC53" i="14" s="1"/>
  <c r="B51" i="13"/>
  <c r="AB55" i="14"/>
  <c r="BG55" i="14" s="1"/>
  <c r="F53" i="13"/>
  <c r="X23" i="14"/>
  <c r="BC23" i="14" s="1"/>
  <c r="B21" i="13"/>
  <c r="X29" i="14"/>
  <c r="BC29" i="14" s="1"/>
  <c r="B27" i="13"/>
  <c r="AB33" i="14"/>
  <c r="BG33" i="14" s="1"/>
  <c r="F31" i="13"/>
  <c r="X39" i="14"/>
  <c r="BC39" i="14" s="1"/>
  <c r="B37" i="13"/>
  <c r="X32" i="14"/>
  <c r="BC32" i="14" s="1"/>
  <c r="B30" i="13"/>
  <c r="AB34" i="14"/>
  <c r="BG34" i="14" s="1"/>
  <c r="F32" i="13"/>
  <c r="X40" i="14"/>
  <c r="BC40" i="14" s="1"/>
  <c r="B38" i="13"/>
  <c r="AB42" i="14"/>
  <c r="BG42" i="14" s="1"/>
  <c r="F40" i="13"/>
  <c r="X48" i="14"/>
  <c r="BC48" i="14" s="1"/>
  <c r="B46" i="13"/>
  <c r="AB50" i="14"/>
  <c r="BG50" i="14" s="1"/>
  <c r="F48" i="13"/>
  <c r="X56" i="14"/>
  <c r="BC56" i="14" s="1"/>
  <c r="B54" i="13"/>
  <c r="X22" i="14"/>
  <c r="BC22" i="14" s="1"/>
  <c r="B20" i="13"/>
  <c r="AB24" i="14"/>
  <c r="BG24" i="14" s="1"/>
  <c r="F22" i="13"/>
  <c r="AG13" i="13"/>
  <c r="AC16" i="13"/>
  <c r="AG29" i="13"/>
  <c r="AC32" i="13"/>
  <c r="AG45" i="13"/>
  <c r="AC48" i="13"/>
  <c r="AM8" i="14"/>
  <c r="AM9" i="14"/>
  <c r="AH8" i="14"/>
  <c r="AH9" i="14"/>
  <c r="N9" i="14"/>
  <c r="N8" i="14"/>
  <c r="S9" i="14"/>
  <c r="S8" i="14"/>
  <c r="C9" i="14"/>
  <c r="C8" i="14"/>
  <c r="H9" i="14"/>
  <c r="H8" i="14"/>
  <c r="X18" i="6"/>
  <c r="B15" i="12"/>
  <c r="AG8" i="12"/>
  <c r="AG10" i="12"/>
  <c r="AG12" i="12"/>
  <c r="F15" i="12"/>
  <c r="Z18" i="6"/>
  <c r="Y18" i="6"/>
  <c r="AA18" i="6"/>
  <c r="K18" i="6"/>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Y19" i="6" l="1"/>
  <c r="AC16" i="12"/>
  <c r="F11" i="12"/>
  <c r="Z19" i="6"/>
  <c r="BE19" i="6" s="1"/>
  <c r="AW16" i="12" s="1"/>
  <c r="BA19" i="6"/>
  <c r="K16" i="12"/>
  <c r="AL16" i="12"/>
  <c r="AS16" i="12" s="1"/>
  <c r="O16" i="12"/>
  <c r="AZ19" i="6"/>
  <c r="AO19" i="6"/>
  <c r="U19" i="6"/>
  <c r="AP19" i="6"/>
  <c r="V19" i="6"/>
  <c r="X19" i="6"/>
  <c r="T16" i="12" s="1"/>
  <c r="O39" i="9" s="1"/>
  <c r="K19" i="6"/>
  <c r="I16" i="12" s="1"/>
  <c r="J19" i="6"/>
  <c r="H16" i="12" s="1"/>
  <c r="AA19" i="6"/>
  <c r="U16" i="12"/>
  <c r="BG19" i="6"/>
  <c r="X16" i="12"/>
  <c r="BH19" i="6"/>
  <c r="BD19" i="6"/>
  <c r="J18" i="6"/>
  <c r="H15" i="12" s="1"/>
  <c r="BC18" i="6"/>
  <c r="AU15" i="12" s="1"/>
  <c r="P38" i="9" s="1"/>
  <c r="AC9" i="12"/>
  <c r="AO18" i="6"/>
  <c r="AC18" i="6"/>
  <c r="BH18" i="6" s="1"/>
  <c r="AG9" i="12"/>
  <c r="AP18" i="6"/>
  <c r="BA18" i="6"/>
  <c r="V18" i="6"/>
  <c r="R15" i="12" s="1"/>
  <c r="AB18" i="6"/>
  <c r="U18" i="6"/>
  <c r="Q15" i="12" s="1"/>
  <c r="AC15" i="12"/>
  <c r="AC7" i="12"/>
  <c r="AC8" i="12"/>
  <c r="AC11" i="12"/>
  <c r="B13" i="12"/>
  <c r="AL11" i="12"/>
  <c r="AC12" i="12"/>
  <c r="AL9" i="12"/>
  <c r="AC10" i="12"/>
  <c r="F9" i="12"/>
  <c r="F10" i="12"/>
  <c r="F7" i="12"/>
  <c r="F14" i="12"/>
  <c r="AL15" i="12"/>
  <c r="AR15" i="12" s="1"/>
  <c r="AL7" i="12"/>
  <c r="B10" i="12"/>
  <c r="B7" i="12"/>
  <c r="B14" i="12"/>
  <c r="AC13" i="12"/>
  <c r="F8" i="12"/>
  <c r="AL13" i="12"/>
  <c r="AC14" i="12"/>
  <c r="AX10" i="14"/>
  <c r="AS10" i="14"/>
  <c r="AH10" i="14"/>
  <c r="AM10" i="14"/>
  <c r="N10" i="14"/>
  <c r="S10" i="14"/>
  <c r="H10" i="14"/>
  <c r="C10" i="14"/>
  <c r="BD18" i="6"/>
  <c r="U15" i="12"/>
  <c r="BF18" i="6"/>
  <c r="W15" i="12"/>
  <c r="BE18" i="6"/>
  <c r="V15" i="12"/>
  <c r="I15" i="12"/>
  <c r="T15" i="12"/>
  <c r="O38" i="9" s="1"/>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C4474" i="3"/>
  <c r="D4474" i="3"/>
  <c r="C4475" i="3"/>
  <c r="D4475" i="3"/>
  <c r="C4476" i="3"/>
  <c r="D4476" i="3"/>
  <c r="C4477" i="3"/>
  <c r="D4477" i="3"/>
  <c r="C4478" i="3"/>
  <c r="D4478" i="3"/>
  <c r="C4479" i="3"/>
  <c r="D4479" i="3"/>
  <c r="C4480" i="3"/>
  <c r="D4480" i="3"/>
  <c r="C4481" i="3"/>
  <c r="D4481" i="3"/>
  <c r="C4482" i="3"/>
  <c r="D4482" i="3"/>
  <c r="C4483" i="3"/>
  <c r="D4483" i="3"/>
  <c r="C4484" i="3"/>
  <c r="D4484" i="3"/>
  <c r="C4485" i="3"/>
  <c r="D4485" i="3"/>
  <c r="C4486" i="3"/>
  <c r="D4486" i="3"/>
  <c r="C4487" i="3"/>
  <c r="D4487" i="3"/>
  <c r="C4488" i="3"/>
  <c r="D4488" i="3"/>
  <c r="C4489" i="3"/>
  <c r="D4489" i="3"/>
  <c r="C4490" i="3"/>
  <c r="D4490" i="3"/>
  <c r="C4491" i="3"/>
  <c r="D4491" i="3"/>
  <c r="C4492" i="3"/>
  <c r="D4492" i="3"/>
  <c r="C4493" i="3"/>
  <c r="D4493" i="3"/>
  <c r="C4494" i="3"/>
  <c r="D4494" i="3"/>
  <c r="C4495" i="3"/>
  <c r="D4495" i="3"/>
  <c r="C4496" i="3"/>
  <c r="D4496" i="3"/>
  <c r="C4497" i="3"/>
  <c r="D4497"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D4405" i="3"/>
  <c r="C4405" i="3"/>
  <c r="D4404" i="3"/>
  <c r="C4404" i="3"/>
  <c r="D4403" i="3"/>
  <c r="C4403" i="3"/>
  <c r="D4402" i="3"/>
  <c r="C4402" i="3"/>
  <c r="D4401" i="3"/>
  <c r="C4401" i="3"/>
  <c r="D4400" i="3"/>
  <c r="C4400" i="3"/>
  <c r="D4399" i="3"/>
  <c r="C4399" i="3"/>
  <c r="D4398" i="3"/>
  <c r="C4398" i="3"/>
  <c r="D4397" i="3"/>
  <c r="C4397" i="3"/>
  <c r="D4396" i="3"/>
  <c r="C4396" i="3"/>
  <c r="D4395" i="3"/>
  <c r="C4395" i="3"/>
  <c r="D4394" i="3"/>
  <c r="C4394"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C3683" i="3"/>
  <c r="D3683" i="3"/>
  <c r="C3684" i="3"/>
  <c r="D3684" i="3"/>
  <c r="C3685" i="3"/>
  <c r="D3685" i="3"/>
  <c r="C3686" i="3"/>
  <c r="D3686" i="3"/>
  <c r="C3687" i="3"/>
  <c r="D3687" i="3"/>
  <c r="D3682" i="3"/>
  <c r="C3682" i="3"/>
  <c r="V16" i="12" l="1"/>
  <c r="AJ16" i="12"/>
  <c r="R16" i="12"/>
  <c r="B5" i="10"/>
  <c r="AR16" i="12"/>
  <c r="AI16" i="12"/>
  <c r="W16" i="12"/>
  <c r="K39" i="9" s="1"/>
  <c r="BF19" i="6"/>
  <c r="AX16" i="12" s="1"/>
  <c r="Q16" i="12"/>
  <c r="BC19" i="6"/>
  <c r="AU16" i="12" s="1"/>
  <c r="P39" i="9" s="1"/>
  <c r="C36" i="9" s="1"/>
  <c r="B6" i="10"/>
  <c r="AD19" i="6"/>
  <c r="AE19" i="6"/>
  <c r="D36" i="9"/>
  <c r="B3" i="10"/>
  <c r="B4" i="10"/>
  <c r="AY16" i="12"/>
  <c r="AW15" i="12"/>
  <c r="BG18" i="6"/>
  <c r="BJ18" i="6" s="1"/>
  <c r="AZ16" i="12"/>
  <c r="AV16" i="12"/>
  <c r="AX15" i="12"/>
  <c r="Y15" i="12"/>
  <c r="AJ15" i="12"/>
  <c r="AS15" i="12"/>
  <c r="AD18" i="6"/>
  <c r="X15" i="12"/>
  <c r="K38" i="9" s="1"/>
  <c r="AE18" i="6"/>
  <c r="AI15" i="12"/>
  <c r="AV15" i="12"/>
  <c r="AZ15" i="12"/>
  <c r="AN14" i="12"/>
  <c r="AE14" i="12"/>
  <c r="AB12" i="6"/>
  <c r="X9" i="12" s="1"/>
  <c r="AP9" i="12"/>
  <c r="AP13" i="12"/>
  <c r="E14" i="12"/>
  <c r="AO10" i="6"/>
  <c r="AP7" i="12"/>
  <c r="AF14" i="12"/>
  <c r="AN7" i="12"/>
  <c r="AP10" i="12"/>
  <c r="AM12" i="12"/>
  <c r="AB15" i="6"/>
  <c r="X12" i="12" s="1"/>
  <c r="AN10" i="12"/>
  <c r="P14" i="12"/>
  <c r="AF11" i="12"/>
  <c r="D14" i="12"/>
  <c r="AQ9" i="12"/>
  <c r="AD11" i="12"/>
  <c r="AO9" i="12"/>
  <c r="AE9" i="12"/>
  <c r="AO14" i="12"/>
  <c r="AO8" i="12"/>
  <c r="G11" i="12"/>
  <c r="L7" i="12"/>
  <c r="AE13" i="12"/>
  <c r="AQ13" i="12"/>
  <c r="AP14" i="12"/>
  <c r="J10" i="6"/>
  <c r="AQ11" i="12"/>
  <c r="AF12" i="12"/>
  <c r="AD12" i="12"/>
  <c r="AO13" i="12"/>
  <c r="M8" i="12"/>
  <c r="AF39" i="13"/>
  <c r="AE20" i="13"/>
  <c r="AE52" i="13"/>
  <c r="AF37" i="13"/>
  <c r="AE18" i="13"/>
  <c r="AE50" i="13"/>
  <c r="AF35" i="13"/>
  <c r="AE16" i="13"/>
  <c r="AE48" i="13"/>
  <c r="AF33" i="13"/>
  <c r="AE14" i="13"/>
  <c r="AE46" i="13"/>
  <c r="AF26" i="13"/>
  <c r="N32" i="13"/>
  <c r="AF16" i="13"/>
  <c r="AF48" i="13"/>
  <c r="AE29" i="13"/>
  <c r="N22" i="13"/>
  <c r="N54" i="13"/>
  <c r="AF38" i="13"/>
  <c r="AE19" i="13"/>
  <c r="N12" i="13"/>
  <c r="N44" i="13"/>
  <c r="AF28" i="13"/>
  <c r="N34" i="13"/>
  <c r="AF31" i="13"/>
  <c r="AE12" i="13"/>
  <c r="AE44" i="13"/>
  <c r="AF29" i="13"/>
  <c r="AE10" i="13"/>
  <c r="AE42" i="13"/>
  <c r="AF27" i="13"/>
  <c r="AE40" i="13"/>
  <c r="AE38" i="13"/>
  <c r="AF18" i="13"/>
  <c r="AF50" i="13"/>
  <c r="AE31" i="13"/>
  <c r="N24" i="13"/>
  <c r="AF40" i="13"/>
  <c r="AE21" i="13"/>
  <c r="N14" i="13"/>
  <c r="N46" i="13"/>
  <c r="AF30" i="13"/>
  <c r="AE11" i="13"/>
  <c r="N36" i="13"/>
  <c r="AF20" i="13"/>
  <c r="AF52" i="13"/>
  <c r="AE35" i="13"/>
  <c r="N26" i="13"/>
  <c r="M19" i="13"/>
  <c r="AF23" i="13"/>
  <c r="AE36" i="13"/>
  <c r="AF21" i="13"/>
  <c r="AF53" i="13"/>
  <c r="AE34" i="13"/>
  <c r="AF19" i="13"/>
  <c r="AF51" i="13"/>
  <c r="AE32" i="13"/>
  <c r="AF17" i="13"/>
  <c r="AF49" i="13"/>
  <c r="AE30" i="13"/>
  <c r="AF10" i="13"/>
  <c r="AF42" i="13"/>
  <c r="AE23" i="13"/>
  <c r="N16" i="13"/>
  <c r="N48" i="13"/>
  <c r="AF32" i="13"/>
  <c r="AE13" i="13"/>
  <c r="N38" i="13"/>
  <c r="AF22" i="13"/>
  <c r="AF54" i="13"/>
  <c r="AE43" i="13"/>
  <c r="N28" i="13"/>
  <c r="AF12" i="13"/>
  <c r="AF44" i="13"/>
  <c r="N18" i="13"/>
  <c r="N50" i="13"/>
  <c r="AE33" i="13"/>
  <c r="M11" i="13"/>
  <c r="AF15" i="13"/>
  <c r="AF47" i="13"/>
  <c r="AE28" i="13"/>
  <c r="AF13" i="13"/>
  <c r="AF45" i="13"/>
  <c r="AE26" i="13"/>
  <c r="AF11" i="13"/>
  <c r="AF43" i="13"/>
  <c r="AE24" i="13"/>
  <c r="AF41" i="13"/>
  <c r="AE22" i="13"/>
  <c r="AE54" i="13"/>
  <c r="AF34" i="13"/>
  <c r="AE15" i="13"/>
  <c r="N40" i="13"/>
  <c r="AF24" i="13"/>
  <c r="AE51" i="13"/>
  <c r="N30" i="13"/>
  <c r="AF14" i="13"/>
  <c r="AF46" i="13"/>
  <c r="AE27" i="13"/>
  <c r="N20" i="13"/>
  <c r="N52" i="13"/>
  <c r="AE41" i="13"/>
  <c r="AF36" i="13"/>
  <c r="AE17" i="13"/>
  <c r="M10" i="13"/>
  <c r="N42" i="13"/>
  <c r="M35" i="13"/>
  <c r="N39" i="13"/>
  <c r="M26" i="13"/>
  <c r="M33" i="13"/>
  <c r="N37" i="13"/>
  <c r="M24" i="13"/>
  <c r="M23" i="13"/>
  <c r="AE39" i="13"/>
  <c r="N27" i="13"/>
  <c r="M14" i="13"/>
  <c r="M46" i="13"/>
  <c r="N10" i="13"/>
  <c r="M21" i="13"/>
  <c r="M53" i="13"/>
  <c r="M12" i="13"/>
  <c r="M44" i="13"/>
  <c r="M27" i="13"/>
  <c r="N31" i="13"/>
  <c r="AE45" i="13"/>
  <c r="M18" i="13"/>
  <c r="M50" i="13"/>
  <c r="AE47" i="13"/>
  <c r="N29" i="13"/>
  <c r="AE37" i="13"/>
  <c r="M16" i="13"/>
  <c r="M48" i="13"/>
  <c r="M15" i="13"/>
  <c r="M47" i="13"/>
  <c r="N19" i="13"/>
  <c r="N51" i="13"/>
  <c r="M38" i="13"/>
  <c r="M13" i="13"/>
  <c r="M45" i="13"/>
  <c r="N17" i="13"/>
  <c r="N49" i="13"/>
  <c r="M36" i="13"/>
  <c r="M51" i="13"/>
  <c r="N23" i="13"/>
  <c r="M42" i="13"/>
  <c r="M17" i="13"/>
  <c r="M49" i="13"/>
  <c r="N21" i="13"/>
  <c r="N53" i="13"/>
  <c r="M40" i="13"/>
  <c r="M39" i="13"/>
  <c r="N11" i="13"/>
  <c r="N43" i="13"/>
  <c r="M30" i="13"/>
  <c r="M37" i="13"/>
  <c r="N41" i="13"/>
  <c r="M28" i="13"/>
  <c r="M43" i="13"/>
  <c r="N15" i="13"/>
  <c r="N47" i="13"/>
  <c r="M34" i="13"/>
  <c r="AE49" i="13"/>
  <c r="M41" i="13"/>
  <c r="N13" i="13"/>
  <c r="N45" i="13"/>
  <c r="M32" i="13"/>
  <c r="M31" i="13"/>
  <c r="N35" i="13"/>
  <c r="M22" i="13"/>
  <c r="M54" i="13"/>
  <c r="M29" i="13"/>
  <c r="N33" i="13"/>
  <c r="AE53" i="13"/>
  <c r="M20" i="13"/>
  <c r="M52" i="13"/>
  <c r="M9" i="12"/>
  <c r="AN12" i="12"/>
  <c r="M7" i="12"/>
  <c r="AN8" i="12"/>
  <c r="M11" i="12"/>
  <c r="L13" i="12"/>
  <c r="L11" i="12"/>
  <c r="AF10" i="12"/>
  <c r="L9" i="12"/>
  <c r="AF8" i="12"/>
  <c r="AQ7" i="12"/>
  <c r="AE12" i="12"/>
  <c r="AP11" i="12"/>
  <c r="AE10" i="12"/>
  <c r="AE8" i="12"/>
  <c r="N13" i="12"/>
  <c r="AH12" i="12"/>
  <c r="C12" i="12"/>
  <c r="N11" i="12"/>
  <c r="AH10" i="12"/>
  <c r="C10" i="12"/>
  <c r="N9" i="12"/>
  <c r="AH8" i="12"/>
  <c r="C8" i="12"/>
  <c r="N7" i="12"/>
  <c r="AN9" i="12"/>
  <c r="AM13" i="12"/>
  <c r="E13" i="12"/>
  <c r="P12" i="12"/>
  <c r="AM11" i="12"/>
  <c r="E11" i="12"/>
  <c r="P10" i="12"/>
  <c r="AM9" i="12"/>
  <c r="E9" i="12"/>
  <c r="P8" i="12"/>
  <c r="AM7" i="12"/>
  <c r="E7" i="12"/>
  <c r="D13" i="12"/>
  <c r="D11" i="12"/>
  <c r="D9" i="12"/>
  <c r="D7" i="12"/>
  <c r="G13" i="12"/>
  <c r="AO11" i="12"/>
  <c r="AD10" i="12"/>
  <c r="G9" i="12"/>
  <c r="AD8" i="12"/>
  <c r="AO7" i="12"/>
  <c r="G7" i="12"/>
  <c r="AN11" i="12"/>
  <c r="AF13" i="12"/>
  <c r="AQ12" i="12"/>
  <c r="L12" i="12"/>
  <c r="AQ10" i="12"/>
  <c r="L10" i="12"/>
  <c r="AF9" i="12"/>
  <c r="AQ8" i="12"/>
  <c r="L8" i="12"/>
  <c r="AF7" i="12"/>
  <c r="AP12" i="12"/>
  <c r="AE11" i="12"/>
  <c r="AP8" i="12"/>
  <c r="AE7" i="12"/>
  <c r="AH13" i="12"/>
  <c r="C13" i="12"/>
  <c r="N12" i="12"/>
  <c r="AH11" i="12"/>
  <c r="C11" i="12"/>
  <c r="N10" i="12"/>
  <c r="AH9" i="12"/>
  <c r="C9" i="12"/>
  <c r="N8" i="12"/>
  <c r="AH7" i="12"/>
  <c r="C7" i="12"/>
  <c r="AN13" i="12"/>
  <c r="M10" i="12"/>
  <c r="M13" i="12"/>
  <c r="P13" i="12"/>
  <c r="E12" i="12"/>
  <c r="P11" i="12"/>
  <c r="AM10" i="12"/>
  <c r="E10" i="12"/>
  <c r="P9" i="12"/>
  <c r="AM8" i="12"/>
  <c r="E8" i="12"/>
  <c r="P7" i="12"/>
  <c r="D12" i="12"/>
  <c r="D10" i="12"/>
  <c r="D8" i="12"/>
  <c r="AO12" i="12"/>
  <c r="G12" i="12"/>
  <c r="AO10" i="12"/>
  <c r="G10" i="12"/>
  <c r="AD9" i="12"/>
  <c r="AD7" i="12"/>
  <c r="Z16" i="6"/>
  <c r="V13" i="12" s="1"/>
  <c r="AA16" i="6"/>
  <c r="W13" i="12" s="1"/>
  <c r="X16" i="6"/>
  <c r="T13" i="12" s="1"/>
  <c r="K16" i="6"/>
  <c r="J13" i="6"/>
  <c r="J12" i="6"/>
  <c r="X13" i="6"/>
  <c r="Z10" i="6"/>
  <c r="V7" i="12" s="1"/>
  <c r="AA13" i="6"/>
  <c r="W10" i="12" s="1"/>
  <c r="AA15" i="6"/>
  <c r="W12" i="12" s="1"/>
  <c r="Z13" i="6"/>
  <c r="V10" i="12" s="1"/>
  <c r="X12" i="6"/>
  <c r="AB10" i="6"/>
  <c r="X7" i="12" s="1"/>
  <c r="X10" i="6"/>
  <c r="Z12" i="6"/>
  <c r="V9" i="12" s="1"/>
  <c r="AA10" i="6"/>
  <c r="W7" i="12" s="1"/>
  <c r="Z14" i="6"/>
  <c r="AB11" i="6"/>
  <c r="X8" i="12" s="1"/>
  <c r="X14" i="6"/>
  <c r="AA12" i="6"/>
  <c r="W9" i="12" s="1"/>
  <c r="X11" i="6"/>
  <c r="AA11" i="6"/>
  <c r="W8" i="12" s="1"/>
  <c r="AA14" i="6"/>
  <c r="W11" i="12" s="1"/>
  <c r="K15" i="6"/>
  <c r="K13" i="6"/>
  <c r="Y13" i="6"/>
  <c r="K10" i="6"/>
  <c r="J11" i="6"/>
  <c r="J15" i="6"/>
  <c r="Z16" i="12" l="1"/>
  <c r="BI19" i="6"/>
  <c r="BA16" i="12" s="1"/>
  <c r="C3" i="10"/>
  <c r="BJ19" i="6"/>
  <c r="BB16" i="12" s="1"/>
  <c r="C6" i="10"/>
  <c r="AA16" i="12"/>
  <c r="C5" i="10"/>
  <c r="C4" i="10"/>
  <c r="L39" i="9"/>
  <c r="C35" i="9" s="1"/>
  <c r="BI18" i="6"/>
  <c r="AY15" i="12"/>
  <c r="BB15" i="12" s="1"/>
  <c r="Z15" i="12"/>
  <c r="AA15" i="12"/>
  <c r="T9" i="12"/>
  <c r="D19" i="9" s="1"/>
  <c r="T7" i="12"/>
  <c r="D17" i="9" s="1"/>
  <c r="T11" i="12"/>
  <c r="D21" i="9" s="1"/>
  <c r="T10" i="12"/>
  <c r="D20" i="9" s="1"/>
  <c r="T8" i="12"/>
  <c r="D18" i="9" s="1"/>
  <c r="BA15" i="6"/>
  <c r="AS12" i="12" s="1"/>
  <c r="X15" i="6"/>
  <c r="AP16" i="6"/>
  <c r="AZ15" i="6"/>
  <c r="AR12" i="12" s="1"/>
  <c r="AB14" i="6"/>
  <c r="X11" i="12" s="1"/>
  <c r="K14" i="6"/>
  <c r="I11" i="12" s="1"/>
  <c r="AB13" i="6"/>
  <c r="X10" i="12" s="1"/>
  <c r="BA16" i="6"/>
  <c r="AS13" i="12" s="1"/>
  <c r="AH14" i="12"/>
  <c r="AP17" i="6"/>
  <c r="AQ14" i="12"/>
  <c r="BA17" i="6"/>
  <c r="V17" i="6"/>
  <c r="AB17" i="6"/>
  <c r="AM14" i="12"/>
  <c r="AZ17" i="6"/>
  <c r="Z11" i="6"/>
  <c r="V8" i="12" s="1"/>
  <c r="N14" i="12"/>
  <c r="AA17" i="6"/>
  <c r="X17" i="6"/>
  <c r="T14" i="12" s="1"/>
  <c r="AO17" i="6"/>
  <c r="AD14" i="12"/>
  <c r="C14" i="12"/>
  <c r="J17" i="6"/>
  <c r="AC17" i="6"/>
  <c r="K17" i="6"/>
  <c r="G14" i="12"/>
  <c r="L14" i="12"/>
  <c r="U17" i="6"/>
  <c r="Y17" i="6"/>
  <c r="M14" i="12"/>
  <c r="Z17" i="6"/>
  <c r="O36" i="9"/>
  <c r="D23" i="9"/>
  <c r="C43" i="13"/>
  <c r="Y45" i="14"/>
  <c r="BD45" i="14" s="1"/>
  <c r="Y44" i="14"/>
  <c r="BD44" i="14" s="1"/>
  <c r="C42" i="13"/>
  <c r="E54" i="13"/>
  <c r="AA56" i="14"/>
  <c r="W54" i="13" s="1"/>
  <c r="X49" i="13"/>
  <c r="C30" i="13"/>
  <c r="Y32" i="14"/>
  <c r="BD32" i="14" s="1"/>
  <c r="T54" i="13"/>
  <c r="P54" i="13"/>
  <c r="V56" i="14"/>
  <c r="L12" i="13"/>
  <c r="AC20" i="14"/>
  <c r="BH20" i="14" s="1"/>
  <c r="G18" i="13"/>
  <c r="K20" i="14"/>
  <c r="D21" i="13"/>
  <c r="Z23" i="14"/>
  <c r="V21" i="13" s="1"/>
  <c r="P24" i="13"/>
  <c r="V26" i="14"/>
  <c r="AC19" i="14"/>
  <c r="BH19" i="14" s="1"/>
  <c r="G17" i="13"/>
  <c r="K19" i="14"/>
  <c r="D31" i="13"/>
  <c r="Z33" i="14"/>
  <c r="V31" i="13" s="1"/>
  <c r="V36" i="14"/>
  <c r="P34" i="13"/>
  <c r="G27" i="13"/>
  <c r="AC29" i="14"/>
  <c r="BH29" i="14" s="1"/>
  <c r="K29" i="14"/>
  <c r="T44" i="13"/>
  <c r="C51" i="13"/>
  <c r="Y53" i="14"/>
  <c r="BD53" i="14" s="1"/>
  <c r="K47" i="14"/>
  <c r="G45" i="13"/>
  <c r="AC47" i="14"/>
  <c r="BH47" i="14" s="1"/>
  <c r="AA35" i="14"/>
  <c r="W33" i="13" s="1"/>
  <c r="E33" i="13"/>
  <c r="D53" i="13"/>
  <c r="Z55" i="14"/>
  <c r="V53" i="13" s="1"/>
  <c r="C41" i="13"/>
  <c r="Y43" i="14"/>
  <c r="BD43" i="14" s="1"/>
  <c r="Y26" i="14"/>
  <c r="BD26" i="14" s="1"/>
  <c r="C24" i="13"/>
  <c r="D27" i="13"/>
  <c r="Z29" i="14"/>
  <c r="V27" i="13" s="1"/>
  <c r="P30" i="13"/>
  <c r="V32" i="14"/>
  <c r="G23" i="13"/>
  <c r="AC25" i="14"/>
  <c r="BH25" i="14" s="1"/>
  <c r="K25" i="14"/>
  <c r="T40" i="13"/>
  <c r="AA38" i="14"/>
  <c r="W36" i="13" s="1"/>
  <c r="E36" i="13"/>
  <c r="E17" i="13"/>
  <c r="AA19" i="14"/>
  <c r="W17" i="13" s="1"/>
  <c r="T20" i="13"/>
  <c r="AA18" i="14"/>
  <c r="W16" i="13" s="1"/>
  <c r="E16" i="13"/>
  <c r="K38" i="14"/>
  <c r="G36" i="13"/>
  <c r="AC38" i="14"/>
  <c r="BH38" i="14" s="1"/>
  <c r="T50" i="13"/>
  <c r="Y11" i="14"/>
  <c r="BD11" i="14" s="1"/>
  <c r="C9" i="13"/>
  <c r="D8" i="14"/>
  <c r="G24" i="13"/>
  <c r="AC26" i="14"/>
  <c r="BH26" i="14" s="1"/>
  <c r="K26" i="14"/>
  <c r="AC44" i="14"/>
  <c r="G42" i="13"/>
  <c r="K44" i="14"/>
  <c r="T46" i="13"/>
  <c r="E13" i="13"/>
  <c r="AA15" i="14"/>
  <c r="W13" i="13" s="1"/>
  <c r="T16" i="13"/>
  <c r="AA14" i="14"/>
  <c r="W12" i="13" s="1"/>
  <c r="E12" i="13"/>
  <c r="T26" i="13"/>
  <c r="E22" i="13"/>
  <c r="AA24" i="14"/>
  <c r="W22" i="13" s="1"/>
  <c r="P9" i="14"/>
  <c r="M7" i="13" s="1"/>
  <c r="M25" i="13"/>
  <c r="X38" i="13"/>
  <c r="L42" i="13"/>
  <c r="Y37" i="14"/>
  <c r="BD37" i="14" s="1"/>
  <c r="C35" i="13"/>
  <c r="X46" i="13"/>
  <c r="X51" i="13"/>
  <c r="Y30" i="14"/>
  <c r="BD30" i="14" s="1"/>
  <c r="C28" i="13"/>
  <c r="AA45" i="14"/>
  <c r="W43" i="13" s="1"/>
  <c r="E43" i="13"/>
  <c r="E50" i="13"/>
  <c r="AA52" i="14"/>
  <c r="W50" i="13" s="1"/>
  <c r="Y20" i="14"/>
  <c r="BD20" i="14" s="1"/>
  <c r="C18" i="13"/>
  <c r="T22" i="13"/>
  <c r="N25" i="13"/>
  <c r="Q9" i="14"/>
  <c r="N7" i="13" s="1"/>
  <c r="E18" i="13"/>
  <c r="AA20" i="14"/>
  <c r="W18" i="13" s="1"/>
  <c r="X34" i="13"/>
  <c r="L38" i="13"/>
  <c r="Y33" i="14"/>
  <c r="BD33" i="14" s="1"/>
  <c r="C31" i="13"/>
  <c r="X44" i="13"/>
  <c r="L48" i="13"/>
  <c r="C12" i="13"/>
  <c r="Y14" i="14"/>
  <c r="BD14" i="14" s="1"/>
  <c r="X14" i="13"/>
  <c r="L18" i="13"/>
  <c r="Y13" i="14"/>
  <c r="C11" i="13"/>
  <c r="X41" i="13"/>
  <c r="D28" i="13"/>
  <c r="Z30" i="14"/>
  <c r="V28" i="13" s="1"/>
  <c r="V33" i="14"/>
  <c r="P31" i="13"/>
  <c r="AQ17" i="13"/>
  <c r="BA19" i="14"/>
  <c r="AD15" i="13"/>
  <c r="D38" i="13"/>
  <c r="Z40" i="14"/>
  <c r="V38" i="13" s="1"/>
  <c r="V43" i="14"/>
  <c r="P41" i="13"/>
  <c r="AQ30" i="13"/>
  <c r="BA32" i="14"/>
  <c r="AD25" i="13"/>
  <c r="AI9" i="14"/>
  <c r="V53" i="14"/>
  <c r="P51" i="13"/>
  <c r="AQ40" i="13"/>
  <c r="BA42" i="14"/>
  <c r="AD35" i="13"/>
  <c r="X15" i="13"/>
  <c r="L19" i="13"/>
  <c r="AQ50" i="13"/>
  <c r="BA52" i="14"/>
  <c r="AD45" i="13"/>
  <c r="AM47" i="13"/>
  <c r="AO17" i="13"/>
  <c r="L10" i="13"/>
  <c r="AD54" i="13"/>
  <c r="AN18" i="13"/>
  <c r="X9" i="13"/>
  <c r="G8" i="14"/>
  <c r="F6" i="13" s="1"/>
  <c r="AQ29" i="13"/>
  <c r="BA31" i="14"/>
  <c r="AD24" i="13"/>
  <c r="AO42" i="13"/>
  <c r="AP38" i="14"/>
  <c r="AH36" i="13"/>
  <c r="AN40" i="13"/>
  <c r="AQ12" i="13"/>
  <c r="BA14" i="14"/>
  <c r="AO39" i="13"/>
  <c r="AP35" i="14"/>
  <c r="AH33" i="13"/>
  <c r="D14" i="13"/>
  <c r="Z16" i="14"/>
  <c r="V14" i="13" s="1"/>
  <c r="P17" i="13"/>
  <c r="V19" i="14"/>
  <c r="AO49" i="13"/>
  <c r="AH43" i="13"/>
  <c r="AP45" i="14"/>
  <c r="D24" i="13"/>
  <c r="Z26" i="14"/>
  <c r="V24" i="13" s="1"/>
  <c r="P27" i="13"/>
  <c r="V29" i="14"/>
  <c r="AH53" i="13"/>
  <c r="AP55" i="14"/>
  <c r="AD11" i="13"/>
  <c r="D34" i="13"/>
  <c r="Z36" i="14"/>
  <c r="V34" i="13" s="1"/>
  <c r="P37" i="13"/>
  <c r="V39" i="14"/>
  <c r="AQ26" i="13"/>
  <c r="BA28" i="14"/>
  <c r="AD21" i="13"/>
  <c r="AM23" i="13"/>
  <c r="AO18" i="13"/>
  <c r="C50" i="13"/>
  <c r="Y52" i="14"/>
  <c r="BD52" i="14" s="1"/>
  <c r="AQ35" i="13"/>
  <c r="BA37" i="14"/>
  <c r="AD30" i="13"/>
  <c r="AO48" i="13"/>
  <c r="AP44" i="14"/>
  <c r="AH42" i="13"/>
  <c r="AN46" i="13"/>
  <c r="AQ18" i="13"/>
  <c r="BA20" i="14"/>
  <c r="AQ11" i="13"/>
  <c r="BA13" i="14"/>
  <c r="AL8" i="14"/>
  <c r="AG6" i="13" s="1"/>
  <c r="AP14" i="14"/>
  <c r="AH12" i="13"/>
  <c r="K56" i="14"/>
  <c r="G54" i="13"/>
  <c r="AC56" i="14"/>
  <c r="BH56" i="14" s="1"/>
  <c r="X33" i="13"/>
  <c r="L37" i="13"/>
  <c r="AM26" i="13"/>
  <c r="X43" i="13"/>
  <c r="L47" i="13"/>
  <c r="AM36" i="13"/>
  <c r="AN33" i="13"/>
  <c r="T11" i="13"/>
  <c r="AM46" i="13"/>
  <c r="AN43" i="13"/>
  <c r="T21" i="13"/>
  <c r="AN53" i="13"/>
  <c r="AO52" i="13"/>
  <c r="AH46" i="13"/>
  <c r="AP48" i="14"/>
  <c r="AN50" i="13"/>
  <c r="AN23" i="13"/>
  <c r="AO22" i="13"/>
  <c r="AH16" i="13"/>
  <c r="AP18" i="14"/>
  <c r="AQ15" i="13"/>
  <c r="BA17" i="14"/>
  <c r="AC52" i="14"/>
  <c r="G50" i="13"/>
  <c r="K52" i="14"/>
  <c r="AM35" i="13"/>
  <c r="AN17" i="13"/>
  <c r="AQ47" i="13"/>
  <c r="BA49" i="14"/>
  <c r="AD42" i="13"/>
  <c r="AM18" i="13"/>
  <c r="T31" i="13"/>
  <c r="AO23" i="13"/>
  <c r="AH17" i="13"/>
  <c r="AP19" i="14"/>
  <c r="T41" i="13"/>
  <c r="AO33" i="13"/>
  <c r="AH27" i="13"/>
  <c r="AP29" i="14"/>
  <c r="P11" i="13"/>
  <c r="V13" i="14"/>
  <c r="AO43" i="13"/>
  <c r="AP39" i="14"/>
  <c r="AH37" i="13"/>
  <c r="Z20" i="14"/>
  <c r="V18" i="13" s="1"/>
  <c r="D18" i="13"/>
  <c r="P21" i="13"/>
  <c r="V23" i="14"/>
  <c r="AO53" i="13"/>
  <c r="AH47" i="13"/>
  <c r="AP49" i="14"/>
  <c r="AQ49" i="13"/>
  <c r="BA51" i="14"/>
  <c r="AD44" i="13"/>
  <c r="AM20" i="13"/>
  <c r="AM17" i="13"/>
  <c r="BA15" i="14"/>
  <c r="AQ13" i="13"/>
  <c r="AD14" i="13"/>
  <c r="E53" i="13"/>
  <c r="AA55" i="14"/>
  <c r="W53" i="13" s="1"/>
  <c r="AO32" i="13"/>
  <c r="AP28" i="14"/>
  <c r="AH26" i="13"/>
  <c r="AN30" i="13"/>
  <c r="AM45" i="13"/>
  <c r="AO15" i="13"/>
  <c r="D48" i="13"/>
  <c r="Z50" i="14"/>
  <c r="V48" i="13" s="1"/>
  <c r="E31" i="13"/>
  <c r="AA33" i="14"/>
  <c r="W31" i="13" s="1"/>
  <c r="E9" i="13"/>
  <c r="AA11" i="14"/>
  <c r="W9" i="13" s="1"/>
  <c r="F8" i="14"/>
  <c r="AC51" i="14"/>
  <c r="BH51" i="14" s="1"/>
  <c r="G49" i="13"/>
  <c r="K51" i="14"/>
  <c r="E19" i="13"/>
  <c r="AA21" i="14"/>
  <c r="W19" i="13" s="1"/>
  <c r="E37" i="13"/>
  <c r="AA39" i="14"/>
  <c r="W37" i="13" s="1"/>
  <c r="X40" i="13"/>
  <c r="L44" i="13"/>
  <c r="C37" i="13"/>
  <c r="Y39" i="14"/>
  <c r="BD39" i="14" s="1"/>
  <c r="X10" i="13"/>
  <c r="L14" i="13"/>
  <c r="X20" i="13"/>
  <c r="L24" i="13"/>
  <c r="C17" i="13"/>
  <c r="Y19" i="14"/>
  <c r="D33" i="13"/>
  <c r="Z35" i="14"/>
  <c r="V33" i="13" s="1"/>
  <c r="V38" i="14"/>
  <c r="P36" i="13"/>
  <c r="AC31" i="14"/>
  <c r="G29" i="13"/>
  <c r="K31" i="14"/>
  <c r="T52" i="13"/>
  <c r="E46" i="13"/>
  <c r="AA48" i="14"/>
  <c r="W46" i="13" s="1"/>
  <c r="G22" i="13"/>
  <c r="AC24" i="14"/>
  <c r="BH24" i="14" s="1"/>
  <c r="K24" i="14"/>
  <c r="Y40" i="14"/>
  <c r="BD40" i="14" s="1"/>
  <c r="C38" i="13"/>
  <c r="AA46" i="14"/>
  <c r="W44" i="13" s="1"/>
  <c r="E44" i="13"/>
  <c r="Y16" i="14"/>
  <c r="BD16" i="14" s="1"/>
  <c r="C14" i="13"/>
  <c r="X16" i="13"/>
  <c r="L20" i="13"/>
  <c r="C13" i="13"/>
  <c r="Y15" i="14"/>
  <c r="D29" i="13"/>
  <c r="Z31" i="14"/>
  <c r="V29" i="13" s="1"/>
  <c r="P32" i="13"/>
  <c r="V34" i="14"/>
  <c r="G25" i="13"/>
  <c r="AC27" i="14"/>
  <c r="BH27" i="14" s="1"/>
  <c r="I9" i="14"/>
  <c r="K27" i="14"/>
  <c r="D39" i="13"/>
  <c r="Z41" i="14"/>
  <c r="V39" i="13" s="1"/>
  <c r="V44" i="14"/>
  <c r="P42" i="13"/>
  <c r="G35" i="13"/>
  <c r="AC37" i="14"/>
  <c r="K37" i="14"/>
  <c r="R8" i="14"/>
  <c r="O6" i="13" s="1"/>
  <c r="V14" i="14"/>
  <c r="P12" i="13"/>
  <c r="X53" i="13"/>
  <c r="C26" i="13"/>
  <c r="Y28" i="14"/>
  <c r="AA43" i="14"/>
  <c r="W41" i="13" s="1"/>
  <c r="E41" i="13"/>
  <c r="AC43" i="14"/>
  <c r="Y41" i="13" s="1"/>
  <c r="G41" i="13"/>
  <c r="K43" i="14"/>
  <c r="X47" i="13"/>
  <c r="Y34" i="14"/>
  <c r="BD34" i="14" s="1"/>
  <c r="C32" i="13"/>
  <c r="D35" i="13"/>
  <c r="Z37" i="14"/>
  <c r="V35" i="13" s="1"/>
  <c r="P38" i="13"/>
  <c r="V40" i="14"/>
  <c r="G31" i="13"/>
  <c r="AC33" i="14"/>
  <c r="BH33" i="14" s="1"/>
  <c r="K33" i="14"/>
  <c r="K14" i="14"/>
  <c r="AC14" i="14"/>
  <c r="BH14" i="14" s="1"/>
  <c r="G12" i="13"/>
  <c r="D15" i="13"/>
  <c r="Z17" i="14"/>
  <c r="V15" i="13" s="1"/>
  <c r="V20" i="14"/>
  <c r="P18" i="13"/>
  <c r="AC13" i="14"/>
  <c r="G11" i="13"/>
  <c r="K13" i="14"/>
  <c r="T28" i="13"/>
  <c r="AA26" i="14"/>
  <c r="W24" i="13" s="1"/>
  <c r="E24" i="13"/>
  <c r="AC46" i="14"/>
  <c r="BH46" i="14" s="1"/>
  <c r="G44" i="13"/>
  <c r="K46" i="14"/>
  <c r="AC53" i="14"/>
  <c r="BH53" i="14" s="1"/>
  <c r="G51" i="13"/>
  <c r="K53" i="14"/>
  <c r="T47" i="13"/>
  <c r="AC34" i="14"/>
  <c r="BH34" i="14" s="1"/>
  <c r="G32" i="13"/>
  <c r="K34" i="14"/>
  <c r="D51" i="13"/>
  <c r="Z53" i="14"/>
  <c r="V51" i="13" s="1"/>
  <c r="L9" i="13"/>
  <c r="O8" i="14"/>
  <c r="D11" i="13"/>
  <c r="Z13" i="14"/>
  <c r="V11" i="13" s="1"/>
  <c r="P14" i="13"/>
  <c r="V16" i="14"/>
  <c r="M9" i="14"/>
  <c r="K7" i="13" s="1"/>
  <c r="T24" i="13"/>
  <c r="AA22" i="14"/>
  <c r="W20" i="13" s="1"/>
  <c r="E20" i="13"/>
  <c r="T34" i="13"/>
  <c r="AA32" i="14"/>
  <c r="W30" i="13" s="1"/>
  <c r="E30" i="13"/>
  <c r="L50" i="13"/>
  <c r="X17" i="13"/>
  <c r="L21" i="13"/>
  <c r="AQ52" i="13"/>
  <c r="BA54" i="14"/>
  <c r="AD47" i="13"/>
  <c r="X27" i="13"/>
  <c r="L31" i="13"/>
  <c r="AM15" i="13"/>
  <c r="X37" i="13"/>
  <c r="L41" i="13"/>
  <c r="AM30" i="13"/>
  <c r="L51" i="13"/>
  <c r="AM40" i="13"/>
  <c r="AN37" i="13"/>
  <c r="AO36" i="13"/>
  <c r="AH30" i="13"/>
  <c r="AP32" i="14"/>
  <c r="AN34" i="13"/>
  <c r="AM49" i="13"/>
  <c r="AO19" i="13"/>
  <c r="AO14" i="13"/>
  <c r="AM11" i="13"/>
  <c r="AN20" i="13"/>
  <c r="C54" i="13"/>
  <c r="Y56" i="14"/>
  <c r="BD56" i="14" s="1"/>
  <c r="AQ31" i="13"/>
  <c r="BA33" i="14"/>
  <c r="AD26" i="13"/>
  <c r="D36" i="13"/>
  <c r="Z38" i="14"/>
  <c r="V36" i="13" s="1"/>
  <c r="V41" i="14"/>
  <c r="P39" i="13"/>
  <c r="AE25" i="13"/>
  <c r="AJ9" i="14"/>
  <c r="AE7" i="13" s="1"/>
  <c r="AQ28" i="13"/>
  <c r="BA30" i="14"/>
  <c r="AD23" i="13"/>
  <c r="D46" i="13"/>
  <c r="Z48" i="14"/>
  <c r="V46" i="13" s="1"/>
  <c r="V51" i="14"/>
  <c r="P49" i="13"/>
  <c r="AQ38" i="13"/>
  <c r="BA40" i="14"/>
  <c r="AD33" i="13"/>
  <c r="X13" i="13"/>
  <c r="L17" i="13"/>
  <c r="AQ48" i="13"/>
  <c r="BA50" i="14"/>
  <c r="AD43" i="13"/>
  <c r="X23" i="13"/>
  <c r="L27" i="13"/>
  <c r="AD53" i="13"/>
  <c r="AN9" i="13"/>
  <c r="AU8" i="14"/>
  <c r="AM25" i="13"/>
  <c r="AT9" i="14"/>
  <c r="Y50" i="14"/>
  <c r="BD50" i="14" s="1"/>
  <c r="C48" i="13"/>
  <c r="BA39" i="14"/>
  <c r="AQ37" i="13"/>
  <c r="AD32" i="13"/>
  <c r="AO50" i="13"/>
  <c r="AP46" i="14"/>
  <c r="AH44" i="13"/>
  <c r="AN48" i="13"/>
  <c r="AQ20" i="13"/>
  <c r="BA22" i="14"/>
  <c r="T23" i="13"/>
  <c r="AO9" i="13"/>
  <c r="AV8" i="14"/>
  <c r="T33" i="13"/>
  <c r="AO25" i="13"/>
  <c r="AV9" i="14"/>
  <c r="AP21" i="14"/>
  <c r="AH19" i="13"/>
  <c r="T43" i="13"/>
  <c r="AO35" i="13"/>
  <c r="AP31" i="14"/>
  <c r="AH29" i="13"/>
  <c r="D10" i="13"/>
  <c r="Z12" i="14"/>
  <c r="V10" i="13" s="1"/>
  <c r="P13" i="13"/>
  <c r="V15" i="14"/>
  <c r="AO45" i="13"/>
  <c r="AH39" i="13"/>
  <c r="AP41" i="14"/>
  <c r="AQ41" i="13"/>
  <c r="BA43" i="14"/>
  <c r="AD36" i="13"/>
  <c r="AM12" i="13"/>
  <c r="AO54" i="13"/>
  <c r="AH48" i="13"/>
  <c r="AP50" i="14"/>
  <c r="AN52" i="13"/>
  <c r="AU9" i="14"/>
  <c r="AN25" i="13"/>
  <c r="AO24" i="13"/>
  <c r="AP20" i="14"/>
  <c r="AH18" i="13"/>
  <c r="AN22" i="13"/>
  <c r="AC50" i="14"/>
  <c r="G48" i="13"/>
  <c r="K50" i="14"/>
  <c r="AM37" i="13"/>
  <c r="AN19" i="13"/>
  <c r="D20" i="13"/>
  <c r="Z22" i="14"/>
  <c r="V20" i="13" s="1"/>
  <c r="V25" i="14"/>
  <c r="P23" i="13"/>
  <c r="AW8" i="14"/>
  <c r="AP6" i="13" s="1"/>
  <c r="AP51" i="14"/>
  <c r="AH49" i="13"/>
  <c r="D30" i="13"/>
  <c r="Z32" i="14"/>
  <c r="V30" i="13" s="1"/>
  <c r="V35" i="14"/>
  <c r="P33" i="13"/>
  <c r="AQ22" i="13"/>
  <c r="BA24" i="14"/>
  <c r="AD17" i="13"/>
  <c r="D40" i="13"/>
  <c r="Z42" i="14"/>
  <c r="V40" i="13" s="1"/>
  <c r="P43" i="13"/>
  <c r="V45" i="14"/>
  <c r="AQ32" i="13"/>
  <c r="BA34" i="14"/>
  <c r="AD27" i="13"/>
  <c r="V55" i="14"/>
  <c r="P53" i="13"/>
  <c r="L11" i="13"/>
  <c r="AQ42" i="13"/>
  <c r="BA44" i="14"/>
  <c r="BH44" i="14"/>
  <c r="AD37" i="13"/>
  <c r="AM39" i="13"/>
  <c r="AN21" i="13"/>
  <c r="BA53" i="14"/>
  <c r="AQ51" i="13"/>
  <c r="AD46" i="13"/>
  <c r="AN10" i="13"/>
  <c r="AQ21" i="13"/>
  <c r="BA23" i="14"/>
  <c r="AD16" i="13"/>
  <c r="AM13" i="13"/>
  <c r="E51" i="13"/>
  <c r="AA53" i="14"/>
  <c r="W51" i="13" s="1"/>
  <c r="AO34" i="13"/>
  <c r="AP30" i="14"/>
  <c r="AH28" i="13"/>
  <c r="AN32" i="13"/>
  <c r="AA50" i="14"/>
  <c r="W48" i="13" s="1"/>
  <c r="E48" i="13"/>
  <c r="K22" i="14"/>
  <c r="AC22" i="14"/>
  <c r="G20" i="13"/>
  <c r="Y38" i="14"/>
  <c r="C36" i="13"/>
  <c r="X50" i="13"/>
  <c r="T53" i="13"/>
  <c r="AC28" i="14"/>
  <c r="BH28" i="14" s="1"/>
  <c r="G26" i="13"/>
  <c r="K28" i="14"/>
  <c r="T30" i="13"/>
  <c r="E26" i="13"/>
  <c r="AA28" i="14"/>
  <c r="W26" i="13" s="1"/>
  <c r="X42" i="13"/>
  <c r="L46" i="13"/>
  <c r="Y41" i="14"/>
  <c r="BD41" i="14" s="1"/>
  <c r="C39" i="13"/>
  <c r="T10" i="13"/>
  <c r="X22" i="13"/>
  <c r="L26" i="13"/>
  <c r="Y21" i="14"/>
  <c r="BD21" i="14" s="1"/>
  <c r="C19" i="13"/>
  <c r="AA41" i="14"/>
  <c r="W39" i="13" s="1"/>
  <c r="E39" i="13"/>
  <c r="D47" i="13"/>
  <c r="Z49" i="14"/>
  <c r="V47" i="13" s="1"/>
  <c r="D52" i="13"/>
  <c r="Z54" i="14"/>
  <c r="V52" i="13" s="1"/>
  <c r="AA29" i="14"/>
  <c r="W27" i="13" s="1"/>
  <c r="E27" i="13"/>
  <c r="E45" i="13"/>
  <c r="AA47" i="14"/>
  <c r="W45" i="13" s="1"/>
  <c r="L52" i="13"/>
  <c r="Y18" i="14"/>
  <c r="BD18" i="14" s="1"/>
  <c r="C16" i="13"/>
  <c r="X18" i="13"/>
  <c r="L22" i="13"/>
  <c r="Y17" i="14"/>
  <c r="BD17" i="14" s="1"/>
  <c r="C15" i="13"/>
  <c r="X28" i="13"/>
  <c r="L32" i="13"/>
  <c r="D9" i="14"/>
  <c r="C25" i="13"/>
  <c r="Y27" i="14"/>
  <c r="BD27" i="14" s="1"/>
  <c r="D41" i="13"/>
  <c r="Z43" i="14"/>
  <c r="V41" i="13" s="1"/>
  <c r="V46" i="14"/>
  <c r="P44" i="13"/>
  <c r="AC39" i="14"/>
  <c r="BH39" i="14" s="1"/>
  <c r="G37" i="13"/>
  <c r="K39" i="14"/>
  <c r="G53" i="13"/>
  <c r="AC55" i="14"/>
  <c r="BH55" i="14" s="1"/>
  <c r="K55" i="14"/>
  <c r="T49" i="13"/>
  <c r="AC32" i="14"/>
  <c r="BH32" i="14" s="1"/>
  <c r="G30" i="13"/>
  <c r="K32" i="14"/>
  <c r="C46" i="13"/>
  <c r="Y48" i="14"/>
  <c r="BD48" i="14" s="1"/>
  <c r="AC49" i="14"/>
  <c r="BH49" i="14" s="1"/>
  <c r="K49" i="14"/>
  <c r="G47" i="13"/>
  <c r="E21" i="13"/>
  <c r="AA23" i="14"/>
  <c r="W21" i="13" s="1"/>
  <c r="R9" i="14"/>
  <c r="O7" i="13" s="1"/>
  <c r="X24" i="13"/>
  <c r="L28" i="13"/>
  <c r="Y23" i="14"/>
  <c r="BD23" i="14" s="1"/>
  <c r="C21" i="13"/>
  <c r="D37" i="13"/>
  <c r="Z39" i="14"/>
  <c r="V37" i="13" s="1"/>
  <c r="P40" i="13"/>
  <c r="V42" i="14"/>
  <c r="AC35" i="14"/>
  <c r="BH35" i="14" s="1"/>
  <c r="G33" i="13"/>
  <c r="K35" i="14"/>
  <c r="V52" i="14"/>
  <c r="P50" i="13"/>
  <c r="AC16" i="14"/>
  <c r="G14" i="13"/>
  <c r="K16" i="14"/>
  <c r="D17" i="13"/>
  <c r="Z19" i="14"/>
  <c r="V17" i="13" s="1"/>
  <c r="V22" i="14"/>
  <c r="P20" i="13"/>
  <c r="AC15" i="14"/>
  <c r="BH15" i="14" s="1"/>
  <c r="G13" i="13"/>
  <c r="K15" i="14"/>
  <c r="Y36" i="14"/>
  <c r="BD36" i="14" s="1"/>
  <c r="C34" i="13"/>
  <c r="X52" i="13"/>
  <c r="Y49" i="14"/>
  <c r="C47" i="13"/>
  <c r="Y24" i="14"/>
  <c r="BD24" i="14" s="1"/>
  <c r="C22" i="13"/>
  <c r="Y42" i="14"/>
  <c r="C40" i="13"/>
  <c r="D43" i="13"/>
  <c r="Z45" i="14"/>
  <c r="V43" i="13" s="1"/>
  <c r="P46" i="13"/>
  <c r="V48" i="14"/>
  <c r="G39" i="13"/>
  <c r="AC41" i="14"/>
  <c r="BH41" i="14" s="1"/>
  <c r="K41" i="14"/>
  <c r="AC12" i="14"/>
  <c r="G10" i="13"/>
  <c r="K12" i="14"/>
  <c r="D13" i="13"/>
  <c r="Z15" i="14"/>
  <c r="V13" i="13" s="1"/>
  <c r="P16" i="13"/>
  <c r="V18" i="14"/>
  <c r="N9" i="13"/>
  <c r="Q8" i="14"/>
  <c r="D23" i="13"/>
  <c r="Z25" i="14"/>
  <c r="V23" i="13" s="1"/>
  <c r="V28" i="14"/>
  <c r="P26" i="13"/>
  <c r="G19" i="13"/>
  <c r="AC21" i="14"/>
  <c r="BH21" i="14" s="1"/>
  <c r="K21" i="14"/>
  <c r="T36" i="13"/>
  <c r="AA34" i="14"/>
  <c r="W32" i="13" s="1"/>
  <c r="E32" i="13"/>
  <c r="L53" i="13"/>
  <c r="AM42" i="13"/>
  <c r="AN39" i="13"/>
  <c r="T17" i="13"/>
  <c r="AM52" i="13"/>
  <c r="AN49" i="13"/>
  <c r="T27" i="13"/>
  <c r="AO12" i="13"/>
  <c r="AP15" i="14"/>
  <c r="AH13" i="13"/>
  <c r="T37" i="13"/>
  <c r="AO29" i="13"/>
  <c r="AH23" i="13"/>
  <c r="AP25" i="14"/>
  <c r="AQ25" i="13"/>
  <c r="BA27" i="14"/>
  <c r="AY9" i="14"/>
  <c r="AD20" i="13"/>
  <c r="E47" i="13"/>
  <c r="AA49" i="14"/>
  <c r="W47" i="13" s="1"/>
  <c r="AO38" i="13"/>
  <c r="AH32" i="13"/>
  <c r="AP34" i="14"/>
  <c r="AN36" i="13"/>
  <c r="AM51" i="13"/>
  <c r="AO21" i="13"/>
  <c r="AM19" i="13"/>
  <c r="AO10" i="13"/>
  <c r="Y54" i="14"/>
  <c r="C52" i="13"/>
  <c r="X25" i="13"/>
  <c r="G9" i="14"/>
  <c r="L29" i="13"/>
  <c r="AE9" i="13"/>
  <c r="AJ8" i="14"/>
  <c r="X35" i="13"/>
  <c r="L39" i="13"/>
  <c r="AM28" i="13"/>
  <c r="X45" i="13"/>
  <c r="L49" i="13"/>
  <c r="AM38" i="13"/>
  <c r="AN35" i="13"/>
  <c r="T13" i="13"/>
  <c r="AM48" i="13"/>
  <c r="AN45" i="13"/>
  <c r="AO44" i="13"/>
  <c r="AH38" i="13"/>
  <c r="AP40" i="14"/>
  <c r="AN42" i="13"/>
  <c r="AQ14" i="13"/>
  <c r="BA16" i="14"/>
  <c r="AM9" i="13"/>
  <c r="AT8" i="14"/>
  <c r="AM27" i="13"/>
  <c r="AR9" i="14"/>
  <c r="AL7" i="13" s="1"/>
  <c r="C45" i="13"/>
  <c r="Y47" i="14"/>
  <c r="AQ39" i="13"/>
  <c r="BA41" i="14"/>
  <c r="AD34" i="13"/>
  <c r="AM10" i="13"/>
  <c r="D12" i="13"/>
  <c r="Z14" i="14"/>
  <c r="V12" i="13" s="1"/>
  <c r="V17" i="14"/>
  <c r="P15" i="13"/>
  <c r="AO47" i="13"/>
  <c r="AP43" i="14"/>
  <c r="AH41" i="13"/>
  <c r="D22" i="13"/>
  <c r="Z24" i="14"/>
  <c r="V22" i="13" s="1"/>
  <c r="V27" i="14"/>
  <c r="T9" i="14"/>
  <c r="P25" i="13"/>
  <c r="AH51" i="13"/>
  <c r="AP53" i="14"/>
  <c r="Z34" i="14"/>
  <c r="V32" i="13" s="1"/>
  <c r="D32" i="13"/>
  <c r="P35" i="13"/>
  <c r="V37" i="14"/>
  <c r="AQ24" i="13"/>
  <c r="BA26" i="14"/>
  <c r="AD19" i="13"/>
  <c r="D42" i="13"/>
  <c r="Z44" i="14"/>
  <c r="V42" i="13" s="1"/>
  <c r="P45" i="13"/>
  <c r="V47" i="14"/>
  <c r="AQ34" i="13"/>
  <c r="BA36" i="14"/>
  <c r="AD29" i="13"/>
  <c r="AM31" i="13"/>
  <c r="AF25" i="13"/>
  <c r="AK9" i="14"/>
  <c r="AF7" i="13" s="1"/>
  <c r="AN13" i="13"/>
  <c r="BA45" i="14"/>
  <c r="AQ43" i="13"/>
  <c r="AD38" i="13"/>
  <c r="AM14" i="13"/>
  <c r="AP52" i="14"/>
  <c r="AH50" i="13"/>
  <c r="AN54" i="13"/>
  <c r="AN27" i="13"/>
  <c r="AO26" i="13"/>
  <c r="AP22" i="14"/>
  <c r="AH20" i="13"/>
  <c r="AN24" i="13"/>
  <c r="AC48" i="14"/>
  <c r="BH48" i="14" s="1"/>
  <c r="G46" i="13"/>
  <c r="K48" i="14"/>
  <c r="M8" i="14"/>
  <c r="K6" i="13" s="1"/>
  <c r="L13" i="13"/>
  <c r="AQ44" i="13"/>
  <c r="BA46" i="14"/>
  <c r="AD39" i="13"/>
  <c r="X19" i="13"/>
  <c r="L23" i="13"/>
  <c r="AQ54" i="13"/>
  <c r="BA56" i="14"/>
  <c r="AD49" i="13"/>
  <c r="X29" i="13"/>
  <c r="L33" i="13"/>
  <c r="AM22" i="13"/>
  <c r="X39" i="13"/>
  <c r="L43" i="13"/>
  <c r="AM32" i="13"/>
  <c r="AN29" i="13"/>
  <c r="AG9" i="14"/>
  <c r="AC7" i="13" s="1"/>
  <c r="AO28" i="13"/>
  <c r="AP24" i="14"/>
  <c r="AH22" i="13"/>
  <c r="AN26" i="13"/>
  <c r="AM41" i="13"/>
  <c r="AO11" i="13"/>
  <c r="AQ53" i="13"/>
  <c r="BA55" i="14"/>
  <c r="AD48" i="13"/>
  <c r="AN12" i="13"/>
  <c r="AQ23" i="13"/>
  <c r="BA25" i="14"/>
  <c r="AD18" i="13"/>
  <c r="AM21" i="13"/>
  <c r="AA51" i="14"/>
  <c r="W49" i="13" s="1"/>
  <c r="E49" i="13"/>
  <c r="D49" i="13"/>
  <c r="Z51" i="14"/>
  <c r="V49" i="13" s="1"/>
  <c r="D54" i="13"/>
  <c r="Z56" i="14"/>
  <c r="V54" i="13" s="1"/>
  <c r="AA27" i="14"/>
  <c r="W25" i="13" s="1"/>
  <c r="E25" i="13"/>
  <c r="F9" i="14"/>
  <c r="G40" i="13"/>
  <c r="AC42" i="14"/>
  <c r="BH42" i="14" s="1"/>
  <c r="K42" i="14"/>
  <c r="C53" i="13"/>
  <c r="Y55" i="14"/>
  <c r="BD55" i="14" s="1"/>
  <c r="AV53" i="13" s="1"/>
  <c r="AC18" i="14"/>
  <c r="BH18" i="14" s="1"/>
  <c r="G16" i="13"/>
  <c r="K18" i="14"/>
  <c r="D19" i="13"/>
  <c r="Z21" i="14"/>
  <c r="V19" i="13" s="1"/>
  <c r="P22" i="13"/>
  <c r="V24" i="14"/>
  <c r="G15" i="13"/>
  <c r="AC17" i="14"/>
  <c r="BH17" i="14" s="1"/>
  <c r="K17" i="14"/>
  <c r="T32" i="13"/>
  <c r="AA30" i="14"/>
  <c r="W28" i="13" s="1"/>
  <c r="E28" i="13"/>
  <c r="T42" i="13"/>
  <c r="AA40" i="14"/>
  <c r="W38" i="13" s="1"/>
  <c r="E38" i="13"/>
  <c r="P9" i="13"/>
  <c r="T8" i="14"/>
  <c r="P6" i="13" s="1"/>
  <c r="V11" i="14"/>
  <c r="T12" i="13"/>
  <c r="T51" i="13"/>
  <c r="K30" i="14"/>
  <c r="AC30" i="14"/>
  <c r="G28" i="13"/>
  <c r="C44" i="13"/>
  <c r="Y46" i="14"/>
  <c r="BD46" i="14" s="1"/>
  <c r="AA54" i="14"/>
  <c r="W52" i="13" s="1"/>
  <c r="E52" i="13"/>
  <c r="AA42" i="14"/>
  <c r="W40" i="13" s="1"/>
  <c r="E40" i="13"/>
  <c r="AC36" i="14"/>
  <c r="BH36" i="14" s="1"/>
  <c r="G34" i="13"/>
  <c r="K36" i="14"/>
  <c r="T38" i="13"/>
  <c r="E34" i="13"/>
  <c r="AA36" i="14"/>
  <c r="W34" i="13" s="1"/>
  <c r="L54" i="13"/>
  <c r="E15" i="13"/>
  <c r="AA17" i="14"/>
  <c r="W15" i="13" s="1"/>
  <c r="T18" i="13"/>
  <c r="E14" i="13"/>
  <c r="AA16" i="14"/>
  <c r="W14" i="13" s="1"/>
  <c r="X30" i="13"/>
  <c r="L34" i="13"/>
  <c r="Y29" i="14"/>
  <c r="BD29" i="14" s="1"/>
  <c r="C27" i="13"/>
  <c r="X54" i="13"/>
  <c r="C49" i="13"/>
  <c r="Y51" i="14"/>
  <c r="Y22" i="14"/>
  <c r="BD22" i="14" s="1"/>
  <c r="C20" i="13"/>
  <c r="AA37" i="14"/>
  <c r="W35" i="13" s="1"/>
  <c r="E35" i="13"/>
  <c r="X48" i="13"/>
  <c r="AA13" i="14"/>
  <c r="W11" i="13" s="1"/>
  <c r="E11" i="13"/>
  <c r="T14" i="13"/>
  <c r="E10" i="13"/>
  <c r="AA12" i="14"/>
  <c r="W10" i="13" s="1"/>
  <c r="X26" i="13"/>
  <c r="L30" i="13"/>
  <c r="Y25" i="14"/>
  <c r="BD25" i="14" s="1"/>
  <c r="C23" i="13"/>
  <c r="X36" i="13"/>
  <c r="L40" i="13"/>
  <c r="C33" i="13"/>
  <c r="Y35" i="14"/>
  <c r="BD35" i="14" s="1"/>
  <c r="P52" i="13"/>
  <c r="V54" i="14"/>
  <c r="AF9" i="13"/>
  <c r="AK8" i="14"/>
  <c r="AC45" i="14"/>
  <c r="Y43" i="13" s="1"/>
  <c r="G43" i="13"/>
  <c r="K45" i="14"/>
  <c r="AA25" i="14"/>
  <c r="W23" i="13" s="1"/>
  <c r="E23" i="13"/>
  <c r="G38" i="13"/>
  <c r="AC40" i="14"/>
  <c r="BH40" i="14" s="1"/>
  <c r="K40" i="14"/>
  <c r="T48" i="13"/>
  <c r="Z52" i="14"/>
  <c r="V50" i="13" s="1"/>
  <c r="D50" i="13"/>
  <c r="E29" i="13"/>
  <c r="AA31" i="14"/>
  <c r="W29" i="13" s="1"/>
  <c r="X32" i="13"/>
  <c r="L36" i="13"/>
  <c r="C29" i="13"/>
  <c r="Y31" i="14"/>
  <c r="BD31" i="14" s="1"/>
  <c r="D45" i="13"/>
  <c r="Z47" i="14"/>
  <c r="V45" i="13" s="1"/>
  <c r="P48" i="13"/>
  <c r="V50" i="14"/>
  <c r="C10" i="13"/>
  <c r="Y12" i="14"/>
  <c r="BD12" i="14" s="1"/>
  <c r="X12" i="13"/>
  <c r="L16" i="13"/>
  <c r="D25" i="13"/>
  <c r="Z27" i="14"/>
  <c r="V25" i="13" s="1"/>
  <c r="E9" i="14"/>
  <c r="V30" i="14"/>
  <c r="P28" i="13"/>
  <c r="AC23" i="14"/>
  <c r="G21" i="13"/>
  <c r="K23" i="14"/>
  <c r="T39" i="13"/>
  <c r="AO31" i="13"/>
  <c r="AP27" i="14"/>
  <c r="AN9" i="14"/>
  <c r="AH25" i="13"/>
  <c r="AO41" i="13"/>
  <c r="AH35" i="13"/>
  <c r="AP37" i="14"/>
  <c r="Z18" i="14"/>
  <c r="V16" i="13" s="1"/>
  <c r="D16" i="13"/>
  <c r="V21" i="14"/>
  <c r="P19" i="13"/>
  <c r="AO51" i="13"/>
  <c r="AP47" i="14"/>
  <c r="AH45" i="13"/>
  <c r="D26" i="13"/>
  <c r="Z28" i="14"/>
  <c r="V26" i="13" s="1"/>
  <c r="P29" i="13"/>
  <c r="V31" i="14"/>
  <c r="AG8" i="14"/>
  <c r="AC6" i="13" s="1"/>
  <c r="AD13" i="13"/>
  <c r="AD52" i="13"/>
  <c r="AQ9" i="13"/>
  <c r="AY8" i="14"/>
  <c r="BA11" i="14"/>
  <c r="AN16" i="13"/>
  <c r="AQ27" i="13"/>
  <c r="BA29" i="14"/>
  <c r="AD22" i="13"/>
  <c r="AW9" i="14"/>
  <c r="AP7" i="13" s="1"/>
  <c r="AO40" i="13"/>
  <c r="AP36" i="14"/>
  <c r="AH34" i="13"/>
  <c r="AN38" i="13"/>
  <c r="BA12" i="14"/>
  <c r="AQ10" i="13"/>
  <c r="AM53" i="13"/>
  <c r="T15" i="13"/>
  <c r="AM50" i="13"/>
  <c r="AN47" i="13"/>
  <c r="B9" i="14"/>
  <c r="T25" i="13"/>
  <c r="AP13" i="14"/>
  <c r="AH11" i="13"/>
  <c r="T35" i="13"/>
  <c r="AO27" i="13"/>
  <c r="AP23" i="14"/>
  <c r="AH21" i="13"/>
  <c r="T45" i="13"/>
  <c r="AO37" i="13"/>
  <c r="AH31" i="13"/>
  <c r="AP33" i="14"/>
  <c r="BA35" i="14"/>
  <c r="AQ33" i="13"/>
  <c r="AD28" i="13"/>
  <c r="AO46" i="13"/>
  <c r="AH40" i="13"/>
  <c r="AP42" i="14"/>
  <c r="AN44" i="13"/>
  <c r="AQ16" i="13"/>
  <c r="BA18" i="14"/>
  <c r="AH9" i="13"/>
  <c r="AN8" i="14"/>
  <c r="AP11" i="14"/>
  <c r="AP12" i="14"/>
  <c r="AH10" i="13"/>
  <c r="AC11" i="14"/>
  <c r="BH11" i="14" s="1"/>
  <c r="I8" i="14"/>
  <c r="G9" i="13"/>
  <c r="K11" i="14"/>
  <c r="AL9" i="14"/>
  <c r="AG7" i="13" s="1"/>
  <c r="AM29" i="13"/>
  <c r="AN11" i="13"/>
  <c r="D44" i="13"/>
  <c r="Z46" i="14"/>
  <c r="V44" i="13" s="1"/>
  <c r="V49" i="14"/>
  <c r="P47" i="13"/>
  <c r="AQ36" i="13"/>
  <c r="BA38" i="14"/>
  <c r="AD31" i="13"/>
  <c r="X11" i="13"/>
  <c r="L15" i="13"/>
  <c r="AQ46" i="13"/>
  <c r="BA48" i="14"/>
  <c r="AD41" i="13"/>
  <c r="X21" i="13"/>
  <c r="L25" i="13"/>
  <c r="O9" i="14"/>
  <c r="AD51" i="13"/>
  <c r="X31" i="13"/>
  <c r="L35" i="13"/>
  <c r="AM24" i="13"/>
  <c r="AQ19" i="13"/>
  <c r="BA21" i="14"/>
  <c r="AO16" i="13"/>
  <c r="AP16" i="14"/>
  <c r="AH14" i="13"/>
  <c r="G52" i="13"/>
  <c r="AC54" i="14"/>
  <c r="K54" i="14"/>
  <c r="AM33" i="13"/>
  <c r="AN15" i="13"/>
  <c r="AQ45" i="13"/>
  <c r="BA47" i="14"/>
  <c r="AD40" i="13"/>
  <c r="AM16" i="13"/>
  <c r="AI8" i="14"/>
  <c r="AD9" i="13"/>
  <c r="AP54" i="14"/>
  <c r="AH52" i="13"/>
  <c r="AD10" i="13"/>
  <c r="E42" i="13"/>
  <c r="AA44" i="14"/>
  <c r="W42" i="13" s="1"/>
  <c r="L45" i="13"/>
  <c r="AM34" i="13"/>
  <c r="AN31" i="13"/>
  <c r="M9" i="13"/>
  <c r="P8" i="14"/>
  <c r="AM44" i="13"/>
  <c r="AN41" i="13"/>
  <c r="T19" i="13"/>
  <c r="AM54" i="13"/>
  <c r="AN51" i="13"/>
  <c r="T29" i="13"/>
  <c r="AO20" i="13"/>
  <c r="AH15" i="13"/>
  <c r="AP17" i="14"/>
  <c r="P10" i="13"/>
  <c r="V12" i="14"/>
  <c r="AH54" i="13"/>
  <c r="AP56" i="14"/>
  <c r="AD12" i="13"/>
  <c r="Z11" i="14"/>
  <c r="V9" i="13" s="1"/>
  <c r="D9" i="13"/>
  <c r="E8" i="14"/>
  <c r="AO30" i="13"/>
  <c r="AH24" i="13"/>
  <c r="AP26" i="14"/>
  <c r="AN28" i="13"/>
  <c r="AM43" i="13"/>
  <c r="AO13" i="13"/>
  <c r="AR8" i="14"/>
  <c r="AL6" i="13" s="1"/>
  <c r="AD50" i="13"/>
  <c r="AN14" i="13"/>
  <c r="T9" i="13"/>
  <c r="B8" i="14"/>
  <c r="B6" i="13" s="1"/>
  <c r="Z15" i="6"/>
  <c r="M12" i="12"/>
  <c r="AO15" i="6"/>
  <c r="H8" i="12"/>
  <c r="AO14" i="6"/>
  <c r="H12" i="12"/>
  <c r="AI7" i="12"/>
  <c r="AO12" i="6"/>
  <c r="K11" i="6"/>
  <c r="G8" i="12"/>
  <c r="AD13" i="12"/>
  <c r="H9" i="12"/>
  <c r="I12" i="12"/>
  <c r="I10" i="12"/>
  <c r="BD13" i="6"/>
  <c r="AV10" i="12" s="1"/>
  <c r="U10" i="12"/>
  <c r="BE14" i="6"/>
  <c r="AW11" i="12" s="1"/>
  <c r="V11" i="12"/>
  <c r="H10" i="12"/>
  <c r="I13" i="12"/>
  <c r="I7" i="12"/>
  <c r="H7" i="12"/>
  <c r="BC12" i="6"/>
  <c r="BC16" i="6"/>
  <c r="BC11" i="6"/>
  <c r="AP15" i="6"/>
  <c r="BG15" i="6"/>
  <c r="AY12" i="12" s="1"/>
  <c r="BF16" i="6"/>
  <c r="BE16" i="6"/>
  <c r="AC16" i="6"/>
  <c r="Y13" i="12" s="1"/>
  <c r="V16" i="6"/>
  <c r="R13" i="12" s="1"/>
  <c r="AO16" i="6"/>
  <c r="U16" i="6"/>
  <c r="Q13" i="12" s="1"/>
  <c r="Y16" i="6"/>
  <c r="U13" i="12" s="1"/>
  <c r="J16" i="6"/>
  <c r="H13" i="12" s="1"/>
  <c r="AB16" i="6"/>
  <c r="X13" i="12" s="1"/>
  <c r="AZ16" i="6"/>
  <c r="AR13" i="12" s="1"/>
  <c r="BF10" i="6"/>
  <c r="BC14" i="6"/>
  <c r="BE13" i="6"/>
  <c r="J14" i="6"/>
  <c r="H11" i="12" s="1"/>
  <c r="BE12" i="6"/>
  <c r="AP12" i="6"/>
  <c r="K12" i="6"/>
  <c r="I9" i="12" s="1"/>
  <c r="BG12" i="6"/>
  <c r="BE10" i="6"/>
  <c r="BC13" i="6"/>
  <c r="BC10" i="6"/>
  <c r="BF15" i="6"/>
  <c r="BF13" i="6"/>
  <c r="BG10" i="6"/>
  <c r="BF11" i="6"/>
  <c r="Y14" i="6"/>
  <c r="U11" i="12" s="1"/>
  <c r="U14" i="6"/>
  <c r="Q11" i="12" s="1"/>
  <c r="BA11" i="6"/>
  <c r="AS8" i="12" s="1"/>
  <c r="U15" i="6"/>
  <c r="Y15" i="6"/>
  <c r="U12" i="12" s="1"/>
  <c r="AP11" i="6"/>
  <c r="AJ8" i="12" s="1"/>
  <c r="U13" i="6"/>
  <c r="Q10" i="12" s="1"/>
  <c r="BA10" i="6"/>
  <c r="AS7" i="12" s="1"/>
  <c r="BF12" i="6"/>
  <c r="BG11" i="6"/>
  <c r="AP14" i="6"/>
  <c r="U12" i="6"/>
  <c r="Q9" i="12" s="1"/>
  <c r="Y12" i="6"/>
  <c r="U9" i="12" s="1"/>
  <c r="V14" i="6"/>
  <c r="R11" i="12" s="1"/>
  <c r="AC14" i="6"/>
  <c r="Y11" i="12" s="1"/>
  <c r="V15" i="6"/>
  <c r="AC15" i="6"/>
  <c r="Y12" i="12" s="1"/>
  <c r="U11" i="6"/>
  <c r="Q8" i="12" s="1"/>
  <c r="Y11" i="6"/>
  <c r="U8" i="12" s="1"/>
  <c r="AC13" i="6"/>
  <c r="V13" i="6"/>
  <c r="R10" i="12" s="1"/>
  <c r="AZ14" i="6"/>
  <c r="AR11" i="12" s="1"/>
  <c r="U10" i="6"/>
  <c r="Q7" i="12" s="1"/>
  <c r="Y10" i="6"/>
  <c r="U7" i="12" s="1"/>
  <c r="AC12" i="6"/>
  <c r="Y9" i="12" s="1"/>
  <c r="V12" i="6"/>
  <c r="R9" i="12" s="1"/>
  <c r="AZ13" i="6"/>
  <c r="AR10" i="12" s="1"/>
  <c r="AO13" i="6"/>
  <c r="AI10" i="12" s="1"/>
  <c r="V11" i="6"/>
  <c r="R8" i="12" s="1"/>
  <c r="AZ12" i="6"/>
  <c r="AR9" i="12" s="1"/>
  <c r="BA14" i="6"/>
  <c r="AS11" i="12" s="1"/>
  <c r="AP10" i="6"/>
  <c r="AJ7" i="12" s="1"/>
  <c r="AC10" i="6"/>
  <c r="Y7" i="12" s="1"/>
  <c r="V10" i="6"/>
  <c r="R7" i="12" s="1"/>
  <c r="AZ11" i="6"/>
  <c r="AR8" i="12" s="1"/>
  <c r="BA13" i="6"/>
  <c r="AS10" i="12" s="1"/>
  <c r="AO11" i="6"/>
  <c r="AI8" i="12" s="1"/>
  <c r="AP13" i="6"/>
  <c r="AJ10" i="12" s="1"/>
  <c r="AZ10" i="6"/>
  <c r="AR7" i="12" s="1"/>
  <c r="BA12" i="6"/>
  <c r="AS9" i="12" s="1"/>
  <c r="AC11" i="6"/>
  <c r="Y8" i="12" s="1"/>
  <c r="BF14" i="6"/>
  <c r="BE23" i="14" l="1"/>
  <c r="AW21" i="13" s="1"/>
  <c r="L38" i="9"/>
  <c r="D35" i="9" s="1"/>
  <c r="BA15" i="12"/>
  <c r="U9" i="14"/>
  <c r="AO8" i="14"/>
  <c r="AZ8" i="14"/>
  <c r="AZ9" i="14"/>
  <c r="U8" i="14"/>
  <c r="AO9" i="14"/>
  <c r="J8" i="14"/>
  <c r="J9" i="14"/>
  <c r="X9" i="14"/>
  <c r="BC9" i="14" s="1"/>
  <c r="B7" i="13"/>
  <c r="AI44" i="13"/>
  <c r="Q39" i="13"/>
  <c r="AI31" i="13"/>
  <c r="AB9" i="14"/>
  <c r="BG9" i="14" s="1"/>
  <c r="F7" i="13"/>
  <c r="AI32" i="13"/>
  <c r="X8" i="14"/>
  <c r="BC8" i="14" s="1"/>
  <c r="AB8" i="14"/>
  <c r="BG8" i="14" s="1"/>
  <c r="T12" i="12"/>
  <c r="D22" i="9" s="1"/>
  <c r="BC15" i="6"/>
  <c r="AU12" i="12" s="1"/>
  <c r="BG14" i="6"/>
  <c r="AY11" i="12" s="1"/>
  <c r="C20" i="9"/>
  <c r="AU20" i="13"/>
  <c r="AD13" i="6"/>
  <c r="Z10" i="12" s="1"/>
  <c r="BE11" i="6"/>
  <c r="AW8" i="12" s="1"/>
  <c r="BG13" i="6"/>
  <c r="AY10" i="12" s="1"/>
  <c r="BF35" i="14"/>
  <c r="AX33" i="13" s="1"/>
  <c r="AJ9" i="12"/>
  <c r="BE40" i="14"/>
  <c r="AW38" i="13" s="1"/>
  <c r="BE30" i="14"/>
  <c r="AW28" i="13" s="1"/>
  <c r="AU16" i="13"/>
  <c r="BE29" i="14"/>
  <c r="AW27" i="13" s="1"/>
  <c r="AI35" i="13"/>
  <c r="AU52" i="13"/>
  <c r="AY44" i="13"/>
  <c r="AY15" i="13"/>
  <c r="BE55" i="14"/>
  <c r="AW53" i="13" s="1"/>
  <c r="AI14" i="12"/>
  <c r="BE43" i="14"/>
  <c r="AW41" i="13" s="1"/>
  <c r="AY34" i="13"/>
  <c r="R54" i="13"/>
  <c r="C18" i="9"/>
  <c r="R34" i="13"/>
  <c r="H14" i="12"/>
  <c r="BF18" i="14"/>
  <c r="AX16" i="13" s="1"/>
  <c r="U14" i="12"/>
  <c r="BD17" i="6"/>
  <c r="AD17" i="6"/>
  <c r="W14" i="12"/>
  <c r="BF17" i="6"/>
  <c r="I14" i="12"/>
  <c r="AJ14" i="12"/>
  <c r="Y14" i="12"/>
  <c r="BH17" i="6"/>
  <c r="AE17" i="6"/>
  <c r="BE17" i="6"/>
  <c r="V14" i="12"/>
  <c r="Q14" i="12"/>
  <c r="R14" i="12"/>
  <c r="X14" i="12"/>
  <c r="BG17" i="6"/>
  <c r="AS14" i="12"/>
  <c r="BC17" i="6"/>
  <c r="AU14" i="12" s="1"/>
  <c r="AR14" i="12"/>
  <c r="K35" i="9"/>
  <c r="C17" i="9"/>
  <c r="K36" i="9"/>
  <c r="G30" i="9"/>
  <c r="C23" i="9"/>
  <c r="K30" i="9"/>
  <c r="C19" i="9"/>
  <c r="C21" i="9"/>
  <c r="AJ14" i="13"/>
  <c r="AI12" i="13"/>
  <c r="AI14" i="13"/>
  <c r="AI48" i="13"/>
  <c r="AI47" i="13"/>
  <c r="AI17" i="13"/>
  <c r="AI53" i="13"/>
  <c r="AI26" i="13"/>
  <c r="BF49" i="14"/>
  <c r="AX47" i="13" s="1"/>
  <c r="Q18" i="13"/>
  <c r="AU31" i="13"/>
  <c r="AJ27" i="13"/>
  <c r="BF21" i="14"/>
  <c r="AX19" i="13" s="1"/>
  <c r="Q19" i="13"/>
  <c r="AJ44" i="13"/>
  <c r="BF38" i="14"/>
  <c r="AX36" i="13" s="1"/>
  <c r="AU26" i="13"/>
  <c r="AU46" i="13"/>
  <c r="Q10" i="13"/>
  <c r="BE37" i="14"/>
  <c r="AW35" i="13" s="1"/>
  <c r="AI11" i="13"/>
  <c r="AJ37" i="13"/>
  <c r="AI30" i="13"/>
  <c r="AI18" i="13"/>
  <c r="AI27" i="13"/>
  <c r="AI43" i="13"/>
  <c r="Q47" i="13"/>
  <c r="AI54" i="13"/>
  <c r="AJ36" i="13"/>
  <c r="AY53" i="13"/>
  <c r="BF39" i="14"/>
  <c r="AX37" i="13" s="1"/>
  <c r="BF11" i="14"/>
  <c r="AX9" i="13" s="1"/>
  <c r="Q31" i="13"/>
  <c r="BF43" i="14"/>
  <c r="AX41" i="13" s="1"/>
  <c r="AU28" i="13"/>
  <c r="AI16" i="13"/>
  <c r="AY38" i="13"/>
  <c r="AY37" i="13"/>
  <c r="BF22" i="14"/>
  <c r="AX20" i="13" s="1"/>
  <c r="BF32" i="14"/>
  <c r="AX30" i="13" s="1"/>
  <c r="BE53" i="14"/>
  <c r="AW51" i="13" s="1"/>
  <c r="BE49" i="14"/>
  <c r="AW47" i="13" s="1"/>
  <c r="AY49" i="13"/>
  <c r="AI37" i="13"/>
  <c r="Q48" i="13"/>
  <c r="AJ18" i="13"/>
  <c r="Q42" i="13"/>
  <c r="R50" i="13"/>
  <c r="R18" i="13"/>
  <c r="Q14" i="13"/>
  <c r="AU51" i="13"/>
  <c r="AY23" i="13"/>
  <c r="AY25" i="13"/>
  <c r="AU22" i="13"/>
  <c r="BE50" i="14"/>
  <c r="AW48" i="13" s="1"/>
  <c r="AY14" i="13"/>
  <c r="BF24" i="14"/>
  <c r="AX22" i="13" s="1"/>
  <c r="AY46" i="13"/>
  <c r="AU54" i="13"/>
  <c r="BF53" i="14"/>
  <c r="AX51" i="13" s="1"/>
  <c r="BF33" i="14"/>
  <c r="AX31" i="13" s="1"/>
  <c r="BE26" i="14"/>
  <c r="AW24" i="13" s="1"/>
  <c r="R49" i="13"/>
  <c r="R11" i="13"/>
  <c r="AI23" i="13"/>
  <c r="Q50" i="13"/>
  <c r="BF45" i="14"/>
  <c r="AX43" i="13" s="1"/>
  <c r="BF20" i="14"/>
  <c r="AX18" i="13" s="1"/>
  <c r="Q12" i="13"/>
  <c r="AU34" i="13"/>
  <c r="AU27" i="13"/>
  <c r="R43" i="13"/>
  <c r="AY16" i="13"/>
  <c r="AU40" i="13"/>
  <c r="AJ47" i="13"/>
  <c r="BE36" i="14"/>
  <c r="AW34" i="13" s="1"/>
  <c r="BE33" i="14"/>
  <c r="AW31" i="13" s="1"/>
  <c r="AJ41" i="13"/>
  <c r="H51" i="13"/>
  <c r="BE38" i="14"/>
  <c r="AW36" i="13" s="1"/>
  <c r="AY9" i="13"/>
  <c r="BH43" i="14"/>
  <c r="AZ41" i="13" s="1"/>
  <c r="R17" i="13"/>
  <c r="BF19" i="14"/>
  <c r="AX17" i="13" s="1"/>
  <c r="BF42" i="14"/>
  <c r="AX40" i="13" s="1"/>
  <c r="R35" i="13"/>
  <c r="AJ22" i="13"/>
  <c r="AJ17" i="13"/>
  <c r="AJ53" i="13"/>
  <c r="AJ43" i="13"/>
  <c r="Q26" i="13"/>
  <c r="BE17" i="14"/>
  <c r="AW15" i="13" s="1"/>
  <c r="AY24" i="13"/>
  <c r="AJ19" i="13"/>
  <c r="AU49" i="13"/>
  <c r="AY20" i="13"/>
  <c r="BE41" i="14"/>
  <c r="AW39" i="13" s="1"/>
  <c r="BF26" i="14"/>
  <c r="AX24" i="13" s="1"/>
  <c r="R24" i="13"/>
  <c r="AJ50" i="13"/>
  <c r="AU44" i="13"/>
  <c r="AJ28" i="13"/>
  <c r="AS39" i="13"/>
  <c r="AY10" i="13"/>
  <c r="BE31" i="14"/>
  <c r="AW29" i="13" s="1"/>
  <c r="BF23" i="14"/>
  <c r="AX21" i="13" s="1"/>
  <c r="AJ26" i="13"/>
  <c r="BF48" i="14"/>
  <c r="AX46" i="13" s="1"/>
  <c r="R36" i="13"/>
  <c r="R31" i="13"/>
  <c r="AI29" i="13"/>
  <c r="AI42" i="13"/>
  <c r="R39" i="13"/>
  <c r="AS42" i="13"/>
  <c r="BE12" i="14"/>
  <c r="AW10" i="13" s="1"/>
  <c r="I15" i="13"/>
  <c r="BE14" i="14"/>
  <c r="AW12" i="13" s="1"/>
  <c r="AI24" i="13"/>
  <c r="R14" i="13"/>
  <c r="AJ12" i="12"/>
  <c r="AI33" i="13"/>
  <c r="R12" i="13"/>
  <c r="Q22" i="13"/>
  <c r="AI9" i="12"/>
  <c r="AI49" i="13"/>
  <c r="Q33" i="13"/>
  <c r="AI11" i="12"/>
  <c r="R10" i="13"/>
  <c r="AR44" i="13"/>
  <c r="BE18" i="14"/>
  <c r="AW16" i="13" s="1"/>
  <c r="AI13" i="13"/>
  <c r="BE15" i="14"/>
  <c r="AW13" i="13" s="1"/>
  <c r="I35" i="13"/>
  <c r="AJ54" i="13"/>
  <c r="AJ10" i="13"/>
  <c r="Q38" i="13"/>
  <c r="Q16" i="13"/>
  <c r="AI28" i="13"/>
  <c r="AJ40" i="13"/>
  <c r="AJ11" i="13"/>
  <c r="AR50" i="13"/>
  <c r="Q27" i="13"/>
  <c r="Q30" i="13"/>
  <c r="AI39" i="13"/>
  <c r="Q29" i="13"/>
  <c r="Q32" i="13"/>
  <c r="Q51" i="13"/>
  <c r="Q44" i="13"/>
  <c r="I43" i="13"/>
  <c r="Q46" i="13"/>
  <c r="R38" i="13"/>
  <c r="AY21" i="13"/>
  <c r="H38" i="13"/>
  <c r="Q23" i="13"/>
  <c r="AI15" i="13"/>
  <c r="Q15" i="13"/>
  <c r="AI52" i="13"/>
  <c r="Q36" i="13"/>
  <c r="I16" i="13"/>
  <c r="Q43" i="13"/>
  <c r="AR22" i="13"/>
  <c r="AI38" i="13"/>
  <c r="BH45" i="14"/>
  <c r="AZ43" i="13" s="1"/>
  <c r="AJ23" i="13"/>
  <c r="R46" i="13"/>
  <c r="AI46" i="13"/>
  <c r="AU30" i="13"/>
  <c r="H43" i="13"/>
  <c r="AU53" i="13"/>
  <c r="AI36" i="13"/>
  <c r="AY45" i="13"/>
  <c r="AJ49" i="13"/>
  <c r="AR36" i="13"/>
  <c r="AJ33" i="13"/>
  <c r="R23" i="13"/>
  <c r="AR33" i="13"/>
  <c r="AJ9" i="13"/>
  <c r="I21" i="13"/>
  <c r="AU39" i="13"/>
  <c r="AR14" i="13"/>
  <c r="H21" i="13"/>
  <c r="R28" i="13"/>
  <c r="AJ31" i="13"/>
  <c r="AS30" i="13"/>
  <c r="R13" i="13"/>
  <c r="AY32" i="13"/>
  <c r="BF37" i="14"/>
  <c r="AX35" i="13" s="1"/>
  <c r="Q21" i="13"/>
  <c r="R32" i="13"/>
  <c r="Q20" i="13"/>
  <c r="BF25" i="14"/>
  <c r="AX23" i="13" s="1"/>
  <c r="AI19" i="13"/>
  <c r="R37" i="13"/>
  <c r="BF51" i="14"/>
  <c r="AX49" i="13" s="1"/>
  <c r="AU12" i="13"/>
  <c r="AU15" i="13"/>
  <c r="AS25" i="13"/>
  <c r="AS22" i="13"/>
  <c r="AJ13" i="13"/>
  <c r="I10" i="13"/>
  <c r="AR37" i="13"/>
  <c r="AJ48" i="13"/>
  <c r="AY35" i="13"/>
  <c r="BE39" i="14"/>
  <c r="AW37" i="13" s="1"/>
  <c r="R20" i="13"/>
  <c r="AJ52" i="13"/>
  <c r="AR45" i="13"/>
  <c r="BE32" i="14"/>
  <c r="AW30" i="13" s="1"/>
  <c r="BF34" i="14"/>
  <c r="AX32" i="13" s="1"/>
  <c r="AR35" i="13"/>
  <c r="AJ46" i="13"/>
  <c r="AU18" i="13"/>
  <c r="AI21" i="13"/>
  <c r="R30" i="13"/>
  <c r="AI41" i="13"/>
  <c r="AY11" i="13"/>
  <c r="AR48" i="13"/>
  <c r="H15" i="13"/>
  <c r="R52" i="13"/>
  <c r="AU35" i="13"/>
  <c r="BE24" i="14"/>
  <c r="AW22" i="13" s="1"/>
  <c r="AU14" i="13"/>
  <c r="AJ30" i="13"/>
  <c r="I51" i="13"/>
  <c r="Q49" i="13"/>
  <c r="AY40" i="13"/>
  <c r="AY30" i="13"/>
  <c r="AY19" i="13"/>
  <c r="BE20" i="14"/>
  <c r="AW18" i="13" s="1"/>
  <c r="R19" i="13"/>
  <c r="AU38" i="13"/>
  <c r="R42" i="13"/>
  <c r="AV23" i="13"/>
  <c r="AZ34" i="13"/>
  <c r="AZ12" i="13"/>
  <c r="AV10" i="13"/>
  <c r="AV29" i="13"/>
  <c r="AV27" i="13"/>
  <c r="AZ15" i="13"/>
  <c r="AZ19" i="13"/>
  <c r="AV39" i="13"/>
  <c r="AZ26" i="13"/>
  <c r="AV51" i="13"/>
  <c r="AZ17" i="13"/>
  <c r="AZ38" i="13"/>
  <c r="I19" i="13"/>
  <c r="H19" i="13"/>
  <c r="AZ46" i="13"/>
  <c r="AE6" i="13"/>
  <c r="AJ10" i="14"/>
  <c r="AE8" i="13" s="1"/>
  <c r="AV19" i="13"/>
  <c r="AZ51" i="13"/>
  <c r="AR25" i="13"/>
  <c r="AV12" i="13"/>
  <c r="AV15" i="13"/>
  <c r="AV20" i="13"/>
  <c r="AS11" i="13"/>
  <c r="AL10" i="14"/>
  <c r="AG8" i="13" s="1"/>
  <c r="AJ45" i="13"/>
  <c r="AD13" i="14"/>
  <c r="U11" i="13"/>
  <c r="H9" i="13"/>
  <c r="I9" i="13"/>
  <c r="AR9" i="13"/>
  <c r="AS9" i="13"/>
  <c r="AU41" i="13"/>
  <c r="I29" i="13"/>
  <c r="AU17" i="13"/>
  <c r="AY43" i="13"/>
  <c r="AZ45" i="13"/>
  <c r="AV33" i="13"/>
  <c r="AR24" i="13"/>
  <c r="AS44" i="13"/>
  <c r="AS27" i="13"/>
  <c r="I10" i="14"/>
  <c r="G6" i="13"/>
  <c r="AC8" i="14"/>
  <c r="BH8" i="14" s="1"/>
  <c r="K8" i="14"/>
  <c r="AY31" i="13"/>
  <c r="AZ33" i="13"/>
  <c r="AU10" i="13"/>
  <c r="AQ6" i="13"/>
  <c r="BA8" i="14"/>
  <c r="AY10" i="14"/>
  <c r="AY48" i="13"/>
  <c r="Z9" i="14"/>
  <c r="V7" i="13" s="1"/>
  <c r="D7" i="13"/>
  <c r="R40" i="13"/>
  <c r="R15" i="13"/>
  <c r="U20" i="13"/>
  <c r="AD22" i="14"/>
  <c r="U44" i="13"/>
  <c r="AD46" i="14"/>
  <c r="R22" i="13"/>
  <c r="AA9" i="14"/>
  <c r="W7" i="13" s="1"/>
  <c r="E7" i="13"/>
  <c r="BF13" i="14"/>
  <c r="AX11" i="13" s="1"/>
  <c r="AV41" i="13"/>
  <c r="AI25" i="13"/>
  <c r="AU42" i="13"/>
  <c r="AZ44" i="13"/>
  <c r="Q13" i="13"/>
  <c r="AR15" i="13"/>
  <c r="AS15" i="13"/>
  <c r="AS28" i="13"/>
  <c r="AM6" i="13"/>
  <c r="AT10" i="14"/>
  <c r="BE44" i="14"/>
  <c r="AW42" i="13" s="1"/>
  <c r="BF46" i="14"/>
  <c r="AX44" i="13" s="1"/>
  <c r="BE47" i="14"/>
  <c r="AW45" i="13" s="1"/>
  <c r="AR28" i="13"/>
  <c r="U52" i="13"/>
  <c r="AD54" i="14"/>
  <c r="AR19" i="13"/>
  <c r="BD54" i="14"/>
  <c r="I17" i="13"/>
  <c r="H17" i="13"/>
  <c r="AR42" i="13"/>
  <c r="I36" i="13"/>
  <c r="H36" i="13"/>
  <c r="Y14" i="13"/>
  <c r="AE16" i="14"/>
  <c r="Y47" i="13"/>
  <c r="AE49" i="14"/>
  <c r="I30" i="13"/>
  <c r="I37" i="13"/>
  <c r="Q28" i="13"/>
  <c r="C7" i="13"/>
  <c r="Y9" i="14"/>
  <c r="BD9" i="14" s="1"/>
  <c r="U16" i="13"/>
  <c r="AD18" i="14"/>
  <c r="H10" i="13"/>
  <c r="U36" i="13"/>
  <c r="AD38" i="14"/>
  <c r="AR40" i="13"/>
  <c r="AS40" i="13"/>
  <c r="R53" i="13"/>
  <c r="AS35" i="13"/>
  <c r="I48" i="13"/>
  <c r="BE27" i="14"/>
  <c r="AW25" i="13" s="1"/>
  <c r="BE54" i="14"/>
  <c r="AW52" i="13" s="1"/>
  <c r="BF56" i="14"/>
  <c r="AX54" i="13" s="1"/>
  <c r="I33" i="13"/>
  <c r="H33" i="13"/>
  <c r="AJ12" i="13"/>
  <c r="U48" i="13"/>
  <c r="AD50" i="14"/>
  <c r="AM7" i="13"/>
  <c r="AS26" i="13"/>
  <c r="AR53" i="13"/>
  <c r="AS53" i="13"/>
  <c r="AS14" i="13"/>
  <c r="U54" i="13"/>
  <c r="AD56" i="14"/>
  <c r="BF16" i="14"/>
  <c r="AX14" i="13" s="1"/>
  <c r="AU47" i="13"/>
  <c r="AR30" i="13"/>
  <c r="R41" i="13"/>
  <c r="Q25" i="13"/>
  <c r="R25" i="13"/>
  <c r="Y32" i="13"/>
  <c r="AE34" i="14"/>
  <c r="Y44" i="13"/>
  <c r="AE46" i="14"/>
  <c r="I28" i="13"/>
  <c r="H28" i="13"/>
  <c r="Y11" i="13"/>
  <c r="AE13" i="14"/>
  <c r="AI50" i="13"/>
  <c r="I31" i="13"/>
  <c r="I32" i="13"/>
  <c r="R10" i="14"/>
  <c r="O8" i="13" s="1"/>
  <c r="K9" i="14"/>
  <c r="G7" i="13"/>
  <c r="AC9" i="14"/>
  <c r="BH9" i="14" s="1"/>
  <c r="H13" i="13"/>
  <c r="U14" i="13"/>
  <c r="AD16" i="14"/>
  <c r="Y22" i="13"/>
  <c r="AE24" i="14"/>
  <c r="Y29" i="13"/>
  <c r="AE31" i="14"/>
  <c r="U17" i="13"/>
  <c r="AD19" i="14"/>
  <c r="Q40" i="13"/>
  <c r="AU43" i="13"/>
  <c r="BD19" i="14"/>
  <c r="AR20" i="13"/>
  <c r="AS49" i="13"/>
  <c r="H41" i="13"/>
  <c r="I41" i="13"/>
  <c r="AV18" i="13"/>
  <c r="AU33" i="13"/>
  <c r="BE25" i="14"/>
  <c r="AW23" i="13" s="1"/>
  <c r="BE52" i="14"/>
  <c r="AW50" i="13" s="1"/>
  <c r="BF54" i="14"/>
  <c r="AX52" i="13" s="1"/>
  <c r="AR46" i="13"/>
  <c r="BE35" i="14"/>
  <c r="AW33" i="13" s="1"/>
  <c r="Y54" i="13"/>
  <c r="AE56" i="14"/>
  <c r="BE48" i="14"/>
  <c r="AW46" i="13" s="1"/>
  <c r="BF50" i="14"/>
  <c r="AX48" i="13" s="1"/>
  <c r="AS18" i="13"/>
  <c r="H50" i="13"/>
  <c r="AU24" i="13"/>
  <c r="BE42" i="14"/>
  <c r="AW40" i="13" s="1"/>
  <c r="BF44" i="14"/>
  <c r="AX42" i="13" s="1"/>
  <c r="AR12" i="13"/>
  <c r="AS12" i="13"/>
  <c r="AJ24" i="13"/>
  <c r="G10" i="14"/>
  <c r="AS45" i="13"/>
  <c r="AU48" i="13"/>
  <c r="AS38" i="13"/>
  <c r="AD7" i="13"/>
  <c r="U12" i="13"/>
  <c r="AD14" i="14"/>
  <c r="Q34" i="13"/>
  <c r="U28" i="13"/>
  <c r="AD30" i="14"/>
  <c r="H35" i="13"/>
  <c r="I26" i="13"/>
  <c r="H26" i="13"/>
  <c r="I50" i="13"/>
  <c r="R21" i="13"/>
  <c r="R51" i="13"/>
  <c r="Y23" i="13"/>
  <c r="AE25" i="14"/>
  <c r="U24" i="13"/>
  <c r="AD26" i="14"/>
  <c r="AE47" i="14"/>
  <c r="Y45" i="13"/>
  <c r="H44" i="13"/>
  <c r="I44" i="13"/>
  <c r="AE45" i="14"/>
  <c r="AD45" i="14"/>
  <c r="U43" i="13"/>
  <c r="Y52" i="13"/>
  <c r="AE54" i="14"/>
  <c r="AV24" i="13"/>
  <c r="AZ16" i="13"/>
  <c r="AS16" i="13"/>
  <c r="I25" i="13"/>
  <c r="H25" i="13"/>
  <c r="AZ27" i="13"/>
  <c r="U49" i="13"/>
  <c r="AD51" i="14"/>
  <c r="AV32" i="13"/>
  <c r="AV31" i="13"/>
  <c r="AZ39" i="13"/>
  <c r="U45" i="13"/>
  <c r="AD47" i="14"/>
  <c r="AW10" i="14"/>
  <c r="AP8" i="13" s="1"/>
  <c r="AV37" i="13"/>
  <c r="AS13" i="13"/>
  <c r="AR13" i="13"/>
  <c r="AO7" i="13"/>
  <c r="BE22" i="14"/>
  <c r="AW20" i="13" s="1"/>
  <c r="BD51" i="14"/>
  <c r="AV49" i="13" s="1"/>
  <c r="AS50" i="13"/>
  <c r="BH54" i="14"/>
  <c r="AZ13" i="13"/>
  <c r="AZ49" i="13"/>
  <c r="Y50" i="13"/>
  <c r="AE52" i="14"/>
  <c r="AV46" i="13"/>
  <c r="AU45" i="13"/>
  <c r="AZ30" i="13"/>
  <c r="U31" i="13"/>
  <c r="AD33" i="14"/>
  <c r="I46" i="13"/>
  <c r="Y8" i="14"/>
  <c r="BD8" i="14" s="1"/>
  <c r="C6" i="13"/>
  <c r="D10" i="14"/>
  <c r="U51" i="13"/>
  <c r="AD53" i="14"/>
  <c r="R12" i="12"/>
  <c r="BE16" i="14"/>
  <c r="AW14" i="13" s="1"/>
  <c r="AU9" i="13"/>
  <c r="AS41" i="13"/>
  <c r="AY12" i="13"/>
  <c r="AU19" i="13"/>
  <c r="AJ15" i="13"/>
  <c r="M6" i="13"/>
  <c r="P10" i="14"/>
  <c r="M8" i="13" s="1"/>
  <c r="AV34" i="13"/>
  <c r="Q45" i="13"/>
  <c r="AS17" i="13"/>
  <c r="AR16" i="13"/>
  <c r="AJ51" i="13"/>
  <c r="BE13" i="14"/>
  <c r="AW11" i="13" s="1"/>
  <c r="Y9" i="13"/>
  <c r="AE11" i="14"/>
  <c r="AH6" i="13"/>
  <c r="AN10" i="14"/>
  <c r="AP8" i="14"/>
  <c r="Y21" i="13"/>
  <c r="AE23" i="14"/>
  <c r="U10" i="13"/>
  <c r="AD12" i="14"/>
  <c r="H29" i="13"/>
  <c r="H48" i="13"/>
  <c r="U33" i="13"/>
  <c r="AD35" i="14"/>
  <c r="Q54" i="13"/>
  <c r="I12" i="13"/>
  <c r="H12" i="13"/>
  <c r="I42" i="13"/>
  <c r="H42" i="13"/>
  <c r="Y15" i="13"/>
  <c r="AE17" i="14"/>
  <c r="Y16" i="13"/>
  <c r="AE18" i="14"/>
  <c r="I40" i="13"/>
  <c r="AV21" i="13"/>
  <c r="AY51" i="13"/>
  <c r="AR41" i="13"/>
  <c r="BE28" i="14"/>
  <c r="AW26" i="13" s="1"/>
  <c r="BF30" i="14"/>
  <c r="AX28" i="13" s="1"/>
  <c r="R9" i="13"/>
  <c r="Q9" i="13"/>
  <c r="Y46" i="13"/>
  <c r="AE48" i="14"/>
  <c r="BE56" i="14"/>
  <c r="AW54" i="13" s="1"/>
  <c r="AY41" i="13"/>
  <c r="AJ25" i="13"/>
  <c r="AU32" i="13"/>
  <c r="AR10" i="13"/>
  <c r="AR27" i="13"/>
  <c r="BH16" i="14"/>
  <c r="AV38" i="13"/>
  <c r="AV28" i="13"/>
  <c r="BF12" i="14"/>
  <c r="AX10" i="13" s="1"/>
  <c r="BF40" i="14"/>
  <c r="AX38" i="13" s="1"/>
  <c r="AJ20" i="13"/>
  <c r="BF14" i="14"/>
  <c r="AX12" i="13" s="1"/>
  <c r="H27" i="13"/>
  <c r="AR52" i="13"/>
  <c r="Q10" i="14"/>
  <c r="N8" i="13" s="1"/>
  <c r="N6" i="13"/>
  <c r="BH12" i="14"/>
  <c r="AE12" i="14"/>
  <c r="Y10" i="13"/>
  <c r="H40" i="13"/>
  <c r="U22" i="13"/>
  <c r="AD24" i="14"/>
  <c r="AD49" i="14"/>
  <c r="U47" i="13"/>
  <c r="U34" i="13"/>
  <c r="AD36" i="14"/>
  <c r="AE15" i="14"/>
  <c r="Y13" i="13"/>
  <c r="Y33" i="13"/>
  <c r="AE35" i="14"/>
  <c r="U21" i="13"/>
  <c r="AD23" i="14"/>
  <c r="H46" i="13"/>
  <c r="U15" i="13"/>
  <c r="AD17" i="14"/>
  <c r="U19" i="13"/>
  <c r="AD21" i="14"/>
  <c r="Q11" i="13"/>
  <c r="BE34" i="14"/>
  <c r="AW32" i="13" s="1"/>
  <c r="BF36" i="14"/>
  <c r="AX34" i="13" s="1"/>
  <c r="AJ16" i="13"/>
  <c r="AY22" i="13"/>
  <c r="AR39" i="13"/>
  <c r="BE21" i="14"/>
  <c r="AW19" i="13" s="1"/>
  <c r="AJ21" i="13"/>
  <c r="AN7" i="13"/>
  <c r="AY42" i="13"/>
  <c r="BF47" i="14"/>
  <c r="AX45" i="13" s="1"/>
  <c r="AJ32" i="13"/>
  <c r="AI22" i="13"/>
  <c r="AS37" i="13"/>
  <c r="AU23" i="13"/>
  <c r="AY13" i="13"/>
  <c r="BE11" i="14"/>
  <c r="AW9" i="13" s="1"/>
  <c r="AU36" i="13"/>
  <c r="AY29" i="13"/>
  <c r="AZ31" i="13"/>
  <c r="BD13" i="14"/>
  <c r="AR47" i="13"/>
  <c r="AS47" i="13"/>
  <c r="AY18" i="13"/>
  <c r="AV30" i="13"/>
  <c r="H34" i="13"/>
  <c r="I34" i="13"/>
  <c r="L6" i="13"/>
  <c r="O10" i="14"/>
  <c r="H47" i="13"/>
  <c r="I47" i="13"/>
  <c r="Y51" i="13"/>
  <c r="AE53" i="14"/>
  <c r="R29" i="13"/>
  <c r="AE33" i="14"/>
  <c r="Y31" i="13"/>
  <c r="U32" i="13"/>
  <c r="AD34" i="14"/>
  <c r="U26" i="13"/>
  <c r="AD28" i="14"/>
  <c r="Y35" i="13"/>
  <c r="AE37" i="14"/>
  <c r="Y25" i="13"/>
  <c r="AE27" i="14"/>
  <c r="BD15" i="14"/>
  <c r="AD15" i="14"/>
  <c r="U13" i="13"/>
  <c r="U38" i="13"/>
  <c r="AD40" i="14"/>
  <c r="H52" i="13"/>
  <c r="R44" i="13"/>
  <c r="AS43" i="13"/>
  <c r="AR43" i="13"/>
  <c r="AJ29" i="13"/>
  <c r="AU21" i="13"/>
  <c r="AR17" i="13"/>
  <c r="AY50" i="13"/>
  <c r="BF55" i="14"/>
  <c r="AX53" i="13" s="1"/>
  <c r="AI20" i="13"/>
  <c r="AR18" i="13"/>
  <c r="AS33" i="13"/>
  <c r="BE45" i="14"/>
  <c r="AW43" i="13" s="1"/>
  <c r="BD28" i="14"/>
  <c r="Q37" i="13"/>
  <c r="AZ18" i="13"/>
  <c r="AY33" i="13"/>
  <c r="BH37" i="14"/>
  <c r="U50" i="13"/>
  <c r="AD52" i="14"/>
  <c r="AS24" i="13"/>
  <c r="AY36" i="13"/>
  <c r="BF41" i="14"/>
  <c r="AX39" i="13" s="1"/>
  <c r="AY27" i="13"/>
  <c r="BH31" i="14"/>
  <c r="BD49" i="14"/>
  <c r="AS48" i="13"/>
  <c r="BH52" i="14"/>
  <c r="R48" i="13"/>
  <c r="H31" i="13"/>
  <c r="H22" i="13"/>
  <c r="I22" i="13"/>
  <c r="U18" i="13"/>
  <c r="AD20" i="14"/>
  <c r="Y24" i="13"/>
  <c r="AE26" i="14"/>
  <c r="Y36" i="13"/>
  <c r="AE38" i="14"/>
  <c r="AE43" i="14"/>
  <c r="AD43" i="14"/>
  <c r="U41" i="13"/>
  <c r="R45" i="13"/>
  <c r="H54" i="13"/>
  <c r="I54" i="13"/>
  <c r="AR10" i="14"/>
  <c r="AL8" i="13" s="1"/>
  <c r="AV54" i="13"/>
  <c r="AD6" i="13"/>
  <c r="AI10" i="14"/>
  <c r="AS34" i="13"/>
  <c r="AH7" i="13"/>
  <c r="AP9" i="14"/>
  <c r="Y38" i="13"/>
  <c r="AE40" i="14"/>
  <c r="Y28" i="13"/>
  <c r="AE30" i="14"/>
  <c r="U53" i="13"/>
  <c r="AD55" i="14"/>
  <c r="AR29" i="13"/>
  <c r="AS29" i="13"/>
  <c r="AV9" i="13"/>
  <c r="AQ7" i="13"/>
  <c r="BA9" i="14"/>
  <c r="AV42" i="13"/>
  <c r="Y19" i="13"/>
  <c r="AE21" i="14"/>
  <c r="Y39" i="13"/>
  <c r="AE41" i="14"/>
  <c r="U40" i="13"/>
  <c r="AD42" i="14"/>
  <c r="I49" i="13"/>
  <c r="H53" i="13"/>
  <c r="I53" i="13"/>
  <c r="Y20" i="13"/>
  <c r="AE22" i="14"/>
  <c r="AZ42" i="13"/>
  <c r="AZ22" i="13"/>
  <c r="BH22" i="14"/>
  <c r="AZ37" i="13"/>
  <c r="AV25" i="13"/>
  <c r="AS46" i="13"/>
  <c r="E6" i="13"/>
  <c r="AA8" i="14"/>
  <c r="W6" i="13" s="1"/>
  <c r="F10" i="14"/>
  <c r="AZ47" i="13"/>
  <c r="AZ40" i="13"/>
  <c r="Y42" i="13"/>
  <c r="AE44" i="14"/>
  <c r="I20" i="13"/>
  <c r="H20" i="13"/>
  <c r="Y27" i="13"/>
  <c r="AE29" i="14"/>
  <c r="Y17" i="13"/>
  <c r="AE19" i="14"/>
  <c r="AI12" i="12"/>
  <c r="B10" i="14"/>
  <c r="B8" i="13" s="1"/>
  <c r="BF15" i="14"/>
  <c r="AX13" i="13" s="1"/>
  <c r="AV43" i="13"/>
  <c r="Z8" i="14"/>
  <c r="V6" i="13" s="1"/>
  <c r="D6" i="13"/>
  <c r="E10" i="14"/>
  <c r="AS19" i="13"/>
  <c r="AV44" i="13"/>
  <c r="AR34" i="13"/>
  <c r="AI9" i="13"/>
  <c r="AV16" i="13"/>
  <c r="AS31" i="13"/>
  <c r="I52" i="13"/>
  <c r="AR54" i="13"/>
  <c r="AS54" i="13"/>
  <c r="L7" i="13"/>
  <c r="AZ36" i="13"/>
  <c r="AY17" i="13"/>
  <c r="BE46" i="14"/>
  <c r="AW44" i="13" s="1"/>
  <c r="I45" i="13"/>
  <c r="BF29" i="14"/>
  <c r="AX27" i="13" s="1"/>
  <c r="AV50" i="13"/>
  <c r="AS51" i="13"/>
  <c r="AR51" i="13"/>
  <c r="AS10" i="13"/>
  <c r="AY28" i="13"/>
  <c r="AZ9" i="13"/>
  <c r="AG10" i="14"/>
  <c r="AC8" i="13" s="1"/>
  <c r="I39" i="13"/>
  <c r="H39" i="13"/>
  <c r="R16" i="13"/>
  <c r="U29" i="13"/>
  <c r="AD31" i="14"/>
  <c r="I38" i="13"/>
  <c r="AK10" i="14"/>
  <c r="AF8" i="13" s="1"/>
  <c r="AF6" i="13"/>
  <c r="U23" i="13"/>
  <c r="AD25" i="14"/>
  <c r="H14" i="13"/>
  <c r="I14" i="13"/>
  <c r="H49" i="13"/>
  <c r="U27" i="13"/>
  <c r="AD29" i="14"/>
  <c r="I18" i="13"/>
  <c r="H18" i="13"/>
  <c r="Y34" i="13"/>
  <c r="AE36" i="14"/>
  <c r="H32" i="13"/>
  <c r="Y40" i="13"/>
  <c r="AE42" i="14"/>
  <c r="AZ23" i="13"/>
  <c r="AZ53" i="13"/>
  <c r="AV22" i="13"/>
  <c r="R33" i="13"/>
  <c r="AS52" i="13"/>
  <c r="AZ54" i="13"/>
  <c r="V8" i="14"/>
  <c r="M10" i="14"/>
  <c r="K8" i="13" s="1"/>
  <c r="BF28" i="14"/>
  <c r="AX26" i="13" s="1"/>
  <c r="AV14" i="13"/>
  <c r="AU29" i="13"/>
  <c r="AR31" i="13"/>
  <c r="AR32" i="13"/>
  <c r="AS32" i="13"/>
  <c r="AZ24" i="13"/>
  <c r="AY54" i="13"/>
  <c r="T10" i="14"/>
  <c r="P7" i="13"/>
  <c r="V9" i="14"/>
  <c r="AJ34" i="13"/>
  <c r="H45" i="13"/>
  <c r="AU25" i="13"/>
  <c r="AJ38" i="13"/>
  <c r="AV48" i="13"/>
  <c r="I13" i="13"/>
  <c r="AR38" i="13"/>
  <c r="AZ25" i="13"/>
  <c r="AY26" i="13"/>
  <c r="BF31" i="14"/>
  <c r="AX29" i="13" s="1"/>
  <c r="H37" i="13"/>
  <c r="BE51" i="14"/>
  <c r="AW49" i="13" s="1"/>
  <c r="Q53" i="13"/>
  <c r="Q24" i="13"/>
  <c r="U46" i="13"/>
  <c r="AD48" i="14"/>
  <c r="Y30" i="13"/>
  <c r="AE32" i="14"/>
  <c r="AE55" i="14"/>
  <c r="Y53" i="13"/>
  <c r="Y37" i="13"/>
  <c r="AE39" i="14"/>
  <c r="U25" i="13"/>
  <c r="AD27" i="14"/>
  <c r="H16" i="13"/>
  <c r="Q52" i="13"/>
  <c r="R26" i="13"/>
  <c r="U39" i="13"/>
  <c r="AD41" i="14"/>
  <c r="H30" i="13"/>
  <c r="Y26" i="13"/>
  <c r="AE28" i="14"/>
  <c r="BH23" i="14"/>
  <c r="AU37" i="13"/>
  <c r="AZ32" i="13"/>
  <c r="AY52" i="13"/>
  <c r="Y48" i="13"/>
  <c r="AE50" i="14"/>
  <c r="AU13" i="13"/>
  <c r="AI51" i="13"/>
  <c r="AY39" i="13"/>
  <c r="BF27" i="14"/>
  <c r="AX25" i="13" s="1"/>
  <c r="AO6" i="13"/>
  <c r="AV10" i="14"/>
  <c r="I23" i="13"/>
  <c r="H23" i="13"/>
  <c r="BF52" i="14"/>
  <c r="AX50" i="13" s="1"/>
  <c r="AS20" i="13"/>
  <c r="AS23" i="13"/>
  <c r="AN6" i="13"/>
  <c r="AU10" i="14"/>
  <c r="R27" i="13"/>
  <c r="BH50" i="14"/>
  <c r="AS36" i="13"/>
  <c r="BH30" i="14"/>
  <c r="AR11" i="13"/>
  <c r="AR49" i="13"/>
  <c r="BD42" i="14"/>
  <c r="AU50" i="13"/>
  <c r="Q35" i="13"/>
  <c r="I24" i="13"/>
  <c r="H24" i="13"/>
  <c r="I11" i="13"/>
  <c r="Y12" i="13"/>
  <c r="AE14" i="14"/>
  <c r="AI40" i="13"/>
  <c r="U37" i="13"/>
  <c r="AD39" i="14"/>
  <c r="Y49" i="13"/>
  <c r="AE51" i="14"/>
  <c r="BF17" i="14"/>
  <c r="AX15" i="13" s="1"/>
  <c r="BD47" i="14"/>
  <c r="AR21" i="13"/>
  <c r="AS21" i="13"/>
  <c r="AY47" i="13"/>
  <c r="AJ42" i="13"/>
  <c r="BE19" i="14"/>
  <c r="AW17" i="13" s="1"/>
  <c r="AV35" i="13"/>
  <c r="AU11" i="13"/>
  <c r="AI10" i="13"/>
  <c r="H11" i="13"/>
  <c r="BD38" i="14"/>
  <c r="R47" i="13"/>
  <c r="AR26" i="13"/>
  <c r="BH13" i="14"/>
  <c r="AI45" i="13"/>
  <c r="AR23" i="13"/>
  <c r="AJ39" i="13"/>
  <c r="AJ35" i="13"/>
  <c r="U35" i="13"/>
  <c r="AD37" i="14"/>
  <c r="Q17" i="13"/>
  <c r="AD11" i="14"/>
  <c r="U9" i="13"/>
  <c r="Q41" i="13"/>
  <c r="AI34" i="13"/>
  <c r="I27" i="13"/>
  <c r="Y18" i="13"/>
  <c r="AE20" i="14"/>
  <c r="U30" i="13"/>
  <c r="AD32" i="14"/>
  <c r="U42" i="13"/>
  <c r="AD44" i="14"/>
  <c r="I8" i="12"/>
  <c r="AI13" i="12"/>
  <c r="AX9" i="12"/>
  <c r="AX10" i="12"/>
  <c r="AW7" i="12"/>
  <c r="AU11" i="12"/>
  <c r="AW13" i="12"/>
  <c r="AU13" i="12"/>
  <c r="P36" i="9" s="1"/>
  <c r="AJ11" i="12"/>
  <c r="AX12" i="12"/>
  <c r="AY9" i="12"/>
  <c r="AW9" i="12"/>
  <c r="AW10" i="12"/>
  <c r="AX13" i="12"/>
  <c r="AU9" i="12"/>
  <c r="AX11" i="12"/>
  <c r="AE13" i="6"/>
  <c r="Y10" i="12"/>
  <c r="AX8" i="12"/>
  <c r="AY7" i="12"/>
  <c r="AU7" i="12"/>
  <c r="AX7" i="12"/>
  <c r="AU8" i="12"/>
  <c r="AJ13" i="12"/>
  <c r="Q12" i="12"/>
  <c r="AY8" i="12"/>
  <c r="AU10" i="12"/>
  <c r="BE15" i="6"/>
  <c r="AW12" i="12" s="1"/>
  <c r="V12" i="12"/>
  <c r="C22" i="9" s="1"/>
  <c r="BG16" i="6"/>
  <c r="AD16" i="6"/>
  <c r="Z13" i="12" s="1"/>
  <c r="F30" i="9" s="1"/>
  <c r="BD16" i="6"/>
  <c r="AV13" i="12" s="1"/>
  <c r="BH16" i="6"/>
  <c r="AZ13" i="12" s="1"/>
  <c r="C9" i="9" s="1"/>
  <c r="AE16" i="6"/>
  <c r="AA13" i="12" s="1"/>
  <c r="BH10" i="6"/>
  <c r="AE10" i="6"/>
  <c r="AA7" i="12" s="1"/>
  <c r="BD11" i="6"/>
  <c r="AV8" i="12" s="1"/>
  <c r="AD11" i="6"/>
  <c r="Z8" i="12" s="1"/>
  <c r="BH15" i="6"/>
  <c r="AE15" i="6"/>
  <c r="AD14" i="6"/>
  <c r="Z11" i="12" s="1"/>
  <c r="BD14" i="6"/>
  <c r="AE12" i="6"/>
  <c r="AA9" i="12" s="1"/>
  <c r="BH12" i="6"/>
  <c r="BH14" i="6"/>
  <c r="AE14" i="6"/>
  <c r="AA11" i="12" s="1"/>
  <c r="BD15" i="6"/>
  <c r="AD15" i="6"/>
  <c r="AE11" i="6"/>
  <c r="AA8" i="12" s="1"/>
  <c r="BH11" i="6"/>
  <c r="BD12" i="6"/>
  <c r="AV9" i="12" s="1"/>
  <c r="AD12" i="6"/>
  <c r="Z9" i="12" s="1"/>
  <c r="J30" i="9" s="1"/>
  <c r="BD10" i="6"/>
  <c r="AD10" i="6"/>
  <c r="Z7" i="12" s="1"/>
  <c r="C13" i="9" s="1"/>
  <c r="BH13" i="6"/>
  <c r="X7" i="13" l="1"/>
  <c r="X6" i="13"/>
  <c r="AO10" i="14"/>
  <c r="U10" i="14"/>
  <c r="J10" i="14"/>
  <c r="AZ10" i="14"/>
  <c r="AB10" i="14"/>
  <c r="BG10" i="14" s="1"/>
  <c r="F8" i="13"/>
  <c r="X10" i="14"/>
  <c r="BC10" i="14" s="1"/>
  <c r="BI13" i="6"/>
  <c r="BA10" i="12" s="1"/>
  <c r="K31" i="9"/>
  <c r="AY14" i="12"/>
  <c r="D24" i="9"/>
  <c r="D26" i="9" s="1"/>
  <c r="Z14" i="12"/>
  <c r="O37" i="9"/>
  <c r="AA14" i="12"/>
  <c r="AZ14" i="12"/>
  <c r="C10" i="9" s="1"/>
  <c r="BJ17" i="6"/>
  <c r="AX14" i="12"/>
  <c r="P37" i="9"/>
  <c r="AV14" i="12"/>
  <c r="BI17" i="6"/>
  <c r="AW14" i="12"/>
  <c r="K37" i="9"/>
  <c r="C24" i="9"/>
  <c r="C26" i="9" s="1"/>
  <c r="D30" i="9"/>
  <c r="Z43" i="13"/>
  <c r="BI37" i="14"/>
  <c r="BA35" i="13" s="1"/>
  <c r="Z45" i="13"/>
  <c r="Z31" i="13"/>
  <c r="Z44" i="13"/>
  <c r="AA31" i="13"/>
  <c r="BJ43" i="14"/>
  <c r="BB41" i="13" s="1"/>
  <c r="BJ44" i="14"/>
  <c r="BB42" i="13" s="1"/>
  <c r="Z20" i="13"/>
  <c r="BE9" i="14"/>
  <c r="AW7" i="13" s="1"/>
  <c r="BJ18" i="14"/>
  <c r="BB16" i="13" s="1"/>
  <c r="BJ11" i="14"/>
  <c r="BB9" i="13" s="1"/>
  <c r="BI18" i="14"/>
  <c r="BA16" i="13" s="1"/>
  <c r="BJ42" i="14"/>
  <c r="BJ55" i="14"/>
  <c r="BB53" i="13" s="1"/>
  <c r="BI44" i="14"/>
  <c r="BA42" i="13" s="1"/>
  <c r="BJ38" i="14"/>
  <c r="BJ26" i="14"/>
  <c r="BB24" i="13" s="1"/>
  <c r="AA50" i="13"/>
  <c r="Z28" i="13"/>
  <c r="BJ45" i="14"/>
  <c r="BB43" i="13" s="1"/>
  <c r="Z10" i="13"/>
  <c r="Z49" i="13"/>
  <c r="Z54" i="13"/>
  <c r="Z16" i="13"/>
  <c r="AA11" i="13"/>
  <c r="AA35" i="13"/>
  <c r="AA23" i="13"/>
  <c r="BI32" i="14"/>
  <c r="BA30" i="13" s="1"/>
  <c r="AA46" i="13"/>
  <c r="BJ24" i="14"/>
  <c r="BB22" i="13" s="1"/>
  <c r="AR7" i="13"/>
  <c r="BI48" i="14"/>
  <c r="BA46" i="13" s="1"/>
  <c r="BI24" i="14"/>
  <c r="BA22" i="13" s="1"/>
  <c r="BJ20" i="14"/>
  <c r="BB18" i="13" s="1"/>
  <c r="BJ32" i="14"/>
  <c r="BB30" i="13" s="1"/>
  <c r="AA39" i="13"/>
  <c r="Z52" i="13"/>
  <c r="BE8" i="14"/>
  <c r="AW6" i="13" s="1"/>
  <c r="BI11" i="14"/>
  <c r="BA9" i="13" s="1"/>
  <c r="Z17" i="13"/>
  <c r="AA54" i="13"/>
  <c r="AA10" i="13"/>
  <c r="BF8" i="14"/>
  <c r="AX6" i="13" s="1"/>
  <c r="Q7" i="13"/>
  <c r="AA15" i="13"/>
  <c r="AA43" i="13"/>
  <c r="AA19" i="13"/>
  <c r="Z13" i="13"/>
  <c r="Z21" i="13"/>
  <c r="Z47" i="13"/>
  <c r="Z30" i="13"/>
  <c r="Z9" i="13"/>
  <c r="AA36" i="13"/>
  <c r="Z19" i="13"/>
  <c r="AA16" i="13"/>
  <c r="Z27" i="13"/>
  <c r="AJ6" i="13"/>
  <c r="Z33" i="13"/>
  <c r="Z51" i="13"/>
  <c r="AI7" i="13"/>
  <c r="Z29" i="13"/>
  <c r="AA28" i="13"/>
  <c r="AY6" i="13"/>
  <c r="AA52" i="13"/>
  <c r="AA41" i="13"/>
  <c r="BI26" i="14"/>
  <c r="BA24" i="13" s="1"/>
  <c r="Z42" i="13"/>
  <c r="Z37" i="13"/>
  <c r="AA27" i="13"/>
  <c r="Z50" i="13"/>
  <c r="Z32" i="13"/>
  <c r="Z15" i="13"/>
  <c r="Z25" i="13"/>
  <c r="Z46" i="13"/>
  <c r="R7" i="13"/>
  <c r="AA21" i="13"/>
  <c r="AA49" i="13"/>
  <c r="BJ46" i="14"/>
  <c r="BB44" i="13" s="1"/>
  <c r="BI43" i="14"/>
  <c r="BA41" i="13" s="1"/>
  <c r="BI27" i="14"/>
  <c r="BA25" i="13" s="1"/>
  <c r="AA20" i="13"/>
  <c r="AA40" i="13"/>
  <c r="Z38" i="13"/>
  <c r="AA51" i="13"/>
  <c r="AA34" i="13"/>
  <c r="Z22" i="13"/>
  <c r="Z48" i="13"/>
  <c r="Z36" i="13"/>
  <c r="Z11" i="13"/>
  <c r="BJ56" i="14"/>
  <c r="BB54" i="13" s="1"/>
  <c r="AA53" i="13"/>
  <c r="AA29" i="13"/>
  <c r="AA18" i="13"/>
  <c r="Z35" i="13"/>
  <c r="AA24" i="13"/>
  <c r="AA12" i="13"/>
  <c r="BJ19" i="14"/>
  <c r="AA17" i="13"/>
  <c r="AA32" i="13"/>
  <c r="Z34" i="13"/>
  <c r="Z12" i="13"/>
  <c r="BJ48" i="14"/>
  <c r="BB46" i="13" s="1"/>
  <c r="BI40" i="14"/>
  <c r="BA38" i="13" s="1"/>
  <c r="AA38" i="13"/>
  <c r="BJ51" i="14"/>
  <c r="BB49" i="13" s="1"/>
  <c r="AA9" i="13"/>
  <c r="AA45" i="13"/>
  <c r="AA22" i="13"/>
  <c r="BJ53" i="14"/>
  <c r="BB51" i="13" s="1"/>
  <c r="AA25" i="13"/>
  <c r="C8" i="13"/>
  <c r="Y10" i="14"/>
  <c r="BD10" i="14" s="1"/>
  <c r="Z40" i="13"/>
  <c r="BI35" i="14"/>
  <c r="BA33" i="13" s="1"/>
  <c r="AU7" i="13"/>
  <c r="T7" i="13"/>
  <c r="Z41" i="13"/>
  <c r="AZ7" i="13"/>
  <c r="AI6" i="13"/>
  <c r="AZ50" i="13"/>
  <c r="BJ52" i="14"/>
  <c r="Z24" i="13"/>
  <c r="Z23" i="13"/>
  <c r="BI51" i="14"/>
  <c r="BA49" i="13" s="1"/>
  <c r="AA37" i="13"/>
  <c r="Z39" i="13"/>
  <c r="AZ6" i="13"/>
  <c r="BI17" i="14"/>
  <c r="BA15" i="13" s="1"/>
  <c r="BI29" i="14"/>
  <c r="BA27" i="13" s="1"/>
  <c r="BI12" i="14"/>
  <c r="BA10" i="13" s="1"/>
  <c r="AZ11" i="13"/>
  <c r="BJ13" i="14"/>
  <c r="I6" i="13"/>
  <c r="H6" i="13"/>
  <c r="BJ31" i="14"/>
  <c r="AZ29" i="13"/>
  <c r="AV26" i="13"/>
  <c r="BI28" i="14"/>
  <c r="AZ14" i="13"/>
  <c r="BJ16" i="14"/>
  <c r="BJ41" i="14"/>
  <c r="BB39" i="13" s="1"/>
  <c r="BI34" i="14"/>
  <c r="BA32" i="13" s="1"/>
  <c r="BJ21" i="14"/>
  <c r="BB19" i="13" s="1"/>
  <c r="BJ36" i="14"/>
  <c r="BB34" i="13" s="1"/>
  <c r="AN8" i="13"/>
  <c r="AO8" i="13"/>
  <c r="AA47" i="13"/>
  <c r="BJ34" i="14"/>
  <c r="BB32" i="13" s="1"/>
  <c r="AZ21" i="13"/>
  <c r="BJ23" i="14"/>
  <c r="BI50" i="14"/>
  <c r="BA48" i="13" s="1"/>
  <c r="P8" i="13"/>
  <c r="V10" i="14"/>
  <c r="BI16" i="14"/>
  <c r="BA14" i="13" s="1"/>
  <c r="R6" i="13"/>
  <c r="Q6" i="13"/>
  <c r="BJ25" i="14"/>
  <c r="BB23" i="13" s="1"/>
  <c r="I7" i="13"/>
  <c r="H7" i="13"/>
  <c r="BI46" i="14"/>
  <c r="BA44" i="13" s="1"/>
  <c r="AU6" i="13"/>
  <c r="T6" i="13"/>
  <c r="E8" i="13"/>
  <c r="AA10" i="14"/>
  <c r="W8" i="13" s="1"/>
  <c r="BI56" i="14"/>
  <c r="BA54" i="13" s="1"/>
  <c r="AV13" i="13"/>
  <c r="BI15" i="14"/>
  <c r="L8" i="13"/>
  <c r="AV11" i="13"/>
  <c r="BI13" i="14"/>
  <c r="AA33" i="13"/>
  <c r="BI30" i="14"/>
  <c r="BA28" i="13" s="1"/>
  <c r="AA13" i="13"/>
  <c r="BI23" i="14"/>
  <c r="BA21" i="13" s="1"/>
  <c r="BJ15" i="14"/>
  <c r="BI33" i="14"/>
  <c r="BA31" i="13" s="1"/>
  <c r="AJ7" i="13"/>
  <c r="BJ29" i="14"/>
  <c r="BB27" i="13" s="1"/>
  <c r="BI20" i="14"/>
  <c r="BA18" i="13" s="1"/>
  <c r="Y7" i="13"/>
  <c r="AE9" i="14"/>
  <c r="AA44" i="13"/>
  <c r="Z53" i="13"/>
  <c r="AV52" i="13"/>
  <c r="BI54" i="14"/>
  <c r="AM8" i="13"/>
  <c r="AA42" i="13"/>
  <c r="AQ8" i="13"/>
  <c r="BA10" i="14"/>
  <c r="BJ35" i="14"/>
  <c r="BB33" i="13" s="1"/>
  <c r="Y6" i="13"/>
  <c r="AE8" i="14"/>
  <c r="BI21" i="14"/>
  <c r="BA19" i="13" s="1"/>
  <c r="AY7" i="13"/>
  <c r="BJ40" i="14"/>
  <c r="BB38" i="13" s="1"/>
  <c r="BI53" i="14"/>
  <c r="BA51" i="13" s="1"/>
  <c r="BI41" i="14"/>
  <c r="BA39" i="13" s="1"/>
  <c r="BJ17" i="14"/>
  <c r="BB15" i="13" s="1"/>
  <c r="BI31" i="14"/>
  <c r="BA29" i="13" s="1"/>
  <c r="BJ14" i="14"/>
  <c r="BB12" i="13" s="1"/>
  <c r="BI25" i="14"/>
  <c r="BA23" i="13" s="1"/>
  <c r="AV45" i="13"/>
  <c r="BI47" i="14"/>
  <c r="AV40" i="13"/>
  <c r="BI42" i="14"/>
  <c r="AZ20" i="13"/>
  <c r="BJ22" i="14"/>
  <c r="AD8" i="13"/>
  <c r="Z18" i="13"/>
  <c r="AZ52" i="13"/>
  <c r="BJ54" i="14"/>
  <c r="AV17" i="13"/>
  <c r="BI19" i="14"/>
  <c r="AV7" i="13"/>
  <c r="AV6" i="13"/>
  <c r="AC10" i="14"/>
  <c r="BH10" i="14" s="1"/>
  <c r="G8" i="13"/>
  <c r="K10" i="14"/>
  <c r="BI14" i="14"/>
  <c r="BA12" i="13" s="1"/>
  <c r="BJ28" i="14"/>
  <c r="AZ48" i="13"/>
  <c r="BJ50" i="14"/>
  <c r="AA30" i="13"/>
  <c r="AV36" i="13"/>
  <c r="BI38" i="14"/>
  <c r="AZ28" i="13"/>
  <c r="BJ30" i="14"/>
  <c r="AA48" i="13"/>
  <c r="AA26" i="13"/>
  <c r="BJ27" i="14"/>
  <c r="BB25" i="13" s="1"/>
  <c r="BI52" i="14"/>
  <c r="BA50" i="13" s="1"/>
  <c r="D8" i="13"/>
  <c r="Z10" i="14"/>
  <c r="V8" i="13" s="1"/>
  <c r="BI45" i="14"/>
  <c r="BA43" i="13" s="1"/>
  <c r="BJ49" i="14"/>
  <c r="BI55" i="14"/>
  <c r="BA53" i="13" s="1"/>
  <c r="BJ39" i="14"/>
  <c r="BB37" i="13" s="1"/>
  <c r="AR6" i="13"/>
  <c r="AS6" i="13"/>
  <c r="AV47" i="13"/>
  <c r="BI49" i="14"/>
  <c r="AZ35" i="13"/>
  <c r="BJ37" i="14"/>
  <c r="Z26" i="13"/>
  <c r="BJ33" i="14"/>
  <c r="BB31" i="13" s="1"/>
  <c r="AS7" i="13"/>
  <c r="AZ10" i="13"/>
  <c r="BJ12" i="14"/>
  <c r="AH8" i="13"/>
  <c r="AP10" i="14"/>
  <c r="BI36" i="14"/>
  <c r="BA34" i="13" s="1"/>
  <c r="U6" i="13"/>
  <c r="AD8" i="14"/>
  <c r="BF9" i="14"/>
  <c r="AX7" i="13" s="1"/>
  <c r="BI39" i="14"/>
  <c r="BA37" i="13" s="1"/>
  <c r="Z14" i="13"/>
  <c r="U7" i="13"/>
  <c r="AD9" i="14"/>
  <c r="AA14" i="13"/>
  <c r="BJ47" i="14"/>
  <c r="BI22" i="14"/>
  <c r="BA20" i="13" s="1"/>
  <c r="Z12" i="12"/>
  <c r="AA10" i="12"/>
  <c r="AY13" i="12"/>
  <c r="L36" i="9" s="1"/>
  <c r="BJ13" i="6"/>
  <c r="AZ10" i="12"/>
  <c r="C6" i="9" s="1"/>
  <c r="AZ8" i="12"/>
  <c r="C4" i="9" s="1"/>
  <c r="AZ11" i="12"/>
  <c r="C7" i="9" s="1"/>
  <c r="AZ7" i="12"/>
  <c r="C3" i="9" s="1"/>
  <c r="BI14" i="6"/>
  <c r="AV11" i="12"/>
  <c r="AZ9" i="12"/>
  <c r="C5" i="9" s="1"/>
  <c r="AA12" i="12"/>
  <c r="AV7" i="12"/>
  <c r="BI15" i="6"/>
  <c r="AV12" i="12"/>
  <c r="AZ12" i="12"/>
  <c r="C8" i="9" s="1"/>
  <c r="BJ16" i="6"/>
  <c r="BI16" i="6"/>
  <c r="BI12" i="6"/>
  <c r="BA9" i="12" s="1"/>
  <c r="J31" i="9" s="1"/>
  <c r="BI11" i="6"/>
  <c r="BA8" i="12" s="1"/>
  <c r="BJ14" i="6"/>
  <c r="BJ15" i="6"/>
  <c r="BI10" i="6"/>
  <c r="L16" i="5"/>
  <c r="L17" i="5" s="1"/>
  <c r="L19" i="5"/>
  <c r="L20" i="5" s="1"/>
  <c r="BJ11" i="6"/>
  <c r="BJ12" i="6"/>
  <c r="BJ10" i="6"/>
  <c r="X8" i="13" l="1"/>
  <c r="T8" i="13"/>
  <c r="BA7" i="12"/>
  <c r="BA14" i="12"/>
  <c r="C31" i="9" s="1"/>
  <c r="BB14" i="12"/>
  <c r="D10" i="9" s="1"/>
  <c r="L37" i="9"/>
  <c r="D31" i="9"/>
  <c r="C30" i="9"/>
  <c r="C14" i="9"/>
  <c r="G31" i="9"/>
  <c r="BB17" i="13"/>
  <c r="BB48" i="13"/>
  <c r="BI8" i="14"/>
  <c r="BA6" i="13" s="1"/>
  <c r="BB21" i="13"/>
  <c r="BB28" i="13"/>
  <c r="BB11" i="13"/>
  <c r="BA11" i="12"/>
  <c r="R8" i="13"/>
  <c r="BB29" i="13"/>
  <c r="BA26" i="13"/>
  <c r="Q8" i="13"/>
  <c r="BB10" i="12"/>
  <c r="D6" i="9" s="1"/>
  <c r="BA36" i="13"/>
  <c r="BA13" i="13"/>
  <c r="BB13" i="12"/>
  <c r="D9" i="9" s="1"/>
  <c r="BB11" i="12"/>
  <c r="D7" i="9" s="1"/>
  <c r="BB35" i="13"/>
  <c r="BA12" i="12"/>
  <c r="BA47" i="13"/>
  <c r="BI9" i="14"/>
  <c r="BA7" i="13" s="1"/>
  <c r="BB10" i="13"/>
  <c r="BB47" i="13"/>
  <c r="BB20" i="13"/>
  <c r="BB45" i="13"/>
  <c r="AA6" i="13"/>
  <c r="BB13" i="13"/>
  <c r="BF10" i="14"/>
  <c r="AX8" i="13" s="1"/>
  <c r="BB14" i="13"/>
  <c r="AZ8" i="13"/>
  <c r="BA52" i="13"/>
  <c r="BB52" i="13"/>
  <c r="BA45" i="13"/>
  <c r="BB36" i="13"/>
  <c r="AU8" i="13"/>
  <c r="Z6" i="13"/>
  <c r="BB26" i="13"/>
  <c r="Z7" i="13"/>
  <c r="I8" i="13"/>
  <c r="H8" i="13"/>
  <c r="AJ8" i="13"/>
  <c r="BA40" i="13"/>
  <c r="BB40" i="13"/>
  <c r="AY8" i="13"/>
  <c r="AS8" i="13"/>
  <c r="AR8" i="13"/>
  <c r="BA11" i="13"/>
  <c r="BJ8" i="14"/>
  <c r="BB6" i="13" s="1"/>
  <c r="BJ9" i="14"/>
  <c r="BB7" i="13" s="1"/>
  <c r="U8" i="13"/>
  <c r="AD10" i="14"/>
  <c r="Y8" i="13"/>
  <c r="AE10" i="14"/>
  <c r="AV8" i="13"/>
  <c r="BB8" i="12"/>
  <c r="D4" i="9" s="1"/>
  <c r="AI8" i="13"/>
  <c r="BA17" i="13"/>
  <c r="AA7" i="13"/>
  <c r="BE10" i="14"/>
  <c r="AW8" i="13" s="1"/>
  <c r="BB50" i="13"/>
  <c r="BB9" i="12"/>
  <c r="D5" i="9" s="1"/>
  <c r="BA13" i="12"/>
  <c r="F31" i="9" s="1"/>
  <c r="BB12" i="12"/>
  <c r="D8" i="9" s="1"/>
  <c r="BB7" i="12"/>
  <c r="D3" i="9" s="1"/>
  <c r="E3" i="9" l="1"/>
  <c r="E10" i="9"/>
  <c r="E8" i="9"/>
  <c r="E4" i="9"/>
  <c r="E9" i="9"/>
  <c r="E5" i="9"/>
  <c r="E7" i="9"/>
  <c r="E6" i="9"/>
  <c r="Z8" i="13"/>
  <c r="BI10" i="14"/>
  <c r="BA8" i="13" s="1"/>
  <c r="AA8" i="13"/>
  <c r="BJ10" i="14"/>
  <c r="BB8" i="13" s="1"/>
</calcChain>
</file>

<file path=xl/sharedStrings.xml><?xml version="1.0" encoding="utf-8"?>
<sst xmlns="http://schemas.openxmlformats.org/spreadsheetml/2006/main" count="37802" uniqueCount="1168">
  <si>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</si>
  <si>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</si>
  <si>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</si>
  <si>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</si>
  <si>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</si>
  <si>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</si>
  <si>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</si>
  <si>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</si>
  <si>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</si>
  <si>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</si>
  <si>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</si>
  <si>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</si>
  <si>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</si>
  <si>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</si>
  <si>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</si>
  <si>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</si>
  <si>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</si>
  <si>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</si>
  <si>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</si>
  <si>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</si>
  <si>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</si>
  <si>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</si>
  <si>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</si>
  <si>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</si>
  <si>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</si>
  <si>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</si>
  <si>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</si>
  <si>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</si>
  <si>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</si>
  <si>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</si>
  <si>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</si>
  <si>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</si>
  <si>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</si>
  <si>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</si>
  <si>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</si>
  <si>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</si>
  <si>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</si>
  <si>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</si>
  <si>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</si>
  <si>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</si>
  <si>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</si>
  <si>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</si>
  <si>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</si>
  <si>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</si>
  <si>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</si>
  <si>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</si>
  <si>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</si>
  <si>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</si>
  <si>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</si>
  <si>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</si>
  <si>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</si>
  <si>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</si>
  <si>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</si>
  <si>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</si>
  <si>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</si>
  <si>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</si>
  <si>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</si>
  <si>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</si>
  <si>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</si>
  <si>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</si>
  <si>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</si>
  <si>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</si>
  <si>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</si>
  <si>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</si>
  <si>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</si>
  <si>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</si>
  <si>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</si>
  <si>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</si>
  <si>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</si>
  <si>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</si>
  <si>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</si>
  <si>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</si>
  <si>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</si>
  <si>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</si>
  <si>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</si>
  <si>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</si>
  <si>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</si>
  <si>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</si>
  <si>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</si>
  <si>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</si>
  <si>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</si>
  <si>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</si>
  <si>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</si>
  <si>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</si>
  <si>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</si>
  <si>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</si>
  <si>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</si>
  <si>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</si>
  <si>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</si>
  <si>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</si>
  <si>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</si>
  <si>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</si>
  <si>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</si>
  <si>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</si>
  <si>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</si>
  <si>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</si>
  <si>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</si>
  <si>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</si>
  <si>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</si>
  <si>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</si>
  <si>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</si>
  <si>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</si>
  <si>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</si>
  <si>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</si>
  <si>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</si>
  <si>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</si>
  <si>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</si>
  <si>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</si>
  <si>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</si>
  <si>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</si>
  <si>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</si>
  <si>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</si>
  <si>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</si>
  <si>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</si>
  <si>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</si>
  <si>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</si>
  <si>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</si>
  <si>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</si>
  <si>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</si>
  <si>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</si>
  <si>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</si>
  <si>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</si>
  <si>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</si>
  <si>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</si>
  <si>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</si>
  <si>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</si>
  <si>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</si>
  <si>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</si>
  <si>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</si>
  <si>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</si>
  <si>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</si>
  <si>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</si>
  <si>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</si>
  <si>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</si>
  <si>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</si>
  <si>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</si>
  <si>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</si>
  <si>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</si>
  <si>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</si>
  <si>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</si>
  <si>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</si>
  <si>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</si>
  <si>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</si>
  <si>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</si>
  <si>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</si>
  <si>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</si>
  <si>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</si>
  <si>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</si>
  <si>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</si>
  <si>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</si>
  <si>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</si>
  <si>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</si>
  <si>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</si>
  <si>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</si>
  <si>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</si>
  <si>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</si>
  <si>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</si>
  <si>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</si>
  <si>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</si>
  <si>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</si>
  <si>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</si>
  <si>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r>
      <t>Appendix 20. Headcount of women firefighters</t>
    </r>
    <r>
      <rPr>
        <b/>
        <vertAlign val="superscript"/>
        <sz val="14"/>
        <color indexed="43"/>
        <rFont val="Arial"/>
        <family val="2"/>
      </rPr>
      <t>1</t>
    </r>
    <r>
      <rPr>
        <b/>
        <sz val="14"/>
        <color indexed="43"/>
        <rFont val="Arial"/>
        <family val="2"/>
      </rPr>
      <t xml:space="preserve"> and minority ethnic staff</t>
    </r>
    <r>
      <rPr>
        <b/>
        <vertAlign val="superscript"/>
        <sz val="14"/>
        <color indexed="43"/>
        <rFont val="Arial"/>
        <family val="2"/>
      </rPr>
      <t>2</t>
    </r>
    <r>
      <rPr>
        <b/>
        <sz val="14"/>
        <color indexed="43"/>
        <rFont val="Arial"/>
        <family val="2"/>
      </rPr>
      <t xml:space="preserve"> in England at 31 March, 2002-2015</t>
    </r>
  </si>
  <si>
    <t>Firefighters Headcount</t>
  </si>
  <si>
    <t>Headcount of women firefighters</t>
  </si>
  <si>
    <t>Percentage of women firefighters</t>
  </si>
  <si>
    <t>Staff Headcount</t>
  </si>
  <si>
    <t>Headcount of ethnic minority staff</t>
  </si>
  <si>
    <t>**</t>
  </si>
  <si>
    <t>Percentage of ethnic minority staff</t>
  </si>
  <si>
    <t>Year</t>
  </si>
  <si>
    <t>FRA</t>
  </si>
  <si>
    <t>FRA_type</t>
  </si>
  <si>
    <t>FRA_code</t>
  </si>
  <si>
    <t>Type</t>
  </si>
  <si>
    <t>Ethnicity</t>
  </si>
  <si>
    <t>White</t>
  </si>
  <si>
    <t>Ethnic origin Not Stated</t>
  </si>
  <si>
    <t>Mixed</t>
  </si>
  <si>
    <t>Asian or Asian British</t>
  </si>
  <si>
    <t>Black or Black British</t>
  </si>
  <si>
    <t>Chinese or Other Ethnicity</t>
  </si>
  <si>
    <t>Isle of Wight</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</si>
  <si>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</si>
  <si>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</si>
  <si>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</si>
  <si>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</si>
  <si>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</si>
  <si>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</si>
  <si>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</si>
  <si>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</si>
  <si>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</si>
  <si>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</si>
  <si>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</si>
  <si>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</si>
  <si>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</si>
  <si>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</si>
  <si>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</si>
  <si>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r>
      <t>FIRE STATISTICS TABLE 1104: Staff headcount</t>
    </r>
    <r>
      <rPr>
        <b/>
        <vertAlign val="superscript"/>
        <sz val="11"/>
        <color rgb="FFFFFFFF"/>
        <rFont val="Arial Black"/>
        <family val="2"/>
      </rPr>
      <t>1</t>
    </r>
    <r>
      <rPr>
        <b/>
        <sz val="11"/>
        <color rgb="FFFFFFFF"/>
        <rFont val="Arial Black"/>
        <family val="2"/>
      </rPr>
      <t xml:space="preserve"> by ethnicity, fire authority and role</t>
    </r>
  </si>
  <si>
    <t>Percentage that are not stated</t>
  </si>
  <si>
    <t>Percentage that are EM</t>
  </si>
  <si>
    <t>3 Percentage of those who stated an ethnicity, does not include "ethnic origin not stated".</t>
  </si>
  <si>
    <t>Kent were unable to provide information in 2015 due to IT issues.</t>
  </si>
  <si>
    <t>The statistics in this table are Official Statistics.</t>
  </si>
  <si>
    <t>Dorset and Wiltshire</t>
  </si>
  <si>
    <t>KR</t>
  </si>
  <si>
    <t>E31000047</t>
  </si>
  <si>
    <t>In 2016/17 Dorset FRS and Wiltshire FRS merged. The figures for 2016 and previously are these two FRS added together.</t>
  </si>
  <si>
    <t>Firefighters</t>
  </si>
  <si>
    <t>Resident Population</t>
  </si>
  <si>
    <t>Select a year from the drop-down list in the orange box below:</t>
  </si>
  <si>
    <t>Metropolitan fire and rescue authorities</t>
  </si>
  <si>
    <t>Non Metropolitan fire and rescue authorities</t>
  </si>
  <si>
    <r>
      <t>Year</t>
    </r>
    <r>
      <rPr>
        <vertAlign val="superscript"/>
        <sz val="10"/>
        <color theme="1"/>
        <rFont val="Calibri"/>
        <family val="2"/>
        <scheme val="minor"/>
      </rPr>
      <t>2</t>
    </r>
  </si>
  <si>
    <t>% not stated</t>
  </si>
  <si>
    <r>
      <t>% from an ethnic minority</t>
    </r>
    <r>
      <rPr>
        <b/>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</si>
  <si>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</si>
  <si>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</si>
  <si>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</si>
  <si>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</si>
  <si>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</si>
  <si>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r>
      <t>FRS</t>
    </r>
    <r>
      <rPr>
        <vertAlign val="superscript"/>
        <sz val="10"/>
        <color theme="1"/>
        <rFont val="Calibri"/>
        <family val="2"/>
        <scheme val="minor"/>
      </rPr>
      <t>2</t>
    </r>
  </si>
  <si>
    <t>drop down menu works</t>
  </si>
  <si>
    <t xml:space="preserve">E.M. not far from 3.5-4% for firefighters, little bit higher for all staff </t>
  </si>
  <si>
    <t>FRSs you'd expect (eg Cumbria, Cornwall) have lower E.M. %ages</t>
  </si>
  <si>
    <t>FRSs you'd expect (eg London, Manchester, Leicestershire) have higher E.M. %ages</t>
  </si>
  <si>
    <t>Source: Office for National Statistics</t>
  </si>
  <si>
    <t>Newport</t>
  </si>
  <si>
    <t>W06000022</t>
  </si>
  <si>
    <t>Monmouthshire</t>
  </si>
  <si>
    <t>W06000021</t>
  </si>
  <si>
    <t>Torfaen</t>
  </si>
  <si>
    <t>W06000020</t>
  </si>
  <si>
    <t>Blaenau Gwent</t>
  </si>
  <si>
    <t>W06000019</t>
  </si>
  <si>
    <t>Caerphilly</t>
  </si>
  <si>
    <t>W06000018</t>
  </si>
  <si>
    <t>Merthyr Tydfil</t>
  </si>
  <si>
    <t>W06000024</t>
  </si>
  <si>
    <t>Rhondda Cynon Taf</t>
  </si>
  <si>
    <t>W06000016</t>
  </si>
  <si>
    <t>Cardiff</t>
  </si>
  <si>
    <t>W06000015</t>
  </si>
  <si>
    <t>The Vale of Glamorgan</t>
  </si>
  <si>
    <t>W06000014</t>
  </si>
  <si>
    <t xml:space="preserve">Bridgend </t>
  </si>
  <si>
    <t>W06000013</t>
  </si>
  <si>
    <t>Neath Port Talbot</t>
  </si>
  <si>
    <t>W06000012</t>
  </si>
  <si>
    <t>Swansea</t>
  </si>
  <si>
    <t>W06000011</t>
  </si>
  <si>
    <t>Carmarthenshire</t>
  </si>
  <si>
    <t>W06000010</t>
  </si>
  <si>
    <t>Pembrokeshire</t>
  </si>
  <si>
    <t>W06000009</t>
  </si>
  <si>
    <t>Ceredigion</t>
  </si>
  <si>
    <t>W06000008</t>
  </si>
  <si>
    <t>Powys</t>
  </si>
  <si>
    <t>W06000023</t>
  </si>
  <si>
    <t>Wrexham</t>
  </si>
  <si>
    <t>W06000006</t>
  </si>
  <si>
    <t>Flintshire</t>
  </si>
  <si>
    <t>W06000005</t>
  </si>
  <si>
    <t>Denbighshire</t>
  </si>
  <si>
    <t>W06000004</t>
  </si>
  <si>
    <t>Conwy</t>
  </si>
  <si>
    <t>W06000003</t>
  </si>
  <si>
    <t>Gwynedd</t>
  </si>
  <si>
    <t>W06000002</t>
  </si>
  <si>
    <t>Isle of Anglesey</t>
  </si>
  <si>
    <t>W06000001</t>
  </si>
  <si>
    <t>WALES</t>
  </si>
  <si>
    <t>W92000004</t>
  </si>
  <si>
    <t>West Somerset</t>
  </si>
  <si>
    <t>E07000191</t>
  </si>
  <si>
    <t>Taunton Deane</t>
  </si>
  <si>
    <t>E07000190</t>
  </si>
  <si>
    <t>South Somerset</t>
  </si>
  <si>
    <t>E07000189</t>
  </si>
  <si>
    <t>Sedgemoor</t>
  </si>
  <si>
    <t>E07000188</t>
  </si>
  <si>
    <t>Mendip</t>
  </si>
  <si>
    <t>E07000187</t>
  </si>
  <si>
    <t>E10000027</t>
  </si>
  <si>
    <t>Tewkesbury</t>
  </si>
  <si>
    <t>E07000083</t>
  </si>
  <si>
    <t>Stroud</t>
  </si>
  <si>
    <t>E07000082</t>
  </si>
  <si>
    <t>Gloucester</t>
  </si>
  <si>
    <t>E07000081</t>
  </si>
  <si>
    <t>Forest of Dean</t>
  </si>
  <si>
    <t>E07000080</t>
  </si>
  <si>
    <t>Cotswold</t>
  </si>
  <si>
    <t>E07000079</t>
  </si>
  <si>
    <t>Cheltenham</t>
  </si>
  <si>
    <t>E07000078</t>
  </si>
  <si>
    <t xml:space="preserve">Gloucestershire </t>
  </si>
  <si>
    <t>E10000013</t>
  </si>
  <si>
    <t>Weymouth and Portland</t>
  </si>
  <si>
    <t>E07000053</t>
  </si>
  <si>
    <t>West Dorset</t>
  </si>
  <si>
    <t>E07000052</t>
  </si>
  <si>
    <t>Purbeck</t>
  </si>
  <si>
    <t>E07000051</t>
  </si>
  <si>
    <t>North Dorset</t>
  </si>
  <si>
    <t>E07000050</t>
  </si>
  <si>
    <t>East Dorset</t>
  </si>
  <si>
    <t>E07000049</t>
  </si>
  <si>
    <t>Christchurch</t>
  </si>
  <si>
    <t>E07000048</t>
  </si>
  <si>
    <t xml:space="preserve">Dorset </t>
  </si>
  <si>
    <t>E10000009</t>
  </si>
  <si>
    <t>West Devon</t>
  </si>
  <si>
    <t>E07000047</t>
  </si>
  <si>
    <t>Torridge</t>
  </si>
  <si>
    <t>E07000046</t>
  </si>
  <si>
    <t>Teignbridge</t>
  </si>
  <si>
    <t>E07000045</t>
  </si>
  <si>
    <t>South Hams</t>
  </si>
  <si>
    <t>E07000044</t>
  </si>
  <si>
    <t>North Devon</t>
  </si>
  <si>
    <t>E07000043</t>
  </si>
  <si>
    <t>Mid Devon</t>
  </si>
  <si>
    <t>E07000042</t>
  </si>
  <si>
    <t>Exeter</t>
  </si>
  <si>
    <t>E07000041</t>
  </si>
  <si>
    <t>East Devon</t>
  </si>
  <si>
    <t>E07000040</t>
  </si>
  <si>
    <t xml:space="preserve">Devon </t>
  </si>
  <si>
    <t>E10000008</t>
  </si>
  <si>
    <t>Wiltshire UA</t>
  </si>
  <si>
    <t>E06000054</t>
  </si>
  <si>
    <t>Torbay UA</t>
  </si>
  <si>
    <t>E06000027</t>
  </si>
  <si>
    <t>Swindon UA</t>
  </si>
  <si>
    <t>E06000030</t>
  </si>
  <si>
    <t>South Gloucestershire UA</t>
  </si>
  <si>
    <t>E06000025</t>
  </si>
  <si>
    <t>Poole UA</t>
  </si>
  <si>
    <t>E06000029</t>
  </si>
  <si>
    <t>Plymouth UA</t>
  </si>
  <si>
    <t>E06000026</t>
  </si>
  <si>
    <t>North Somerset UA</t>
  </si>
  <si>
    <t>E06000024</t>
  </si>
  <si>
    <t>Isles of Scilly UA</t>
  </si>
  <si>
    <t>E06000053</t>
  </si>
  <si>
    <t>Cornwall UA</t>
  </si>
  <si>
    <t>E06000052</t>
  </si>
  <si>
    <t>Bristol, City of UA</t>
  </si>
  <si>
    <t>E06000023</t>
  </si>
  <si>
    <t>Bournemouth UA</t>
  </si>
  <si>
    <t>E06000028</t>
  </si>
  <si>
    <t>Bath and North East Somerset UA</t>
  </si>
  <si>
    <t>E06000022</t>
  </si>
  <si>
    <t>SOUTH WEST</t>
  </si>
  <si>
    <t>E12000009</t>
  </si>
  <si>
    <t>Worthing</t>
  </si>
  <si>
    <t>E07000229</t>
  </si>
  <si>
    <t>Mid Sussex</t>
  </si>
  <si>
    <t>E07000228</t>
  </si>
  <si>
    <t>Horsham</t>
  </si>
  <si>
    <t>E07000227</t>
  </si>
  <si>
    <t>Crawley</t>
  </si>
  <si>
    <t>E07000226</t>
  </si>
  <si>
    <t>Chichester</t>
  </si>
  <si>
    <t>E07000225</t>
  </si>
  <si>
    <t>Arun</t>
  </si>
  <si>
    <t>E07000224</t>
  </si>
  <si>
    <t>Adur</t>
  </si>
  <si>
    <t>E07000223</t>
  </si>
  <si>
    <t>E10000032</t>
  </si>
  <si>
    <t>Woking</t>
  </si>
  <si>
    <t>E07000217</t>
  </si>
  <si>
    <t>Waverley</t>
  </si>
  <si>
    <t>E07000216</t>
  </si>
  <si>
    <t>Tandridge</t>
  </si>
  <si>
    <t>E07000215</t>
  </si>
  <si>
    <t>Surrey Heath</t>
  </si>
  <si>
    <t>E07000214</t>
  </si>
  <si>
    <t>Spelthorne</t>
  </si>
  <si>
    <t>E07000213</t>
  </si>
  <si>
    <t>Runnymede</t>
  </si>
  <si>
    <t>E07000212</t>
  </si>
  <si>
    <t>Reigate and Banstead</t>
  </si>
  <si>
    <t>E07000211</t>
  </si>
  <si>
    <t>Mole Valley</t>
  </si>
  <si>
    <t>E07000210</t>
  </si>
  <si>
    <t>Guildford</t>
  </si>
  <si>
    <t>E07000209</t>
  </si>
  <si>
    <t>Epsom and Ewell</t>
  </si>
  <si>
    <t>E07000208</t>
  </si>
  <si>
    <t>Elmbridge</t>
  </si>
  <si>
    <t>E07000207</t>
  </si>
  <si>
    <t>E10000030</t>
  </si>
  <si>
    <t>West Oxfordshire</t>
  </si>
  <si>
    <t>E07000181</t>
  </si>
  <si>
    <t>Vale of White Horse</t>
  </si>
  <si>
    <t>E07000180</t>
  </si>
  <si>
    <t>South Oxfordshire</t>
  </si>
  <si>
    <t>E07000179</t>
  </si>
  <si>
    <t>Oxford</t>
  </si>
  <si>
    <t>E07000178</t>
  </si>
  <si>
    <t>Cherwell</t>
  </si>
  <si>
    <t>E07000177</t>
  </si>
  <si>
    <t>E10000025</t>
  </si>
  <si>
    <t>Tunbridge Wells</t>
  </si>
  <si>
    <t>E07000116</t>
  </si>
  <si>
    <t>Tonbridge and Malling</t>
  </si>
  <si>
    <t>E07000115</t>
  </si>
  <si>
    <t>Thanet</t>
  </si>
  <si>
    <t>E07000114</t>
  </si>
  <si>
    <t>Swale</t>
  </si>
  <si>
    <t>E07000113</t>
  </si>
  <si>
    <t>Shepway</t>
  </si>
  <si>
    <t>E07000112</t>
  </si>
  <si>
    <t>Sevenoaks</t>
  </si>
  <si>
    <t>E07000111</t>
  </si>
  <si>
    <t>Maidstone</t>
  </si>
  <si>
    <t>E07000110</t>
  </si>
  <si>
    <t>Gravesham</t>
  </si>
  <si>
    <t>E07000109</t>
  </si>
  <si>
    <t>Dover</t>
  </si>
  <si>
    <t>E07000108</t>
  </si>
  <si>
    <t>Dartford</t>
  </si>
  <si>
    <t>E07000107</t>
  </si>
  <si>
    <t>Canterbury</t>
  </si>
  <si>
    <t>E07000106</t>
  </si>
  <si>
    <t>Ashford</t>
  </si>
  <si>
    <t>E07000105</t>
  </si>
  <si>
    <t xml:space="preserve">Kent </t>
  </si>
  <si>
    <t>E10000016</t>
  </si>
  <si>
    <t>Winchester</t>
  </si>
  <si>
    <t>E07000094</t>
  </si>
  <si>
    <t>Test Valley</t>
  </si>
  <si>
    <t>E07000093</t>
  </si>
  <si>
    <t>Rushmoor</t>
  </si>
  <si>
    <t>E07000092</t>
  </si>
  <si>
    <t>New Forest</t>
  </si>
  <si>
    <t>E07000091</t>
  </si>
  <si>
    <t>Havant</t>
  </si>
  <si>
    <t>E07000090</t>
  </si>
  <si>
    <t>Hart</t>
  </si>
  <si>
    <t>E07000089</t>
  </si>
  <si>
    <t>Gosport</t>
  </si>
  <si>
    <t>E07000088</t>
  </si>
  <si>
    <t>Fareham</t>
  </si>
  <si>
    <t>E07000087</t>
  </si>
  <si>
    <t>Eastleigh</t>
  </si>
  <si>
    <t>E07000086</t>
  </si>
  <si>
    <t>East Hampshire</t>
  </si>
  <si>
    <t>E07000085</t>
  </si>
  <si>
    <t>Basingstoke and Deane</t>
  </si>
  <si>
    <t>E07000084</t>
  </si>
  <si>
    <t xml:space="preserve">Hampshire </t>
  </si>
  <si>
    <t>E10000014</t>
  </si>
  <si>
    <t>Wealden</t>
  </si>
  <si>
    <t>E07000065</t>
  </si>
  <si>
    <t>Rother</t>
  </si>
  <si>
    <t>E07000064</t>
  </si>
  <si>
    <t>Lewes</t>
  </si>
  <si>
    <t>E07000063</t>
  </si>
  <si>
    <t>Hastings</t>
  </si>
  <si>
    <t>E07000062</t>
  </si>
  <si>
    <t>Eastbourne</t>
  </si>
  <si>
    <t>E07000061</t>
  </si>
  <si>
    <t xml:space="preserve">East Sussex </t>
  </si>
  <si>
    <t>E10000011</t>
  </si>
  <si>
    <t>Wycombe</t>
  </si>
  <si>
    <t>E07000007</t>
  </si>
  <si>
    <t>South Bucks</t>
  </si>
  <si>
    <t>E07000006</t>
  </si>
  <si>
    <t>Chiltern</t>
  </si>
  <si>
    <t>E07000005</t>
  </si>
  <si>
    <t>Aylesbury Vale</t>
  </si>
  <si>
    <t>E07000004</t>
  </si>
  <si>
    <t xml:space="preserve">Buckinghamshire </t>
  </si>
  <si>
    <t>E10000002</t>
  </si>
  <si>
    <t>Wokingham UA</t>
  </si>
  <si>
    <t>E06000041</t>
  </si>
  <si>
    <t>Windsor and Maidenhead UA</t>
  </si>
  <si>
    <t>E06000040</t>
  </si>
  <si>
    <t>West Berkshire UA</t>
  </si>
  <si>
    <t>E06000037</t>
  </si>
  <si>
    <t>Southampton UA</t>
  </si>
  <si>
    <t>E06000045</t>
  </si>
  <si>
    <t>Slough UA</t>
  </si>
  <si>
    <t>E06000039</t>
  </si>
  <si>
    <t>Reading UA</t>
  </si>
  <si>
    <t>E06000038</t>
  </si>
  <si>
    <t>Portsmouth UA</t>
  </si>
  <si>
    <t>E06000044</t>
  </si>
  <si>
    <t>Milton Keynes UA</t>
  </si>
  <si>
    <t>E06000042</t>
  </si>
  <si>
    <t>Medway UA</t>
  </si>
  <si>
    <t>E06000035</t>
  </si>
  <si>
    <t>Isle of Wight UA</t>
  </si>
  <si>
    <t>E06000046</t>
  </si>
  <si>
    <t>Brighton and Hove UA</t>
  </si>
  <si>
    <t>E06000043</t>
  </si>
  <si>
    <t>Bracknell Forest UA</t>
  </si>
  <si>
    <t>E06000036</t>
  </si>
  <si>
    <t>SOUTH EAST</t>
  </si>
  <si>
    <t>E12000008</t>
  </si>
  <si>
    <t>Waltham Forest</t>
  </si>
  <si>
    <t>E09000031</t>
  </si>
  <si>
    <t>Sutton</t>
  </si>
  <si>
    <t>E09000029</t>
  </si>
  <si>
    <t>Richmond upon Thames</t>
  </si>
  <si>
    <t>E09000027</t>
  </si>
  <si>
    <t>Redbridge</t>
  </si>
  <si>
    <t>E09000026</t>
  </si>
  <si>
    <t>Merton</t>
  </si>
  <si>
    <t>E09000024</t>
  </si>
  <si>
    <t>Kingston upon Thames</t>
  </si>
  <si>
    <t>E09000021</t>
  </si>
  <si>
    <t>Hounslow</t>
  </si>
  <si>
    <t>E09000018</t>
  </si>
  <si>
    <t>Hillingdon</t>
  </si>
  <si>
    <t>E09000017</t>
  </si>
  <si>
    <t>Havering</t>
  </si>
  <si>
    <t>E09000016</t>
  </si>
  <si>
    <t>Harrow</t>
  </si>
  <si>
    <t>E09000015</t>
  </si>
  <si>
    <t>Greenwich</t>
  </si>
  <si>
    <t>E09000011</t>
  </si>
  <si>
    <t>Enfield</t>
  </si>
  <si>
    <t>E09000010</t>
  </si>
  <si>
    <t>Ealing</t>
  </si>
  <si>
    <t>E09000009</t>
  </si>
  <si>
    <t>Croydon</t>
  </si>
  <si>
    <t>E09000008</t>
  </si>
  <si>
    <t>Bromley</t>
  </si>
  <si>
    <t>E09000006</t>
  </si>
  <si>
    <t>Brent</t>
  </si>
  <si>
    <t>E09000005</t>
  </si>
  <si>
    <t>Bexley</t>
  </si>
  <si>
    <t>E09000004</t>
  </si>
  <si>
    <t>Barnet</t>
  </si>
  <si>
    <t>E09000003</t>
  </si>
  <si>
    <t>Barking and Dagenham</t>
  </si>
  <si>
    <t>E09000002</t>
  </si>
  <si>
    <t>Outer London</t>
  </si>
  <si>
    <t>E13000002</t>
  </si>
  <si>
    <t>Westminster</t>
  </si>
  <si>
    <t>E09000033</t>
  </si>
  <si>
    <t>Wandsworth</t>
  </si>
  <si>
    <t>E09000032</t>
  </si>
  <si>
    <t>Tower Hamlets</t>
  </si>
  <si>
    <t>E09000030</t>
  </si>
  <si>
    <t>Southwark</t>
  </si>
  <si>
    <t>E09000028</t>
  </si>
  <si>
    <t>Newham</t>
  </si>
  <si>
    <t>E09000025</t>
  </si>
  <si>
    <t>Lewisham</t>
  </si>
  <si>
    <t>E09000023</t>
  </si>
  <si>
    <t>Lambeth</t>
  </si>
  <si>
    <t>E09000022</t>
  </si>
  <si>
    <t>Kensington and Chelsea</t>
  </si>
  <si>
    <t>E09000020</t>
  </si>
  <si>
    <t>Islington</t>
  </si>
  <si>
    <t>E09000019</t>
  </si>
  <si>
    <t>Haringey</t>
  </si>
  <si>
    <t>E09000014</t>
  </si>
  <si>
    <t>Hammersmith and Fulham</t>
  </si>
  <si>
    <t>E09000013</t>
  </si>
  <si>
    <t>Hackney</t>
  </si>
  <si>
    <t>E09000012</t>
  </si>
  <si>
    <t>City of London</t>
  </si>
  <si>
    <t>E09000001</t>
  </si>
  <si>
    <t>Camden</t>
  </si>
  <si>
    <t>E09000007</t>
  </si>
  <si>
    <t>Inner London</t>
  </si>
  <si>
    <t>E13000001</t>
  </si>
  <si>
    <t>LONDON</t>
  </si>
  <si>
    <t>E12000007</t>
  </si>
  <si>
    <t>Waveney</t>
  </si>
  <si>
    <t>E07000206</t>
  </si>
  <si>
    <t>Suffolk Coastal</t>
  </si>
  <si>
    <t>E07000205</t>
  </si>
  <si>
    <t>St Edmundsbury</t>
  </si>
  <si>
    <t>E07000204</t>
  </si>
  <si>
    <t>Mid Suffolk</t>
  </si>
  <si>
    <t>E07000203</t>
  </si>
  <si>
    <t>Ipswich</t>
  </si>
  <si>
    <t>E07000202</t>
  </si>
  <si>
    <t>Forest Heath</t>
  </si>
  <si>
    <t>E07000201</t>
  </si>
  <si>
    <t>Babergh</t>
  </si>
  <si>
    <t>E07000200</t>
  </si>
  <si>
    <t>E10000029</t>
  </si>
  <si>
    <t>South Norfolk</t>
  </si>
  <si>
    <t>E07000149</t>
  </si>
  <si>
    <t>Norwich</t>
  </si>
  <si>
    <t>E07000148</t>
  </si>
  <si>
    <t>North Norfolk</t>
  </si>
  <si>
    <t>E07000147</t>
  </si>
  <si>
    <t>King’s Lynn and West Norfolk</t>
  </si>
  <si>
    <t>E07000146</t>
  </si>
  <si>
    <t>Great Yarmouth</t>
  </si>
  <si>
    <t>E07000145</t>
  </si>
  <si>
    <t>Broadland</t>
  </si>
  <si>
    <t>E07000144</t>
  </si>
  <si>
    <t>Breckland</t>
  </si>
  <si>
    <t>E07000143</t>
  </si>
  <si>
    <t>E10000020</t>
  </si>
  <si>
    <t>Welwyn Hatfield</t>
  </si>
  <si>
    <t>E07000104</t>
  </si>
  <si>
    <t>Watford</t>
  </si>
  <si>
    <t>E07000103</t>
  </si>
  <si>
    <t>Three Rivers</t>
  </si>
  <si>
    <t>E07000102</t>
  </si>
  <si>
    <t>Stevenage</t>
  </si>
  <si>
    <t>E07000101</t>
  </si>
  <si>
    <t>St Albans</t>
  </si>
  <si>
    <t>E07000100</t>
  </si>
  <si>
    <t>North Hertfordshire</t>
  </si>
  <si>
    <t>E07000099</t>
  </si>
  <si>
    <t>Hertsmere</t>
  </si>
  <si>
    <t>E07000098</t>
  </si>
  <si>
    <t>East Hertfordshire</t>
  </si>
  <si>
    <t>E07000097</t>
  </si>
  <si>
    <t>Dacorum</t>
  </si>
  <si>
    <t>E07000096</t>
  </si>
  <si>
    <t>Broxbourne</t>
  </si>
  <si>
    <t>E07000095</t>
  </si>
  <si>
    <t>E10000015</t>
  </si>
  <si>
    <t>Uttlesford</t>
  </si>
  <si>
    <t>E07000077</t>
  </si>
  <si>
    <t>Tendring</t>
  </si>
  <si>
    <t>E07000076</t>
  </si>
  <si>
    <t>Rochford</t>
  </si>
  <si>
    <t>E07000075</t>
  </si>
  <si>
    <t>Maldon</t>
  </si>
  <si>
    <t>E07000074</t>
  </si>
  <si>
    <t>Harlow</t>
  </si>
  <si>
    <t>E07000073</t>
  </si>
  <si>
    <t>Epping Forest</t>
  </si>
  <si>
    <t>E07000072</t>
  </si>
  <si>
    <t>Colchester</t>
  </si>
  <si>
    <t>E07000071</t>
  </si>
  <si>
    <t>Chelmsford</t>
  </si>
  <si>
    <t>E07000070</t>
  </si>
  <si>
    <t>Castle Point</t>
  </si>
  <si>
    <t>E07000069</t>
  </si>
  <si>
    <t>Brentwood</t>
  </si>
  <si>
    <t>E07000068</t>
  </si>
  <si>
    <t>Braintree</t>
  </si>
  <si>
    <t>E07000067</t>
  </si>
  <si>
    <t>Basildon</t>
  </si>
  <si>
    <t>E07000066</t>
  </si>
  <si>
    <t xml:space="preserve">Essex </t>
  </si>
  <si>
    <t>E10000012</t>
  </si>
  <si>
    <t>South Cambridgeshire</t>
  </si>
  <si>
    <t>E07000012</t>
  </si>
  <si>
    <t>Huntingdonshire</t>
  </si>
  <si>
    <t>E07000011</t>
  </si>
  <si>
    <t>Fenland</t>
  </si>
  <si>
    <t>E07000010</t>
  </si>
  <si>
    <t>East Cambridgeshire</t>
  </si>
  <si>
    <t>E07000009</t>
  </si>
  <si>
    <t>Cambridge</t>
  </si>
  <si>
    <t>E07000008</t>
  </si>
  <si>
    <t xml:space="preserve">Cambridgeshire </t>
  </si>
  <si>
    <t>E10000003</t>
  </si>
  <si>
    <t>Thurrock UA</t>
  </si>
  <si>
    <t>E06000034</t>
  </si>
  <si>
    <t>Southend-on-Sea UA</t>
  </si>
  <si>
    <t>E06000033</t>
  </si>
  <si>
    <t>Peterborough UA</t>
  </si>
  <si>
    <t>E06000031</t>
  </si>
  <si>
    <t>Luton UA</t>
  </si>
  <si>
    <t>E06000032</t>
  </si>
  <si>
    <t>Central Bedfordshire UA</t>
  </si>
  <si>
    <t>E06000056</t>
  </si>
  <si>
    <t>Bedford UA</t>
  </si>
  <si>
    <t>E06000055</t>
  </si>
  <si>
    <t>EAST</t>
  </si>
  <si>
    <t>E12000006</t>
  </si>
  <si>
    <t>Wyre Forest</t>
  </si>
  <si>
    <t>E07000239</t>
  </si>
  <si>
    <t>Wychavon</t>
  </si>
  <si>
    <t>E07000238</t>
  </si>
  <si>
    <t>Worcester</t>
  </si>
  <si>
    <t>E07000237</t>
  </si>
  <si>
    <t>Redditch</t>
  </si>
  <si>
    <t>E07000236</t>
  </si>
  <si>
    <t>Malvern Hills</t>
  </si>
  <si>
    <t>E07000235</t>
  </si>
  <si>
    <t>Bromsgrove</t>
  </si>
  <si>
    <t>E07000234</t>
  </si>
  <si>
    <t xml:space="preserve">Worcestershire </t>
  </si>
  <si>
    <t>E10000034</t>
  </si>
  <si>
    <t>Wolverhampton</t>
  </si>
  <si>
    <t>E08000031</t>
  </si>
  <si>
    <t>Walsall</t>
  </si>
  <si>
    <t>E08000030</t>
  </si>
  <si>
    <t>Solihull</t>
  </si>
  <si>
    <t>E08000029</t>
  </si>
  <si>
    <t xml:space="preserve">Sandwell </t>
  </si>
  <si>
    <t>E08000028</t>
  </si>
  <si>
    <t xml:space="preserve">Dudley </t>
  </si>
  <si>
    <t>E08000027</t>
  </si>
  <si>
    <t>Coventry</t>
  </si>
  <si>
    <t>E08000026</t>
  </si>
  <si>
    <t>Birmingham</t>
  </si>
  <si>
    <t>E08000025</t>
  </si>
  <si>
    <t>West Midlands (Met County)</t>
  </si>
  <si>
    <t>E11000005</t>
  </si>
  <si>
    <t>Warwick</t>
  </si>
  <si>
    <t>E07000222</t>
  </si>
  <si>
    <t>Stratford-on-Avon</t>
  </si>
  <si>
    <t>E07000221</t>
  </si>
  <si>
    <t>Rugby</t>
  </si>
  <si>
    <t>E07000220</t>
  </si>
  <si>
    <t>Nuneaton and Bedworth</t>
  </si>
  <si>
    <t>E07000219</t>
  </si>
  <si>
    <t>North Warwickshire</t>
  </si>
  <si>
    <t>E07000218</t>
  </si>
  <si>
    <t>E10000031</t>
  </si>
  <si>
    <t>Tamworth</t>
  </si>
  <si>
    <t>E07000199</t>
  </si>
  <si>
    <t>Staffordshire Moorlands</t>
  </si>
  <si>
    <t>E07000198</t>
  </si>
  <si>
    <t>Stafford</t>
  </si>
  <si>
    <t>E07000197</t>
  </si>
  <si>
    <t>South Staffordshire</t>
  </si>
  <si>
    <t>E07000196</t>
  </si>
  <si>
    <t>Newcastle-under-Lyme</t>
  </si>
  <si>
    <t>E07000195</t>
  </si>
  <si>
    <t>Lichfield</t>
  </si>
  <si>
    <t>E07000194</t>
  </si>
  <si>
    <t>East Staffordshire</t>
  </si>
  <si>
    <t>E07000193</t>
  </si>
  <si>
    <t>Cannock Chase</t>
  </si>
  <si>
    <t>E07000192</t>
  </si>
  <si>
    <t xml:space="preserve">Staffordshire </t>
  </si>
  <si>
    <t>E10000028</t>
  </si>
  <si>
    <t>Telford and Wrekin UA</t>
  </si>
  <si>
    <t>E06000020</t>
  </si>
  <si>
    <t>Stoke-on-Trent UA</t>
  </si>
  <si>
    <t>E06000021</t>
  </si>
  <si>
    <t>Shropshire UA</t>
  </si>
  <si>
    <t>E06000051</t>
  </si>
  <si>
    <t>Herefordshire, County of UA</t>
  </si>
  <si>
    <t>E06000019</t>
  </si>
  <si>
    <t>WEST MIDLANDS</t>
  </si>
  <si>
    <t>E12000005</t>
  </si>
  <si>
    <t>Rushcliffe</t>
  </si>
  <si>
    <t>E07000176</t>
  </si>
  <si>
    <t>Newark and Sherwood</t>
  </si>
  <si>
    <t>E07000175</t>
  </si>
  <si>
    <t>Mansfield</t>
  </si>
  <si>
    <t>E07000174</t>
  </si>
  <si>
    <t>Gedling</t>
  </si>
  <si>
    <t>E07000173</t>
  </si>
  <si>
    <t>Broxtowe</t>
  </si>
  <si>
    <t>E07000172</t>
  </si>
  <si>
    <t>Bassetlaw</t>
  </si>
  <si>
    <t>E07000171</t>
  </si>
  <si>
    <t>Ashfield</t>
  </si>
  <si>
    <t>E07000170</t>
  </si>
  <si>
    <t xml:space="preserve">Nottinghamshire </t>
  </si>
  <si>
    <t>E10000024</t>
  </si>
  <si>
    <t>Wellingborough</t>
  </si>
  <si>
    <t>E07000156</t>
  </si>
  <si>
    <t>South Northamptonshire</t>
  </si>
  <si>
    <t>E07000155</t>
  </si>
  <si>
    <t>Northampton</t>
  </si>
  <si>
    <t>E07000154</t>
  </si>
  <si>
    <t>Kettering</t>
  </si>
  <si>
    <t>E07000153</t>
  </si>
  <si>
    <t>East Northamptonshire</t>
  </si>
  <si>
    <t>E07000152</t>
  </si>
  <si>
    <t>Daventry</t>
  </si>
  <si>
    <t>E07000151</t>
  </si>
  <si>
    <t>Corby</t>
  </si>
  <si>
    <t>E07000150</t>
  </si>
  <si>
    <t>E10000021</t>
  </si>
  <si>
    <t>West Lindsey</t>
  </si>
  <si>
    <t>E07000142</t>
  </si>
  <si>
    <t>South Kesteven</t>
  </si>
  <si>
    <t>E07000141</t>
  </si>
  <si>
    <t>South Holland</t>
  </si>
  <si>
    <t>E07000140</t>
  </si>
  <si>
    <t>North Kesteven</t>
  </si>
  <si>
    <t>E07000139</t>
  </si>
  <si>
    <t>Lincoln</t>
  </si>
  <si>
    <t>E07000138</t>
  </si>
  <si>
    <t>East Lindsey</t>
  </si>
  <si>
    <t>E07000137</t>
  </si>
  <si>
    <t>Boston</t>
  </si>
  <si>
    <t>E07000136</t>
  </si>
  <si>
    <t>E10000019</t>
  </si>
  <si>
    <t>Oadby and Wigston</t>
  </si>
  <si>
    <t>E07000135</t>
  </si>
  <si>
    <t>North West Leicestershire</t>
  </si>
  <si>
    <t>E07000134</t>
  </si>
  <si>
    <t>Melton</t>
  </si>
  <si>
    <t>E07000133</t>
  </si>
  <si>
    <t>Hinckley and Bosworth</t>
  </si>
  <si>
    <t>E07000132</t>
  </si>
  <si>
    <t>Harborough</t>
  </si>
  <si>
    <t>E07000131</t>
  </si>
  <si>
    <t>Charnwood</t>
  </si>
  <si>
    <t>E07000130</t>
  </si>
  <si>
    <t>Blaby</t>
  </si>
  <si>
    <t>E07000129</t>
  </si>
  <si>
    <t xml:space="preserve">Leicestershire </t>
  </si>
  <si>
    <t>E10000018</t>
  </si>
  <si>
    <t>South Derbyshire</t>
  </si>
  <si>
    <t>E07000039</t>
  </si>
  <si>
    <t>North East Derbyshire</t>
  </si>
  <si>
    <t>E07000038</t>
  </si>
  <si>
    <t>High Peak</t>
  </si>
  <si>
    <t>E07000037</t>
  </si>
  <si>
    <t>Erewash</t>
  </si>
  <si>
    <t>E07000036</t>
  </si>
  <si>
    <t>Derbyshire Dales</t>
  </si>
  <si>
    <t>E07000035</t>
  </si>
  <si>
    <t>Chesterfield</t>
  </si>
  <si>
    <t>E07000034</t>
  </si>
  <si>
    <t>Bolsover</t>
  </si>
  <si>
    <t>E07000033</t>
  </si>
  <si>
    <t>Amber Valley</t>
  </si>
  <si>
    <t>E07000032</t>
  </si>
  <si>
    <t xml:space="preserve">Derbyshire </t>
  </si>
  <si>
    <t>E10000007</t>
  </si>
  <si>
    <t>Rutland UA</t>
  </si>
  <si>
    <t>E06000017</t>
  </si>
  <si>
    <t>Nottingham UA</t>
  </si>
  <si>
    <t>E06000018</t>
  </si>
  <si>
    <t>Leicester UA</t>
  </si>
  <si>
    <t>E06000016</t>
  </si>
  <si>
    <t>Derby UA</t>
  </si>
  <si>
    <t>E06000015</t>
  </si>
  <si>
    <t>EAST MIDLANDS</t>
  </si>
  <si>
    <t>E12000004</t>
  </si>
  <si>
    <t>Wakefield</t>
  </si>
  <si>
    <t>E08000036</t>
  </si>
  <si>
    <t>Leeds</t>
  </si>
  <si>
    <t>E08000035</t>
  </si>
  <si>
    <t xml:space="preserve">Kirklees </t>
  </si>
  <si>
    <t>E08000034</t>
  </si>
  <si>
    <t>Calderdale</t>
  </si>
  <si>
    <t>E08000033</t>
  </si>
  <si>
    <t>Bradford</t>
  </si>
  <si>
    <t>E08000032</t>
  </si>
  <si>
    <t>West Yorkshire (Met County)</t>
  </si>
  <si>
    <t>E11000006</t>
  </si>
  <si>
    <t>Sheffield</t>
  </si>
  <si>
    <t>E08000019</t>
  </si>
  <si>
    <t xml:space="preserve">Rotherham </t>
  </si>
  <si>
    <t>E08000018</t>
  </si>
  <si>
    <t>Doncaster</t>
  </si>
  <si>
    <t>E08000017</t>
  </si>
  <si>
    <t>Barnsley</t>
  </si>
  <si>
    <t>E08000016</t>
  </si>
  <si>
    <t>South Yorkshire (Met County)</t>
  </si>
  <si>
    <t>E11000003</t>
  </si>
  <si>
    <t>Selby</t>
  </si>
  <si>
    <t>E07000169</t>
  </si>
  <si>
    <t>Scarborough</t>
  </si>
  <si>
    <t>E07000168</t>
  </si>
  <si>
    <t>Ryedale</t>
  </si>
  <si>
    <t>E07000167</t>
  </si>
  <si>
    <t>Richmondshire</t>
  </si>
  <si>
    <t>E07000166</t>
  </si>
  <si>
    <t>Harrogate</t>
  </si>
  <si>
    <t>E07000165</t>
  </si>
  <si>
    <t>Hambleton</t>
  </si>
  <si>
    <t>E07000164</t>
  </si>
  <si>
    <t>Craven</t>
  </si>
  <si>
    <t>E07000163</t>
  </si>
  <si>
    <t xml:space="preserve">North Yorkshire </t>
  </si>
  <si>
    <t>E10000023</t>
  </si>
  <si>
    <t>York UA</t>
  </si>
  <si>
    <t>E06000014</t>
  </si>
  <si>
    <t>North Lincolnshire UA</t>
  </si>
  <si>
    <t>E06000013</t>
  </si>
  <si>
    <t>North East Lincolnshire UA</t>
  </si>
  <si>
    <t>E06000012</t>
  </si>
  <si>
    <t>Kingston upon Hull, City of UA</t>
  </si>
  <si>
    <t>E06000010</t>
  </si>
  <si>
    <t>East Riding of Yorkshire UA</t>
  </si>
  <si>
    <t>E06000011</t>
  </si>
  <si>
    <t>YORKSHIRE AND THE HUMBER</t>
  </si>
  <si>
    <t>E12000003</t>
  </si>
  <si>
    <t>Wirral</t>
  </si>
  <si>
    <t>E08000015</t>
  </si>
  <si>
    <t>St. Helens</t>
  </si>
  <si>
    <t>E08000013</t>
  </si>
  <si>
    <t>Sefton</t>
  </si>
  <si>
    <t>E08000014</t>
  </si>
  <si>
    <t>Liverpool</t>
  </si>
  <si>
    <t>E08000012</t>
  </si>
  <si>
    <t xml:space="preserve">Knowsley </t>
  </si>
  <si>
    <t>E08000011</t>
  </si>
  <si>
    <t>Merseyside (Met County)</t>
  </si>
  <si>
    <t>E11000002</t>
  </si>
  <si>
    <t>Wyre</t>
  </si>
  <si>
    <t>E07000128</t>
  </si>
  <si>
    <t>West Lancashire</t>
  </si>
  <si>
    <t>E07000127</t>
  </si>
  <si>
    <t>South Ribble</t>
  </si>
  <si>
    <t>E07000126</t>
  </si>
  <si>
    <t>Rossendale</t>
  </si>
  <si>
    <t>E07000125</t>
  </si>
  <si>
    <t>Ribble Valley</t>
  </si>
  <si>
    <t>E07000124</t>
  </si>
  <si>
    <t>Preston</t>
  </si>
  <si>
    <t>E07000123</t>
  </si>
  <si>
    <t>Pendle</t>
  </si>
  <si>
    <t>E07000122</t>
  </si>
  <si>
    <t>Lancaster</t>
  </si>
  <si>
    <t>E07000121</t>
  </si>
  <si>
    <t>Hyndburn</t>
  </si>
  <si>
    <t>E07000120</t>
  </si>
  <si>
    <t>Fylde</t>
  </si>
  <si>
    <t>E07000119</t>
  </si>
  <si>
    <t>Chorley</t>
  </si>
  <si>
    <t>E07000118</t>
  </si>
  <si>
    <t>Burnley</t>
  </si>
  <si>
    <t>E07000117</t>
  </si>
  <si>
    <t xml:space="preserve">Lancashire </t>
  </si>
  <si>
    <t>E10000017</t>
  </si>
  <si>
    <t>Wigan</t>
  </si>
  <si>
    <t>E08000010</t>
  </si>
  <si>
    <t>Trafford</t>
  </si>
  <si>
    <t>E08000009</t>
  </si>
  <si>
    <t>Tameside</t>
  </si>
  <si>
    <t>E08000008</t>
  </si>
  <si>
    <t>Stockport</t>
  </si>
  <si>
    <t>E08000007</t>
  </si>
  <si>
    <t>Salford</t>
  </si>
  <si>
    <t>E08000006</t>
  </si>
  <si>
    <t>Rochdale</t>
  </si>
  <si>
    <t>E08000005</t>
  </si>
  <si>
    <t xml:space="preserve">Oldham </t>
  </si>
  <si>
    <t>E08000004</t>
  </si>
  <si>
    <t>Manchester</t>
  </si>
  <si>
    <t>E08000003</t>
  </si>
  <si>
    <t>Bury</t>
  </si>
  <si>
    <t>E08000002</t>
  </si>
  <si>
    <t>Bolton</t>
  </si>
  <si>
    <t>E08000001</t>
  </si>
  <si>
    <t>Greater Manchester (Met County)</t>
  </si>
  <si>
    <t>E11000001</t>
  </si>
  <si>
    <t>South Lakeland</t>
  </si>
  <si>
    <t>E07000031</t>
  </si>
  <si>
    <t>Eden</t>
  </si>
  <si>
    <t>E07000030</t>
  </si>
  <si>
    <t>Copeland</t>
  </si>
  <si>
    <t>E07000029</t>
  </si>
  <si>
    <t>Carlisle</t>
  </si>
  <si>
    <t>E07000028</t>
  </si>
  <si>
    <t>Barrow-in-Furness</t>
  </si>
  <si>
    <t>E07000027</t>
  </si>
  <si>
    <t>Allerdale</t>
  </si>
  <si>
    <t>E07000026</t>
  </si>
  <si>
    <t xml:space="preserve">Cumbria </t>
  </si>
  <si>
    <t>E10000006</t>
  </si>
  <si>
    <t>Warrington UA</t>
  </si>
  <si>
    <t>E06000007</t>
  </si>
  <si>
    <t>Halton UA</t>
  </si>
  <si>
    <t>E06000006</t>
  </si>
  <si>
    <t>Cheshire West and Chester UA</t>
  </si>
  <si>
    <t>E06000050</t>
  </si>
  <si>
    <t>Cheshire East UA</t>
  </si>
  <si>
    <t>E06000049</t>
  </si>
  <si>
    <t>Blackpool UA</t>
  </si>
  <si>
    <t>E06000009</t>
  </si>
  <si>
    <t>Blackburn with Darwen UA</t>
  </si>
  <si>
    <t>E06000008</t>
  </si>
  <si>
    <t xml:space="preserve">NORTH WEST </t>
  </si>
  <si>
    <t>E12000002</t>
  </si>
  <si>
    <t>Sunderland</t>
  </si>
  <si>
    <t>E08000024</t>
  </si>
  <si>
    <t>South Tyneside</t>
  </si>
  <si>
    <t>E08000023</t>
  </si>
  <si>
    <t>North Tyneside</t>
  </si>
  <si>
    <t>E08000022</t>
  </si>
  <si>
    <t>Newcastle upon Tyne</t>
  </si>
  <si>
    <t>E08000021</t>
  </si>
  <si>
    <t>Gateshead</t>
  </si>
  <si>
    <t>E08000020</t>
  </si>
  <si>
    <t>Tyne and Wear (Met County)</t>
  </si>
  <si>
    <t>E11000004</t>
  </si>
  <si>
    <t>Stockton-on-Tees UA</t>
  </si>
  <si>
    <t>E06000004</t>
  </si>
  <si>
    <t>Redcar and Cleveland UA</t>
  </si>
  <si>
    <t>E06000003</t>
  </si>
  <si>
    <t>Northumberland UA</t>
  </si>
  <si>
    <t>E06000048</t>
  </si>
  <si>
    <t>Middlesbrough UA</t>
  </si>
  <si>
    <t>E06000002</t>
  </si>
  <si>
    <t>Hartlepool UA</t>
  </si>
  <si>
    <t>E06000001</t>
  </si>
  <si>
    <t>Darlington UA</t>
  </si>
  <si>
    <t>E06000005</t>
  </si>
  <si>
    <t>County Durham UA</t>
  </si>
  <si>
    <t>E06000047</t>
  </si>
  <si>
    <t xml:space="preserve"> </t>
  </si>
  <si>
    <t>NORTH EAST</t>
  </si>
  <si>
    <t>E12000001</t>
  </si>
  <si>
    <t>ENGLAND</t>
  </si>
  <si>
    <t>ENGLAND AND WALES</t>
  </si>
  <si>
    <t>K04000001</t>
  </si>
  <si>
    <t>Number</t>
  </si>
  <si>
    <t>Persons</t>
  </si>
  <si>
    <t>Other ethnic group: Any other ethnic group</t>
  </si>
  <si>
    <t>Other ethnic group: Arab</t>
  </si>
  <si>
    <t>Black/African/Caribbean/Black British: Other Black</t>
  </si>
  <si>
    <t>Black/African/Caribbean/Black British: Caribbean</t>
  </si>
  <si>
    <t>Black/African/Caribbean/Black British: African</t>
  </si>
  <si>
    <t>Asian/Asian British: Other Asian</t>
  </si>
  <si>
    <t>Asian/Asian British: Chinese</t>
  </si>
  <si>
    <t>Asian/Asian British: Bangladeshi</t>
  </si>
  <si>
    <t>Asian/Asian British: Pakistani</t>
  </si>
  <si>
    <t>Asian/Asian British: Indian</t>
  </si>
  <si>
    <t>Mixed/multiple ethnic group: Other Mixed</t>
  </si>
  <si>
    <t>Mixed/multiple ethnic group: White and Asian</t>
  </si>
  <si>
    <t>Mixed/multiple ethnic group: White and Black African</t>
  </si>
  <si>
    <t>Mixed/multiple ethnic group: White and Black Caribbean</t>
  </si>
  <si>
    <t>White: Other White</t>
  </si>
  <si>
    <t>White: Gypsy or Irish Traveller</t>
  </si>
  <si>
    <t>White: Irish</t>
  </si>
  <si>
    <t>White: English/Welsh/Scottish/Northern Irish/British</t>
  </si>
  <si>
    <t>All categories: Ethnic group</t>
  </si>
  <si>
    <t>Area name</t>
  </si>
  <si>
    <t>Area code</t>
  </si>
  <si>
    <t>All usual residents</t>
  </si>
  <si>
    <t>unitary authorities in Wales</t>
  </si>
  <si>
    <t xml:space="preserve">Constituent Countries; Regions, counties, London boroughs, unitary authorities and districts in England; </t>
  </si>
  <si>
    <t>England and Wales</t>
  </si>
  <si>
    <t>2011 Census: Ethnic group, local authorities in England and Wales</t>
  </si>
  <si>
    <r>
      <t xml:space="preserve">Table </t>
    </r>
    <r>
      <rPr>
        <b/>
        <sz val="14"/>
        <color indexed="8"/>
        <rFont val="Calibri"/>
        <family val="2"/>
      </rPr>
      <t>KS201EW</t>
    </r>
  </si>
  <si>
    <t>total</t>
  </si>
  <si>
    <t>all</t>
  </si>
  <si>
    <t>Figures for 2018 have more "not stated" entries than previously, as Cleveland FRS were in the process of updating systems and cleaning data.</t>
  </si>
  <si>
    <t>Dorset and Wiltshire merged in 2016 but are presented as one FRS in this table for ease of comparison.</t>
  </si>
  <si>
    <t>Did not provide an ethnicity</t>
  </si>
  <si>
    <r>
      <t xml:space="preserve">The </t>
    </r>
    <r>
      <rPr>
        <b/>
        <sz val="11"/>
        <color theme="1"/>
        <rFont val="Calibri"/>
        <family val="2"/>
        <scheme val="minor"/>
      </rPr>
      <t>proportion</t>
    </r>
    <r>
      <rPr>
        <sz val="11"/>
        <color theme="1"/>
        <rFont val="Calibri"/>
        <family val="2"/>
        <scheme val="minor"/>
      </rPr>
      <t xml:space="preserve"> of firefighters that were from an ethnic minority group</t>
    </r>
  </si>
  <si>
    <t>All Staff</t>
  </si>
  <si>
    <t>Resident Population (2011)</t>
  </si>
  <si>
    <t xml:space="preserve">From an ethnic minority group </t>
  </si>
  <si>
    <t>All staff</t>
  </si>
  <si>
    <t>%age of staff that were firefighters</t>
  </si>
  <si>
    <t>From ethnic minority</t>
  </si>
  <si>
    <t>Firefighter</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</si>
  <si>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</si>
  <si>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</si>
  <si>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</si>
  <si>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</si>
  <si>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</si>
  <si>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</si>
  <si>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</si>
  <si>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</si>
  <si>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</si>
  <si>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</si>
  <si>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</si>
  <si>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</si>
  <si>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</si>
  <si>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</si>
  <si>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</si>
  <si>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</si>
  <si>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</si>
  <si>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</si>
  <si>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</si>
  <si>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</si>
  <si>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</si>
  <si>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</si>
  <si>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</si>
  <si>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</si>
  <si>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</si>
  <si>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</si>
  <si>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</si>
  <si>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</si>
  <si>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</si>
  <si>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</si>
  <si>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E18</t>
  </si>
  <si>
    <t>F18</t>
  </si>
  <si>
    <t>G18</t>
  </si>
  <si>
    <t>H18</t>
  </si>
  <si>
    <t>I18</t>
  </si>
  <si>
    <t>J18</t>
  </si>
  <si>
    <t>K18</t>
  </si>
  <si>
    <t>L18</t>
  </si>
  <si>
    <t>Any other white</t>
  </si>
  <si>
    <t>Chinese</t>
  </si>
  <si>
    <t>Any other minority ethnic</t>
  </si>
  <si>
    <t>Ethnic origin not stated</t>
  </si>
  <si>
    <t>E16</t>
  </si>
  <si>
    <t>F16</t>
  </si>
  <si>
    <t>G16</t>
  </si>
  <si>
    <t>H16</t>
  </si>
  <si>
    <t>I16</t>
  </si>
  <si>
    <t>J16</t>
  </si>
  <si>
    <t>K16</t>
  </si>
  <si>
    <t>L16</t>
  </si>
  <si>
    <t>E11</t>
  </si>
  <si>
    <t>F11</t>
  </si>
  <si>
    <t>G11</t>
  </si>
  <si>
    <t>H11</t>
  </si>
  <si>
    <t>I11</t>
  </si>
  <si>
    <t>J11</t>
  </si>
  <si>
    <t>K11</t>
  </si>
  <si>
    <t>L11</t>
  </si>
  <si>
    <t>Contact: FireStatistics@homeoffice.gov.uk</t>
  </si>
  <si>
    <t>No</t>
  </si>
  <si>
    <t>Paul</t>
  </si>
  <si>
    <t>Yes</t>
  </si>
  <si>
    <t>Checker</t>
  </si>
  <si>
    <t>Error?</t>
  </si>
  <si>
    <t>Comments</t>
  </si>
  <si>
    <t>Victoria</t>
  </si>
  <si>
    <t>Deborah</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</si>
  <si>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</si>
  <si>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</si>
  <si>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</si>
  <si>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</si>
  <si>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</si>
  <si>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</si>
  <si>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</si>
  <si>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</si>
  <si>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</si>
  <si>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1104 and 1104a</t>
  </si>
  <si>
    <t>Total firefighters is sum of on call and wholetime</t>
  </si>
  <si>
    <t>Total staff is sum of total firefighters, fire control and support staff</t>
  </si>
  <si>
    <t>spot check the formula for % ethnic minority and not stated in 1104 raw</t>
  </si>
  <si>
    <t>Check totals match 1101 (except for wholetime for Dorset and Wiltshire due to having one member of staff identifying as 'other' gender) and Shropshire for wholetime and on call, awaiting updated figures</t>
  </si>
  <si>
    <t>spot check some figures from the raw sheet</t>
  </si>
  <si>
    <t>1 The total number of employees.</t>
  </si>
  <si>
    <t>2 Position at 31 March of each year.</t>
  </si>
  <si>
    <t>2019_20</t>
  </si>
  <si>
    <t>\\Poise.Homeoffice.Local\Home\TMS7\Users\NicholD4\My Documents\Workforce2020\</t>
  </si>
  <si>
    <t>\HR\HR_</t>
  </si>
  <si>
    <t>Next Update: Autumn 2021</t>
  </si>
  <si>
    <t>Last Updated: 22 October 2020</t>
  </si>
  <si>
    <t>Last updated: 22 October 2020</t>
  </si>
  <si>
    <t>Ben</t>
  </si>
  <si>
    <t>Phoebe</t>
  </si>
  <si>
    <t>Lucy</t>
  </si>
  <si>
    <t>Alix</t>
  </si>
  <si>
    <t>Not sure what the #N/A bit is in 1104a notes</t>
  </si>
  <si>
    <t>Fire and rescue workforce and pensions statistics</t>
  </si>
  <si>
    <t>England,  April 2019 to March 2020: data tables</t>
  </si>
  <si>
    <t>Responsible Statistician: Deborah Lader</t>
  </si>
  <si>
    <t>Email: Firestatistics@homeoffice.gov.uk</t>
  </si>
  <si>
    <r>
      <t xml:space="preserve">Press enquiries: </t>
    </r>
    <r>
      <rPr>
        <b/>
        <sz val="12"/>
        <color rgb="FF000000"/>
        <rFont val="Arial"/>
        <family val="2"/>
      </rPr>
      <t>0300 123 3535</t>
    </r>
  </si>
  <si>
    <t>Published: 22 October 2020</t>
  </si>
  <si>
    <t xml:space="preserve">Next update: Autumn 2021 </t>
  </si>
  <si>
    <t>Crown copyright © 2020</t>
  </si>
  <si>
    <t>Contents</t>
  </si>
  <si>
    <t>We’re always looking to improve the accessibility of our documents.</t>
  </si>
  <si>
    <t>If you find any problems, or have any feedback, relating to accessibility please email us at firestatistics@homeoffice.gov.uk</t>
  </si>
  <si>
    <t>Publication Date: 22 October 2020</t>
  </si>
  <si>
    <t xml:space="preserve">To access data tables, select the table number or tabs. </t>
  </si>
  <si>
    <t>Cover sheet</t>
  </si>
  <si>
    <t>Sheet</t>
  </si>
  <si>
    <t>Title</t>
  </si>
  <si>
    <t>Period covered</t>
  </si>
  <si>
    <t>National Statistics?</t>
  </si>
  <si>
    <t>Table 1104</t>
  </si>
  <si>
    <t>Staff headcount by ethnicity, fire authority and role</t>
  </si>
  <si>
    <t>2011 to 2020</t>
  </si>
  <si>
    <t>FIRE1104</t>
  </si>
  <si>
    <t>FIRE1104a</t>
  </si>
  <si>
    <t>blank</t>
  </si>
  <si>
    <t>End of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</si>
</sst>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b/>
      <sz val="14"/>
      <color indexed="43"/>
      <name val="Arial"/>
      <family val="2"/>
    </font>
    <font>
      <b/>
      <vertAlign val="superscript"/>
      <sz val="14"/>
      <color indexed="43"/>
      <name val="Arial"/>
      <family val="2"/>
    </font>
    <font>
      <sz val="10"/>
      <name val="Arial"/>
      <family val="2"/>
    </font>
    <font>
      <b/>
      <sz val="10"/>
      <name val="Arial"/>
      <family val="2"/>
    </font>
    <font>
      <b/>
      <sz val="11"/>
      <name val="Arial"/>
      <family val="2"/>
    </font>
    <font>
      <sz val="11"/>
      <name val="Arial"/>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b/>
      <sz val="10"/>
      <color theme="1"/>
      <name val="Calibri"/>
      <family val="2"/>
      <scheme val="minor"/>
    </font>
    <font>
      <b/>
      <i/>
      <sz val="10"/>
      <color theme="1"/>
      <name val="Calibri"/>
      <family val="2"/>
      <scheme val="minor"/>
    </font>
    <font>
      <b/>
      <vertAlign val="superscript"/>
      <sz val="10"/>
      <color theme="1"/>
      <name val="Calibri"/>
      <family val="2"/>
      <scheme val="minor"/>
    </font>
    <font>
      <sz val="14"/>
      <color theme="1"/>
      <name val="Calibri"/>
      <family val="2"/>
      <scheme val="minor"/>
    </font>
    <font>
      <b/>
      <sz val="14"/>
      <color theme="1"/>
      <name val="Calibri"/>
      <family val="2"/>
      <scheme val="minor"/>
    </font>
    <font>
      <sz val="10"/>
      <name val="Tahoma"/>
      <family val="2"/>
    </font>
    <font>
      <sz val="11"/>
      <name val="Calibri"/>
      <family val="2"/>
    </font>
    <font>
      <sz val="11"/>
      <color theme="1"/>
      <name val="Calibri"/>
      <family val="2"/>
    </font>
    <font>
      <b/>
      <sz val="11"/>
      <color theme="1"/>
      <name val="Calibri"/>
      <family val="2"/>
    </font>
    <font>
      <b/>
      <sz val="11"/>
      <name val="Calibri"/>
      <family val="2"/>
      <scheme val="minor"/>
    </font>
    <font>
      <b/>
      <sz val="11"/>
      <name val="Calibri"/>
      <family val="2"/>
    </font>
    <font>
      <sz val="8"/>
      <name val="Arial"/>
      <family val="2"/>
    </font>
    <font>
      <sz val="11"/>
      <color rgb="FFFF0000"/>
      <name val="Calibri"/>
      <family val="2"/>
    </font>
    <font>
      <b/>
      <sz val="8"/>
      <name val="Arial"/>
      <family val="2"/>
    </font>
    <font>
      <b/>
      <sz val="14"/>
      <color theme="1"/>
      <name val="Calibri"/>
      <family val="2"/>
    </font>
    <font>
      <b/>
      <sz val="14"/>
      <color indexed="8"/>
      <name val="Calibri"/>
      <family val="2"/>
    </font>
    <font>
      <sz val="11"/>
      <color rgb="FF604A7B"/>
      <name val="Calibri"/>
      <family val="2"/>
      <scheme val="minor"/>
    </font>
    <font>
      <sz val="10"/>
      <color rgb="FFFF0000"/>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4"/>
      <color theme="0"/>
      <name val="Calibri"/>
      <family val="2"/>
      <scheme val="minor"/>
    </font>
    <font>
      <sz val="10"/>
      <color theme="0"/>
      <name val="Calibri"/>
      <family val="2"/>
      <scheme val="minor"/>
    </font>
  </fonts>
  <fills count="16">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indexed="10"/>
        <bgColor indexed="64"/>
      </patternFill>
    </fill>
    <fill>
      <patternFill patternType="solid">
        <fgColor rgb="FFFF0000"/>
        <bgColor indexed="64"/>
      </patternFill>
    </fill>
    <fill>
      <patternFill patternType="solid">
        <fgColor rgb="FFFFCCFF"/>
        <bgColor indexed="64"/>
      </patternFill>
    </fill>
    <fill>
      <patternFill patternType="solid">
        <fgColor rgb="FF00B0F0"/>
        <bgColor rgb="FFFFFFFF"/>
      </patternFill>
    </fill>
    <fill>
      <patternFill patternType="solid">
        <fgColor indexed="9"/>
        <bgColor indexed="26"/>
      </patternFill>
    </fill>
    <fill>
      <patternFill patternType="solid">
        <fgColor rgb="FF99CCFF"/>
        <bgColor indexed="64"/>
      </patternFill>
    </fill>
    <fill>
      <patternFill patternType="solid">
        <fgColor rgb="FFFFFFFF"/>
        <bgColor rgb="FFFFFFFF"/>
      </patternFill>
    </fill>
  </fills>
  <borders count="9">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
      <left/>
      <right/>
      <top/>
      <bottom style="thin">
        <color indexed="8"/>
      </bottom>
      <diagonal/>
    </border>
  </borders>
  <cellStyleXfs count="25">
    <xf numFmtId="0" fontId="0" fillId="0" borderId="0"/>
    <xf numFmtId="9" fontId="1" fillId="0" borderId="0" applyFont="0" applyFill="0" applyBorder="0" applyAlignment="0" applyProtection="0"/>
    <xf numFmtId="0" fontId="7" fillId="0" borderId="0"/>
    <xf numFmtId="0" fontId="12" fillId="0" borderId="0" applyNumberFormat="0" applyFill="0" applyBorder="0" applyAlignment="0" applyProtection="0"/>
    <xf numFmtId="0" fontId="15" fillId="0" borderId="0"/>
    <xf numFmtId="0" fontId="15" fillId="0" borderId="0"/>
    <xf numFmtId="0" fontId="15" fillId="0" borderId="0"/>
    <xf numFmtId="0" fontId="21" fillId="0" borderId="0"/>
    <xf numFmtId="164" fontId="19" fillId="0" borderId="0" applyFont="0" applyFill="0" applyBorder="0" applyProtection="0">
      <alignment horizontal="right"/>
    </xf>
    <xf numFmtId="0" fontId="22" fillId="0" borderId="0" applyNumberFormat="0" applyFill="0" applyBorder="0" applyAlignment="0" applyProtection="0"/>
    <xf numFmtId="9" fontId="19" fillId="0" borderId="0" applyFont="0" applyFill="0" applyBorder="0" applyAlignment="0" applyProtection="0"/>
    <xf numFmtId="0" fontId="34" fillId="0" borderId="0"/>
    <xf numFmtId="0" fontId="40" fillId="0" borderId="0">
      <alignment horizontal="center" vertical="center" wrapText="1"/>
    </xf>
    <xf numFmtId="0" fontId="40" fillId="0" borderId="0">
      <alignment horizontal="left"/>
    </xf>
    <xf numFmtId="0" fontId="42" fillId="0" borderId="0">
      <alignment horizontal="left"/>
    </xf>
    <xf numFmtId="0" fontId="48" fillId="0" borderId="0" applyNumberFormat="0" applyBorder="0" applyProtection="0"/>
    <xf numFmtId="0" fontId="49" fillId="0" borderId="0" applyNumberFormat="0" applyBorder="0" applyProtection="0"/>
    <xf numFmtId="0" fontId="54" fillId="0" borderId="0" applyNumberFormat="0" applyFill="0" applyBorder="0" applyAlignment="0" applyProtection="0"/>
    <xf numFmtId="0" fontId="7" fillId="0" borderId="0" applyNumberFormat="0" applyFont="0" applyBorder="0" applyProtection="0"/>
    <xf numFmtId="0" fontId="57" fillId="0" borderId="0" applyNumberFormat="0" applyFill="0" applyBorder="0" applyAlignment="0" applyProtection="0"/>
    <xf numFmtId="0" fontId="12" fillId="0" borderId="0" applyNumberFormat="0" applyFill="0" applyBorder="0" applyAlignment="0" applyProtection="0"/>
    <xf numFmtId="0" fontId="49" fillId="0" borderId="0" applyNumberFormat="0" applyBorder="0" applyProtection="0"/>
    <xf numFmtId="0" fontId="7" fillId="0" borderId="0"/>
    <xf numFmtId="0" fontId="7" fillId="0" borderId="0" applyNumberFormat="0" applyFont="0" applyBorder="0" applyProtection="0"/>
    <xf numFmtId="0" fontId="1" fillId="0" borderId="0"/>
  </cellStyleXfs>
  <cellXfs count="244">
    <xf numFmtId="0" fontId="0" fillId="0" borderId="0" xfId="0"/>
    <xf numFmtId="0" fontId="4" fillId="2" borderId="0" xfId="0" applyFont="1" applyFill="1" applyAlignment="1">
      <alignment horizontal="center"/>
    </xf>
    <xf numFmtId="0" fontId="3" fillId="0" borderId="0" xfId="0" applyFont="1"/>
    <xf numFmtId="0" fontId="5"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0" fontId="8" fillId="5" borderId="0" xfId="0" applyFont="1" applyFill="1"/>
    <xf numFmtId="0" fontId="0" fillId="5" borderId="0" xfId="0" applyFill="1" applyAlignment="1">
      <alignment wrapText="1"/>
    </xf>
    <xf numFmtId="0" fontId="12" fillId="5" borderId="0" xfId="3" applyFont="1" applyFill="1"/>
    <xf numFmtId="0" fontId="8" fillId="5" borderId="0" xfId="2" applyFont="1" applyFill="1" applyAlignment="1">
      <alignment vertical="center"/>
    </xf>
    <xf numFmtId="0" fontId="7" fillId="6" borderId="0" xfId="2" applyFill="1"/>
    <xf numFmtId="0" fontId="9" fillId="5" borderId="0" xfId="2" applyFont="1" applyFill="1" applyAlignment="1">
      <alignment vertical="center"/>
    </xf>
    <xf numFmtId="0" fontId="10" fillId="8" borderId="0" xfId="2" applyFont="1" applyFill="1" applyAlignment="1">
      <alignment vertical="center"/>
    </xf>
    <xf numFmtId="0" fontId="2" fillId="0" borderId="0" xfId="0" applyFont="1" applyAlignment="1">
      <alignment horizontal="right"/>
    </xf>
    <xf numFmtId="2" fontId="0" fillId="0" borderId="0" xfId="0" applyNumberFormat="1"/>
    <xf numFmtId="3" fontId="0" fillId="0" borderId="0" xfId="0" applyNumberFormat="1"/>
    <xf numFmtId="0" fontId="20" fillId="0" borderId="0" xfId="0" applyFont="1"/>
    <xf numFmtId="0" fontId="2" fillId="0" borderId="0" xfId="0" applyFont="1"/>
    <xf numFmtId="0" fontId="21" fillId="0" borderId="0" xfId="7"/>
    <xf numFmtId="0" fontId="17" fillId="0" borderId="0" xfId="7" applyFont="1" applyBorder="1" applyAlignment="1">
      <alignment vertical="center"/>
    </xf>
    <xf numFmtId="3" fontId="17" fillId="0" borderId="0" xfId="5" applyNumberFormat="1" applyFont="1" applyAlignment="1">
      <alignment horizontal="right" vertical="center"/>
    </xf>
    <xf numFmtId="0" fontId="18" fillId="0" borderId="0" xfId="7" applyFont="1" applyBorder="1" applyAlignment="1">
      <alignment horizontal="left" vertical="center" indent="2"/>
    </xf>
    <xf numFmtId="3" fontId="18" fillId="0" borderId="0" xfId="5" applyNumberFormat="1" applyFont="1" applyAlignment="1">
      <alignment horizontal="right" vertical="center"/>
    </xf>
    <xf numFmtId="165" fontId="18" fillId="0" borderId="0" xfId="5" applyNumberFormat="1" applyFont="1" applyAlignment="1">
      <alignment horizontal="right" vertical="center"/>
    </xf>
    <xf numFmtId="0" fontId="17" fillId="0" borderId="0" xfId="7" applyFont="1" applyBorder="1" applyAlignment="1">
      <alignment horizontal="left" vertical="center"/>
    </xf>
    <xf numFmtId="3" fontId="18" fillId="0" borderId="0" xfId="6" applyNumberFormat="1" applyFont="1" applyAlignment="1">
      <alignment horizontal="right" vertical="center"/>
    </xf>
    <xf numFmtId="0" fontId="18" fillId="0" borderId="6" xfId="7" applyFont="1" applyBorder="1" applyAlignment="1">
      <alignment horizontal="left" vertical="center" indent="2"/>
    </xf>
    <xf numFmtId="3" fontId="18" fillId="0" borderId="6" xfId="6" applyNumberFormat="1" applyFont="1" applyBorder="1" applyAlignment="1">
      <alignment horizontal="right" vertical="center"/>
    </xf>
    <xf numFmtId="165" fontId="18" fillId="0" borderId="6" xfId="5" applyNumberFormat="1" applyFont="1" applyBorder="1" applyAlignment="1">
      <alignment horizontal="right" vertical="center"/>
    </xf>
    <xf numFmtId="0" fontId="17" fillId="0" borderId="6" xfId="6" applyFont="1" applyBorder="1" applyAlignment="1">
      <alignment horizontal="right" vertical="center"/>
    </xf>
    <xf numFmtId="165" fontId="18" fillId="0" borderId="0" xfId="5" applyNumberFormat="1" applyFont="1" applyFill="1" applyAlignment="1">
      <alignment horizontal="right" vertical="center"/>
    </xf>
    <xf numFmtId="165" fontId="18" fillId="0" borderId="0" xfId="4" applyNumberFormat="1" applyFont="1" applyBorder="1" applyAlignment="1">
      <alignment horizontal="right" vertical="center"/>
    </xf>
    <xf numFmtId="3" fontId="17" fillId="0" borderId="0" xfId="4" applyNumberFormat="1" applyFont="1" applyBorder="1" applyAlignment="1">
      <alignment horizontal="right" vertical="center"/>
    </xf>
    <xf numFmtId="165" fontId="18" fillId="0" borderId="6" xfId="4" applyNumberFormat="1" applyFont="1" applyBorder="1" applyAlignment="1">
      <alignment horizontal="right" vertical="center"/>
    </xf>
    <xf numFmtId="0" fontId="16" fillId="0" borderId="6" xfId="5" applyFont="1" applyBorder="1" applyAlignment="1">
      <alignment vertical="center"/>
    </xf>
    <xf numFmtId="0" fontId="15" fillId="9" borderId="4" xfId="4" applyFont="1" applyFill="1" applyBorder="1" applyAlignment="1">
      <alignment vertical="center"/>
    </xf>
    <xf numFmtId="0" fontId="15" fillId="10" borderId="5" xfId="4" applyFont="1" applyFill="1" applyBorder="1" applyAlignment="1">
      <alignment vertical="center"/>
    </xf>
    <xf numFmtId="164" fontId="18" fillId="0" borderId="0" xfId="8" applyFont="1" applyBorder="1" applyAlignment="1">
      <alignment vertical="center"/>
    </xf>
    <xf numFmtId="164" fontId="18" fillId="0" borderId="0" xfId="8" applyFont="1" applyBorder="1" applyAlignment="1">
      <alignment horizontal="right" vertical="center"/>
    </xf>
    <xf numFmtId="0" fontId="15" fillId="10" borderId="4" xfId="4" applyFont="1" applyFill="1" applyBorder="1" applyAlignment="1">
      <alignment vertical="center"/>
    </xf>
    <xf numFmtId="3" fontId="17" fillId="0" borderId="0" xfId="5" applyNumberFormat="1" applyFont="1" applyFill="1" applyAlignment="1">
      <alignment horizontal="right" vertical="center"/>
    </xf>
    <xf numFmtId="165" fontId="3" fillId="6" borderId="0" xfId="1" applyNumberFormat="1" applyFont="1" applyFill="1" applyBorder="1" applyAlignment="1">
      <alignment horizontal="right"/>
    </xf>
    <xf numFmtId="2" fontId="2" fillId="0" borderId="0" xfId="0" applyNumberFormat="1" applyFont="1"/>
    <xf numFmtId="0" fontId="23" fillId="0" borderId="0" xfId="0" applyFont="1"/>
    <xf numFmtId="2" fontId="23" fillId="0" borderId="0" xfId="0" applyNumberFormat="1" applyFont="1"/>
    <xf numFmtId="0" fontId="2" fillId="0" borderId="0" xfId="0" applyFont="1" applyFill="1"/>
    <xf numFmtId="2" fontId="2" fillId="0" borderId="0" xfId="0" applyNumberFormat="1" applyFont="1" applyFill="1"/>
    <xf numFmtId="0" fontId="23" fillId="0" borderId="0" xfId="0" applyFont="1" applyFill="1"/>
    <xf numFmtId="2" fontId="23" fillId="0" borderId="0" xfId="0" applyNumberFormat="1" applyFont="1" applyFill="1"/>
    <xf numFmtId="3" fontId="2" fillId="0" borderId="0" xfId="0" applyNumberFormat="1" applyFont="1"/>
    <xf numFmtId="0" fontId="0" fillId="0" borderId="0" xfId="0" applyFill="1"/>
    <xf numFmtId="3" fontId="0" fillId="0" borderId="0" xfId="0" applyNumberFormat="1" applyFill="1"/>
    <xf numFmtId="0" fontId="3" fillId="5" borderId="0" xfId="0" applyFont="1" applyFill="1" applyBorder="1" applyAlignment="1">
      <alignment horizontal="center"/>
    </xf>
    <xf numFmtId="0" fontId="0" fillId="5" borderId="7" xfId="0" applyFill="1" applyBorder="1" applyAlignment="1">
      <alignment horizontal="center" vertical="center" wrapText="1"/>
    </xf>
    <xf numFmtId="0" fontId="0" fillId="6" borderId="0" xfId="0" applyFill="1" applyBorder="1"/>
    <xf numFmtId="0" fontId="0" fillId="5" borderId="0" xfId="0" applyFill="1" applyAlignment="1">
      <alignment horizontal="right"/>
    </xf>
    <xf numFmtId="0" fontId="0" fillId="5" borderId="0" xfId="0" applyFill="1" applyBorder="1" applyAlignment="1">
      <alignment horizontal="center"/>
    </xf>
    <xf numFmtId="0" fontId="0" fillId="5" borderId="0" xfId="0" applyFill="1" applyAlignment="1">
      <alignment horizontal="left"/>
    </xf>
    <xf numFmtId="9" fontId="0" fillId="0" borderId="0" xfId="1" applyFont="1"/>
    <xf numFmtId="165" fontId="0" fillId="0" borderId="0" xfId="1" applyNumberFormat="1" applyFont="1"/>
    <xf numFmtId="165" fontId="0" fillId="0" borderId="0" xfId="0" applyNumberFormat="1"/>
    <xf numFmtId="0" fontId="0" fillId="11" borderId="0" xfId="0" applyFill="1"/>
    <xf numFmtId="3" fontId="0" fillId="11" borderId="0" xfId="0" applyNumberFormat="1" applyFill="1"/>
    <xf numFmtId="165" fontId="0" fillId="11" borderId="0" xfId="1" applyNumberFormat="1" applyFont="1" applyFill="1"/>
    <xf numFmtId="0" fontId="3" fillId="5" borderId="2" xfId="0" applyFont="1" applyFill="1" applyBorder="1"/>
    <xf numFmtId="165" fontId="24" fillId="6" borderId="2" xfId="1" applyNumberFormat="1" applyFont="1" applyFill="1" applyBorder="1" applyAlignment="1">
      <alignment horizontal="right"/>
    </xf>
    <xf numFmtId="3" fontId="0" fillId="6" borderId="2" xfId="0" applyNumberFormat="1" applyFont="1" applyFill="1" applyBorder="1"/>
    <xf numFmtId="165" fontId="25" fillId="6" borderId="2" xfId="1" applyNumberFormat="1" applyFont="1" applyFill="1" applyBorder="1" applyAlignment="1">
      <alignment horizontal="right"/>
    </xf>
    <xf numFmtId="0" fontId="3" fillId="5" borderId="0" xfId="0" applyFont="1" applyFill="1" applyBorder="1"/>
    <xf numFmtId="165" fontId="24" fillId="6" borderId="0" xfId="1" applyNumberFormat="1" applyFont="1" applyFill="1" applyBorder="1" applyAlignment="1">
      <alignment horizontal="right"/>
    </xf>
    <xf numFmtId="3" fontId="0" fillId="6" borderId="0" xfId="0" applyNumberFormat="1" applyFont="1" applyFill="1" applyBorder="1"/>
    <xf numFmtId="165" fontId="25" fillId="6" borderId="0" xfId="1" applyNumberFormat="1" applyFont="1" applyFill="1" applyBorder="1" applyAlignment="1">
      <alignment horizontal="right"/>
    </xf>
    <xf numFmtId="10" fontId="0" fillId="5" borderId="0" xfId="0" applyNumberFormat="1" applyFill="1"/>
    <xf numFmtId="165" fontId="24" fillId="6" borderId="1" xfId="1" applyNumberFormat="1" applyFont="1" applyFill="1" applyBorder="1" applyAlignment="1">
      <alignment horizontal="right"/>
    </xf>
    <xf numFmtId="3" fontId="0" fillId="6" borderId="1" xfId="0" applyNumberFormat="1" applyFont="1" applyFill="1" applyBorder="1"/>
    <xf numFmtId="3" fontId="0" fillId="6" borderId="1" xfId="0" applyNumberFormat="1" applyFill="1" applyBorder="1"/>
    <xf numFmtId="3" fontId="3" fillId="6" borderId="1" xfId="0" applyNumberFormat="1" applyFont="1" applyFill="1" applyBorder="1" applyAlignment="1">
      <alignment horizontal="right"/>
    </xf>
    <xf numFmtId="165" fontId="25" fillId="6" borderId="1" xfId="1" applyNumberFormat="1" applyFont="1" applyFill="1" applyBorder="1" applyAlignment="1">
      <alignment horizontal="right"/>
    </xf>
    <xf numFmtId="0" fontId="0" fillId="12" borderId="0" xfId="0" applyFill="1"/>
    <xf numFmtId="0" fontId="0" fillId="12" borderId="0" xfId="0" applyFill="1" applyAlignment="1">
      <alignment horizontal="right"/>
    </xf>
    <xf numFmtId="166" fontId="0" fillId="5" borderId="0" xfId="1" applyNumberFormat="1" applyFont="1" applyFill="1"/>
    <xf numFmtId="165" fontId="0" fillId="5" borderId="0" xfId="1" applyNumberFormat="1" applyFont="1" applyFill="1"/>
    <xf numFmtId="0" fontId="26" fillId="5"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6" fillId="5" borderId="0" xfId="0" applyFont="1" applyFill="1" applyAlignment="1">
      <alignment horizontal="right" vertical="center" wrapText="1"/>
    </xf>
    <xf numFmtId="0" fontId="32" fillId="5" borderId="0" xfId="0" applyFont="1" applyFill="1" applyAlignment="1">
      <alignment wrapText="1"/>
    </xf>
    <xf numFmtId="0" fontId="32" fillId="6" borderId="0" xfId="0" applyFont="1" applyFill="1" applyAlignment="1">
      <alignment wrapText="1"/>
    </xf>
    <xf numFmtId="0" fontId="8" fillId="8" borderId="0" xfId="2" applyFont="1" applyFill="1" applyAlignment="1">
      <alignment horizontal="center" vertical="center"/>
    </xf>
    <xf numFmtId="0" fontId="8" fillId="8" borderId="0" xfId="2" applyFont="1" applyFill="1" applyAlignment="1">
      <alignment vertical="center"/>
    </xf>
    <xf numFmtId="0" fontId="0" fillId="0" borderId="0" xfId="0" applyFont="1"/>
    <xf numFmtId="0" fontId="0" fillId="5" borderId="0" xfId="0" applyFill="1" applyAlignment="1">
      <alignment vertical="top" wrapText="1"/>
    </xf>
    <xf numFmtId="165" fontId="3" fillId="6" borderId="2" xfId="1" applyNumberFormat="1" applyFont="1" applyFill="1" applyBorder="1" applyAlignment="1">
      <alignment horizontal="right"/>
    </xf>
    <xf numFmtId="165" fontId="3" fillId="6" borderId="1" xfId="1" applyNumberFormat="1" applyFont="1" applyFill="1" applyBorder="1" applyAlignment="1">
      <alignment horizontal="right"/>
    </xf>
    <xf numFmtId="0" fontId="35" fillId="0" borderId="0" xfId="11" applyFont="1"/>
    <xf numFmtId="0" fontId="23" fillId="0" borderId="0" xfId="11" applyFont="1" applyBorder="1"/>
    <xf numFmtId="3" fontId="36" fillId="0" borderId="6" xfId="11" applyNumberFormat="1" applyFont="1" applyBorder="1"/>
    <xf numFmtId="0" fontId="23" fillId="0" borderId="8" xfId="11" applyFont="1" applyBorder="1"/>
    <xf numFmtId="0" fontId="36" fillId="0" borderId="6" xfId="11" applyFont="1" applyBorder="1"/>
    <xf numFmtId="3" fontId="36" fillId="0" borderId="0" xfId="11" applyNumberFormat="1" applyFont="1" applyBorder="1"/>
    <xf numFmtId="0" fontId="23" fillId="0" borderId="0" xfId="11" applyFont="1"/>
    <xf numFmtId="0" fontId="36" fillId="0" borderId="0" xfId="11" applyFont="1"/>
    <xf numFmtId="3" fontId="36" fillId="0" borderId="0" xfId="11" applyNumberFormat="1" applyFont="1"/>
    <xf numFmtId="3" fontId="37" fillId="0" borderId="0" xfId="11" applyNumberFormat="1" applyFont="1"/>
    <xf numFmtId="0" fontId="38" fillId="0" borderId="0" xfId="11" applyFont="1"/>
    <xf numFmtId="0" fontId="37" fillId="0" borderId="0" xfId="11" applyFont="1"/>
    <xf numFmtId="0" fontId="39" fillId="0" borderId="0" xfId="11" applyFont="1"/>
    <xf numFmtId="3" fontId="23" fillId="0" borderId="0" xfId="11" applyNumberFormat="1" applyFont="1"/>
    <xf numFmtId="3" fontId="38" fillId="0" borderId="0" xfId="11" applyNumberFormat="1" applyFont="1"/>
    <xf numFmtId="0" fontId="3" fillId="0" borderId="0" xfId="11" applyFont="1"/>
    <xf numFmtId="0" fontId="39" fillId="0" borderId="0" xfId="11" applyFont="1" applyAlignment="1">
      <alignment horizontal="left"/>
    </xf>
    <xf numFmtId="0" fontId="35" fillId="0" borderId="0" xfId="11" applyFont="1" applyBorder="1" applyAlignment="1">
      <alignment vertical="top"/>
    </xf>
    <xf numFmtId="0" fontId="41" fillId="0" borderId="6" xfId="12" applyFont="1" applyBorder="1" applyAlignment="1">
      <alignment horizontal="right" vertical="top" wrapText="1"/>
    </xf>
    <xf numFmtId="0" fontId="35" fillId="0" borderId="6" xfId="11" applyFont="1" applyBorder="1" applyAlignment="1">
      <alignment horizontal="right" vertical="top"/>
    </xf>
    <xf numFmtId="0" fontId="35" fillId="0" borderId="6" xfId="11" applyFont="1" applyBorder="1" applyAlignment="1">
      <alignment vertical="top"/>
    </xf>
    <xf numFmtId="0" fontId="36" fillId="0" borderId="0" xfId="12" applyFont="1" applyBorder="1" applyAlignment="1">
      <alignment horizontal="right" vertical="top" wrapText="1"/>
    </xf>
    <xf numFmtId="0" fontId="35" fillId="0" borderId="0" xfId="13" applyFont="1" applyBorder="1" applyAlignment="1">
      <alignment horizontal="left" vertical="top"/>
    </xf>
    <xf numFmtId="0" fontId="23" fillId="0" borderId="0" xfId="12" applyFont="1" applyBorder="1" applyAlignment="1">
      <alignment horizontal="right" vertical="top" wrapText="1"/>
    </xf>
    <xf numFmtId="0" fontId="36" fillId="0" borderId="0" xfId="11" applyFont="1" applyBorder="1" applyAlignment="1">
      <alignment vertical="top"/>
    </xf>
    <xf numFmtId="0" fontId="36" fillId="0" borderId="0" xfId="11" applyFont="1" applyBorder="1" applyAlignment="1">
      <alignment vertical="top" wrapText="1"/>
    </xf>
    <xf numFmtId="0" fontId="35" fillId="0" borderId="0" xfId="11" applyFont="1" applyAlignment="1">
      <alignment horizontal="right"/>
    </xf>
    <xf numFmtId="0" fontId="35" fillId="0" borderId="6" xfId="11" applyFont="1" applyBorder="1"/>
    <xf numFmtId="0" fontId="38" fillId="0" borderId="0" xfId="14" applyFont="1">
      <alignment horizontal="left"/>
    </xf>
    <xf numFmtId="0" fontId="10" fillId="0" borderId="0" xfId="14" applyFont="1">
      <alignment horizontal="left"/>
    </xf>
    <xf numFmtId="0" fontId="37" fillId="13" borderId="0" xfId="11" applyFont="1" applyFill="1"/>
    <xf numFmtId="0" fontId="43" fillId="13" borderId="0" xfId="11" applyFont="1" applyFill="1"/>
    <xf numFmtId="0" fontId="43" fillId="0" borderId="0" xfId="11" applyFont="1"/>
    <xf numFmtId="2" fontId="0" fillId="0" borderId="0" xfId="0" applyNumberFormat="1" applyFont="1"/>
    <xf numFmtId="0" fontId="0" fillId="0" borderId="0" xfId="0" applyFont="1" applyAlignment="1">
      <alignment horizontal="right"/>
    </xf>
    <xf numFmtId="1" fontId="2" fillId="0" borderId="0" xfId="0" applyNumberFormat="1" applyFont="1"/>
    <xf numFmtId="2" fontId="0" fillId="0" borderId="0" xfId="0" applyNumberFormat="1" applyFont="1" applyFill="1"/>
    <xf numFmtId="2" fontId="45" fillId="0" borderId="0" xfId="0" applyNumberFormat="1" applyFont="1" applyFill="1"/>
    <xf numFmtId="0" fontId="0" fillId="0" borderId="0" xfId="0" applyAlignment="1">
      <alignment horizontal="center"/>
    </xf>
    <xf numFmtId="0" fontId="0" fillId="11" borderId="0" xfId="0" applyFill="1" applyAlignment="1">
      <alignment horizontal="center"/>
    </xf>
    <xf numFmtId="0" fontId="24" fillId="0" borderId="0" xfId="0" applyFont="1" applyAlignment="1">
      <alignment horizontal="right"/>
    </xf>
    <xf numFmtId="0" fontId="3" fillId="11" borderId="0" xfId="0" applyFont="1" applyFill="1"/>
    <xf numFmtId="9" fontId="0" fillId="0" borderId="0" xfId="1" applyNumberFormat="1" applyFont="1"/>
    <xf numFmtId="0" fontId="21" fillId="11" borderId="0" xfId="7" applyFill="1"/>
    <xf numFmtId="0" fontId="2" fillId="0" borderId="0" xfId="7" applyFont="1"/>
    <xf numFmtId="0" fontId="21" fillId="14" borderId="0" xfId="7" applyFill="1"/>
    <xf numFmtId="0" fontId="3" fillId="14" borderId="0" xfId="7" applyFont="1" applyFill="1"/>
    <xf numFmtId="0" fontId="21" fillId="0" borderId="0" xfId="7" applyFill="1"/>
    <xf numFmtId="0" fontId="3" fillId="0" borderId="0" xfId="7" applyFont="1" applyFill="1"/>
    <xf numFmtId="0" fontId="2" fillId="11" borderId="0" xfId="7" quotePrefix="1" applyFont="1" applyFill="1"/>
    <xf numFmtId="0" fontId="2" fillId="11" borderId="0" xfId="7" applyFont="1" applyFill="1"/>
    <xf numFmtId="0" fontId="21" fillId="11" borderId="0" xfId="7" applyFont="1" applyFill="1"/>
    <xf numFmtId="0" fontId="2" fillId="0" borderId="0" xfId="7" applyFont="1" applyFill="1"/>
    <xf numFmtId="0" fontId="46" fillId="0" borderId="0" xfId="7" applyFont="1" applyFill="1"/>
    <xf numFmtId="0" fontId="46" fillId="0" borderId="0" xfId="7" applyFont="1"/>
    <xf numFmtId="0" fontId="0" fillId="14" borderId="0" xfId="0" applyFill="1"/>
    <xf numFmtId="0" fontId="2" fillId="11" borderId="0" xfId="0" applyFont="1" applyFill="1"/>
    <xf numFmtId="0" fontId="0" fillId="0" borderId="7" xfId="0" applyBorder="1" applyAlignment="1">
      <alignment horizontal="center" vertical="center"/>
    </xf>
    <xf numFmtId="0" fontId="0" fillId="0" borderId="7" xfId="0" applyBorder="1" applyAlignment="1">
      <alignment horizontal="center" vertical="center" wrapText="1"/>
    </xf>
    <xf numFmtId="0" fontId="0" fillId="5" borderId="0" xfId="0" applyFill="1" applyAlignment="1">
      <alignment horizontal="left"/>
    </xf>
    <xf numFmtId="0" fontId="8" fillId="7" borderId="0" xfId="2" applyFont="1" applyFill="1" applyAlignment="1">
      <alignment horizontal="center" vertical="center"/>
    </xf>
    <xf numFmtId="0" fontId="0" fillId="5" borderId="0" xfId="0" applyFill="1" applyAlignment="1"/>
    <xf numFmtId="0" fontId="3" fillId="0" borderId="0" xfId="0" applyFont="1" applyAlignment="1">
      <alignment horizontal="center"/>
    </xf>
    <xf numFmtId="0" fontId="0" fillId="0" borderId="0" xfId="0" applyAlignment="1">
      <alignment wrapText="1"/>
    </xf>
    <xf numFmtId="3" fontId="0" fillId="5" borderId="0" xfId="0" applyNumberFormat="1" applyFill="1" applyAlignment="1"/>
    <xf numFmtId="0" fontId="10" fillId="8" borderId="0" xfId="2" applyFont="1" applyFill="1" applyAlignment="1">
      <alignment horizontal="center" vertical="center"/>
    </xf>
    <xf numFmtId="0" fontId="0" fillId="5" borderId="0" xfId="0" applyFill="1" applyAlignment="1">
      <alignment horizontal="left"/>
    </xf>
    <xf numFmtId="0" fontId="8" fillId="7" borderId="0" xfId="2" applyFont="1" applyFill="1" applyAlignment="1">
      <alignment horizontal="center" vertical="center"/>
    </xf>
    <xf numFmtId="0" fontId="12" fillId="6" borderId="0" xfId="3" applyFill="1" applyAlignment="1">
      <alignment horizontal="right"/>
    </xf>
    <xf numFmtId="0" fontId="49" fillId="15" borderId="0" xfId="15" applyFont="1" applyFill="1" applyAlignment="1"/>
    <xf numFmtId="0" fontId="50" fillId="15" borderId="0" xfId="16" applyFont="1" applyFill="1" applyAlignment="1">
      <alignment vertical="center"/>
    </xf>
    <xf numFmtId="0" fontId="51" fillId="15" borderId="0" xfId="15" applyFont="1" applyFill="1" applyAlignment="1"/>
    <xf numFmtId="0" fontId="52" fillId="0" borderId="0" xfId="16" applyFont="1" applyFill="1" applyAlignment="1">
      <alignment vertical="center"/>
    </xf>
    <xf numFmtId="0" fontId="53" fillId="0" borderId="0" xfId="15" applyFont="1" applyFill="1" applyAlignment="1"/>
    <xf numFmtId="0" fontId="48" fillId="15" borderId="0" xfId="15" applyFont="1" applyFill="1" applyAlignment="1"/>
    <xf numFmtId="0" fontId="55" fillId="15" borderId="0" xfId="17" applyFont="1" applyFill="1" applyAlignment="1"/>
    <xf numFmtId="0" fontId="48" fillId="15" borderId="0" xfId="18" applyFont="1" applyFill="1" applyAlignment="1"/>
    <xf numFmtId="0" fontId="58" fillId="15" borderId="0" xfId="19" applyFont="1" applyFill="1" applyAlignment="1"/>
    <xf numFmtId="0" fontId="12" fillId="15" borderId="0" xfId="3" applyFill="1" applyAlignment="1"/>
    <xf numFmtId="0" fontId="59" fillId="15" borderId="0" xfId="20" applyFont="1" applyFill="1" applyAlignment="1"/>
    <xf numFmtId="0" fontId="60" fillId="15" borderId="0" xfId="16" applyFont="1" applyFill="1" applyAlignment="1"/>
    <xf numFmtId="0" fontId="61" fillId="15" borderId="0" xfId="21" applyFont="1" applyFill="1" applyAlignment="1"/>
    <xf numFmtId="0" fontId="61" fillId="15" borderId="0" xfId="21" applyFont="1" applyFill="1" applyAlignment="1">
      <alignment horizontal="left"/>
    </xf>
    <xf numFmtId="0" fontId="61" fillId="15" borderId="0" xfId="16" applyFont="1" applyFill="1" applyAlignment="1"/>
    <xf numFmtId="0" fontId="61" fillId="15" borderId="0" xfId="16" applyFont="1" applyFill="1" applyAlignment="1">
      <alignment horizontal="left"/>
    </xf>
    <xf numFmtId="0" fontId="62" fillId="15" borderId="0" xfId="19" applyFont="1" applyFill="1" applyAlignment="1"/>
    <xf numFmtId="0" fontId="60" fillId="15" borderId="0" xfId="21" applyFont="1" applyFill="1" applyAlignment="1">
      <alignment wrapText="1"/>
    </xf>
    <xf numFmtId="0" fontId="60" fillId="15" borderId="0" xfId="21" applyFont="1" applyFill="1" applyAlignment="1">
      <alignment horizontal="left" wrapText="1"/>
    </xf>
    <xf numFmtId="0" fontId="7" fillId="15" borderId="0" xfId="22" applyFill="1"/>
    <xf numFmtId="0" fontId="61" fillId="15" borderId="0" xfId="23" applyFont="1" applyFill="1" applyAlignment="1">
      <alignment horizontal="left" vertical="center" wrapText="1"/>
    </xf>
    <xf numFmtId="0" fontId="63" fillId="6" borderId="0" xfId="24" applyFont="1" applyFill="1"/>
    <xf numFmtId="1" fontId="61" fillId="15" borderId="0" xfId="23" applyNumberFormat="1" applyFont="1" applyFill="1" applyAlignment="1">
      <alignment horizontal="left" vertical="center"/>
    </xf>
    <xf numFmtId="0" fontId="61" fillId="15" borderId="0" xfId="22" applyFont="1" applyFill="1"/>
    <xf numFmtId="0" fontId="64" fillId="15" borderId="0" xfId="22" applyFont="1" applyFill="1"/>
    <xf numFmtId="0" fontId="64" fillId="15" borderId="0" xfId="22" applyFont="1" applyFill="1" applyAlignment="1">
      <alignment wrapText="1"/>
    </xf>
    <xf numFmtId="0" fontId="64" fillId="15" borderId="0" xfId="22" applyFont="1" applyFill="1" applyAlignment="1">
      <alignment horizontal="left"/>
    </xf>
    <xf numFmtId="0" fontId="5" fillId="3" borderId="0" xfId="0" applyFont="1" applyFill="1" applyAlignment="1"/>
    <xf numFmtId="0" fontId="8" fillId="7" borderId="0" xfId="2" applyFont="1" applyFill="1" applyAlignment="1">
      <alignment vertical="center"/>
    </xf>
    <xf numFmtId="0" fontId="10" fillId="7" borderId="0" xfId="2" applyFont="1" applyFill="1" applyAlignment="1">
      <alignment vertical="center"/>
    </xf>
    <xf numFmtId="0" fontId="12" fillId="5" borderId="0" xfId="3" applyFill="1" applyAlignment="1"/>
    <xf numFmtId="0" fontId="12" fillId="5" borderId="0" xfId="3" applyFont="1" applyFill="1" applyAlignment="1"/>
    <xf numFmtId="0" fontId="12" fillId="6" borderId="0" xfId="3" applyFill="1" applyAlignment="1"/>
    <xf numFmtId="0" fontId="32" fillId="5" borderId="0" xfId="0" applyFont="1" applyFill="1" applyAlignment="1"/>
    <xf numFmtId="0" fontId="32" fillId="5" borderId="1" xfId="0" applyFont="1" applyFill="1" applyBorder="1" applyAlignment="1">
      <alignment vertical="center"/>
    </xf>
    <xf numFmtId="0" fontId="33" fillId="5" borderId="1" xfId="0" applyFont="1" applyFill="1" applyBorder="1" applyAlignment="1">
      <alignment vertical="center"/>
    </xf>
    <xf numFmtId="0" fontId="32" fillId="6" borderId="0" xfId="0" applyFont="1" applyFill="1" applyAlignment="1"/>
    <xf numFmtId="0" fontId="8" fillId="5" borderId="0" xfId="2" applyFont="1" applyFill="1" applyAlignment="1"/>
    <xf numFmtId="0" fontId="65" fillId="5" borderId="0" xfId="0" applyFont="1" applyFill="1" applyAlignment="1">
      <alignment vertical="center"/>
    </xf>
    <xf numFmtId="0" fontId="66" fillId="5" borderId="1" xfId="0" applyFont="1" applyFill="1" applyBorder="1" applyAlignment="1">
      <alignment horizontal="center" vertical="center" wrapText="1"/>
    </xf>
    <xf numFmtId="3" fontId="47" fillId="6" borderId="2" xfId="0" applyNumberFormat="1" applyFont="1" applyFill="1" applyBorder="1"/>
    <xf numFmtId="3" fontId="47" fillId="6" borderId="0" xfId="0" applyNumberFormat="1" applyFont="1" applyFill="1" applyBorder="1"/>
    <xf numFmtId="3" fontId="47" fillId="6" borderId="1" xfId="0" applyNumberFormat="1" applyFont="1" applyFill="1" applyBorder="1"/>
    <xf numFmtId="0" fontId="0" fillId="5" borderId="0" xfId="0" applyFill="1" applyAlignment="1">
      <alignment vertical="top"/>
    </xf>
    <xf numFmtId="0" fontId="0" fillId="6" borderId="0" xfId="0" applyFill="1" applyAlignment="1"/>
    <xf numFmtId="0" fontId="8" fillId="5" borderId="0" xfId="0" applyFont="1" applyFill="1" applyAlignment="1"/>
    <xf numFmtId="0" fontId="0" fillId="0" borderId="0" xfId="0" applyFill="1" applyAlignment="1"/>
    <xf numFmtId="0" fontId="7" fillId="6" borderId="0" xfId="2" applyFill="1" applyAlignment="1"/>
    <xf numFmtId="0" fontId="9" fillId="5" borderId="0" xfId="2" applyFont="1" applyFill="1" applyAlignment="1"/>
    <xf numFmtId="0" fontId="47" fillId="5" borderId="0" xfId="0" applyFont="1" applyFill="1" applyAlignment="1"/>
    <xf numFmtId="0" fontId="13" fillId="9" borderId="3" xfId="7" applyFont="1" applyFill="1" applyBorder="1" applyAlignment="1">
      <alignment horizontal="left" vertical="center" wrapText="1"/>
    </xf>
    <xf numFmtId="0" fontId="13" fillId="9" borderId="4" xfId="7" applyFont="1" applyFill="1" applyBorder="1" applyAlignment="1">
      <alignment horizontal="left" vertical="center" wrapText="1"/>
    </xf>
    <xf numFmtId="0" fontId="0" fillId="5" borderId="1" xfId="0" applyFill="1" applyBorder="1" applyAlignment="1">
      <alignment horizontal="center"/>
    </xf>
    <xf numFmtId="0" fontId="3" fillId="5" borderId="1" xfId="0" applyFont="1" applyFill="1" applyBorder="1" applyAlignment="1">
      <alignment horizontal="center"/>
    </xf>
    <xf numFmtId="0" fontId="5" fillId="4" borderId="0" xfId="0" applyFont="1" applyFill="1" applyAlignment="1">
      <alignment horizontal="left"/>
    </xf>
    <xf numFmtId="0" fontId="0" fillId="5" borderId="0" xfId="0" applyFill="1" applyAlignment="1">
      <alignment horizontal="center"/>
    </xf>
    <xf numFmtId="0" fontId="10" fillId="8" borderId="0" xfId="2" applyFont="1" applyFill="1" applyAlignment="1">
      <alignment horizontal="center" vertical="center"/>
    </xf>
    <xf numFmtId="0" fontId="3" fillId="5" borderId="0" xfId="0" applyFont="1" applyFill="1" applyBorder="1" applyAlignment="1">
      <alignment horizontal="center"/>
    </xf>
    <xf numFmtId="0" fontId="0" fillId="5" borderId="0" xfId="0" applyFill="1" applyAlignment="1">
      <alignment horizontal="left" wrapText="1"/>
    </xf>
    <xf numFmtId="0" fontId="0" fillId="5" borderId="0" xfId="0" applyFill="1" applyAlignment="1">
      <alignment horizontal="left"/>
    </xf>
    <xf numFmtId="0" fontId="0" fillId="5" borderId="0" xfId="0" applyFill="1" applyAlignment="1">
      <alignment horizontal="left" vertical="top" wrapText="1"/>
    </xf>
    <xf numFmtId="0" fontId="8" fillId="7" borderId="0" xfId="2" applyFont="1" applyFill="1" applyAlignment="1">
      <alignment horizontal="center" vertical="center"/>
    </xf>
    <xf numFmtId="0" fontId="32" fillId="5" borderId="1" xfId="0" applyFont="1" applyFill="1" applyBorder="1" applyAlignment="1">
      <alignment horizontal="center" wrapText="1"/>
    </xf>
    <xf numFmtId="0" fontId="33" fillId="5" borderId="1" xfId="0" applyFont="1" applyFill="1" applyBorder="1" applyAlignment="1">
      <alignment horizontal="center" wrapText="1"/>
    </xf>
  </cellXfs>
  <cellStyles count="25">
    <cellStyle name="Comma 2" xfId="8" xr:uid="{00000000-0005-0000-0000-000000000000}"/>
    <cellStyle name="Hyperlink" xfId="3" xr:uid="{00000000-0005-0000-0000-000001000000}"/>
    <cellStyle name="Hyperlink 2" xfId="9" xr:uid="{00000000-0005-0000-0000-000002000000}"/>
    <cellStyle name="Hyperlink 2 2" xfId="17" xr:uid="{2A9A1E6F-5E26-4BBA-AB19-4242D7207697}"/>
    <cellStyle name="Hyperlink 2 2 2" xfId="19" xr:uid="{4F864CE5-F7C7-48AA-8139-C691C2071AC6}"/>
    <cellStyle name="Hyperlink 3 2" xfId="20" xr:uid="{8EBFB2E6-B265-4123-AC9E-F281F409667F}"/>
    <cellStyle name="Normal" xfId="0" builtinId="0"/>
    <cellStyle name="Normal 2" xfId="2" xr:uid="{00000000-0005-0000-0000-000004000000}"/>
    <cellStyle name="Normal 2 2 2 2" xfId="16" xr:uid="{495CFD5C-BC9C-41B3-B73B-A35403A81874}"/>
    <cellStyle name="Normal 2 3" xfId="21" xr:uid="{A7ED9FF3-3B57-4657-9A2D-B5F136F134F5}"/>
    <cellStyle name="Normal 2 4" xfId="23" xr:uid="{46AD327D-D734-4169-A42D-CAD5BC0F6658}"/>
    <cellStyle name="Normal 3" xfId="7" xr:uid="{00000000-0005-0000-0000-000005000000}"/>
    <cellStyle name="Normal 4" xfId="11" xr:uid="{00000000-0005-0000-0000-000006000000}"/>
    <cellStyle name="Normal 5 2" xfId="22" xr:uid="{594408E2-8F3E-4D68-B884-86CCFE5C8F5E}"/>
    <cellStyle name="Normal 6" xfId="24" xr:uid="{0251749E-75B1-4301-9AA8-4F663BCCAB43}"/>
    <cellStyle name="Normal 6 2" xfId="15" xr:uid="{A8C3FAF5-CF72-40C4-B40C-096E4823C6CE}"/>
    <cellStyle name="Normal 7 2" xfId="18" xr:uid="{A30154C9-7821-49EA-A07D-CA717D36CD0D}"/>
    <cellStyle name="Normal_1. Wholetime Strength" xfId="6" xr:uid="{00000000-0005-0000-0000-000007000000}"/>
    <cellStyle name="Normal_2. Wholetime Headcount" xfId="5" xr:uid="{00000000-0005-0000-0000-000008000000}"/>
    <cellStyle name="Normal_Ethnicity and gender" xfId="4" xr:uid="{00000000-0005-0000-0000-000009000000}"/>
    <cellStyle name="Percent" xfId="1" builtinId="5"/>
    <cellStyle name="Percent 2" xfId="10" xr:uid="{00000000-0005-0000-0000-00000B000000}"/>
    <cellStyle name="Style1" xfId="14" xr:uid="{00000000-0005-0000-0000-00000C000000}"/>
    <cellStyle name="Style2" xfId="13" xr:uid="{00000000-0005-0000-0000-00000D000000}"/>
    <cellStyle name="Style3" xfId="12" xr:uid="{00000000-0005-0000-0000-00000E000000}"/>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604A7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Chart!$B$2</c:f>
              <c:strCache>
                <c:ptCount val="1"/>
                <c:pt idx="0">
                  <c:v>Firefighters</c:v>
                </c:pt>
              </c:strCache>
            </c:strRef>
          </c:tx>
          <c:spPr>
            <a:solidFill>
              <a:srgbClr val="CC99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Chart!$B$3:$B$6</c:f>
              <c:numCache>
                <c:formatCode>0.0%</c:formatCode>
                <c:ptCount val="4"/>
                <c:pt idx="0">
                  <c:v>1.9679576132206382E-2</c:v>
                </c:pt>
                <c:pt idx="1">
                  <c:v>6.7806231865775194E-3</c:v>
                </c:pt>
                <c:pt idx="2">
                  <c:v>1.330894411504983E-2</c:v>
                </c:pt>
                <c:pt idx="3">
                  <c:v>4.699129557209537E-3</c:v>
                </c:pt>
              </c:numCache>
            </c:numRef>
          </c:val>
          <c:extLst>
            <c:ext xmlns:c16="http://schemas.microsoft.com/office/drawing/2014/chart" uri="{C3380CC4-5D6E-409C-BE32-E72D297353CC}">
              <c16:uniqueId val="{00000000-6DD8-4807-8EFA-D13768502B8D}"/>
            </c:ext>
          </c:extLst>
        </c:ser>
        <c:ser>
          <c:idx val="1"/>
          <c:order val="1"/>
          <c:tx>
            <c:strRef>
              <c:f>Chart!$C$2</c:f>
              <c:strCache>
                <c:ptCount val="1"/>
                <c:pt idx="0">
                  <c:v>All Staff</c:v>
                </c:pt>
              </c:strCache>
            </c:strRef>
          </c:tx>
          <c:spPr>
            <a:solidFill>
              <a:srgbClr val="FFCC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Chart!$C$3:$C$6</c:f>
              <c:numCache>
                <c:formatCode>0.0%</c:formatCode>
                <c:ptCount val="4"/>
                <c:pt idx="0">
                  <c:v>1.8506048135677765E-2</c:v>
                </c:pt>
                <c:pt idx="1">
                  <c:v>1.0425240054869684E-2</c:v>
                </c:pt>
                <c:pt idx="2">
                  <c:v>1.6286319990023695E-2</c:v>
                </c:pt>
                <c:pt idx="3">
                  <c:v>5.3373238558423741E-3</c:v>
                </c:pt>
              </c:numCache>
            </c:numRef>
          </c:val>
          <c:extLst>
            <c:ext xmlns:c16="http://schemas.microsoft.com/office/drawing/2014/chart" uri="{C3380CC4-5D6E-409C-BE32-E72D297353CC}">
              <c16:uniqueId val="{00000001-6DD8-4807-8EFA-D13768502B8D}"/>
            </c:ext>
          </c:extLst>
        </c:ser>
        <c:ser>
          <c:idx val="2"/>
          <c:order val="2"/>
          <c:tx>
            <c:strRef>
              <c:f>Chart!$D$2</c:f>
              <c:strCache>
                <c:ptCount val="1"/>
                <c:pt idx="0">
                  <c:v>Resident Population (2011)</c:v>
                </c:pt>
              </c:strCache>
            </c:strRef>
          </c:tx>
          <c:spPr>
            <a:solidFill>
              <a:srgbClr val="604A7B"/>
            </a:solidFill>
            <a:ln>
              <a:solidFill>
                <a:schemeClr val="accent1"/>
              </a:solid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Chart!$D$3:$D$6</c:f>
              <c:numCache>
                <c:formatCode>0.0%</c:formatCode>
                <c:ptCount val="4"/>
                <c:pt idx="0">
                  <c:v>2.2501862581126218E-2</c:v>
                </c:pt>
                <c:pt idx="1">
                  <c:v>7.1000294723187321E-2</c:v>
                </c:pt>
                <c:pt idx="2">
                  <c:v>3.4833587034715008E-2</c:v>
                </c:pt>
                <c:pt idx="3">
                  <c:v>1.750382966599397E-2</c:v>
                </c:pt>
              </c:numCache>
            </c:numRef>
          </c:val>
          <c:extLst>
            <c:ext xmlns:c16="http://schemas.microsoft.com/office/drawing/2014/chart" uri="{C3380CC4-5D6E-409C-BE32-E72D297353CC}">
              <c16:uniqueId val="{00000002-6DD8-4807-8EFA-D13768502B8D}"/>
            </c:ext>
          </c:extLst>
        </c:ser>
        <c:dLbls>
          <c:showLegendKey val="0"/>
          <c:showVal val="0"/>
          <c:showCatName val="0"/>
          <c:showSerName val="0"/>
          <c:showPercent val="0"/>
          <c:showBubbleSize val="0"/>
        </c:dLbls>
        <c:gapWidth val="219"/>
        <c:overlap val="-27"/>
        <c:axId val="385167256"/>
        <c:axId val="385170392"/>
      </c:barChart>
      <c:catAx>
        <c:axId val="38516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70392"/>
        <c:crosses val="autoZero"/>
        <c:auto val="1"/>
        <c:lblAlgn val="ctr"/>
        <c:lblOffset val="100"/>
        <c:noMultiLvlLbl val="0"/>
      </c:catAx>
      <c:valAx>
        <c:axId val="385170392"/>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672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4" textlink="">
      <xdr:nvSpPr>
        <xdr:cNvPr id="2" name="Star: 5 Points 1">
          <a:extLst>
            <a:ext uri="{FF2B5EF4-FFF2-40B4-BE49-F238E27FC236}">
              <a16:creationId xmlns:a16="http://schemas.microsoft.com/office/drawing/2014/main" id="{464285D5-E3C9-4537-A1D3-E5DF53CF6576}"/>
            </a:ext>
          </a:extLst>
        </xdr:cNvPr>
        <xdr:cNvSpPr/>
      </xdr:nvSpPr>
      <xdr:spPr>
        <a:xfrm>
          <a:off x="291737" y="2229939"/>
          <a:ext cx="3904706" cy="28155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1</xdr:row>
      <xdr:rowOff>42861</xdr:rowOff>
    </xdr:from>
    <xdr:to>
      <xdr:col>17</xdr:col>
      <xdr:colOff>581025</xdr:colOff>
      <xdr:row>17</xdr:row>
      <xdr:rowOff>161924</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CB7C70A4-98E0-4D66-8E8D-67830A1171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C6CE7B2-B9C3-43D8-A9BB-45A67722AE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4.bin"/><Relationship Id="rId5" Type="http://schemas.openxmlformats.org/officeDocument/2006/relationships/hyperlink" Target="mailto:firestatistics@homeoffice.gov.uk" TargetMode="External"/><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5.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topLeftCell="A15" workbookViewId="0">
      <selection activeCell="H20" sqref="H20"/>
    </sheetView>
  </sheetViews>
  <sheetFormatPr defaultRowHeight="14.4" x14ac:dyDescent="0.3"/>
  <cols>
    <col min="1" max="1" width="24.77734375" customWidth="1"/>
    <col min="3" max="3" width="31.77734375" bestFit="1" customWidth="1"/>
    <col min="4" max="4" width="16.77734375" customWidth="1"/>
  </cols>
  <sheetData>
    <row r="1" spans="1:5" x14ac:dyDescent="0.3">
      <c r="E1" s="1"/>
    </row>
    <row r="2" spans="1:5" x14ac:dyDescent="0.3">
      <c r="A2" t="s">
        <v>0</v>
      </c>
      <c r="B2" t="s">
        <v>1</v>
      </c>
      <c r="C2" t="s">
        <v>142</v>
      </c>
      <c r="D2" t="s">
        <v>2</v>
      </c>
    </row>
    <row r="3" spans="1:5" x14ac:dyDescent="0.3">
      <c r="A3" t="s">
        <v>3</v>
      </c>
      <c r="B3" t="s">
        <v>4</v>
      </c>
      <c r="C3" t="s">
        <v>142</v>
      </c>
      <c r="D3" t="s">
        <v>5</v>
      </c>
    </row>
    <row r="4" spans="1:5" x14ac:dyDescent="0.3">
      <c r="A4" t="s">
        <v>6</v>
      </c>
      <c r="B4" t="s">
        <v>7</v>
      </c>
      <c r="C4" t="s">
        <v>142</v>
      </c>
      <c r="D4" t="s">
        <v>8</v>
      </c>
    </row>
    <row r="5" spans="1:5" x14ac:dyDescent="0.3">
      <c r="A5" t="s">
        <v>9</v>
      </c>
      <c r="B5" t="s">
        <v>10</v>
      </c>
      <c r="C5" t="s">
        <v>142</v>
      </c>
      <c r="D5" t="s">
        <v>11</v>
      </c>
    </row>
    <row r="6" spans="1:5" x14ac:dyDescent="0.3">
      <c r="A6" t="s">
        <v>12</v>
      </c>
      <c r="B6" t="s">
        <v>13</v>
      </c>
      <c r="C6" t="s">
        <v>142</v>
      </c>
      <c r="D6" t="s">
        <v>14</v>
      </c>
    </row>
    <row r="7" spans="1:5" x14ac:dyDescent="0.3">
      <c r="A7" t="s">
        <v>15</v>
      </c>
      <c r="B7" t="s">
        <v>16</v>
      </c>
      <c r="C7" t="s">
        <v>142</v>
      </c>
      <c r="D7" t="s">
        <v>17</v>
      </c>
    </row>
    <row r="8" spans="1:5" x14ac:dyDescent="0.3">
      <c r="A8" t="s">
        <v>18</v>
      </c>
      <c r="B8" t="s">
        <v>19</v>
      </c>
      <c r="C8" t="s">
        <v>142</v>
      </c>
      <c r="D8" t="s">
        <v>20</v>
      </c>
    </row>
    <row r="9" spans="1:5" x14ac:dyDescent="0.3">
      <c r="A9" t="s">
        <v>21</v>
      </c>
      <c r="B9" t="s">
        <v>22</v>
      </c>
      <c r="C9" t="s">
        <v>142</v>
      </c>
      <c r="D9" t="s">
        <v>23</v>
      </c>
    </row>
    <row r="10" spans="1:5" x14ac:dyDescent="0.3">
      <c r="A10" t="s">
        <v>24</v>
      </c>
      <c r="B10" t="s">
        <v>25</v>
      </c>
      <c r="C10" t="s">
        <v>142</v>
      </c>
      <c r="D10" t="s">
        <v>26</v>
      </c>
    </row>
    <row r="11" spans="1:5" x14ac:dyDescent="0.3">
      <c r="A11" t="s">
        <v>27</v>
      </c>
      <c r="B11" t="s">
        <v>28</v>
      </c>
      <c r="C11" t="s">
        <v>142</v>
      </c>
      <c r="D11" t="s">
        <v>29</v>
      </c>
    </row>
    <row r="12" spans="1:5" x14ac:dyDescent="0.3">
      <c r="A12" t="s">
        <v>30</v>
      </c>
      <c r="B12" t="s">
        <v>31</v>
      </c>
      <c r="C12" t="s">
        <v>142</v>
      </c>
      <c r="D12" t="s">
        <v>32</v>
      </c>
    </row>
    <row r="13" spans="1:5" x14ac:dyDescent="0.3">
      <c r="A13" t="s">
        <v>33</v>
      </c>
      <c r="B13" t="s">
        <v>34</v>
      </c>
      <c r="C13" t="s">
        <v>142</v>
      </c>
      <c r="D13" t="s">
        <v>35</v>
      </c>
    </row>
    <row r="14" spans="1:5" x14ac:dyDescent="0.3">
      <c r="A14" t="s">
        <v>36</v>
      </c>
      <c r="B14" t="s">
        <v>37</v>
      </c>
      <c r="C14" t="s">
        <v>142</v>
      </c>
      <c r="D14" t="s">
        <v>38</v>
      </c>
    </row>
    <row r="15" spans="1:5" x14ac:dyDescent="0.3">
      <c r="A15" t="s">
        <v>39</v>
      </c>
      <c r="B15" t="s">
        <v>40</v>
      </c>
      <c r="C15" t="s">
        <v>142</v>
      </c>
      <c r="D15" t="s">
        <v>41</v>
      </c>
    </row>
    <row r="16" spans="1:5"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203</v>
      </c>
      <c r="B48" t="s">
        <v>204</v>
      </c>
      <c r="C48" t="s">
        <v>142</v>
      </c>
      <c r="D48" t="s">
        <v>205</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2" t="s">
        <v>144</v>
      </c>
      <c r="B52" s="2" t="s">
        <v>145</v>
      </c>
      <c r="D52" s="4" t="s">
        <v>182</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J19"/>
  <sheetViews>
    <sheetView zoomScaleNormal="100" workbookViewId="0">
      <selection activeCell="B10" sqref="B10"/>
    </sheetView>
  </sheetViews>
  <sheetFormatPr defaultColWidth="9.21875" defaultRowHeight="14.4" x14ac:dyDescent="0.3"/>
  <cols>
    <col min="1" max="31" width="9.21875" style="5"/>
    <col min="32" max="40" width="9.21875" style="5" customWidth="1"/>
    <col min="41" max="41" width="10.77734375" style="5" customWidth="1"/>
    <col min="42" max="53" width="9.21875" style="5" customWidth="1"/>
    <col min="54" max="54" width="9.21875" style="5"/>
    <col min="55" max="55" width="10.21875" style="5" customWidth="1"/>
    <col min="56" max="16384" width="9.21875" style="5"/>
  </cols>
  <sheetData>
    <row r="1" spans="1:62" ht="18.600000000000001" x14ac:dyDescent="0.45">
      <c r="A1" s="234" t="s">
        <v>155</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row>
    <row r="2" spans="1:62"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P2" s="4"/>
      <c r="BA2" s="4"/>
      <c r="BJ2" s="4"/>
    </row>
    <row r="3" spans="1:62" x14ac:dyDescent="0.3">
      <c r="A3" s="24" t="s">
        <v>148</v>
      </c>
      <c r="B3" s="25"/>
      <c r="C3" s="25"/>
      <c r="D3" s="25"/>
      <c r="E3" s="25"/>
      <c r="F3" s="25"/>
      <c r="G3" s="25"/>
      <c r="H3" s="25"/>
      <c r="I3" s="25"/>
      <c r="J3" s="25"/>
      <c r="K3" s="25"/>
      <c r="L3" s="26"/>
      <c r="M3" s="25"/>
      <c r="N3" s="25"/>
      <c r="O3" s="25"/>
      <c r="P3" s="25"/>
      <c r="Q3" s="26"/>
      <c r="R3" s="25"/>
      <c r="S3" s="25"/>
      <c r="T3" s="25"/>
      <c r="U3" s="25"/>
      <c r="V3" s="25"/>
      <c r="W3" s="26"/>
      <c r="X3" s="25"/>
      <c r="Y3" s="25"/>
      <c r="Z3" s="25"/>
      <c r="AA3" s="26"/>
      <c r="AB3" s="25"/>
      <c r="AC3" s="25"/>
      <c r="AD3" s="25"/>
      <c r="AE3" s="25"/>
      <c r="AF3" s="26"/>
      <c r="AG3" s="25"/>
      <c r="AH3" s="25"/>
      <c r="AI3" s="25"/>
      <c r="AJ3" s="25"/>
      <c r="AP3" s="25"/>
      <c r="BA3" s="25"/>
      <c r="BJ3" s="25"/>
    </row>
    <row r="4" spans="1:62" x14ac:dyDescent="0.3">
      <c r="A4" s="235" t="str">
        <f>FIRE1104!A3</f>
        <v>England</v>
      </c>
      <c r="B4" s="235"/>
      <c r="C4" s="235"/>
      <c r="D4" s="235"/>
      <c r="E4" s="235"/>
      <c r="F4" s="235"/>
      <c r="G4" s="235"/>
      <c r="H4" s="235"/>
      <c r="I4" s="235"/>
      <c r="J4" s="235"/>
      <c r="K4" s="235"/>
      <c r="L4" s="235"/>
      <c r="M4" s="235"/>
      <c r="N4" s="235"/>
      <c r="O4" s="235"/>
      <c r="P4" s="235"/>
      <c r="Q4" s="235"/>
      <c r="R4" s="235"/>
      <c r="S4" s="235"/>
      <c r="T4" s="235"/>
      <c r="U4" s="235"/>
      <c r="V4" s="235"/>
      <c r="W4" s="235"/>
      <c r="X4" s="235"/>
      <c r="Y4" s="235"/>
    </row>
    <row r="5" spans="1:62" x14ac:dyDescent="0.3">
      <c r="A5" s="236" t="str">
        <f>FIRE1104!A4</f>
        <v>E92000001</v>
      </c>
      <c r="B5" s="236"/>
      <c r="C5" s="236"/>
      <c r="D5" s="236"/>
      <c r="E5" s="236"/>
      <c r="F5" s="236"/>
      <c r="G5" s="236"/>
      <c r="H5" s="236"/>
      <c r="I5" s="236"/>
      <c r="J5" s="236"/>
      <c r="K5" s="236"/>
      <c r="L5" s="236"/>
      <c r="M5" s="236"/>
      <c r="N5" s="236"/>
      <c r="O5" s="236"/>
      <c r="P5" s="236"/>
      <c r="Q5" s="236"/>
      <c r="R5" s="236"/>
      <c r="S5" s="236"/>
      <c r="T5" s="236"/>
      <c r="U5" s="236"/>
      <c r="V5" s="236"/>
      <c r="W5" s="236"/>
      <c r="X5" s="236"/>
      <c r="Y5" s="236"/>
      <c r="Z5" s="27"/>
      <c r="AA5" s="27"/>
      <c r="AB5" s="27"/>
      <c r="AC5" s="27"/>
      <c r="AD5" s="27"/>
      <c r="AE5" s="27"/>
      <c r="AF5" s="27"/>
      <c r="AG5" s="27"/>
      <c r="AH5" s="27"/>
      <c r="AI5" s="27"/>
      <c r="AJ5" s="27"/>
      <c r="AP5" s="27"/>
      <c r="BA5" s="27"/>
      <c r="BJ5" s="27"/>
    </row>
    <row r="6" spans="1:62" x14ac:dyDescent="0.3">
      <c r="A6" s="236"/>
      <c r="B6" s="236"/>
      <c r="C6" s="236"/>
      <c r="D6" s="236"/>
      <c r="E6" s="236"/>
      <c r="F6" s="236"/>
      <c r="G6" s="236"/>
      <c r="H6" s="236"/>
      <c r="I6" s="236"/>
      <c r="J6" s="236"/>
      <c r="K6" s="236"/>
      <c r="L6" s="236"/>
      <c r="M6" s="236"/>
      <c r="N6" s="236"/>
      <c r="O6" s="236"/>
      <c r="P6" s="236"/>
      <c r="Q6" s="236"/>
      <c r="R6" s="236"/>
      <c r="S6" s="236"/>
      <c r="T6" s="236"/>
      <c r="U6" s="236"/>
      <c r="V6" s="236"/>
      <c r="W6" s="236"/>
      <c r="X6" s="236"/>
      <c r="Y6" s="236"/>
      <c r="Z6" s="27"/>
      <c r="AA6" s="27"/>
      <c r="AB6" s="27"/>
      <c r="AC6" s="27"/>
      <c r="AD6" s="27"/>
      <c r="AE6" s="27"/>
      <c r="AF6" s="27"/>
      <c r="AG6" s="27"/>
      <c r="AH6" s="27"/>
      <c r="AI6" s="27"/>
      <c r="AJ6" s="27"/>
      <c r="AP6" s="27"/>
      <c r="BA6" s="27"/>
      <c r="BJ6" s="27"/>
    </row>
    <row r="7" spans="1:62" x14ac:dyDescent="0.3">
      <c r="A7" s="4"/>
      <c r="B7" s="6"/>
      <c r="C7" s="71"/>
      <c r="D7" s="6"/>
      <c r="E7" s="6"/>
      <c r="F7" s="6"/>
      <c r="G7" s="6"/>
      <c r="H7" s="71"/>
      <c r="I7" s="6"/>
      <c r="J7" s="6"/>
      <c r="K7" s="6"/>
      <c r="L7" s="4"/>
      <c r="M7" s="6"/>
      <c r="N7" s="71"/>
      <c r="O7" s="6"/>
      <c r="P7" s="6"/>
      <c r="Q7" s="4"/>
      <c r="R7" s="6"/>
      <c r="S7" s="71"/>
      <c r="T7" s="6"/>
      <c r="U7" s="6"/>
      <c r="V7" s="6"/>
      <c r="W7" s="4"/>
      <c r="X7" s="6"/>
      <c r="Y7" s="6"/>
      <c r="Z7" s="6"/>
      <c r="AA7" s="4"/>
      <c r="AB7" s="6"/>
      <c r="AC7" s="6"/>
      <c r="AD7" s="6"/>
      <c r="AE7" s="6"/>
      <c r="AF7" s="4"/>
      <c r="AG7" s="6"/>
      <c r="AH7" s="71"/>
      <c r="AI7" s="6"/>
      <c r="AJ7" s="6"/>
      <c r="AP7" s="6"/>
      <c r="BA7" s="6"/>
      <c r="BJ7" s="6"/>
    </row>
    <row r="8" spans="1:62" ht="15" thickBot="1" x14ac:dyDescent="0.35">
      <c r="A8" s="4"/>
      <c r="B8" s="232" t="s">
        <v>157</v>
      </c>
      <c r="C8" s="232"/>
      <c r="D8" s="232"/>
      <c r="E8" s="232"/>
      <c r="F8" s="232"/>
      <c r="G8" s="232"/>
      <c r="H8" s="232"/>
      <c r="I8" s="232"/>
      <c r="J8" s="232"/>
      <c r="K8" s="67"/>
      <c r="L8" s="4"/>
      <c r="M8" s="232" t="s">
        <v>158</v>
      </c>
      <c r="N8" s="232"/>
      <c r="O8" s="232"/>
      <c r="P8" s="232"/>
      <c r="Q8" s="232"/>
      <c r="R8" s="232"/>
      <c r="S8" s="232"/>
      <c r="T8" s="232"/>
      <c r="U8" s="232"/>
      <c r="V8" s="67"/>
      <c r="W8" s="4"/>
      <c r="X8" s="237" t="s">
        <v>159</v>
      </c>
      <c r="Y8" s="237"/>
      <c r="Z8" s="237"/>
      <c r="AA8" s="237"/>
      <c r="AB8" s="237"/>
      <c r="AC8" s="237"/>
      <c r="AD8" s="237"/>
      <c r="AE8" s="67"/>
      <c r="AF8" s="4"/>
      <c r="AG8" s="232" t="s">
        <v>149</v>
      </c>
      <c r="AH8" s="232"/>
      <c r="AI8" s="232"/>
      <c r="AJ8" s="232"/>
      <c r="AK8" s="232"/>
      <c r="AL8" s="232"/>
      <c r="AM8" s="232"/>
      <c r="AN8" s="232"/>
      <c r="AO8" s="232"/>
      <c r="AP8" s="67"/>
      <c r="AQ8" s="4"/>
      <c r="AR8" s="232" t="s">
        <v>150</v>
      </c>
      <c r="AS8" s="232"/>
      <c r="AT8" s="232"/>
      <c r="AU8" s="232"/>
      <c r="AV8" s="232"/>
      <c r="AW8" s="232"/>
      <c r="AX8" s="232"/>
      <c r="AY8" s="232"/>
      <c r="AZ8" s="232"/>
      <c r="BA8" s="67"/>
      <c r="BB8" s="4"/>
      <c r="BC8" s="233" t="s">
        <v>160</v>
      </c>
      <c r="BD8" s="233"/>
      <c r="BE8" s="233"/>
      <c r="BF8" s="233"/>
      <c r="BG8" s="233"/>
      <c r="BH8" s="233"/>
      <c r="BI8" s="233"/>
      <c r="BJ8" s="67"/>
    </row>
    <row r="9" spans="1:62" ht="58.2" thickBot="1" x14ac:dyDescent="0.35">
      <c r="A9" s="7" t="s">
        <v>156</v>
      </c>
      <c r="B9" s="8" t="s">
        <v>175</v>
      </c>
      <c r="C9" s="8" t="s">
        <v>1086</v>
      </c>
      <c r="D9" s="8" t="s">
        <v>177</v>
      </c>
      <c r="E9" s="8" t="s">
        <v>178</v>
      </c>
      <c r="F9" s="8" t="s">
        <v>179</v>
      </c>
      <c r="G9" s="168" t="s">
        <v>1087</v>
      </c>
      <c r="H9" s="169" t="s">
        <v>1088</v>
      </c>
      <c r="I9" s="8" t="s">
        <v>176</v>
      </c>
      <c r="J9" s="8" t="s">
        <v>199</v>
      </c>
      <c r="K9" s="68" t="s">
        <v>198</v>
      </c>
      <c r="L9" s="8"/>
      <c r="M9" s="8" t="s">
        <v>175</v>
      </c>
      <c r="N9" s="8" t="s">
        <v>1086</v>
      </c>
      <c r="O9" s="8" t="s">
        <v>177</v>
      </c>
      <c r="P9" s="8" t="s">
        <v>178</v>
      </c>
      <c r="Q9" s="8" t="s">
        <v>179</v>
      </c>
      <c r="R9" s="8" t="s">
        <v>1087</v>
      </c>
      <c r="S9" s="169" t="s">
        <v>1088</v>
      </c>
      <c r="T9" s="8" t="s">
        <v>176</v>
      </c>
      <c r="U9" s="8" t="s">
        <v>199</v>
      </c>
      <c r="V9" s="68" t="s">
        <v>198</v>
      </c>
      <c r="W9" s="8"/>
      <c r="X9" s="68" t="s">
        <v>175</v>
      </c>
      <c r="Y9" s="68" t="s">
        <v>177</v>
      </c>
      <c r="Z9" s="68" t="s">
        <v>178</v>
      </c>
      <c r="AA9" s="68" t="s">
        <v>179</v>
      </c>
      <c r="AB9" s="68" t="s">
        <v>180</v>
      </c>
      <c r="AC9" s="68" t="s">
        <v>176</v>
      </c>
      <c r="AD9" s="8" t="s">
        <v>199</v>
      </c>
      <c r="AE9" s="68" t="s">
        <v>198</v>
      </c>
      <c r="AF9" s="8"/>
      <c r="AG9" s="8" t="s">
        <v>175</v>
      </c>
      <c r="AH9" s="8" t="s">
        <v>1086</v>
      </c>
      <c r="AI9" s="8" t="s">
        <v>177</v>
      </c>
      <c r="AJ9" s="8" t="s">
        <v>178</v>
      </c>
      <c r="AK9" s="8" t="s">
        <v>179</v>
      </c>
      <c r="AL9" s="8" t="s">
        <v>1087</v>
      </c>
      <c r="AM9" s="169" t="s">
        <v>1088</v>
      </c>
      <c r="AN9" s="8" t="s">
        <v>176</v>
      </c>
      <c r="AO9" s="8" t="s">
        <v>199</v>
      </c>
      <c r="AP9" s="68" t="s">
        <v>198</v>
      </c>
      <c r="AQ9" s="8"/>
      <c r="AR9" s="8" t="s">
        <v>175</v>
      </c>
      <c r="AS9" s="8" t="s">
        <v>1086</v>
      </c>
      <c r="AT9" s="8" t="s">
        <v>177</v>
      </c>
      <c r="AU9" s="8" t="s">
        <v>178</v>
      </c>
      <c r="AV9" s="8" t="s">
        <v>179</v>
      </c>
      <c r="AW9" s="8" t="s">
        <v>1087</v>
      </c>
      <c r="AX9" s="169" t="s">
        <v>1088</v>
      </c>
      <c r="AY9" s="8" t="s">
        <v>176</v>
      </c>
      <c r="AZ9" s="8" t="s">
        <v>199</v>
      </c>
      <c r="BA9" s="68" t="s">
        <v>198</v>
      </c>
      <c r="BB9" s="8"/>
      <c r="BC9" s="8" t="s">
        <v>175</v>
      </c>
      <c r="BD9" s="8" t="s">
        <v>177</v>
      </c>
      <c r="BE9" s="8" t="s">
        <v>178</v>
      </c>
      <c r="BF9" s="8" t="s">
        <v>179</v>
      </c>
      <c r="BG9" s="8" t="s">
        <v>180</v>
      </c>
      <c r="BH9" s="8" t="s">
        <v>176</v>
      </c>
      <c r="BI9" s="8" t="s">
        <v>199</v>
      </c>
      <c r="BJ9" s="68" t="s">
        <v>198</v>
      </c>
    </row>
    <row r="10" spans="1:62" x14ac:dyDescent="0.3">
      <c r="A10" s="14">
        <v>2011</v>
      </c>
      <c r="B10" s="15">
        <f>IF($A$4="England",SUMPRODUCT((raw!$A$2:$A$23659=$A10)*(raw!$E$2:$E$23659='FIRE1104 raw'!B$9)*(raw!$F$2:$F$23659='FIRE1104 raw'!$B$8:$J$8)*(raw!$G$2:$G$23659)),IF(OR($A$4="Metropolitan Fire Authorities",$A$4="Non Metropolitan Fire Authorities"),SUMPRODUCT((raw!$A$2:$A$23659=$A10)*(raw!$E$2:$E$23659='FIRE1104 raw'!B$9)*(raw!$F$2:$F$23659='FIRE1104 raw'!$B$8:$J$8)*(raw!$C$2:$C$23659='FIRE1104 raw'!$A$4)*(raw!$G$2:$G$23659)),SUMPRODUCT((raw!$A$2:$A$23659=$A10)*(raw!$E$2:$E$23659='FIRE1104 raw'!B$9)*(raw!$F$2:$F$23659='FIRE1104 raw'!$B$8:$J$8)*(raw!$D$2:$D$23659='FIRE1104 raw'!$A$5)*(raw!$G$2:$G$23659))))</f>
        <v>25781</v>
      </c>
      <c r="C10" s="15">
        <f>IF($A$4="England",SUMPRODUCT((raw!$A$2:$A$23659=$A10)*(raw!$E$2:$E$23659='FIRE1104 raw'!C$9)*(raw!$F$2:$F$23659='FIRE1104 raw'!$B$8:$J$8)*(raw!$G$2:$G$23659)),IF(OR($A$4="Metropolitan Fire Authorities",$A$4="Non Metropolitan Fire Authorities"),SUMPRODUCT((raw!$A$2:$A$23659=$A10)*(raw!$E$2:$E$23659='FIRE1104 raw'!C$9)*(raw!$F$2:$F$23659='FIRE1104 raw'!$B$8:$J$8)*(raw!$C$2:$C$23659='FIRE1104 raw'!$A$4)*(raw!$G$2:$G$23659)),SUMPRODUCT((raw!$A$2:$A$23659=$A10)*(raw!$E$2:$E$23659='FIRE1104 raw'!C$9)*(raw!$F$2:$F$23659='FIRE1104 raw'!$B$8:$J$8)*(raw!$D$2:$D$23659='FIRE1104 raw'!$A$5)*(raw!$G$2:$G$23659))))</f>
        <v>0</v>
      </c>
      <c r="D10" s="15">
        <f>IF($A$4="England",SUMPRODUCT((raw!$A$2:$A$23659=$A10)*(raw!$E$2:$E$23659='FIRE1104 raw'!D$9)*(raw!$F$2:$F$23659='FIRE1104 raw'!$B$8:$J$8)*(raw!$G$2:$G$23659)),IF(OR($A$4="Metropolitan Fire Authorities",$A$4="Non Metropolitan Fire Authorities"),SUMPRODUCT((raw!$A$2:$A$23659=$A10)*(raw!$E$2:$E$23659='FIRE1104 raw'!D$9)*(raw!$F$2:$F$23659='FIRE1104 raw'!$B$8:$J$8)*(raw!$C$2:$C$23659='FIRE1104 raw'!$A$4)*(raw!$G$2:$G$23659)),SUMPRODUCT((raw!$A$2:$A$23659=$A10)*(raw!$E$2:$E$23659='FIRE1104 raw'!D$9)*(raw!$F$2:$F$23659='FIRE1104 raw'!$B$8:$J$8)*(raw!$D$2:$D$23659='FIRE1104 raw'!$A$5)*(raw!$G$2:$G$23659))))</f>
        <v>427</v>
      </c>
      <c r="E10" s="15">
        <f>IF($A$4="England",SUMPRODUCT((raw!$A$2:$A$23659=$A10)*(raw!$E$2:$E$23659='FIRE1104 raw'!E$9)*(raw!$F$2:$F$23659='FIRE1104 raw'!$B$8:$J$8)*(raw!$G$2:$G$23659)),IF(OR($A$4="Metropolitan Fire Authorities",$A$4="Non Metropolitan Fire Authorities"),SUMPRODUCT((raw!$A$2:$A$23659=$A10)*(raw!$E$2:$E$23659='FIRE1104 raw'!E$9)*(raw!$F$2:$F$23659='FIRE1104 raw'!$B$8:$J$8)*(raw!$C$2:$C$23659='FIRE1104 raw'!$A$4)*(raw!$G$2:$G$23659)),SUMPRODUCT((raw!$A$2:$A$23659=$A10)*(raw!$E$2:$E$23659='FIRE1104 raw'!E$9)*(raw!$F$2:$F$23659='FIRE1104 raw'!$B$8:$J$8)*(raw!$D$2:$D$23659='FIRE1104 raw'!$A$5)*(raw!$G$2:$G$23659))))</f>
        <v>189</v>
      </c>
      <c r="F10" s="15">
        <f>IF($A$4="England",SUMPRODUCT((raw!$A$2:$A$23659=$A10)*(raw!$E$2:$E$23659='FIRE1104 raw'!F$9)*(raw!$F$2:$F$23659='FIRE1104 raw'!$B$8:$J$8)*(raw!$G$2:$G$23659)),IF(OR($A$4="Metropolitan Fire Authorities",$A$4="Non Metropolitan Fire Authorities"),SUMPRODUCT((raw!$A$2:$A$23659=$A10)*(raw!$E$2:$E$23659='FIRE1104 raw'!F$9)*(raw!$F$2:$F$23659='FIRE1104 raw'!$B$8:$J$8)*(raw!$C$2:$C$23659='FIRE1104 raw'!$A$4)*(raw!$G$2:$G$23659)),SUMPRODUCT((raw!$A$2:$A$23659=$A10)*(raw!$E$2:$E$23659='FIRE1104 raw'!F$9)*(raw!$F$2:$F$23659='FIRE1104 raw'!$B$8:$J$8)*(raw!$D$2:$D$23659='FIRE1104 raw'!$A$5)*(raw!$G$2:$G$23659))))</f>
        <v>497</v>
      </c>
      <c r="G10" s="15">
        <f>IF($A$4="England",SUMPRODUCT((raw!$A$2:$A$23659=$A10)*(raw!$E$2:$E$23659='FIRE1104 raw'!G$9)*(raw!$F$2:$F$23659='FIRE1104 raw'!$B$8:$J$8)*(raw!$G$2:$G$23659)),IF(OR($A$4="Metropolitan Fire Authorities",$A$4="Non Metropolitan Fire Authorities"),SUMPRODUCT((raw!$A$2:$A$23659=$A10)*(raw!$E$2:$E$23659='FIRE1104 raw'!G$9)*(raw!$F$2:$F$23659='FIRE1104 raw'!$B$8:$J$8)*(raw!$C$2:$C$23659='FIRE1104 raw'!$A$4)*(raw!$G$2:$G$23659)),SUMPRODUCT((raw!$A$2:$A$23659=$A10)*(raw!$E$2:$E$23659='FIRE1104 raw'!G$9)*(raw!$F$2:$F$23659='FIRE1104 raw'!$B$8:$J$8)*(raw!$D$2:$D$23659='FIRE1104 raw'!$A$5)*(raw!$G$2:$G$23659))))</f>
        <v>138</v>
      </c>
      <c r="H10" s="15">
        <f>IF($A$4="England",SUMPRODUCT((raw!$A$2:$A$23659=$A10)*(raw!$E$2:$E$23659='FIRE1104 raw'!H$9)*(raw!$F$2:$F$23659='FIRE1104 raw'!$B$8:$J$8)*(raw!$G$2:$G$23659)),IF(OR($A$4="Metropolitan Fire Authorities",$A$4="Non Metropolitan Fire Authorities"),SUMPRODUCT((raw!$A$2:$A$23659=$A10)*(raw!$E$2:$E$23659='FIRE1104 raw'!H$9)*(raw!$F$2:$F$23659='FIRE1104 raw'!$B$8:$J$8)*(raw!$C$2:$C$23659='FIRE1104 raw'!$A$4)*(raw!$G$2:$G$23659)),SUMPRODUCT((raw!$A$2:$A$23659=$A10)*(raw!$E$2:$E$23659='FIRE1104 raw'!H$9)*(raw!$F$2:$F$23659='FIRE1104 raw'!$B$8:$J$8)*(raw!$D$2:$D$23659='FIRE1104 raw'!$A$5)*(raw!$G$2:$G$23659))))</f>
        <v>0</v>
      </c>
      <c r="I10" s="15">
        <f>IF($A$4="England",SUMPRODUCT((raw!$A$2:$A$23659=$A10)*(raw!$E$2:$E$23659='FIRE1104 raw'!I$9)*(raw!$F$2:$F$23659='FIRE1104 raw'!$B$8:$J$8)*(raw!$G$2:$G$23659)),IF(OR($A$4="Metropolitan Fire Authorities",$A$4="Non Metropolitan Fire Authorities"),SUMPRODUCT((raw!$A$2:$A$23659=$A10)*(raw!$E$2:$E$23659='FIRE1104 raw'!I$9)*(raw!$F$2:$F$23659='FIRE1104 raw'!$B$8:$J$8)*(raw!$C$2:$C$23659='FIRE1104 raw'!$A$4)*(raw!$G$2:$G$23659)),SUMPRODUCT((raw!$A$2:$A$23659=$A10)*(raw!$E$2:$E$23659='FIRE1104 raw'!I$9)*(raw!$F$2:$F$23659='FIRE1104 raw'!$B$8:$J$8)*(raw!$D$2:$D$23659='FIRE1104 raw'!$A$5)*(raw!$G$2:$G$23659))))</f>
        <v>2104</v>
      </c>
      <c r="J10" s="56">
        <f t="shared" ref="J10:J14" si="0">SUM(D10:G10)/(SUM(B10:G10))</f>
        <v>4.6278484758804382E-2</v>
      </c>
      <c r="K10" s="56">
        <f t="shared" ref="K10:K16" si="1">I10/(SUM(B10:I10))</f>
        <v>7.221306974190006E-2</v>
      </c>
      <c r="L10" s="17"/>
      <c r="M10" s="15">
        <f>IF($A$4="England",SUMPRODUCT((raw!$A$2:$A$23659=$A10)*(raw!$E$2:$E$23659='FIRE1104 raw'!M$9)*(raw!$F$2:$F$23659='FIRE1104 raw'!$M$8)*(raw!$G$2:$G$23659)),IF(OR($A$4="Metropolitan Fire Authorities",$A$4="Non Metropolitan Fire Authorities"),SUMPRODUCT((raw!$A$2:$A$23659=$A10)*(raw!$E$2:$E$23659='FIRE1104 raw'!M$9)*(raw!$F$2:$F$23659='FIRE1104 raw'!$M$8)*(raw!$C$2:$C$23659='FIRE1104 raw'!$A$4)*(raw!$G$2:$G$23659)),SUMPRODUCT((raw!$A$2:$A$23659=$A10)*(raw!$E$2:$E$23659='FIRE1104 raw'!M$9)*(raw!$F$2:$F$23659='FIRE1104 raw'!$M$8)*(raw!$D$2:$D$23659='FIRE1104 raw'!$A$5)*(raw!$G$2:$G$23659))))</f>
        <v>12280</v>
      </c>
      <c r="N10" s="15">
        <f>IF($A$4="England",SUMPRODUCT((raw!$A$2:$A$23659=$A10)*(raw!$E$2:$E$23659='FIRE1104 raw'!N$9)*(raw!$F$2:$F$23659='FIRE1104 raw'!$M$8)*(raw!$G$2:$G$23659)),IF(OR($A$4="Metropolitan Fire Authorities",$A$4="Non Metropolitan Fire Authorities"),SUMPRODUCT((raw!$A$2:$A$23659=$A10)*(raw!$E$2:$E$23659='FIRE1104 raw'!N$9)*(raw!$F$2:$F$23659='FIRE1104 raw'!$M$8)*(raw!$C$2:$C$23659='FIRE1104 raw'!$A$4)*(raw!$G$2:$G$23659)),SUMPRODUCT((raw!$A$2:$A$23659=$A10)*(raw!$E$2:$E$23659='FIRE1104 raw'!N$9)*(raw!$F$2:$F$23659='FIRE1104 raw'!$M$8)*(raw!$D$2:$D$23659='FIRE1104 raw'!$A$5)*(raw!$G$2:$G$23659))))</f>
        <v>0</v>
      </c>
      <c r="O10" s="15">
        <f>IF($A$4="England",SUMPRODUCT((raw!$A$2:$A$23659=$A10)*(raw!$E$2:$E$23659='FIRE1104 raw'!O$9)*(raw!$F$2:$F$23659='FIRE1104 raw'!$M$8)*(raw!$G$2:$G$23659)),IF(OR($A$4="Metropolitan Fire Authorities",$A$4="Non Metropolitan Fire Authorities"),SUMPRODUCT((raw!$A$2:$A$23659=$A10)*(raw!$E$2:$E$23659='FIRE1104 raw'!O$9)*(raw!$F$2:$F$23659='FIRE1104 raw'!$M$8)*(raw!$C$2:$C$23659='FIRE1104 raw'!$A$4)*(raw!$G$2:$G$23659)),SUMPRODUCT((raw!$A$2:$A$23659=$A10)*(raw!$E$2:$E$23659='FIRE1104 raw'!O$9)*(raw!$F$2:$F$23659='FIRE1104 raw'!$M$8)*(raw!$D$2:$D$23659='FIRE1104 raw'!$A$5)*(raw!$G$2:$G$23659))))</f>
        <v>46</v>
      </c>
      <c r="P10" s="15">
        <f>IF($A$4="England",SUMPRODUCT((raw!$A$2:$A$23659=$A10)*(raw!$E$2:$E$23659='FIRE1104 raw'!P$9)*(raw!$F$2:$F$23659='FIRE1104 raw'!$M$8)*(raw!$G$2:$G$23659)),IF(OR($A$4="Metropolitan Fire Authorities",$A$4="Non Metropolitan Fire Authorities"),SUMPRODUCT((raw!$A$2:$A$23659=$A10)*(raw!$E$2:$E$23659='FIRE1104 raw'!P$9)*(raw!$F$2:$F$23659='FIRE1104 raw'!$M$8)*(raw!$C$2:$C$23659='FIRE1104 raw'!$A$4)*(raw!$G$2:$G$23659)),SUMPRODUCT((raw!$A$2:$A$23659=$A10)*(raw!$E$2:$E$23659='FIRE1104 raw'!P$9)*(raw!$F$2:$F$23659='FIRE1104 raw'!$M$8)*(raw!$D$2:$D$23659='FIRE1104 raw'!$A$5)*(raw!$G$2:$G$23659))))</f>
        <v>23</v>
      </c>
      <c r="Q10" s="15">
        <f>IF($A$4="England",SUMPRODUCT((raw!$A$2:$A$23659=$A10)*(raw!$E$2:$E$23659='FIRE1104 raw'!Q$9)*(raw!$F$2:$F$23659='FIRE1104 raw'!$M$8)*(raw!$G$2:$G$23659)),IF(OR($A$4="Metropolitan Fire Authorities",$A$4="Non Metropolitan Fire Authorities"),SUMPRODUCT((raw!$A$2:$A$23659=$A10)*(raw!$E$2:$E$23659='FIRE1104 raw'!Q$9)*(raw!$F$2:$F$23659='FIRE1104 raw'!$M$8)*(raw!$C$2:$C$23659='FIRE1104 raw'!$A$4)*(raw!$G$2:$G$23659)),SUMPRODUCT((raw!$A$2:$A$23659=$A10)*(raw!$E$2:$E$23659='FIRE1104 raw'!Q$9)*(raw!$F$2:$F$23659='FIRE1104 raw'!$M$8)*(raw!$D$2:$D$23659='FIRE1104 raw'!$A$5)*(raw!$G$2:$G$23659))))</f>
        <v>22</v>
      </c>
      <c r="R10" s="15">
        <f>IF($A$4="England",SUMPRODUCT((raw!$A$2:$A$23659=$A10)*(raw!$E$2:$E$23659='FIRE1104 raw'!R$9)*(raw!$F$2:$F$23659='FIRE1104 raw'!$M$8)*(raw!$G$2:$G$23659)),IF(OR($A$4="Metropolitan Fire Authorities",$A$4="Non Metropolitan Fire Authorities"),SUMPRODUCT((raw!$A$2:$A$23659=$A10)*(raw!$E$2:$E$23659='FIRE1104 raw'!R$9)*(raw!$F$2:$F$23659='FIRE1104 raw'!$M$8)*(raw!$C$2:$C$23659='FIRE1104 raw'!$A$4)*(raw!$G$2:$G$23659)),SUMPRODUCT((raw!$A$2:$A$23659=$A10)*(raw!$E$2:$E$23659='FIRE1104 raw'!R$9)*(raw!$F$2:$F$23659='FIRE1104 raw'!$M$8)*(raw!$D$2:$D$23659='FIRE1104 raw'!$A$5)*(raw!$G$2:$G$23659))))</f>
        <v>36</v>
      </c>
      <c r="S10" s="15">
        <f>IF($A$4="England",SUMPRODUCT((raw!$A$2:$A$23659=$A10)*(raw!$E$2:$E$23659='FIRE1104 raw'!S$9)*(raw!$F$2:$F$23659='FIRE1104 raw'!$M$8)*(raw!$G$2:$G$23659)),IF(OR($A$4="Metropolitan Fire Authorities",$A$4="Non Metropolitan Fire Authorities"),SUMPRODUCT((raw!$A$2:$A$23659=$A10)*(raw!$E$2:$E$23659='FIRE1104 raw'!S$9)*(raw!$F$2:$F$23659='FIRE1104 raw'!$M$8)*(raw!$C$2:$C$23659='FIRE1104 raw'!$A$4)*(raw!$G$2:$G$23659)),SUMPRODUCT((raw!$A$2:$A$23659=$A10)*(raw!$E$2:$E$23659='FIRE1104 raw'!S$9)*(raw!$F$2:$F$23659='FIRE1104 raw'!$M$8)*(raw!$D$2:$D$23659='FIRE1104 raw'!$A$5)*(raw!$G$2:$G$23659))))</f>
        <v>0</v>
      </c>
      <c r="T10" s="15">
        <f>IF($A$4="England",SUMPRODUCT((raw!$A$2:$A$23659=$A10)*(raw!$E$2:$E$23659='FIRE1104 raw'!T$9)*(raw!$F$2:$F$23659='FIRE1104 raw'!$M$8)*(raw!$G$2:$G$23659)),IF(OR($A$4="Metropolitan Fire Authorities",$A$4="Non Metropolitan Fire Authorities"),SUMPRODUCT((raw!$A$2:$A$23659=$A10)*(raw!$E$2:$E$23659='FIRE1104 raw'!T$9)*(raw!$F$2:$F$23659='FIRE1104 raw'!$M$8)*(raw!$C$2:$C$23659='FIRE1104 raw'!$A$4)*(raw!$G$2:$G$23659)),SUMPRODUCT((raw!$A$2:$A$23659=$A10)*(raw!$E$2:$E$23659='FIRE1104 raw'!T$9)*(raw!$F$2:$F$23659='FIRE1104 raw'!$M$8)*(raw!$D$2:$D$23659='FIRE1104 raw'!$A$5)*(raw!$G$2:$G$23659))))</f>
        <v>1817</v>
      </c>
      <c r="U10" s="56">
        <f t="shared" ref="U10:U14" si="2">SUM(O10:R10)/(SUM(M10:R10))</f>
        <v>1.0236157008140566E-2</v>
      </c>
      <c r="V10" s="56">
        <f t="shared" ref="V10:V16" si="3">T10/(SUM(M10:T10))</f>
        <v>0.12774184476940381</v>
      </c>
      <c r="W10" s="17"/>
      <c r="X10" s="16">
        <f t="shared" ref="X10:X14" si="4">M10+B10</f>
        <v>38061</v>
      </c>
      <c r="Y10" s="16">
        <f t="shared" ref="Y10:Y14" si="5">O10+D10</f>
        <v>473</v>
      </c>
      <c r="Z10" s="16">
        <f t="shared" ref="Z10:Z14" si="6">P10+E10</f>
        <v>212</v>
      </c>
      <c r="AA10" s="16">
        <f t="shared" ref="AA10:AA14" si="7">Q10+F10</f>
        <v>519</v>
      </c>
      <c r="AB10" s="16">
        <f t="shared" ref="AB10:AB14" si="8">R10+G10</f>
        <v>174</v>
      </c>
      <c r="AC10" s="16">
        <f t="shared" ref="AC10:AC14" si="9">T10+I10</f>
        <v>3921</v>
      </c>
      <c r="AD10" s="56">
        <f t="shared" ref="AD10:AD14" si="10">SUM(Y10:AB10)/(SUM(X10:AB10))</f>
        <v>3.49400339765207E-2</v>
      </c>
      <c r="AE10" s="56">
        <f t="shared" ref="AE10:AE16" si="11">AC10/(SUM(X10:AC10))</f>
        <v>9.04289667896679E-2</v>
      </c>
      <c r="AF10" s="17"/>
      <c r="AG10" s="15">
        <f>IF($A$4="England",SUMPRODUCT((raw!$A$2:$A$23659=$A10)*(raw!$E$2:$E$23659='FIRE1104 raw'!AG$9)*(raw!$F$2:$F$23659='FIRE1104 raw'!$AG$8)*(raw!$G$2:$G$23659)),IF(OR($A$4="Metropolitan Fire Authorities",$A$4="Non Metropolitan Fire Authorities"),SUMPRODUCT((raw!$A$2:$A$23659=$A10)*(raw!$E$2:$E$23659='FIRE1104 raw'!AG$9)*(raw!$F$2:$F$23659='FIRE1104 raw'!$AG$8)*(raw!$C$2:$C$23659='FIRE1104 raw'!$A$4)*(raw!$G$2:$G$23659)),SUMPRODUCT((raw!$A$2:$A$23659=$A10)*(raw!$E$2:$E$23659='FIRE1104 raw'!AG$9)*(raw!$F$2:$F$23659='FIRE1104 raw'!$AG$8)*(raw!$D$2:$D$23659='FIRE1104 raw'!$A$5)*(raw!$G$2:$G$23659))))</f>
        <v>1407</v>
      </c>
      <c r="AH10" s="15">
        <f>IF($A$4="England",SUMPRODUCT((raw!$A$2:$A$23659=$A10)*(raw!$E$2:$E$23659='FIRE1104 raw'!AH$9)*(raw!$F$2:$F$23659='FIRE1104 raw'!$AG$8)*(raw!$G$2:$G$23659)),IF(OR($A$4="Metropolitan Fire Authorities",$A$4="Non Metropolitan Fire Authorities"),SUMPRODUCT((raw!$A$2:$A$23659=$A10)*(raw!$E$2:$E$23659='FIRE1104 raw'!AH$9)*(raw!$F$2:$F$23659='FIRE1104 raw'!$AG$8)*(raw!$C$2:$C$23659='FIRE1104 raw'!$A$4)*(raw!$G$2:$G$23659)),SUMPRODUCT((raw!$A$2:$A$23659=$A10)*(raw!$E$2:$E$23659='FIRE1104 raw'!AH$9)*(raw!$F$2:$F$23659='FIRE1104 raw'!$AG$8)*(raw!$D$2:$D$23659='FIRE1104 raw'!$A$5)*(raw!$G$2:$G$23659))))</f>
        <v>0</v>
      </c>
      <c r="AI10" s="15">
        <f>IF($A$4="England",SUMPRODUCT((raw!$A$2:$A$23659=$A10)*(raw!$E$2:$E$23659='FIRE1104 raw'!AI$9)*(raw!$F$2:$F$23659='FIRE1104 raw'!$AG$8)*(raw!$G$2:$G$23659)),IF(OR($A$4="Metropolitan Fire Authorities",$A$4="Non Metropolitan Fire Authorities"),SUMPRODUCT((raw!$A$2:$A$23659=$A10)*(raw!$E$2:$E$23659='FIRE1104 raw'!AI$9)*(raw!$F$2:$F$23659='FIRE1104 raw'!$AG$8)*(raw!$C$2:$C$23659='FIRE1104 raw'!$A$4)*(raw!$G$2:$G$23659)),SUMPRODUCT((raw!$A$2:$A$23659=$A10)*(raw!$E$2:$E$23659='FIRE1104 raw'!AI$9)*(raw!$F$2:$F$23659='FIRE1104 raw'!$AG$8)*(raw!$D$2:$D$23659='FIRE1104 raw'!$A$5)*(raw!$G$2:$G$23659))))</f>
        <v>17</v>
      </c>
      <c r="AJ10" s="15">
        <f>IF($A$4="England",SUMPRODUCT((raw!$A$2:$A$23659=$A10)*(raw!$E$2:$E$23659='FIRE1104 raw'!AJ$9)*(raw!$F$2:$F$23659='FIRE1104 raw'!$AG$8)*(raw!$G$2:$G$23659)),IF(OR($A$4="Metropolitan Fire Authorities",$A$4="Non Metropolitan Fire Authorities"),SUMPRODUCT((raw!$A$2:$A$23659=$A10)*(raw!$E$2:$E$23659='FIRE1104 raw'!AJ$9)*(raw!$F$2:$F$23659='FIRE1104 raw'!$AG$8)*(raw!$C$2:$C$23659='FIRE1104 raw'!$A$4)*(raw!$G$2:$G$23659)),SUMPRODUCT((raw!$A$2:$A$23659=$A10)*(raw!$E$2:$E$23659='FIRE1104 raw'!AJ$9)*(raw!$F$2:$F$23659='FIRE1104 raw'!$AG$8)*(raw!$D$2:$D$23659='FIRE1104 raw'!$A$5)*(raw!$G$2:$G$23659))))</f>
        <v>5</v>
      </c>
      <c r="AK10" s="15">
        <f>IF($A$4="England",SUMPRODUCT((raw!$A$2:$A$23659=$A10)*(raw!$E$2:$E$23659='FIRE1104 raw'!AK$9)*(raw!$F$2:$F$23659='FIRE1104 raw'!$AG$8)*(raw!$G$2:$G$23659)),IF(OR($A$4="Metropolitan Fire Authorities",$A$4="Non Metropolitan Fire Authorities"),SUMPRODUCT((raw!$A$2:$A$23659=$A10)*(raw!$E$2:$E$23659='FIRE1104 raw'!AK$9)*(raw!$F$2:$F$23659='FIRE1104 raw'!$AG$8)*(raw!$C$2:$C$23659='FIRE1104 raw'!$A$4)*(raw!$G$2:$G$23659)),SUMPRODUCT((raw!$A$2:$A$23659=$A10)*(raw!$E$2:$E$23659='FIRE1104 raw'!AK$9)*(raw!$F$2:$F$23659='FIRE1104 raw'!$AG$8)*(raw!$D$2:$D$23659='FIRE1104 raw'!$A$5)*(raw!$G$2:$G$23659))))</f>
        <v>8</v>
      </c>
      <c r="AL10" s="15">
        <f>IF($A$4="England",SUMPRODUCT((raw!$A$2:$A$23659=$A10)*(raw!$E$2:$E$23659='FIRE1104 raw'!AL$9)*(raw!$F$2:$F$23659='FIRE1104 raw'!$AG$8)*(raw!$G$2:$G$23659)),IF(OR($A$4="Metropolitan Fire Authorities",$A$4="Non Metropolitan Fire Authorities"),SUMPRODUCT((raw!$A$2:$A$23659=$A10)*(raw!$E$2:$E$23659='FIRE1104 raw'!AL$9)*(raw!$F$2:$F$23659='FIRE1104 raw'!$AG$8)*(raw!$C$2:$C$23659='FIRE1104 raw'!$A$4)*(raw!$G$2:$G$23659)),SUMPRODUCT((raw!$A$2:$A$23659=$A10)*(raw!$E$2:$E$23659='FIRE1104 raw'!AL$9)*(raw!$F$2:$F$23659='FIRE1104 raw'!$AG$8)*(raw!$D$2:$D$23659='FIRE1104 raw'!$A$5)*(raw!$G$2:$G$23659))))</f>
        <v>3</v>
      </c>
      <c r="AM10" s="15">
        <f>IF($A$4="England",SUMPRODUCT((raw!$A$2:$A$23659=$A10)*(raw!$E$2:$E$23659='FIRE1104 raw'!AM$9)*(raw!$F$2:$F$23659='FIRE1104 raw'!$AG$8)*(raw!$G$2:$G$23659)),IF(OR($A$4="Metropolitan Fire Authorities",$A$4="Non Metropolitan Fire Authorities"),SUMPRODUCT((raw!$A$2:$A$23659=$A10)*(raw!$E$2:$E$23659='FIRE1104 raw'!AM$9)*(raw!$F$2:$F$23659='FIRE1104 raw'!$AG$8)*(raw!$C$2:$C$23659='FIRE1104 raw'!$A$4)*(raw!$G$2:$G$23659)),SUMPRODUCT((raw!$A$2:$A$23659=$A10)*(raw!$E$2:$E$23659='FIRE1104 raw'!AM$9)*(raw!$F$2:$F$23659='FIRE1104 raw'!$AG$8)*(raw!$D$2:$D$23659='FIRE1104 raw'!$A$5)*(raw!$G$2:$G$23659))))</f>
        <v>0</v>
      </c>
      <c r="AN10" s="15">
        <f>IF($A$4="England",SUMPRODUCT((raw!$A$2:$A$23659=$A10)*(raw!$E$2:$E$23659='FIRE1104 raw'!AN$9)*(raw!$F$2:$F$23659='FIRE1104 raw'!$AG$8)*(raw!$G$2:$G$23659)),IF(OR($A$4="Metropolitan Fire Authorities",$A$4="Non Metropolitan Fire Authorities"),SUMPRODUCT((raw!$A$2:$A$23659=$A10)*(raw!$E$2:$E$23659='FIRE1104 raw'!AN$9)*(raw!$F$2:$F$23659='FIRE1104 raw'!$AG$8)*(raw!$C$2:$C$23659='FIRE1104 raw'!$A$4)*(raw!$G$2:$G$23659)),SUMPRODUCT((raw!$A$2:$A$23659=$A10)*(raw!$E$2:$E$23659='FIRE1104 raw'!AN$9)*(raw!$F$2:$F$23659='FIRE1104 raw'!$AG$8)*(raw!$D$2:$D$23659='FIRE1104 raw'!$A$5)*(raw!$G$2:$G$23659))))</f>
        <v>116</v>
      </c>
      <c r="AO10" s="56">
        <f t="shared" ref="AO10:AO17" si="12">SUM(AI10:AL10)/(SUM(AG10:AL10))</f>
        <v>2.2916666666666665E-2</v>
      </c>
      <c r="AP10" s="56">
        <f t="shared" ref="AP10:AP16" si="13">AN10/(SUM(AG10:AN10))</f>
        <v>7.4550128534704371E-2</v>
      </c>
      <c r="AQ10" s="17"/>
      <c r="AR10" s="15">
        <f>IF($A$4="England",SUMPRODUCT((raw!$A$2:$A$23659=$A10)*(raw!$E$2:$E$23659='FIRE1104 raw'!AR$9)*(raw!$F$2:$F$23659='FIRE1104 raw'!$AR$8)*(raw!$G$2:$G$23659)),IF(OR($A$4="Metropolitan Fire Authorities",$A$4="Non Metropolitan Fire Authorities"),SUMPRODUCT((raw!$A$2:$A$23659=$A10)*(raw!$E$2:$E$23659='FIRE1104 raw'!AR$9)*(raw!$F$2:$F$23659='FIRE1104 raw'!$AR$8)*(raw!$C$2:$C$23659='FIRE1104 raw'!$A$4)*(raw!$G$2:$G$23659)),SUMPRODUCT((raw!$A$2:$A$23659=$A10)*(raw!$E$2:$E$23659='FIRE1104 raw'!AR$9)*(raw!$F$2:$F$23659='FIRE1104 raw'!$AR$8)*(raw!$D$2:$D$23659='FIRE1104 raw'!$A$5)*(raw!$G$2:$G$23659))))</f>
        <v>8143</v>
      </c>
      <c r="AS10" s="15">
        <f>IF($A$4="England",SUMPRODUCT((raw!$A$2:$A$23659=$A10)*(raw!$E$2:$E$23659='FIRE1104 raw'!AS$9)*(raw!$F$2:$F$23659='FIRE1104 raw'!$AR$8)*(raw!$G$2:$G$23659)),IF(OR($A$4="Metropolitan Fire Authorities",$A$4="Non Metropolitan Fire Authorities"),SUMPRODUCT((raw!$A$2:$A$23659=$A10)*(raw!$E$2:$E$23659='FIRE1104 raw'!AS$9)*(raw!$F$2:$F$23659='FIRE1104 raw'!$AR$8)*(raw!$C$2:$C$23659='FIRE1104 raw'!$A$4)*(raw!$G$2:$G$23659)),SUMPRODUCT((raw!$A$2:$A$23659=$A10)*(raw!$E$2:$E$23659='FIRE1104 raw'!AS$9)*(raw!$F$2:$F$23659='FIRE1104 raw'!$AR$8)*(raw!$D$2:$D$23659='FIRE1104 raw'!$A$5)*(raw!$G$2:$G$23659))))</f>
        <v>0</v>
      </c>
      <c r="AT10" s="15">
        <f>IF($A$4="England",SUMPRODUCT((raw!$A$2:$A$23659=$A10)*(raw!$E$2:$E$23659='FIRE1104 raw'!AT$9)*(raw!$F$2:$F$23659='FIRE1104 raw'!$AR$8)*(raw!$G$2:$G$23659)),IF(OR($A$4="Metropolitan Fire Authorities",$A$4="Non Metropolitan Fire Authorities"),SUMPRODUCT((raw!$A$2:$A$23659=$A10)*(raw!$E$2:$E$23659='FIRE1104 raw'!AT$9)*(raw!$F$2:$F$23659='FIRE1104 raw'!$AR$8)*(raw!$C$2:$C$23659='FIRE1104 raw'!$A$4)*(raw!$G$2:$G$23659)),SUMPRODUCT((raw!$A$2:$A$23659=$A10)*(raw!$E$2:$E$23659='FIRE1104 raw'!AT$9)*(raw!$F$2:$F$23659='FIRE1104 raw'!$AR$8)*(raw!$D$2:$D$23659='FIRE1104 raw'!$A$5)*(raw!$G$2:$G$23659))))</f>
        <v>82</v>
      </c>
      <c r="AU10" s="15">
        <f>IF($A$4="England",SUMPRODUCT((raw!$A$2:$A$23659=$A10)*(raw!$E$2:$E$23659='FIRE1104 raw'!AU$9)*(raw!$F$2:$F$23659='FIRE1104 raw'!$AR$8)*(raw!$G$2:$G$23659)),IF(OR($A$4="Metropolitan Fire Authorities",$A$4="Non Metropolitan Fire Authorities"),SUMPRODUCT((raw!$A$2:$A$23659=$A10)*(raw!$E$2:$E$23659='FIRE1104 raw'!AU$9)*(raw!$F$2:$F$23659='FIRE1104 raw'!$AR$8)*(raw!$C$2:$C$23659='FIRE1104 raw'!$A$4)*(raw!$G$2:$G$23659)),SUMPRODUCT((raw!$A$2:$A$23659=$A10)*(raw!$E$2:$E$23659='FIRE1104 raw'!AU$9)*(raw!$F$2:$F$23659='FIRE1104 raw'!$AR$8)*(raw!$D$2:$D$23659='FIRE1104 raw'!$A$5)*(raw!$G$2:$G$23659))))</f>
        <v>224</v>
      </c>
      <c r="AV10" s="15">
        <f>IF($A$4="England",SUMPRODUCT((raw!$A$2:$A$23659=$A10)*(raw!$E$2:$E$23659='FIRE1104 raw'!AV$9)*(raw!$F$2:$F$23659='FIRE1104 raw'!$AR$8)*(raw!$G$2:$G$23659)),IF(OR($A$4="Metropolitan Fire Authorities",$A$4="Non Metropolitan Fire Authorities"),SUMPRODUCT((raw!$A$2:$A$23659=$A10)*(raw!$E$2:$E$23659='FIRE1104 raw'!AV$9)*(raw!$F$2:$F$23659='FIRE1104 raw'!$AR$8)*(raw!$C$2:$C$23659='FIRE1104 raw'!$A$4)*(raw!$G$2:$G$23659)),SUMPRODUCT((raw!$A$2:$A$23659=$A10)*(raw!$E$2:$E$23659='FIRE1104 raw'!AV$9)*(raw!$F$2:$F$23659='FIRE1104 raw'!$AR$8)*(raw!$D$2:$D$23659='FIRE1104 raw'!$A$5)*(raw!$G$2:$G$23659))))</f>
        <v>215</v>
      </c>
      <c r="AW10" s="15">
        <f>IF($A$4="England",SUMPRODUCT((raw!$A$2:$A$23659=$A10)*(raw!$E$2:$E$23659='FIRE1104 raw'!AW$9)*(raw!$F$2:$F$23659='FIRE1104 raw'!$AR$8)*(raw!$G$2:$G$23659)),IF(OR($A$4="Metropolitan Fire Authorities",$A$4="Non Metropolitan Fire Authorities"),SUMPRODUCT((raw!$A$2:$A$23659=$A10)*(raw!$E$2:$E$23659='FIRE1104 raw'!AW$9)*(raw!$F$2:$F$23659='FIRE1104 raw'!$AR$8)*(raw!$C$2:$C$23659='FIRE1104 raw'!$A$4)*(raw!$G$2:$G$23659)),SUMPRODUCT((raw!$A$2:$A$23659=$A10)*(raw!$E$2:$E$23659='FIRE1104 raw'!AW$9)*(raw!$F$2:$F$23659='FIRE1104 raw'!$AR$8)*(raw!$D$2:$D$23659='FIRE1104 raw'!$A$5)*(raw!$G$2:$G$23659))))</f>
        <v>60</v>
      </c>
      <c r="AX10" s="15">
        <f>IF($A$4="England",SUMPRODUCT((raw!$A$2:$A$23659=$A10)*(raw!$E$2:$E$23659='FIRE1104 raw'!AX$9)*(raw!$F$2:$F$23659='FIRE1104 raw'!$AR$8)*(raw!$G$2:$G$23659)),IF(OR($A$4="Metropolitan Fire Authorities",$A$4="Non Metropolitan Fire Authorities"),SUMPRODUCT((raw!$A$2:$A$23659=$A10)*(raw!$E$2:$E$23659='FIRE1104 raw'!AX$9)*(raw!$F$2:$F$23659='FIRE1104 raw'!$AR$8)*(raw!$C$2:$C$23659='FIRE1104 raw'!$A$4)*(raw!$G$2:$G$23659)),SUMPRODUCT((raw!$A$2:$A$23659=$A10)*(raw!$E$2:$E$23659='FIRE1104 raw'!AX$9)*(raw!$F$2:$F$23659='FIRE1104 raw'!$AR$8)*(raw!$D$2:$D$23659='FIRE1104 raw'!$A$5)*(raw!$G$2:$G$23659))))</f>
        <v>0</v>
      </c>
      <c r="AY10" s="15">
        <f>IF($A$4="England",SUMPRODUCT((raw!$A$2:$A$23659=$A10)*(raw!$E$2:$E$23659='FIRE1104 raw'!AY$9)*(raw!$F$2:$F$23659='FIRE1104 raw'!$AR$8)*(raw!$G$2:$G$23659)),IF(OR($A$4="Metropolitan Fire Authorities",$A$4="Non Metropolitan Fire Authorities"),SUMPRODUCT((raw!$A$2:$A$23659=$A10)*(raw!$E$2:$E$23659='FIRE1104 raw'!AY$9)*(raw!$F$2:$F$23659='FIRE1104 raw'!$AR$8)*(raw!$C$2:$C$23659='FIRE1104 raw'!$A$4)*(raw!$G$2:$G$23659)),SUMPRODUCT((raw!$A$2:$A$23659=$A10)*(raw!$E$2:$E$23659='FIRE1104 raw'!AY$9)*(raw!$F$2:$F$23659='FIRE1104 raw'!$AR$8)*(raw!$D$2:$D$23659='FIRE1104 raw'!$A$5)*(raw!$G$2:$G$23659))))</f>
        <v>624</v>
      </c>
      <c r="AZ10" s="56">
        <f t="shared" ref="AZ10:AZ17" si="14">SUM(AT10:AW10)/(SUM(AR10:AW10))</f>
        <v>6.6597890875745067E-2</v>
      </c>
      <c r="BA10" s="56">
        <f t="shared" ref="BA10:BA18" si="15">AY10/(SUM(AR10:AY10))</f>
        <v>6.6752246469833118E-2</v>
      </c>
      <c r="BB10" s="17"/>
      <c r="BC10" s="16">
        <f t="shared" ref="BC10:BC17" si="16">X10+AG10+AR10</f>
        <v>47611</v>
      </c>
      <c r="BD10" s="16">
        <f t="shared" ref="BD10:BD18" si="17">Y10+AI10+AT10</f>
        <v>572</v>
      </c>
      <c r="BE10" s="16">
        <f t="shared" ref="BE10:BE18" si="18">Z10+AJ10+AU10</f>
        <v>441</v>
      </c>
      <c r="BF10" s="16">
        <f t="shared" ref="BF10:BF18" si="19">AA10+AK10+AV10</f>
        <v>742</v>
      </c>
      <c r="BG10" s="16">
        <f t="shared" ref="BG10:BG17" si="20">AB10+AL10+AW10</f>
        <v>237</v>
      </c>
      <c r="BH10" s="16">
        <f t="shared" ref="BH10:BH18" si="21">AC10+AN10+AY10</f>
        <v>4661</v>
      </c>
      <c r="BI10" s="56">
        <f t="shared" ref="BI10:BI14" si="22">SUM(BD10:BG10)/(SUM(BC10:BG10))</f>
        <v>4.0158861359191986E-2</v>
      </c>
      <c r="BJ10" s="56">
        <f t="shared" ref="BJ10:BJ16" si="23">BH10/(SUM(BC10:BH10))</f>
        <v>8.5894884269497276E-2</v>
      </c>
    </row>
    <row r="11" spans="1:62" x14ac:dyDescent="0.3">
      <c r="A11" s="14">
        <v>2012</v>
      </c>
      <c r="B11" s="15">
        <f>IF($A$4="England",SUMPRODUCT((raw!$A$2:$A$23659=$A11)*(raw!$E$2:$E$23659='FIRE1104 raw'!B$9)*(raw!$F$2:$F$23659='FIRE1104 raw'!$B$8:$J$8)*(raw!$G$2:$G$23659)),IF(OR($A$4="Metropolitan Fire Authorities",$A$4="Non Metropolitan Fire Authorities"),SUMPRODUCT((raw!$A$2:$A$23659=$A11)*(raw!$E$2:$E$23659='FIRE1104 raw'!B$9)*(raw!$F$2:$F$23659='FIRE1104 raw'!$B$8:$J$8)*(raw!$C$2:$C$23659='FIRE1104 raw'!$A$4)*(raw!$G$2:$G$23659)),SUMPRODUCT((raw!$A$2:$A$23659=$A11)*(raw!$E$2:$E$23659='FIRE1104 raw'!B$9)*(raw!$F$2:$F$23659='FIRE1104 raw'!$B$8:$J$8)*(raw!$D$2:$D$23659='FIRE1104 raw'!$A$5)*(raw!$G$2:$G$23659))))</f>
        <v>25235</v>
      </c>
      <c r="C11" s="15">
        <f>IF($A$4="England",SUMPRODUCT((raw!$A$2:$A$23659=$A11)*(raw!$E$2:$E$23659='FIRE1104 raw'!C$9)*(raw!$F$2:$F$23659='FIRE1104 raw'!$B$8:$J$8)*(raw!$G$2:$G$23659)),IF(OR($A$4="Metropolitan Fire Authorities",$A$4="Non Metropolitan Fire Authorities"),SUMPRODUCT((raw!$A$2:$A$23659=$A11)*(raw!$E$2:$E$23659='FIRE1104 raw'!C$9)*(raw!$F$2:$F$23659='FIRE1104 raw'!$B$8:$J$8)*(raw!$C$2:$C$23659='FIRE1104 raw'!$A$4)*(raw!$G$2:$G$23659)),SUMPRODUCT((raw!$A$2:$A$23659=$A11)*(raw!$E$2:$E$23659='FIRE1104 raw'!C$9)*(raw!$F$2:$F$23659='FIRE1104 raw'!$B$8:$J$8)*(raw!$D$2:$D$23659='FIRE1104 raw'!$A$5)*(raw!$G$2:$G$23659))))</f>
        <v>0</v>
      </c>
      <c r="D11" s="15">
        <f>IF($A$4="England",SUMPRODUCT((raw!$A$2:$A$23659=$A11)*(raw!$E$2:$E$23659='FIRE1104 raw'!D$9)*(raw!$F$2:$F$23659='FIRE1104 raw'!$B$8:$J$8)*(raw!$G$2:$G$23659)),IF(OR($A$4="Metropolitan Fire Authorities",$A$4="Non Metropolitan Fire Authorities"),SUMPRODUCT((raw!$A$2:$A$23659=$A11)*(raw!$E$2:$E$23659='FIRE1104 raw'!D$9)*(raw!$F$2:$F$23659='FIRE1104 raw'!$B$8:$J$8)*(raw!$C$2:$C$23659='FIRE1104 raw'!$A$4)*(raw!$G$2:$G$23659)),SUMPRODUCT((raw!$A$2:$A$23659=$A11)*(raw!$E$2:$E$23659='FIRE1104 raw'!D$9)*(raw!$F$2:$F$23659='FIRE1104 raw'!$B$8:$J$8)*(raw!$D$2:$D$23659='FIRE1104 raw'!$A$5)*(raw!$G$2:$G$23659))))</f>
        <v>461</v>
      </c>
      <c r="E11" s="15">
        <f>IF($A$4="England",SUMPRODUCT((raw!$A$2:$A$23659=$A11)*(raw!$E$2:$E$23659='FIRE1104 raw'!E$9)*(raw!$F$2:$F$23659='FIRE1104 raw'!$B$8:$J$8)*(raw!$G$2:$G$23659)),IF(OR($A$4="Metropolitan Fire Authorities",$A$4="Non Metropolitan Fire Authorities"),SUMPRODUCT((raw!$A$2:$A$23659=$A11)*(raw!$E$2:$E$23659='FIRE1104 raw'!E$9)*(raw!$F$2:$F$23659='FIRE1104 raw'!$B$8:$J$8)*(raw!$C$2:$C$23659='FIRE1104 raw'!$A$4)*(raw!$G$2:$G$23659)),SUMPRODUCT((raw!$A$2:$A$23659=$A11)*(raw!$E$2:$E$23659='FIRE1104 raw'!E$9)*(raw!$F$2:$F$23659='FIRE1104 raw'!$B$8:$J$8)*(raw!$D$2:$D$23659='FIRE1104 raw'!$A$5)*(raw!$G$2:$G$23659))))</f>
        <v>181</v>
      </c>
      <c r="F11" s="15">
        <f>IF($A$4="England",SUMPRODUCT((raw!$A$2:$A$23659=$A11)*(raw!$E$2:$E$23659='FIRE1104 raw'!F$9)*(raw!$F$2:$F$23659='FIRE1104 raw'!$B$8:$J$8)*(raw!$G$2:$G$23659)),IF(OR($A$4="Metropolitan Fire Authorities",$A$4="Non Metropolitan Fire Authorities"),SUMPRODUCT((raw!$A$2:$A$23659=$A11)*(raw!$E$2:$E$23659='FIRE1104 raw'!F$9)*(raw!$F$2:$F$23659='FIRE1104 raw'!$B$8:$J$8)*(raw!$C$2:$C$23659='FIRE1104 raw'!$A$4)*(raw!$G$2:$G$23659)),SUMPRODUCT((raw!$A$2:$A$23659=$A11)*(raw!$E$2:$E$23659='FIRE1104 raw'!F$9)*(raw!$F$2:$F$23659='FIRE1104 raw'!$B$8:$J$8)*(raw!$D$2:$D$23659='FIRE1104 raw'!$A$5)*(raw!$G$2:$G$23659))))</f>
        <v>495</v>
      </c>
      <c r="G11" s="15">
        <f>IF($A$4="England",SUMPRODUCT((raw!$A$2:$A$23659=$A11)*(raw!$E$2:$E$23659='FIRE1104 raw'!G$9)*(raw!$F$2:$F$23659='FIRE1104 raw'!$B$8:$J$8)*(raw!$G$2:$G$23659)),IF(OR($A$4="Metropolitan Fire Authorities",$A$4="Non Metropolitan Fire Authorities"),SUMPRODUCT((raw!$A$2:$A$23659=$A11)*(raw!$E$2:$E$23659='FIRE1104 raw'!G$9)*(raw!$F$2:$F$23659='FIRE1104 raw'!$B$8:$J$8)*(raw!$C$2:$C$23659='FIRE1104 raw'!$A$4)*(raw!$G$2:$G$23659)),SUMPRODUCT((raw!$A$2:$A$23659=$A11)*(raw!$E$2:$E$23659='FIRE1104 raw'!G$9)*(raw!$F$2:$F$23659='FIRE1104 raw'!$B$8:$J$8)*(raw!$D$2:$D$23659='FIRE1104 raw'!$A$5)*(raw!$G$2:$G$23659))))</f>
        <v>110</v>
      </c>
      <c r="H11" s="15">
        <f>IF($A$4="England",SUMPRODUCT((raw!$A$2:$A$23659=$A11)*(raw!$E$2:$E$23659='FIRE1104 raw'!H$9)*(raw!$F$2:$F$23659='FIRE1104 raw'!$B$8:$J$8)*(raw!$G$2:$G$23659)),IF(OR($A$4="Metropolitan Fire Authorities",$A$4="Non Metropolitan Fire Authorities"),SUMPRODUCT((raw!$A$2:$A$23659=$A11)*(raw!$E$2:$E$23659='FIRE1104 raw'!H$9)*(raw!$F$2:$F$23659='FIRE1104 raw'!$B$8:$J$8)*(raw!$C$2:$C$23659='FIRE1104 raw'!$A$4)*(raw!$G$2:$G$23659)),SUMPRODUCT((raw!$A$2:$A$23659=$A11)*(raw!$E$2:$E$23659='FIRE1104 raw'!H$9)*(raw!$F$2:$F$23659='FIRE1104 raw'!$B$8:$J$8)*(raw!$D$2:$D$23659='FIRE1104 raw'!$A$5)*(raw!$G$2:$G$23659))))</f>
        <v>0</v>
      </c>
      <c r="I11" s="15">
        <f>IF($A$4="England",SUMPRODUCT((raw!$A$2:$A$23659=$A11)*(raw!$E$2:$E$23659='FIRE1104 raw'!I$9)*(raw!$F$2:$F$23659='FIRE1104 raw'!$B$8:$J$8)*(raw!$G$2:$G$23659)),IF(OR($A$4="Metropolitan Fire Authorities",$A$4="Non Metropolitan Fire Authorities"),SUMPRODUCT((raw!$A$2:$A$23659=$A11)*(raw!$E$2:$E$23659='FIRE1104 raw'!I$9)*(raw!$F$2:$F$23659='FIRE1104 raw'!$B$8:$J$8)*(raw!$C$2:$C$23659='FIRE1104 raw'!$A$4)*(raw!$G$2:$G$23659)),SUMPRODUCT((raw!$A$2:$A$23659=$A11)*(raw!$E$2:$E$23659='FIRE1104 raw'!I$9)*(raw!$F$2:$F$23659='FIRE1104 raw'!$B$8:$J$8)*(raw!$D$2:$D$23659='FIRE1104 raw'!$A$5)*(raw!$G$2:$G$23659))))</f>
        <v>1763</v>
      </c>
      <c r="J11" s="56">
        <f t="shared" si="0"/>
        <v>4.7088588475190693E-2</v>
      </c>
      <c r="K11" s="56">
        <f t="shared" si="1"/>
        <v>6.2418127102141972E-2</v>
      </c>
      <c r="L11" s="17"/>
      <c r="M11" s="15">
        <f>IF($A$4="England",SUMPRODUCT((raw!$A$2:$A$23659=$A11)*(raw!$E$2:$E$23659='FIRE1104 raw'!M$9)*(raw!$F$2:$F$23659='FIRE1104 raw'!$M$8)*(raw!$G$2:$G$23659)),IF(OR($A$4="Metropolitan Fire Authorities",$A$4="Non Metropolitan Fire Authorities"),SUMPRODUCT((raw!$A$2:$A$23659=$A11)*(raw!$E$2:$E$23659='FIRE1104 raw'!M$9)*(raw!$F$2:$F$23659='FIRE1104 raw'!$M$8)*(raw!$C$2:$C$23659='FIRE1104 raw'!$A$4)*(raw!$G$2:$G$23659)),SUMPRODUCT((raw!$A$2:$A$23659=$A11)*(raw!$E$2:$E$23659='FIRE1104 raw'!M$9)*(raw!$F$2:$F$23659='FIRE1104 raw'!$M$8)*(raw!$D$2:$D$23659='FIRE1104 raw'!$A$5)*(raw!$G$2:$G$23659))))</f>
        <v>12278</v>
      </c>
      <c r="N11" s="15">
        <f>IF($A$4="England",SUMPRODUCT((raw!$A$2:$A$23659=$A11)*(raw!$E$2:$E$23659='FIRE1104 raw'!N$9)*(raw!$F$2:$F$23659='FIRE1104 raw'!$M$8)*(raw!$G$2:$G$23659)),IF(OR($A$4="Metropolitan Fire Authorities",$A$4="Non Metropolitan Fire Authorities"),SUMPRODUCT((raw!$A$2:$A$23659=$A11)*(raw!$E$2:$E$23659='FIRE1104 raw'!N$9)*(raw!$F$2:$F$23659='FIRE1104 raw'!$M$8)*(raw!$C$2:$C$23659='FIRE1104 raw'!$A$4)*(raw!$G$2:$G$23659)),SUMPRODUCT((raw!$A$2:$A$23659=$A11)*(raw!$E$2:$E$23659='FIRE1104 raw'!N$9)*(raw!$F$2:$F$23659='FIRE1104 raw'!$M$8)*(raw!$D$2:$D$23659='FIRE1104 raw'!$A$5)*(raw!$G$2:$G$23659))))</f>
        <v>0</v>
      </c>
      <c r="O11" s="15">
        <f>IF($A$4="England",SUMPRODUCT((raw!$A$2:$A$23659=$A11)*(raw!$E$2:$E$23659='FIRE1104 raw'!O$9)*(raw!$F$2:$F$23659='FIRE1104 raw'!$M$8)*(raw!$G$2:$G$23659)),IF(OR($A$4="Metropolitan Fire Authorities",$A$4="Non Metropolitan Fire Authorities"),SUMPRODUCT((raw!$A$2:$A$23659=$A11)*(raw!$E$2:$E$23659='FIRE1104 raw'!O$9)*(raw!$F$2:$F$23659='FIRE1104 raw'!$M$8)*(raw!$C$2:$C$23659='FIRE1104 raw'!$A$4)*(raw!$G$2:$G$23659)),SUMPRODUCT((raw!$A$2:$A$23659=$A11)*(raw!$E$2:$E$23659='FIRE1104 raw'!O$9)*(raw!$F$2:$F$23659='FIRE1104 raw'!$M$8)*(raw!$D$2:$D$23659='FIRE1104 raw'!$A$5)*(raw!$G$2:$G$23659))))</f>
        <v>43</v>
      </c>
      <c r="P11" s="15">
        <f>IF($A$4="England",SUMPRODUCT((raw!$A$2:$A$23659=$A11)*(raw!$E$2:$E$23659='FIRE1104 raw'!P$9)*(raw!$F$2:$F$23659='FIRE1104 raw'!$M$8)*(raw!$G$2:$G$23659)),IF(OR($A$4="Metropolitan Fire Authorities",$A$4="Non Metropolitan Fire Authorities"),SUMPRODUCT((raw!$A$2:$A$23659=$A11)*(raw!$E$2:$E$23659='FIRE1104 raw'!P$9)*(raw!$F$2:$F$23659='FIRE1104 raw'!$M$8)*(raw!$C$2:$C$23659='FIRE1104 raw'!$A$4)*(raw!$G$2:$G$23659)),SUMPRODUCT((raw!$A$2:$A$23659=$A11)*(raw!$E$2:$E$23659='FIRE1104 raw'!P$9)*(raw!$F$2:$F$23659='FIRE1104 raw'!$M$8)*(raw!$D$2:$D$23659='FIRE1104 raw'!$A$5)*(raw!$G$2:$G$23659))))</f>
        <v>15</v>
      </c>
      <c r="Q11" s="15">
        <f>IF($A$4="England",SUMPRODUCT((raw!$A$2:$A$23659=$A11)*(raw!$E$2:$E$23659='FIRE1104 raw'!Q$9)*(raw!$F$2:$F$23659='FIRE1104 raw'!$M$8)*(raw!$G$2:$G$23659)),IF(OR($A$4="Metropolitan Fire Authorities",$A$4="Non Metropolitan Fire Authorities"),SUMPRODUCT((raw!$A$2:$A$23659=$A11)*(raw!$E$2:$E$23659='FIRE1104 raw'!Q$9)*(raw!$F$2:$F$23659='FIRE1104 raw'!$M$8)*(raw!$C$2:$C$23659='FIRE1104 raw'!$A$4)*(raw!$G$2:$G$23659)),SUMPRODUCT((raw!$A$2:$A$23659=$A11)*(raw!$E$2:$E$23659='FIRE1104 raw'!Q$9)*(raw!$F$2:$F$23659='FIRE1104 raw'!$M$8)*(raw!$D$2:$D$23659='FIRE1104 raw'!$A$5)*(raw!$G$2:$G$23659))))</f>
        <v>45</v>
      </c>
      <c r="R11" s="15">
        <f>IF($A$4="England",SUMPRODUCT((raw!$A$2:$A$23659=$A11)*(raw!$E$2:$E$23659='FIRE1104 raw'!R$9)*(raw!$F$2:$F$23659='FIRE1104 raw'!$M$8)*(raw!$G$2:$G$23659)),IF(OR($A$4="Metropolitan Fire Authorities",$A$4="Non Metropolitan Fire Authorities"),SUMPRODUCT((raw!$A$2:$A$23659=$A11)*(raw!$E$2:$E$23659='FIRE1104 raw'!R$9)*(raw!$F$2:$F$23659='FIRE1104 raw'!$M$8)*(raw!$C$2:$C$23659='FIRE1104 raw'!$A$4)*(raw!$G$2:$G$23659)),SUMPRODUCT((raw!$A$2:$A$23659=$A11)*(raw!$E$2:$E$23659='FIRE1104 raw'!R$9)*(raw!$F$2:$F$23659='FIRE1104 raw'!$M$8)*(raw!$D$2:$D$23659='FIRE1104 raw'!$A$5)*(raw!$G$2:$G$23659))))</f>
        <v>27</v>
      </c>
      <c r="S11" s="15">
        <f>IF($A$4="England",SUMPRODUCT((raw!$A$2:$A$23659=$A11)*(raw!$E$2:$E$23659='FIRE1104 raw'!S$9)*(raw!$F$2:$F$23659='FIRE1104 raw'!$M$8)*(raw!$G$2:$G$23659)),IF(OR($A$4="Metropolitan Fire Authorities",$A$4="Non Metropolitan Fire Authorities"),SUMPRODUCT((raw!$A$2:$A$23659=$A11)*(raw!$E$2:$E$23659='FIRE1104 raw'!S$9)*(raw!$F$2:$F$23659='FIRE1104 raw'!$M$8)*(raw!$C$2:$C$23659='FIRE1104 raw'!$A$4)*(raw!$G$2:$G$23659)),SUMPRODUCT((raw!$A$2:$A$23659=$A11)*(raw!$E$2:$E$23659='FIRE1104 raw'!S$9)*(raw!$F$2:$F$23659='FIRE1104 raw'!$M$8)*(raw!$D$2:$D$23659='FIRE1104 raw'!$A$5)*(raw!$G$2:$G$23659))))</f>
        <v>0</v>
      </c>
      <c r="T11" s="15">
        <f>IF($A$4="England",SUMPRODUCT((raw!$A$2:$A$23659=$A11)*(raw!$E$2:$E$23659='FIRE1104 raw'!T$9)*(raw!$F$2:$F$23659='FIRE1104 raw'!$M$8)*(raw!$G$2:$G$23659)),IF(OR($A$4="Metropolitan Fire Authorities",$A$4="Non Metropolitan Fire Authorities"),SUMPRODUCT((raw!$A$2:$A$23659=$A11)*(raw!$E$2:$E$23659='FIRE1104 raw'!T$9)*(raw!$F$2:$F$23659='FIRE1104 raw'!$M$8)*(raw!$C$2:$C$23659='FIRE1104 raw'!$A$4)*(raw!$G$2:$G$23659)),SUMPRODUCT((raw!$A$2:$A$23659=$A11)*(raw!$E$2:$E$23659='FIRE1104 raw'!T$9)*(raw!$F$2:$F$23659='FIRE1104 raw'!$M$8)*(raw!$D$2:$D$23659='FIRE1104 raw'!$A$5)*(raw!$G$2:$G$23659))))</f>
        <v>1409</v>
      </c>
      <c r="U11" s="56">
        <f t="shared" si="2"/>
        <v>1.0477111540941329E-2</v>
      </c>
      <c r="V11" s="56">
        <f t="shared" si="3"/>
        <v>0.10197582687993052</v>
      </c>
      <c r="W11" s="17"/>
      <c r="X11" s="16">
        <f t="shared" si="4"/>
        <v>37513</v>
      </c>
      <c r="Y11" s="16">
        <f t="shared" si="5"/>
        <v>504</v>
      </c>
      <c r="Z11" s="16">
        <f t="shared" si="6"/>
        <v>196</v>
      </c>
      <c r="AA11" s="16">
        <f t="shared" si="7"/>
        <v>540</v>
      </c>
      <c r="AB11" s="16">
        <f t="shared" si="8"/>
        <v>137</v>
      </c>
      <c r="AC11" s="16">
        <f t="shared" si="9"/>
        <v>3172</v>
      </c>
      <c r="AD11" s="56">
        <f t="shared" si="10"/>
        <v>3.5407559784006171E-2</v>
      </c>
      <c r="AE11" s="56">
        <f t="shared" si="11"/>
        <v>7.5412486329703765E-2</v>
      </c>
      <c r="AF11" s="17"/>
      <c r="AG11" s="15">
        <f>IF($A$4="England",SUMPRODUCT((raw!$A$2:$A$23659=$A11)*(raw!$E$2:$E$23659='FIRE1104 raw'!AG$9)*(raw!$F$2:$F$23659='FIRE1104 raw'!$AG$8)*(raw!$G$2:$G$23659)),IF(OR($A$4="Metropolitan Fire Authorities",$A$4="Non Metropolitan Fire Authorities"),SUMPRODUCT((raw!$A$2:$A$23659=$A11)*(raw!$E$2:$E$23659='FIRE1104 raw'!AG$9)*(raw!$F$2:$F$23659='FIRE1104 raw'!$AG$8)*(raw!$C$2:$C$23659='FIRE1104 raw'!$A$4)*(raw!$G$2:$G$23659)),SUMPRODUCT((raw!$A$2:$A$23659=$A11)*(raw!$E$2:$E$23659='FIRE1104 raw'!AG$9)*(raw!$F$2:$F$23659='FIRE1104 raw'!$AG$8)*(raw!$D$2:$D$23659='FIRE1104 raw'!$A$5)*(raw!$G$2:$G$23659))))</f>
        <v>1333</v>
      </c>
      <c r="AH11" s="15">
        <f>IF($A$4="England",SUMPRODUCT((raw!$A$2:$A$23659=$A11)*(raw!$E$2:$E$23659='FIRE1104 raw'!AH$9)*(raw!$F$2:$F$23659='FIRE1104 raw'!$AG$8)*(raw!$G$2:$G$23659)),IF(OR($A$4="Metropolitan Fire Authorities",$A$4="Non Metropolitan Fire Authorities"),SUMPRODUCT((raw!$A$2:$A$23659=$A11)*(raw!$E$2:$E$23659='FIRE1104 raw'!AH$9)*(raw!$F$2:$F$23659='FIRE1104 raw'!$AG$8)*(raw!$C$2:$C$23659='FIRE1104 raw'!$A$4)*(raw!$G$2:$G$23659)),SUMPRODUCT((raw!$A$2:$A$23659=$A11)*(raw!$E$2:$E$23659='FIRE1104 raw'!AH$9)*(raw!$F$2:$F$23659='FIRE1104 raw'!$AG$8)*(raw!$D$2:$D$23659='FIRE1104 raw'!$A$5)*(raw!$G$2:$G$23659))))</f>
        <v>0</v>
      </c>
      <c r="AI11" s="15">
        <f>IF($A$4="England",SUMPRODUCT((raw!$A$2:$A$23659=$A11)*(raw!$E$2:$E$23659='FIRE1104 raw'!AI$9)*(raw!$F$2:$F$23659='FIRE1104 raw'!$AG$8)*(raw!$G$2:$G$23659)),IF(OR($A$4="Metropolitan Fire Authorities",$A$4="Non Metropolitan Fire Authorities"),SUMPRODUCT((raw!$A$2:$A$23659=$A11)*(raw!$E$2:$E$23659='FIRE1104 raw'!AI$9)*(raw!$F$2:$F$23659='FIRE1104 raw'!$AG$8)*(raw!$C$2:$C$23659='FIRE1104 raw'!$A$4)*(raw!$G$2:$G$23659)),SUMPRODUCT((raw!$A$2:$A$23659=$A11)*(raw!$E$2:$E$23659='FIRE1104 raw'!AI$9)*(raw!$F$2:$F$23659='FIRE1104 raw'!$AG$8)*(raw!$D$2:$D$23659='FIRE1104 raw'!$A$5)*(raw!$G$2:$G$23659))))</f>
        <v>17</v>
      </c>
      <c r="AJ11" s="15">
        <f>IF($A$4="England",SUMPRODUCT((raw!$A$2:$A$23659=$A11)*(raw!$E$2:$E$23659='FIRE1104 raw'!AJ$9)*(raw!$F$2:$F$23659='FIRE1104 raw'!$AG$8)*(raw!$G$2:$G$23659)),IF(OR($A$4="Metropolitan Fire Authorities",$A$4="Non Metropolitan Fire Authorities"),SUMPRODUCT((raw!$A$2:$A$23659=$A11)*(raw!$E$2:$E$23659='FIRE1104 raw'!AJ$9)*(raw!$F$2:$F$23659='FIRE1104 raw'!$AG$8)*(raw!$C$2:$C$23659='FIRE1104 raw'!$A$4)*(raw!$G$2:$G$23659)),SUMPRODUCT((raw!$A$2:$A$23659=$A11)*(raw!$E$2:$E$23659='FIRE1104 raw'!AJ$9)*(raw!$F$2:$F$23659='FIRE1104 raw'!$AG$8)*(raw!$D$2:$D$23659='FIRE1104 raw'!$A$5)*(raw!$G$2:$G$23659))))</f>
        <v>5</v>
      </c>
      <c r="AK11" s="15">
        <f>IF($A$4="England",SUMPRODUCT((raw!$A$2:$A$23659=$A11)*(raw!$E$2:$E$23659='FIRE1104 raw'!AK$9)*(raw!$F$2:$F$23659='FIRE1104 raw'!$AG$8)*(raw!$G$2:$G$23659)),IF(OR($A$4="Metropolitan Fire Authorities",$A$4="Non Metropolitan Fire Authorities"),SUMPRODUCT((raw!$A$2:$A$23659=$A11)*(raw!$E$2:$E$23659='FIRE1104 raw'!AK$9)*(raw!$F$2:$F$23659='FIRE1104 raw'!$AG$8)*(raw!$C$2:$C$23659='FIRE1104 raw'!$A$4)*(raw!$G$2:$G$23659)),SUMPRODUCT((raw!$A$2:$A$23659=$A11)*(raw!$E$2:$E$23659='FIRE1104 raw'!AK$9)*(raw!$F$2:$F$23659='FIRE1104 raw'!$AG$8)*(raw!$D$2:$D$23659='FIRE1104 raw'!$A$5)*(raw!$G$2:$G$23659))))</f>
        <v>7</v>
      </c>
      <c r="AL11" s="15">
        <f>IF($A$4="England",SUMPRODUCT((raw!$A$2:$A$23659=$A11)*(raw!$E$2:$E$23659='FIRE1104 raw'!AL$9)*(raw!$F$2:$F$23659='FIRE1104 raw'!$AG$8)*(raw!$G$2:$G$23659)),IF(OR($A$4="Metropolitan Fire Authorities",$A$4="Non Metropolitan Fire Authorities"),SUMPRODUCT((raw!$A$2:$A$23659=$A11)*(raw!$E$2:$E$23659='FIRE1104 raw'!AL$9)*(raw!$F$2:$F$23659='FIRE1104 raw'!$AG$8)*(raw!$C$2:$C$23659='FIRE1104 raw'!$A$4)*(raw!$G$2:$G$23659)),SUMPRODUCT((raw!$A$2:$A$23659=$A11)*(raw!$E$2:$E$23659='FIRE1104 raw'!AL$9)*(raw!$F$2:$F$23659='FIRE1104 raw'!$AG$8)*(raw!$D$2:$D$23659='FIRE1104 raw'!$A$5)*(raw!$G$2:$G$23659))))</f>
        <v>4</v>
      </c>
      <c r="AM11" s="15">
        <f>IF($A$4="England",SUMPRODUCT((raw!$A$2:$A$23659=$A11)*(raw!$E$2:$E$23659='FIRE1104 raw'!AM$9)*(raw!$F$2:$F$23659='FIRE1104 raw'!$AG$8)*(raw!$G$2:$G$23659)),IF(OR($A$4="Metropolitan Fire Authorities",$A$4="Non Metropolitan Fire Authorities"),SUMPRODUCT((raw!$A$2:$A$23659=$A11)*(raw!$E$2:$E$23659='FIRE1104 raw'!AM$9)*(raw!$F$2:$F$23659='FIRE1104 raw'!$AG$8)*(raw!$C$2:$C$23659='FIRE1104 raw'!$A$4)*(raw!$G$2:$G$23659)),SUMPRODUCT((raw!$A$2:$A$23659=$A11)*(raw!$E$2:$E$23659='FIRE1104 raw'!AM$9)*(raw!$F$2:$F$23659='FIRE1104 raw'!$AG$8)*(raw!$D$2:$D$23659='FIRE1104 raw'!$A$5)*(raw!$G$2:$G$23659))))</f>
        <v>0</v>
      </c>
      <c r="AN11" s="15">
        <f>IF($A$4="England",SUMPRODUCT((raw!$A$2:$A$23659=$A11)*(raw!$E$2:$E$23659='FIRE1104 raw'!AN$9)*(raw!$F$2:$F$23659='FIRE1104 raw'!$AG$8)*(raw!$G$2:$G$23659)),IF(OR($A$4="Metropolitan Fire Authorities",$A$4="Non Metropolitan Fire Authorities"),SUMPRODUCT((raw!$A$2:$A$23659=$A11)*(raw!$E$2:$E$23659='FIRE1104 raw'!AN$9)*(raw!$F$2:$F$23659='FIRE1104 raw'!$AG$8)*(raw!$C$2:$C$23659='FIRE1104 raw'!$A$4)*(raw!$G$2:$G$23659)),SUMPRODUCT((raw!$A$2:$A$23659=$A11)*(raw!$E$2:$E$23659='FIRE1104 raw'!AN$9)*(raw!$F$2:$F$23659='FIRE1104 raw'!$AG$8)*(raw!$D$2:$D$23659='FIRE1104 raw'!$A$5)*(raw!$G$2:$G$23659))))</f>
        <v>76</v>
      </c>
      <c r="AO11" s="56">
        <f t="shared" si="12"/>
        <v>2.4158125915080528E-2</v>
      </c>
      <c r="AP11" s="56">
        <f t="shared" si="13"/>
        <v>5.2704576976421634E-2</v>
      </c>
      <c r="AQ11" s="17"/>
      <c r="AR11" s="15">
        <f>IF($A$4="England",SUMPRODUCT((raw!$A$2:$A$23659=$A11)*(raw!$E$2:$E$23659='FIRE1104 raw'!AR$9)*(raw!$F$2:$F$23659='FIRE1104 raw'!$AR$8)*(raw!$G$2:$G$23659)),IF(OR($A$4="Metropolitan Fire Authorities",$A$4="Non Metropolitan Fire Authorities"),SUMPRODUCT((raw!$A$2:$A$23659=$A11)*(raw!$E$2:$E$23659='FIRE1104 raw'!AR$9)*(raw!$F$2:$F$23659='FIRE1104 raw'!$AR$8)*(raw!$C$2:$C$23659='FIRE1104 raw'!$A$4)*(raw!$G$2:$G$23659)),SUMPRODUCT((raw!$A$2:$A$23659=$A11)*(raw!$E$2:$E$23659='FIRE1104 raw'!AR$9)*(raw!$F$2:$F$23659='FIRE1104 raw'!$AR$8)*(raw!$D$2:$D$23659='FIRE1104 raw'!$A$5)*(raw!$G$2:$G$23659))))</f>
        <v>7509</v>
      </c>
      <c r="AS11" s="15">
        <f>IF($A$4="England",SUMPRODUCT((raw!$A$2:$A$23659=$A11)*(raw!$E$2:$E$23659='FIRE1104 raw'!AS$9)*(raw!$F$2:$F$23659='FIRE1104 raw'!$AR$8)*(raw!$G$2:$G$23659)),IF(OR($A$4="Metropolitan Fire Authorities",$A$4="Non Metropolitan Fire Authorities"),SUMPRODUCT((raw!$A$2:$A$23659=$A11)*(raw!$E$2:$E$23659='FIRE1104 raw'!AS$9)*(raw!$F$2:$F$23659='FIRE1104 raw'!$AR$8)*(raw!$C$2:$C$23659='FIRE1104 raw'!$A$4)*(raw!$G$2:$G$23659)),SUMPRODUCT((raw!$A$2:$A$23659=$A11)*(raw!$E$2:$E$23659='FIRE1104 raw'!AS$9)*(raw!$F$2:$F$23659='FIRE1104 raw'!$AR$8)*(raw!$D$2:$D$23659='FIRE1104 raw'!$A$5)*(raw!$G$2:$G$23659))))</f>
        <v>0</v>
      </c>
      <c r="AT11" s="15">
        <f>IF($A$4="England",SUMPRODUCT((raw!$A$2:$A$23659=$A11)*(raw!$E$2:$E$23659='FIRE1104 raw'!AT$9)*(raw!$F$2:$F$23659='FIRE1104 raw'!$AR$8)*(raw!$G$2:$G$23659)),IF(OR($A$4="Metropolitan Fire Authorities",$A$4="Non Metropolitan Fire Authorities"),SUMPRODUCT((raw!$A$2:$A$23659=$A11)*(raw!$E$2:$E$23659='FIRE1104 raw'!AT$9)*(raw!$F$2:$F$23659='FIRE1104 raw'!$AR$8)*(raw!$C$2:$C$23659='FIRE1104 raw'!$A$4)*(raw!$G$2:$G$23659)),SUMPRODUCT((raw!$A$2:$A$23659=$A11)*(raw!$E$2:$E$23659='FIRE1104 raw'!AT$9)*(raw!$F$2:$F$23659='FIRE1104 raw'!$AR$8)*(raw!$D$2:$D$23659='FIRE1104 raw'!$A$5)*(raw!$G$2:$G$23659))))</f>
        <v>71</v>
      </c>
      <c r="AU11" s="15">
        <f>IF($A$4="England",SUMPRODUCT((raw!$A$2:$A$23659=$A11)*(raw!$E$2:$E$23659='FIRE1104 raw'!AU$9)*(raw!$F$2:$F$23659='FIRE1104 raw'!$AR$8)*(raw!$G$2:$G$23659)),IF(OR($A$4="Metropolitan Fire Authorities",$A$4="Non Metropolitan Fire Authorities"),SUMPRODUCT((raw!$A$2:$A$23659=$A11)*(raw!$E$2:$E$23659='FIRE1104 raw'!AU$9)*(raw!$F$2:$F$23659='FIRE1104 raw'!$AR$8)*(raw!$C$2:$C$23659='FIRE1104 raw'!$A$4)*(raw!$G$2:$G$23659)),SUMPRODUCT((raw!$A$2:$A$23659=$A11)*(raw!$E$2:$E$23659='FIRE1104 raw'!AU$9)*(raw!$F$2:$F$23659='FIRE1104 raw'!$AR$8)*(raw!$D$2:$D$23659='FIRE1104 raw'!$A$5)*(raw!$G$2:$G$23659))))</f>
        <v>203</v>
      </c>
      <c r="AV11" s="15">
        <f>IF($A$4="England",SUMPRODUCT((raw!$A$2:$A$23659=$A11)*(raw!$E$2:$E$23659='FIRE1104 raw'!AV$9)*(raw!$F$2:$F$23659='FIRE1104 raw'!$AR$8)*(raw!$G$2:$G$23659)),IF(OR($A$4="Metropolitan Fire Authorities",$A$4="Non Metropolitan Fire Authorities"),SUMPRODUCT((raw!$A$2:$A$23659=$A11)*(raw!$E$2:$E$23659='FIRE1104 raw'!AV$9)*(raw!$F$2:$F$23659='FIRE1104 raw'!$AR$8)*(raw!$C$2:$C$23659='FIRE1104 raw'!$A$4)*(raw!$G$2:$G$23659)),SUMPRODUCT((raw!$A$2:$A$23659=$A11)*(raw!$E$2:$E$23659='FIRE1104 raw'!AV$9)*(raw!$F$2:$F$23659='FIRE1104 raw'!$AR$8)*(raw!$D$2:$D$23659='FIRE1104 raw'!$A$5)*(raw!$G$2:$G$23659))))</f>
        <v>216</v>
      </c>
      <c r="AW11" s="15">
        <f>IF($A$4="England",SUMPRODUCT((raw!$A$2:$A$23659=$A11)*(raw!$E$2:$E$23659='FIRE1104 raw'!AW$9)*(raw!$F$2:$F$23659='FIRE1104 raw'!$AR$8)*(raw!$G$2:$G$23659)),IF(OR($A$4="Metropolitan Fire Authorities",$A$4="Non Metropolitan Fire Authorities"),SUMPRODUCT((raw!$A$2:$A$23659=$A11)*(raw!$E$2:$E$23659='FIRE1104 raw'!AW$9)*(raw!$F$2:$F$23659='FIRE1104 raw'!$AR$8)*(raw!$C$2:$C$23659='FIRE1104 raw'!$A$4)*(raw!$G$2:$G$23659)),SUMPRODUCT((raw!$A$2:$A$23659=$A11)*(raw!$E$2:$E$23659='FIRE1104 raw'!AW$9)*(raw!$F$2:$F$23659='FIRE1104 raw'!$AR$8)*(raw!$D$2:$D$23659='FIRE1104 raw'!$A$5)*(raw!$G$2:$G$23659))))</f>
        <v>65</v>
      </c>
      <c r="AX11" s="15">
        <f>IF($A$4="England",SUMPRODUCT((raw!$A$2:$A$23659=$A11)*(raw!$E$2:$E$23659='FIRE1104 raw'!AX$9)*(raw!$F$2:$F$23659='FIRE1104 raw'!$AR$8)*(raw!$G$2:$G$23659)),IF(OR($A$4="Metropolitan Fire Authorities",$A$4="Non Metropolitan Fire Authorities"),SUMPRODUCT((raw!$A$2:$A$23659=$A11)*(raw!$E$2:$E$23659='FIRE1104 raw'!AX$9)*(raw!$F$2:$F$23659='FIRE1104 raw'!$AR$8)*(raw!$C$2:$C$23659='FIRE1104 raw'!$A$4)*(raw!$G$2:$G$23659)),SUMPRODUCT((raw!$A$2:$A$23659=$A11)*(raw!$E$2:$E$23659='FIRE1104 raw'!AX$9)*(raw!$F$2:$F$23659='FIRE1104 raw'!$AR$8)*(raw!$D$2:$D$23659='FIRE1104 raw'!$A$5)*(raw!$G$2:$G$23659))))</f>
        <v>0</v>
      </c>
      <c r="AY11" s="15">
        <f>IF($A$4="England",SUMPRODUCT((raw!$A$2:$A$23659=$A11)*(raw!$E$2:$E$23659='FIRE1104 raw'!AY$9)*(raw!$F$2:$F$23659='FIRE1104 raw'!$AR$8)*(raw!$G$2:$G$23659)),IF(OR($A$4="Metropolitan Fire Authorities",$A$4="Non Metropolitan Fire Authorities"),SUMPRODUCT((raw!$A$2:$A$23659=$A11)*(raw!$E$2:$E$23659='FIRE1104 raw'!AY$9)*(raw!$F$2:$F$23659='FIRE1104 raw'!$AR$8)*(raw!$C$2:$C$23659='FIRE1104 raw'!$A$4)*(raw!$G$2:$G$23659)),SUMPRODUCT((raw!$A$2:$A$23659=$A11)*(raw!$E$2:$E$23659='FIRE1104 raw'!AY$9)*(raw!$F$2:$F$23659='FIRE1104 raw'!$AR$8)*(raw!$D$2:$D$23659='FIRE1104 raw'!$A$5)*(raw!$G$2:$G$23659))))</f>
        <v>503</v>
      </c>
      <c r="AZ11" s="56">
        <f t="shared" si="14"/>
        <v>6.8824404761904767E-2</v>
      </c>
      <c r="BA11" s="56">
        <f t="shared" si="15"/>
        <v>5.8713668728843232E-2</v>
      </c>
      <c r="BB11" s="17"/>
      <c r="BC11" s="16">
        <f t="shared" si="16"/>
        <v>46355</v>
      </c>
      <c r="BD11" s="16">
        <f t="shared" si="17"/>
        <v>592</v>
      </c>
      <c r="BE11" s="16">
        <f t="shared" si="18"/>
        <v>404</v>
      </c>
      <c r="BF11" s="16">
        <f t="shared" si="19"/>
        <v>763</v>
      </c>
      <c r="BG11" s="16">
        <f t="shared" si="20"/>
        <v>206</v>
      </c>
      <c r="BH11" s="16">
        <f t="shared" si="21"/>
        <v>3751</v>
      </c>
      <c r="BI11" s="56">
        <f t="shared" si="22"/>
        <v>4.0666390728476824E-2</v>
      </c>
      <c r="BJ11" s="56">
        <f t="shared" si="23"/>
        <v>7.2036258185938437E-2</v>
      </c>
    </row>
    <row r="12" spans="1:62" x14ac:dyDescent="0.3">
      <c r="A12" s="14">
        <v>2013</v>
      </c>
      <c r="B12" s="15">
        <f>IF($A$4="England",SUMPRODUCT((raw!$A$2:$A$23659=$A12)*(raw!$E$2:$E$23659='FIRE1104 raw'!B$9)*(raw!$F$2:$F$23659='FIRE1104 raw'!$B$8:$J$8)*(raw!$G$2:$G$23659)),IF(OR($A$4="Metropolitan Fire Authorities",$A$4="Non Metropolitan Fire Authorities"),SUMPRODUCT((raw!$A$2:$A$23659=$A12)*(raw!$E$2:$E$23659='FIRE1104 raw'!B$9)*(raw!$F$2:$F$23659='FIRE1104 raw'!$B$8:$J$8)*(raw!$C$2:$C$23659='FIRE1104 raw'!$A$4)*(raw!$G$2:$G$23659)),SUMPRODUCT((raw!$A$2:$A$23659=$A12)*(raw!$E$2:$E$23659='FIRE1104 raw'!B$9)*(raw!$F$2:$F$23659='FIRE1104 raw'!$B$8:$J$8)*(raw!$D$2:$D$23659='FIRE1104 raw'!$A$5)*(raw!$G$2:$G$23659))))</f>
        <v>24271</v>
      </c>
      <c r="C12" s="15">
        <f>IF($A$4="England",SUMPRODUCT((raw!$A$2:$A$23659=$A12)*(raw!$E$2:$E$23659='FIRE1104 raw'!C$9)*(raw!$F$2:$F$23659='FIRE1104 raw'!$B$8:$J$8)*(raw!$G$2:$G$23659)),IF(OR($A$4="Metropolitan Fire Authorities",$A$4="Non Metropolitan Fire Authorities"),SUMPRODUCT((raw!$A$2:$A$23659=$A12)*(raw!$E$2:$E$23659='FIRE1104 raw'!C$9)*(raw!$F$2:$F$23659='FIRE1104 raw'!$B$8:$J$8)*(raw!$C$2:$C$23659='FIRE1104 raw'!$A$4)*(raw!$G$2:$G$23659)),SUMPRODUCT((raw!$A$2:$A$23659=$A12)*(raw!$E$2:$E$23659='FIRE1104 raw'!C$9)*(raw!$F$2:$F$23659='FIRE1104 raw'!$B$8:$J$8)*(raw!$D$2:$D$23659='FIRE1104 raw'!$A$5)*(raw!$G$2:$G$23659))))</f>
        <v>0</v>
      </c>
      <c r="D12" s="15">
        <f>IF($A$4="England",SUMPRODUCT((raw!$A$2:$A$23659=$A12)*(raw!$E$2:$E$23659='FIRE1104 raw'!D$9)*(raw!$F$2:$F$23659='FIRE1104 raw'!$B$8:$J$8)*(raw!$G$2:$G$23659)),IF(OR($A$4="Metropolitan Fire Authorities",$A$4="Non Metropolitan Fire Authorities"),SUMPRODUCT((raw!$A$2:$A$23659=$A12)*(raw!$E$2:$E$23659='FIRE1104 raw'!D$9)*(raw!$F$2:$F$23659='FIRE1104 raw'!$B$8:$J$8)*(raw!$C$2:$C$23659='FIRE1104 raw'!$A$4)*(raw!$G$2:$G$23659)),SUMPRODUCT((raw!$A$2:$A$23659=$A12)*(raw!$E$2:$E$23659='FIRE1104 raw'!D$9)*(raw!$F$2:$F$23659='FIRE1104 raw'!$B$8:$J$8)*(raw!$D$2:$D$23659='FIRE1104 raw'!$A$5)*(raw!$G$2:$G$23659))))</f>
        <v>433</v>
      </c>
      <c r="E12" s="15">
        <f>IF($A$4="England",SUMPRODUCT((raw!$A$2:$A$23659=$A12)*(raw!$E$2:$E$23659='FIRE1104 raw'!E$9)*(raw!$F$2:$F$23659='FIRE1104 raw'!$B$8:$J$8)*(raw!$G$2:$G$23659)),IF(OR($A$4="Metropolitan Fire Authorities",$A$4="Non Metropolitan Fire Authorities"),SUMPRODUCT((raw!$A$2:$A$23659=$A12)*(raw!$E$2:$E$23659='FIRE1104 raw'!E$9)*(raw!$F$2:$F$23659='FIRE1104 raw'!$B$8:$J$8)*(raw!$C$2:$C$23659='FIRE1104 raw'!$A$4)*(raw!$G$2:$G$23659)),SUMPRODUCT((raw!$A$2:$A$23659=$A12)*(raw!$E$2:$E$23659='FIRE1104 raw'!E$9)*(raw!$F$2:$F$23659='FIRE1104 raw'!$B$8:$J$8)*(raw!$D$2:$D$23659='FIRE1104 raw'!$A$5)*(raw!$G$2:$G$23659))))</f>
        <v>180</v>
      </c>
      <c r="F12" s="15">
        <f>IF($A$4="England",SUMPRODUCT((raw!$A$2:$A$23659=$A12)*(raw!$E$2:$E$23659='FIRE1104 raw'!F$9)*(raw!$F$2:$F$23659='FIRE1104 raw'!$B$8:$J$8)*(raw!$G$2:$G$23659)),IF(OR($A$4="Metropolitan Fire Authorities",$A$4="Non Metropolitan Fire Authorities"),SUMPRODUCT((raw!$A$2:$A$23659=$A12)*(raw!$E$2:$E$23659='FIRE1104 raw'!F$9)*(raw!$F$2:$F$23659='FIRE1104 raw'!$B$8:$J$8)*(raw!$C$2:$C$23659='FIRE1104 raw'!$A$4)*(raw!$G$2:$G$23659)),SUMPRODUCT((raw!$A$2:$A$23659=$A12)*(raw!$E$2:$E$23659='FIRE1104 raw'!F$9)*(raw!$F$2:$F$23659='FIRE1104 raw'!$B$8:$J$8)*(raw!$D$2:$D$23659='FIRE1104 raw'!$A$5)*(raw!$G$2:$G$23659))))</f>
        <v>482</v>
      </c>
      <c r="G12" s="15">
        <f>IF($A$4="England",SUMPRODUCT((raw!$A$2:$A$23659=$A12)*(raw!$E$2:$E$23659='FIRE1104 raw'!G$9)*(raw!$F$2:$F$23659='FIRE1104 raw'!$B$8:$J$8)*(raw!$G$2:$G$23659)),IF(OR($A$4="Metropolitan Fire Authorities",$A$4="Non Metropolitan Fire Authorities"),SUMPRODUCT((raw!$A$2:$A$23659=$A12)*(raw!$E$2:$E$23659='FIRE1104 raw'!G$9)*(raw!$F$2:$F$23659='FIRE1104 raw'!$B$8:$J$8)*(raw!$C$2:$C$23659='FIRE1104 raw'!$A$4)*(raw!$G$2:$G$23659)),SUMPRODUCT((raw!$A$2:$A$23659=$A12)*(raw!$E$2:$E$23659='FIRE1104 raw'!G$9)*(raw!$F$2:$F$23659='FIRE1104 raw'!$B$8:$J$8)*(raw!$D$2:$D$23659='FIRE1104 raw'!$A$5)*(raw!$G$2:$G$23659))))</f>
        <v>129</v>
      </c>
      <c r="H12" s="15">
        <f>IF($A$4="England",SUMPRODUCT((raw!$A$2:$A$23659=$A12)*(raw!$E$2:$E$23659='FIRE1104 raw'!H$9)*(raw!$F$2:$F$23659='FIRE1104 raw'!$B$8:$J$8)*(raw!$G$2:$G$23659)),IF(OR($A$4="Metropolitan Fire Authorities",$A$4="Non Metropolitan Fire Authorities"),SUMPRODUCT((raw!$A$2:$A$23659=$A12)*(raw!$E$2:$E$23659='FIRE1104 raw'!H$9)*(raw!$F$2:$F$23659='FIRE1104 raw'!$B$8:$J$8)*(raw!$C$2:$C$23659='FIRE1104 raw'!$A$4)*(raw!$G$2:$G$23659)),SUMPRODUCT((raw!$A$2:$A$23659=$A12)*(raw!$E$2:$E$23659='FIRE1104 raw'!H$9)*(raw!$F$2:$F$23659='FIRE1104 raw'!$B$8:$J$8)*(raw!$D$2:$D$23659='FIRE1104 raw'!$A$5)*(raw!$G$2:$G$23659))))</f>
        <v>0</v>
      </c>
      <c r="I12" s="15">
        <f>IF($A$4="England",SUMPRODUCT((raw!$A$2:$A$23659=$A12)*(raw!$E$2:$E$23659='FIRE1104 raw'!I$9)*(raw!$F$2:$F$23659='FIRE1104 raw'!$B$8:$J$8)*(raw!$G$2:$G$23659)),IF(OR($A$4="Metropolitan Fire Authorities",$A$4="Non Metropolitan Fire Authorities"),SUMPRODUCT((raw!$A$2:$A$23659=$A12)*(raw!$E$2:$E$23659='FIRE1104 raw'!I$9)*(raw!$F$2:$F$23659='FIRE1104 raw'!$B$8:$J$8)*(raw!$C$2:$C$23659='FIRE1104 raw'!$A$4)*(raw!$G$2:$G$23659)),SUMPRODUCT((raw!$A$2:$A$23659=$A12)*(raw!$E$2:$E$23659='FIRE1104 raw'!I$9)*(raw!$F$2:$F$23659='FIRE1104 raw'!$B$8:$J$8)*(raw!$D$2:$D$23659='FIRE1104 raw'!$A$5)*(raw!$G$2:$G$23659))))</f>
        <v>1833</v>
      </c>
      <c r="J12" s="56">
        <f t="shared" si="0"/>
        <v>4.8009413610511864E-2</v>
      </c>
      <c r="K12" s="56">
        <f t="shared" si="1"/>
        <v>6.7074063231850112E-2</v>
      </c>
      <c r="L12" s="17"/>
      <c r="M12" s="15">
        <f>IF($A$4="England",SUMPRODUCT((raw!$A$2:$A$23659=$A12)*(raw!$E$2:$E$23659='FIRE1104 raw'!M$9)*(raw!$F$2:$F$23659='FIRE1104 raw'!$M$8)*(raw!$G$2:$G$23659)),IF(OR($A$4="Metropolitan Fire Authorities",$A$4="Non Metropolitan Fire Authorities"),SUMPRODUCT((raw!$A$2:$A$23659=$A12)*(raw!$E$2:$E$23659='FIRE1104 raw'!M$9)*(raw!$F$2:$F$23659='FIRE1104 raw'!$M$8)*(raw!$C$2:$C$23659='FIRE1104 raw'!$A$4)*(raw!$G$2:$G$23659)),SUMPRODUCT((raw!$A$2:$A$23659=$A12)*(raw!$E$2:$E$23659='FIRE1104 raw'!M$9)*(raw!$F$2:$F$23659='FIRE1104 raw'!$M$8)*(raw!$D$2:$D$23659='FIRE1104 raw'!$A$5)*(raw!$G$2:$G$23659))))</f>
        <v>11659</v>
      </c>
      <c r="N12" s="15">
        <f>IF($A$4="England",SUMPRODUCT((raw!$A$2:$A$23659=$A12)*(raw!$E$2:$E$23659='FIRE1104 raw'!N$9)*(raw!$F$2:$F$23659='FIRE1104 raw'!$M$8)*(raw!$G$2:$G$23659)),IF(OR($A$4="Metropolitan Fire Authorities",$A$4="Non Metropolitan Fire Authorities"),SUMPRODUCT((raw!$A$2:$A$23659=$A12)*(raw!$E$2:$E$23659='FIRE1104 raw'!N$9)*(raw!$F$2:$F$23659='FIRE1104 raw'!$M$8)*(raw!$C$2:$C$23659='FIRE1104 raw'!$A$4)*(raw!$G$2:$G$23659)),SUMPRODUCT((raw!$A$2:$A$23659=$A12)*(raw!$E$2:$E$23659='FIRE1104 raw'!N$9)*(raw!$F$2:$F$23659='FIRE1104 raw'!$M$8)*(raw!$D$2:$D$23659='FIRE1104 raw'!$A$5)*(raw!$G$2:$G$23659))))</f>
        <v>0</v>
      </c>
      <c r="O12" s="15">
        <f>IF($A$4="England",SUMPRODUCT((raw!$A$2:$A$23659=$A12)*(raw!$E$2:$E$23659='FIRE1104 raw'!O$9)*(raw!$F$2:$F$23659='FIRE1104 raw'!$M$8)*(raw!$G$2:$G$23659)),IF(OR($A$4="Metropolitan Fire Authorities",$A$4="Non Metropolitan Fire Authorities"),SUMPRODUCT((raw!$A$2:$A$23659=$A12)*(raw!$E$2:$E$23659='FIRE1104 raw'!O$9)*(raw!$F$2:$F$23659='FIRE1104 raw'!$M$8)*(raw!$C$2:$C$23659='FIRE1104 raw'!$A$4)*(raw!$G$2:$G$23659)),SUMPRODUCT((raw!$A$2:$A$23659=$A12)*(raw!$E$2:$E$23659='FIRE1104 raw'!O$9)*(raw!$F$2:$F$23659='FIRE1104 raw'!$M$8)*(raw!$D$2:$D$23659='FIRE1104 raw'!$A$5)*(raw!$G$2:$G$23659))))</f>
        <v>73</v>
      </c>
      <c r="P12" s="15">
        <f>IF($A$4="England",SUMPRODUCT((raw!$A$2:$A$23659=$A12)*(raw!$E$2:$E$23659='FIRE1104 raw'!P$9)*(raw!$F$2:$F$23659='FIRE1104 raw'!$M$8)*(raw!$G$2:$G$23659)),IF(OR($A$4="Metropolitan Fire Authorities",$A$4="Non Metropolitan Fire Authorities"),SUMPRODUCT((raw!$A$2:$A$23659=$A12)*(raw!$E$2:$E$23659='FIRE1104 raw'!P$9)*(raw!$F$2:$F$23659='FIRE1104 raw'!$M$8)*(raw!$C$2:$C$23659='FIRE1104 raw'!$A$4)*(raw!$G$2:$G$23659)),SUMPRODUCT((raw!$A$2:$A$23659=$A12)*(raw!$E$2:$E$23659='FIRE1104 raw'!P$9)*(raw!$F$2:$F$23659='FIRE1104 raw'!$M$8)*(raw!$D$2:$D$23659='FIRE1104 raw'!$A$5)*(raw!$G$2:$G$23659))))</f>
        <v>20</v>
      </c>
      <c r="Q12" s="15">
        <f>IF($A$4="England",SUMPRODUCT((raw!$A$2:$A$23659=$A12)*(raw!$E$2:$E$23659='FIRE1104 raw'!Q$9)*(raw!$F$2:$F$23659='FIRE1104 raw'!$M$8)*(raw!$G$2:$G$23659)),IF(OR($A$4="Metropolitan Fire Authorities",$A$4="Non Metropolitan Fire Authorities"),SUMPRODUCT((raw!$A$2:$A$23659=$A12)*(raw!$E$2:$E$23659='FIRE1104 raw'!Q$9)*(raw!$F$2:$F$23659='FIRE1104 raw'!$M$8)*(raw!$C$2:$C$23659='FIRE1104 raw'!$A$4)*(raw!$G$2:$G$23659)),SUMPRODUCT((raw!$A$2:$A$23659=$A12)*(raw!$E$2:$E$23659='FIRE1104 raw'!Q$9)*(raw!$F$2:$F$23659='FIRE1104 raw'!$M$8)*(raw!$D$2:$D$23659='FIRE1104 raw'!$A$5)*(raw!$G$2:$G$23659))))</f>
        <v>24</v>
      </c>
      <c r="R12" s="15">
        <f>IF($A$4="England",SUMPRODUCT((raw!$A$2:$A$23659=$A12)*(raw!$E$2:$E$23659='FIRE1104 raw'!R$9)*(raw!$F$2:$F$23659='FIRE1104 raw'!$M$8)*(raw!$G$2:$G$23659)),IF(OR($A$4="Metropolitan Fire Authorities",$A$4="Non Metropolitan Fire Authorities"),SUMPRODUCT((raw!$A$2:$A$23659=$A12)*(raw!$E$2:$E$23659='FIRE1104 raw'!R$9)*(raw!$F$2:$F$23659='FIRE1104 raw'!$M$8)*(raw!$C$2:$C$23659='FIRE1104 raw'!$A$4)*(raw!$G$2:$G$23659)),SUMPRODUCT((raw!$A$2:$A$23659=$A12)*(raw!$E$2:$E$23659='FIRE1104 raw'!R$9)*(raw!$F$2:$F$23659='FIRE1104 raw'!$M$8)*(raw!$D$2:$D$23659='FIRE1104 raw'!$A$5)*(raw!$G$2:$G$23659))))</f>
        <v>21</v>
      </c>
      <c r="S12" s="15">
        <f>IF($A$4="England",SUMPRODUCT((raw!$A$2:$A$23659=$A12)*(raw!$E$2:$E$23659='FIRE1104 raw'!S$9)*(raw!$F$2:$F$23659='FIRE1104 raw'!$M$8)*(raw!$G$2:$G$23659)),IF(OR($A$4="Metropolitan Fire Authorities",$A$4="Non Metropolitan Fire Authorities"),SUMPRODUCT((raw!$A$2:$A$23659=$A12)*(raw!$E$2:$E$23659='FIRE1104 raw'!S$9)*(raw!$F$2:$F$23659='FIRE1104 raw'!$M$8)*(raw!$C$2:$C$23659='FIRE1104 raw'!$A$4)*(raw!$G$2:$G$23659)),SUMPRODUCT((raw!$A$2:$A$23659=$A12)*(raw!$E$2:$E$23659='FIRE1104 raw'!S$9)*(raw!$F$2:$F$23659='FIRE1104 raw'!$M$8)*(raw!$D$2:$D$23659='FIRE1104 raw'!$A$5)*(raw!$G$2:$G$23659))))</f>
        <v>0</v>
      </c>
      <c r="T12" s="15">
        <f>IF($A$4="England",SUMPRODUCT((raw!$A$2:$A$23659=$A12)*(raw!$E$2:$E$23659='FIRE1104 raw'!T$9)*(raw!$F$2:$F$23659='FIRE1104 raw'!$M$8)*(raw!$G$2:$G$23659)),IF(OR($A$4="Metropolitan Fire Authorities",$A$4="Non Metropolitan Fire Authorities"),SUMPRODUCT((raw!$A$2:$A$23659=$A12)*(raw!$E$2:$E$23659='FIRE1104 raw'!T$9)*(raw!$F$2:$F$23659='FIRE1104 raw'!$M$8)*(raw!$C$2:$C$23659='FIRE1104 raw'!$A$4)*(raw!$G$2:$G$23659)),SUMPRODUCT((raw!$A$2:$A$23659=$A12)*(raw!$E$2:$E$23659='FIRE1104 raw'!T$9)*(raw!$F$2:$F$23659='FIRE1104 raw'!$M$8)*(raw!$D$2:$D$23659='FIRE1104 raw'!$A$5)*(raw!$G$2:$G$23659))))</f>
        <v>1661</v>
      </c>
      <c r="U12" s="56">
        <f t="shared" si="2"/>
        <v>1.1697889293888276E-2</v>
      </c>
      <c r="V12" s="56">
        <f t="shared" si="3"/>
        <v>0.12342101352355477</v>
      </c>
      <c r="W12" s="17"/>
      <c r="X12" s="16">
        <f t="shared" si="4"/>
        <v>35930</v>
      </c>
      <c r="Y12" s="16">
        <f t="shared" si="5"/>
        <v>506</v>
      </c>
      <c r="Z12" s="16">
        <f t="shared" si="6"/>
        <v>200</v>
      </c>
      <c r="AA12" s="16">
        <f t="shared" si="7"/>
        <v>506</v>
      </c>
      <c r="AB12" s="16">
        <f t="shared" si="8"/>
        <v>150</v>
      </c>
      <c r="AC12" s="16">
        <f t="shared" si="9"/>
        <v>3494</v>
      </c>
      <c r="AD12" s="56">
        <f t="shared" si="10"/>
        <v>3.6522578569130111E-2</v>
      </c>
      <c r="AE12" s="56">
        <f t="shared" si="11"/>
        <v>8.5666650321188642E-2</v>
      </c>
      <c r="AF12" s="17"/>
      <c r="AG12" s="15">
        <f>IF($A$4="England",SUMPRODUCT((raw!$A$2:$A$23659=$A12)*(raw!$E$2:$E$23659='FIRE1104 raw'!AG$9)*(raw!$F$2:$F$23659='FIRE1104 raw'!$AG$8)*(raw!$G$2:$G$23659)),IF(OR($A$4="Metropolitan Fire Authorities",$A$4="Non Metropolitan Fire Authorities"),SUMPRODUCT((raw!$A$2:$A$23659=$A12)*(raw!$E$2:$E$23659='FIRE1104 raw'!AG$9)*(raw!$F$2:$F$23659='FIRE1104 raw'!$AG$8)*(raw!$C$2:$C$23659='FIRE1104 raw'!$A$4)*(raw!$G$2:$G$23659)),SUMPRODUCT((raw!$A$2:$A$23659=$A12)*(raw!$E$2:$E$23659='FIRE1104 raw'!AG$9)*(raw!$F$2:$F$23659='FIRE1104 raw'!$AG$8)*(raw!$D$2:$D$23659='FIRE1104 raw'!$A$5)*(raw!$G$2:$G$23659))))</f>
        <v>1277</v>
      </c>
      <c r="AH12" s="15">
        <f>IF($A$4="England",SUMPRODUCT((raw!$A$2:$A$23659=$A12)*(raw!$E$2:$E$23659='FIRE1104 raw'!AH$9)*(raw!$F$2:$F$23659='FIRE1104 raw'!$AG$8)*(raw!$G$2:$G$23659)),IF(OR($A$4="Metropolitan Fire Authorities",$A$4="Non Metropolitan Fire Authorities"),SUMPRODUCT((raw!$A$2:$A$23659=$A12)*(raw!$E$2:$E$23659='FIRE1104 raw'!AH$9)*(raw!$F$2:$F$23659='FIRE1104 raw'!$AG$8)*(raw!$C$2:$C$23659='FIRE1104 raw'!$A$4)*(raw!$G$2:$G$23659)),SUMPRODUCT((raw!$A$2:$A$23659=$A12)*(raw!$E$2:$E$23659='FIRE1104 raw'!AH$9)*(raw!$F$2:$F$23659='FIRE1104 raw'!$AG$8)*(raw!$D$2:$D$23659='FIRE1104 raw'!$A$5)*(raw!$G$2:$G$23659))))</f>
        <v>0</v>
      </c>
      <c r="AI12" s="15">
        <f>IF($A$4="England",SUMPRODUCT((raw!$A$2:$A$23659=$A12)*(raw!$E$2:$E$23659='FIRE1104 raw'!AI$9)*(raw!$F$2:$F$23659='FIRE1104 raw'!$AG$8)*(raw!$G$2:$G$23659)),IF(OR($A$4="Metropolitan Fire Authorities",$A$4="Non Metropolitan Fire Authorities"),SUMPRODUCT((raw!$A$2:$A$23659=$A12)*(raw!$E$2:$E$23659='FIRE1104 raw'!AI$9)*(raw!$F$2:$F$23659='FIRE1104 raw'!$AG$8)*(raw!$C$2:$C$23659='FIRE1104 raw'!$A$4)*(raw!$G$2:$G$23659)),SUMPRODUCT((raw!$A$2:$A$23659=$A12)*(raw!$E$2:$E$23659='FIRE1104 raw'!AI$9)*(raw!$F$2:$F$23659='FIRE1104 raw'!$AG$8)*(raw!$D$2:$D$23659='FIRE1104 raw'!$A$5)*(raw!$G$2:$G$23659))))</f>
        <v>20</v>
      </c>
      <c r="AJ12" s="15">
        <f>IF($A$4="England",SUMPRODUCT((raw!$A$2:$A$23659=$A12)*(raw!$E$2:$E$23659='FIRE1104 raw'!AJ$9)*(raw!$F$2:$F$23659='FIRE1104 raw'!$AG$8)*(raw!$G$2:$G$23659)),IF(OR($A$4="Metropolitan Fire Authorities",$A$4="Non Metropolitan Fire Authorities"),SUMPRODUCT((raw!$A$2:$A$23659=$A12)*(raw!$E$2:$E$23659='FIRE1104 raw'!AJ$9)*(raw!$F$2:$F$23659='FIRE1104 raw'!$AG$8)*(raw!$C$2:$C$23659='FIRE1104 raw'!$A$4)*(raw!$G$2:$G$23659)),SUMPRODUCT((raw!$A$2:$A$23659=$A12)*(raw!$E$2:$E$23659='FIRE1104 raw'!AJ$9)*(raw!$F$2:$F$23659='FIRE1104 raw'!$AG$8)*(raw!$D$2:$D$23659='FIRE1104 raw'!$A$5)*(raw!$G$2:$G$23659))))</f>
        <v>5</v>
      </c>
      <c r="AK12" s="15">
        <f>IF($A$4="England",SUMPRODUCT((raw!$A$2:$A$23659=$A12)*(raw!$E$2:$E$23659='FIRE1104 raw'!AK$9)*(raw!$F$2:$F$23659='FIRE1104 raw'!$AG$8)*(raw!$G$2:$G$23659)),IF(OR($A$4="Metropolitan Fire Authorities",$A$4="Non Metropolitan Fire Authorities"),SUMPRODUCT((raw!$A$2:$A$23659=$A12)*(raw!$E$2:$E$23659='FIRE1104 raw'!AK$9)*(raw!$F$2:$F$23659='FIRE1104 raw'!$AG$8)*(raw!$C$2:$C$23659='FIRE1104 raw'!$A$4)*(raw!$G$2:$G$23659)),SUMPRODUCT((raw!$A$2:$A$23659=$A12)*(raw!$E$2:$E$23659='FIRE1104 raw'!AK$9)*(raw!$F$2:$F$23659='FIRE1104 raw'!$AG$8)*(raw!$D$2:$D$23659='FIRE1104 raw'!$A$5)*(raw!$G$2:$G$23659))))</f>
        <v>7</v>
      </c>
      <c r="AL12" s="15">
        <f>IF($A$4="England",SUMPRODUCT((raw!$A$2:$A$23659=$A12)*(raw!$E$2:$E$23659='FIRE1104 raw'!AL$9)*(raw!$F$2:$F$23659='FIRE1104 raw'!$AG$8)*(raw!$G$2:$G$23659)),IF(OR($A$4="Metropolitan Fire Authorities",$A$4="Non Metropolitan Fire Authorities"),SUMPRODUCT((raw!$A$2:$A$23659=$A12)*(raw!$E$2:$E$23659='FIRE1104 raw'!AL$9)*(raw!$F$2:$F$23659='FIRE1104 raw'!$AG$8)*(raw!$C$2:$C$23659='FIRE1104 raw'!$A$4)*(raw!$G$2:$G$23659)),SUMPRODUCT((raw!$A$2:$A$23659=$A12)*(raw!$E$2:$E$23659='FIRE1104 raw'!AL$9)*(raw!$F$2:$F$23659='FIRE1104 raw'!$AG$8)*(raw!$D$2:$D$23659='FIRE1104 raw'!$A$5)*(raw!$G$2:$G$23659))))</f>
        <v>5</v>
      </c>
      <c r="AM12" s="15">
        <f>IF($A$4="England",SUMPRODUCT((raw!$A$2:$A$23659=$A12)*(raw!$E$2:$E$23659='FIRE1104 raw'!AM$9)*(raw!$F$2:$F$23659='FIRE1104 raw'!$AG$8)*(raw!$G$2:$G$23659)),IF(OR($A$4="Metropolitan Fire Authorities",$A$4="Non Metropolitan Fire Authorities"),SUMPRODUCT((raw!$A$2:$A$23659=$A12)*(raw!$E$2:$E$23659='FIRE1104 raw'!AM$9)*(raw!$F$2:$F$23659='FIRE1104 raw'!$AG$8)*(raw!$C$2:$C$23659='FIRE1104 raw'!$A$4)*(raw!$G$2:$G$23659)),SUMPRODUCT((raw!$A$2:$A$23659=$A12)*(raw!$E$2:$E$23659='FIRE1104 raw'!AM$9)*(raw!$F$2:$F$23659='FIRE1104 raw'!$AG$8)*(raw!$D$2:$D$23659='FIRE1104 raw'!$A$5)*(raw!$G$2:$G$23659))))</f>
        <v>0</v>
      </c>
      <c r="AN12" s="15">
        <f>IF($A$4="England",SUMPRODUCT((raw!$A$2:$A$23659=$A12)*(raw!$E$2:$E$23659='FIRE1104 raw'!AN$9)*(raw!$F$2:$F$23659='FIRE1104 raw'!$AG$8)*(raw!$G$2:$G$23659)),IF(OR($A$4="Metropolitan Fire Authorities",$A$4="Non Metropolitan Fire Authorities"),SUMPRODUCT((raw!$A$2:$A$23659=$A12)*(raw!$E$2:$E$23659='FIRE1104 raw'!AN$9)*(raw!$F$2:$F$23659='FIRE1104 raw'!$AG$8)*(raw!$C$2:$C$23659='FIRE1104 raw'!$A$4)*(raw!$G$2:$G$23659)),SUMPRODUCT((raw!$A$2:$A$23659=$A12)*(raw!$E$2:$E$23659='FIRE1104 raw'!AN$9)*(raw!$F$2:$F$23659='FIRE1104 raw'!$AG$8)*(raw!$D$2:$D$23659='FIRE1104 raw'!$A$5)*(raw!$G$2:$G$23659))))</f>
        <v>74</v>
      </c>
      <c r="AO12" s="56">
        <f t="shared" si="12"/>
        <v>2.8158295281582951E-2</v>
      </c>
      <c r="AP12" s="56">
        <f t="shared" si="13"/>
        <v>5.3314121037463975E-2</v>
      </c>
      <c r="AQ12" s="17"/>
      <c r="AR12" s="15">
        <f>IF($A$4="England",SUMPRODUCT((raw!$A$2:$A$23659=$A12)*(raw!$E$2:$E$23659='FIRE1104 raw'!AR$9)*(raw!$F$2:$F$23659='FIRE1104 raw'!$AR$8)*(raw!$G$2:$G$23659)),IF(OR($A$4="Metropolitan Fire Authorities",$A$4="Non Metropolitan Fire Authorities"),SUMPRODUCT((raw!$A$2:$A$23659=$A12)*(raw!$E$2:$E$23659='FIRE1104 raw'!AR$9)*(raw!$F$2:$F$23659='FIRE1104 raw'!$AR$8)*(raw!$C$2:$C$23659='FIRE1104 raw'!$A$4)*(raw!$G$2:$G$23659)),SUMPRODUCT((raw!$A$2:$A$23659=$A12)*(raw!$E$2:$E$23659='FIRE1104 raw'!AR$9)*(raw!$F$2:$F$23659='FIRE1104 raw'!$AR$8)*(raw!$D$2:$D$23659='FIRE1104 raw'!$A$5)*(raw!$G$2:$G$23659))))</f>
        <v>7168</v>
      </c>
      <c r="AS12" s="15">
        <f>IF($A$4="England",SUMPRODUCT((raw!$A$2:$A$23659=$A12)*(raw!$E$2:$E$23659='FIRE1104 raw'!AS$9)*(raw!$F$2:$F$23659='FIRE1104 raw'!$AR$8)*(raw!$G$2:$G$23659)),IF(OR($A$4="Metropolitan Fire Authorities",$A$4="Non Metropolitan Fire Authorities"),SUMPRODUCT((raw!$A$2:$A$23659=$A12)*(raw!$E$2:$E$23659='FIRE1104 raw'!AS$9)*(raw!$F$2:$F$23659='FIRE1104 raw'!$AR$8)*(raw!$C$2:$C$23659='FIRE1104 raw'!$A$4)*(raw!$G$2:$G$23659)),SUMPRODUCT((raw!$A$2:$A$23659=$A12)*(raw!$E$2:$E$23659='FIRE1104 raw'!AS$9)*(raw!$F$2:$F$23659='FIRE1104 raw'!$AR$8)*(raw!$D$2:$D$23659='FIRE1104 raw'!$A$5)*(raw!$G$2:$G$23659))))</f>
        <v>0</v>
      </c>
      <c r="AT12" s="15">
        <f>IF($A$4="England",SUMPRODUCT((raw!$A$2:$A$23659=$A12)*(raw!$E$2:$E$23659='FIRE1104 raw'!AT$9)*(raw!$F$2:$F$23659='FIRE1104 raw'!$AR$8)*(raw!$G$2:$G$23659)),IF(OR($A$4="Metropolitan Fire Authorities",$A$4="Non Metropolitan Fire Authorities"),SUMPRODUCT((raw!$A$2:$A$23659=$A12)*(raw!$E$2:$E$23659='FIRE1104 raw'!AT$9)*(raw!$F$2:$F$23659='FIRE1104 raw'!$AR$8)*(raw!$C$2:$C$23659='FIRE1104 raw'!$A$4)*(raw!$G$2:$G$23659)),SUMPRODUCT((raw!$A$2:$A$23659=$A12)*(raw!$E$2:$E$23659='FIRE1104 raw'!AT$9)*(raw!$F$2:$F$23659='FIRE1104 raw'!$AR$8)*(raw!$D$2:$D$23659='FIRE1104 raw'!$A$5)*(raw!$G$2:$G$23659))))</f>
        <v>76</v>
      </c>
      <c r="AU12" s="15">
        <f>IF($A$4="England",SUMPRODUCT((raw!$A$2:$A$23659=$A12)*(raw!$E$2:$E$23659='FIRE1104 raw'!AU$9)*(raw!$F$2:$F$23659='FIRE1104 raw'!$AR$8)*(raw!$G$2:$G$23659)),IF(OR($A$4="Metropolitan Fire Authorities",$A$4="Non Metropolitan Fire Authorities"),SUMPRODUCT((raw!$A$2:$A$23659=$A12)*(raw!$E$2:$E$23659='FIRE1104 raw'!AU$9)*(raw!$F$2:$F$23659='FIRE1104 raw'!$AR$8)*(raw!$C$2:$C$23659='FIRE1104 raw'!$A$4)*(raw!$G$2:$G$23659)),SUMPRODUCT((raw!$A$2:$A$23659=$A12)*(raw!$E$2:$E$23659='FIRE1104 raw'!AU$9)*(raw!$F$2:$F$23659='FIRE1104 raw'!$AR$8)*(raw!$D$2:$D$23659='FIRE1104 raw'!$A$5)*(raw!$G$2:$G$23659))))</f>
        <v>197</v>
      </c>
      <c r="AV12" s="15">
        <f>IF($A$4="England",SUMPRODUCT((raw!$A$2:$A$23659=$A12)*(raw!$E$2:$E$23659='FIRE1104 raw'!AV$9)*(raw!$F$2:$F$23659='FIRE1104 raw'!$AR$8)*(raw!$G$2:$G$23659)),IF(OR($A$4="Metropolitan Fire Authorities",$A$4="Non Metropolitan Fire Authorities"),SUMPRODUCT((raw!$A$2:$A$23659=$A12)*(raw!$E$2:$E$23659='FIRE1104 raw'!AV$9)*(raw!$F$2:$F$23659='FIRE1104 raw'!$AR$8)*(raw!$C$2:$C$23659='FIRE1104 raw'!$A$4)*(raw!$G$2:$G$23659)),SUMPRODUCT((raw!$A$2:$A$23659=$A12)*(raw!$E$2:$E$23659='FIRE1104 raw'!AV$9)*(raw!$F$2:$F$23659='FIRE1104 raw'!$AR$8)*(raw!$D$2:$D$23659='FIRE1104 raw'!$A$5)*(raw!$G$2:$G$23659))))</f>
        <v>201</v>
      </c>
      <c r="AW12" s="15">
        <f>IF($A$4="England",SUMPRODUCT((raw!$A$2:$A$23659=$A12)*(raw!$E$2:$E$23659='FIRE1104 raw'!AW$9)*(raw!$F$2:$F$23659='FIRE1104 raw'!$AR$8)*(raw!$G$2:$G$23659)),IF(OR($A$4="Metropolitan Fire Authorities",$A$4="Non Metropolitan Fire Authorities"),SUMPRODUCT((raw!$A$2:$A$23659=$A12)*(raw!$E$2:$E$23659='FIRE1104 raw'!AW$9)*(raw!$F$2:$F$23659='FIRE1104 raw'!$AR$8)*(raw!$C$2:$C$23659='FIRE1104 raw'!$A$4)*(raw!$G$2:$G$23659)),SUMPRODUCT((raw!$A$2:$A$23659=$A12)*(raw!$E$2:$E$23659='FIRE1104 raw'!AW$9)*(raw!$F$2:$F$23659='FIRE1104 raw'!$AR$8)*(raw!$D$2:$D$23659='FIRE1104 raw'!$A$5)*(raw!$G$2:$G$23659))))</f>
        <v>59</v>
      </c>
      <c r="AX12" s="15">
        <f>IF($A$4="England",SUMPRODUCT((raw!$A$2:$A$23659=$A12)*(raw!$E$2:$E$23659='FIRE1104 raw'!AX$9)*(raw!$F$2:$F$23659='FIRE1104 raw'!$AR$8)*(raw!$G$2:$G$23659)),IF(OR($A$4="Metropolitan Fire Authorities",$A$4="Non Metropolitan Fire Authorities"),SUMPRODUCT((raw!$A$2:$A$23659=$A12)*(raw!$E$2:$E$23659='FIRE1104 raw'!AX$9)*(raw!$F$2:$F$23659='FIRE1104 raw'!$AR$8)*(raw!$C$2:$C$23659='FIRE1104 raw'!$A$4)*(raw!$G$2:$G$23659)),SUMPRODUCT((raw!$A$2:$A$23659=$A12)*(raw!$E$2:$E$23659='FIRE1104 raw'!AX$9)*(raw!$F$2:$F$23659='FIRE1104 raw'!$AR$8)*(raw!$D$2:$D$23659='FIRE1104 raw'!$A$5)*(raw!$G$2:$G$23659))))</f>
        <v>0</v>
      </c>
      <c r="AY12" s="15">
        <f>IF($A$4="England",SUMPRODUCT((raw!$A$2:$A$23659=$A12)*(raw!$E$2:$E$23659='FIRE1104 raw'!AY$9)*(raw!$F$2:$F$23659='FIRE1104 raw'!$AR$8)*(raw!$G$2:$G$23659)),IF(OR($A$4="Metropolitan Fire Authorities",$A$4="Non Metropolitan Fire Authorities"),SUMPRODUCT((raw!$A$2:$A$23659=$A12)*(raw!$E$2:$E$23659='FIRE1104 raw'!AY$9)*(raw!$F$2:$F$23659='FIRE1104 raw'!$AR$8)*(raw!$C$2:$C$23659='FIRE1104 raw'!$A$4)*(raw!$G$2:$G$23659)),SUMPRODUCT((raw!$A$2:$A$23659=$A12)*(raw!$E$2:$E$23659='FIRE1104 raw'!AY$9)*(raw!$F$2:$F$23659='FIRE1104 raw'!$AR$8)*(raw!$D$2:$D$23659='FIRE1104 raw'!$A$5)*(raw!$G$2:$G$23659))))</f>
        <v>588</v>
      </c>
      <c r="AZ12" s="56">
        <f t="shared" si="14"/>
        <v>6.9211790676535517E-2</v>
      </c>
      <c r="BA12" s="56">
        <f t="shared" si="15"/>
        <v>7.0937386898298954E-2</v>
      </c>
      <c r="BB12" s="17"/>
      <c r="BC12" s="16">
        <f t="shared" si="16"/>
        <v>44375</v>
      </c>
      <c r="BD12" s="16">
        <f t="shared" si="17"/>
        <v>602</v>
      </c>
      <c r="BE12" s="16">
        <f t="shared" si="18"/>
        <v>402</v>
      </c>
      <c r="BF12" s="16">
        <f t="shared" si="19"/>
        <v>714</v>
      </c>
      <c r="BG12" s="16">
        <f t="shared" si="20"/>
        <v>214</v>
      </c>
      <c r="BH12" s="16">
        <f t="shared" si="21"/>
        <v>4156</v>
      </c>
      <c r="BI12" s="56">
        <f t="shared" si="22"/>
        <v>4.1721553976720581E-2</v>
      </c>
      <c r="BJ12" s="56">
        <f t="shared" si="23"/>
        <v>8.235737074688386E-2</v>
      </c>
    </row>
    <row r="13" spans="1:62" x14ac:dyDescent="0.3">
      <c r="A13" s="14">
        <v>2014</v>
      </c>
      <c r="B13" s="15">
        <f>IF($A$4="England",SUMPRODUCT((raw!$A$2:$A$23659=$A13)*(raw!$E$2:$E$23659='FIRE1104 raw'!B$9)*(raw!$F$2:$F$23659='FIRE1104 raw'!$B$8:$J$8)*(raw!$G$2:$G$23659)),IF(OR($A$4="Metropolitan Fire Authorities",$A$4="Non Metropolitan Fire Authorities"),SUMPRODUCT((raw!$A$2:$A$23659=$A13)*(raw!$E$2:$E$23659='FIRE1104 raw'!B$9)*(raw!$F$2:$F$23659='FIRE1104 raw'!$B$8:$J$8)*(raw!$C$2:$C$23659='FIRE1104 raw'!$A$4)*(raw!$G$2:$G$23659)),SUMPRODUCT((raw!$A$2:$A$23659=$A13)*(raw!$E$2:$E$23659='FIRE1104 raw'!B$9)*(raw!$F$2:$F$23659='FIRE1104 raw'!$B$8:$J$8)*(raw!$D$2:$D$23659='FIRE1104 raw'!$A$5)*(raw!$G$2:$G$23659))))</f>
        <v>23176</v>
      </c>
      <c r="C13" s="15">
        <f>IF($A$4="England",SUMPRODUCT((raw!$A$2:$A$23659=$A13)*(raw!$E$2:$E$23659='FIRE1104 raw'!C$9)*(raw!$F$2:$F$23659='FIRE1104 raw'!$B$8:$J$8)*(raw!$G$2:$G$23659)),IF(OR($A$4="Metropolitan Fire Authorities",$A$4="Non Metropolitan Fire Authorities"),SUMPRODUCT((raw!$A$2:$A$23659=$A13)*(raw!$E$2:$E$23659='FIRE1104 raw'!C$9)*(raw!$F$2:$F$23659='FIRE1104 raw'!$B$8:$J$8)*(raw!$C$2:$C$23659='FIRE1104 raw'!$A$4)*(raw!$G$2:$G$23659)),SUMPRODUCT((raw!$A$2:$A$23659=$A13)*(raw!$E$2:$E$23659='FIRE1104 raw'!C$9)*(raw!$F$2:$F$23659='FIRE1104 raw'!$B$8:$J$8)*(raw!$D$2:$D$23659='FIRE1104 raw'!$A$5)*(raw!$G$2:$G$23659))))</f>
        <v>0</v>
      </c>
      <c r="D13" s="15">
        <f>IF($A$4="England",SUMPRODUCT((raw!$A$2:$A$23659=$A13)*(raw!$E$2:$E$23659='FIRE1104 raw'!D$9)*(raw!$F$2:$F$23659='FIRE1104 raw'!$B$8:$J$8)*(raw!$G$2:$G$23659)),IF(OR($A$4="Metropolitan Fire Authorities",$A$4="Non Metropolitan Fire Authorities"),SUMPRODUCT((raw!$A$2:$A$23659=$A13)*(raw!$E$2:$E$23659='FIRE1104 raw'!D$9)*(raw!$F$2:$F$23659='FIRE1104 raw'!$B$8:$J$8)*(raw!$C$2:$C$23659='FIRE1104 raw'!$A$4)*(raw!$G$2:$G$23659)),SUMPRODUCT((raw!$A$2:$A$23659=$A13)*(raw!$E$2:$E$23659='FIRE1104 raw'!D$9)*(raw!$F$2:$F$23659='FIRE1104 raw'!$B$8:$J$8)*(raw!$D$2:$D$23659='FIRE1104 raw'!$A$5)*(raw!$G$2:$G$23659))))</f>
        <v>444</v>
      </c>
      <c r="E13" s="15">
        <f>IF($A$4="England",SUMPRODUCT((raw!$A$2:$A$23659=$A13)*(raw!$E$2:$E$23659='FIRE1104 raw'!E$9)*(raw!$F$2:$F$23659='FIRE1104 raw'!$B$8:$J$8)*(raw!$G$2:$G$23659)),IF(OR($A$4="Metropolitan Fire Authorities",$A$4="Non Metropolitan Fire Authorities"),SUMPRODUCT((raw!$A$2:$A$23659=$A13)*(raw!$E$2:$E$23659='FIRE1104 raw'!E$9)*(raw!$F$2:$F$23659='FIRE1104 raw'!$B$8:$J$8)*(raw!$C$2:$C$23659='FIRE1104 raw'!$A$4)*(raw!$G$2:$G$23659)),SUMPRODUCT((raw!$A$2:$A$23659=$A13)*(raw!$E$2:$E$23659='FIRE1104 raw'!E$9)*(raw!$F$2:$F$23659='FIRE1104 raw'!$B$8:$J$8)*(raw!$D$2:$D$23659='FIRE1104 raw'!$A$5)*(raw!$G$2:$G$23659))))</f>
        <v>154</v>
      </c>
      <c r="F13" s="15">
        <f>IF($A$4="England",SUMPRODUCT((raw!$A$2:$A$23659=$A13)*(raw!$E$2:$E$23659='FIRE1104 raw'!F$9)*(raw!$F$2:$F$23659='FIRE1104 raw'!$B$8:$J$8)*(raw!$G$2:$G$23659)),IF(OR($A$4="Metropolitan Fire Authorities",$A$4="Non Metropolitan Fire Authorities"),SUMPRODUCT((raw!$A$2:$A$23659=$A13)*(raw!$E$2:$E$23659='FIRE1104 raw'!F$9)*(raw!$F$2:$F$23659='FIRE1104 raw'!$B$8:$J$8)*(raw!$C$2:$C$23659='FIRE1104 raw'!$A$4)*(raw!$G$2:$G$23659)),SUMPRODUCT((raw!$A$2:$A$23659=$A13)*(raw!$E$2:$E$23659='FIRE1104 raw'!F$9)*(raw!$F$2:$F$23659='FIRE1104 raw'!$B$8:$J$8)*(raw!$D$2:$D$23659='FIRE1104 raw'!$A$5)*(raw!$G$2:$G$23659))))</f>
        <v>460</v>
      </c>
      <c r="G13" s="15">
        <f>IF($A$4="England",SUMPRODUCT((raw!$A$2:$A$23659=$A13)*(raw!$E$2:$E$23659='FIRE1104 raw'!G$9)*(raw!$F$2:$F$23659='FIRE1104 raw'!$B$8:$J$8)*(raw!$G$2:$G$23659)),IF(OR($A$4="Metropolitan Fire Authorities",$A$4="Non Metropolitan Fire Authorities"),SUMPRODUCT((raw!$A$2:$A$23659=$A13)*(raw!$E$2:$E$23659='FIRE1104 raw'!G$9)*(raw!$F$2:$F$23659='FIRE1104 raw'!$B$8:$J$8)*(raw!$C$2:$C$23659='FIRE1104 raw'!$A$4)*(raw!$G$2:$G$23659)),SUMPRODUCT((raw!$A$2:$A$23659=$A13)*(raw!$E$2:$E$23659='FIRE1104 raw'!G$9)*(raw!$F$2:$F$23659='FIRE1104 raw'!$B$8:$J$8)*(raw!$D$2:$D$23659='FIRE1104 raw'!$A$5)*(raw!$G$2:$G$23659))))</f>
        <v>162</v>
      </c>
      <c r="H13" s="15">
        <f>IF($A$4="England",SUMPRODUCT((raw!$A$2:$A$23659=$A13)*(raw!$E$2:$E$23659='FIRE1104 raw'!H$9)*(raw!$F$2:$F$23659='FIRE1104 raw'!$B$8:$J$8)*(raw!$G$2:$G$23659)),IF(OR($A$4="Metropolitan Fire Authorities",$A$4="Non Metropolitan Fire Authorities"),SUMPRODUCT((raw!$A$2:$A$23659=$A13)*(raw!$E$2:$E$23659='FIRE1104 raw'!H$9)*(raw!$F$2:$F$23659='FIRE1104 raw'!$B$8:$J$8)*(raw!$C$2:$C$23659='FIRE1104 raw'!$A$4)*(raw!$G$2:$G$23659)),SUMPRODUCT((raw!$A$2:$A$23659=$A13)*(raw!$E$2:$E$23659='FIRE1104 raw'!H$9)*(raw!$F$2:$F$23659='FIRE1104 raw'!$B$8:$J$8)*(raw!$D$2:$D$23659='FIRE1104 raw'!$A$5)*(raw!$G$2:$G$23659))))</f>
        <v>0</v>
      </c>
      <c r="I13" s="15">
        <f>IF($A$4="England",SUMPRODUCT((raw!$A$2:$A$23659=$A13)*(raw!$E$2:$E$23659='FIRE1104 raw'!I$9)*(raw!$F$2:$F$23659='FIRE1104 raw'!$B$8:$J$8)*(raw!$G$2:$G$23659)),IF(OR($A$4="Metropolitan Fire Authorities",$A$4="Non Metropolitan Fire Authorities"),SUMPRODUCT((raw!$A$2:$A$23659=$A13)*(raw!$E$2:$E$23659='FIRE1104 raw'!I$9)*(raw!$F$2:$F$23659='FIRE1104 raw'!$B$8:$J$8)*(raw!$C$2:$C$23659='FIRE1104 raw'!$A$4)*(raw!$G$2:$G$23659)),SUMPRODUCT((raw!$A$2:$A$23659=$A13)*(raw!$E$2:$E$23659='FIRE1104 raw'!I$9)*(raw!$F$2:$F$23659='FIRE1104 raw'!$B$8:$J$8)*(raw!$D$2:$D$23659='FIRE1104 raw'!$A$5)*(raw!$G$2:$G$23659))))</f>
        <v>1895</v>
      </c>
      <c r="J13" s="56">
        <f t="shared" si="0"/>
        <v>5.0008198065256602E-2</v>
      </c>
      <c r="K13" s="56">
        <f t="shared" si="1"/>
        <v>7.2077897379331332E-2</v>
      </c>
      <c r="L13" s="17"/>
      <c r="M13" s="15">
        <f>IF($A$4="England",SUMPRODUCT((raw!$A$2:$A$23659=$A13)*(raw!$E$2:$E$23659='FIRE1104 raw'!M$9)*(raw!$F$2:$F$23659='FIRE1104 raw'!$M$8)*(raw!$G$2:$G$23659)),IF(OR($A$4="Metropolitan Fire Authorities",$A$4="Non Metropolitan Fire Authorities"),SUMPRODUCT((raw!$A$2:$A$23659=$A13)*(raw!$E$2:$E$23659='FIRE1104 raw'!M$9)*(raw!$F$2:$F$23659='FIRE1104 raw'!$M$8)*(raw!$C$2:$C$23659='FIRE1104 raw'!$A$4)*(raw!$G$2:$G$23659)),SUMPRODUCT((raw!$A$2:$A$23659=$A13)*(raw!$E$2:$E$23659='FIRE1104 raw'!M$9)*(raw!$F$2:$F$23659='FIRE1104 raw'!$M$8)*(raw!$D$2:$D$23659='FIRE1104 raw'!$A$5)*(raw!$G$2:$G$23659))))</f>
        <v>11305</v>
      </c>
      <c r="N13" s="15">
        <f>IF($A$4="England",SUMPRODUCT((raw!$A$2:$A$23659=$A13)*(raw!$E$2:$E$23659='FIRE1104 raw'!N$9)*(raw!$F$2:$F$23659='FIRE1104 raw'!$M$8)*(raw!$G$2:$G$23659)),IF(OR($A$4="Metropolitan Fire Authorities",$A$4="Non Metropolitan Fire Authorities"),SUMPRODUCT((raw!$A$2:$A$23659=$A13)*(raw!$E$2:$E$23659='FIRE1104 raw'!N$9)*(raw!$F$2:$F$23659='FIRE1104 raw'!$M$8)*(raw!$C$2:$C$23659='FIRE1104 raw'!$A$4)*(raw!$G$2:$G$23659)),SUMPRODUCT((raw!$A$2:$A$23659=$A13)*(raw!$E$2:$E$23659='FIRE1104 raw'!N$9)*(raw!$F$2:$F$23659='FIRE1104 raw'!$M$8)*(raw!$D$2:$D$23659='FIRE1104 raw'!$A$5)*(raw!$G$2:$G$23659))))</f>
        <v>0</v>
      </c>
      <c r="O13" s="15">
        <f>IF($A$4="England",SUMPRODUCT((raw!$A$2:$A$23659=$A13)*(raw!$E$2:$E$23659='FIRE1104 raw'!O$9)*(raw!$F$2:$F$23659='FIRE1104 raw'!$M$8)*(raw!$G$2:$G$23659)),IF(OR($A$4="Metropolitan Fire Authorities",$A$4="Non Metropolitan Fire Authorities"),SUMPRODUCT((raw!$A$2:$A$23659=$A13)*(raw!$E$2:$E$23659='FIRE1104 raw'!O$9)*(raw!$F$2:$F$23659='FIRE1104 raw'!$M$8)*(raw!$C$2:$C$23659='FIRE1104 raw'!$A$4)*(raw!$G$2:$G$23659)),SUMPRODUCT((raw!$A$2:$A$23659=$A13)*(raw!$E$2:$E$23659='FIRE1104 raw'!O$9)*(raw!$F$2:$F$23659='FIRE1104 raw'!$M$8)*(raw!$D$2:$D$23659='FIRE1104 raw'!$A$5)*(raw!$G$2:$G$23659))))</f>
        <v>57</v>
      </c>
      <c r="P13" s="15">
        <f>IF($A$4="England",SUMPRODUCT((raw!$A$2:$A$23659=$A13)*(raw!$E$2:$E$23659='FIRE1104 raw'!P$9)*(raw!$F$2:$F$23659='FIRE1104 raw'!$M$8)*(raw!$G$2:$G$23659)),IF(OR($A$4="Metropolitan Fire Authorities",$A$4="Non Metropolitan Fire Authorities"),SUMPRODUCT((raw!$A$2:$A$23659=$A13)*(raw!$E$2:$E$23659='FIRE1104 raw'!P$9)*(raw!$F$2:$F$23659='FIRE1104 raw'!$M$8)*(raw!$C$2:$C$23659='FIRE1104 raw'!$A$4)*(raw!$G$2:$G$23659)),SUMPRODUCT((raw!$A$2:$A$23659=$A13)*(raw!$E$2:$E$23659='FIRE1104 raw'!P$9)*(raw!$F$2:$F$23659='FIRE1104 raw'!$M$8)*(raw!$D$2:$D$23659='FIRE1104 raw'!$A$5)*(raw!$G$2:$G$23659))))</f>
        <v>22</v>
      </c>
      <c r="Q13" s="15">
        <f>IF($A$4="England",SUMPRODUCT((raw!$A$2:$A$23659=$A13)*(raw!$E$2:$E$23659='FIRE1104 raw'!Q$9)*(raw!$F$2:$F$23659='FIRE1104 raw'!$M$8)*(raw!$G$2:$G$23659)),IF(OR($A$4="Metropolitan Fire Authorities",$A$4="Non Metropolitan Fire Authorities"),SUMPRODUCT((raw!$A$2:$A$23659=$A13)*(raw!$E$2:$E$23659='FIRE1104 raw'!Q$9)*(raw!$F$2:$F$23659='FIRE1104 raw'!$M$8)*(raw!$C$2:$C$23659='FIRE1104 raw'!$A$4)*(raw!$G$2:$G$23659)),SUMPRODUCT((raw!$A$2:$A$23659=$A13)*(raw!$E$2:$E$23659='FIRE1104 raw'!Q$9)*(raw!$F$2:$F$23659='FIRE1104 raw'!$M$8)*(raw!$D$2:$D$23659='FIRE1104 raw'!$A$5)*(raw!$G$2:$G$23659))))</f>
        <v>23</v>
      </c>
      <c r="R13" s="15">
        <f>IF($A$4="England",SUMPRODUCT((raw!$A$2:$A$23659=$A13)*(raw!$E$2:$E$23659='FIRE1104 raw'!R$9)*(raw!$F$2:$F$23659='FIRE1104 raw'!$M$8)*(raw!$G$2:$G$23659)),IF(OR($A$4="Metropolitan Fire Authorities",$A$4="Non Metropolitan Fire Authorities"),SUMPRODUCT((raw!$A$2:$A$23659=$A13)*(raw!$E$2:$E$23659='FIRE1104 raw'!R$9)*(raw!$F$2:$F$23659='FIRE1104 raw'!$M$8)*(raw!$C$2:$C$23659='FIRE1104 raw'!$A$4)*(raw!$G$2:$G$23659)),SUMPRODUCT((raw!$A$2:$A$23659=$A13)*(raw!$E$2:$E$23659='FIRE1104 raw'!R$9)*(raw!$F$2:$F$23659='FIRE1104 raw'!$M$8)*(raw!$D$2:$D$23659='FIRE1104 raw'!$A$5)*(raw!$G$2:$G$23659))))</f>
        <v>38</v>
      </c>
      <c r="S13" s="15">
        <f>IF($A$4="England",SUMPRODUCT((raw!$A$2:$A$23659=$A13)*(raw!$E$2:$E$23659='FIRE1104 raw'!S$9)*(raw!$F$2:$F$23659='FIRE1104 raw'!$M$8)*(raw!$G$2:$G$23659)),IF(OR($A$4="Metropolitan Fire Authorities",$A$4="Non Metropolitan Fire Authorities"),SUMPRODUCT((raw!$A$2:$A$23659=$A13)*(raw!$E$2:$E$23659='FIRE1104 raw'!S$9)*(raw!$F$2:$F$23659='FIRE1104 raw'!$M$8)*(raw!$C$2:$C$23659='FIRE1104 raw'!$A$4)*(raw!$G$2:$G$23659)),SUMPRODUCT((raw!$A$2:$A$23659=$A13)*(raw!$E$2:$E$23659='FIRE1104 raw'!S$9)*(raw!$F$2:$F$23659='FIRE1104 raw'!$M$8)*(raw!$D$2:$D$23659='FIRE1104 raw'!$A$5)*(raw!$G$2:$G$23659))))</f>
        <v>0</v>
      </c>
      <c r="T13" s="15">
        <f>IF($A$4="England",SUMPRODUCT((raw!$A$2:$A$23659=$A13)*(raw!$E$2:$E$23659='FIRE1104 raw'!T$9)*(raw!$F$2:$F$23659='FIRE1104 raw'!$M$8)*(raw!$G$2:$G$23659)),IF(OR($A$4="Metropolitan Fire Authorities",$A$4="Non Metropolitan Fire Authorities"),SUMPRODUCT((raw!$A$2:$A$23659=$A13)*(raw!$E$2:$E$23659='FIRE1104 raw'!T$9)*(raw!$F$2:$F$23659='FIRE1104 raw'!$M$8)*(raw!$C$2:$C$23659='FIRE1104 raw'!$A$4)*(raw!$G$2:$G$23659)),SUMPRODUCT((raw!$A$2:$A$23659=$A13)*(raw!$E$2:$E$23659='FIRE1104 raw'!T$9)*(raw!$F$2:$F$23659='FIRE1104 raw'!$M$8)*(raw!$D$2:$D$23659='FIRE1104 raw'!$A$5)*(raw!$G$2:$G$23659))))</f>
        <v>1736</v>
      </c>
      <c r="U13" s="56">
        <f t="shared" si="2"/>
        <v>1.2232415902140673E-2</v>
      </c>
      <c r="V13" s="56">
        <f t="shared" si="3"/>
        <v>0.13170472650026555</v>
      </c>
      <c r="W13" s="17"/>
      <c r="X13" s="16">
        <f t="shared" si="4"/>
        <v>34481</v>
      </c>
      <c r="Y13" s="16">
        <f t="shared" si="5"/>
        <v>501</v>
      </c>
      <c r="Z13" s="16">
        <f t="shared" si="6"/>
        <v>176</v>
      </c>
      <c r="AA13" s="16">
        <f t="shared" si="7"/>
        <v>483</v>
      </c>
      <c r="AB13" s="16">
        <f t="shared" si="8"/>
        <v>200</v>
      </c>
      <c r="AC13" s="16">
        <f t="shared" si="9"/>
        <v>3631</v>
      </c>
      <c r="AD13" s="56">
        <f t="shared" si="10"/>
        <v>3.7945369827850788E-2</v>
      </c>
      <c r="AE13" s="56">
        <f t="shared" si="11"/>
        <v>9.1989258208350216E-2</v>
      </c>
      <c r="AF13" s="17"/>
      <c r="AG13" s="15">
        <f>IF($A$4="England",SUMPRODUCT((raw!$A$2:$A$23659=$A13)*(raw!$E$2:$E$23659='FIRE1104 raw'!AG$9)*(raw!$F$2:$F$23659='FIRE1104 raw'!$AG$8)*(raw!$G$2:$G$23659)),IF(OR($A$4="Metropolitan Fire Authorities",$A$4="Non Metropolitan Fire Authorities"),SUMPRODUCT((raw!$A$2:$A$23659=$A13)*(raw!$E$2:$E$23659='FIRE1104 raw'!AG$9)*(raw!$F$2:$F$23659='FIRE1104 raw'!$AG$8)*(raw!$C$2:$C$23659='FIRE1104 raw'!$A$4)*(raw!$G$2:$G$23659)),SUMPRODUCT((raw!$A$2:$A$23659=$A13)*(raw!$E$2:$E$23659='FIRE1104 raw'!AG$9)*(raw!$F$2:$F$23659='FIRE1104 raw'!$AG$8)*(raw!$D$2:$D$23659='FIRE1104 raw'!$A$5)*(raw!$G$2:$G$23659))))</f>
        <v>1192</v>
      </c>
      <c r="AH13" s="15">
        <f>IF($A$4="England",SUMPRODUCT((raw!$A$2:$A$23659=$A13)*(raw!$E$2:$E$23659='FIRE1104 raw'!AH$9)*(raw!$F$2:$F$23659='FIRE1104 raw'!$AG$8)*(raw!$G$2:$G$23659)),IF(OR($A$4="Metropolitan Fire Authorities",$A$4="Non Metropolitan Fire Authorities"),SUMPRODUCT((raw!$A$2:$A$23659=$A13)*(raw!$E$2:$E$23659='FIRE1104 raw'!AH$9)*(raw!$F$2:$F$23659='FIRE1104 raw'!$AG$8)*(raw!$C$2:$C$23659='FIRE1104 raw'!$A$4)*(raw!$G$2:$G$23659)),SUMPRODUCT((raw!$A$2:$A$23659=$A13)*(raw!$E$2:$E$23659='FIRE1104 raw'!AH$9)*(raw!$F$2:$F$23659='FIRE1104 raw'!$AG$8)*(raw!$D$2:$D$23659='FIRE1104 raw'!$A$5)*(raw!$G$2:$G$23659))))</f>
        <v>0</v>
      </c>
      <c r="AI13" s="15">
        <f>IF($A$4="England",SUMPRODUCT((raw!$A$2:$A$23659=$A13)*(raw!$E$2:$E$23659='FIRE1104 raw'!AI$9)*(raw!$F$2:$F$23659='FIRE1104 raw'!$AG$8)*(raw!$G$2:$G$23659)),IF(OR($A$4="Metropolitan Fire Authorities",$A$4="Non Metropolitan Fire Authorities"),SUMPRODUCT((raw!$A$2:$A$23659=$A13)*(raw!$E$2:$E$23659='FIRE1104 raw'!AI$9)*(raw!$F$2:$F$23659='FIRE1104 raw'!$AG$8)*(raw!$C$2:$C$23659='FIRE1104 raw'!$A$4)*(raw!$G$2:$G$23659)),SUMPRODUCT((raw!$A$2:$A$23659=$A13)*(raw!$E$2:$E$23659='FIRE1104 raw'!AI$9)*(raw!$F$2:$F$23659='FIRE1104 raw'!$AG$8)*(raw!$D$2:$D$23659='FIRE1104 raw'!$A$5)*(raw!$G$2:$G$23659))))</f>
        <v>20</v>
      </c>
      <c r="AJ13" s="15">
        <f>IF($A$4="England",SUMPRODUCT((raw!$A$2:$A$23659=$A13)*(raw!$E$2:$E$23659='FIRE1104 raw'!AJ$9)*(raw!$F$2:$F$23659='FIRE1104 raw'!$AG$8)*(raw!$G$2:$G$23659)),IF(OR($A$4="Metropolitan Fire Authorities",$A$4="Non Metropolitan Fire Authorities"),SUMPRODUCT((raw!$A$2:$A$23659=$A13)*(raw!$E$2:$E$23659='FIRE1104 raw'!AJ$9)*(raw!$F$2:$F$23659='FIRE1104 raw'!$AG$8)*(raw!$C$2:$C$23659='FIRE1104 raw'!$A$4)*(raw!$G$2:$G$23659)),SUMPRODUCT((raw!$A$2:$A$23659=$A13)*(raw!$E$2:$E$23659='FIRE1104 raw'!AJ$9)*(raw!$F$2:$F$23659='FIRE1104 raw'!$AG$8)*(raw!$D$2:$D$23659='FIRE1104 raw'!$A$5)*(raw!$G$2:$G$23659))))</f>
        <v>3</v>
      </c>
      <c r="AK13" s="15">
        <f>IF($A$4="England",SUMPRODUCT((raw!$A$2:$A$23659=$A13)*(raw!$E$2:$E$23659='FIRE1104 raw'!AK$9)*(raw!$F$2:$F$23659='FIRE1104 raw'!$AG$8)*(raw!$G$2:$G$23659)),IF(OR($A$4="Metropolitan Fire Authorities",$A$4="Non Metropolitan Fire Authorities"),SUMPRODUCT((raw!$A$2:$A$23659=$A13)*(raw!$E$2:$E$23659='FIRE1104 raw'!AK$9)*(raw!$F$2:$F$23659='FIRE1104 raw'!$AG$8)*(raw!$C$2:$C$23659='FIRE1104 raw'!$A$4)*(raw!$G$2:$G$23659)),SUMPRODUCT((raw!$A$2:$A$23659=$A13)*(raw!$E$2:$E$23659='FIRE1104 raw'!AK$9)*(raw!$F$2:$F$23659='FIRE1104 raw'!$AG$8)*(raw!$D$2:$D$23659='FIRE1104 raw'!$A$5)*(raw!$G$2:$G$23659))))</f>
        <v>7</v>
      </c>
      <c r="AL13" s="15">
        <f>IF($A$4="England",SUMPRODUCT((raw!$A$2:$A$23659=$A13)*(raw!$E$2:$E$23659='FIRE1104 raw'!AL$9)*(raw!$F$2:$F$23659='FIRE1104 raw'!$AG$8)*(raw!$G$2:$G$23659)),IF(OR($A$4="Metropolitan Fire Authorities",$A$4="Non Metropolitan Fire Authorities"),SUMPRODUCT((raw!$A$2:$A$23659=$A13)*(raw!$E$2:$E$23659='FIRE1104 raw'!AL$9)*(raw!$F$2:$F$23659='FIRE1104 raw'!$AG$8)*(raw!$C$2:$C$23659='FIRE1104 raw'!$A$4)*(raw!$G$2:$G$23659)),SUMPRODUCT((raw!$A$2:$A$23659=$A13)*(raw!$E$2:$E$23659='FIRE1104 raw'!AL$9)*(raw!$F$2:$F$23659='FIRE1104 raw'!$AG$8)*(raw!$D$2:$D$23659='FIRE1104 raw'!$A$5)*(raw!$G$2:$G$23659))))</f>
        <v>4</v>
      </c>
      <c r="AM13" s="15">
        <f>IF($A$4="England",SUMPRODUCT((raw!$A$2:$A$23659=$A13)*(raw!$E$2:$E$23659='FIRE1104 raw'!AM$9)*(raw!$F$2:$F$23659='FIRE1104 raw'!$AG$8)*(raw!$G$2:$G$23659)),IF(OR($A$4="Metropolitan Fire Authorities",$A$4="Non Metropolitan Fire Authorities"),SUMPRODUCT((raw!$A$2:$A$23659=$A13)*(raw!$E$2:$E$23659='FIRE1104 raw'!AM$9)*(raw!$F$2:$F$23659='FIRE1104 raw'!$AG$8)*(raw!$C$2:$C$23659='FIRE1104 raw'!$A$4)*(raw!$G$2:$G$23659)),SUMPRODUCT((raw!$A$2:$A$23659=$A13)*(raw!$E$2:$E$23659='FIRE1104 raw'!AM$9)*(raw!$F$2:$F$23659='FIRE1104 raw'!$AG$8)*(raw!$D$2:$D$23659='FIRE1104 raw'!$A$5)*(raw!$G$2:$G$23659))))</f>
        <v>0</v>
      </c>
      <c r="AN13" s="15">
        <f>IF($A$4="England",SUMPRODUCT((raw!$A$2:$A$23659=$A13)*(raw!$E$2:$E$23659='FIRE1104 raw'!AN$9)*(raw!$F$2:$F$23659='FIRE1104 raw'!$AG$8)*(raw!$G$2:$G$23659)),IF(OR($A$4="Metropolitan Fire Authorities",$A$4="Non Metropolitan Fire Authorities"),SUMPRODUCT((raw!$A$2:$A$23659=$A13)*(raw!$E$2:$E$23659='FIRE1104 raw'!AN$9)*(raw!$F$2:$F$23659='FIRE1104 raw'!$AG$8)*(raw!$C$2:$C$23659='FIRE1104 raw'!$A$4)*(raw!$G$2:$G$23659)),SUMPRODUCT((raw!$A$2:$A$23659=$A13)*(raw!$E$2:$E$23659='FIRE1104 raw'!AN$9)*(raw!$F$2:$F$23659='FIRE1104 raw'!$AG$8)*(raw!$D$2:$D$23659='FIRE1104 raw'!$A$5)*(raw!$G$2:$G$23659))))</f>
        <v>80</v>
      </c>
      <c r="AO13" s="56">
        <f t="shared" si="12"/>
        <v>2.7732463295269169E-2</v>
      </c>
      <c r="AP13" s="56">
        <f t="shared" si="13"/>
        <v>6.1255742725880552E-2</v>
      </c>
      <c r="AQ13" s="17"/>
      <c r="AR13" s="15">
        <f>IF($A$4="England",SUMPRODUCT((raw!$A$2:$A$23659=$A13)*(raw!$E$2:$E$23659='FIRE1104 raw'!AR$9)*(raw!$F$2:$F$23659='FIRE1104 raw'!$AR$8)*(raw!$G$2:$G$23659)),IF(OR($A$4="Metropolitan Fire Authorities",$A$4="Non Metropolitan Fire Authorities"),SUMPRODUCT((raw!$A$2:$A$23659=$A13)*(raw!$E$2:$E$23659='FIRE1104 raw'!AR$9)*(raw!$F$2:$F$23659='FIRE1104 raw'!$AR$8)*(raw!$C$2:$C$23659='FIRE1104 raw'!$A$4)*(raw!$G$2:$G$23659)),SUMPRODUCT((raw!$A$2:$A$23659=$A13)*(raw!$E$2:$E$23659='FIRE1104 raw'!AR$9)*(raw!$F$2:$F$23659='FIRE1104 raw'!$AR$8)*(raw!$D$2:$D$23659='FIRE1104 raw'!$A$5)*(raw!$G$2:$G$23659))))</f>
        <v>6800</v>
      </c>
      <c r="AS13" s="15">
        <f>IF($A$4="England",SUMPRODUCT((raw!$A$2:$A$23659=$A13)*(raw!$E$2:$E$23659='FIRE1104 raw'!AS$9)*(raw!$F$2:$F$23659='FIRE1104 raw'!$AR$8)*(raw!$G$2:$G$23659)),IF(OR($A$4="Metropolitan Fire Authorities",$A$4="Non Metropolitan Fire Authorities"),SUMPRODUCT((raw!$A$2:$A$23659=$A13)*(raw!$E$2:$E$23659='FIRE1104 raw'!AS$9)*(raw!$F$2:$F$23659='FIRE1104 raw'!$AR$8)*(raw!$C$2:$C$23659='FIRE1104 raw'!$A$4)*(raw!$G$2:$G$23659)),SUMPRODUCT((raw!$A$2:$A$23659=$A13)*(raw!$E$2:$E$23659='FIRE1104 raw'!AS$9)*(raw!$F$2:$F$23659='FIRE1104 raw'!$AR$8)*(raw!$D$2:$D$23659='FIRE1104 raw'!$A$5)*(raw!$G$2:$G$23659))))</f>
        <v>0</v>
      </c>
      <c r="AT13" s="15">
        <f>IF($A$4="England",SUMPRODUCT((raw!$A$2:$A$23659=$A13)*(raw!$E$2:$E$23659='FIRE1104 raw'!AT$9)*(raw!$F$2:$F$23659='FIRE1104 raw'!$AR$8)*(raw!$G$2:$G$23659)),IF(OR($A$4="Metropolitan Fire Authorities",$A$4="Non Metropolitan Fire Authorities"),SUMPRODUCT((raw!$A$2:$A$23659=$A13)*(raw!$E$2:$E$23659='FIRE1104 raw'!AT$9)*(raw!$F$2:$F$23659='FIRE1104 raw'!$AR$8)*(raw!$C$2:$C$23659='FIRE1104 raw'!$A$4)*(raw!$G$2:$G$23659)),SUMPRODUCT((raw!$A$2:$A$23659=$A13)*(raw!$E$2:$E$23659='FIRE1104 raw'!AT$9)*(raw!$F$2:$F$23659='FIRE1104 raw'!$AR$8)*(raw!$D$2:$D$23659='FIRE1104 raw'!$A$5)*(raw!$G$2:$G$23659))))</f>
        <v>71</v>
      </c>
      <c r="AU13" s="15">
        <f>IF($A$4="England",SUMPRODUCT((raw!$A$2:$A$23659=$A13)*(raw!$E$2:$E$23659='FIRE1104 raw'!AU$9)*(raw!$F$2:$F$23659='FIRE1104 raw'!$AR$8)*(raw!$G$2:$G$23659)),IF(OR($A$4="Metropolitan Fire Authorities",$A$4="Non Metropolitan Fire Authorities"),SUMPRODUCT((raw!$A$2:$A$23659=$A13)*(raw!$E$2:$E$23659='FIRE1104 raw'!AU$9)*(raw!$F$2:$F$23659='FIRE1104 raw'!$AR$8)*(raw!$C$2:$C$23659='FIRE1104 raw'!$A$4)*(raw!$G$2:$G$23659)),SUMPRODUCT((raw!$A$2:$A$23659=$A13)*(raw!$E$2:$E$23659='FIRE1104 raw'!AU$9)*(raw!$F$2:$F$23659='FIRE1104 raw'!$AR$8)*(raw!$D$2:$D$23659='FIRE1104 raw'!$A$5)*(raw!$G$2:$G$23659))))</f>
        <v>185</v>
      </c>
      <c r="AV13" s="15">
        <f>IF($A$4="England",SUMPRODUCT((raw!$A$2:$A$23659=$A13)*(raw!$E$2:$E$23659='FIRE1104 raw'!AV$9)*(raw!$F$2:$F$23659='FIRE1104 raw'!$AR$8)*(raw!$G$2:$G$23659)),IF(OR($A$4="Metropolitan Fire Authorities",$A$4="Non Metropolitan Fire Authorities"),SUMPRODUCT((raw!$A$2:$A$23659=$A13)*(raw!$E$2:$E$23659='FIRE1104 raw'!AV$9)*(raw!$F$2:$F$23659='FIRE1104 raw'!$AR$8)*(raw!$C$2:$C$23659='FIRE1104 raw'!$A$4)*(raw!$G$2:$G$23659)),SUMPRODUCT((raw!$A$2:$A$23659=$A13)*(raw!$E$2:$E$23659='FIRE1104 raw'!AV$9)*(raw!$F$2:$F$23659='FIRE1104 raw'!$AR$8)*(raw!$D$2:$D$23659='FIRE1104 raw'!$A$5)*(raw!$G$2:$G$23659))))</f>
        <v>182</v>
      </c>
      <c r="AW13" s="15">
        <f>IF($A$4="England",SUMPRODUCT((raw!$A$2:$A$23659=$A13)*(raw!$E$2:$E$23659='FIRE1104 raw'!AW$9)*(raw!$F$2:$F$23659='FIRE1104 raw'!$AR$8)*(raw!$G$2:$G$23659)),IF(OR($A$4="Metropolitan Fire Authorities",$A$4="Non Metropolitan Fire Authorities"),SUMPRODUCT((raw!$A$2:$A$23659=$A13)*(raw!$E$2:$E$23659='FIRE1104 raw'!AW$9)*(raw!$F$2:$F$23659='FIRE1104 raw'!$AR$8)*(raw!$C$2:$C$23659='FIRE1104 raw'!$A$4)*(raw!$G$2:$G$23659)),SUMPRODUCT((raw!$A$2:$A$23659=$A13)*(raw!$E$2:$E$23659='FIRE1104 raw'!AW$9)*(raw!$F$2:$F$23659='FIRE1104 raw'!$AR$8)*(raw!$D$2:$D$23659='FIRE1104 raw'!$A$5)*(raw!$G$2:$G$23659))))</f>
        <v>57</v>
      </c>
      <c r="AX13" s="15">
        <f>IF($A$4="England",SUMPRODUCT((raw!$A$2:$A$23659=$A13)*(raw!$E$2:$E$23659='FIRE1104 raw'!AX$9)*(raw!$F$2:$F$23659='FIRE1104 raw'!$AR$8)*(raw!$G$2:$G$23659)),IF(OR($A$4="Metropolitan Fire Authorities",$A$4="Non Metropolitan Fire Authorities"),SUMPRODUCT((raw!$A$2:$A$23659=$A13)*(raw!$E$2:$E$23659='FIRE1104 raw'!AX$9)*(raw!$F$2:$F$23659='FIRE1104 raw'!$AR$8)*(raw!$C$2:$C$23659='FIRE1104 raw'!$A$4)*(raw!$G$2:$G$23659)),SUMPRODUCT((raw!$A$2:$A$23659=$A13)*(raw!$E$2:$E$23659='FIRE1104 raw'!AX$9)*(raw!$F$2:$F$23659='FIRE1104 raw'!$AR$8)*(raw!$D$2:$D$23659='FIRE1104 raw'!$A$5)*(raw!$G$2:$G$23659))))</f>
        <v>0</v>
      </c>
      <c r="AY13" s="15">
        <f>IF($A$4="England",SUMPRODUCT((raw!$A$2:$A$23659=$A13)*(raw!$E$2:$E$23659='FIRE1104 raw'!AY$9)*(raw!$F$2:$F$23659='FIRE1104 raw'!$AR$8)*(raw!$G$2:$G$23659)),IF(OR($A$4="Metropolitan Fire Authorities",$A$4="Non Metropolitan Fire Authorities"),SUMPRODUCT((raw!$A$2:$A$23659=$A13)*(raw!$E$2:$E$23659='FIRE1104 raw'!AY$9)*(raw!$F$2:$F$23659='FIRE1104 raw'!$AR$8)*(raw!$C$2:$C$23659='FIRE1104 raw'!$A$4)*(raw!$G$2:$G$23659)),SUMPRODUCT((raw!$A$2:$A$23659=$A13)*(raw!$E$2:$E$23659='FIRE1104 raw'!AY$9)*(raw!$F$2:$F$23659='FIRE1104 raw'!$AR$8)*(raw!$D$2:$D$23659='FIRE1104 raw'!$A$5)*(raw!$G$2:$G$23659))))</f>
        <v>669</v>
      </c>
      <c r="AZ13" s="56">
        <f t="shared" si="14"/>
        <v>6.7854694996572998E-2</v>
      </c>
      <c r="BA13" s="56">
        <f t="shared" si="15"/>
        <v>8.4003013561024617E-2</v>
      </c>
      <c r="BB13" s="17"/>
      <c r="BC13" s="16">
        <f t="shared" si="16"/>
        <v>42473</v>
      </c>
      <c r="BD13" s="16">
        <f t="shared" si="17"/>
        <v>592</v>
      </c>
      <c r="BE13" s="16">
        <f t="shared" si="18"/>
        <v>364</v>
      </c>
      <c r="BF13" s="16">
        <f t="shared" si="19"/>
        <v>672</v>
      </c>
      <c r="BG13" s="16">
        <f t="shared" si="20"/>
        <v>261</v>
      </c>
      <c r="BH13" s="16">
        <f t="shared" si="21"/>
        <v>4380</v>
      </c>
      <c r="BI13" s="56">
        <f t="shared" si="22"/>
        <v>4.2581488661467021E-2</v>
      </c>
      <c r="BJ13" s="56">
        <f t="shared" si="23"/>
        <v>8.9860900250297485E-2</v>
      </c>
    </row>
    <row r="14" spans="1:62" x14ac:dyDescent="0.3">
      <c r="A14" s="14">
        <v>2015</v>
      </c>
      <c r="B14" s="15">
        <f>IF($A$4="England",SUMPRODUCT((raw!$A$2:$A$23659=$A14)*(raw!$E$2:$E$23659='FIRE1104 raw'!B$9)*(raw!$F$2:$F$23659='FIRE1104 raw'!$B$8:$J$8)*(raw!$G$2:$G$23659)),IF(OR($A$4="Metropolitan Fire Authorities",$A$4="Non Metropolitan Fire Authorities"),SUMPRODUCT((raw!$A$2:$A$23659=$A14)*(raw!$E$2:$E$23659='FIRE1104 raw'!B$9)*(raw!$F$2:$F$23659='FIRE1104 raw'!$B$8:$J$8)*(raw!$C$2:$C$23659='FIRE1104 raw'!$A$4)*(raw!$G$2:$G$23659)),SUMPRODUCT((raw!$A$2:$A$23659=$A14)*(raw!$E$2:$E$23659='FIRE1104 raw'!B$9)*(raw!$F$2:$F$23659='FIRE1104 raw'!$B$8:$J$8)*(raw!$D$2:$D$23659='FIRE1104 raw'!$A$5)*(raw!$G$2:$G$23659))))</f>
        <v>21768.375</v>
      </c>
      <c r="C14" s="15">
        <f>IF($A$4="England",SUMPRODUCT((raw!$A$2:$A$23659=$A14)*(raw!$E$2:$E$23659='FIRE1104 raw'!C$9)*(raw!$F$2:$F$23659='FIRE1104 raw'!$B$8:$J$8)*(raw!$G$2:$G$23659)),IF(OR($A$4="Metropolitan Fire Authorities",$A$4="Non Metropolitan Fire Authorities"),SUMPRODUCT((raw!$A$2:$A$23659=$A14)*(raw!$E$2:$E$23659='FIRE1104 raw'!C$9)*(raw!$F$2:$F$23659='FIRE1104 raw'!$B$8:$J$8)*(raw!$C$2:$C$23659='FIRE1104 raw'!$A$4)*(raw!$G$2:$G$23659)),SUMPRODUCT((raw!$A$2:$A$23659=$A14)*(raw!$E$2:$E$23659='FIRE1104 raw'!C$9)*(raw!$F$2:$F$23659='FIRE1104 raw'!$B$8:$J$8)*(raw!$D$2:$D$23659='FIRE1104 raw'!$A$5)*(raw!$G$2:$G$23659))))</f>
        <v>0</v>
      </c>
      <c r="D14" s="15">
        <f>IF($A$4="England",SUMPRODUCT((raw!$A$2:$A$23659=$A14)*(raw!$E$2:$E$23659='FIRE1104 raw'!D$9)*(raw!$F$2:$F$23659='FIRE1104 raw'!$B$8:$J$8)*(raw!$G$2:$G$23659)),IF(OR($A$4="Metropolitan Fire Authorities",$A$4="Non Metropolitan Fire Authorities"),SUMPRODUCT((raw!$A$2:$A$23659=$A14)*(raw!$E$2:$E$23659='FIRE1104 raw'!D$9)*(raw!$F$2:$F$23659='FIRE1104 raw'!$B$8:$J$8)*(raw!$C$2:$C$23659='FIRE1104 raw'!$A$4)*(raw!$G$2:$G$23659)),SUMPRODUCT((raw!$A$2:$A$23659=$A14)*(raw!$E$2:$E$23659='FIRE1104 raw'!D$9)*(raw!$F$2:$F$23659='FIRE1104 raw'!$B$8:$J$8)*(raw!$D$2:$D$23659='FIRE1104 raw'!$A$5)*(raw!$G$2:$G$23659))))</f>
        <v>434</v>
      </c>
      <c r="E14" s="15">
        <f>IF($A$4="England",SUMPRODUCT((raw!$A$2:$A$23659=$A14)*(raw!$E$2:$E$23659='FIRE1104 raw'!E$9)*(raw!$F$2:$F$23659='FIRE1104 raw'!$B$8:$J$8)*(raw!$G$2:$G$23659)),IF(OR($A$4="Metropolitan Fire Authorities",$A$4="Non Metropolitan Fire Authorities"),SUMPRODUCT((raw!$A$2:$A$23659=$A14)*(raw!$E$2:$E$23659='FIRE1104 raw'!E$9)*(raw!$F$2:$F$23659='FIRE1104 raw'!$B$8:$J$8)*(raw!$C$2:$C$23659='FIRE1104 raw'!$A$4)*(raw!$G$2:$G$23659)),SUMPRODUCT((raw!$A$2:$A$23659=$A14)*(raw!$E$2:$E$23659='FIRE1104 raw'!E$9)*(raw!$F$2:$F$23659='FIRE1104 raw'!$B$8:$J$8)*(raw!$D$2:$D$23659='FIRE1104 raw'!$A$5)*(raw!$G$2:$G$23659))))</f>
        <v>168</v>
      </c>
      <c r="F14" s="15">
        <f>IF($A$4="England",SUMPRODUCT((raw!$A$2:$A$23659=$A14)*(raw!$E$2:$E$23659='FIRE1104 raw'!F$9)*(raw!$F$2:$F$23659='FIRE1104 raw'!$B$8:$J$8)*(raw!$G$2:$G$23659)),IF(OR($A$4="Metropolitan Fire Authorities",$A$4="Non Metropolitan Fire Authorities"),SUMPRODUCT((raw!$A$2:$A$23659=$A14)*(raw!$E$2:$E$23659='FIRE1104 raw'!F$9)*(raw!$F$2:$F$23659='FIRE1104 raw'!$B$8:$J$8)*(raw!$C$2:$C$23659='FIRE1104 raw'!$A$4)*(raw!$G$2:$G$23659)),SUMPRODUCT((raw!$A$2:$A$23659=$A14)*(raw!$E$2:$E$23659='FIRE1104 raw'!F$9)*(raw!$F$2:$F$23659='FIRE1104 raw'!$B$8:$J$8)*(raw!$D$2:$D$23659='FIRE1104 raw'!$A$5)*(raw!$G$2:$G$23659))))</f>
        <v>430</v>
      </c>
      <c r="G14" s="15">
        <f>IF($A$4="England",SUMPRODUCT((raw!$A$2:$A$23659=$A14)*(raw!$E$2:$E$23659='FIRE1104 raw'!G$9)*(raw!$F$2:$F$23659='FIRE1104 raw'!$B$8:$J$8)*(raw!$G$2:$G$23659)),IF(OR($A$4="Metropolitan Fire Authorities",$A$4="Non Metropolitan Fire Authorities"),SUMPRODUCT((raw!$A$2:$A$23659=$A14)*(raw!$E$2:$E$23659='FIRE1104 raw'!G$9)*(raw!$F$2:$F$23659='FIRE1104 raw'!$B$8:$J$8)*(raw!$C$2:$C$23659='FIRE1104 raw'!$A$4)*(raw!$G$2:$G$23659)),SUMPRODUCT((raw!$A$2:$A$23659=$A14)*(raw!$E$2:$E$23659='FIRE1104 raw'!G$9)*(raw!$F$2:$F$23659='FIRE1104 raw'!$B$8:$J$8)*(raw!$D$2:$D$23659='FIRE1104 raw'!$A$5)*(raw!$G$2:$G$23659))))</f>
        <v>116</v>
      </c>
      <c r="H14" s="15">
        <f>IF($A$4="England",SUMPRODUCT((raw!$A$2:$A$23659=$A14)*(raw!$E$2:$E$23659='FIRE1104 raw'!H$9)*(raw!$F$2:$F$23659='FIRE1104 raw'!$B$8:$J$8)*(raw!$G$2:$G$23659)),IF(OR($A$4="Metropolitan Fire Authorities",$A$4="Non Metropolitan Fire Authorities"),SUMPRODUCT((raw!$A$2:$A$23659=$A14)*(raw!$E$2:$E$23659='FIRE1104 raw'!H$9)*(raw!$F$2:$F$23659='FIRE1104 raw'!$B$8:$J$8)*(raw!$C$2:$C$23659='FIRE1104 raw'!$A$4)*(raw!$G$2:$G$23659)),SUMPRODUCT((raw!$A$2:$A$23659=$A14)*(raw!$E$2:$E$23659='FIRE1104 raw'!H$9)*(raw!$F$2:$F$23659='FIRE1104 raw'!$B$8:$J$8)*(raw!$D$2:$D$23659='FIRE1104 raw'!$A$5)*(raw!$G$2:$G$23659))))</f>
        <v>0</v>
      </c>
      <c r="I14" s="15">
        <f>IF($A$4="England",SUMPRODUCT((raw!$A$2:$A$23659=$A14)*(raw!$E$2:$E$23659='FIRE1104 raw'!I$9)*(raw!$F$2:$F$23659='FIRE1104 raw'!$B$8:$J$8)*(raw!$G$2:$G$23659)),IF(OR($A$4="Metropolitan Fire Authorities",$A$4="Non Metropolitan Fire Authorities"),SUMPRODUCT((raw!$A$2:$A$23659=$A14)*(raw!$E$2:$E$23659='FIRE1104 raw'!I$9)*(raw!$F$2:$F$23659='FIRE1104 raw'!$B$8:$J$8)*(raw!$C$2:$C$23659='FIRE1104 raw'!$A$4)*(raw!$G$2:$G$23659)),SUMPRODUCT((raw!$A$2:$A$23659=$A14)*(raw!$E$2:$E$23659='FIRE1104 raw'!I$9)*(raw!$F$2:$F$23659='FIRE1104 raw'!$B$8:$J$8)*(raw!$D$2:$D$23659='FIRE1104 raw'!$A$5)*(raw!$G$2:$G$23659))))</f>
        <v>2304</v>
      </c>
      <c r="J14" s="56">
        <f t="shared" si="0"/>
        <v>5.0095183029602197E-2</v>
      </c>
      <c r="K14" s="56">
        <f t="shared" si="1"/>
        <v>9.1354708246804417E-2</v>
      </c>
      <c r="L14" s="17"/>
      <c r="M14" s="15">
        <f>IF($A$4="England",SUMPRODUCT((raw!$A$2:$A$23659=$A14)*(raw!$E$2:$E$23659='FIRE1104 raw'!M$9)*(raw!$F$2:$F$23659='FIRE1104 raw'!$M$8)*(raw!$G$2:$G$23659)),IF(OR($A$4="Metropolitan Fire Authorities",$A$4="Non Metropolitan Fire Authorities"),SUMPRODUCT((raw!$A$2:$A$23659=$A14)*(raw!$E$2:$E$23659='FIRE1104 raw'!M$9)*(raw!$F$2:$F$23659='FIRE1104 raw'!$M$8)*(raw!$C$2:$C$23659='FIRE1104 raw'!$A$4)*(raw!$G$2:$G$23659)),SUMPRODUCT((raw!$A$2:$A$23659=$A14)*(raw!$E$2:$E$23659='FIRE1104 raw'!M$9)*(raw!$F$2:$F$23659='FIRE1104 raw'!$M$8)*(raw!$D$2:$D$23659='FIRE1104 raw'!$A$5)*(raw!$G$2:$G$23659))))</f>
        <v>10625</v>
      </c>
      <c r="N14" s="15">
        <f>IF($A$4="England",SUMPRODUCT((raw!$A$2:$A$23659=$A14)*(raw!$E$2:$E$23659='FIRE1104 raw'!N$9)*(raw!$F$2:$F$23659='FIRE1104 raw'!$M$8)*(raw!$G$2:$G$23659)),IF(OR($A$4="Metropolitan Fire Authorities",$A$4="Non Metropolitan Fire Authorities"),SUMPRODUCT((raw!$A$2:$A$23659=$A14)*(raw!$E$2:$E$23659='FIRE1104 raw'!N$9)*(raw!$F$2:$F$23659='FIRE1104 raw'!$M$8)*(raw!$C$2:$C$23659='FIRE1104 raw'!$A$4)*(raw!$G$2:$G$23659)),SUMPRODUCT((raw!$A$2:$A$23659=$A14)*(raw!$E$2:$E$23659='FIRE1104 raw'!N$9)*(raw!$F$2:$F$23659='FIRE1104 raw'!$M$8)*(raw!$D$2:$D$23659='FIRE1104 raw'!$A$5)*(raw!$G$2:$G$23659))))</f>
        <v>0</v>
      </c>
      <c r="O14" s="15">
        <f>IF($A$4="England",SUMPRODUCT((raw!$A$2:$A$23659=$A14)*(raw!$E$2:$E$23659='FIRE1104 raw'!O$9)*(raw!$F$2:$F$23659='FIRE1104 raw'!$M$8)*(raw!$G$2:$G$23659)),IF(OR($A$4="Metropolitan Fire Authorities",$A$4="Non Metropolitan Fire Authorities"),SUMPRODUCT((raw!$A$2:$A$23659=$A14)*(raw!$E$2:$E$23659='FIRE1104 raw'!O$9)*(raw!$F$2:$F$23659='FIRE1104 raw'!$M$8)*(raw!$C$2:$C$23659='FIRE1104 raw'!$A$4)*(raw!$G$2:$G$23659)),SUMPRODUCT((raw!$A$2:$A$23659=$A14)*(raw!$E$2:$E$23659='FIRE1104 raw'!O$9)*(raw!$F$2:$F$23659='FIRE1104 raw'!$M$8)*(raw!$D$2:$D$23659='FIRE1104 raw'!$A$5)*(raw!$G$2:$G$23659))))</f>
        <v>58</v>
      </c>
      <c r="P14" s="15">
        <f>IF($A$4="England",SUMPRODUCT((raw!$A$2:$A$23659=$A14)*(raw!$E$2:$E$23659='FIRE1104 raw'!P$9)*(raw!$F$2:$F$23659='FIRE1104 raw'!$M$8)*(raw!$G$2:$G$23659)),IF(OR($A$4="Metropolitan Fire Authorities",$A$4="Non Metropolitan Fire Authorities"),SUMPRODUCT((raw!$A$2:$A$23659=$A14)*(raw!$E$2:$E$23659='FIRE1104 raw'!P$9)*(raw!$F$2:$F$23659='FIRE1104 raw'!$M$8)*(raw!$C$2:$C$23659='FIRE1104 raw'!$A$4)*(raw!$G$2:$G$23659)),SUMPRODUCT((raw!$A$2:$A$23659=$A14)*(raw!$E$2:$E$23659='FIRE1104 raw'!P$9)*(raw!$F$2:$F$23659='FIRE1104 raw'!$M$8)*(raw!$D$2:$D$23659='FIRE1104 raw'!$A$5)*(raw!$G$2:$G$23659))))</f>
        <v>32</v>
      </c>
      <c r="Q14" s="15">
        <f>IF($A$4="England",SUMPRODUCT((raw!$A$2:$A$23659=$A14)*(raw!$E$2:$E$23659='FIRE1104 raw'!Q$9)*(raw!$F$2:$F$23659='FIRE1104 raw'!$M$8)*(raw!$G$2:$G$23659)),IF(OR($A$4="Metropolitan Fire Authorities",$A$4="Non Metropolitan Fire Authorities"),SUMPRODUCT((raw!$A$2:$A$23659=$A14)*(raw!$E$2:$E$23659='FIRE1104 raw'!Q$9)*(raw!$F$2:$F$23659='FIRE1104 raw'!$M$8)*(raw!$C$2:$C$23659='FIRE1104 raw'!$A$4)*(raw!$G$2:$G$23659)),SUMPRODUCT((raw!$A$2:$A$23659=$A14)*(raw!$E$2:$E$23659='FIRE1104 raw'!Q$9)*(raw!$F$2:$F$23659='FIRE1104 raw'!$M$8)*(raw!$D$2:$D$23659='FIRE1104 raw'!$A$5)*(raw!$G$2:$G$23659))))</f>
        <v>21</v>
      </c>
      <c r="R14" s="15">
        <f>IF($A$4="England",SUMPRODUCT((raw!$A$2:$A$23659=$A14)*(raw!$E$2:$E$23659='FIRE1104 raw'!R$9)*(raw!$F$2:$F$23659='FIRE1104 raw'!$M$8)*(raw!$G$2:$G$23659)),IF(OR($A$4="Metropolitan Fire Authorities",$A$4="Non Metropolitan Fire Authorities"),SUMPRODUCT((raw!$A$2:$A$23659=$A14)*(raw!$E$2:$E$23659='FIRE1104 raw'!R$9)*(raw!$F$2:$F$23659='FIRE1104 raw'!$M$8)*(raw!$C$2:$C$23659='FIRE1104 raw'!$A$4)*(raw!$G$2:$G$23659)),SUMPRODUCT((raw!$A$2:$A$23659=$A14)*(raw!$E$2:$E$23659='FIRE1104 raw'!R$9)*(raw!$F$2:$F$23659='FIRE1104 raw'!$M$8)*(raw!$D$2:$D$23659='FIRE1104 raw'!$A$5)*(raw!$G$2:$G$23659))))</f>
        <v>17</v>
      </c>
      <c r="S14" s="15">
        <f>IF($A$4="England",SUMPRODUCT((raw!$A$2:$A$23659=$A14)*(raw!$E$2:$E$23659='FIRE1104 raw'!S$9)*(raw!$F$2:$F$23659='FIRE1104 raw'!$M$8)*(raw!$G$2:$G$23659)),IF(OR($A$4="Metropolitan Fire Authorities",$A$4="Non Metropolitan Fire Authorities"),SUMPRODUCT((raw!$A$2:$A$23659=$A14)*(raw!$E$2:$E$23659='FIRE1104 raw'!S$9)*(raw!$F$2:$F$23659='FIRE1104 raw'!$M$8)*(raw!$C$2:$C$23659='FIRE1104 raw'!$A$4)*(raw!$G$2:$G$23659)),SUMPRODUCT((raw!$A$2:$A$23659=$A14)*(raw!$E$2:$E$23659='FIRE1104 raw'!S$9)*(raw!$F$2:$F$23659='FIRE1104 raw'!$M$8)*(raw!$D$2:$D$23659='FIRE1104 raw'!$A$5)*(raw!$G$2:$G$23659))))</f>
        <v>0</v>
      </c>
      <c r="T14" s="15">
        <f>IF($A$4="England",SUMPRODUCT((raw!$A$2:$A$23659=$A14)*(raw!$E$2:$E$23659='FIRE1104 raw'!T$9)*(raw!$F$2:$F$23659='FIRE1104 raw'!$M$8)*(raw!$G$2:$G$23659)),IF(OR($A$4="Metropolitan Fire Authorities",$A$4="Non Metropolitan Fire Authorities"),SUMPRODUCT((raw!$A$2:$A$23659=$A14)*(raw!$E$2:$E$23659='FIRE1104 raw'!T$9)*(raw!$F$2:$F$23659='FIRE1104 raw'!$M$8)*(raw!$C$2:$C$23659='FIRE1104 raw'!$A$4)*(raw!$G$2:$G$23659)),SUMPRODUCT((raw!$A$2:$A$23659=$A14)*(raw!$E$2:$E$23659='FIRE1104 raw'!T$9)*(raw!$F$2:$F$23659='FIRE1104 raw'!$M$8)*(raw!$D$2:$D$23659='FIRE1104 raw'!$A$5)*(raw!$G$2:$G$23659))))</f>
        <v>2088</v>
      </c>
      <c r="U14" s="56">
        <f t="shared" si="2"/>
        <v>1.1903654794010973E-2</v>
      </c>
      <c r="V14" s="56">
        <f t="shared" si="3"/>
        <v>0.1626041585546297</v>
      </c>
      <c r="W14" s="17"/>
      <c r="X14" s="16">
        <f t="shared" si="4"/>
        <v>32393.375</v>
      </c>
      <c r="Y14" s="16">
        <f t="shared" si="5"/>
        <v>492</v>
      </c>
      <c r="Z14" s="16">
        <f t="shared" si="6"/>
        <v>200</v>
      </c>
      <c r="AA14" s="16">
        <f t="shared" si="7"/>
        <v>451</v>
      </c>
      <c r="AB14" s="16">
        <f t="shared" si="8"/>
        <v>133</v>
      </c>
      <c r="AC14" s="16">
        <f t="shared" si="9"/>
        <v>4392</v>
      </c>
      <c r="AD14" s="56">
        <f t="shared" si="10"/>
        <v>3.7897941378478218E-2</v>
      </c>
      <c r="AE14" s="56">
        <f t="shared" si="11"/>
        <v>0.11539257317950284</v>
      </c>
      <c r="AF14" s="17"/>
      <c r="AG14" s="15">
        <f>IF($A$4="England",SUMPRODUCT((raw!$A$2:$A$23659=$A14)*(raw!$E$2:$E$23659='FIRE1104 raw'!AG$9)*(raw!$F$2:$F$23659='FIRE1104 raw'!$AG$8)*(raw!$G$2:$G$23659)),IF(OR($A$4="Metropolitan Fire Authorities",$A$4="Non Metropolitan Fire Authorities"),SUMPRODUCT((raw!$A$2:$A$23659=$A14)*(raw!$E$2:$E$23659='FIRE1104 raw'!AG$9)*(raw!$F$2:$F$23659='FIRE1104 raw'!$AG$8)*(raw!$C$2:$C$23659='FIRE1104 raw'!$A$4)*(raw!$G$2:$G$23659)),SUMPRODUCT((raw!$A$2:$A$23659=$A14)*(raw!$E$2:$E$23659='FIRE1104 raw'!AG$9)*(raw!$F$2:$F$23659='FIRE1104 raw'!$AG$8)*(raw!$D$2:$D$23659='FIRE1104 raw'!$A$5)*(raw!$G$2:$G$23659))))</f>
        <v>1062.625</v>
      </c>
      <c r="AH14" s="15">
        <f>IF($A$4="England",SUMPRODUCT((raw!$A$2:$A$23659=$A14)*(raw!$E$2:$E$23659='FIRE1104 raw'!AH$9)*(raw!$F$2:$F$23659='FIRE1104 raw'!$AG$8)*(raw!$G$2:$G$23659)),IF(OR($A$4="Metropolitan Fire Authorities",$A$4="Non Metropolitan Fire Authorities"),SUMPRODUCT((raw!$A$2:$A$23659=$A14)*(raw!$E$2:$E$23659='FIRE1104 raw'!AH$9)*(raw!$F$2:$F$23659='FIRE1104 raw'!$AG$8)*(raw!$C$2:$C$23659='FIRE1104 raw'!$A$4)*(raw!$G$2:$G$23659)),SUMPRODUCT((raw!$A$2:$A$23659=$A14)*(raw!$E$2:$E$23659='FIRE1104 raw'!AH$9)*(raw!$F$2:$F$23659='FIRE1104 raw'!$AG$8)*(raw!$D$2:$D$23659='FIRE1104 raw'!$A$5)*(raw!$G$2:$G$23659))))</f>
        <v>0</v>
      </c>
      <c r="AI14" s="15">
        <f>IF($A$4="England",SUMPRODUCT((raw!$A$2:$A$23659=$A14)*(raw!$E$2:$E$23659='FIRE1104 raw'!AI$9)*(raw!$F$2:$F$23659='FIRE1104 raw'!$AG$8)*(raw!$G$2:$G$23659)),IF(OR($A$4="Metropolitan Fire Authorities",$A$4="Non Metropolitan Fire Authorities"),SUMPRODUCT((raw!$A$2:$A$23659=$A14)*(raw!$E$2:$E$23659='FIRE1104 raw'!AI$9)*(raw!$F$2:$F$23659='FIRE1104 raw'!$AG$8)*(raw!$C$2:$C$23659='FIRE1104 raw'!$A$4)*(raw!$G$2:$G$23659)),SUMPRODUCT((raw!$A$2:$A$23659=$A14)*(raw!$E$2:$E$23659='FIRE1104 raw'!AI$9)*(raw!$F$2:$F$23659='FIRE1104 raw'!$AG$8)*(raw!$D$2:$D$23659='FIRE1104 raw'!$A$5)*(raw!$G$2:$G$23659))))</f>
        <v>21</v>
      </c>
      <c r="AJ14" s="15">
        <f>IF($A$4="England",SUMPRODUCT((raw!$A$2:$A$23659=$A14)*(raw!$E$2:$E$23659='FIRE1104 raw'!AJ$9)*(raw!$F$2:$F$23659='FIRE1104 raw'!$AG$8)*(raw!$G$2:$G$23659)),IF(OR($A$4="Metropolitan Fire Authorities",$A$4="Non Metropolitan Fire Authorities"),SUMPRODUCT((raw!$A$2:$A$23659=$A14)*(raw!$E$2:$E$23659='FIRE1104 raw'!AJ$9)*(raw!$F$2:$F$23659='FIRE1104 raw'!$AG$8)*(raw!$C$2:$C$23659='FIRE1104 raw'!$A$4)*(raw!$G$2:$G$23659)),SUMPRODUCT((raw!$A$2:$A$23659=$A14)*(raw!$E$2:$E$23659='FIRE1104 raw'!AJ$9)*(raw!$F$2:$F$23659='FIRE1104 raw'!$AG$8)*(raw!$D$2:$D$23659='FIRE1104 raw'!$A$5)*(raw!$G$2:$G$23659))))</f>
        <v>4</v>
      </c>
      <c r="AK14" s="15">
        <f>IF($A$4="England",SUMPRODUCT((raw!$A$2:$A$23659=$A14)*(raw!$E$2:$E$23659='FIRE1104 raw'!AK$9)*(raw!$F$2:$F$23659='FIRE1104 raw'!$AG$8)*(raw!$G$2:$G$23659)),IF(OR($A$4="Metropolitan Fire Authorities",$A$4="Non Metropolitan Fire Authorities"),SUMPRODUCT((raw!$A$2:$A$23659=$A14)*(raw!$E$2:$E$23659='FIRE1104 raw'!AK$9)*(raw!$F$2:$F$23659='FIRE1104 raw'!$AG$8)*(raw!$C$2:$C$23659='FIRE1104 raw'!$A$4)*(raw!$G$2:$G$23659)),SUMPRODUCT((raw!$A$2:$A$23659=$A14)*(raw!$E$2:$E$23659='FIRE1104 raw'!AK$9)*(raw!$F$2:$F$23659='FIRE1104 raw'!$AG$8)*(raw!$D$2:$D$23659='FIRE1104 raw'!$A$5)*(raw!$G$2:$G$23659))))</f>
        <v>9</v>
      </c>
      <c r="AL14" s="15">
        <f>IF($A$4="England",SUMPRODUCT((raw!$A$2:$A$23659=$A14)*(raw!$E$2:$E$23659='FIRE1104 raw'!AL$9)*(raw!$F$2:$F$23659='FIRE1104 raw'!$AG$8)*(raw!$G$2:$G$23659)),IF(OR($A$4="Metropolitan Fire Authorities",$A$4="Non Metropolitan Fire Authorities"),SUMPRODUCT((raw!$A$2:$A$23659=$A14)*(raw!$E$2:$E$23659='FIRE1104 raw'!AL$9)*(raw!$F$2:$F$23659='FIRE1104 raw'!$AG$8)*(raw!$C$2:$C$23659='FIRE1104 raw'!$A$4)*(raw!$G$2:$G$23659)),SUMPRODUCT((raw!$A$2:$A$23659=$A14)*(raw!$E$2:$E$23659='FIRE1104 raw'!AL$9)*(raw!$F$2:$F$23659='FIRE1104 raw'!$AG$8)*(raw!$D$2:$D$23659='FIRE1104 raw'!$A$5)*(raw!$G$2:$G$23659))))</f>
        <v>2</v>
      </c>
      <c r="AM14" s="15">
        <f>IF($A$4="England",SUMPRODUCT((raw!$A$2:$A$23659=$A14)*(raw!$E$2:$E$23659='FIRE1104 raw'!AM$9)*(raw!$F$2:$F$23659='FIRE1104 raw'!$AG$8)*(raw!$G$2:$G$23659)),IF(OR($A$4="Metropolitan Fire Authorities",$A$4="Non Metropolitan Fire Authorities"),SUMPRODUCT((raw!$A$2:$A$23659=$A14)*(raw!$E$2:$E$23659='FIRE1104 raw'!AM$9)*(raw!$F$2:$F$23659='FIRE1104 raw'!$AG$8)*(raw!$C$2:$C$23659='FIRE1104 raw'!$A$4)*(raw!$G$2:$G$23659)),SUMPRODUCT((raw!$A$2:$A$23659=$A14)*(raw!$E$2:$E$23659='FIRE1104 raw'!AM$9)*(raw!$F$2:$F$23659='FIRE1104 raw'!$AG$8)*(raw!$D$2:$D$23659='FIRE1104 raw'!$A$5)*(raw!$G$2:$G$23659))))</f>
        <v>0</v>
      </c>
      <c r="AN14" s="15">
        <f>IF($A$4="England",SUMPRODUCT((raw!$A$2:$A$23659=$A14)*(raw!$E$2:$E$23659='FIRE1104 raw'!AN$9)*(raw!$F$2:$F$23659='FIRE1104 raw'!$AG$8)*(raw!$G$2:$G$23659)),IF(OR($A$4="Metropolitan Fire Authorities",$A$4="Non Metropolitan Fire Authorities"),SUMPRODUCT((raw!$A$2:$A$23659=$A14)*(raw!$E$2:$E$23659='FIRE1104 raw'!AN$9)*(raw!$F$2:$F$23659='FIRE1104 raw'!$AG$8)*(raw!$C$2:$C$23659='FIRE1104 raw'!$A$4)*(raw!$G$2:$G$23659)),SUMPRODUCT((raw!$A$2:$A$23659=$A14)*(raw!$E$2:$E$23659='FIRE1104 raw'!AN$9)*(raw!$F$2:$F$23659='FIRE1104 raw'!$AG$8)*(raw!$D$2:$D$23659='FIRE1104 raw'!$A$5)*(raw!$G$2:$G$23659))))</f>
        <v>100</v>
      </c>
      <c r="AO14" s="56">
        <f t="shared" si="12"/>
        <v>3.2768233018545909E-2</v>
      </c>
      <c r="AP14" s="56">
        <f t="shared" si="13"/>
        <v>8.3428928981124209E-2</v>
      </c>
      <c r="AQ14" s="17"/>
      <c r="AR14" s="15">
        <f>IF($A$4="England",SUMPRODUCT((raw!$A$2:$A$23659=$A14)*(raw!$E$2:$E$23659='FIRE1104 raw'!AR$9)*(raw!$F$2:$F$23659='FIRE1104 raw'!$AR$8)*(raw!$G$2:$G$23659)),IF(OR($A$4="Metropolitan Fire Authorities",$A$4="Non Metropolitan Fire Authorities"),SUMPRODUCT((raw!$A$2:$A$23659=$A14)*(raw!$E$2:$E$23659='FIRE1104 raw'!AR$9)*(raw!$F$2:$F$23659='FIRE1104 raw'!$AR$8)*(raw!$C$2:$C$23659='FIRE1104 raw'!$A$4)*(raw!$G$2:$G$23659)),SUMPRODUCT((raw!$A$2:$A$23659=$A14)*(raw!$E$2:$E$23659='FIRE1104 raw'!AR$9)*(raw!$F$2:$F$23659='FIRE1104 raw'!$AR$8)*(raw!$D$2:$D$23659='FIRE1104 raw'!$A$5)*(raw!$G$2:$G$23659))))</f>
        <v>6513</v>
      </c>
      <c r="AS14" s="15">
        <f>IF($A$4="England",SUMPRODUCT((raw!$A$2:$A$23659=$A14)*(raw!$E$2:$E$23659='FIRE1104 raw'!AS$9)*(raw!$F$2:$F$23659='FIRE1104 raw'!$AR$8)*(raw!$G$2:$G$23659)),IF(OR($A$4="Metropolitan Fire Authorities",$A$4="Non Metropolitan Fire Authorities"),SUMPRODUCT((raw!$A$2:$A$23659=$A14)*(raw!$E$2:$E$23659='FIRE1104 raw'!AS$9)*(raw!$F$2:$F$23659='FIRE1104 raw'!$AR$8)*(raw!$C$2:$C$23659='FIRE1104 raw'!$A$4)*(raw!$G$2:$G$23659)),SUMPRODUCT((raw!$A$2:$A$23659=$A14)*(raw!$E$2:$E$23659='FIRE1104 raw'!AS$9)*(raw!$F$2:$F$23659='FIRE1104 raw'!$AR$8)*(raw!$D$2:$D$23659='FIRE1104 raw'!$A$5)*(raw!$G$2:$G$23659))))</f>
        <v>0</v>
      </c>
      <c r="AT14" s="15">
        <f>IF($A$4="England",SUMPRODUCT((raw!$A$2:$A$23659=$A14)*(raw!$E$2:$E$23659='FIRE1104 raw'!AT$9)*(raw!$F$2:$F$23659='FIRE1104 raw'!$AR$8)*(raw!$G$2:$G$23659)),IF(OR($A$4="Metropolitan Fire Authorities",$A$4="Non Metropolitan Fire Authorities"),SUMPRODUCT((raw!$A$2:$A$23659=$A14)*(raw!$E$2:$E$23659='FIRE1104 raw'!AT$9)*(raw!$F$2:$F$23659='FIRE1104 raw'!$AR$8)*(raw!$C$2:$C$23659='FIRE1104 raw'!$A$4)*(raw!$G$2:$G$23659)),SUMPRODUCT((raw!$A$2:$A$23659=$A14)*(raw!$E$2:$E$23659='FIRE1104 raw'!AT$9)*(raw!$F$2:$F$23659='FIRE1104 raw'!$AR$8)*(raw!$D$2:$D$23659='FIRE1104 raw'!$A$5)*(raw!$G$2:$G$23659))))</f>
        <v>71</v>
      </c>
      <c r="AU14" s="15">
        <f>IF($A$4="England",SUMPRODUCT((raw!$A$2:$A$23659=$A14)*(raw!$E$2:$E$23659='FIRE1104 raw'!AU$9)*(raw!$F$2:$F$23659='FIRE1104 raw'!$AR$8)*(raw!$G$2:$G$23659)),IF(OR($A$4="Metropolitan Fire Authorities",$A$4="Non Metropolitan Fire Authorities"),SUMPRODUCT((raw!$A$2:$A$23659=$A14)*(raw!$E$2:$E$23659='FIRE1104 raw'!AU$9)*(raw!$F$2:$F$23659='FIRE1104 raw'!$AR$8)*(raw!$C$2:$C$23659='FIRE1104 raw'!$A$4)*(raw!$G$2:$G$23659)),SUMPRODUCT((raw!$A$2:$A$23659=$A14)*(raw!$E$2:$E$23659='FIRE1104 raw'!AU$9)*(raw!$F$2:$F$23659='FIRE1104 raw'!$AR$8)*(raw!$D$2:$D$23659='FIRE1104 raw'!$A$5)*(raw!$G$2:$G$23659))))</f>
        <v>188</v>
      </c>
      <c r="AV14" s="15">
        <f>IF($A$4="England",SUMPRODUCT((raw!$A$2:$A$23659=$A14)*(raw!$E$2:$E$23659='FIRE1104 raw'!AV$9)*(raw!$F$2:$F$23659='FIRE1104 raw'!$AR$8)*(raw!$G$2:$G$23659)),IF(OR($A$4="Metropolitan Fire Authorities",$A$4="Non Metropolitan Fire Authorities"),SUMPRODUCT((raw!$A$2:$A$23659=$A14)*(raw!$E$2:$E$23659='FIRE1104 raw'!AV$9)*(raw!$F$2:$F$23659='FIRE1104 raw'!$AR$8)*(raw!$C$2:$C$23659='FIRE1104 raw'!$A$4)*(raw!$G$2:$G$23659)),SUMPRODUCT((raw!$A$2:$A$23659=$A14)*(raw!$E$2:$E$23659='FIRE1104 raw'!AV$9)*(raw!$F$2:$F$23659='FIRE1104 raw'!$AR$8)*(raw!$D$2:$D$23659='FIRE1104 raw'!$A$5)*(raw!$G$2:$G$23659))))</f>
        <v>189</v>
      </c>
      <c r="AW14" s="15">
        <f>IF($A$4="England",SUMPRODUCT((raw!$A$2:$A$23659=$A14)*(raw!$E$2:$E$23659='FIRE1104 raw'!AW$9)*(raw!$F$2:$F$23659='FIRE1104 raw'!$AR$8)*(raw!$G$2:$G$23659)),IF(OR($A$4="Metropolitan Fire Authorities",$A$4="Non Metropolitan Fire Authorities"),SUMPRODUCT((raw!$A$2:$A$23659=$A14)*(raw!$E$2:$E$23659='FIRE1104 raw'!AW$9)*(raw!$F$2:$F$23659='FIRE1104 raw'!$AR$8)*(raw!$C$2:$C$23659='FIRE1104 raw'!$A$4)*(raw!$G$2:$G$23659)),SUMPRODUCT((raw!$A$2:$A$23659=$A14)*(raw!$E$2:$E$23659='FIRE1104 raw'!AW$9)*(raw!$F$2:$F$23659='FIRE1104 raw'!$AR$8)*(raw!$D$2:$D$23659='FIRE1104 raw'!$A$5)*(raw!$G$2:$G$23659))))</f>
        <v>38</v>
      </c>
      <c r="AX14" s="15">
        <f>IF($A$4="England",SUMPRODUCT((raw!$A$2:$A$23659=$A14)*(raw!$E$2:$E$23659='FIRE1104 raw'!AX$9)*(raw!$F$2:$F$23659='FIRE1104 raw'!$AR$8)*(raw!$G$2:$G$23659)),IF(OR($A$4="Metropolitan Fire Authorities",$A$4="Non Metropolitan Fire Authorities"),SUMPRODUCT((raw!$A$2:$A$23659=$A14)*(raw!$E$2:$E$23659='FIRE1104 raw'!AX$9)*(raw!$F$2:$F$23659='FIRE1104 raw'!$AR$8)*(raw!$C$2:$C$23659='FIRE1104 raw'!$A$4)*(raw!$G$2:$G$23659)),SUMPRODUCT((raw!$A$2:$A$23659=$A14)*(raw!$E$2:$E$23659='FIRE1104 raw'!AX$9)*(raw!$F$2:$F$23659='FIRE1104 raw'!$AR$8)*(raw!$D$2:$D$23659='FIRE1104 raw'!$A$5)*(raw!$G$2:$G$23659))))</f>
        <v>0</v>
      </c>
      <c r="AY14" s="15">
        <f>IF($A$4="England",SUMPRODUCT((raw!$A$2:$A$23659=$A14)*(raw!$E$2:$E$23659='FIRE1104 raw'!AY$9)*(raw!$F$2:$F$23659='FIRE1104 raw'!$AR$8)*(raw!$G$2:$G$23659)),IF(OR($A$4="Metropolitan Fire Authorities",$A$4="Non Metropolitan Fire Authorities"),SUMPRODUCT((raw!$A$2:$A$23659=$A14)*(raw!$E$2:$E$23659='FIRE1104 raw'!AY$9)*(raw!$F$2:$F$23659='FIRE1104 raw'!$AR$8)*(raw!$C$2:$C$23659='FIRE1104 raw'!$A$4)*(raw!$G$2:$G$23659)),SUMPRODUCT((raw!$A$2:$A$23659=$A14)*(raw!$E$2:$E$23659='FIRE1104 raw'!AY$9)*(raw!$F$2:$F$23659='FIRE1104 raw'!$AR$8)*(raw!$D$2:$D$23659='FIRE1104 raw'!$A$5)*(raw!$G$2:$G$23659))))</f>
        <v>834</v>
      </c>
      <c r="AZ14" s="56">
        <f t="shared" si="14"/>
        <v>6.9438491213030432E-2</v>
      </c>
      <c r="BA14" s="56">
        <f t="shared" si="15"/>
        <v>0.10647261585599387</v>
      </c>
      <c r="BB14" s="17"/>
      <c r="BC14" s="16">
        <f t="shared" si="16"/>
        <v>39969</v>
      </c>
      <c r="BD14" s="16">
        <f t="shared" si="17"/>
        <v>584</v>
      </c>
      <c r="BE14" s="16">
        <f t="shared" si="18"/>
        <v>392</v>
      </c>
      <c r="BF14" s="16">
        <f t="shared" si="19"/>
        <v>649</v>
      </c>
      <c r="BG14" s="16">
        <f t="shared" si="20"/>
        <v>173</v>
      </c>
      <c r="BH14" s="16">
        <f t="shared" si="21"/>
        <v>5326</v>
      </c>
      <c r="BI14" s="56">
        <f t="shared" si="22"/>
        <v>4.3048339598247422E-2</v>
      </c>
      <c r="BJ14" s="56">
        <f t="shared" si="23"/>
        <v>0.11309536449153802</v>
      </c>
    </row>
    <row r="15" spans="1:62" x14ac:dyDescent="0.3">
      <c r="A15" s="14">
        <v>2016</v>
      </c>
      <c r="B15" s="15">
        <f>IF($A$4="England",SUMPRODUCT((raw!$A$2:$A$23659=$A15)*(raw!$E$2:$E$23659='FIRE1104 raw'!B$9)*(raw!$F$2:$F$23659='FIRE1104 raw'!$B$8:$J$8)*(raw!$G$2:$G$23659)),IF(OR($A$4="Metropolitan Fire Authorities",$A$4="Non Metropolitan Fire Authorities"),SUMPRODUCT((raw!$A$2:$A$23659=$A15)*(raw!$E$2:$E$23659='FIRE1104 raw'!B$9)*(raw!$F$2:$F$23659='FIRE1104 raw'!$B$8:$J$8)*(raw!$C$2:$C$23659='FIRE1104 raw'!$A$4)*(raw!$G$2:$G$23659)),SUMPRODUCT((raw!$A$2:$A$23659=$A15)*(raw!$E$2:$E$23659='FIRE1104 raw'!B$9)*(raw!$F$2:$F$23659='FIRE1104 raw'!$B$8:$J$8)*(raw!$D$2:$D$23659='FIRE1104 raw'!$A$5)*(raw!$G$2:$G$23659))))</f>
        <v>21289.375</v>
      </c>
      <c r="C15" s="15">
        <f>IF($A$4="England",SUMPRODUCT((raw!$A$2:$A$23659=$A15)*(raw!$E$2:$E$23659='FIRE1104 raw'!C$9)*(raw!$F$2:$F$23659='FIRE1104 raw'!$B$8:$J$8)*(raw!$G$2:$G$23659)),IF(OR($A$4="Metropolitan Fire Authorities",$A$4="Non Metropolitan Fire Authorities"),SUMPRODUCT((raw!$A$2:$A$23659=$A15)*(raw!$E$2:$E$23659='FIRE1104 raw'!C$9)*(raw!$F$2:$F$23659='FIRE1104 raw'!$B$8:$J$8)*(raw!$C$2:$C$23659='FIRE1104 raw'!$A$4)*(raw!$G$2:$G$23659)),SUMPRODUCT((raw!$A$2:$A$23659=$A15)*(raw!$E$2:$E$23659='FIRE1104 raw'!C$9)*(raw!$F$2:$F$23659='FIRE1104 raw'!$B$8:$J$8)*(raw!$D$2:$D$23659='FIRE1104 raw'!$A$5)*(raw!$G$2:$G$23659))))</f>
        <v>0</v>
      </c>
      <c r="D15" s="15">
        <f>IF($A$4="England",SUMPRODUCT((raw!$A$2:$A$23659=$A15)*(raw!$E$2:$E$23659='FIRE1104 raw'!D$9)*(raw!$F$2:$F$23659='FIRE1104 raw'!$B$8:$J$8)*(raw!$G$2:$G$23659)),IF(OR($A$4="Metropolitan Fire Authorities",$A$4="Non Metropolitan Fire Authorities"),SUMPRODUCT((raw!$A$2:$A$23659=$A15)*(raw!$E$2:$E$23659='FIRE1104 raw'!D$9)*(raw!$F$2:$F$23659='FIRE1104 raw'!$B$8:$J$8)*(raw!$C$2:$C$23659='FIRE1104 raw'!$A$4)*(raw!$G$2:$G$23659)),SUMPRODUCT((raw!$A$2:$A$23659=$A15)*(raw!$E$2:$E$23659='FIRE1104 raw'!D$9)*(raw!$F$2:$F$23659='FIRE1104 raw'!$B$8:$J$8)*(raw!$D$2:$D$23659='FIRE1104 raw'!$A$5)*(raw!$G$2:$G$23659))))</f>
        <v>425</v>
      </c>
      <c r="E15" s="15">
        <f>IF($A$4="England",SUMPRODUCT((raw!$A$2:$A$23659=$A15)*(raw!$E$2:$E$23659='FIRE1104 raw'!E$9)*(raw!$F$2:$F$23659='FIRE1104 raw'!$B$8:$J$8)*(raw!$G$2:$G$23659)),IF(OR($A$4="Metropolitan Fire Authorities",$A$4="Non Metropolitan Fire Authorities"),SUMPRODUCT((raw!$A$2:$A$23659=$A15)*(raw!$E$2:$E$23659='FIRE1104 raw'!E$9)*(raw!$F$2:$F$23659='FIRE1104 raw'!$B$8:$J$8)*(raw!$C$2:$C$23659='FIRE1104 raw'!$A$4)*(raw!$G$2:$G$23659)),SUMPRODUCT((raw!$A$2:$A$23659=$A15)*(raw!$E$2:$E$23659='FIRE1104 raw'!E$9)*(raw!$F$2:$F$23659='FIRE1104 raw'!$B$8:$J$8)*(raw!$D$2:$D$23659='FIRE1104 raw'!$A$5)*(raw!$G$2:$G$23659))))</f>
        <v>163</v>
      </c>
      <c r="F15" s="15">
        <f>IF($A$4="England",SUMPRODUCT((raw!$A$2:$A$23659=$A15)*(raw!$E$2:$E$23659='FIRE1104 raw'!F$9)*(raw!$F$2:$F$23659='FIRE1104 raw'!$B$8:$J$8)*(raw!$G$2:$G$23659)),IF(OR($A$4="Metropolitan Fire Authorities",$A$4="Non Metropolitan Fire Authorities"),SUMPRODUCT((raw!$A$2:$A$23659=$A15)*(raw!$E$2:$E$23659='FIRE1104 raw'!F$9)*(raw!$F$2:$F$23659='FIRE1104 raw'!$B$8:$J$8)*(raw!$C$2:$C$23659='FIRE1104 raw'!$A$4)*(raw!$G$2:$G$23659)),SUMPRODUCT((raw!$A$2:$A$23659=$A15)*(raw!$E$2:$E$23659='FIRE1104 raw'!F$9)*(raw!$F$2:$F$23659='FIRE1104 raw'!$B$8:$J$8)*(raw!$D$2:$D$23659='FIRE1104 raw'!$A$5)*(raw!$G$2:$G$23659))))</f>
        <v>421</v>
      </c>
      <c r="G15" s="15">
        <f>IF($A$4="England",SUMPRODUCT((raw!$A$2:$A$23659=$A15)*(raw!$E$2:$E$23659='FIRE1104 raw'!G$9)*(raw!$F$2:$F$23659='FIRE1104 raw'!$B$8:$J$8)*(raw!$G$2:$G$23659)),IF(OR($A$4="Metropolitan Fire Authorities",$A$4="Non Metropolitan Fire Authorities"),SUMPRODUCT((raw!$A$2:$A$23659=$A15)*(raw!$E$2:$E$23659='FIRE1104 raw'!G$9)*(raw!$F$2:$F$23659='FIRE1104 raw'!$B$8:$J$8)*(raw!$C$2:$C$23659='FIRE1104 raw'!$A$4)*(raw!$G$2:$G$23659)),SUMPRODUCT((raw!$A$2:$A$23659=$A15)*(raw!$E$2:$E$23659='FIRE1104 raw'!G$9)*(raw!$F$2:$F$23659='FIRE1104 raw'!$B$8:$J$8)*(raw!$D$2:$D$23659='FIRE1104 raw'!$A$5)*(raw!$G$2:$G$23659))))</f>
        <v>121</v>
      </c>
      <c r="H15" s="15">
        <f>IF($A$4="England",SUMPRODUCT((raw!$A$2:$A$23659=$A15)*(raw!$E$2:$E$23659='FIRE1104 raw'!H$9)*(raw!$F$2:$F$23659='FIRE1104 raw'!$B$8:$J$8)*(raw!$G$2:$G$23659)),IF(OR($A$4="Metropolitan Fire Authorities",$A$4="Non Metropolitan Fire Authorities"),SUMPRODUCT((raw!$A$2:$A$23659=$A15)*(raw!$E$2:$E$23659='FIRE1104 raw'!H$9)*(raw!$F$2:$F$23659='FIRE1104 raw'!$B$8:$J$8)*(raw!$C$2:$C$23659='FIRE1104 raw'!$A$4)*(raw!$G$2:$G$23659)),SUMPRODUCT((raw!$A$2:$A$23659=$A15)*(raw!$E$2:$E$23659='FIRE1104 raw'!H$9)*(raw!$F$2:$F$23659='FIRE1104 raw'!$B$8:$J$8)*(raw!$D$2:$D$23659='FIRE1104 raw'!$A$5)*(raw!$G$2:$G$23659))))</f>
        <v>0</v>
      </c>
      <c r="I15" s="15">
        <f>IF($A$4="England",SUMPRODUCT((raw!$A$2:$A$23659=$A15)*(raw!$E$2:$E$23659='FIRE1104 raw'!I$9)*(raw!$F$2:$F$23659='FIRE1104 raw'!$B$8:$J$8)*(raw!$G$2:$G$23659)),IF(OR($A$4="Metropolitan Fire Authorities",$A$4="Non Metropolitan Fire Authorities"),SUMPRODUCT((raw!$A$2:$A$23659=$A15)*(raw!$E$2:$E$23659='FIRE1104 raw'!I$9)*(raw!$F$2:$F$23659='FIRE1104 raw'!$B$8:$J$8)*(raw!$C$2:$C$23659='FIRE1104 raw'!$A$4)*(raw!$G$2:$G$23659)),SUMPRODUCT((raw!$A$2:$A$23659=$A15)*(raw!$E$2:$E$23659='FIRE1104 raw'!I$9)*(raw!$F$2:$F$23659='FIRE1104 raw'!$B$8:$J$8)*(raw!$D$2:$D$23659='FIRE1104 raw'!$A$5)*(raw!$G$2:$G$23659))))</f>
        <v>1608</v>
      </c>
      <c r="J15" s="56">
        <f>SUM(D15:G15)/(SUM(B15:G15))</f>
        <v>5.0402832371553623E-2</v>
      </c>
      <c r="K15" s="56">
        <f t="shared" si="1"/>
        <v>6.6923665194387652E-2</v>
      </c>
      <c r="L15" s="17"/>
      <c r="M15" s="15">
        <f>IF($A$4="England",SUMPRODUCT((raw!$A$2:$A$23659=$A15)*(raw!$E$2:$E$23659='FIRE1104 raw'!M$9)*(raw!$F$2:$F$23659='FIRE1104 raw'!$M$8)*(raw!$G$2:$G$23659)),IF(OR($A$4="Metropolitan Fire Authorities",$A$4="Non Metropolitan Fire Authorities"),SUMPRODUCT((raw!$A$2:$A$23659=$A15)*(raw!$E$2:$E$23659='FIRE1104 raw'!M$9)*(raw!$F$2:$F$23659='FIRE1104 raw'!$M$8)*(raw!$C$2:$C$23659='FIRE1104 raw'!$A$4)*(raw!$G$2:$G$23659)),SUMPRODUCT((raw!$A$2:$A$23659=$A15)*(raw!$E$2:$E$23659='FIRE1104 raw'!M$9)*(raw!$F$2:$F$23659='FIRE1104 raw'!$M$8)*(raw!$D$2:$D$23659='FIRE1104 raw'!$A$5)*(raw!$G$2:$G$23659))))</f>
        <v>10712</v>
      </c>
      <c r="N15" s="15">
        <f>IF($A$4="England",SUMPRODUCT((raw!$A$2:$A$23659=$A15)*(raw!$E$2:$E$23659='FIRE1104 raw'!N$9)*(raw!$F$2:$F$23659='FIRE1104 raw'!$M$8)*(raw!$G$2:$G$23659)),IF(OR($A$4="Metropolitan Fire Authorities",$A$4="Non Metropolitan Fire Authorities"),SUMPRODUCT((raw!$A$2:$A$23659=$A15)*(raw!$E$2:$E$23659='FIRE1104 raw'!N$9)*(raw!$F$2:$F$23659='FIRE1104 raw'!$M$8)*(raw!$C$2:$C$23659='FIRE1104 raw'!$A$4)*(raw!$G$2:$G$23659)),SUMPRODUCT((raw!$A$2:$A$23659=$A15)*(raw!$E$2:$E$23659='FIRE1104 raw'!N$9)*(raw!$F$2:$F$23659='FIRE1104 raw'!$M$8)*(raw!$D$2:$D$23659='FIRE1104 raw'!$A$5)*(raw!$G$2:$G$23659))))</f>
        <v>0</v>
      </c>
      <c r="O15" s="15">
        <f>IF($A$4="England",SUMPRODUCT((raw!$A$2:$A$23659=$A15)*(raw!$E$2:$E$23659='FIRE1104 raw'!O$9)*(raw!$F$2:$F$23659='FIRE1104 raw'!$M$8)*(raw!$G$2:$G$23659)),IF(OR($A$4="Metropolitan Fire Authorities",$A$4="Non Metropolitan Fire Authorities"),SUMPRODUCT((raw!$A$2:$A$23659=$A15)*(raw!$E$2:$E$23659='FIRE1104 raw'!O$9)*(raw!$F$2:$F$23659='FIRE1104 raw'!$M$8)*(raw!$C$2:$C$23659='FIRE1104 raw'!$A$4)*(raw!$G$2:$G$23659)),SUMPRODUCT((raw!$A$2:$A$23659=$A15)*(raw!$E$2:$E$23659='FIRE1104 raw'!O$9)*(raw!$F$2:$F$23659='FIRE1104 raw'!$M$8)*(raw!$D$2:$D$23659='FIRE1104 raw'!$A$5)*(raw!$G$2:$G$23659))))</f>
        <v>72</v>
      </c>
      <c r="P15" s="15">
        <f>IF($A$4="England",SUMPRODUCT((raw!$A$2:$A$23659=$A15)*(raw!$E$2:$E$23659='FIRE1104 raw'!P$9)*(raw!$F$2:$F$23659='FIRE1104 raw'!$M$8)*(raw!$G$2:$G$23659)),IF(OR($A$4="Metropolitan Fire Authorities",$A$4="Non Metropolitan Fire Authorities"),SUMPRODUCT((raw!$A$2:$A$23659=$A15)*(raw!$E$2:$E$23659='FIRE1104 raw'!P$9)*(raw!$F$2:$F$23659='FIRE1104 raw'!$M$8)*(raw!$C$2:$C$23659='FIRE1104 raw'!$A$4)*(raw!$G$2:$G$23659)),SUMPRODUCT((raw!$A$2:$A$23659=$A15)*(raw!$E$2:$E$23659='FIRE1104 raw'!P$9)*(raw!$F$2:$F$23659='FIRE1104 raw'!$M$8)*(raw!$D$2:$D$23659='FIRE1104 raw'!$A$5)*(raw!$G$2:$G$23659))))</f>
        <v>23</v>
      </c>
      <c r="Q15" s="15">
        <f>IF($A$4="England",SUMPRODUCT((raw!$A$2:$A$23659=$A15)*(raw!$E$2:$E$23659='FIRE1104 raw'!Q$9)*(raw!$F$2:$F$23659='FIRE1104 raw'!$M$8)*(raw!$G$2:$G$23659)),IF(OR($A$4="Metropolitan Fire Authorities",$A$4="Non Metropolitan Fire Authorities"),SUMPRODUCT((raw!$A$2:$A$23659=$A15)*(raw!$E$2:$E$23659='FIRE1104 raw'!Q$9)*(raw!$F$2:$F$23659='FIRE1104 raw'!$M$8)*(raw!$C$2:$C$23659='FIRE1104 raw'!$A$4)*(raw!$G$2:$G$23659)),SUMPRODUCT((raw!$A$2:$A$23659=$A15)*(raw!$E$2:$E$23659='FIRE1104 raw'!Q$9)*(raw!$F$2:$F$23659='FIRE1104 raw'!$M$8)*(raw!$D$2:$D$23659='FIRE1104 raw'!$A$5)*(raw!$G$2:$G$23659))))</f>
        <v>27</v>
      </c>
      <c r="R15" s="15">
        <f>IF($A$4="England",SUMPRODUCT((raw!$A$2:$A$23659=$A15)*(raw!$E$2:$E$23659='FIRE1104 raw'!R$9)*(raw!$F$2:$F$23659='FIRE1104 raw'!$M$8)*(raw!$G$2:$G$23659)),IF(OR($A$4="Metropolitan Fire Authorities",$A$4="Non Metropolitan Fire Authorities"),SUMPRODUCT((raw!$A$2:$A$23659=$A15)*(raw!$E$2:$E$23659='FIRE1104 raw'!R$9)*(raw!$F$2:$F$23659='FIRE1104 raw'!$M$8)*(raw!$C$2:$C$23659='FIRE1104 raw'!$A$4)*(raw!$G$2:$G$23659)),SUMPRODUCT((raw!$A$2:$A$23659=$A15)*(raw!$E$2:$E$23659='FIRE1104 raw'!R$9)*(raw!$F$2:$F$23659='FIRE1104 raw'!$M$8)*(raw!$D$2:$D$23659='FIRE1104 raw'!$A$5)*(raw!$G$2:$G$23659))))</f>
        <v>17</v>
      </c>
      <c r="S15" s="15">
        <f>IF($A$4="England",SUMPRODUCT((raw!$A$2:$A$23659=$A15)*(raw!$E$2:$E$23659='FIRE1104 raw'!S$9)*(raw!$F$2:$F$23659='FIRE1104 raw'!$M$8)*(raw!$G$2:$G$23659)),IF(OR($A$4="Metropolitan Fire Authorities",$A$4="Non Metropolitan Fire Authorities"),SUMPRODUCT((raw!$A$2:$A$23659=$A15)*(raw!$E$2:$E$23659='FIRE1104 raw'!S$9)*(raw!$F$2:$F$23659='FIRE1104 raw'!$M$8)*(raw!$C$2:$C$23659='FIRE1104 raw'!$A$4)*(raw!$G$2:$G$23659)),SUMPRODUCT((raw!$A$2:$A$23659=$A15)*(raw!$E$2:$E$23659='FIRE1104 raw'!S$9)*(raw!$F$2:$F$23659='FIRE1104 raw'!$M$8)*(raw!$D$2:$D$23659='FIRE1104 raw'!$A$5)*(raw!$G$2:$G$23659))))</f>
        <v>0</v>
      </c>
      <c r="T15" s="15">
        <f>IF($A$4="England",SUMPRODUCT((raw!$A$2:$A$23659=$A15)*(raw!$E$2:$E$23659='FIRE1104 raw'!T$9)*(raw!$F$2:$F$23659='FIRE1104 raw'!$M$8)*(raw!$G$2:$G$23659)),IF(OR($A$4="Metropolitan Fire Authorities",$A$4="Non Metropolitan Fire Authorities"),SUMPRODUCT((raw!$A$2:$A$23659=$A15)*(raw!$E$2:$E$23659='FIRE1104 raw'!T$9)*(raw!$F$2:$F$23659='FIRE1104 raw'!$M$8)*(raw!$C$2:$C$23659='FIRE1104 raw'!$A$4)*(raw!$G$2:$G$23659)),SUMPRODUCT((raw!$A$2:$A$23659=$A15)*(raw!$E$2:$E$23659='FIRE1104 raw'!T$9)*(raw!$F$2:$F$23659='FIRE1104 raw'!$M$8)*(raw!$D$2:$D$23659='FIRE1104 raw'!$A$5)*(raw!$G$2:$G$23659))))</f>
        <v>1732</v>
      </c>
      <c r="U15" s="56">
        <f>SUM(O15:R15)/(SUM(M15:R15))</f>
        <v>1.2809879273799649E-2</v>
      </c>
      <c r="V15" s="56">
        <f t="shared" si="3"/>
        <v>0.1376460303584201</v>
      </c>
      <c r="W15" s="17"/>
      <c r="X15" s="16">
        <f>M15+B15</f>
        <v>32001.375</v>
      </c>
      <c r="Y15" s="16">
        <f t="shared" ref="Y15:AB16" si="24">O15+D15</f>
        <v>497</v>
      </c>
      <c r="Z15" s="16">
        <f t="shared" si="24"/>
        <v>186</v>
      </c>
      <c r="AA15" s="16">
        <f t="shared" si="24"/>
        <v>448</v>
      </c>
      <c r="AB15" s="16">
        <f t="shared" si="24"/>
        <v>138</v>
      </c>
      <c r="AC15" s="16">
        <f>T15+I15</f>
        <v>3340</v>
      </c>
      <c r="AD15" s="56">
        <f>SUM(Y15:AB15)/(SUM(X15:AB15))</f>
        <v>3.8142040779522324E-2</v>
      </c>
      <c r="AE15" s="56">
        <f t="shared" si="11"/>
        <v>9.1230969363192804E-2</v>
      </c>
      <c r="AF15" s="17"/>
      <c r="AG15" s="15">
        <f>IF($A$4="England",SUMPRODUCT((raw!$A$2:$A$23659=$A15)*(raw!$E$2:$E$23659='FIRE1104 raw'!AG$9)*(raw!$F$2:$F$23659='FIRE1104 raw'!$AG$8)*(raw!$G$2:$G$23659)),IF(OR($A$4="Metropolitan Fire Authorities",$A$4="Non Metropolitan Fire Authorities"),SUMPRODUCT((raw!$A$2:$A$23659=$A15)*(raw!$E$2:$E$23659='FIRE1104 raw'!AG$9)*(raw!$F$2:$F$23659='FIRE1104 raw'!$AG$8)*(raw!$C$2:$C$23659='FIRE1104 raw'!$A$4)*(raw!$G$2:$G$23659)),SUMPRODUCT((raw!$A$2:$A$23659=$A15)*(raw!$E$2:$E$23659='FIRE1104 raw'!AG$9)*(raw!$F$2:$F$23659='FIRE1104 raw'!$AG$8)*(raw!$D$2:$D$23659='FIRE1104 raw'!$A$5)*(raw!$G$2:$G$23659))))</f>
        <v>1016.625</v>
      </c>
      <c r="AH15" s="15">
        <f>IF($A$4="England",SUMPRODUCT((raw!$A$2:$A$23659=$A15)*(raw!$E$2:$E$23659='FIRE1104 raw'!AH$9)*(raw!$F$2:$F$23659='FIRE1104 raw'!$AG$8)*(raw!$G$2:$G$23659)),IF(OR($A$4="Metropolitan Fire Authorities",$A$4="Non Metropolitan Fire Authorities"),SUMPRODUCT((raw!$A$2:$A$23659=$A15)*(raw!$E$2:$E$23659='FIRE1104 raw'!AH$9)*(raw!$F$2:$F$23659='FIRE1104 raw'!$AG$8)*(raw!$C$2:$C$23659='FIRE1104 raw'!$A$4)*(raw!$G$2:$G$23659)),SUMPRODUCT((raw!$A$2:$A$23659=$A15)*(raw!$E$2:$E$23659='FIRE1104 raw'!AH$9)*(raw!$F$2:$F$23659='FIRE1104 raw'!$AG$8)*(raw!$D$2:$D$23659='FIRE1104 raw'!$A$5)*(raw!$G$2:$G$23659))))</f>
        <v>0</v>
      </c>
      <c r="AI15" s="15">
        <f>IF($A$4="England",SUMPRODUCT((raw!$A$2:$A$23659=$A15)*(raw!$E$2:$E$23659='FIRE1104 raw'!AI$9)*(raw!$F$2:$F$23659='FIRE1104 raw'!$AG$8)*(raw!$G$2:$G$23659)),IF(OR($A$4="Metropolitan Fire Authorities",$A$4="Non Metropolitan Fire Authorities"),SUMPRODUCT((raw!$A$2:$A$23659=$A15)*(raw!$E$2:$E$23659='FIRE1104 raw'!AI$9)*(raw!$F$2:$F$23659='FIRE1104 raw'!$AG$8)*(raw!$C$2:$C$23659='FIRE1104 raw'!$A$4)*(raw!$G$2:$G$23659)),SUMPRODUCT((raw!$A$2:$A$23659=$A15)*(raw!$E$2:$E$23659='FIRE1104 raw'!AI$9)*(raw!$F$2:$F$23659='FIRE1104 raw'!$AG$8)*(raw!$D$2:$D$23659='FIRE1104 raw'!$A$5)*(raw!$G$2:$G$23659))))</f>
        <v>20</v>
      </c>
      <c r="AJ15" s="15">
        <f>IF($A$4="England",SUMPRODUCT((raw!$A$2:$A$23659=$A15)*(raw!$E$2:$E$23659='FIRE1104 raw'!AJ$9)*(raw!$F$2:$F$23659='FIRE1104 raw'!$AG$8)*(raw!$G$2:$G$23659)),IF(OR($A$4="Metropolitan Fire Authorities",$A$4="Non Metropolitan Fire Authorities"),SUMPRODUCT((raw!$A$2:$A$23659=$A15)*(raw!$E$2:$E$23659='FIRE1104 raw'!AJ$9)*(raw!$F$2:$F$23659='FIRE1104 raw'!$AG$8)*(raw!$C$2:$C$23659='FIRE1104 raw'!$A$4)*(raw!$G$2:$G$23659)),SUMPRODUCT((raw!$A$2:$A$23659=$A15)*(raw!$E$2:$E$23659='FIRE1104 raw'!AJ$9)*(raw!$F$2:$F$23659='FIRE1104 raw'!$AG$8)*(raw!$D$2:$D$23659='FIRE1104 raw'!$A$5)*(raw!$G$2:$G$23659))))</f>
        <v>3</v>
      </c>
      <c r="AK15" s="15">
        <f>IF($A$4="England",SUMPRODUCT((raw!$A$2:$A$23659=$A15)*(raw!$E$2:$E$23659='FIRE1104 raw'!AK$9)*(raw!$F$2:$F$23659='FIRE1104 raw'!$AG$8)*(raw!$G$2:$G$23659)),IF(OR($A$4="Metropolitan Fire Authorities",$A$4="Non Metropolitan Fire Authorities"),SUMPRODUCT((raw!$A$2:$A$23659=$A15)*(raw!$E$2:$E$23659='FIRE1104 raw'!AK$9)*(raw!$F$2:$F$23659='FIRE1104 raw'!$AG$8)*(raw!$C$2:$C$23659='FIRE1104 raw'!$A$4)*(raw!$G$2:$G$23659)),SUMPRODUCT((raw!$A$2:$A$23659=$A15)*(raw!$E$2:$E$23659='FIRE1104 raw'!AK$9)*(raw!$F$2:$F$23659='FIRE1104 raw'!$AG$8)*(raw!$D$2:$D$23659='FIRE1104 raw'!$A$5)*(raw!$G$2:$G$23659))))</f>
        <v>7</v>
      </c>
      <c r="AL15" s="15">
        <f>IF($A$4="England",SUMPRODUCT((raw!$A$2:$A$23659=$A15)*(raw!$E$2:$E$23659='FIRE1104 raw'!AL$9)*(raw!$F$2:$F$23659='FIRE1104 raw'!$AG$8)*(raw!$G$2:$G$23659)),IF(OR($A$4="Metropolitan Fire Authorities",$A$4="Non Metropolitan Fire Authorities"),SUMPRODUCT((raw!$A$2:$A$23659=$A15)*(raw!$E$2:$E$23659='FIRE1104 raw'!AL$9)*(raw!$F$2:$F$23659='FIRE1104 raw'!$AG$8)*(raw!$C$2:$C$23659='FIRE1104 raw'!$A$4)*(raw!$G$2:$G$23659)),SUMPRODUCT((raw!$A$2:$A$23659=$A15)*(raw!$E$2:$E$23659='FIRE1104 raw'!AL$9)*(raw!$F$2:$F$23659='FIRE1104 raw'!$AG$8)*(raw!$D$2:$D$23659='FIRE1104 raw'!$A$5)*(raw!$G$2:$G$23659))))</f>
        <v>1</v>
      </c>
      <c r="AM15" s="15">
        <f>IF($A$4="England",SUMPRODUCT((raw!$A$2:$A$23659=$A15)*(raw!$E$2:$E$23659='FIRE1104 raw'!AM$9)*(raw!$F$2:$F$23659='FIRE1104 raw'!$AG$8)*(raw!$G$2:$G$23659)),IF(OR($A$4="Metropolitan Fire Authorities",$A$4="Non Metropolitan Fire Authorities"),SUMPRODUCT((raw!$A$2:$A$23659=$A15)*(raw!$E$2:$E$23659='FIRE1104 raw'!AM$9)*(raw!$F$2:$F$23659='FIRE1104 raw'!$AG$8)*(raw!$C$2:$C$23659='FIRE1104 raw'!$A$4)*(raw!$G$2:$G$23659)),SUMPRODUCT((raw!$A$2:$A$23659=$A15)*(raw!$E$2:$E$23659='FIRE1104 raw'!AM$9)*(raw!$F$2:$F$23659='FIRE1104 raw'!$AG$8)*(raw!$D$2:$D$23659='FIRE1104 raw'!$A$5)*(raw!$G$2:$G$23659))))</f>
        <v>0</v>
      </c>
      <c r="AN15" s="15">
        <f>IF($A$4="England",SUMPRODUCT((raw!$A$2:$A$23659=$A15)*(raw!$E$2:$E$23659='FIRE1104 raw'!AN$9)*(raw!$F$2:$F$23659='FIRE1104 raw'!$AG$8)*(raw!$G$2:$G$23659)),IF(OR($A$4="Metropolitan Fire Authorities",$A$4="Non Metropolitan Fire Authorities"),SUMPRODUCT((raw!$A$2:$A$23659=$A15)*(raw!$E$2:$E$23659='FIRE1104 raw'!AN$9)*(raw!$F$2:$F$23659='FIRE1104 raw'!$AG$8)*(raw!$C$2:$C$23659='FIRE1104 raw'!$A$4)*(raw!$G$2:$G$23659)),SUMPRODUCT((raw!$A$2:$A$23659=$A15)*(raw!$E$2:$E$23659='FIRE1104 raw'!AN$9)*(raw!$F$2:$F$23659='FIRE1104 raw'!$AG$8)*(raw!$D$2:$D$23659='FIRE1104 raw'!$A$5)*(raw!$G$2:$G$23659))))</f>
        <v>76</v>
      </c>
      <c r="AO15" s="56">
        <f t="shared" si="12"/>
        <v>2.9590740961699082E-2</v>
      </c>
      <c r="AP15" s="56">
        <f t="shared" si="13"/>
        <v>6.7638224496606961E-2</v>
      </c>
      <c r="AQ15" s="17"/>
      <c r="AR15" s="15">
        <f>IF($A$4="England",SUMPRODUCT((raw!$A$2:$A$23659=$A15)*(raw!$E$2:$E$23659='FIRE1104 raw'!AR$9)*(raw!$F$2:$F$23659='FIRE1104 raw'!$AR$8)*(raw!$G$2:$G$23659)),IF(OR($A$4="Metropolitan Fire Authorities",$A$4="Non Metropolitan Fire Authorities"),SUMPRODUCT((raw!$A$2:$A$23659=$A15)*(raw!$E$2:$E$23659='FIRE1104 raw'!AR$9)*(raw!$F$2:$F$23659='FIRE1104 raw'!$AR$8)*(raw!$C$2:$C$23659='FIRE1104 raw'!$A$4)*(raw!$G$2:$G$23659)),SUMPRODUCT((raw!$A$2:$A$23659=$A15)*(raw!$E$2:$E$23659='FIRE1104 raw'!AR$9)*(raw!$F$2:$F$23659='FIRE1104 raw'!$AR$8)*(raw!$D$2:$D$23659='FIRE1104 raw'!$A$5)*(raw!$G$2:$G$23659))))</f>
        <v>6524</v>
      </c>
      <c r="AS15" s="15">
        <f>IF($A$4="England",SUMPRODUCT((raw!$A$2:$A$23659=$A15)*(raw!$E$2:$E$23659='FIRE1104 raw'!AS$9)*(raw!$F$2:$F$23659='FIRE1104 raw'!$AR$8)*(raw!$G$2:$G$23659)),IF(OR($A$4="Metropolitan Fire Authorities",$A$4="Non Metropolitan Fire Authorities"),SUMPRODUCT((raw!$A$2:$A$23659=$A15)*(raw!$E$2:$E$23659='FIRE1104 raw'!AS$9)*(raw!$F$2:$F$23659='FIRE1104 raw'!$AR$8)*(raw!$C$2:$C$23659='FIRE1104 raw'!$A$4)*(raw!$G$2:$G$23659)),SUMPRODUCT((raw!$A$2:$A$23659=$A15)*(raw!$E$2:$E$23659='FIRE1104 raw'!AS$9)*(raw!$F$2:$F$23659='FIRE1104 raw'!$AR$8)*(raw!$D$2:$D$23659='FIRE1104 raw'!$A$5)*(raw!$G$2:$G$23659))))</f>
        <v>0</v>
      </c>
      <c r="AT15" s="15">
        <f>IF($A$4="England",SUMPRODUCT((raw!$A$2:$A$23659=$A15)*(raw!$E$2:$E$23659='FIRE1104 raw'!AT$9)*(raw!$F$2:$F$23659='FIRE1104 raw'!$AR$8)*(raw!$G$2:$G$23659)),IF(OR($A$4="Metropolitan Fire Authorities",$A$4="Non Metropolitan Fire Authorities"),SUMPRODUCT((raw!$A$2:$A$23659=$A15)*(raw!$E$2:$E$23659='FIRE1104 raw'!AT$9)*(raw!$F$2:$F$23659='FIRE1104 raw'!$AR$8)*(raw!$C$2:$C$23659='FIRE1104 raw'!$A$4)*(raw!$G$2:$G$23659)),SUMPRODUCT((raw!$A$2:$A$23659=$A15)*(raw!$E$2:$E$23659='FIRE1104 raw'!AT$9)*(raw!$F$2:$F$23659='FIRE1104 raw'!$AR$8)*(raw!$D$2:$D$23659='FIRE1104 raw'!$A$5)*(raw!$G$2:$G$23659))))</f>
        <v>81</v>
      </c>
      <c r="AU15" s="15">
        <f>IF($A$4="England",SUMPRODUCT((raw!$A$2:$A$23659=$A15)*(raw!$E$2:$E$23659='FIRE1104 raw'!AU$9)*(raw!$F$2:$F$23659='FIRE1104 raw'!$AR$8)*(raw!$G$2:$G$23659)),IF(OR($A$4="Metropolitan Fire Authorities",$A$4="Non Metropolitan Fire Authorities"),SUMPRODUCT((raw!$A$2:$A$23659=$A15)*(raw!$E$2:$E$23659='FIRE1104 raw'!AU$9)*(raw!$F$2:$F$23659='FIRE1104 raw'!$AR$8)*(raw!$C$2:$C$23659='FIRE1104 raw'!$A$4)*(raw!$G$2:$G$23659)),SUMPRODUCT((raw!$A$2:$A$23659=$A15)*(raw!$E$2:$E$23659='FIRE1104 raw'!AU$9)*(raw!$F$2:$F$23659='FIRE1104 raw'!$AR$8)*(raw!$D$2:$D$23659='FIRE1104 raw'!$A$5)*(raw!$G$2:$G$23659))))</f>
        <v>182</v>
      </c>
      <c r="AV15" s="15">
        <f>IF($A$4="England",SUMPRODUCT((raw!$A$2:$A$23659=$A15)*(raw!$E$2:$E$23659='FIRE1104 raw'!AV$9)*(raw!$F$2:$F$23659='FIRE1104 raw'!$AR$8)*(raw!$G$2:$G$23659)),IF(OR($A$4="Metropolitan Fire Authorities",$A$4="Non Metropolitan Fire Authorities"),SUMPRODUCT((raw!$A$2:$A$23659=$A15)*(raw!$E$2:$E$23659='FIRE1104 raw'!AV$9)*(raw!$F$2:$F$23659='FIRE1104 raw'!$AR$8)*(raw!$C$2:$C$23659='FIRE1104 raw'!$A$4)*(raw!$G$2:$G$23659)),SUMPRODUCT((raw!$A$2:$A$23659=$A15)*(raw!$E$2:$E$23659='FIRE1104 raw'!AV$9)*(raw!$F$2:$F$23659='FIRE1104 raw'!$AR$8)*(raw!$D$2:$D$23659='FIRE1104 raw'!$A$5)*(raw!$G$2:$G$23659))))</f>
        <v>186</v>
      </c>
      <c r="AW15" s="15">
        <f>IF($A$4="England",SUMPRODUCT((raw!$A$2:$A$23659=$A15)*(raw!$E$2:$E$23659='FIRE1104 raw'!AW$9)*(raw!$F$2:$F$23659='FIRE1104 raw'!$AR$8)*(raw!$G$2:$G$23659)),IF(OR($A$4="Metropolitan Fire Authorities",$A$4="Non Metropolitan Fire Authorities"),SUMPRODUCT((raw!$A$2:$A$23659=$A15)*(raw!$E$2:$E$23659='FIRE1104 raw'!AW$9)*(raw!$F$2:$F$23659='FIRE1104 raw'!$AR$8)*(raw!$C$2:$C$23659='FIRE1104 raw'!$A$4)*(raw!$G$2:$G$23659)),SUMPRODUCT((raw!$A$2:$A$23659=$A15)*(raw!$E$2:$E$23659='FIRE1104 raw'!AW$9)*(raw!$F$2:$F$23659='FIRE1104 raw'!$AR$8)*(raw!$D$2:$D$23659='FIRE1104 raw'!$A$5)*(raw!$G$2:$G$23659))))</f>
        <v>49</v>
      </c>
      <c r="AX15" s="15">
        <f>IF($A$4="England",SUMPRODUCT((raw!$A$2:$A$23659=$A15)*(raw!$E$2:$E$23659='FIRE1104 raw'!AX$9)*(raw!$F$2:$F$23659='FIRE1104 raw'!$AR$8)*(raw!$G$2:$G$23659)),IF(OR($A$4="Metropolitan Fire Authorities",$A$4="Non Metropolitan Fire Authorities"),SUMPRODUCT((raw!$A$2:$A$23659=$A15)*(raw!$E$2:$E$23659='FIRE1104 raw'!AX$9)*(raw!$F$2:$F$23659='FIRE1104 raw'!$AR$8)*(raw!$C$2:$C$23659='FIRE1104 raw'!$A$4)*(raw!$G$2:$G$23659)),SUMPRODUCT((raw!$A$2:$A$23659=$A15)*(raw!$E$2:$E$23659='FIRE1104 raw'!AX$9)*(raw!$F$2:$F$23659='FIRE1104 raw'!$AR$8)*(raw!$D$2:$D$23659='FIRE1104 raw'!$A$5)*(raw!$G$2:$G$23659))))</f>
        <v>0</v>
      </c>
      <c r="AY15" s="15">
        <f>IF($A$4="England",SUMPRODUCT((raw!$A$2:$A$23659=$A15)*(raw!$E$2:$E$23659='FIRE1104 raw'!AY$9)*(raw!$F$2:$F$23659='FIRE1104 raw'!$AR$8)*(raw!$G$2:$G$23659)),IF(OR($A$4="Metropolitan Fire Authorities",$A$4="Non Metropolitan Fire Authorities"),SUMPRODUCT((raw!$A$2:$A$23659=$A15)*(raw!$E$2:$E$23659='FIRE1104 raw'!AY$9)*(raw!$F$2:$F$23659='FIRE1104 raw'!$AR$8)*(raw!$C$2:$C$23659='FIRE1104 raw'!$A$4)*(raw!$G$2:$G$23659)),SUMPRODUCT((raw!$A$2:$A$23659=$A15)*(raw!$E$2:$E$23659='FIRE1104 raw'!AY$9)*(raw!$F$2:$F$23659='FIRE1104 raw'!$AR$8)*(raw!$D$2:$D$23659='FIRE1104 raw'!$A$5)*(raw!$G$2:$G$23659))))</f>
        <v>637</v>
      </c>
      <c r="AZ15" s="56">
        <f t="shared" si="14"/>
        <v>7.0919965821703221E-2</v>
      </c>
      <c r="BA15" s="56">
        <f t="shared" si="15"/>
        <v>8.3170126648387521E-2</v>
      </c>
      <c r="BB15" s="17"/>
      <c r="BC15" s="16">
        <f t="shared" si="16"/>
        <v>39542</v>
      </c>
      <c r="BD15" s="16">
        <f t="shared" si="17"/>
        <v>598</v>
      </c>
      <c r="BE15" s="16">
        <f t="shared" si="18"/>
        <v>371</v>
      </c>
      <c r="BF15" s="16">
        <f t="shared" si="19"/>
        <v>641</v>
      </c>
      <c r="BG15" s="16">
        <f t="shared" si="20"/>
        <v>188</v>
      </c>
      <c r="BH15" s="16">
        <f t="shared" si="21"/>
        <v>4053</v>
      </c>
      <c r="BI15" s="56">
        <f>SUM(BD15:BG15)/(SUM(BC15:BG15))</f>
        <v>4.3492985002418966E-2</v>
      </c>
      <c r="BJ15" s="56">
        <f t="shared" si="23"/>
        <v>8.9286894455092192E-2</v>
      </c>
    </row>
    <row r="16" spans="1:62" s="69" customFormat="1" x14ac:dyDescent="0.3">
      <c r="A16" s="69">
        <v>2017</v>
      </c>
      <c r="B16" s="15">
        <f>IF($A$4="England",SUMPRODUCT((raw!$A$2:$A$23659=$A16)*(raw!$E$2:$E$23659='FIRE1104 raw'!B$9)*(raw!$F$2:$F$23659='FIRE1104 raw'!$B$8:$J$8)*(raw!$G$2:$G$23659)),IF(OR($A$4="Metropolitan Fire Authorities",$A$4="Non Metropolitan Fire Authorities"),SUMPRODUCT((raw!$A$2:$A$23659=$A16)*(raw!$E$2:$E$23659='FIRE1104 raw'!B$9)*(raw!$F$2:$F$23659='FIRE1104 raw'!$B$8:$J$8)*(raw!$C$2:$C$23659='FIRE1104 raw'!$A$4)*(raw!$G$2:$G$23659)),SUMPRODUCT((raw!$A$2:$A$23659=$A16)*(raw!$E$2:$E$23659='FIRE1104 raw'!B$9)*(raw!$F$2:$F$23659='FIRE1104 raw'!$B$8:$J$8)*(raw!$D$2:$D$23659='FIRE1104 raw'!$A$5)*(raw!$G$2:$G$23659))))</f>
        <v>20373</v>
      </c>
      <c r="C16" s="15">
        <f>IF($A$4="England",SUMPRODUCT((raw!$A$2:$A$23659=$A16)*(raw!$E$2:$E$23659='FIRE1104 raw'!C$9)*(raw!$F$2:$F$23659='FIRE1104 raw'!$B$8:$J$8)*(raw!$G$2:$G$23659)),IF(OR($A$4="Metropolitan Fire Authorities",$A$4="Non Metropolitan Fire Authorities"),SUMPRODUCT((raw!$A$2:$A$23659=$A16)*(raw!$E$2:$E$23659='FIRE1104 raw'!C$9)*(raw!$F$2:$F$23659='FIRE1104 raw'!$B$8:$J$8)*(raw!$C$2:$C$23659='FIRE1104 raw'!$A$4)*(raw!$G$2:$G$23659)),SUMPRODUCT((raw!$A$2:$A$23659=$A16)*(raw!$E$2:$E$23659='FIRE1104 raw'!C$9)*(raw!$F$2:$F$23659='FIRE1104 raw'!$B$8:$J$8)*(raw!$D$2:$D$23659='FIRE1104 raw'!$A$5)*(raw!$G$2:$G$23659))))</f>
        <v>0</v>
      </c>
      <c r="D16" s="15">
        <f>IF($A$4="England",SUMPRODUCT((raw!$A$2:$A$23659=$A16)*(raw!$E$2:$E$23659='FIRE1104 raw'!D$9)*(raw!$F$2:$F$23659='FIRE1104 raw'!$B$8:$J$8)*(raw!$G$2:$G$23659)),IF(OR($A$4="Metropolitan Fire Authorities",$A$4="Non Metropolitan Fire Authorities"),SUMPRODUCT((raw!$A$2:$A$23659=$A16)*(raw!$E$2:$E$23659='FIRE1104 raw'!D$9)*(raw!$F$2:$F$23659='FIRE1104 raw'!$B$8:$J$8)*(raw!$C$2:$C$23659='FIRE1104 raw'!$A$4)*(raw!$G$2:$G$23659)),SUMPRODUCT((raw!$A$2:$A$23659=$A16)*(raw!$E$2:$E$23659='FIRE1104 raw'!D$9)*(raw!$F$2:$F$23659='FIRE1104 raw'!$B$8:$J$8)*(raw!$D$2:$D$23659='FIRE1104 raw'!$A$5)*(raw!$G$2:$G$23659))))</f>
        <v>428</v>
      </c>
      <c r="E16" s="15">
        <f>IF($A$4="England",SUMPRODUCT((raw!$A$2:$A$23659=$A16)*(raw!$E$2:$E$23659='FIRE1104 raw'!E$9)*(raw!$F$2:$F$23659='FIRE1104 raw'!$B$8:$J$8)*(raw!$G$2:$G$23659)),IF(OR($A$4="Metropolitan Fire Authorities",$A$4="Non Metropolitan Fire Authorities"),SUMPRODUCT((raw!$A$2:$A$23659=$A16)*(raw!$E$2:$E$23659='FIRE1104 raw'!E$9)*(raw!$F$2:$F$23659='FIRE1104 raw'!$B$8:$J$8)*(raw!$C$2:$C$23659='FIRE1104 raw'!$A$4)*(raw!$G$2:$G$23659)),SUMPRODUCT((raw!$A$2:$A$23659=$A16)*(raw!$E$2:$E$23659='FIRE1104 raw'!E$9)*(raw!$F$2:$F$23659='FIRE1104 raw'!$B$8:$J$8)*(raw!$D$2:$D$23659='FIRE1104 raw'!$A$5)*(raw!$G$2:$G$23659))))</f>
        <v>149</v>
      </c>
      <c r="F16" s="15">
        <f>IF($A$4="England",SUMPRODUCT((raw!$A$2:$A$23659=$A16)*(raw!$E$2:$E$23659='FIRE1104 raw'!F$9)*(raw!$F$2:$F$23659='FIRE1104 raw'!$B$8:$J$8)*(raw!$G$2:$G$23659)),IF(OR($A$4="Metropolitan Fire Authorities",$A$4="Non Metropolitan Fire Authorities"),SUMPRODUCT((raw!$A$2:$A$23659=$A16)*(raw!$E$2:$E$23659='FIRE1104 raw'!F$9)*(raw!$F$2:$F$23659='FIRE1104 raw'!$B$8:$J$8)*(raw!$C$2:$C$23659='FIRE1104 raw'!$A$4)*(raw!$G$2:$G$23659)),SUMPRODUCT((raw!$A$2:$A$23659=$A16)*(raw!$E$2:$E$23659='FIRE1104 raw'!F$9)*(raw!$F$2:$F$23659='FIRE1104 raw'!$B$8:$J$8)*(raw!$D$2:$D$23659='FIRE1104 raw'!$A$5)*(raw!$G$2:$G$23659))))</f>
        <v>406</v>
      </c>
      <c r="G16" s="15">
        <f>IF($A$4="England",SUMPRODUCT((raw!$A$2:$A$23659=$A16)*(raw!$E$2:$E$23659='FIRE1104 raw'!G$9)*(raw!$F$2:$F$23659='FIRE1104 raw'!$B$8:$J$8)*(raw!$G$2:$G$23659)),IF(OR($A$4="Metropolitan Fire Authorities",$A$4="Non Metropolitan Fire Authorities"),SUMPRODUCT((raw!$A$2:$A$23659=$A16)*(raw!$E$2:$E$23659='FIRE1104 raw'!G$9)*(raw!$F$2:$F$23659='FIRE1104 raw'!$B$8:$J$8)*(raw!$C$2:$C$23659='FIRE1104 raw'!$A$4)*(raw!$G$2:$G$23659)),SUMPRODUCT((raw!$A$2:$A$23659=$A16)*(raw!$E$2:$E$23659='FIRE1104 raw'!G$9)*(raw!$F$2:$F$23659='FIRE1104 raw'!$B$8:$J$8)*(raw!$D$2:$D$23659='FIRE1104 raw'!$A$5)*(raw!$G$2:$G$23659))))</f>
        <v>129</v>
      </c>
      <c r="H16" s="15">
        <f>IF($A$4="England",SUMPRODUCT((raw!$A$2:$A$23659=$A16)*(raw!$E$2:$E$23659='FIRE1104 raw'!H$9)*(raw!$F$2:$F$23659='FIRE1104 raw'!$B$8:$J$8)*(raw!$G$2:$G$23659)),IF(OR($A$4="Metropolitan Fire Authorities",$A$4="Non Metropolitan Fire Authorities"),SUMPRODUCT((raw!$A$2:$A$23659=$A16)*(raw!$E$2:$E$23659='FIRE1104 raw'!H$9)*(raw!$F$2:$F$23659='FIRE1104 raw'!$B$8:$J$8)*(raw!$C$2:$C$23659='FIRE1104 raw'!$A$4)*(raw!$G$2:$G$23659)),SUMPRODUCT((raw!$A$2:$A$23659=$A16)*(raw!$E$2:$E$23659='FIRE1104 raw'!H$9)*(raw!$F$2:$F$23659='FIRE1104 raw'!$B$8:$J$8)*(raw!$D$2:$D$23659='FIRE1104 raw'!$A$5)*(raw!$G$2:$G$23659))))</f>
        <v>0</v>
      </c>
      <c r="I16" s="15">
        <f>IF($A$4="England",SUMPRODUCT((raw!$A$2:$A$23659=$A16)*(raw!$E$2:$E$23659='FIRE1104 raw'!I$9)*(raw!$F$2:$F$23659='FIRE1104 raw'!$B$8:$J$8)*(raw!$G$2:$G$23659)),IF(OR($A$4="Metropolitan Fire Authorities",$A$4="Non Metropolitan Fire Authorities"),SUMPRODUCT((raw!$A$2:$A$23659=$A16)*(raw!$E$2:$E$23659='FIRE1104 raw'!I$9)*(raw!$F$2:$F$23659='FIRE1104 raw'!$B$8:$J$8)*(raw!$C$2:$C$23659='FIRE1104 raw'!$A$4)*(raw!$G$2:$G$23659)),SUMPRODUCT((raw!$A$2:$A$23659=$A16)*(raw!$E$2:$E$23659='FIRE1104 raw'!I$9)*(raw!$F$2:$F$23659='FIRE1104 raw'!$B$8:$J$8)*(raw!$D$2:$D$23659='FIRE1104 raw'!$A$5)*(raw!$G$2:$G$23659))))</f>
        <v>1570</v>
      </c>
      <c r="J16" s="56">
        <f>SUM(D16:G16)/(SUM(B16:G16))</f>
        <v>5.1757039795205954E-2</v>
      </c>
      <c r="K16" s="56">
        <f t="shared" si="1"/>
        <v>6.809802645846888E-2</v>
      </c>
      <c r="L16" s="17"/>
      <c r="M16" s="15">
        <f>IF($A$4="England",SUMPRODUCT((raw!$A$2:$A$23659=$A16)*(raw!$E$2:$E$23659='FIRE1104 raw'!M$9)*(raw!$F$2:$F$23659='FIRE1104 raw'!$M$8)*(raw!$G$2:$G$23659)),IF(OR($A$4="Metropolitan Fire Authorities",$A$4="Non Metropolitan Fire Authorities"),SUMPRODUCT((raw!$A$2:$A$23659=$A16)*(raw!$E$2:$E$23659='FIRE1104 raw'!M$9)*(raw!$F$2:$F$23659='FIRE1104 raw'!$M$8)*(raw!$C$2:$C$23659='FIRE1104 raw'!$A$4)*(raw!$G$2:$G$23659)),SUMPRODUCT((raw!$A$2:$A$23659=$A16)*(raw!$E$2:$E$23659='FIRE1104 raw'!M$9)*(raw!$F$2:$F$23659='FIRE1104 raw'!$M$8)*(raw!$D$2:$D$23659='FIRE1104 raw'!$A$5)*(raw!$G$2:$G$23659))))</f>
        <v>10629</v>
      </c>
      <c r="N16" s="15">
        <f>IF($A$4="England",SUMPRODUCT((raw!$A$2:$A$23659=$A16)*(raw!$E$2:$E$23659='FIRE1104 raw'!N$9)*(raw!$F$2:$F$23659='FIRE1104 raw'!$M$8)*(raw!$G$2:$G$23659)),IF(OR($A$4="Metropolitan Fire Authorities",$A$4="Non Metropolitan Fire Authorities"),SUMPRODUCT((raw!$A$2:$A$23659=$A16)*(raw!$E$2:$E$23659='FIRE1104 raw'!N$9)*(raw!$F$2:$F$23659='FIRE1104 raw'!$M$8)*(raw!$C$2:$C$23659='FIRE1104 raw'!$A$4)*(raw!$G$2:$G$23659)),SUMPRODUCT((raw!$A$2:$A$23659=$A16)*(raw!$E$2:$E$23659='FIRE1104 raw'!N$9)*(raw!$F$2:$F$23659='FIRE1104 raw'!$M$8)*(raw!$D$2:$D$23659='FIRE1104 raw'!$A$5)*(raw!$G$2:$G$23659))))</f>
        <v>0</v>
      </c>
      <c r="O16" s="15">
        <f>IF($A$4="England",SUMPRODUCT((raw!$A$2:$A$23659=$A16)*(raw!$E$2:$E$23659='FIRE1104 raw'!O$9)*(raw!$F$2:$F$23659='FIRE1104 raw'!$M$8)*(raw!$G$2:$G$23659)),IF(OR($A$4="Metropolitan Fire Authorities",$A$4="Non Metropolitan Fire Authorities"),SUMPRODUCT((raw!$A$2:$A$23659=$A16)*(raw!$E$2:$E$23659='FIRE1104 raw'!O$9)*(raw!$F$2:$F$23659='FIRE1104 raw'!$M$8)*(raw!$C$2:$C$23659='FIRE1104 raw'!$A$4)*(raw!$G$2:$G$23659)),SUMPRODUCT((raw!$A$2:$A$23659=$A16)*(raw!$E$2:$E$23659='FIRE1104 raw'!O$9)*(raw!$F$2:$F$23659='FIRE1104 raw'!$M$8)*(raw!$D$2:$D$23659='FIRE1104 raw'!$A$5)*(raw!$G$2:$G$23659))))</f>
        <v>84</v>
      </c>
      <c r="P16" s="15">
        <f>IF($A$4="England",SUMPRODUCT((raw!$A$2:$A$23659=$A16)*(raw!$E$2:$E$23659='FIRE1104 raw'!P$9)*(raw!$F$2:$F$23659='FIRE1104 raw'!$M$8)*(raw!$G$2:$G$23659)),IF(OR($A$4="Metropolitan Fire Authorities",$A$4="Non Metropolitan Fire Authorities"),SUMPRODUCT((raw!$A$2:$A$23659=$A16)*(raw!$E$2:$E$23659='FIRE1104 raw'!P$9)*(raw!$F$2:$F$23659='FIRE1104 raw'!$M$8)*(raw!$C$2:$C$23659='FIRE1104 raw'!$A$4)*(raw!$G$2:$G$23659)),SUMPRODUCT((raw!$A$2:$A$23659=$A16)*(raw!$E$2:$E$23659='FIRE1104 raw'!P$9)*(raw!$F$2:$F$23659='FIRE1104 raw'!$M$8)*(raw!$D$2:$D$23659='FIRE1104 raw'!$A$5)*(raw!$G$2:$G$23659))))</f>
        <v>21</v>
      </c>
      <c r="Q16" s="15">
        <f>IF($A$4="England",SUMPRODUCT((raw!$A$2:$A$23659=$A16)*(raw!$E$2:$E$23659='FIRE1104 raw'!Q$9)*(raw!$F$2:$F$23659='FIRE1104 raw'!$M$8)*(raw!$G$2:$G$23659)),IF(OR($A$4="Metropolitan Fire Authorities",$A$4="Non Metropolitan Fire Authorities"),SUMPRODUCT((raw!$A$2:$A$23659=$A16)*(raw!$E$2:$E$23659='FIRE1104 raw'!Q$9)*(raw!$F$2:$F$23659='FIRE1104 raw'!$M$8)*(raw!$C$2:$C$23659='FIRE1104 raw'!$A$4)*(raw!$G$2:$G$23659)),SUMPRODUCT((raw!$A$2:$A$23659=$A16)*(raw!$E$2:$E$23659='FIRE1104 raw'!Q$9)*(raw!$F$2:$F$23659='FIRE1104 raw'!$M$8)*(raw!$D$2:$D$23659='FIRE1104 raw'!$A$5)*(raw!$G$2:$G$23659))))</f>
        <v>24</v>
      </c>
      <c r="R16" s="15">
        <f>IF($A$4="England",SUMPRODUCT((raw!$A$2:$A$23659=$A16)*(raw!$E$2:$E$23659='FIRE1104 raw'!R$9)*(raw!$F$2:$F$23659='FIRE1104 raw'!$M$8)*(raw!$G$2:$G$23659)),IF(OR($A$4="Metropolitan Fire Authorities",$A$4="Non Metropolitan Fire Authorities"),SUMPRODUCT((raw!$A$2:$A$23659=$A16)*(raw!$E$2:$E$23659='FIRE1104 raw'!R$9)*(raw!$F$2:$F$23659='FIRE1104 raw'!$M$8)*(raw!$C$2:$C$23659='FIRE1104 raw'!$A$4)*(raw!$G$2:$G$23659)),SUMPRODUCT((raw!$A$2:$A$23659=$A16)*(raw!$E$2:$E$23659='FIRE1104 raw'!R$9)*(raw!$F$2:$F$23659='FIRE1104 raw'!$M$8)*(raw!$D$2:$D$23659='FIRE1104 raw'!$A$5)*(raw!$G$2:$G$23659))))</f>
        <v>14</v>
      </c>
      <c r="S16" s="15">
        <f>IF($A$4="England",SUMPRODUCT((raw!$A$2:$A$23659=$A16)*(raw!$E$2:$E$23659='FIRE1104 raw'!S$9)*(raw!$F$2:$F$23659='FIRE1104 raw'!$M$8)*(raw!$G$2:$G$23659)),IF(OR($A$4="Metropolitan Fire Authorities",$A$4="Non Metropolitan Fire Authorities"),SUMPRODUCT((raw!$A$2:$A$23659=$A16)*(raw!$E$2:$E$23659='FIRE1104 raw'!S$9)*(raw!$F$2:$F$23659='FIRE1104 raw'!$M$8)*(raw!$C$2:$C$23659='FIRE1104 raw'!$A$4)*(raw!$G$2:$G$23659)),SUMPRODUCT((raw!$A$2:$A$23659=$A16)*(raw!$E$2:$E$23659='FIRE1104 raw'!S$9)*(raw!$F$2:$F$23659='FIRE1104 raw'!$M$8)*(raw!$D$2:$D$23659='FIRE1104 raw'!$A$5)*(raw!$G$2:$G$23659))))</f>
        <v>0</v>
      </c>
      <c r="T16" s="15">
        <f>IF($A$4="England",SUMPRODUCT((raw!$A$2:$A$23659=$A16)*(raw!$E$2:$E$23659='FIRE1104 raw'!T$9)*(raw!$F$2:$F$23659='FIRE1104 raw'!$M$8)*(raw!$G$2:$G$23659)),IF(OR($A$4="Metropolitan Fire Authorities",$A$4="Non Metropolitan Fire Authorities"),SUMPRODUCT((raw!$A$2:$A$23659=$A16)*(raw!$E$2:$E$23659='FIRE1104 raw'!T$9)*(raw!$F$2:$F$23659='FIRE1104 raw'!$M$8)*(raw!$C$2:$C$23659='FIRE1104 raw'!$A$4)*(raw!$G$2:$G$23659)),SUMPRODUCT((raw!$A$2:$A$23659=$A16)*(raw!$E$2:$E$23659='FIRE1104 raw'!T$9)*(raw!$F$2:$F$23659='FIRE1104 raw'!$M$8)*(raw!$D$2:$D$23659='FIRE1104 raw'!$A$5)*(raw!$G$2:$G$23659))))</f>
        <v>1674</v>
      </c>
      <c r="U16" s="56">
        <f>SUM(O16:R16)/(SUM(M16:R16))</f>
        <v>1.3275157816561455E-2</v>
      </c>
      <c r="V16" s="56">
        <f t="shared" si="3"/>
        <v>0.13450104451229311</v>
      </c>
      <c r="W16" s="17"/>
      <c r="X16" s="16">
        <f>M16+B16</f>
        <v>31002</v>
      </c>
      <c r="Y16" s="16">
        <f t="shared" si="24"/>
        <v>512</v>
      </c>
      <c r="Z16" s="16">
        <f t="shared" si="24"/>
        <v>170</v>
      </c>
      <c r="AA16" s="16">
        <f t="shared" si="24"/>
        <v>430</v>
      </c>
      <c r="AB16" s="16">
        <f t="shared" si="24"/>
        <v>143</v>
      </c>
      <c r="AC16" s="16">
        <f>T16+I16</f>
        <v>3244</v>
      </c>
      <c r="AD16" s="56">
        <f>SUM(Y16:AB16)/(SUM(X16:AB16))</f>
        <v>3.8906283907368944E-2</v>
      </c>
      <c r="AE16" s="56">
        <f t="shared" si="11"/>
        <v>9.1377707670206476E-2</v>
      </c>
      <c r="AF16" s="17"/>
      <c r="AG16" s="15">
        <f>IF($A$4="England",SUMPRODUCT((raw!$A$2:$A$23659=$A16)*(raw!$E$2:$E$23659='FIRE1104 raw'!AG$9)*(raw!$F$2:$F$23659='FIRE1104 raw'!$AG$8)*(raw!$G$2:$G$23659)),IF(OR($A$4="Metropolitan Fire Authorities",$A$4="Non Metropolitan Fire Authorities"),SUMPRODUCT((raw!$A$2:$A$23659=$A16)*(raw!$E$2:$E$23659='FIRE1104 raw'!AG$9)*(raw!$F$2:$F$23659='FIRE1104 raw'!$AG$8)*(raw!$C$2:$C$23659='FIRE1104 raw'!$A$4)*(raw!$G$2:$G$23659)),SUMPRODUCT((raw!$A$2:$A$23659=$A16)*(raw!$E$2:$E$23659='FIRE1104 raw'!AG$9)*(raw!$F$2:$F$23659='FIRE1104 raw'!$AG$8)*(raw!$D$2:$D$23659='FIRE1104 raw'!$A$5)*(raw!$G$2:$G$23659))))</f>
        <v>992</v>
      </c>
      <c r="AH16" s="15">
        <f>IF($A$4="England",SUMPRODUCT((raw!$A$2:$A$23659=$A16)*(raw!$E$2:$E$23659='FIRE1104 raw'!AH$9)*(raw!$F$2:$F$23659='FIRE1104 raw'!$AG$8)*(raw!$G$2:$G$23659)),IF(OR($A$4="Metropolitan Fire Authorities",$A$4="Non Metropolitan Fire Authorities"),SUMPRODUCT((raw!$A$2:$A$23659=$A16)*(raw!$E$2:$E$23659='FIRE1104 raw'!AH$9)*(raw!$F$2:$F$23659='FIRE1104 raw'!$AG$8)*(raw!$C$2:$C$23659='FIRE1104 raw'!$A$4)*(raw!$G$2:$G$23659)),SUMPRODUCT((raw!$A$2:$A$23659=$A16)*(raw!$E$2:$E$23659='FIRE1104 raw'!AH$9)*(raw!$F$2:$F$23659='FIRE1104 raw'!$AG$8)*(raw!$D$2:$D$23659='FIRE1104 raw'!$A$5)*(raw!$G$2:$G$23659))))</f>
        <v>0</v>
      </c>
      <c r="AI16" s="15">
        <f>IF($A$4="England",SUMPRODUCT((raw!$A$2:$A$23659=$A16)*(raw!$E$2:$E$23659='FIRE1104 raw'!AI$9)*(raw!$F$2:$F$23659='FIRE1104 raw'!$AG$8)*(raw!$G$2:$G$23659)),IF(OR($A$4="Metropolitan Fire Authorities",$A$4="Non Metropolitan Fire Authorities"),SUMPRODUCT((raw!$A$2:$A$23659=$A16)*(raw!$E$2:$E$23659='FIRE1104 raw'!AI$9)*(raw!$F$2:$F$23659='FIRE1104 raw'!$AG$8)*(raw!$C$2:$C$23659='FIRE1104 raw'!$A$4)*(raw!$G$2:$G$23659)),SUMPRODUCT((raw!$A$2:$A$23659=$A16)*(raw!$E$2:$E$23659='FIRE1104 raw'!AI$9)*(raw!$F$2:$F$23659='FIRE1104 raw'!$AG$8)*(raw!$D$2:$D$23659='FIRE1104 raw'!$A$5)*(raw!$G$2:$G$23659))))</f>
        <v>21</v>
      </c>
      <c r="AJ16" s="15">
        <f>IF($A$4="England",SUMPRODUCT((raw!$A$2:$A$23659=$A16)*(raw!$E$2:$E$23659='FIRE1104 raw'!AJ$9)*(raw!$F$2:$F$23659='FIRE1104 raw'!$AG$8)*(raw!$G$2:$G$23659)),IF(OR($A$4="Metropolitan Fire Authorities",$A$4="Non Metropolitan Fire Authorities"),SUMPRODUCT((raw!$A$2:$A$23659=$A16)*(raw!$E$2:$E$23659='FIRE1104 raw'!AJ$9)*(raw!$F$2:$F$23659='FIRE1104 raw'!$AG$8)*(raw!$C$2:$C$23659='FIRE1104 raw'!$A$4)*(raw!$G$2:$G$23659)),SUMPRODUCT((raw!$A$2:$A$23659=$A16)*(raw!$E$2:$E$23659='FIRE1104 raw'!AJ$9)*(raw!$F$2:$F$23659='FIRE1104 raw'!$AG$8)*(raw!$D$2:$D$23659='FIRE1104 raw'!$A$5)*(raw!$G$2:$G$23659))))</f>
        <v>3</v>
      </c>
      <c r="AK16" s="15">
        <f>IF($A$4="England",SUMPRODUCT((raw!$A$2:$A$23659=$A16)*(raw!$E$2:$E$23659='FIRE1104 raw'!AK$9)*(raw!$F$2:$F$23659='FIRE1104 raw'!$AG$8)*(raw!$G$2:$G$23659)),IF(OR($A$4="Metropolitan Fire Authorities",$A$4="Non Metropolitan Fire Authorities"),SUMPRODUCT((raw!$A$2:$A$23659=$A16)*(raw!$E$2:$E$23659='FIRE1104 raw'!AK$9)*(raw!$F$2:$F$23659='FIRE1104 raw'!$AG$8)*(raw!$C$2:$C$23659='FIRE1104 raw'!$A$4)*(raw!$G$2:$G$23659)),SUMPRODUCT((raw!$A$2:$A$23659=$A16)*(raw!$E$2:$E$23659='FIRE1104 raw'!AK$9)*(raw!$F$2:$F$23659='FIRE1104 raw'!$AG$8)*(raw!$D$2:$D$23659='FIRE1104 raw'!$A$5)*(raw!$G$2:$G$23659))))</f>
        <v>9</v>
      </c>
      <c r="AL16" s="15">
        <f>IF($A$4="England",SUMPRODUCT((raw!$A$2:$A$23659=$A16)*(raw!$E$2:$E$23659='FIRE1104 raw'!AL$9)*(raw!$F$2:$F$23659='FIRE1104 raw'!$AG$8)*(raw!$G$2:$G$23659)),IF(OR($A$4="Metropolitan Fire Authorities",$A$4="Non Metropolitan Fire Authorities"),SUMPRODUCT((raw!$A$2:$A$23659=$A16)*(raw!$E$2:$E$23659='FIRE1104 raw'!AL$9)*(raw!$F$2:$F$23659='FIRE1104 raw'!$AG$8)*(raw!$C$2:$C$23659='FIRE1104 raw'!$A$4)*(raw!$G$2:$G$23659)),SUMPRODUCT((raw!$A$2:$A$23659=$A16)*(raw!$E$2:$E$23659='FIRE1104 raw'!AL$9)*(raw!$F$2:$F$23659='FIRE1104 raw'!$AG$8)*(raw!$D$2:$D$23659='FIRE1104 raw'!$A$5)*(raw!$G$2:$G$23659))))</f>
        <v>0</v>
      </c>
      <c r="AM16" s="15">
        <f>IF($A$4="England",SUMPRODUCT((raw!$A$2:$A$23659=$A16)*(raw!$E$2:$E$23659='FIRE1104 raw'!AM$9)*(raw!$F$2:$F$23659='FIRE1104 raw'!$AG$8)*(raw!$G$2:$G$23659)),IF(OR($A$4="Metropolitan Fire Authorities",$A$4="Non Metropolitan Fire Authorities"),SUMPRODUCT((raw!$A$2:$A$23659=$A16)*(raw!$E$2:$E$23659='FIRE1104 raw'!AM$9)*(raw!$F$2:$F$23659='FIRE1104 raw'!$AG$8)*(raw!$C$2:$C$23659='FIRE1104 raw'!$A$4)*(raw!$G$2:$G$23659)),SUMPRODUCT((raw!$A$2:$A$23659=$A16)*(raw!$E$2:$E$23659='FIRE1104 raw'!AM$9)*(raw!$F$2:$F$23659='FIRE1104 raw'!$AG$8)*(raw!$D$2:$D$23659='FIRE1104 raw'!$A$5)*(raw!$G$2:$G$23659))))</f>
        <v>0</v>
      </c>
      <c r="AN16" s="15">
        <f>IF($A$4="England",SUMPRODUCT((raw!$A$2:$A$23659=$A16)*(raw!$E$2:$E$23659='FIRE1104 raw'!AN$9)*(raw!$F$2:$F$23659='FIRE1104 raw'!$AG$8)*(raw!$G$2:$G$23659)),IF(OR($A$4="Metropolitan Fire Authorities",$A$4="Non Metropolitan Fire Authorities"),SUMPRODUCT((raw!$A$2:$A$23659=$A16)*(raw!$E$2:$E$23659='FIRE1104 raw'!AN$9)*(raw!$F$2:$F$23659='FIRE1104 raw'!$AG$8)*(raw!$C$2:$C$23659='FIRE1104 raw'!$A$4)*(raw!$G$2:$G$23659)),SUMPRODUCT((raw!$A$2:$A$23659=$A16)*(raw!$E$2:$E$23659='FIRE1104 raw'!AN$9)*(raw!$F$2:$F$23659='FIRE1104 raw'!$AG$8)*(raw!$D$2:$D$23659='FIRE1104 raw'!$A$5)*(raw!$G$2:$G$23659))))</f>
        <v>94</v>
      </c>
      <c r="AO16" s="56">
        <f t="shared" si="12"/>
        <v>3.2195121951219513E-2</v>
      </c>
      <c r="AP16" s="56">
        <f t="shared" si="13"/>
        <v>8.40035746201966E-2</v>
      </c>
      <c r="AQ16" s="17"/>
      <c r="AR16" s="15">
        <f>IF($A$4="England",SUMPRODUCT((raw!$A$2:$A$23659=$A16)*(raw!$E$2:$E$23659='FIRE1104 raw'!AR$9)*(raw!$F$2:$F$23659='FIRE1104 raw'!$AR$8)*(raw!$G$2:$G$23659)),IF(OR($A$4="Metropolitan Fire Authorities",$A$4="Non Metropolitan Fire Authorities"),SUMPRODUCT((raw!$A$2:$A$23659=$A16)*(raw!$E$2:$E$23659='FIRE1104 raw'!AR$9)*(raw!$F$2:$F$23659='FIRE1104 raw'!$AR$8)*(raw!$C$2:$C$23659='FIRE1104 raw'!$A$4)*(raw!$G$2:$G$23659)),SUMPRODUCT((raw!$A$2:$A$23659=$A16)*(raw!$E$2:$E$23659='FIRE1104 raw'!AR$9)*(raw!$F$2:$F$23659='FIRE1104 raw'!$AR$8)*(raw!$D$2:$D$23659='FIRE1104 raw'!$A$5)*(raw!$G$2:$G$23659))))</f>
        <v>6431</v>
      </c>
      <c r="AS16" s="15">
        <f>IF($A$4="England",SUMPRODUCT((raw!$A$2:$A$23659=$A16)*(raw!$E$2:$E$23659='FIRE1104 raw'!AS$9)*(raw!$F$2:$F$23659='FIRE1104 raw'!$AR$8)*(raw!$G$2:$G$23659)),IF(OR($A$4="Metropolitan Fire Authorities",$A$4="Non Metropolitan Fire Authorities"),SUMPRODUCT((raw!$A$2:$A$23659=$A16)*(raw!$E$2:$E$23659='FIRE1104 raw'!AS$9)*(raw!$F$2:$F$23659='FIRE1104 raw'!$AR$8)*(raw!$C$2:$C$23659='FIRE1104 raw'!$A$4)*(raw!$G$2:$G$23659)),SUMPRODUCT((raw!$A$2:$A$23659=$A16)*(raw!$E$2:$E$23659='FIRE1104 raw'!AS$9)*(raw!$F$2:$F$23659='FIRE1104 raw'!$AR$8)*(raw!$D$2:$D$23659='FIRE1104 raw'!$A$5)*(raw!$G$2:$G$23659))))</f>
        <v>0</v>
      </c>
      <c r="AT16" s="15">
        <f>IF($A$4="England",SUMPRODUCT((raw!$A$2:$A$23659=$A16)*(raw!$E$2:$E$23659='FIRE1104 raw'!AT$9)*(raw!$F$2:$F$23659='FIRE1104 raw'!$AR$8)*(raw!$G$2:$G$23659)),IF(OR($A$4="Metropolitan Fire Authorities",$A$4="Non Metropolitan Fire Authorities"),SUMPRODUCT((raw!$A$2:$A$23659=$A16)*(raw!$E$2:$E$23659='FIRE1104 raw'!AT$9)*(raw!$F$2:$F$23659='FIRE1104 raw'!$AR$8)*(raw!$C$2:$C$23659='FIRE1104 raw'!$A$4)*(raw!$G$2:$G$23659)),SUMPRODUCT((raw!$A$2:$A$23659=$A16)*(raw!$E$2:$E$23659='FIRE1104 raw'!AT$9)*(raw!$F$2:$F$23659='FIRE1104 raw'!$AR$8)*(raw!$D$2:$D$23659='FIRE1104 raw'!$A$5)*(raw!$G$2:$G$23659))))</f>
        <v>88</v>
      </c>
      <c r="AU16" s="15">
        <f>IF($A$4="England",SUMPRODUCT((raw!$A$2:$A$23659=$A16)*(raw!$E$2:$E$23659='FIRE1104 raw'!AU$9)*(raw!$F$2:$F$23659='FIRE1104 raw'!$AR$8)*(raw!$G$2:$G$23659)),IF(OR($A$4="Metropolitan Fire Authorities",$A$4="Non Metropolitan Fire Authorities"),SUMPRODUCT((raw!$A$2:$A$23659=$A16)*(raw!$E$2:$E$23659='FIRE1104 raw'!AU$9)*(raw!$F$2:$F$23659='FIRE1104 raw'!$AR$8)*(raw!$C$2:$C$23659='FIRE1104 raw'!$A$4)*(raw!$G$2:$G$23659)),SUMPRODUCT((raw!$A$2:$A$23659=$A16)*(raw!$E$2:$E$23659='FIRE1104 raw'!AU$9)*(raw!$F$2:$F$23659='FIRE1104 raw'!$AR$8)*(raw!$D$2:$D$23659='FIRE1104 raw'!$A$5)*(raw!$G$2:$G$23659))))</f>
        <v>182</v>
      </c>
      <c r="AV16" s="15">
        <f>IF($A$4="England",SUMPRODUCT((raw!$A$2:$A$23659=$A16)*(raw!$E$2:$E$23659='FIRE1104 raw'!AV$9)*(raw!$F$2:$F$23659='FIRE1104 raw'!$AR$8)*(raw!$G$2:$G$23659)),IF(OR($A$4="Metropolitan Fire Authorities",$A$4="Non Metropolitan Fire Authorities"),SUMPRODUCT((raw!$A$2:$A$23659=$A16)*(raw!$E$2:$E$23659='FIRE1104 raw'!AV$9)*(raw!$F$2:$F$23659='FIRE1104 raw'!$AR$8)*(raw!$C$2:$C$23659='FIRE1104 raw'!$A$4)*(raw!$G$2:$G$23659)),SUMPRODUCT((raw!$A$2:$A$23659=$A16)*(raw!$E$2:$E$23659='FIRE1104 raw'!AV$9)*(raw!$F$2:$F$23659='FIRE1104 raw'!$AR$8)*(raw!$D$2:$D$23659='FIRE1104 raw'!$A$5)*(raw!$G$2:$G$23659))))</f>
        <v>178</v>
      </c>
      <c r="AW16" s="15">
        <f>IF($A$4="England",SUMPRODUCT((raw!$A$2:$A$23659=$A16)*(raw!$E$2:$E$23659='FIRE1104 raw'!AW$9)*(raw!$F$2:$F$23659='FIRE1104 raw'!$AR$8)*(raw!$G$2:$G$23659)),IF(OR($A$4="Metropolitan Fire Authorities",$A$4="Non Metropolitan Fire Authorities"),SUMPRODUCT((raw!$A$2:$A$23659=$A16)*(raw!$E$2:$E$23659='FIRE1104 raw'!AW$9)*(raw!$F$2:$F$23659='FIRE1104 raw'!$AR$8)*(raw!$C$2:$C$23659='FIRE1104 raw'!$A$4)*(raw!$G$2:$G$23659)),SUMPRODUCT((raw!$A$2:$A$23659=$A16)*(raw!$E$2:$E$23659='FIRE1104 raw'!AW$9)*(raw!$F$2:$F$23659='FIRE1104 raw'!$AR$8)*(raw!$D$2:$D$23659='FIRE1104 raw'!$A$5)*(raw!$G$2:$G$23659))))</f>
        <v>50</v>
      </c>
      <c r="AX16" s="15">
        <f>IF($A$4="England",SUMPRODUCT((raw!$A$2:$A$23659=$A16)*(raw!$E$2:$E$23659='FIRE1104 raw'!AX$9)*(raw!$F$2:$F$23659='FIRE1104 raw'!$AR$8)*(raw!$G$2:$G$23659)),IF(OR($A$4="Metropolitan Fire Authorities",$A$4="Non Metropolitan Fire Authorities"),SUMPRODUCT((raw!$A$2:$A$23659=$A16)*(raw!$E$2:$E$23659='FIRE1104 raw'!AX$9)*(raw!$F$2:$F$23659='FIRE1104 raw'!$AR$8)*(raw!$C$2:$C$23659='FIRE1104 raw'!$A$4)*(raw!$G$2:$G$23659)),SUMPRODUCT((raw!$A$2:$A$23659=$A16)*(raw!$E$2:$E$23659='FIRE1104 raw'!AX$9)*(raw!$F$2:$F$23659='FIRE1104 raw'!$AR$8)*(raw!$D$2:$D$23659='FIRE1104 raw'!$A$5)*(raw!$G$2:$G$23659))))</f>
        <v>0</v>
      </c>
      <c r="AY16" s="15">
        <f>IF($A$4="England",SUMPRODUCT((raw!$A$2:$A$23659=$A16)*(raw!$E$2:$E$23659='FIRE1104 raw'!AY$9)*(raw!$F$2:$F$23659='FIRE1104 raw'!$AR$8)*(raw!$G$2:$G$23659)),IF(OR($A$4="Metropolitan Fire Authorities",$A$4="Non Metropolitan Fire Authorities"),SUMPRODUCT((raw!$A$2:$A$23659=$A16)*(raw!$E$2:$E$23659='FIRE1104 raw'!AY$9)*(raw!$F$2:$F$23659='FIRE1104 raw'!$AR$8)*(raw!$C$2:$C$23659='FIRE1104 raw'!$A$4)*(raw!$G$2:$G$23659)),SUMPRODUCT((raw!$A$2:$A$23659=$A16)*(raw!$E$2:$E$23659='FIRE1104 raw'!AY$9)*(raw!$F$2:$F$23659='FIRE1104 raw'!$AR$8)*(raw!$D$2:$D$23659='FIRE1104 raw'!$A$5)*(raw!$G$2:$G$23659))))</f>
        <v>677</v>
      </c>
      <c r="AZ16" s="56">
        <f t="shared" si="14"/>
        <v>7.1871842978784822E-2</v>
      </c>
      <c r="BA16" s="56">
        <f t="shared" si="15"/>
        <v>8.9008677359978958E-2</v>
      </c>
      <c r="BB16" s="17"/>
      <c r="BC16" s="16">
        <f t="shared" si="16"/>
        <v>38425</v>
      </c>
      <c r="BD16" s="16">
        <f t="shared" si="17"/>
        <v>621</v>
      </c>
      <c r="BE16" s="16">
        <f t="shared" si="18"/>
        <v>355</v>
      </c>
      <c r="BF16" s="16">
        <f t="shared" si="19"/>
        <v>617</v>
      </c>
      <c r="BG16" s="16">
        <f t="shared" si="20"/>
        <v>193</v>
      </c>
      <c r="BH16" s="16">
        <f t="shared" si="21"/>
        <v>4015</v>
      </c>
      <c r="BI16" s="56">
        <f>SUM(BD16:BG16)/(SUM(BC16:BG16))</f>
        <v>4.441570714481112E-2</v>
      </c>
      <c r="BJ16" s="56">
        <f t="shared" si="23"/>
        <v>9.078370189481301E-2</v>
      </c>
    </row>
    <row r="17" spans="1:62" s="69" customFormat="1" x14ac:dyDescent="0.3">
      <c r="A17" s="69">
        <v>2018</v>
      </c>
      <c r="B17" s="15">
        <f>IF($A$4="England",SUMPRODUCT((raw!$A$2:$A$23659=$A17)*(raw!$E$2:$E$23659='FIRE1104 raw'!B$9)*(raw!$F$2:$F$23659='FIRE1104 raw'!$B$8:$J$8)*(raw!$G$2:$G$23659)),IF(OR($A$4="Metropolitan Fire Authorities",$A$4="Non Metropolitan Fire Authorities"),SUMPRODUCT((raw!$A$2:$A$23659=$A17)*(raw!$E$2:$E$23659='FIRE1104 raw'!B$9)*(raw!$F$2:$F$23659='FIRE1104 raw'!$B$8:$J$8)*(raw!$C$2:$C$23659='FIRE1104 raw'!$A$4)*(raw!$G$2:$G$23659)),SUMPRODUCT((raw!$A$2:$A$23659=$A17)*(raw!$E$2:$E$23659='FIRE1104 raw'!B$9)*(raw!$F$2:$F$23659='FIRE1104 raw'!$B$8:$J$8)*(raw!$D$2:$D$23659='FIRE1104 raw'!$A$5)*(raw!$G$2:$G$23659))))</f>
        <v>19978</v>
      </c>
      <c r="C17" s="15">
        <f>IF($A$4="England",SUMPRODUCT((raw!$A$2:$A$23659=$A17)*(raw!$E$2:$E$23659='FIRE1104 raw'!C$9)*(raw!$F$2:$F$23659='FIRE1104 raw'!$B$8:$J$8)*(raw!$G$2:$G$23659)),IF(OR($A$4="Metropolitan Fire Authorities",$A$4="Non Metropolitan Fire Authorities"),SUMPRODUCT((raw!$A$2:$A$23659=$A17)*(raw!$E$2:$E$23659='FIRE1104 raw'!C$9)*(raw!$F$2:$F$23659='FIRE1104 raw'!$B$8:$J$8)*(raw!$C$2:$C$23659='FIRE1104 raw'!$A$4)*(raw!$G$2:$G$23659)),SUMPRODUCT((raw!$A$2:$A$23659=$A17)*(raw!$E$2:$E$23659='FIRE1104 raw'!C$9)*(raw!$F$2:$F$23659='FIRE1104 raw'!$B$8:$J$8)*(raw!$D$2:$D$23659='FIRE1104 raw'!$A$5)*(raw!$G$2:$G$23659))))</f>
        <v>0</v>
      </c>
      <c r="D17" s="15">
        <f>IF($A$4="England",SUMPRODUCT((raw!$A$2:$A$23659=$A17)*(raw!$E$2:$E$23659='FIRE1104 raw'!D$9)*(raw!$F$2:$F$23659='FIRE1104 raw'!$B$8:$J$8)*(raw!$G$2:$G$23659)),IF(OR($A$4="Metropolitan Fire Authorities",$A$4="Non Metropolitan Fire Authorities"),SUMPRODUCT((raw!$A$2:$A$23659=$A17)*(raw!$E$2:$E$23659='FIRE1104 raw'!D$9)*(raw!$F$2:$F$23659='FIRE1104 raw'!$B$8:$J$8)*(raw!$C$2:$C$23659='FIRE1104 raw'!$A$4)*(raw!$G$2:$G$23659)),SUMPRODUCT((raw!$A$2:$A$23659=$A17)*(raw!$E$2:$E$23659='FIRE1104 raw'!D$9)*(raw!$F$2:$F$23659='FIRE1104 raw'!$B$8:$J$8)*(raw!$D$2:$D$23659='FIRE1104 raw'!$A$5)*(raw!$G$2:$G$23659))))</f>
        <v>467</v>
      </c>
      <c r="E17" s="15">
        <f>IF($A$4="England",SUMPRODUCT((raw!$A$2:$A$23659=$A17)*(raw!$E$2:$E$23659='FIRE1104 raw'!E$9)*(raw!$F$2:$F$23659='FIRE1104 raw'!$B$8:$J$8)*(raw!$G$2:$G$23659)),IF(OR($A$4="Metropolitan Fire Authorities",$A$4="Non Metropolitan Fire Authorities"),SUMPRODUCT((raw!$A$2:$A$23659=$A17)*(raw!$E$2:$E$23659='FIRE1104 raw'!E$9)*(raw!$F$2:$F$23659='FIRE1104 raw'!$B$8:$J$8)*(raw!$C$2:$C$23659='FIRE1104 raw'!$A$4)*(raw!$G$2:$G$23659)),SUMPRODUCT((raw!$A$2:$A$23659=$A17)*(raw!$E$2:$E$23659='FIRE1104 raw'!E$9)*(raw!$F$2:$F$23659='FIRE1104 raw'!$B$8:$J$8)*(raw!$D$2:$D$23659='FIRE1104 raw'!$A$5)*(raw!$G$2:$G$23659))))</f>
        <v>182</v>
      </c>
      <c r="F17" s="15">
        <f>IF($A$4="England",SUMPRODUCT((raw!$A$2:$A$23659=$A17)*(raw!$E$2:$E$23659='FIRE1104 raw'!F$9)*(raw!$F$2:$F$23659='FIRE1104 raw'!$B$8:$J$8)*(raw!$G$2:$G$23659)),IF(OR($A$4="Metropolitan Fire Authorities",$A$4="Non Metropolitan Fire Authorities"),SUMPRODUCT((raw!$A$2:$A$23659=$A17)*(raw!$E$2:$E$23659='FIRE1104 raw'!F$9)*(raw!$F$2:$F$23659='FIRE1104 raw'!$B$8:$J$8)*(raw!$C$2:$C$23659='FIRE1104 raw'!$A$4)*(raw!$G$2:$G$23659)),SUMPRODUCT((raw!$A$2:$A$23659=$A17)*(raw!$E$2:$E$23659='FIRE1104 raw'!F$9)*(raw!$F$2:$F$23659='FIRE1104 raw'!$B$8:$J$8)*(raw!$D$2:$D$23659='FIRE1104 raw'!$A$5)*(raw!$G$2:$G$23659))))</f>
        <v>390</v>
      </c>
      <c r="G17" s="15">
        <f>IF($A$4="England",SUMPRODUCT((raw!$A$2:$A$23659=$A17)*(raw!$E$2:$E$23659='FIRE1104 raw'!G$9)*(raw!$F$2:$F$23659='FIRE1104 raw'!$B$8:$J$8)*(raw!$G$2:$G$23659)),IF(OR($A$4="Metropolitan Fire Authorities",$A$4="Non Metropolitan Fire Authorities"),SUMPRODUCT((raw!$A$2:$A$23659=$A17)*(raw!$E$2:$E$23659='FIRE1104 raw'!G$9)*(raw!$F$2:$F$23659='FIRE1104 raw'!$B$8:$J$8)*(raw!$C$2:$C$23659='FIRE1104 raw'!$A$4)*(raw!$G$2:$G$23659)),SUMPRODUCT((raw!$A$2:$A$23659=$A17)*(raw!$E$2:$E$23659='FIRE1104 raw'!G$9)*(raw!$F$2:$F$23659='FIRE1104 raw'!$B$8:$J$8)*(raw!$D$2:$D$23659='FIRE1104 raw'!$A$5)*(raw!$G$2:$G$23659))))</f>
        <v>122</v>
      </c>
      <c r="H17" s="15">
        <f>IF($A$4="England",SUMPRODUCT((raw!$A$2:$A$23659=$A17)*(raw!$E$2:$E$23659='FIRE1104 raw'!H$9)*(raw!$F$2:$F$23659='FIRE1104 raw'!$B$8:$J$8)*(raw!$G$2:$G$23659)),IF(OR($A$4="Metropolitan Fire Authorities",$A$4="Non Metropolitan Fire Authorities"),SUMPRODUCT((raw!$A$2:$A$23659=$A17)*(raw!$E$2:$E$23659='FIRE1104 raw'!H$9)*(raw!$F$2:$F$23659='FIRE1104 raw'!$B$8:$J$8)*(raw!$C$2:$C$23659='FIRE1104 raw'!$A$4)*(raw!$G$2:$G$23659)),SUMPRODUCT((raw!$A$2:$A$23659=$A17)*(raw!$E$2:$E$23659='FIRE1104 raw'!H$9)*(raw!$F$2:$F$23659='FIRE1104 raw'!$B$8:$J$8)*(raw!$D$2:$D$23659='FIRE1104 raw'!$A$5)*(raw!$G$2:$G$23659))))</f>
        <v>0</v>
      </c>
      <c r="I17" s="15">
        <f>IF($A$4="England",SUMPRODUCT((raw!$A$2:$A$23659=$A17)*(raw!$E$2:$E$23659='FIRE1104 raw'!I$9)*(raw!$F$2:$F$23659='FIRE1104 raw'!$B$8:$J$8)*(raw!$G$2:$G$23659)),IF(OR($A$4="Metropolitan Fire Authorities",$A$4="Non Metropolitan Fire Authorities"),SUMPRODUCT((raw!$A$2:$A$23659=$A17)*(raw!$E$2:$E$23659='FIRE1104 raw'!I$9)*(raw!$F$2:$F$23659='FIRE1104 raw'!$B$8:$J$8)*(raw!$C$2:$C$23659='FIRE1104 raw'!$A$4)*(raw!$G$2:$G$23659)),SUMPRODUCT((raw!$A$2:$A$23659=$A17)*(raw!$E$2:$E$23659='FIRE1104 raw'!I$9)*(raw!$F$2:$F$23659='FIRE1104 raw'!$B$8:$J$8)*(raw!$D$2:$D$23659='FIRE1104 raw'!$A$5)*(raw!$G$2:$G$23659))))</f>
        <v>1610</v>
      </c>
      <c r="J17" s="56">
        <f>SUM(D17:G17)/(SUM(B17:G17))</f>
        <v>5.4922181749373196E-2</v>
      </c>
      <c r="K17" s="56">
        <f t="shared" ref="K17" si="25">I17/(SUM(B17:I17))</f>
        <v>7.0772341641390832E-2</v>
      </c>
      <c r="L17" s="17"/>
      <c r="M17" s="15">
        <f>IF($A$4="England",SUMPRODUCT((raw!$A$2:$A$23659=$A17)*(raw!$E$2:$E$23659='FIRE1104 raw'!M$9)*(raw!$F$2:$F$23659='FIRE1104 raw'!$M$8)*(raw!$G$2:$G$23659)),IF(OR($A$4="Metropolitan Fire Authorities",$A$4="Non Metropolitan Fire Authorities"),SUMPRODUCT((raw!$A$2:$A$23659=$A17)*(raw!$E$2:$E$23659='FIRE1104 raw'!M$9)*(raw!$F$2:$F$23659='FIRE1104 raw'!$M$8)*(raw!$C$2:$C$23659='FIRE1104 raw'!$A$4)*(raw!$G$2:$G$23659)),SUMPRODUCT((raw!$A$2:$A$23659=$A17)*(raw!$E$2:$E$23659='FIRE1104 raw'!M$9)*(raw!$F$2:$F$23659='FIRE1104 raw'!$M$8)*(raw!$D$2:$D$23659='FIRE1104 raw'!$A$5)*(raw!$G$2:$G$23659))))</f>
        <v>10368</v>
      </c>
      <c r="N17" s="15">
        <f>IF($A$4="England",SUMPRODUCT((raw!$A$2:$A$23659=$A17)*(raw!$E$2:$E$23659='FIRE1104 raw'!N$9)*(raw!$F$2:$F$23659='FIRE1104 raw'!$M$8)*(raw!$G$2:$G$23659)),IF(OR($A$4="Metropolitan Fire Authorities",$A$4="Non Metropolitan Fire Authorities"),SUMPRODUCT((raw!$A$2:$A$23659=$A17)*(raw!$E$2:$E$23659='FIRE1104 raw'!N$9)*(raw!$F$2:$F$23659='FIRE1104 raw'!$M$8)*(raw!$C$2:$C$23659='FIRE1104 raw'!$A$4)*(raw!$G$2:$G$23659)),SUMPRODUCT((raw!$A$2:$A$23659=$A17)*(raw!$E$2:$E$23659='FIRE1104 raw'!N$9)*(raw!$F$2:$F$23659='FIRE1104 raw'!$M$8)*(raw!$D$2:$D$23659='FIRE1104 raw'!$A$5)*(raw!$G$2:$G$23659))))</f>
        <v>0</v>
      </c>
      <c r="O17" s="15">
        <f>IF($A$4="England",SUMPRODUCT((raw!$A$2:$A$23659=$A17)*(raw!$E$2:$E$23659='FIRE1104 raw'!O$9)*(raw!$F$2:$F$23659='FIRE1104 raw'!$M$8)*(raw!$G$2:$G$23659)),IF(OR($A$4="Metropolitan Fire Authorities",$A$4="Non Metropolitan Fire Authorities"),SUMPRODUCT((raw!$A$2:$A$23659=$A17)*(raw!$E$2:$E$23659='FIRE1104 raw'!O$9)*(raw!$F$2:$F$23659='FIRE1104 raw'!$M$8)*(raw!$C$2:$C$23659='FIRE1104 raw'!$A$4)*(raw!$G$2:$G$23659)),SUMPRODUCT((raw!$A$2:$A$23659=$A17)*(raw!$E$2:$E$23659='FIRE1104 raw'!O$9)*(raw!$F$2:$F$23659='FIRE1104 raw'!$M$8)*(raw!$D$2:$D$23659='FIRE1104 raw'!$A$5)*(raw!$G$2:$G$23659))))</f>
        <v>64</v>
      </c>
      <c r="P17" s="15">
        <f>IF($A$4="England",SUMPRODUCT((raw!$A$2:$A$23659=$A17)*(raw!$E$2:$E$23659='FIRE1104 raw'!P$9)*(raw!$F$2:$F$23659='FIRE1104 raw'!$M$8)*(raw!$G$2:$G$23659)),IF(OR($A$4="Metropolitan Fire Authorities",$A$4="Non Metropolitan Fire Authorities"),SUMPRODUCT((raw!$A$2:$A$23659=$A17)*(raw!$E$2:$E$23659='FIRE1104 raw'!P$9)*(raw!$F$2:$F$23659='FIRE1104 raw'!$M$8)*(raw!$C$2:$C$23659='FIRE1104 raw'!$A$4)*(raw!$G$2:$G$23659)),SUMPRODUCT((raw!$A$2:$A$23659=$A17)*(raw!$E$2:$E$23659='FIRE1104 raw'!P$9)*(raw!$F$2:$F$23659='FIRE1104 raw'!$M$8)*(raw!$D$2:$D$23659='FIRE1104 raw'!$A$5)*(raw!$G$2:$G$23659))))</f>
        <v>21</v>
      </c>
      <c r="Q17" s="15">
        <f>IF($A$4="England",SUMPRODUCT((raw!$A$2:$A$23659=$A17)*(raw!$E$2:$E$23659='FIRE1104 raw'!Q$9)*(raw!$F$2:$F$23659='FIRE1104 raw'!$M$8)*(raw!$G$2:$G$23659)),IF(OR($A$4="Metropolitan Fire Authorities",$A$4="Non Metropolitan Fire Authorities"),SUMPRODUCT((raw!$A$2:$A$23659=$A17)*(raw!$E$2:$E$23659='FIRE1104 raw'!Q$9)*(raw!$F$2:$F$23659='FIRE1104 raw'!$M$8)*(raw!$C$2:$C$23659='FIRE1104 raw'!$A$4)*(raw!$G$2:$G$23659)),SUMPRODUCT((raw!$A$2:$A$23659=$A17)*(raw!$E$2:$E$23659='FIRE1104 raw'!Q$9)*(raw!$F$2:$F$23659='FIRE1104 raw'!$M$8)*(raw!$D$2:$D$23659='FIRE1104 raw'!$A$5)*(raw!$G$2:$G$23659))))</f>
        <v>30</v>
      </c>
      <c r="R17" s="15">
        <f>IF($A$4="England",SUMPRODUCT((raw!$A$2:$A$23659=$A17)*(raw!$E$2:$E$23659='FIRE1104 raw'!R$9)*(raw!$F$2:$F$23659='FIRE1104 raw'!$M$8)*(raw!$G$2:$G$23659)),IF(OR($A$4="Metropolitan Fire Authorities",$A$4="Non Metropolitan Fire Authorities"),SUMPRODUCT((raw!$A$2:$A$23659=$A17)*(raw!$E$2:$E$23659='FIRE1104 raw'!R$9)*(raw!$F$2:$F$23659='FIRE1104 raw'!$M$8)*(raw!$C$2:$C$23659='FIRE1104 raw'!$A$4)*(raw!$G$2:$G$23659)),SUMPRODUCT((raw!$A$2:$A$23659=$A17)*(raw!$E$2:$E$23659='FIRE1104 raw'!R$9)*(raw!$F$2:$F$23659='FIRE1104 raw'!$M$8)*(raw!$D$2:$D$23659='FIRE1104 raw'!$A$5)*(raw!$G$2:$G$23659))))</f>
        <v>17</v>
      </c>
      <c r="S17" s="15">
        <f>IF($A$4="England",SUMPRODUCT((raw!$A$2:$A$23659=$A17)*(raw!$E$2:$E$23659='FIRE1104 raw'!S$9)*(raw!$F$2:$F$23659='FIRE1104 raw'!$M$8)*(raw!$G$2:$G$23659)),IF(OR($A$4="Metropolitan Fire Authorities",$A$4="Non Metropolitan Fire Authorities"),SUMPRODUCT((raw!$A$2:$A$23659=$A17)*(raw!$E$2:$E$23659='FIRE1104 raw'!S$9)*(raw!$F$2:$F$23659='FIRE1104 raw'!$M$8)*(raw!$C$2:$C$23659='FIRE1104 raw'!$A$4)*(raw!$G$2:$G$23659)),SUMPRODUCT((raw!$A$2:$A$23659=$A17)*(raw!$E$2:$E$23659='FIRE1104 raw'!S$9)*(raw!$F$2:$F$23659='FIRE1104 raw'!$M$8)*(raw!$D$2:$D$23659='FIRE1104 raw'!$A$5)*(raw!$G$2:$G$23659))))</f>
        <v>0</v>
      </c>
      <c r="T17" s="15">
        <f>IF($A$4="England",SUMPRODUCT((raw!$A$2:$A$23659=$A17)*(raw!$E$2:$E$23659='FIRE1104 raw'!T$9)*(raw!$F$2:$F$23659='FIRE1104 raw'!$M$8)*(raw!$G$2:$G$23659)),IF(OR($A$4="Metropolitan Fire Authorities",$A$4="Non Metropolitan Fire Authorities"),SUMPRODUCT((raw!$A$2:$A$23659=$A17)*(raw!$E$2:$E$23659='FIRE1104 raw'!T$9)*(raw!$F$2:$F$23659='FIRE1104 raw'!$M$8)*(raw!$C$2:$C$23659='FIRE1104 raw'!$A$4)*(raw!$G$2:$G$23659)),SUMPRODUCT((raw!$A$2:$A$23659=$A17)*(raw!$E$2:$E$23659='FIRE1104 raw'!T$9)*(raw!$F$2:$F$23659='FIRE1104 raw'!$M$8)*(raw!$D$2:$D$23659='FIRE1104 raw'!$A$5)*(raw!$G$2:$G$23659))))</f>
        <v>1713</v>
      </c>
      <c r="U17" s="56">
        <f>SUM(O17:R17)/(SUM(M17:R17))</f>
        <v>1.2571428571428572E-2</v>
      </c>
      <c r="V17" s="56">
        <f t="shared" ref="V17" si="26">T17/(SUM(M17:T17))</f>
        <v>0.14026037828543356</v>
      </c>
      <c r="W17" s="17"/>
      <c r="X17" s="16">
        <f t="shared" ref="X17" si="27">M17+B17</f>
        <v>30346</v>
      </c>
      <c r="Y17" s="16">
        <f t="shared" ref="Y17" si="28">O17+D17</f>
        <v>531</v>
      </c>
      <c r="Z17" s="16">
        <f t="shared" ref="Z17" si="29">P17+E17</f>
        <v>203</v>
      </c>
      <c r="AA17" s="16">
        <f t="shared" ref="AA17" si="30">Q17+F17</f>
        <v>420</v>
      </c>
      <c r="AB17" s="16">
        <f t="shared" ref="AB17" si="31">R17+G17</f>
        <v>139</v>
      </c>
      <c r="AC17" s="16">
        <f t="shared" ref="AC17" si="32">T17+I17</f>
        <v>3323</v>
      </c>
      <c r="AD17" s="56">
        <f>SUM(Y17:AB17)/(SUM(X17:AB17))</f>
        <v>4.0867284048168397E-2</v>
      </c>
      <c r="AE17" s="56">
        <f t="shared" ref="AE17" si="33">AC17/(SUM(X17:AC17))</f>
        <v>9.5046049997139753E-2</v>
      </c>
      <c r="AF17" s="17"/>
      <c r="AG17" s="15">
        <f>IF($A$4="England",SUMPRODUCT((raw!$A$2:$A$23659=$A17)*(raw!$E$2:$E$23659='FIRE1104 raw'!AG$9)*(raw!$F$2:$F$23659='FIRE1104 raw'!$AG$8)*(raw!$G$2:$G$23659)),IF(OR($A$4="Metropolitan Fire Authorities",$A$4="Non Metropolitan Fire Authorities"),SUMPRODUCT((raw!$A$2:$A$23659=$A17)*(raw!$E$2:$E$23659='FIRE1104 raw'!AG$9)*(raw!$F$2:$F$23659='FIRE1104 raw'!$AG$8)*(raw!$C$2:$C$23659='FIRE1104 raw'!$A$4)*(raw!$G$2:$G$23659)),SUMPRODUCT((raw!$A$2:$A$23659=$A17)*(raw!$E$2:$E$23659='FIRE1104 raw'!AG$9)*(raw!$F$2:$F$23659='FIRE1104 raw'!$AG$8)*(raw!$D$2:$D$23659='FIRE1104 raw'!$A$5)*(raw!$G$2:$G$23659))))</f>
        <v>998</v>
      </c>
      <c r="AH17" s="15">
        <f>IF($A$4="England",SUMPRODUCT((raw!$A$2:$A$23659=$A17)*(raw!$E$2:$E$23659='FIRE1104 raw'!AH$9)*(raw!$F$2:$F$23659='FIRE1104 raw'!$AG$8)*(raw!$G$2:$G$23659)),IF(OR($A$4="Metropolitan Fire Authorities",$A$4="Non Metropolitan Fire Authorities"),SUMPRODUCT((raw!$A$2:$A$23659=$A17)*(raw!$E$2:$E$23659='FIRE1104 raw'!AH$9)*(raw!$F$2:$F$23659='FIRE1104 raw'!$AG$8)*(raw!$C$2:$C$23659='FIRE1104 raw'!$A$4)*(raw!$G$2:$G$23659)),SUMPRODUCT((raw!$A$2:$A$23659=$A17)*(raw!$E$2:$E$23659='FIRE1104 raw'!AH$9)*(raw!$F$2:$F$23659='FIRE1104 raw'!$AG$8)*(raw!$D$2:$D$23659='FIRE1104 raw'!$A$5)*(raw!$G$2:$G$23659))))</f>
        <v>0</v>
      </c>
      <c r="AI17" s="15">
        <f>IF($A$4="England",SUMPRODUCT((raw!$A$2:$A$23659=$A17)*(raw!$E$2:$E$23659='FIRE1104 raw'!AI$9)*(raw!$F$2:$F$23659='FIRE1104 raw'!$AG$8)*(raw!$G$2:$G$23659)),IF(OR($A$4="Metropolitan Fire Authorities",$A$4="Non Metropolitan Fire Authorities"),SUMPRODUCT((raw!$A$2:$A$23659=$A17)*(raw!$E$2:$E$23659='FIRE1104 raw'!AI$9)*(raw!$F$2:$F$23659='FIRE1104 raw'!$AG$8)*(raw!$C$2:$C$23659='FIRE1104 raw'!$A$4)*(raw!$G$2:$G$23659)),SUMPRODUCT((raw!$A$2:$A$23659=$A17)*(raw!$E$2:$E$23659='FIRE1104 raw'!AI$9)*(raw!$F$2:$F$23659='FIRE1104 raw'!$AG$8)*(raw!$D$2:$D$23659='FIRE1104 raw'!$A$5)*(raw!$G$2:$G$23659))))</f>
        <v>17</v>
      </c>
      <c r="AJ17" s="15">
        <f>IF($A$4="England",SUMPRODUCT((raw!$A$2:$A$23659=$A17)*(raw!$E$2:$E$23659='FIRE1104 raw'!AJ$9)*(raw!$F$2:$F$23659='FIRE1104 raw'!$AG$8)*(raw!$G$2:$G$23659)),IF(OR($A$4="Metropolitan Fire Authorities",$A$4="Non Metropolitan Fire Authorities"),SUMPRODUCT((raw!$A$2:$A$23659=$A17)*(raw!$E$2:$E$23659='FIRE1104 raw'!AJ$9)*(raw!$F$2:$F$23659='FIRE1104 raw'!$AG$8)*(raw!$C$2:$C$23659='FIRE1104 raw'!$A$4)*(raw!$G$2:$G$23659)),SUMPRODUCT((raw!$A$2:$A$23659=$A17)*(raw!$E$2:$E$23659='FIRE1104 raw'!AJ$9)*(raw!$F$2:$F$23659='FIRE1104 raw'!$AG$8)*(raw!$D$2:$D$23659='FIRE1104 raw'!$A$5)*(raw!$G$2:$G$23659))))</f>
        <v>5</v>
      </c>
      <c r="AK17" s="15">
        <f>IF($A$4="England",SUMPRODUCT((raw!$A$2:$A$23659=$A17)*(raw!$E$2:$E$23659='FIRE1104 raw'!AK$9)*(raw!$F$2:$F$23659='FIRE1104 raw'!$AG$8)*(raw!$G$2:$G$23659)),IF(OR($A$4="Metropolitan Fire Authorities",$A$4="Non Metropolitan Fire Authorities"),SUMPRODUCT((raw!$A$2:$A$23659=$A17)*(raw!$E$2:$E$23659='FIRE1104 raw'!AK$9)*(raw!$F$2:$F$23659='FIRE1104 raw'!$AG$8)*(raw!$C$2:$C$23659='FIRE1104 raw'!$A$4)*(raw!$G$2:$G$23659)),SUMPRODUCT((raw!$A$2:$A$23659=$A17)*(raw!$E$2:$E$23659='FIRE1104 raw'!AK$9)*(raw!$F$2:$F$23659='FIRE1104 raw'!$AG$8)*(raw!$D$2:$D$23659='FIRE1104 raw'!$A$5)*(raw!$G$2:$G$23659))))</f>
        <v>10</v>
      </c>
      <c r="AL17" s="15">
        <f>IF($A$4="England",SUMPRODUCT((raw!$A$2:$A$23659=$A17)*(raw!$E$2:$E$23659='FIRE1104 raw'!AL$9)*(raw!$F$2:$F$23659='FIRE1104 raw'!$AG$8)*(raw!$G$2:$G$23659)),IF(OR($A$4="Metropolitan Fire Authorities",$A$4="Non Metropolitan Fire Authorities"),SUMPRODUCT((raw!$A$2:$A$23659=$A17)*(raw!$E$2:$E$23659='FIRE1104 raw'!AL$9)*(raw!$F$2:$F$23659='FIRE1104 raw'!$AG$8)*(raw!$C$2:$C$23659='FIRE1104 raw'!$A$4)*(raw!$G$2:$G$23659)),SUMPRODUCT((raw!$A$2:$A$23659=$A17)*(raw!$E$2:$E$23659='FIRE1104 raw'!AL$9)*(raw!$F$2:$F$23659='FIRE1104 raw'!$AG$8)*(raw!$D$2:$D$23659='FIRE1104 raw'!$A$5)*(raw!$G$2:$G$23659))))</f>
        <v>1</v>
      </c>
      <c r="AM17" s="15">
        <f>IF($A$4="England",SUMPRODUCT((raw!$A$2:$A$23659=$A17)*(raw!$E$2:$E$23659='FIRE1104 raw'!AM$9)*(raw!$F$2:$F$23659='FIRE1104 raw'!$AG$8)*(raw!$G$2:$G$23659)),IF(OR($A$4="Metropolitan Fire Authorities",$A$4="Non Metropolitan Fire Authorities"),SUMPRODUCT((raw!$A$2:$A$23659=$A17)*(raw!$E$2:$E$23659='FIRE1104 raw'!AM$9)*(raw!$F$2:$F$23659='FIRE1104 raw'!$AG$8)*(raw!$C$2:$C$23659='FIRE1104 raw'!$A$4)*(raw!$G$2:$G$23659)),SUMPRODUCT((raw!$A$2:$A$23659=$A17)*(raw!$E$2:$E$23659='FIRE1104 raw'!AM$9)*(raw!$F$2:$F$23659='FIRE1104 raw'!$AG$8)*(raw!$D$2:$D$23659='FIRE1104 raw'!$A$5)*(raw!$G$2:$G$23659))))</f>
        <v>0</v>
      </c>
      <c r="AN17" s="15">
        <f>IF($A$4="England",SUMPRODUCT((raw!$A$2:$A$23659=$A17)*(raw!$E$2:$E$23659='FIRE1104 raw'!AN$9)*(raw!$F$2:$F$23659='FIRE1104 raw'!$AG$8)*(raw!$G$2:$G$23659)),IF(OR($A$4="Metropolitan Fire Authorities",$A$4="Non Metropolitan Fire Authorities"),SUMPRODUCT((raw!$A$2:$A$23659=$A17)*(raw!$E$2:$E$23659='FIRE1104 raw'!AN$9)*(raw!$F$2:$F$23659='FIRE1104 raw'!$AG$8)*(raw!$C$2:$C$23659='FIRE1104 raw'!$A$4)*(raw!$G$2:$G$23659)),SUMPRODUCT((raw!$A$2:$A$23659=$A17)*(raw!$E$2:$E$23659='FIRE1104 raw'!AN$9)*(raw!$F$2:$F$23659='FIRE1104 raw'!$AG$8)*(raw!$D$2:$D$23659='FIRE1104 raw'!$A$5)*(raw!$G$2:$G$23659))))</f>
        <v>92</v>
      </c>
      <c r="AO17" s="56">
        <f t="shared" si="12"/>
        <v>3.2007759456838022E-2</v>
      </c>
      <c r="AP17" s="56">
        <f t="shared" ref="AP17" si="34">AN17/(SUM(AG17:AN17))</f>
        <v>8.1923419412288506E-2</v>
      </c>
      <c r="AQ17" s="17"/>
      <c r="AR17" s="15">
        <f>IF($A$4="England",SUMPRODUCT((raw!$A$2:$A$23659=$A17)*(raw!$E$2:$E$23659='FIRE1104 raw'!AR$9)*(raw!$F$2:$F$23659='FIRE1104 raw'!$AR$8)*(raw!$G$2:$G$23659)),IF(OR($A$4="Metropolitan Fire Authorities",$A$4="Non Metropolitan Fire Authorities"),SUMPRODUCT((raw!$A$2:$A$23659=$A17)*(raw!$E$2:$E$23659='FIRE1104 raw'!AR$9)*(raw!$F$2:$F$23659='FIRE1104 raw'!$AR$8)*(raw!$C$2:$C$23659='FIRE1104 raw'!$A$4)*(raw!$G$2:$G$23659)),SUMPRODUCT((raw!$A$2:$A$23659=$A17)*(raw!$E$2:$E$23659='FIRE1104 raw'!AR$9)*(raw!$F$2:$F$23659='FIRE1104 raw'!$AR$8)*(raw!$D$2:$D$23659='FIRE1104 raw'!$A$5)*(raw!$G$2:$G$23659))))</f>
        <v>6543</v>
      </c>
      <c r="AS17" s="15">
        <f>IF($A$4="England",SUMPRODUCT((raw!$A$2:$A$23659=$A17)*(raw!$E$2:$E$23659='FIRE1104 raw'!AS$9)*(raw!$F$2:$F$23659='FIRE1104 raw'!$AR$8)*(raw!$G$2:$G$23659)),IF(OR($A$4="Metropolitan Fire Authorities",$A$4="Non Metropolitan Fire Authorities"),SUMPRODUCT((raw!$A$2:$A$23659=$A17)*(raw!$E$2:$E$23659='FIRE1104 raw'!AS$9)*(raw!$F$2:$F$23659='FIRE1104 raw'!$AR$8)*(raw!$C$2:$C$23659='FIRE1104 raw'!$A$4)*(raw!$G$2:$G$23659)),SUMPRODUCT((raw!$A$2:$A$23659=$A17)*(raw!$E$2:$E$23659='FIRE1104 raw'!AS$9)*(raw!$F$2:$F$23659='FIRE1104 raw'!$AR$8)*(raw!$D$2:$D$23659='FIRE1104 raw'!$A$5)*(raw!$G$2:$G$23659))))</f>
        <v>0</v>
      </c>
      <c r="AT17" s="15">
        <f>IF($A$4="England",SUMPRODUCT((raw!$A$2:$A$23659=$A17)*(raw!$E$2:$E$23659='FIRE1104 raw'!AT$9)*(raw!$F$2:$F$23659='FIRE1104 raw'!$AR$8)*(raw!$G$2:$G$23659)),IF(OR($A$4="Metropolitan Fire Authorities",$A$4="Non Metropolitan Fire Authorities"),SUMPRODUCT((raw!$A$2:$A$23659=$A17)*(raw!$E$2:$E$23659='FIRE1104 raw'!AT$9)*(raw!$F$2:$F$23659='FIRE1104 raw'!$AR$8)*(raw!$C$2:$C$23659='FIRE1104 raw'!$A$4)*(raw!$G$2:$G$23659)),SUMPRODUCT((raw!$A$2:$A$23659=$A17)*(raw!$E$2:$E$23659='FIRE1104 raw'!AT$9)*(raw!$F$2:$F$23659='FIRE1104 raw'!$AR$8)*(raw!$D$2:$D$23659='FIRE1104 raw'!$A$5)*(raw!$G$2:$G$23659))))</f>
        <v>92</v>
      </c>
      <c r="AU17" s="15">
        <f>IF($A$4="England",SUMPRODUCT((raw!$A$2:$A$23659=$A17)*(raw!$E$2:$E$23659='FIRE1104 raw'!AU$9)*(raw!$F$2:$F$23659='FIRE1104 raw'!$AR$8)*(raw!$G$2:$G$23659)),IF(OR($A$4="Metropolitan Fire Authorities",$A$4="Non Metropolitan Fire Authorities"),SUMPRODUCT((raw!$A$2:$A$23659=$A17)*(raw!$E$2:$E$23659='FIRE1104 raw'!AU$9)*(raw!$F$2:$F$23659='FIRE1104 raw'!$AR$8)*(raw!$C$2:$C$23659='FIRE1104 raw'!$A$4)*(raw!$G$2:$G$23659)),SUMPRODUCT((raw!$A$2:$A$23659=$A17)*(raw!$E$2:$E$23659='FIRE1104 raw'!AU$9)*(raw!$F$2:$F$23659='FIRE1104 raw'!$AR$8)*(raw!$D$2:$D$23659='FIRE1104 raw'!$A$5)*(raw!$G$2:$G$23659))))</f>
        <v>201</v>
      </c>
      <c r="AV17" s="15">
        <f>IF($A$4="England",SUMPRODUCT((raw!$A$2:$A$23659=$A17)*(raw!$E$2:$E$23659='FIRE1104 raw'!AV$9)*(raw!$F$2:$F$23659='FIRE1104 raw'!$AR$8)*(raw!$G$2:$G$23659)),IF(OR($A$4="Metropolitan Fire Authorities",$A$4="Non Metropolitan Fire Authorities"),SUMPRODUCT((raw!$A$2:$A$23659=$A17)*(raw!$E$2:$E$23659='FIRE1104 raw'!AV$9)*(raw!$F$2:$F$23659='FIRE1104 raw'!$AR$8)*(raw!$C$2:$C$23659='FIRE1104 raw'!$A$4)*(raw!$G$2:$G$23659)),SUMPRODUCT((raw!$A$2:$A$23659=$A17)*(raw!$E$2:$E$23659='FIRE1104 raw'!AV$9)*(raw!$F$2:$F$23659='FIRE1104 raw'!$AR$8)*(raw!$D$2:$D$23659='FIRE1104 raw'!$A$5)*(raw!$G$2:$G$23659))))</f>
        <v>207</v>
      </c>
      <c r="AW17" s="15">
        <f>IF($A$4="England",SUMPRODUCT((raw!$A$2:$A$23659=$A17)*(raw!$E$2:$E$23659='FIRE1104 raw'!AW$9)*(raw!$F$2:$F$23659='FIRE1104 raw'!$AR$8)*(raw!$G$2:$G$23659)),IF(OR($A$4="Metropolitan Fire Authorities",$A$4="Non Metropolitan Fire Authorities"),SUMPRODUCT((raw!$A$2:$A$23659=$A17)*(raw!$E$2:$E$23659='FIRE1104 raw'!AW$9)*(raw!$F$2:$F$23659='FIRE1104 raw'!$AR$8)*(raw!$C$2:$C$23659='FIRE1104 raw'!$A$4)*(raw!$G$2:$G$23659)),SUMPRODUCT((raw!$A$2:$A$23659=$A17)*(raw!$E$2:$E$23659='FIRE1104 raw'!AW$9)*(raw!$F$2:$F$23659='FIRE1104 raw'!$AR$8)*(raw!$D$2:$D$23659='FIRE1104 raw'!$A$5)*(raw!$G$2:$G$23659))))</f>
        <v>56</v>
      </c>
      <c r="AX17" s="15">
        <f>IF($A$4="England",SUMPRODUCT((raw!$A$2:$A$23659=$A17)*(raw!$E$2:$E$23659='FIRE1104 raw'!AX$9)*(raw!$F$2:$F$23659='FIRE1104 raw'!$AR$8)*(raw!$G$2:$G$23659)),IF(OR($A$4="Metropolitan Fire Authorities",$A$4="Non Metropolitan Fire Authorities"),SUMPRODUCT((raw!$A$2:$A$23659=$A17)*(raw!$E$2:$E$23659='FIRE1104 raw'!AX$9)*(raw!$F$2:$F$23659='FIRE1104 raw'!$AR$8)*(raw!$C$2:$C$23659='FIRE1104 raw'!$A$4)*(raw!$G$2:$G$23659)),SUMPRODUCT((raw!$A$2:$A$23659=$A17)*(raw!$E$2:$E$23659='FIRE1104 raw'!AX$9)*(raw!$F$2:$F$23659='FIRE1104 raw'!$AR$8)*(raw!$D$2:$D$23659='FIRE1104 raw'!$A$5)*(raw!$G$2:$G$23659))))</f>
        <v>0</v>
      </c>
      <c r="AY17" s="15">
        <f>IF($A$4="England",SUMPRODUCT((raw!$A$2:$A$23659=$A17)*(raw!$E$2:$E$23659='FIRE1104 raw'!AY$9)*(raw!$F$2:$F$23659='FIRE1104 raw'!$AR$8)*(raw!$G$2:$G$23659)),IF(OR($A$4="Metropolitan Fire Authorities",$A$4="Non Metropolitan Fire Authorities"),SUMPRODUCT((raw!$A$2:$A$23659=$A17)*(raw!$E$2:$E$23659='FIRE1104 raw'!AY$9)*(raw!$F$2:$F$23659='FIRE1104 raw'!$AR$8)*(raw!$C$2:$C$23659='FIRE1104 raw'!$A$4)*(raw!$G$2:$G$23659)),SUMPRODUCT((raw!$A$2:$A$23659=$A17)*(raw!$E$2:$E$23659='FIRE1104 raw'!AY$9)*(raw!$F$2:$F$23659='FIRE1104 raw'!$AR$8)*(raw!$D$2:$D$23659='FIRE1104 raw'!$A$5)*(raw!$G$2:$G$23659))))</f>
        <v>805</v>
      </c>
      <c r="AZ17" s="56">
        <f t="shared" si="14"/>
        <v>7.8320890266234677E-2</v>
      </c>
      <c r="BA17" s="56">
        <f t="shared" si="15"/>
        <v>0.10184716599190283</v>
      </c>
      <c r="BB17" s="17"/>
      <c r="BC17" s="16">
        <f t="shared" si="16"/>
        <v>37887</v>
      </c>
      <c r="BD17" s="16">
        <f t="shared" si="17"/>
        <v>640</v>
      </c>
      <c r="BE17" s="16">
        <f t="shared" si="18"/>
        <v>409</v>
      </c>
      <c r="BF17" s="16">
        <f t="shared" si="19"/>
        <v>637</v>
      </c>
      <c r="BG17" s="16">
        <f t="shared" si="20"/>
        <v>196</v>
      </c>
      <c r="BH17" s="16">
        <f t="shared" si="21"/>
        <v>4220</v>
      </c>
      <c r="BI17" s="56">
        <f>SUM(BD17:BG17)/(SUM(BC17:BG17))</f>
        <v>4.7323292011365634E-2</v>
      </c>
      <c r="BJ17" s="56">
        <f t="shared" ref="BJ17" si="35">BH17/(SUM(BC17:BH17))</f>
        <v>9.5933074177635316E-2</v>
      </c>
    </row>
    <row r="18" spans="1:62" x14ac:dyDescent="0.3">
      <c r="A18" s="5">
        <v>2019</v>
      </c>
      <c r="B18" s="15">
        <f>IF($A$4="England",SUMPRODUCT((raw!$A$2:$A$23659=$A18)*(raw!$E$2:$E$23659='FIRE1104 raw'!B$9)*(raw!$F$2:$F$23659='FIRE1104 raw'!$B$8:$J$8)*(raw!$G$2:$G$23659)),IF(OR($A$4="Metropolitan Fire Authorities",$A$4="Non Metropolitan Fire Authorities"),SUMPRODUCT((raw!$A$2:$A$23659=$A18)*(raw!$E$2:$E$23659='FIRE1104 raw'!B$9)*(raw!$F$2:$F$23659='FIRE1104 raw'!$B$8:$J$8)*(raw!$C$2:$C$23659='FIRE1104 raw'!$A$4)*(raw!$G$2:$G$23659)),SUMPRODUCT((raw!$A$2:$A$23659=$A18)*(raw!$E$2:$E$23659='FIRE1104 raw'!B$9)*(raw!$F$2:$F$23659='FIRE1104 raw'!$B$8:$J$8)*(raw!$D$2:$D$23659='FIRE1104 raw'!$A$5)*(raw!$G$2:$G$23659))))</f>
        <v>19354</v>
      </c>
      <c r="C18" s="15">
        <f>IF($A$4="England",SUMPRODUCT((raw!$A$2:$A$23659=$A18)*(raw!$E$2:$E$23659='FIRE1104 raw'!C$9)*(raw!$F$2:$F$23659='FIRE1104 raw'!$B$8:$J$8)*(raw!$G$2:$G$23659)),IF(OR($A$4="Metropolitan Fire Authorities",$A$4="Non Metropolitan Fire Authorities"),SUMPRODUCT((raw!$A$2:$A$23659=$A18)*(raw!$E$2:$E$23659='FIRE1104 raw'!C$9)*(raw!$F$2:$F$23659='FIRE1104 raw'!$B$8:$J$8)*(raw!$C$2:$C$23659='FIRE1104 raw'!$A$4)*(raw!$G$2:$G$23659)),SUMPRODUCT((raw!$A$2:$A$23659=$A18)*(raw!$E$2:$E$23659='FIRE1104 raw'!C$9)*(raw!$F$2:$F$23659='FIRE1104 raw'!$B$8:$J$8)*(raw!$D$2:$D$23659='FIRE1104 raw'!$A$5)*(raw!$G$2:$G$23659))))</f>
        <v>620</v>
      </c>
      <c r="D18" s="15">
        <f>IF($A$4="England",SUMPRODUCT((raw!$A$2:$A$23659=$A18)*(raw!$E$2:$E$23659='FIRE1104 raw'!D$9)*(raw!$F$2:$F$23659='FIRE1104 raw'!$B$8:$J$8)*(raw!$G$2:$G$23659)),IF(OR($A$4="Metropolitan Fire Authorities",$A$4="Non Metropolitan Fire Authorities"),SUMPRODUCT((raw!$A$2:$A$23659=$A18)*(raw!$E$2:$E$23659='FIRE1104 raw'!D$9)*(raw!$F$2:$F$23659='FIRE1104 raw'!$B$8:$J$8)*(raw!$C$2:$C$23659='FIRE1104 raw'!$A$4)*(raw!$G$2:$G$23659)),SUMPRODUCT((raw!$A$2:$A$23659=$A18)*(raw!$E$2:$E$23659='FIRE1104 raw'!D$9)*(raw!$F$2:$F$23659='FIRE1104 raw'!$B$8:$J$8)*(raw!$D$2:$D$23659='FIRE1104 raw'!$A$5)*(raw!$G$2:$G$23659))))</f>
        <v>500</v>
      </c>
      <c r="E18" s="15">
        <f>IF($A$4="England",SUMPRODUCT((raw!$A$2:$A$23659=$A18)*(raw!$E$2:$E$23659='FIRE1104 raw'!E$9)*(raw!$F$2:$F$23659='FIRE1104 raw'!$B$8:$J$8)*(raw!$G$2:$G$23659)),IF(OR($A$4="Metropolitan Fire Authorities",$A$4="Non Metropolitan Fire Authorities"),SUMPRODUCT((raw!$A$2:$A$23659=$A18)*(raw!$E$2:$E$23659='FIRE1104 raw'!E$9)*(raw!$F$2:$F$23659='FIRE1104 raw'!$B$8:$J$8)*(raw!$C$2:$C$23659='FIRE1104 raw'!$A$4)*(raw!$G$2:$G$23659)),SUMPRODUCT((raw!$A$2:$A$23659=$A18)*(raw!$E$2:$E$23659='FIRE1104 raw'!E$9)*(raw!$F$2:$F$23659='FIRE1104 raw'!$B$8:$J$8)*(raw!$D$2:$D$23659='FIRE1104 raw'!$A$5)*(raw!$G$2:$G$23659))))</f>
        <v>198</v>
      </c>
      <c r="F18" s="15">
        <f>IF($A$4="England",SUMPRODUCT((raw!$A$2:$A$23659=$A18)*(raw!$E$2:$E$23659='FIRE1104 raw'!F$9)*(raw!$F$2:$F$23659='FIRE1104 raw'!$B$8:$J$8)*(raw!$G$2:$G$23659)),IF(OR($A$4="Metropolitan Fire Authorities",$A$4="Non Metropolitan Fire Authorities"),SUMPRODUCT((raw!$A$2:$A$23659=$A18)*(raw!$E$2:$E$23659='FIRE1104 raw'!F$9)*(raw!$F$2:$F$23659='FIRE1104 raw'!$B$8:$J$8)*(raw!$C$2:$C$23659='FIRE1104 raw'!$A$4)*(raw!$G$2:$G$23659)),SUMPRODUCT((raw!$A$2:$A$23659=$A18)*(raw!$E$2:$E$23659='FIRE1104 raw'!F$9)*(raw!$F$2:$F$23659='FIRE1104 raw'!$B$8:$J$8)*(raw!$D$2:$D$23659='FIRE1104 raw'!$A$5)*(raw!$G$2:$G$23659))))</f>
        <v>398</v>
      </c>
      <c r="G18" s="15">
        <f>IF($A$4="England",SUMPRODUCT((raw!$A$2:$A$23659=$A18)*(raw!$E$2:$E$23659='FIRE1104 raw'!G$9)*(raw!$F$2:$F$23659='FIRE1104 raw'!$B$8:$J$8)*(raw!$G$2:$G$23659)),IF(OR($A$4="Metropolitan Fire Authorities",$A$4="Non Metropolitan Fire Authorities"),SUMPRODUCT((raw!$A$2:$A$23659=$A18)*(raw!$E$2:$E$23659='FIRE1104 raw'!G$9)*(raw!$F$2:$F$23659='FIRE1104 raw'!$B$8:$J$8)*(raw!$C$2:$C$23659='FIRE1104 raw'!$A$4)*(raw!$G$2:$G$23659)),SUMPRODUCT((raw!$A$2:$A$23659=$A18)*(raw!$E$2:$E$23659='FIRE1104 raw'!G$9)*(raw!$F$2:$F$23659='FIRE1104 raw'!$B$8:$J$8)*(raw!$D$2:$D$23659='FIRE1104 raw'!$A$5)*(raw!$G$2:$G$23659))))</f>
        <v>21</v>
      </c>
      <c r="H18" s="15">
        <f>IF($A$4="England",SUMPRODUCT((raw!$A$2:$A$23659=$A18)*(raw!$E$2:$E$23659='FIRE1104 raw'!H$9)*(raw!$F$2:$F$23659='FIRE1104 raw'!$B$8:$J$8)*(raw!$G$2:$G$23659)),IF(OR($A$4="Metropolitan Fire Authorities",$A$4="Non Metropolitan Fire Authorities"),SUMPRODUCT((raw!$A$2:$A$23659=$A18)*(raw!$E$2:$E$23659='FIRE1104 raw'!H$9)*(raw!$F$2:$F$23659='FIRE1104 raw'!$B$8:$J$8)*(raw!$C$2:$C$23659='FIRE1104 raw'!$A$4)*(raw!$G$2:$G$23659)),SUMPRODUCT((raw!$A$2:$A$23659=$A18)*(raw!$E$2:$E$23659='FIRE1104 raw'!H$9)*(raw!$F$2:$F$23659='FIRE1104 raw'!$B$8:$J$8)*(raw!$D$2:$D$23659='FIRE1104 raw'!$A$5)*(raw!$G$2:$G$23659))))</f>
        <v>102</v>
      </c>
      <c r="I18" s="15">
        <f>IF($A$4="England",SUMPRODUCT((raw!$A$2:$A$23659=$A18)*(raw!$E$2:$E$23659='FIRE1104 raw'!I$9)*(raw!$F$2:$F$23659='FIRE1104 raw'!$B$8:$J$8)*(raw!$G$2:$G$23659)),IF(OR($A$4="Metropolitan Fire Authorities",$A$4="Non Metropolitan Fire Authorities"),SUMPRODUCT((raw!$A$2:$A$23659=$A18)*(raw!$E$2:$E$23659='FIRE1104 raw'!I$9)*(raw!$F$2:$F$23659='FIRE1104 raw'!$B$8:$J$8)*(raw!$C$2:$C$23659='FIRE1104 raw'!$A$4)*(raw!$G$2:$G$23659)),SUMPRODUCT((raw!$A$2:$A$23659=$A18)*(raw!$E$2:$E$23659='FIRE1104 raw'!I$9)*(raw!$F$2:$F$23659='FIRE1104 raw'!$B$8:$J$8)*(raw!$D$2:$D$23659='FIRE1104 raw'!$A$5)*(raw!$G$2:$G$23659))))</f>
        <v>1608</v>
      </c>
      <c r="J18" s="56">
        <f>SUM(D18:H18)/(SUM(B18:H18))</f>
        <v>5.7518992120039636E-2</v>
      </c>
      <c r="K18" s="56">
        <f t="shared" ref="K18" si="36">I18/(SUM(B18:I18))</f>
        <v>7.0523222665672555E-2</v>
      </c>
      <c r="M18" s="15">
        <f>IF($A$4="England",SUMPRODUCT((raw!$A$2:$A$23659=$A18)*(raw!$E$2:$E$23659='FIRE1104 raw'!M$9)*(raw!$F$2:$F$23659='FIRE1104 raw'!$M$8)*(raw!$G$2:$G$23659)),IF(OR($A$4="Metropolitan Fire Authorities",$A$4="Non Metropolitan Fire Authorities"),SUMPRODUCT((raw!$A$2:$A$23659=$A18)*(raw!$E$2:$E$23659='FIRE1104 raw'!M$9)*(raw!$F$2:$F$23659='FIRE1104 raw'!$M$8)*(raw!$C$2:$C$23659='FIRE1104 raw'!$A$4)*(raw!$G$2:$G$23659)),SUMPRODUCT((raw!$A$2:$A$23659=$A18)*(raw!$E$2:$E$23659='FIRE1104 raw'!M$9)*(raw!$F$2:$F$23659='FIRE1104 raw'!$M$8)*(raw!$D$2:$D$23659='FIRE1104 raw'!$A$5)*(raw!$G$2:$G$23659))))</f>
        <v>10047</v>
      </c>
      <c r="N18" s="15">
        <f>IF($A$4="England",SUMPRODUCT((raw!$A$2:$A$23659=$A18)*(raw!$E$2:$E$23659='FIRE1104 raw'!N$9)*(raw!$F$2:$F$23659='FIRE1104 raw'!$M$8)*(raw!$G$2:$G$23659)),IF(OR($A$4="Metropolitan Fire Authorities",$A$4="Non Metropolitan Fire Authorities"),SUMPRODUCT((raw!$A$2:$A$23659=$A18)*(raw!$E$2:$E$23659='FIRE1104 raw'!N$9)*(raw!$F$2:$F$23659='FIRE1104 raw'!$M$8)*(raw!$C$2:$C$23659='FIRE1104 raw'!$A$4)*(raw!$G$2:$G$23659)),SUMPRODUCT((raw!$A$2:$A$23659=$A18)*(raw!$E$2:$E$23659='FIRE1104 raw'!N$9)*(raw!$F$2:$F$23659='FIRE1104 raw'!$M$8)*(raw!$D$2:$D$23659='FIRE1104 raw'!$A$5)*(raw!$G$2:$G$23659))))</f>
        <v>264</v>
      </c>
      <c r="O18" s="15">
        <f>IF($A$4="England",SUMPRODUCT((raw!$A$2:$A$23659=$A18)*(raw!$E$2:$E$23659='FIRE1104 raw'!O$9)*(raw!$F$2:$F$23659='FIRE1104 raw'!$M$8)*(raw!$G$2:$G$23659)),IF(OR($A$4="Metropolitan Fire Authorities",$A$4="Non Metropolitan Fire Authorities"),SUMPRODUCT((raw!$A$2:$A$23659=$A18)*(raw!$E$2:$E$23659='FIRE1104 raw'!O$9)*(raw!$F$2:$F$23659='FIRE1104 raw'!$M$8)*(raw!$C$2:$C$23659='FIRE1104 raw'!$A$4)*(raw!$G$2:$G$23659)),SUMPRODUCT((raw!$A$2:$A$23659=$A18)*(raw!$E$2:$E$23659='FIRE1104 raw'!O$9)*(raw!$F$2:$F$23659='FIRE1104 raw'!$M$8)*(raw!$D$2:$D$23659='FIRE1104 raw'!$A$5)*(raw!$G$2:$G$23659))))</f>
        <v>77</v>
      </c>
      <c r="P18" s="15">
        <f>IF($A$4="England",SUMPRODUCT((raw!$A$2:$A$23659=$A18)*(raw!$E$2:$E$23659='FIRE1104 raw'!P$9)*(raw!$F$2:$F$23659='FIRE1104 raw'!$M$8)*(raw!$G$2:$G$23659)),IF(OR($A$4="Metropolitan Fire Authorities",$A$4="Non Metropolitan Fire Authorities"),SUMPRODUCT((raw!$A$2:$A$23659=$A18)*(raw!$E$2:$E$23659='FIRE1104 raw'!P$9)*(raw!$F$2:$F$23659='FIRE1104 raw'!$M$8)*(raw!$C$2:$C$23659='FIRE1104 raw'!$A$4)*(raw!$G$2:$G$23659)),SUMPRODUCT((raw!$A$2:$A$23659=$A18)*(raw!$E$2:$E$23659='FIRE1104 raw'!P$9)*(raw!$F$2:$F$23659='FIRE1104 raw'!$M$8)*(raw!$D$2:$D$23659='FIRE1104 raw'!$A$5)*(raw!$G$2:$G$23659))))</f>
        <v>21</v>
      </c>
      <c r="Q18" s="15">
        <f>IF($A$4="England",SUMPRODUCT((raw!$A$2:$A$23659=$A18)*(raw!$E$2:$E$23659='FIRE1104 raw'!Q$9)*(raw!$F$2:$F$23659='FIRE1104 raw'!$M$8)*(raw!$G$2:$G$23659)),IF(OR($A$4="Metropolitan Fire Authorities",$A$4="Non Metropolitan Fire Authorities"),SUMPRODUCT((raw!$A$2:$A$23659=$A18)*(raw!$E$2:$E$23659='FIRE1104 raw'!Q$9)*(raw!$F$2:$F$23659='FIRE1104 raw'!$M$8)*(raw!$C$2:$C$23659='FIRE1104 raw'!$A$4)*(raw!$G$2:$G$23659)),SUMPRODUCT((raw!$A$2:$A$23659=$A18)*(raw!$E$2:$E$23659='FIRE1104 raw'!Q$9)*(raw!$F$2:$F$23659='FIRE1104 raw'!$M$8)*(raw!$D$2:$D$23659='FIRE1104 raw'!$A$5)*(raw!$G$2:$G$23659))))</f>
        <v>29</v>
      </c>
      <c r="R18" s="15">
        <f>IF($A$4="England",SUMPRODUCT((raw!$A$2:$A$23659=$A18)*(raw!$E$2:$E$23659='FIRE1104 raw'!R$9)*(raw!$F$2:$F$23659='FIRE1104 raw'!$M$8)*(raw!$G$2:$G$23659)),IF(OR($A$4="Metropolitan Fire Authorities",$A$4="Non Metropolitan Fire Authorities"),SUMPRODUCT((raw!$A$2:$A$23659=$A18)*(raw!$E$2:$E$23659='FIRE1104 raw'!R$9)*(raw!$F$2:$F$23659='FIRE1104 raw'!$M$8)*(raw!$C$2:$C$23659='FIRE1104 raw'!$A$4)*(raw!$G$2:$G$23659)),SUMPRODUCT((raw!$A$2:$A$23659=$A18)*(raw!$E$2:$E$23659='FIRE1104 raw'!R$9)*(raw!$F$2:$F$23659='FIRE1104 raw'!$M$8)*(raw!$D$2:$D$23659='FIRE1104 raw'!$A$5)*(raw!$G$2:$G$23659))))</f>
        <v>6</v>
      </c>
      <c r="S18" s="15">
        <f>IF($A$4="England",SUMPRODUCT((raw!$A$2:$A$23659=$A18)*(raw!$E$2:$E$23659='FIRE1104 raw'!S$9)*(raw!$F$2:$F$23659='FIRE1104 raw'!$M$8)*(raw!$G$2:$G$23659)),IF(OR($A$4="Metropolitan Fire Authorities",$A$4="Non Metropolitan Fire Authorities"),SUMPRODUCT((raw!$A$2:$A$23659=$A18)*(raw!$E$2:$E$23659='FIRE1104 raw'!S$9)*(raw!$F$2:$F$23659='FIRE1104 raw'!$M$8)*(raw!$C$2:$C$23659='FIRE1104 raw'!$A$4)*(raw!$G$2:$G$23659)),SUMPRODUCT((raw!$A$2:$A$23659=$A18)*(raw!$E$2:$E$23659='FIRE1104 raw'!S$9)*(raw!$F$2:$F$23659='FIRE1104 raw'!$M$8)*(raw!$D$2:$D$23659='FIRE1104 raw'!$A$5)*(raw!$G$2:$G$23659))))</f>
        <v>16</v>
      </c>
      <c r="T18" s="15">
        <f>IF($A$4="England",SUMPRODUCT((raw!$A$2:$A$23659=$A18)*(raw!$E$2:$E$23659='FIRE1104 raw'!T$9)*(raw!$F$2:$F$23659='FIRE1104 raw'!$M$8)*(raw!$G$2:$G$23659)),IF(OR($A$4="Metropolitan Fire Authorities",$A$4="Non Metropolitan Fire Authorities"),SUMPRODUCT((raw!$A$2:$A$23659=$A18)*(raw!$E$2:$E$23659='FIRE1104 raw'!T$9)*(raw!$F$2:$F$23659='FIRE1104 raw'!$M$8)*(raw!$C$2:$C$23659='FIRE1104 raw'!$A$4)*(raw!$G$2:$G$23659)),SUMPRODUCT((raw!$A$2:$A$23659=$A18)*(raw!$E$2:$E$23659='FIRE1104 raw'!T$9)*(raw!$F$2:$F$23659='FIRE1104 raw'!$M$8)*(raw!$D$2:$D$23659='FIRE1104 raw'!$A$5)*(raw!$G$2:$G$23659))))</f>
        <v>1762</v>
      </c>
      <c r="U18" s="56">
        <f>SUM(O18:S18)/(SUM(M18:S18))</f>
        <v>1.4244741873804971E-2</v>
      </c>
      <c r="V18" s="56">
        <f t="shared" ref="V18" si="37">T18/(SUM(M18:T18))</f>
        <v>0.14416625756831941</v>
      </c>
      <c r="X18" s="16">
        <f>SUM(B18:C18,M18:N18)</f>
        <v>30285</v>
      </c>
      <c r="Y18" s="16">
        <f t="shared" ref="Y18" si="38">O18+D18</f>
        <v>577</v>
      </c>
      <c r="Z18" s="16">
        <f t="shared" ref="Z18" si="39">P18+E18</f>
        <v>219</v>
      </c>
      <c r="AA18" s="16">
        <f t="shared" ref="AA18" si="40">Q18+F18</f>
        <v>427</v>
      </c>
      <c r="AB18" s="16">
        <f>SUM(G18:H18,R18:S18)</f>
        <v>145</v>
      </c>
      <c r="AC18" s="16">
        <f t="shared" ref="AC18" si="41">T18+I18</f>
        <v>3370</v>
      </c>
      <c r="AD18" s="56">
        <f>SUM(Y18:AB18)/(SUM(X18:AB18))</f>
        <v>4.3218652260449249E-2</v>
      </c>
      <c r="AE18" s="56">
        <f t="shared" ref="AE18" si="42">AC18/(SUM(X18:AC18))</f>
        <v>9.6222482368729115E-2</v>
      </c>
      <c r="AG18" s="15">
        <f>IF($A$4="England",SUMPRODUCT((raw!$A$2:$A$23659=$A18)*(raw!$E$2:$E$23659='FIRE1104 raw'!AG$9)*(raw!$F$2:$F$23659='FIRE1104 raw'!$AG$8)*(raw!$G$2:$G$23659)),IF(OR($A$4="Metropolitan Fire Authorities",$A$4="Non Metropolitan Fire Authorities"),SUMPRODUCT((raw!$A$2:$A$23659=$A18)*(raw!$E$2:$E$23659='FIRE1104 raw'!AG$9)*(raw!$F$2:$F$23659='FIRE1104 raw'!$AG$8)*(raw!$C$2:$C$23659='FIRE1104 raw'!$A$4)*(raw!$G$2:$G$23659)),SUMPRODUCT((raw!$A$2:$A$23659=$A18)*(raw!$E$2:$E$23659='FIRE1104 raw'!AG$9)*(raw!$F$2:$F$23659='FIRE1104 raw'!$AG$8)*(raw!$D$2:$D$23659='FIRE1104 raw'!$A$5)*(raw!$G$2:$G$23659))))</f>
        <v>1011</v>
      </c>
      <c r="AH18" s="15">
        <f>IF($A$4="England",SUMPRODUCT((raw!$A$2:$A$23659=$A18)*(raw!$E$2:$E$23659='FIRE1104 raw'!AH$9)*(raw!$F$2:$F$23659='FIRE1104 raw'!$AG$8)*(raw!$G$2:$G$23659)),IF(OR($A$4="Metropolitan Fire Authorities",$A$4="Non Metropolitan Fire Authorities"),SUMPRODUCT((raw!$A$2:$A$23659=$A18)*(raw!$E$2:$E$23659='FIRE1104 raw'!AH$9)*(raw!$F$2:$F$23659='FIRE1104 raw'!$AG$8)*(raw!$C$2:$C$23659='FIRE1104 raw'!$A$4)*(raw!$G$2:$G$23659)),SUMPRODUCT((raw!$A$2:$A$23659=$A18)*(raw!$E$2:$E$23659='FIRE1104 raw'!AH$9)*(raw!$F$2:$F$23659='FIRE1104 raw'!$AG$8)*(raw!$D$2:$D$23659='FIRE1104 raw'!$A$5)*(raw!$G$2:$G$23659))))</f>
        <v>23</v>
      </c>
      <c r="AI18" s="15">
        <f>IF($A$4="England",SUMPRODUCT((raw!$A$2:$A$23659=$A18)*(raw!$E$2:$E$23659='FIRE1104 raw'!AI$9)*(raw!$F$2:$F$23659='FIRE1104 raw'!$AG$8)*(raw!$G$2:$G$23659)),IF(OR($A$4="Metropolitan Fire Authorities",$A$4="Non Metropolitan Fire Authorities"),SUMPRODUCT((raw!$A$2:$A$23659=$A18)*(raw!$E$2:$E$23659='FIRE1104 raw'!AI$9)*(raw!$F$2:$F$23659='FIRE1104 raw'!$AG$8)*(raw!$C$2:$C$23659='FIRE1104 raw'!$A$4)*(raw!$G$2:$G$23659)),SUMPRODUCT((raw!$A$2:$A$23659=$A18)*(raw!$E$2:$E$23659='FIRE1104 raw'!AI$9)*(raw!$F$2:$F$23659='FIRE1104 raw'!$AG$8)*(raw!$D$2:$D$23659='FIRE1104 raw'!$A$5)*(raw!$G$2:$G$23659))))</f>
        <v>14</v>
      </c>
      <c r="AJ18" s="15">
        <f>IF($A$4="England",SUMPRODUCT((raw!$A$2:$A$23659=$A18)*(raw!$E$2:$E$23659='FIRE1104 raw'!AJ$9)*(raw!$F$2:$F$23659='FIRE1104 raw'!$AG$8)*(raw!$G$2:$G$23659)),IF(OR($A$4="Metropolitan Fire Authorities",$A$4="Non Metropolitan Fire Authorities"),SUMPRODUCT((raw!$A$2:$A$23659=$A18)*(raw!$E$2:$E$23659='FIRE1104 raw'!AJ$9)*(raw!$F$2:$F$23659='FIRE1104 raw'!$AG$8)*(raw!$C$2:$C$23659='FIRE1104 raw'!$A$4)*(raw!$G$2:$G$23659)),SUMPRODUCT((raw!$A$2:$A$23659=$A18)*(raw!$E$2:$E$23659='FIRE1104 raw'!AJ$9)*(raw!$F$2:$F$23659='FIRE1104 raw'!$AG$8)*(raw!$D$2:$D$23659='FIRE1104 raw'!$A$5)*(raw!$G$2:$G$23659))))</f>
        <v>4</v>
      </c>
      <c r="AK18" s="15">
        <f>IF($A$4="England",SUMPRODUCT((raw!$A$2:$A$23659=$A18)*(raw!$E$2:$E$23659='FIRE1104 raw'!AK$9)*(raw!$F$2:$F$23659='FIRE1104 raw'!$AG$8)*(raw!$G$2:$G$23659)),IF(OR($A$4="Metropolitan Fire Authorities",$A$4="Non Metropolitan Fire Authorities"),SUMPRODUCT((raw!$A$2:$A$23659=$A18)*(raw!$E$2:$E$23659='FIRE1104 raw'!AK$9)*(raw!$F$2:$F$23659='FIRE1104 raw'!$AG$8)*(raw!$C$2:$C$23659='FIRE1104 raw'!$A$4)*(raw!$G$2:$G$23659)),SUMPRODUCT((raw!$A$2:$A$23659=$A18)*(raw!$E$2:$E$23659='FIRE1104 raw'!AK$9)*(raw!$F$2:$F$23659='FIRE1104 raw'!$AG$8)*(raw!$D$2:$D$23659='FIRE1104 raw'!$A$5)*(raw!$G$2:$G$23659))))</f>
        <v>8</v>
      </c>
      <c r="AL18" s="15">
        <f>IF($A$4="England",SUMPRODUCT((raw!$A$2:$A$23659=$A18)*(raw!$E$2:$E$23659='FIRE1104 raw'!AL$9)*(raw!$F$2:$F$23659='FIRE1104 raw'!$AG$8)*(raw!$G$2:$G$23659)),IF(OR($A$4="Metropolitan Fire Authorities",$A$4="Non Metropolitan Fire Authorities"),SUMPRODUCT((raw!$A$2:$A$23659=$A18)*(raw!$E$2:$E$23659='FIRE1104 raw'!AL$9)*(raw!$F$2:$F$23659='FIRE1104 raw'!$AG$8)*(raw!$C$2:$C$23659='FIRE1104 raw'!$A$4)*(raw!$G$2:$G$23659)),SUMPRODUCT((raw!$A$2:$A$23659=$A18)*(raw!$E$2:$E$23659='FIRE1104 raw'!AL$9)*(raw!$F$2:$F$23659='FIRE1104 raw'!$AG$8)*(raw!$D$2:$D$23659='FIRE1104 raw'!$A$5)*(raw!$G$2:$G$23659))))</f>
        <v>1</v>
      </c>
      <c r="AM18" s="15">
        <f>IF($A$4="England",SUMPRODUCT((raw!$A$2:$A$23659=$A18)*(raw!$E$2:$E$23659='FIRE1104 raw'!AM$9)*(raw!$F$2:$F$23659='FIRE1104 raw'!$AG$8)*(raw!$G$2:$G$23659)),IF(OR($A$4="Metropolitan Fire Authorities",$A$4="Non Metropolitan Fire Authorities"),SUMPRODUCT((raw!$A$2:$A$23659=$A18)*(raw!$E$2:$E$23659='FIRE1104 raw'!AM$9)*(raw!$F$2:$F$23659='FIRE1104 raw'!$AG$8)*(raw!$C$2:$C$23659='FIRE1104 raw'!$A$4)*(raw!$G$2:$G$23659)),SUMPRODUCT((raw!$A$2:$A$23659=$A18)*(raw!$E$2:$E$23659='FIRE1104 raw'!AM$9)*(raw!$F$2:$F$23659='FIRE1104 raw'!$AG$8)*(raw!$D$2:$D$23659='FIRE1104 raw'!$A$5)*(raw!$G$2:$G$23659))))</f>
        <v>0</v>
      </c>
      <c r="AN18" s="15">
        <f>IF($A$4="England",SUMPRODUCT((raw!$A$2:$A$23659=$A18)*(raw!$E$2:$E$23659='FIRE1104 raw'!AN$9)*(raw!$F$2:$F$23659='FIRE1104 raw'!$AG$8)*(raw!$G$2:$G$23659)),IF(OR($A$4="Metropolitan Fire Authorities",$A$4="Non Metropolitan Fire Authorities"),SUMPRODUCT((raw!$A$2:$A$23659=$A18)*(raw!$E$2:$E$23659='FIRE1104 raw'!AN$9)*(raw!$F$2:$F$23659='FIRE1104 raw'!$AG$8)*(raw!$C$2:$C$23659='FIRE1104 raw'!$A$4)*(raw!$G$2:$G$23659)),SUMPRODUCT((raw!$A$2:$A$23659=$A18)*(raw!$E$2:$E$23659='FIRE1104 raw'!AN$9)*(raw!$F$2:$F$23659='FIRE1104 raw'!$AG$8)*(raw!$D$2:$D$23659='FIRE1104 raw'!$A$5)*(raw!$G$2:$G$23659))))</f>
        <v>73</v>
      </c>
      <c r="AO18" s="56">
        <f>SUM(AI18:AM18)/(SUM(AG18:AM18))</f>
        <v>2.5447690857681431E-2</v>
      </c>
      <c r="AP18" s="56">
        <f t="shared" ref="AP18" si="43">AN18/(SUM(AG18:AN18))</f>
        <v>6.4373897707231037E-2</v>
      </c>
      <c r="AR18" s="15">
        <f>IF($A$4="England",SUMPRODUCT((raw!$A$2:$A$23659=$A18)*(raw!$E$2:$E$23659='FIRE1104 raw'!AR$9)*(raw!$F$2:$F$23659='FIRE1104 raw'!$AR$8)*(raw!$G$2:$G$23659)),IF(OR($A$4="Metropolitan Fire Authorities",$A$4="Non Metropolitan Fire Authorities"),SUMPRODUCT((raw!$A$2:$A$23659=$A18)*(raw!$E$2:$E$23659='FIRE1104 raw'!AR$9)*(raw!$F$2:$F$23659='FIRE1104 raw'!$AR$8)*(raw!$C$2:$C$23659='FIRE1104 raw'!$A$4)*(raw!$G$2:$G$23659)),SUMPRODUCT((raw!$A$2:$A$23659=$A18)*(raw!$E$2:$E$23659='FIRE1104 raw'!AR$9)*(raw!$F$2:$F$23659='FIRE1104 raw'!$AR$8)*(raw!$D$2:$D$23659='FIRE1104 raw'!$A$5)*(raw!$G$2:$G$23659))))</f>
        <v>6491</v>
      </c>
      <c r="AS18" s="15">
        <f>IF($A$4="England",SUMPRODUCT((raw!$A$2:$A$23659=$A18)*(raw!$E$2:$E$23659='FIRE1104 raw'!AS$9)*(raw!$F$2:$F$23659='FIRE1104 raw'!$AR$8)*(raw!$G$2:$G$23659)),IF(OR($A$4="Metropolitan Fire Authorities",$A$4="Non Metropolitan Fire Authorities"),SUMPRODUCT((raw!$A$2:$A$23659=$A18)*(raw!$E$2:$E$23659='FIRE1104 raw'!AS$9)*(raw!$F$2:$F$23659='FIRE1104 raw'!$AR$8)*(raw!$C$2:$C$23659='FIRE1104 raw'!$A$4)*(raw!$G$2:$G$23659)),SUMPRODUCT((raw!$A$2:$A$23659=$A18)*(raw!$E$2:$E$23659='FIRE1104 raw'!AS$9)*(raw!$F$2:$F$23659='FIRE1104 raw'!$AR$8)*(raw!$D$2:$D$23659='FIRE1104 raw'!$A$5)*(raw!$G$2:$G$23659))))</f>
        <v>182</v>
      </c>
      <c r="AT18" s="15">
        <f>IF($A$4="England",SUMPRODUCT((raw!$A$2:$A$23659=$A18)*(raw!$E$2:$E$23659='FIRE1104 raw'!AT$9)*(raw!$F$2:$F$23659='FIRE1104 raw'!$AR$8)*(raw!$G$2:$G$23659)),IF(OR($A$4="Metropolitan Fire Authorities",$A$4="Non Metropolitan Fire Authorities"),SUMPRODUCT((raw!$A$2:$A$23659=$A18)*(raw!$E$2:$E$23659='FIRE1104 raw'!AT$9)*(raw!$F$2:$F$23659='FIRE1104 raw'!$AR$8)*(raw!$C$2:$C$23659='FIRE1104 raw'!$A$4)*(raw!$G$2:$G$23659)),SUMPRODUCT((raw!$A$2:$A$23659=$A18)*(raw!$E$2:$E$23659='FIRE1104 raw'!AT$9)*(raw!$F$2:$F$23659='FIRE1104 raw'!$AR$8)*(raw!$D$2:$D$23659='FIRE1104 raw'!$A$5)*(raw!$G$2:$G$23659))))</f>
        <v>93</v>
      </c>
      <c r="AU18" s="15">
        <f>IF($A$4="England",SUMPRODUCT((raw!$A$2:$A$23659=$A18)*(raw!$E$2:$E$23659='FIRE1104 raw'!AU$9)*(raw!$F$2:$F$23659='FIRE1104 raw'!$AR$8)*(raw!$G$2:$G$23659)),IF(OR($A$4="Metropolitan Fire Authorities",$A$4="Non Metropolitan Fire Authorities"),SUMPRODUCT((raw!$A$2:$A$23659=$A18)*(raw!$E$2:$E$23659='FIRE1104 raw'!AU$9)*(raw!$F$2:$F$23659='FIRE1104 raw'!$AR$8)*(raw!$C$2:$C$23659='FIRE1104 raw'!$A$4)*(raw!$G$2:$G$23659)),SUMPRODUCT((raw!$A$2:$A$23659=$A18)*(raw!$E$2:$E$23659='FIRE1104 raw'!AU$9)*(raw!$F$2:$F$23659='FIRE1104 raw'!$AR$8)*(raw!$D$2:$D$23659='FIRE1104 raw'!$A$5)*(raw!$G$2:$G$23659))))</f>
        <v>207</v>
      </c>
      <c r="AV18" s="15">
        <f>IF($A$4="England",SUMPRODUCT((raw!$A$2:$A$23659=$A18)*(raw!$E$2:$E$23659='FIRE1104 raw'!AV$9)*(raw!$F$2:$F$23659='FIRE1104 raw'!$AR$8)*(raw!$G$2:$G$23659)),IF(OR($A$4="Metropolitan Fire Authorities",$A$4="Non Metropolitan Fire Authorities"),SUMPRODUCT((raw!$A$2:$A$23659=$A18)*(raw!$E$2:$E$23659='FIRE1104 raw'!AV$9)*(raw!$F$2:$F$23659='FIRE1104 raw'!$AR$8)*(raw!$C$2:$C$23659='FIRE1104 raw'!$A$4)*(raw!$G$2:$G$23659)),SUMPRODUCT((raw!$A$2:$A$23659=$A18)*(raw!$E$2:$E$23659='FIRE1104 raw'!AV$9)*(raw!$F$2:$F$23659='FIRE1104 raw'!$AR$8)*(raw!$D$2:$D$23659='FIRE1104 raw'!$A$5)*(raw!$G$2:$G$23659))))</f>
        <v>221</v>
      </c>
      <c r="AW18" s="15">
        <f>IF($A$4="England",SUMPRODUCT((raw!$A$2:$A$23659=$A18)*(raw!$E$2:$E$23659='FIRE1104 raw'!AW$9)*(raw!$F$2:$F$23659='FIRE1104 raw'!$AR$8)*(raw!$G$2:$G$23659)),IF(OR($A$4="Metropolitan Fire Authorities",$A$4="Non Metropolitan Fire Authorities"),SUMPRODUCT((raw!$A$2:$A$23659=$A18)*(raw!$E$2:$E$23659='FIRE1104 raw'!AW$9)*(raw!$F$2:$F$23659='FIRE1104 raw'!$AR$8)*(raw!$C$2:$C$23659='FIRE1104 raw'!$A$4)*(raw!$G$2:$G$23659)),SUMPRODUCT((raw!$A$2:$A$23659=$A18)*(raw!$E$2:$E$23659='FIRE1104 raw'!AW$9)*(raw!$F$2:$F$23659='FIRE1104 raw'!$AR$8)*(raw!$D$2:$D$23659='FIRE1104 raw'!$A$5)*(raw!$G$2:$G$23659))))</f>
        <v>19</v>
      </c>
      <c r="AX18" s="15">
        <f>IF($A$4="England",SUMPRODUCT((raw!$A$2:$A$23659=$A18)*(raw!$E$2:$E$23659='FIRE1104 raw'!AX$9)*(raw!$F$2:$F$23659='FIRE1104 raw'!$AR$8)*(raw!$G$2:$G$23659)),IF(OR($A$4="Metropolitan Fire Authorities",$A$4="Non Metropolitan Fire Authorities"),SUMPRODUCT((raw!$A$2:$A$23659=$A18)*(raw!$E$2:$E$23659='FIRE1104 raw'!AX$9)*(raw!$F$2:$F$23659='FIRE1104 raw'!$AR$8)*(raw!$C$2:$C$23659='FIRE1104 raw'!$A$4)*(raw!$G$2:$G$23659)),SUMPRODUCT((raw!$A$2:$A$23659=$A18)*(raw!$E$2:$E$23659='FIRE1104 raw'!AX$9)*(raw!$F$2:$F$23659='FIRE1104 raw'!$AR$8)*(raw!$D$2:$D$23659='FIRE1104 raw'!$A$5)*(raw!$G$2:$G$23659))))</f>
        <v>45</v>
      </c>
      <c r="AY18" s="15">
        <f>IF($A$4="England",SUMPRODUCT((raw!$A$2:$A$23659=$A18)*(raw!$E$2:$E$23659='FIRE1104 raw'!AY$9)*(raw!$F$2:$F$23659='FIRE1104 raw'!$AR$8)*(raw!$G$2:$G$23659)),IF(OR($A$4="Metropolitan Fire Authorities",$A$4="Non Metropolitan Fire Authorities"),SUMPRODUCT((raw!$A$2:$A$23659=$A18)*(raw!$E$2:$E$23659='FIRE1104 raw'!AY$9)*(raw!$F$2:$F$23659='FIRE1104 raw'!$AR$8)*(raw!$C$2:$C$23659='FIRE1104 raw'!$A$4)*(raw!$G$2:$G$23659)),SUMPRODUCT((raw!$A$2:$A$23659=$A18)*(raw!$E$2:$E$23659='FIRE1104 raw'!AY$9)*(raw!$F$2:$F$23659='FIRE1104 raw'!$AR$8)*(raw!$D$2:$D$23659='FIRE1104 raw'!$A$5)*(raw!$G$2:$G$23659))))</f>
        <v>749</v>
      </c>
      <c r="AZ18" s="56">
        <f>SUM(AT18:AX18)/(SUM(AR18:AX18))</f>
        <v>8.060071645081289E-2</v>
      </c>
      <c r="BA18" s="56">
        <f t="shared" si="15"/>
        <v>9.3543149743974027E-2</v>
      </c>
      <c r="BC18" s="16">
        <f>SUM(X18,AG18:AH18,AR18:AS18)</f>
        <v>37992</v>
      </c>
      <c r="BD18" s="16">
        <f t="shared" si="17"/>
        <v>684</v>
      </c>
      <c r="BE18" s="16">
        <f t="shared" si="18"/>
        <v>430</v>
      </c>
      <c r="BF18" s="16">
        <f t="shared" si="19"/>
        <v>656</v>
      </c>
      <c r="BG18" s="16">
        <f>SUM(AB18,AL18:AM18,AW18:AX18)</f>
        <v>210</v>
      </c>
      <c r="BH18" s="16">
        <f t="shared" si="21"/>
        <v>4192</v>
      </c>
      <c r="BI18" s="56">
        <f>SUM(BD18:BG18)/(SUM(BC18:BG18))</f>
        <v>4.9534674271990396E-2</v>
      </c>
      <c r="BJ18" s="56">
        <f t="shared" ref="BJ18" si="44">BH18/(SUM(BC18:BH18))</f>
        <v>9.4918938501947284E-2</v>
      </c>
    </row>
    <row r="19" spans="1:62" x14ac:dyDescent="0.3">
      <c r="A19" s="5">
        <v>2020</v>
      </c>
      <c r="B19" s="15">
        <f>IF($A$4="England",SUMPRODUCT((raw!$A$2:$A$23659=$A19)*(raw!$E$2:$E$23659='FIRE1104 raw'!B$9)*(raw!$F$2:$F$23659='FIRE1104 raw'!$B$8:$J$8)*(raw!$G$2:$G$23659)),IF(OR($A$4="Metropolitan Fire Authorities",$A$4="Non Metropolitan Fire Authorities"),SUMPRODUCT((raw!$A$2:$A$23659=$A19)*(raw!$E$2:$E$23659='FIRE1104 raw'!B$9)*(raw!$F$2:$F$23659='FIRE1104 raw'!$B$8:$J$8)*(raw!$C$2:$C$23659='FIRE1104 raw'!$A$4)*(raw!$G$2:$G$23659)),SUMPRODUCT((raw!$A$2:$A$23659=$A19)*(raw!$E$2:$E$23659='FIRE1104 raw'!B$9)*(raw!$F$2:$F$23659='FIRE1104 raw'!$B$8:$J$8)*(raw!$D$2:$D$23659='FIRE1104 raw'!$A$5)*(raw!$G$2:$G$23659))))</f>
        <v>19270</v>
      </c>
      <c r="C19" s="15">
        <f>IF($A$4="England",SUMPRODUCT((raw!$A$2:$A$23659=$A19)*(raw!$E$2:$E$23659='FIRE1104 raw'!C$9)*(raw!$F$2:$F$23659='FIRE1104 raw'!$B$8:$J$8)*(raw!$G$2:$G$23659)),IF(OR($A$4="Metropolitan Fire Authorities",$A$4="Non Metropolitan Fire Authorities"),SUMPRODUCT((raw!$A$2:$A$23659=$A19)*(raw!$E$2:$E$23659='FIRE1104 raw'!C$9)*(raw!$F$2:$F$23659='FIRE1104 raw'!$B$8:$J$8)*(raw!$C$2:$C$23659='FIRE1104 raw'!$A$4)*(raw!$G$2:$G$23659)),SUMPRODUCT((raw!$A$2:$A$23659=$A19)*(raw!$E$2:$E$23659='FIRE1104 raw'!C$9)*(raw!$F$2:$F$23659='FIRE1104 raw'!$B$8:$J$8)*(raw!$D$2:$D$23659='FIRE1104 raw'!$A$5)*(raw!$G$2:$G$23659))))</f>
        <v>609</v>
      </c>
      <c r="D19" s="15">
        <f>IF($A$4="England",SUMPRODUCT((raw!$A$2:$A$23659=$A19)*(raw!$E$2:$E$23659='FIRE1104 raw'!D$9)*(raw!$F$2:$F$23659='FIRE1104 raw'!$B$8:$J$8)*(raw!$G$2:$G$23659)),IF(OR($A$4="Metropolitan Fire Authorities",$A$4="Non Metropolitan Fire Authorities"),SUMPRODUCT((raw!$A$2:$A$23659=$A19)*(raw!$E$2:$E$23659='FIRE1104 raw'!D$9)*(raw!$F$2:$F$23659='FIRE1104 raw'!$B$8:$J$8)*(raw!$C$2:$C$23659='FIRE1104 raw'!$A$4)*(raw!$G$2:$G$23659)),SUMPRODUCT((raw!$A$2:$A$23659=$A19)*(raw!$E$2:$E$23659='FIRE1104 raw'!D$9)*(raw!$F$2:$F$23659='FIRE1104 raw'!$B$8:$J$8)*(raw!$D$2:$D$23659='FIRE1104 raw'!$A$5)*(raw!$G$2:$G$23659))))</f>
        <v>553</v>
      </c>
      <c r="E19" s="15">
        <f>IF($A$4="England",SUMPRODUCT((raw!$A$2:$A$23659=$A19)*(raw!$E$2:$E$23659='FIRE1104 raw'!E$9)*(raw!$F$2:$F$23659='FIRE1104 raw'!$B$8:$J$8)*(raw!$G$2:$G$23659)),IF(OR($A$4="Metropolitan Fire Authorities",$A$4="Non Metropolitan Fire Authorities"),SUMPRODUCT((raw!$A$2:$A$23659=$A19)*(raw!$E$2:$E$23659='FIRE1104 raw'!E$9)*(raw!$F$2:$F$23659='FIRE1104 raw'!$B$8:$J$8)*(raw!$C$2:$C$23659='FIRE1104 raw'!$A$4)*(raw!$G$2:$G$23659)),SUMPRODUCT((raw!$A$2:$A$23659=$A19)*(raw!$E$2:$E$23659='FIRE1104 raw'!E$9)*(raw!$F$2:$F$23659='FIRE1104 raw'!$B$8:$J$8)*(raw!$D$2:$D$23659='FIRE1104 raw'!$A$5)*(raw!$G$2:$G$23659))))</f>
        <v>190</v>
      </c>
      <c r="F19" s="15">
        <f>IF($A$4="England",SUMPRODUCT((raw!$A$2:$A$23659=$A19)*(raw!$E$2:$E$23659='FIRE1104 raw'!F$9)*(raw!$F$2:$F$23659='FIRE1104 raw'!$B$8:$J$8)*(raw!$G$2:$G$23659)),IF(OR($A$4="Metropolitan Fire Authorities",$A$4="Non Metropolitan Fire Authorities"),SUMPRODUCT((raw!$A$2:$A$23659=$A19)*(raw!$E$2:$E$23659='FIRE1104 raw'!F$9)*(raw!$F$2:$F$23659='FIRE1104 raw'!$B$8:$J$8)*(raw!$C$2:$C$23659='FIRE1104 raw'!$A$4)*(raw!$G$2:$G$23659)),SUMPRODUCT((raw!$A$2:$A$23659=$A19)*(raw!$E$2:$E$23659='FIRE1104 raw'!F$9)*(raw!$F$2:$F$23659='FIRE1104 raw'!$B$8:$J$8)*(raw!$D$2:$D$23659='FIRE1104 raw'!$A$5)*(raw!$G$2:$G$23659))))</f>
        <v>388</v>
      </c>
      <c r="G19" s="15">
        <f>IF($A$4="England",SUMPRODUCT((raw!$A$2:$A$23659=$A19)*(raw!$E$2:$E$23659='FIRE1104 raw'!G$9)*(raw!$F$2:$F$23659='FIRE1104 raw'!$B$8:$J$8)*(raw!$G$2:$G$23659)),IF(OR($A$4="Metropolitan Fire Authorities",$A$4="Non Metropolitan Fire Authorities"),SUMPRODUCT((raw!$A$2:$A$23659=$A19)*(raw!$E$2:$E$23659='FIRE1104 raw'!G$9)*(raw!$F$2:$F$23659='FIRE1104 raw'!$B$8:$J$8)*(raw!$C$2:$C$23659='FIRE1104 raw'!$A$4)*(raw!$G$2:$G$23659)),SUMPRODUCT((raw!$A$2:$A$23659=$A19)*(raw!$E$2:$E$23659='FIRE1104 raw'!G$9)*(raw!$F$2:$F$23659='FIRE1104 raw'!$B$8:$J$8)*(raw!$D$2:$D$23659='FIRE1104 raw'!$A$5)*(raw!$G$2:$G$23659))))</f>
        <v>21</v>
      </c>
      <c r="H19" s="15">
        <f>IF($A$4="England",SUMPRODUCT((raw!$A$2:$A$23659=$A19)*(raw!$E$2:$E$23659='FIRE1104 raw'!H$9)*(raw!$F$2:$F$23659='FIRE1104 raw'!$B$8:$J$8)*(raw!$G$2:$G$23659)),IF(OR($A$4="Metropolitan Fire Authorities",$A$4="Non Metropolitan Fire Authorities"),SUMPRODUCT((raw!$A$2:$A$23659=$A19)*(raw!$E$2:$E$23659='FIRE1104 raw'!H$9)*(raw!$F$2:$F$23659='FIRE1104 raw'!$B$8:$J$8)*(raw!$C$2:$C$23659='FIRE1104 raw'!$A$4)*(raw!$G$2:$G$23659)),SUMPRODUCT((raw!$A$2:$A$23659=$A19)*(raw!$E$2:$E$23659='FIRE1104 raw'!H$9)*(raw!$F$2:$F$23659='FIRE1104 raw'!$B$8:$J$8)*(raw!$D$2:$D$23659='FIRE1104 raw'!$A$5)*(raw!$G$2:$G$23659))))</f>
        <v>103</v>
      </c>
      <c r="I19" s="15">
        <f>IF($A$4="England",SUMPRODUCT((raw!$A$2:$A$23659=$A19)*(raw!$E$2:$E$23659='FIRE1104 raw'!I$9)*(raw!$F$2:$F$23659='FIRE1104 raw'!$B$8:$J$8)*(raw!$G$2:$G$23659)),IF(OR($A$4="Metropolitan Fire Authorities",$A$4="Non Metropolitan Fire Authorities"),SUMPRODUCT((raw!$A$2:$A$23659=$A19)*(raw!$E$2:$E$23659='FIRE1104 raw'!I$9)*(raw!$F$2:$F$23659='FIRE1104 raw'!$B$8:$J$8)*(raw!$C$2:$C$23659='FIRE1104 raw'!$A$4)*(raw!$G$2:$G$23659)),SUMPRODUCT((raw!$A$2:$A$23659=$A19)*(raw!$E$2:$E$23659='FIRE1104 raw'!I$9)*(raw!$F$2:$F$23659='FIRE1104 raw'!$B$8:$J$8)*(raw!$D$2:$D$23659='FIRE1104 raw'!$A$5)*(raw!$G$2:$G$23659))))</f>
        <v>1659</v>
      </c>
      <c r="J19" s="56">
        <f>SUM(D19:H19)/(SUM(B19:H19))</f>
        <v>5.9382984763887578E-2</v>
      </c>
      <c r="K19" s="56">
        <f t="shared" ref="K19" si="45">I19/(SUM(B19:I19))</f>
        <v>7.2785504321502215E-2</v>
      </c>
      <c r="M19" s="15">
        <f>IF($A$4="England",SUMPRODUCT((raw!$A$2:$A$23659=$A19)*(raw!$E$2:$E$23659='FIRE1104 raw'!M$9)*(raw!$F$2:$F$23659='FIRE1104 raw'!$M$8)*(raw!$G$2:$G$23659)),IF(OR($A$4="Metropolitan Fire Authorities",$A$4="Non Metropolitan Fire Authorities"),SUMPRODUCT((raw!$A$2:$A$23659=$A19)*(raw!$E$2:$E$23659='FIRE1104 raw'!M$9)*(raw!$F$2:$F$23659='FIRE1104 raw'!$M$8)*(raw!$C$2:$C$23659='FIRE1104 raw'!$A$4)*(raw!$G$2:$G$23659)),SUMPRODUCT((raw!$A$2:$A$23659=$A19)*(raw!$E$2:$E$23659='FIRE1104 raw'!M$9)*(raw!$F$2:$F$23659='FIRE1104 raw'!$M$8)*(raw!$D$2:$D$23659='FIRE1104 raw'!$A$5)*(raw!$G$2:$G$23659))))</f>
        <v>10116</v>
      </c>
      <c r="N19" s="15">
        <f>IF($A$4="England",SUMPRODUCT((raw!$A$2:$A$23659=$A19)*(raw!$E$2:$E$23659='FIRE1104 raw'!N$9)*(raw!$F$2:$F$23659='FIRE1104 raw'!$M$8)*(raw!$G$2:$G$23659)),IF(OR($A$4="Metropolitan Fire Authorities",$A$4="Non Metropolitan Fire Authorities"),SUMPRODUCT((raw!$A$2:$A$23659=$A19)*(raw!$E$2:$E$23659='FIRE1104 raw'!N$9)*(raw!$F$2:$F$23659='FIRE1104 raw'!$M$8)*(raw!$C$2:$C$23659='FIRE1104 raw'!$A$4)*(raw!$G$2:$G$23659)),SUMPRODUCT((raw!$A$2:$A$23659=$A19)*(raw!$E$2:$E$23659='FIRE1104 raw'!N$9)*(raw!$F$2:$F$23659='FIRE1104 raw'!$M$8)*(raw!$D$2:$D$23659='FIRE1104 raw'!$A$5)*(raw!$G$2:$G$23659))))</f>
        <v>303</v>
      </c>
      <c r="O19" s="15">
        <f>IF($A$4="England",SUMPRODUCT((raw!$A$2:$A$23659=$A19)*(raw!$E$2:$E$23659='FIRE1104 raw'!O$9)*(raw!$F$2:$F$23659='FIRE1104 raw'!$M$8)*(raw!$G$2:$G$23659)),IF(OR($A$4="Metropolitan Fire Authorities",$A$4="Non Metropolitan Fire Authorities"),SUMPRODUCT((raw!$A$2:$A$23659=$A19)*(raw!$E$2:$E$23659='FIRE1104 raw'!O$9)*(raw!$F$2:$F$23659='FIRE1104 raw'!$M$8)*(raw!$C$2:$C$23659='FIRE1104 raw'!$A$4)*(raw!$G$2:$G$23659)),SUMPRODUCT((raw!$A$2:$A$23659=$A19)*(raw!$E$2:$E$23659='FIRE1104 raw'!O$9)*(raw!$F$2:$F$23659='FIRE1104 raw'!$M$8)*(raw!$D$2:$D$23659='FIRE1104 raw'!$A$5)*(raw!$G$2:$G$23659))))</f>
        <v>71</v>
      </c>
      <c r="P19" s="15">
        <f>IF($A$4="England",SUMPRODUCT((raw!$A$2:$A$23659=$A19)*(raw!$E$2:$E$23659='FIRE1104 raw'!P$9)*(raw!$F$2:$F$23659='FIRE1104 raw'!$M$8)*(raw!$G$2:$G$23659)),IF(OR($A$4="Metropolitan Fire Authorities",$A$4="Non Metropolitan Fire Authorities"),SUMPRODUCT((raw!$A$2:$A$23659=$A19)*(raw!$E$2:$E$23659='FIRE1104 raw'!P$9)*(raw!$F$2:$F$23659='FIRE1104 raw'!$M$8)*(raw!$C$2:$C$23659='FIRE1104 raw'!$A$4)*(raw!$G$2:$G$23659)),SUMPRODUCT((raw!$A$2:$A$23659=$A19)*(raw!$E$2:$E$23659='FIRE1104 raw'!P$9)*(raw!$F$2:$F$23659='FIRE1104 raw'!$M$8)*(raw!$D$2:$D$23659='FIRE1104 raw'!$A$5)*(raw!$G$2:$G$23659))))</f>
        <v>25</v>
      </c>
      <c r="Q19" s="15">
        <f>IF($A$4="England",SUMPRODUCT((raw!$A$2:$A$23659=$A19)*(raw!$E$2:$E$23659='FIRE1104 raw'!Q$9)*(raw!$F$2:$F$23659='FIRE1104 raw'!$M$8)*(raw!$G$2:$G$23659)),IF(OR($A$4="Metropolitan Fire Authorities",$A$4="Non Metropolitan Fire Authorities"),SUMPRODUCT((raw!$A$2:$A$23659=$A19)*(raw!$E$2:$E$23659='FIRE1104 raw'!Q$9)*(raw!$F$2:$F$23659='FIRE1104 raw'!$M$8)*(raw!$C$2:$C$23659='FIRE1104 raw'!$A$4)*(raw!$G$2:$G$23659)),SUMPRODUCT((raw!$A$2:$A$23659=$A19)*(raw!$E$2:$E$23659='FIRE1104 raw'!Q$9)*(raw!$F$2:$F$23659='FIRE1104 raw'!$M$8)*(raw!$D$2:$D$23659='FIRE1104 raw'!$A$5)*(raw!$G$2:$G$23659))))</f>
        <v>34</v>
      </c>
      <c r="R19" s="15">
        <f>IF($A$4="England",SUMPRODUCT((raw!$A$2:$A$23659=$A19)*(raw!$E$2:$E$23659='FIRE1104 raw'!R$9)*(raw!$F$2:$F$23659='FIRE1104 raw'!$M$8)*(raw!$G$2:$G$23659)),IF(OR($A$4="Metropolitan Fire Authorities",$A$4="Non Metropolitan Fire Authorities"),SUMPRODUCT((raw!$A$2:$A$23659=$A19)*(raw!$E$2:$E$23659='FIRE1104 raw'!R$9)*(raw!$F$2:$F$23659='FIRE1104 raw'!$M$8)*(raw!$C$2:$C$23659='FIRE1104 raw'!$A$4)*(raw!$G$2:$G$23659)),SUMPRODUCT((raw!$A$2:$A$23659=$A19)*(raw!$E$2:$E$23659='FIRE1104 raw'!R$9)*(raw!$F$2:$F$23659='FIRE1104 raw'!$M$8)*(raw!$D$2:$D$23659='FIRE1104 raw'!$A$5)*(raw!$G$2:$G$23659))))</f>
        <v>3</v>
      </c>
      <c r="S19" s="15">
        <f>IF($A$4="England",SUMPRODUCT((raw!$A$2:$A$23659=$A19)*(raw!$E$2:$E$23659='FIRE1104 raw'!S$9)*(raw!$F$2:$F$23659='FIRE1104 raw'!$M$8)*(raw!$G$2:$G$23659)),IF(OR($A$4="Metropolitan Fire Authorities",$A$4="Non Metropolitan Fire Authorities"),SUMPRODUCT((raw!$A$2:$A$23659=$A19)*(raw!$E$2:$E$23659='FIRE1104 raw'!S$9)*(raw!$F$2:$F$23659='FIRE1104 raw'!$M$8)*(raw!$C$2:$C$23659='FIRE1104 raw'!$A$4)*(raw!$G$2:$G$23659)),SUMPRODUCT((raw!$A$2:$A$23659=$A19)*(raw!$E$2:$E$23659='FIRE1104 raw'!S$9)*(raw!$F$2:$F$23659='FIRE1104 raw'!$M$8)*(raw!$D$2:$D$23659='FIRE1104 raw'!$A$5)*(raw!$G$2:$G$23659))))</f>
        <v>22</v>
      </c>
      <c r="T19" s="15">
        <f>IF($A$4="England",SUMPRODUCT((raw!$A$2:$A$23659=$A19)*(raw!$E$2:$E$23659='FIRE1104 raw'!T$9)*(raw!$F$2:$F$23659='FIRE1104 raw'!$M$8)*(raw!$G$2:$G$23659)),IF(OR($A$4="Metropolitan Fire Authorities",$A$4="Non Metropolitan Fire Authorities"),SUMPRODUCT((raw!$A$2:$A$23659=$A19)*(raw!$E$2:$E$23659='FIRE1104 raw'!T$9)*(raw!$F$2:$F$23659='FIRE1104 raw'!$M$8)*(raw!$C$2:$C$23659='FIRE1104 raw'!$A$4)*(raw!$G$2:$G$23659)),SUMPRODUCT((raw!$A$2:$A$23659=$A19)*(raw!$E$2:$E$23659='FIRE1104 raw'!T$9)*(raw!$F$2:$F$23659='FIRE1104 raw'!$M$8)*(raw!$D$2:$D$23659='FIRE1104 raw'!$A$5)*(raw!$G$2:$G$23659))))</f>
        <v>1924</v>
      </c>
      <c r="U19" s="56">
        <f>SUM(O19:S19)/(SUM(M19:S19))</f>
        <v>1.4658596557594099E-2</v>
      </c>
      <c r="V19" s="56">
        <f t="shared" ref="V19" si="46">T19/(SUM(M19:T19))</f>
        <v>0.15394463114098256</v>
      </c>
      <c r="X19" s="16">
        <f>SUM(B19:C19,M19:N19)</f>
        <v>30298</v>
      </c>
      <c r="Y19" s="16">
        <f t="shared" ref="Y19" si="47">O19+D19</f>
        <v>624</v>
      </c>
      <c r="Z19" s="16">
        <f t="shared" ref="Z19" si="48">P19+E19</f>
        <v>215</v>
      </c>
      <c r="AA19" s="16">
        <f t="shared" ref="AA19" si="49">Q19+F19</f>
        <v>422</v>
      </c>
      <c r="AB19" s="16">
        <f>SUM(G19:H19,R19:S19)</f>
        <v>149</v>
      </c>
      <c r="AC19" s="16">
        <f t="shared" ref="AC19" si="50">T19+I19</f>
        <v>3583</v>
      </c>
      <c r="AD19" s="56">
        <f>SUM(Y19:AB19)/(SUM(X19:AB19))</f>
        <v>4.4468272991043271E-2</v>
      </c>
      <c r="AE19" s="56">
        <f t="shared" ref="AE19" si="51">AC19/(SUM(X19:AC19))</f>
        <v>0.10152730157830608</v>
      </c>
      <c r="AG19" s="15">
        <f>IF($A$4="England",SUMPRODUCT((raw!$A$2:$A$23659=$A19)*(raw!$E$2:$E$23659='FIRE1104 raw'!AG$9)*(raw!$F$2:$F$23659='FIRE1104 raw'!$AG$8)*(raw!$G$2:$G$23659)),IF(OR($A$4="Metropolitan Fire Authorities",$A$4="Non Metropolitan Fire Authorities"),SUMPRODUCT((raw!$A$2:$A$23659=$A19)*(raw!$E$2:$E$23659='FIRE1104 raw'!AG$9)*(raw!$F$2:$F$23659='FIRE1104 raw'!$AG$8)*(raw!$C$2:$C$23659='FIRE1104 raw'!$A$4)*(raw!$G$2:$G$23659)),SUMPRODUCT((raw!$A$2:$A$23659=$A19)*(raw!$E$2:$E$23659='FIRE1104 raw'!AG$9)*(raw!$F$2:$F$23659='FIRE1104 raw'!$AG$8)*(raw!$D$2:$D$23659='FIRE1104 raw'!$A$5)*(raw!$G$2:$G$23659))))</f>
        <v>1030</v>
      </c>
      <c r="AH19" s="15">
        <f>IF($A$4="England",SUMPRODUCT((raw!$A$2:$A$23659=$A19)*(raw!$E$2:$E$23659='FIRE1104 raw'!AH$9)*(raw!$F$2:$F$23659='FIRE1104 raw'!$AG$8)*(raw!$G$2:$G$23659)),IF(OR($A$4="Metropolitan Fire Authorities",$A$4="Non Metropolitan Fire Authorities"),SUMPRODUCT((raw!$A$2:$A$23659=$A19)*(raw!$E$2:$E$23659='FIRE1104 raw'!AH$9)*(raw!$F$2:$F$23659='FIRE1104 raw'!$AG$8)*(raw!$C$2:$C$23659='FIRE1104 raw'!$A$4)*(raw!$G$2:$G$23659)),SUMPRODUCT((raw!$A$2:$A$23659=$A19)*(raw!$E$2:$E$23659='FIRE1104 raw'!AH$9)*(raw!$F$2:$F$23659='FIRE1104 raw'!$AG$8)*(raw!$D$2:$D$23659='FIRE1104 raw'!$A$5)*(raw!$G$2:$G$23659))))</f>
        <v>23</v>
      </c>
      <c r="AI19" s="15">
        <f>IF($A$4="England",SUMPRODUCT((raw!$A$2:$A$23659=$A19)*(raw!$E$2:$E$23659='FIRE1104 raw'!AI$9)*(raw!$F$2:$F$23659='FIRE1104 raw'!$AG$8)*(raw!$G$2:$G$23659)),IF(OR($A$4="Metropolitan Fire Authorities",$A$4="Non Metropolitan Fire Authorities"),SUMPRODUCT((raw!$A$2:$A$23659=$A19)*(raw!$E$2:$E$23659='FIRE1104 raw'!AI$9)*(raw!$F$2:$F$23659='FIRE1104 raw'!$AG$8)*(raw!$C$2:$C$23659='FIRE1104 raw'!$A$4)*(raw!$G$2:$G$23659)),SUMPRODUCT((raw!$A$2:$A$23659=$A19)*(raw!$E$2:$E$23659='FIRE1104 raw'!AI$9)*(raw!$F$2:$F$23659='FIRE1104 raw'!$AG$8)*(raw!$D$2:$D$23659='FIRE1104 raw'!$A$5)*(raw!$G$2:$G$23659))))</f>
        <v>16</v>
      </c>
      <c r="AJ19" s="15">
        <f>IF($A$4="England",SUMPRODUCT((raw!$A$2:$A$23659=$A19)*(raw!$E$2:$E$23659='FIRE1104 raw'!AJ$9)*(raw!$F$2:$F$23659='FIRE1104 raw'!$AG$8)*(raw!$G$2:$G$23659)),IF(OR($A$4="Metropolitan Fire Authorities",$A$4="Non Metropolitan Fire Authorities"),SUMPRODUCT((raw!$A$2:$A$23659=$A19)*(raw!$E$2:$E$23659='FIRE1104 raw'!AJ$9)*(raw!$F$2:$F$23659='FIRE1104 raw'!$AG$8)*(raw!$C$2:$C$23659='FIRE1104 raw'!$A$4)*(raw!$G$2:$G$23659)),SUMPRODUCT((raw!$A$2:$A$23659=$A19)*(raw!$E$2:$E$23659='FIRE1104 raw'!AJ$9)*(raw!$F$2:$F$23659='FIRE1104 raw'!$AG$8)*(raw!$D$2:$D$23659='FIRE1104 raw'!$A$5)*(raw!$G$2:$G$23659))))</f>
        <v>4</v>
      </c>
      <c r="AK19" s="15">
        <f>IF($A$4="England",SUMPRODUCT((raw!$A$2:$A$23659=$A19)*(raw!$E$2:$E$23659='FIRE1104 raw'!AK$9)*(raw!$F$2:$F$23659='FIRE1104 raw'!$AG$8)*(raw!$G$2:$G$23659)),IF(OR($A$4="Metropolitan Fire Authorities",$A$4="Non Metropolitan Fire Authorities"),SUMPRODUCT((raw!$A$2:$A$23659=$A19)*(raw!$E$2:$E$23659='FIRE1104 raw'!AK$9)*(raw!$F$2:$F$23659='FIRE1104 raw'!$AG$8)*(raw!$C$2:$C$23659='FIRE1104 raw'!$A$4)*(raw!$G$2:$G$23659)),SUMPRODUCT((raw!$A$2:$A$23659=$A19)*(raw!$E$2:$E$23659='FIRE1104 raw'!AK$9)*(raw!$F$2:$F$23659='FIRE1104 raw'!$AG$8)*(raw!$D$2:$D$23659='FIRE1104 raw'!$A$5)*(raw!$G$2:$G$23659))))</f>
        <v>9</v>
      </c>
      <c r="AL19" s="15">
        <f>IF($A$4="England",SUMPRODUCT((raw!$A$2:$A$23659=$A19)*(raw!$E$2:$E$23659='FIRE1104 raw'!AL$9)*(raw!$F$2:$F$23659='FIRE1104 raw'!$AG$8)*(raw!$G$2:$G$23659)),IF(OR($A$4="Metropolitan Fire Authorities",$A$4="Non Metropolitan Fire Authorities"),SUMPRODUCT((raw!$A$2:$A$23659=$A19)*(raw!$E$2:$E$23659='FIRE1104 raw'!AL$9)*(raw!$F$2:$F$23659='FIRE1104 raw'!$AG$8)*(raw!$C$2:$C$23659='FIRE1104 raw'!$A$4)*(raw!$G$2:$G$23659)),SUMPRODUCT((raw!$A$2:$A$23659=$A19)*(raw!$E$2:$E$23659='FIRE1104 raw'!AL$9)*(raw!$F$2:$F$23659='FIRE1104 raw'!$AG$8)*(raw!$D$2:$D$23659='FIRE1104 raw'!$A$5)*(raw!$G$2:$G$23659))))</f>
        <v>0</v>
      </c>
      <c r="AM19" s="15">
        <f>IF($A$4="England",SUMPRODUCT((raw!$A$2:$A$23659=$A19)*(raw!$E$2:$E$23659='FIRE1104 raw'!AM$9)*(raw!$F$2:$F$23659='FIRE1104 raw'!$AG$8)*(raw!$G$2:$G$23659)),IF(OR($A$4="Metropolitan Fire Authorities",$A$4="Non Metropolitan Fire Authorities"),SUMPRODUCT((raw!$A$2:$A$23659=$A19)*(raw!$E$2:$E$23659='FIRE1104 raw'!AM$9)*(raw!$F$2:$F$23659='FIRE1104 raw'!$AG$8)*(raw!$C$2:$C$23659='FIRE1104 raw'!$A$4)*(raw!$G$2:$G$23659)),SUMPRODUCT((raw!$A$2:$A$23659=$A19)*(raw!$E$2:$E$23659='FIRE1104 raw'!AM$9)*(raw!$F$2:$F$23659='FIRE1104 raw'!$AG$8)*(raw!$D$2:$D$23659='FIRE1104 raw'!$A$5)*(raw!$G$2:$G$23659))))</f>
        <v>2</v>
      </c>
      <c r="AN19" s="15">
        <f>IF($A$4="England",SUMPRODUCT((raw!$A$2:$A$23659=$A19)*(raw!$E$2:$E$23659='FIRE1104 raw'!AN$9)*(raw!$F$2:$F$23659='FIRE1104 raw'!$AG$8)*(raw!$G$2:$G$23659)),IF(OR($A$4="Metropolitan Fire Authorities",$A$4="Non Metropolitan Fire Authorities"),SUMPRODUCT((raw!$A$2:$A$23659=$A19)*(raw!$E$2:$E$23659='FIRE1104 raw'!AN$9)*(raw!$F$2:$F$23659='FIRE1104 raw'!$AG$8)*(raw!$C$2:$C$23659='FIRE1104 raw'!$A$4)*(raw!$G$2:$G$23659)),SUMPRODUCT((raw!$A$2:$A$23659=$A19)*(raw!$E$2:$E$23659='FIRE1104 raw'!AN$9)*(raw!$F$2:$F$23659='FIRE1104 raw'!$AG$8)*(raw!$D$2:$D$23659='FIRE1104 raw'!$A$5)*(raw!$G$2:$G$23659))))</f>
        <v>67</v>
      </c>
      <c r="AO19" s="56">
        <f>SUM(AI19:AM19)/(SUM(AG19:AM19))</f>
        <v>2.859778597785978E-2</v>
      </c>
      <c r="AP19" s="56">
        <f t="shared" ref="AP19" si="52">AN19/(SUM(AG19:AN19))</f>
        <v>5.8210251954821893E-2</v>
      </c>
      <c r="AR19" s="15">
        <f>IF($A$4="England",SUMPRODUCT((raw!$A$2:$A$23659=$A19)*(raw!$E$2:$E$23659='FIRE1104 raw'!AR$9)*(raw!$F$2:$F$23659='FIRE1104 raw'!$AR$8)*(raw!$G$2:$G$23659)),IF(OR($A$4="Metropolitan Fire Authorities",$A$4="Non Metropolitan Fire Authorities"),SUMPRODUCT((raw!$A$2:$A$23659=$A19)*(raw!$E$2:$E$23659='FIRE1104 raw'!AR$9)*(raw!$F$2:$F$23659='FIRE1104 raw'!$AR$8)*(raw!$C$2:$C$23659='FIRE1104 raw'!$A$4)*(raw!$G$2:$G$23659)),SUMPRODUCT((raw!$A$2:$A$23659=$A19)*(raw!$E$2:$E$23659='FIRE1104 raw'!AR$9)*(raw!$F$2:$F$23659='FIRE1104 raw'!$AR$8)*(raw!$D$2:$D$23659='FIRE1104 raw'!$A$5)*(raw!$G$2:$G$23659))))</f>
        <v>6526</v>
      </c>
      <c r="AS19" s="15">
        <f>IF($A$4="England",SUMPRODUCT((raw!$A$2:$A$23659=$A19)*(raw!$E$2:$E$23659='FIRE1104 raw'!AS$9)*(raw!$F$2:$F$23659='FIRE1104 raw'!$AR$8)*(raw!$G$2:$G$23659)),IF(OR($A$4="Metropolitan Fire Authorities",$A$4="Non Metropolitan Fire Authorities"),SUMPRODUCT((raw!$A$2:$A$23659=$A19)*(raw!$E$2:$E$23659='FIRE1104 raw'!AS$9)*(raw!$F$2:$F$23659='FIRE1104 raw'!$AR$8)*(raw!$C$2:$C$23659='FIRE1104 raw'!$A$4)*(raw!$G$2:$G$23659)),SUMPRODUCT((raw!$A$2:$A$23659=$A19)*(raw!$E$2:$E$23659='FIRE1104 raw'!AS$9)*(raw!$F$2:$F$23659='FIRE1104 raw'!$AR$8)*(raw!$D$2:$D$23659='FIRE1104 raw'!$A$5)*(raw!$G$2:$G$23659))))</f>
        <v>191</v>
      </c>
      <c r="AT19" s="15">
        <f>IF($A$4="England",SUMPRODUCT((raw!$A$2:$A$23659=$A19)*(raw!$E$2:$E$23659='FIRE1104 raw'!AT$9)*(raw!$F$2:$F$23659='FIRE1104 raw'!$AR$8)*(raw!$G$2:$G$23659)),IF(OR($A$4="Metropolitan Fire Authorities",$A$4="Non Metropolitan Fire Authorities"),SUMPRODUCT((raw!$A$2:$A$23659=$A19)*(raw!$E$2:$E$23659='FIRE1104 raw'!AT$9)*(raw!$F$2:$F$23659='FIRE1104 raw'!$AR$8)*(raw!$C$2:$C$23659='FIRE1104 raw'!$A$4)*(raw!$G$2:$G$23659)),SUMPRODUCT((raw!$A$2:$A$23659=$A19)*(raw!$E$2:$E$23659='FIRE1104 raw'!AT$9)*(raw!$F$2:$F$23659='FIRE1104 raw'!$AR$8)*(raw!$D$2:$D$23659='FIRE1104 raw'!$A$5)*(raw!$G$2:$G$23659))))</f>
        <v>102</v>
      </c>
      <c r="AU19" s="15">
        <f>IF($A$4="England",SUMPRODUCT((raw!$A$2:$A$23659=$A19)*(raw!$E$2:$E$23659='FIRE1104 raw'!AU$9)*(raw!$F$2:$F$23659='FIRE1104 raw'!$AR$8)*(raw!$G$2:$G$23659)),IF(OR($A$4="Metropolitan Fire Authorities",$A$4="Non Metropolitan Fire Authorities"),SUMPRODUCT((raw!$A$2:$A$23659=$A19)*(raw!$E$2:$E$23659='FIRE1104 raw'!AU$9)*(raw!$F$2:$F$23659='FIRE1104 raw'!$AR$8)*(raw!$C$2:$C$23659='FIRE1104 raw'!$A$4)*(raw!$G$2:$G$23659)),SUMPRODUCT((raw!$A$2:$A$23659=$A19)*(raw!$E$2:$E$23659='FIRE1104 raw'!AU$9)*(raw!$F$2:$F$23659='FIRE1104 raw'!$AR$8)*(raw!$D$2:$D$23659='FIRE1104 raw'!$A$5)*(raw!$G$2:$G$23659))))</f>
        <v>199</v>
      </c>
      <c r="AV19" s="15">
        <f>IF($A$4="England",SUMPRODUCT((raw!$A$2:$A$23659=$A19)*(raw!$E$2:$E$23659='FIRE1104 raw'!AV$9)*(raw!$F$2:$F$23659='FIRE1104 raw'!$AR$8)*(raw!$G$2:$G$23659)),IF(OR($A$4="Metropolitan Fire Authorities",$A$4="Non Metropolitan Fire Authorities"),SUMPRODUCT((raw!$A$2:$A$23659=$A19)*(raw!$E$2:$E$23659='FIRE1104 raw'!AV$9)*(raw!$F$2:$F$23659='FIRE1104 raw'!$AR$8)*(raw!$C$2:$C$23659='FIRE1104 raw'!$A$4)*(raw!$G$2:$G$23659)),SUMPRODUCT((raw!$A$2:$A$23659=$A19)*(raw!$E$2:$E$23659='FIRE1104 raw'!AV$9)*(raw!$F$2:$F$23659='FIRE1104 raw'!$AR$8)*(raw!$D$2:$D$23659='FIRE1104 raw'!$A$5)*(raw!$G$2:$G$23659))))</f>
        <v>222</v>
      </c>
      <c r="AW19" s="15">
        <f>IF($A$4="England",SUMPRODUCT((raw!$A$2:$A$23659=$A19)*(raw!$E$2:$E$23659='FIRE1104 raw'!AW$9)*(raw!$F$2:$F$23659='FIRE1104 raw'!$AR$8)*(raw!$G$2:$G$23659)),IF(OR($A$4="Metropolitan Fire Authorities",$A$4="Non Metropolitan Fire Authorities"),SUMPRODUCT((raw!$A$2:$A$23659=$A19)*(raw!$E$2:$E$23659='FIRE1104 raw'!AW$9)*(raw!$F$2:$F$23659='FIRE1104 raw'!$AR$8)*(raw!$C$2:$C$23659='FIRE1104 raw'!$A$4)*(raw!$G$2:$G$23659)),SUMPRODUCT((raw!$A$2:$A$23659=$A19)*(raw!$E$2:$E$23659='FIRE1104 raw'!AW$9)*(raw!$F$2:$F$23659='FIRE1104 raw'!$AR$8)*(raw!$D$2:$D$23659='FIRE1104 raw'!$A$5)*(raw!$G$2:$G$23659))))</f>
        <v>13</v>
      </c>
      <c r="AX19" s="15">
        <f>IF($A$4="England",SUMPRODUCT((raw!$A$2:$A$23659=$A19)*(raw!$E$2:$E$23659='FIRE1104 raw'!AX$9)*(raw!$F$2:$F$23659='FIRE1104 raw'!$AR$8)*(raw!$G$2:$G$23659)),IF(OR($A$4="Metropolitan Fire Authorities",$A$4="Non Metropolitan Fire Authorities"),SUMPRODUCT((raw!$A$2:$A$23659=$A19)*(raw!$E$2:$E$23659='FIRE1104 raw'!AX$9)*(raw!$F$2:$F$23659='FIRE1104 raw'!$AR$8)*(raw!$C$2:$C$23659='FIRE1104 raw'!$A$4)*(raw!$G$2:$G$23659)),SUMPRODUCT((raw!$A$2:$A$23659=$A19)*(raw!$E$2:$E$23659='FIRE1104 raw'!AX$9)*(raw!$F$2:$F$23659='FIRE1104 raw'!$AR$8)*(raw!$D$2:$D$23659='FIRE1104 raw'!$A$5)*(raw!$G$2:$G$23659))))</f>
        <v>50</v>
      </c>
      <c r="AY19" s="15">
        <f>IF($A$4="England",SUMPRODUCT((raw!$A$2:$A$23659=$A19)*(raw!$E$2:$E$23659='FIRE1104 raw'!AY$9)*(raw!$F$2:$F$23659='FIRE1104 raw'!$AR$8)*(raw!$G$2:$G$23659)),IF(OR($A$4="Metropolitan Fire Authorities",$A$4="Non Metropolitan Fire Authorities"),SUMPRODUCT((raw!$A$2:$A$23659=$A19)*(raw!$E$2:$E$23659='FIRE1104 raw'!AY$9)*(raw!$F$2:$F$23659='FIRE1104 raw'!$AR$8)*(raw!$C$2:$C$23659='FIRE1104 raw'!$A$4)*(raw!$G$2:$G$23659)),SUMPRODUCT((raw!$A$2:$A$23659=$A19)*(raw!$E$2:$E$23659='FIRE1104 raw'!AY$9)*(raw!$F$2:$F$23659='FIRE1104 raw'!$AR$8)*(raw!$D$2:$D$23659='FIRE1104 raw'!$A$5)*(raw!$G$2:$G$23659))))</f>
        <v>852</v>
      </c>
      <c r="AZ19" s="56">
        <f>SUM(AT19:AX19)/(SUM(AR19:AX19))</f>
        <v>8.0240996850609342E-2</v>
      </c>
      <c r="BA19" s="56">
        <f t="shared" ref="BA19" si="53">AY19/(SUM(AR19:AY19))</f>
        <v>0.10447578172900061</v>
      </c>
      <c r="BC19" s="16">
        <f>SUM(X19,AG19:AH19,AR19:AS19)</f>
        <v>38068</v>
      </c>
      <c r="BD19" s="16">
        <f t="shared" ref="BD19" si="54">Y19+AI19+AT19</f>
        <v>742</v>
      </c>
      <c r="BE19" s="16">
        <f t="shared" ref="BE19" si="55">Z19+AJ19+AU19</f>
        <v>418</v>
      </c>
      <c r="BF19" s="16">
        <f t="shared" ref="BF19" si="56">AA19+AK19+AV19</f>
        <v>653</v>
      </c>
      <c r="BG19" s="16">
        <f>SUM(AB19,AL19:AM19,AW19:AX19)</f>
        <v>214</v>
      </c>
      <c r="BH19" s="16">
        <f t="shared" ref="BH19" si="57">AC19+AN19+AY19</f>
        <v>4502</v>
      </c>
      <c r="BI19" s="56">
        <f>SUM(BD19:BG19)/(SUM(BC19:BG19))</f>
        <v>5.0554932036413515E-2</v>
      </c>
      <c r="BJ19" s="56">
        <f t="shared" ref="BJ19" si="58">BH19/(SUM(BC19:BH19))</f>
        <v>0.10094849429333812</v>
      </c>
    </row>
  </sheetData>
  <mergeCells count="10">
    <mergeCell ref="AR8:AZ8"/>
    <mergeCell ref="BC8:BI8"/>
    <mergeCell ref="A1:AJ1"/>
    <mergeCell ref="A4:Y4"/>
    <mergeCell ref="A5:Y5"/>
    <mergeCell ref="B8:J8"/>
    <mergeCell ref="A6:Y6"/>
    <mergeCell ref="M8:U8"/>
    <mergeCell ref="X8:AD8"/>
    <mergeCell ref="AG8:AO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P162"/>
  <sheetViews>
    <sheetView zoomScale="80" zoomScaleNormal="80" workbookViewId="0">
      <selection activeCell="J8" sqref="J8"/>
    </sheetView>
  </sheetViews>
  <sheetFormatPr defaultColWidth="9.21875" defaultRowHeight="14.4" x14ac:dyDescent="0.3"/>
  <cols>
    <col min="1" max="1" width="41.77734375" style="4" customWidth="1"/>
    <col min="2" max="11" width="8.77734375" style="4" customWidth="1"/>
    <col min="12" max="12" width="3.77734375" style="4" customWidth="1"/>
    <col min="13" max="21" width="8.77734375" style="4" customWidth="1"/>
    <col min="22" max="22" width="12.77734375" style="4" customWidth="1"/>
    <col min="23" max="23" width="3.77734375" style="4" customWidth="1"/>
    <col min="24" max="30" width="8.77734375" style="4" customWidth="1"/>
    <col min="31" max="31" width="12.77734375" style="4" customWidth="1"/>
    <col min="32" max="32" width="3.77734375" style="4" customWidth="1"/>
    <col min="33" max="41" width="8.77734375" style="4" customWidth="1"/>
    <col min="42" max="42" width="12.77734375" style="4" customWidth="1"/>
    <col min="43" max="43" width="3.77734375" style="4" customWidth="1"/>
    <col min="44" max="52" width="8.77734375" style="4" customWidth="1"/>
    <col min="53" max="53" width="12.77734375" style="4" customWidth="1"/>
    <col min="54" max="54" width="3.77734375" style="4" customWidth="1"/>
    <col min="55" max="61" width="8.77734375" style="4" customWidth="1"/>
    <col min="62" max="62" width="12.77734375" style="4" customWidth="1"/>
    <col min="63" max="63" width="21.5546875" style="4" bestFit="1" customWidth="1"/>
    <col min="64" max="65" width="9.21875" style="4"/>
    <col min="66" max="66" width="31.77734375" style="4" customWidth="1"/>
    <col min="67" max="67" width="10" style="4" customWidth="1"/>
    <col min="68" max="16384" width="9.21875" style="4"/>
  </cols>
  <sheetData>
    <row r="1" spans="1:66" s="5" customFormat="1" ht="17.399999999999999" x14ac:dyDescent="0.45">
      <c r="A1" s="234"/>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3"/>
      <c r="BL1" s="3"/>
      <c r="BM1" s="4"/>
      <c r="BN1" s="4"/>
    </row>
    <row r="2" spans="1:66" s="5" customFormat="1" ht="15" customHeight="1"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row>
    <row r="3" spans="1:66" s="5" customFormat="1" ht="15" customHeight="1" x14ac:dyDescent="0.3">
      <c r="A3" s="24"/>
      <c r="B3" s="25"/>
      <c r="C3" s="25"/>
      <c r="D3" s="25"/>
      <c r="E3" s="25"/>
      <c r="F3" s="26"/>
      <c r="G3" s="25"/>
      <c r="H3" s="25"/>
      <c r="I3" s="25"/>
      <c r="J3" s="25"/>
      <c r="K3" s="26"/>
      <c r="L3" s="25"/>
      <c r="M3" s="25"/>
      <c r="N3" s="25"/>
      <c r="O3" s="25"/>
      <c r="P3" s="26"/>
      <c r="Q3" s="25"/>
      <c r="R3" s="25"/>
      <c r="S3" s="25"/>
      <c r="T3" s="25"/>
      <c r="U3" s="26"/>
      <c r="V3" s="25"/>
      <c r="W3" s="25"/>
      <c r="X3" s="25"/>
      <c r="Y3" s="26"/>
      <c r="Z3" s="25"/>
      <c r="AA3" s="25"/>
      <c r="AB3" s="25"/>
      <c r="AC3" s="25"/>
      <c r="AD3" s="25"/>
      <c r="AE3" s="25"/>
      <c r="AF3" s="26"/>
      <c r="AG3" s="25"/>
      <c r="AH3" s="25"/>
      <c r="AI3" s="25"/>
      <c r="AJ3" s="25"/>
      <c r="AK3" s="25"/>
      <c r="AL3" s="25"/>
      <c r="AM3" s="25"/>
      <c r="AN3" s="25"/>
      <c r="AO3" s="25"/>
      <c r="AP3" s="25"/>
      <c r="AQ3" s="26"/>
      <c r="AR3" s="25"/>
      <c r="AS3" s="25"/>
      <c r="AT3" s="25"/>
      <c r="AU3" s="25"/>
      <c r="AV3" s="25"/>
      <c r="AW3" s="25"/>
      <c r="AX3" s="25"/>
      <c r="AY3" s="25"/>
      <c r="AZ3" s="25"/>
      <c r="BA3" s="25"/>
      <c r="BB3" s="26"/>
      <c r="BC3" s="25"/>
      <c r="BD3" s="25"/>
      <c r="BE3" s="25"/>
      <c r="BF3" s="25"/>
      <c r="BG3" s="25"/>
      <c r="BH3" s="25"/>
      <c r="BI3" s="25"/>
      <c r="BJ3" s="25"/>
      <c r="BK3" s="4"/>
      <c r="BL3" s="4"/>
      <c r="BM3" s="4"/>
      <c r="BN3" s="4"/>
    </row>
    <row r="4" spans="1:66" s="5" customFormat="1" ht="15" customHeight="1" x14ac:dyDescent="0.3">
      <c r="A4" s="241">
        <f>FIRE1104a!A3</f>
        <v>2020</v>
      </c>
      <c r="B4" s="241"/>
      <c r="C4" s="241"/>
      <c r="D4" s="241"/>
      <c r="E4" s="241"/>
      <c r="F4" s="241"/>
      <c r="G4" s="241"/>
      <c r="H4" s="241"/>
      <c r="I4" s="241"/>
      <c r="J4" s="241"/>
      <c r="K4" s="241"/>
      <c r="L4" s="241"/>
      <c r="M4" s="241"/>
      <c r="N4" s="241"/>
      <c r="O4" s="241"/>
      <c r="P4" s="241"/>
      <c r="Q4" s="241"/>
      <c r="R4" s="241"/>
      <c r="S4" s="171"/>
      <c r="T4" s="4"/>
      <c r="U4" s="4"/>
      <c r="V4" s="4"/>
      <c r="W4" s="4"/>
      <c r="AC4" s="106"/>
      <c r="AD4" s="106"/>
      <c r="AE4" s="106"/>
      <c r="AF4" s="106"/>
      <c r="AG4" s="106"/>
      <c r="AH4" s="106"/>
      <c r="AI4" s="106"/>
      <c r="AJ4" s="106"/>
      <c r="AK4" s="106"/>
      <c r="AL4" s="106"/>
      <c r="AM4" s="106"/>
      <c r="AN4" s="106"/>
      <c r="AO4" s="105"/>
      <c r="AP4" s="4"/>
      <c r="AQ4" s="4"/>
      <c r="AR4" s="4"/>
      <c r="AS4" s="4"/>
      <c r="AT4" s="4"/>
      <c r="AU4" s="4"/>
      <c r="AV4" s="4"/>
      <c r="AW4" s="4"/>
      <c r="AX4" s="4"/>
      <c r="AY4" s="4"/>
      <c r="AZ4" s="4"/>
    </row>
    <row r="5" spans="1:66" s="5" customFormat="1" x14ac:dyDescent="0.3">
      <c r="A5" s="4"/>
      <c r="B5" s="71"/>
      <c r="C5" s="71"/>
      <c r="D5" s="71"/>
      <c r="E5" s="71"/>
      <c r="F5" s="71"/>
      <c r="G5" s="71"/>
      <c r="H5" s="71"/>
      <c r="I5" s="71"/>
      <c r="J5" s="71"/>
      <c r="K5" s="71"/>
      <c r="L5" s="4"/>
      <c r="M5" s="71"/>
      <c r="N5" s="71"/>
      <c r="O5" s="71"/>
      <c r="P5" s="71"/>
      <c r="Q5" s="71"/>
      <c r="R5" s="71"/>
      <c r="S5" s="71"/>
      <c r="T5" s="71"/>
      <c r="U5" s="71"/>
      <c r="V5" s="71"/>
      <c r="W5" s="4"/>
      <c r="X5" s="71"/>
      <c r="Y5" s="71"/>
      <c r="Z5" s="71"/>
      <c r="AA5" s="71"/>
      <c r="AB5" s="71"/>
      <c r="AC5" s="71"/>
      <c r="AD5" s="71"/>
      <c r="AE5" s="71"/>
      <c r="AF5" s="4"/>
      <c r="AG5" s="71"/>
      <c r="AH5" s="71"/>
      <c r="AI5" s="71"/>
      <c r="AJ5" s="71"/>
      <c r="AK5" s="71"/>
      <c r="AL5" s="71"/>
      <c r="AM5" s="71"/>
      <c r="AN5" s="71"/>
      <c r="AO5" s="71"/>
      <c r="AP5" s="71"/>
      <c r="AQ5" s="4"/>
      <c r="AR5" s="71"/>
      <c r="AS5" s="71"/>
      <c r="AT5" s="71"/>
      <c r="AU5" s="71"/>
      <c r="AV5" s="71"/>
      <c r="AW5" s="71"/>
      <c r="AX5" s="71"/>
      <c r="AY5" s="71"/>
      <c r="AZ5" s="71"/>
      <c r="BA5" s="71"/>
      <c r="BB5" s="4"/>
      <c r="BC5" s="71"/>
      <c r="BD5" s="71"/>
      <c r="BE5" s="71"/>
      <c r="BF5" s="71"/>
      <c r="BG5" s="71"/>
      <c r="BH5" s="71"/>
      <c r="BI5" s="71"/>
      <c r="BJ5" s="71"/>
      <c r="BK5" s="4"/>
      <c r="BL5" s="4"/>
      <c r="BM5" s="4"/>
      <c r="BN5" s="4"/>
    </row>
    <row r="6" spans="1:66" s="104" customFormat="1" ht="32.1" customHeight="1" thickBot="1" x14ac:dyDescent="0.4">
      <c r="A6" s="103"/>
      <c r="B6" s="242" t="s">
        <v>157</v>
      </c>
      <c r="C6" s="242"/>
      <c r="D6" s="242"/>
      <c r="E6" s="242"/>
      <c r="F6" s="242"/>
      <c r="G6" s="242"/>
      <c r="H6" s="242"/>
      <c r="I6" s="242"/>
      <c r="J6" s="242"/>
      <c r="K6" s="242"/>
      <c r="L6" s="103"/>
      <c r="M6" s="242" t="s">
        <v>158</v>
      </c>
      <c r="N6" s="242"/>
      <c r="O6" s="242"/>
      <c r="P6" s="242"/>
      <c r="Q6" s="242"/>
      <c r="R6" s="242"/>
      <c r="S6" s="242"/>
      <c r="T6" s="242"/>
      <c r="U6" s="242"/>
      <c r="V6" s="242"/>
      <c r="W6" s="103"/>
      <c r="X6" s="243" t="s">
        <v>159</v>
      </c>
      <c r="Y6" s="243"/>
      <c r="Z6" s="243"/>
      <c r="AA6" s="243"/>
      <c r="AB6" s="243"/>
      <c r="AC6" s="243"/>
      <c r="AD6" s="243"/>
      <c r="AE6" s="243"/>
      <c r="AF6" s="103"/>
      <c r="AG6" s="242" t="s">
        <v>149</v>
      </c>
      <c r="AH6" s="242"/>
      <c r="AI6" s="242"/>
      <c r="AJ6" s="242"/>
      <c r="AK6" s="242"/>
      <c r="AL6" s="242"/>
      <c r="AM6" s="242"/>
      <c r="AN6" s="242"/>
      <c r="AO6" s="242"/>
      <c r="AP6" s="242"/>
      <c r="AQ6" s="103"/>
      <c r="AR6" s="242" t="s">
        <v>150</v>
      </c>
      <c r="AS6" s="242"/>
      <c r="AT6" s="242"/>
      <c r="AU6" s="242"/>
      <c r="AV6" s="242"/>
      <c r="AW6" s="242"/>
      <c r="AX6" s="242"/>
      <c r="AY6" s="242"/>
      <c r="AZ6" s="242"/>
      <c r="BA6" s="242"/>
      <c r="BB6" s="103"/>
      <c r="BC6" s="243" t="s">
        <v>160</v>
      </c>
      <c r="BD6" s="243"/>
      <c r="BE6" s="243"/>
      <c r="BF6" s="243"/>
      <c r="BG6" s="243"/>
      <c r="BH6" s="243"/>
      <c r="BI6" s="243"/>
      <c r="BJ6" s="243"/>
      <c r="BK6" s="103"/>
      <c r="BL6" s="103"/>
      <c r="BM6" s="103"/>
      <c r="BN6" s="22"/>
    </row>
    <row r="7" spans="1:66" s="102" customFormat="1" ht="60" customHeight="1" thickBot="1" x14ac:dyDescent="0.35">
      <c r="A7" s="97" t="s">
        <v>212</v>
      </c>
      <c r="B7" s="98" t="s">
        <v>175</v>
      </c>
      <c r="C7" s="8" t="s">
        <v>1086</v>
      </c>
      <c r="D7" s="98" t="s">
        <v>177</v>
      </c>
      <c r="E7" s="98" t="s">
        <v>178</v>
      </c>
      <c r="F7" s="98" t="s">
        <v>179</v>
      </c>
      <c r="G7" s="98" t="s">
        <v>1087</v>
      </c>
      <c r="H7" s="169" t="s">
        <v>1088</v>
      </c>
      <c r="I7" s="98" t="s">
        <v>176</v>
      </c>
      <c r="J7" s="100" t="s">
        <v>214</v>
      </c>
      <c r="K7" s="99" t="s">
        <v>213</v>
      </c>
      <c r="L7" s="98"/>
      <c r="M7" s="98" t="s">
        <v>175</v>
      </c>
      <c r="N7" s="8" t="s">
        <v>1086</v>
      </c>
      <c r="O7" s="98" t="s">
        <v>177</v>
      </c>
      <c r="P7" s="98" t="s">
        <v>178</v>
      </c>
      <c r="Q7" s="98" t="s">
        <v>179</v>
      </c>
      <c r="R7" s="98" t="s">
        <v>1087</v>
      </c>
      <c r="S7" s="169" t="s">
        <v>1088</v>
      </c>
      <c r="T7" s="98" t="s">
        <v>176</v>
      </c>
      <c r="U7" s="100" t="s">
        <v>214</v>
      </c>
      <c r="V7" s="99" t="s">
        <v>213</v>
      </c>
      <c r="W7" s="98"/>
      <c r="X7" s="100" t="s">
        <v>175</v>
      </c>
      <c r="Y7" s="100" t="s">
        <v>177</v>
      </c>
      <c r="Z7" s="100" t="s">
        <v>178</v>
      </c>
      <c r="AA7" s="100" t="s">
        <v>179</v>
      </c>
      <c r="AB7" s="100" t="s">
        <v>180</v>
      </c>
      <c r="AC7" s="100" t="s">
        <v>176</v>
      </c>
      <c r="AD7" s="100" t="s">
        <v>214</v>
      </c>
      <c r="AE7" s="101" t="s">
        <v>213</v>
      </c>
      <c r="AF7" s="98"/>
      <c r="AG7" s="98" t="s">
        <v>175</v>
      </c>
      <c r="AH7" s="8" t="s">
        <v>1086</v>
      </c>
      <c r="AI7" s="98" t="s">
        <v>177</v>
      </c>
      <c r="AJ7" s="98" t="s">
        <v>178</v>
      </c>
      <c r="AK7" s="98" t="s">
        <v>179</v>
      </c>
      <c r="AL7" s="98" t="s">
        <v>1087</v>
      </c>
      <c r="AM7" s="169" t="s">
        <v>1088</v>
      </c>
      <c r="AN7" s="98" t="s">
        <v>176</v>
      </c>
      <c r="AO7" s="100" t="s">
        <v>214</v>
      </c>
      <c r="AP7" s="99" t="s">
        <v>213</v>
      </c>
      <c r="AQ7" s="98"/>
      <c r="AR7" s="98" t="s">
        <v>175</v>
      </c>
      <c r="AS7" s="8" t="s">
        <v>1086</v>
      </c>
      <c r="AT7" s="98" t="s">
        <v>177</v>
      </c>
      <c r="AU7" s="98" t="s">
        <v>178</v>
      </c>
      <c r="AV7" s="98" t="s">
        <v>179</v>
      </c>
      <c r="AW7" s="98" t="s">
        <v>1087</v>
      </c>
      <c r="AX7" s="169" t="s">
        <v>1088</v>
      </c>
      <c r="AY7" s="98" t="s">
        <v>176</v>
      </c>
      <c r="AZ7" s="100" t="s">
        <v>214</v>
      </c>
      <c r="BA7" s="99" t="s">
        <v>213</v>
      </c>
      <c r="BB7" s="98"/>
      <c r="BC7" s="100" t="s">
        <v>175</v>
      </c>
      <c r="BD7" s="100" t="s">
        <v>177</v>
      </c>
      <c r="BE7" s="100" t="s">
        <v>178</v>
      </c>
      <c r="BF7" s="100" t="s">
        <v>179</v>
      </c>
      <c r="BG7" s="100" t="s">
        <v>180</v>
      </c>
      <c r="BH7" s="100" t="s">
        <v>176</v>
      </c>
      <c r="BI7" s="100" t="s">
        <v>214</v>
      </c>
      <c r="BJ7" s="101" t="s">
        <v>213</v>
      </c>
      <c r="BN7" s="9"/>
    </row>
    <row r="8" spans="1:66" s="5" customFormat="1" ht="15" customHeight="1" x14ac:dyDescent="0.3">
      <c r="A8" s="79" t="s">
        <v>144</v>
      </c>
      <c r="B8" s="11">
        <f>SUM(B11:B56)</f>
        <v>19270</v>
      </c>
      <c r="C8" s="11">
        <f>SUM(C11:C56)</f>
        <v>609</v>
      </c>
      <c r="D8" s="11">
        <f t="shared" ref="D8:I8" si="0">SUM(D11:D56)</f>
        <v>553</v>
      </c>
      <c r="E8" s="11">
        <f t="shared" si="0"/>
        <v>190</v>
      </c>
      <c r="F8" s="11">
        <f t="shared" si="0"/>
        <v>388</v>
      </c>
      <c r="G8" s="11">
        <f t="shared" si="0"/>
        <v>21</v>
      </c>
      <c r="H8" s="11">
        <f t="shared" ref="H8" si="1">SUM(H11:H56)</f>
        <v>103</v>
      </c>
      <c r="I8" s="11">
        <f t="shared" si="0"/>
        <v>1659</v>
      </c>
      <c r="J8" s="56">
        <f>SUM(D8:H8)/(SUM(B8:H8))</f>
        <v>5.9382984763887578E-2</v>
      </c>
      <c r="K8" s="56">
        <f t="shared" ref="K8:K10" si="2">I8/(SUM(B8:I8))</f>
        <v>7.2785504321502215E-2</v>
      </c>
      <c r="L8" s="81"/>
      <c r="M8" s="11">
        <f>SUM(M11:M56)</f>
        <v>10116</v>
      </c>
      <c r="N8" s="11">
        <f>SUM(N11:N56)</f>
        <v>303</v>
      </c>
      <c r="O8" s="11">
        <f t="shared" ref="O8:T8" si="3">SUM(O11:O56)</f>
        <v>71</v>
      </c>
      <c r="P8" s="11">
        <f t="shared" si="3"/>
        <v>25</v>
      </c>
      <c r="Q8" s="11">
        <f t="shared" si="3"/>
        <v>34</v>
      </c>
      <c r="R8" s="11">
        <f t="shared" si="3"/>
        <v>3</v>
      </c>
      <c r="S8" s="11">
        <f t="shared" ref="S8" si="4">SUM(S11:S56)</f>
        <v>22</v>
      </c>
      <c r="T8" s="11">
        <f t="shared" si="3"/>
        <v>1924</v>
      </c>
      <c r="U8" s="56">
        <f>SUM(O8:S8)/(SUM(M8:S8))</f>
        <v>1.4658596557594099E-2</v>
      </c>
      <c r="V8" s="56">
        <f t="shared" ref="V8:V56" si="5">T8/(SUM(M8:T8))</f>
        <v>0.15394463114098256</v>
      </c>
      <c r="W8" s="13"/>
      <c r="X8" s="11">
        <f>SUM(B8:C8,M8:N8)</f>
        <v>30298</v>
      </c>
      <c r="Y8" s="11">
        <f>D8+O8</f>
        <v>624</v>
      </c>
      <c r="Z8" s="11">
        <f>E8+P8</f>
        <v>215</v>
      </c>
      <c r="AA8" s="11">
        <f>F8+Q8</f>
        <v>422</v>
      </c>
      <c r="AB8" s="11">
        <f>SUM(G8:H8,R8:S8)</f>
        <v>149</v>
      </c>
      <c r="AC8" s="11">
        <f t="shared" ref="AC8" si="6">I8+T8</f>
        <v>3583</v>
      </c>
      <c r="AD8" s="56">
        <f t="shared" ref="AD8:AD10" si="7">SUM(Y8:AB8)/(SUM(X8:AB8))</f>
        <v>4.4468272991043271E-2</v>
      </c>
      <c r="AE8" s="56">
        <f t="shared" ref="AE8:AE56" si="8">AC8/(SUM(X8:AC8))</f>
        <v>0.10152730157830608</v>
      </c>
      <c r="AF8" s="13"/>
      <c r="AG8" s="11">
        <f>SUM(AG11:AG56)</f>
        <v>1030</v>
      </c>
      <c r="AH8" s="11">
        <f>SUM(AH11:AH56)</f>
        <v>23</v>
      </c>
      <c r="AI8" s="11">
        <f t="shared" ref="AI8:AN8" si="9">SUM(AI11:AI56)</f>
        <v>16</v>
      </c>
      <c r="AJ8" s="11">
        <f t="shared" si="9"/>
        <v>4</v>
      </c>
      <c r="AK8" s="11">
        <f t="shared" si="9"/>
        <v>9</v>
      </c>
      <c r="AL8" s="11">
        <f t="shared" si="9"/>
        <v>0</v>
      </c>
      <c r="AM8" s="11">
        <f t="shared" ref="AM8" si="10">SUM(AM11:AM56)</f>
        <v>2</v>
      </c>
      <c r="AN8" s="11">
        <f t="shared" si="9"/>
        <v>67</v>
      </c>
      <c r="AO8" s="56">
        <f>SUM(AI8:AM8)/(SUM(AG8:AM8))</f>
        <v>2.859778597785978E-2</v>
      </c>
      <c r="AP8" s="56">
        <f t="shared" ref="AP8:AP56" si="11">AN8/(SUM(AG8:AN8))</f>
        <v>5.8210251954821893E-2</v>
      </c>
      <c r="AQ8" s="13"/>
      <c r="AR8" s="11">
        <f>SUM(AR11:AR56)</f>
        <v>6526</v>
      </c>
      <c r="AS8" s="11">
        <f>SUM(AS11:AS56)</f>
        <v>191</v>
      </c>
      <c r="AT8" s="11">
        <f t="shared" ref="AT8:AY8" si="12">SUM(AT11:AT56)</f>
        <v>102</v>
      </c>
      <c r="AU8" s="11">
        <f t="shared" si="12"/>
        <v>199</v>
      </c>
      <c r="AV8" s="11">
        <f t="shared" si="12"/>
        <v>222</v>
      </c>
      <c r="AW8" s="11">
        <f t="shared" si="12"/>
        <v>13</v>
      </c>
      <c r="AX8" s="11">
        <f t="shared" ref="AX8" si="13">SUM(AX11:AX56)</f>
        <v>50</v>
      </c>
      <c r="AY8" s="11">
        <f t="shared" si="12"/>
        <v>852</v>
      </c>
      <c r="AZ8" s="56">
        <f>SUM(AT8:AX8)/(SUM(AR8:AX8))</f>
        <v>8.0240996850609342E-2</v>
      </c>
      <c r="BA8" s="56">
        <f t="shared" ref="BA8:BA11" si="14">AY8/(SUM(AR8:AY8))</f>
        <v>0.10447578172900061</v>
      </c>
      <c r="BB8" s="13"/>
      <c r="BC8" s="11">
        <f>SUM(X8,AG8:AH8,AR8:AS8)</f>
        <v>38068</v>
      </c>
      <c r="BD8" s="11">
        <f>AT8+AI8+Y8</f>
        <v>742</v>
      </c>
      <c r="BE8" s="11">
        <f>AU8+AJ8+Z8</f>
        <v>418</v>
      </c>
      <c r="BF8" s="11">
        <f>AV8+AK8+AA8</f>
        <v>653</v>
      </c>
      <c r="BG8" s="11">
        <f>SUM(AB8,AL8:AM8,AW8:AX8)</f>
        <v>214</v>
      </c>
      <c r="BH8" s="11">
        <f>AY8+AN8+AC8</f>
        <v>4502</v>
      </c>
      <c r="BI8" s="56">
        <f t="shared" ref="BI8" si="15">SUM(BD8:BG8)/(SUM(BC8:BG8))</f>
        <v>5.0554932036413515E-2</v>
      </c>
      <c r="BJ8" s="56">
        <f t="shared" ref="BJ8" si="16">BH8/(SUM(BC8:BH8))</f>
        <v>0.10094849429333812</v>
      </c>
      <c r="BK8" s="4"/>
      <c r="BL8" s="4"/>
      <c r="BM8" s="18"/>
      <c r="BN8" s="18"/>
    </row>
    <row r="9" spans="1:66" s="5" customFormat="1" ht="15" customHeight="1" x14ac:dyDescent="0.3">
      <c r="A9" s="83" t="s">
        <v>210</v>
      </c>
      <c r="B9" s="15">
        <f>B27+B28+B39+B48+B52+B54+B56</f>
        <v>8535</v>
      </c>
      <c r="C9" s="15">
        <f>C27+C28+C39+C48+C52+C54+C56</f>
        <v>336</v>
      </c>
      <c r="D9" s="15">
        <f t="shared" ref="D9:I9" si="17">D27+D28+D39+D48+D52+D54+D56</f>
        <v>381</v>
      </c>
      <c r="E9" s="15">
        <f t="shared" si="17"/>
        <v>144</v>
      </c>
      <c r="F9" s="15">
        <f t="shared" si="17"/>
        <v>336</v>
      </c>
      <c r="G9" s="15">
        <f t="shared" si="17"/>
        <v>16</v>
      </c>
      <c r="H9" s="15">
        <f t="shared" ref="H9" si="18">H27+H28+H39+H48+H52+H54+H56</f>
        <v>78</v>
      </c>
      <c r="I9" s="15">
        <f t="shared" si="17"/>
        <v>314</v>
      </c>
      <c r="J9" s="56">
        <f t="shared" ref="J9:J56" si="19">SUM(D9:H9)/(SUM(B9:H9))</f>
        <v>9.719112558518217E-2</v>
      </c>
      <c r="K9" s="56">
        <f t="shared" si="2"/>
        <v>3.0966469428007889E-2</v>
      </c>
      <c r="L9" s="85"/>
      <c r="M9" s="15">
        <f>M27+M28+M39+M48+M52+M54+M56</f>
        <v>465</v>
      </c>
      <c r="N9" s="15">
        <f>N27+N28+N39+N48+N52+N54+N56</f>
        <v>1</v>
      </c>
      <c r="O9" s="15">
        <f t="shared" ref="O9:T9" si="20">O27+O28+O39+O48+O52+O54+O56</f>
        <v>10</v>
      </c>
      <c r="P9" s="15">
        <f t="shared" si="20"/>
        <v>1</v>
      </c>
      <c r="Q9" s="15">
        <f t="shared" si="20"/>
        <v>2</v>
      </c>
      <c r="R9" s="15">
        <f t="shared" si="20"/>
        <v>1</v>
      </c>
      <c r="S9" s="15">
        <f t="shared" ref="S9" si="21">S27+S28+S39+S48+S52+S54+S56</f>
        <v>2</v>
      </c>
      <c r="T9" s="15">
        <f t="shared" si="20"/>
        <v>22</v>
      </c>
      <c r="U9" s="56">
        <f t="shared" ref="U9:U56" si="22">SUM(O9:S9)/(SUM(M9:S9))</f>
        <v>3.3195020746887967E-2</v>
      </c>
      <c r="V9" s="56">
        <f t="shared" si="5"/>
        <v>4.3650793650793648E-2</v>
      </c>
      <c r="W9" s="17"/>
      <c r="X9" s="15">
        <f t="shared" ref="X9:X56" si="23">SUM(B9:C9,M9:N9)</f>
        <v>9337</v>
      </c>
      <c r="Y9" s="15">
        <f t="shared" ref="Y9:Y56" si="24">D9+O9</f>
        <v>391</v>
      </c>
      <c r="Z9" s="15">
        <f t="shared" ref="Z9:Z56" si="25">E9+P9</f>
        <v>145</v>
      </c>
      <c r="AA9" s="15">
        <f t="shared" ref="AA9:AA56" si="26">F9+Q9</f>
        <v>338</v>
      </c>
      <c r="AB9" s="15">
        <f t="shared" ref="AB9:AB56" si="27">SUM(G9:H9,R9:S9)</f>
        <v>97</v>
      </c>
      <c r="AC9" s="15">
        <f t="shared" ref="AC9:AC56" si="28">I9+T9</f>
        <v>336</v>
      </c>
      <c r="AD9" s="56">
        <f t="shared" si="7"/>
        <v>9.4198680636398913E-2</v>
      </c>
      <c r="AE9" s="56">
        <f t="shared" si="8"/>
        <v>3.1567080045095827E-2</v>
      </c>
      <c r="AF9" s="17"/>
      <c r="AG9" s="15">
        <f>AG27+AG28+AG39+AG48+AG52+AG54+AG56</f>
        <v>294</v>
      </c>
      <c r="AH9" s="15">
        <f>AH27+AH28+AH39+AH48+AH52+AH54+AH56</f>
        <v>4</v>
      </c>
      <c r="AI9" s="15">
        <f t="shared" ref="AI9:AN9" si="29">AI27+AI28+AI39+AI48+AI52+AI54+AI56</f>
        <v>10</v>
      </c>
      <c r="AJ9" s="15">
        <f t="shared" si="29"/>
        <v>0</v>
      </c>
      <c r="AK9" s="15">
        <f t="shared" si="29"/>
        <v>7</v>
      </c>
      <c r="AL9" s="15">
        <f t="shared" si="29"/>
        <v>0</v>
      </c>
      <c r="AM9" s="15">
        <f t="shared" ref="AM9" si="30">AM27+AM28+AM39+AM48+AM52+AM54+AM56</f>
        <v>2</v>
      </c>
      <c r="AN9" s="15">
        <f t="shared" si="29"/>
        <v>4</v>
      </c>
      <c r="AO9" s="56">
        <f t="shared" ref="AO9:AO56" si="31">SUM(AI9:AM9)/(SUM(AG9:AM9))</f>
        <v>5.993690851735016E-2</v>
      </c>
      <c r="AP9" s="56">
        <f t="shared" si="11"/>
        <v>1.2461059190031152E-2</v>
      </c>
      <c r="AQ9" s="17"/>
      <c r="AR9" s="15">
        <f>AR27+AR28+AR39+AR48+AR52+AR54+AR56</f>
        <v>2102</v>
      </c>
      <c r="AS9" s="15">
        <f>AS27+AS28+AS39+AS48+AS52+AS54+AS56</f>
        <v>69</v>
      </c>
      <c r="AT9" s="15">
        <f t="shared" ref="AT9:AY9" si="32">AT27+AT28+AT39+AT48+AT52+AT54+AT56</f>
        <v>55</v>
      </c>
      <c r="AU9" s="15">
        <f t="shared" si="32"/>
        <v>129</v>
      </c>
      <c r="AV9" s="15">
        <f t="shared" si="32"/>
        <v>175</v>
      </c>
      <c r="AW9" s="15">
        <f t="shared" si="32"/>
        <v>8</v>
      </c>
      <c r="AX9" s="15">
        <f t="shared" ref="AX9" si="33">AX27+AX28+AX39+AX48+AX52+AX54+AX56</f>
        <v>31</v>
      </c>
      <c r="AY9" s="15">
        <f t="shared" si="32"/>
        <v>83</v>
      </c>
      <c r="AZ9" s="56">
        <f t="shared" ref="AZ9:AZ56" si="34">SUM(AT9:AX9)/(SUM(AR9:AX9))</f>
        <v>0.15492409497859089</v>
      </c>
      <c r="BA9" s="56">
        <f t="shared" si="14"/>
        <v>3.1297134238310709E-2</v>
      </c>
      <c r="BB9" s="17"/>
      <c r="BC9" s="15">
        <f t="shared" ref="BC9:BC56" si="35">SUM(X9,AG9:AH9,AR9:AS9)</f>
        <v>11806</v>
      </c>
      <c r="BD9" s="15">
        <f t="shared" ref="BD9:BD56" si="36">AT9+AI9+Y9</f>
        <v>456</v>
      </c>
      <c r="BE9" s="15">
        <f t="shared" ref="BE9:BE56" si="37">AU9+AJ9+Z9</f>
        <v>274</v>
      </c>
      <c r="BF9" s="15">
        <f t="shared" ref="BF9:BF56" si="38">AV9+AK9+AA9</f>
        <v>520</v>
      </c>
      <c r="BG9" s="15">
        <f t="shared" ref="BG9:BG56" si="39">SUM(AB9,AL9:AM9,AW9:AX9)</f>
        <v>138</v>
      </c>
      <c r="BH9" s="15">
        <f t="shared" ref="BH9:BH56" si="40">AY9+AN9+AC9</f>
        <v>423</v>
      </c>
      <c r="BI9" s="56">
        <f t="shared" ref="BI9:BI56" si="41">SUM(BD9:BG9)/(SUM(BC9:BG9))</f>
        <v>0.10519933303016522</v>
      </c>
      <c r="BJ9" s="56">
        <f t="shared" ref="BJ9:BJ56" si="42">BH9/(SUM(BC9:BH9))</f>
        <v>3.1064111037673495E-2</v>
      </c>
      <c r="BK9" s="4"/>
      <c r="BL9" s="4"/>
      <c r="BM9" s="18"/>
      <c r="BN9" s="18"/>
    </row>
    <row r="10" spans="1:66" s="5" customFormat="1" ht="15" customHeight="1" x14ac:dyDescent="0.3">
      <c r="A10" s="83" t="s">
        <v>211</v>
      </c>
      <c r="B10" s="15">
        <f>B8-B9</f>
        <v>10735</v>
      </c>
      <c r="C10" s="15">
        <f>C8-C9</f>
        <v>273</v>
      </c>
      <c r="D10" s="15">
        <f t="shared" ref="D10:I10" si="43">D8-D9</f>
        <v>172</v>
      </c>
      <c r="E10" s="15">
        <f t="shared" si="43"/>
        <v>46</v>
      </c>
      <c r="F10" s="15">
        <f t="shared" si="43"/>
        <v>52</v>
      </c>
      <c r="G10" s="15">
        <f t="shared" si="43"/>
        <v>5</v>
      </c>
      <c r="H10" s="15">
        <f t="shared" ref="H10" si="44">H8-H9</f>
        <v>25</v>
      </c>
      <c r="I10" s="15">
        <f t="shared" si="43"/>
        <v>1345</v>
      </c>
      <c r="J10" s="56">
        <f t="shared" si="19"/>
        <v>2.6529890343119915E-2</v>
      </c>
      <c r="K10" s="56">
        <f t="shared" si="2"/>
        <v>0.10629890144629732</v>
      </c>
      <c r="L10" s="85"/>
      <c r="M10" s="15">
        <f>M8-M9</f>
        <v>9651</v>
      </c>
      <c r="N10" s="15">
        <f>N8-N9</f>
        <v>302</v>
      </c>
      <c r="O10" s="15">
        <f t="shared" ref="O10" si="45">O8-O9</f>
        <v>61</v>
      </c>
      <c r="P10" s="15">
        <f t="shared" ref="P10" si="46">P8-P9</f>
        <v>24</v>
      </c>
      <c r="Q10" s="15">
        <f t="shared" ref="Q10" si="47">Q8-Q9</f>
        <v>32</v>
      </c>
      <c r="R10" s="15">
        <f t="shared" ref="R10:S10" si="48">R8-R9</f>
        <v>2</v>
      </c>
      <c r="S10" s="15">
        <f t="shared" si="48"/>
        <v>20</v>
      </c>
      <c r="T10" s="15">
        <f t="shared" ref="T10" si="49">T8-T9</f>
        <v>1902</v>
      </c>
      <c r="U10" s="56">
        <f t="shared" si="22"/>
        <v>1.377328577090765E-2</v>
      </c>
      <c r="V10" s="56">
        <f t="shared" si="5"/>
        <v>0.1585792896448224</v>
      </c>
      <c r="W10" s="17"/>
      <c r="X10" s="15">
        <f t="shared" si="23"/>
        <v>20961</v>
      </c>
      <c r="Y10" s="15">
        <f t="shared" si="24"/>
        <v>233</v>
      </c>
      <c r="Z10" s="15">
        <f t="shared" si="25"/>
        <v>70</v>
      </c>
      <c r="AA10" s="15">
        <f t="shared" si="26"/>
        <v>84</v>
      </c>
      <c r="AB10" s="15">
        <f t="shared" si="27"/>
        <v>52</v>
      </c>
      <c r="AC10" s="15">
        <f t="shared" si="28"/>
        <v>3247</v>
      </c>
      <c r="AD10" s="56">
        <f t="shared" si="7"/>
        <v>2.0514018691588785E-2</v>
      </c>
      <c r="AE10" s="56">
        <f t="shared" si="8"/>
        <v>0.13174017121759241</v>
      </c>
      <c r="AF10" s="17"/>
      <c r="AG10" s="15">
        <f>AG8-AG9</f>
        <v>736</v>
      </c>
      <c r="AH10" s="15">
        <f>AH8-AH9</f>
        <v>19</v>
      </c>
      <c r="AI10" s="15">
        <f t="shared" ref="AI10" si="50">AI8-AI9</f>
        <v>6</v>
      </c>
      <c r="AJ10" s="15">
        <f t="shared" ref="AJ10" si="51">AJ8-AJ9</f>
        <v>4</v>
      </c>
      <c r="AK10" s="15">
        <f t="shared" ref="AK10" si="52">AK8-AK9</f>
        <v>2</v>
      </c>
      <c r="AL10" s="15">
        <f t="shared" ref="AL10:AM10" si="53">AL8-AL9</f>
        <v>0</v>
      </c>
      <c r="AM10" s="15">
        <f t="shared" si="53"/>
        <v>0</v>
      </c>
      <c r="AN10" s="15">
        <f t="shared" ref="AN10" si="54">AN8-AN9</f>
        <v>63</v>
      </c>
      <c r="AO10" s="56">
        <f t="shared" si="31"/>
        <v>1.5645371577574969E-2</v>
      </c>
      <c r="AP10" s="56">
        <f t="shared" si="11"/>
        <v>7.5903614457831323E-2</v>
      </c>
      <c r="AQ10" s="17"/>
      <c r="AR10" s="15">
        <f>AR8-AR9</f>
        <v>4424</v>
      </c>
      <c r="AS10" s="15">
        <f>AS8-AS9</f>
        <v>122</v>
      </c>
      <c r="AT10" s="15">
        <f t="shared" ref="AT10" si="55">AT8-AT9</f>
        <v>47</v>
      </c>
      <c r="AU10" s="15">
        <f t="shared" ref="AU10" si="56">AU8-AU9</f>
        <v>70</v>
      </c>
      <c r="AV10" s="15">
        <f t="shared" ref="AV10" si="57">AV8-AV9</f>
        <v>47</v>
      </c>
      <c r="AW10" s="15">
        <f t="shared" ref="AW10:AX10" si="58">AW8-AW9</f>
        <v>5</v>
      </c>
      <c r="AX10" s="15">
        <f t="shared" si="58"/>
        <v>19</v>
      </c>
      <c r="AY10" s="15">
        <f t="shared" ref="AY10" si="59">AY8-AY9</f>
        <v>769</v>
      </c>
      <c r="AZ10" s="56">
        <f t="shared" si="34"/>
        <v>3.9712716518800172E-2</v>
      </c>
      <c r="BA10" s="56">
        <f t="shared" si="14"/>
        <v>0.13974195893149191</v>
      </c>
      <c r="BB10" s="17"/>
      <c r="BC10" s="15">
        <f t="shared" si="35"/>
        <v>26262</v>
      </c>
      <c r="BD10" s="15">
        <f t="shared" si="36"/>
        <v>286</v>
      </c>
      <c r="BE10" s="15">
        <f t="shared" si="37"/>
        <v>144</v>
      </c>
      <c r="BF10" s="15">
        <f t="shared" si="38"/>
        <v>133</v>
      </c>
      <c r="BG10" s="15">
        <f t="shared" si="39"/>
        <v>76</v>
      </c>
      <c r="BH10" s="15">
        <f t="shared" si="40"/>
        <v>4079</v>
      </c>
      <c r="BI10" s="56">
        <f t="shared" si="41"/>
        <v>2.3753763800602207E-2</v>
      </c>
      <c r="BJ10" s="56">
        <f t="shared" si="42"/>
        <v>0.13166559070367978</v>
      </c>
      <c r="BK10" s="4"/>
      <c r="BL10" s="4"/>
      <c r="BM10" s="18"/>
      <c r="BN10" s="18"/>
    </row>
    <row r="11" spans="1:66" s="5" customFormat="1" ht="15" customHeight="1" x14ac:dyDescent="0.3">
      <c r="A11" s="14" t="s">
        <v>0</v>
      </c>
      <c r="B11" s="15">
        <f>SUMPRODUCT((raw!$A$2:$A$12576=$A$4)*(raw!$B$2:$B$12576=$A11)*(raw!$E$2:$E$12576=B$7)*(raw!$F$2:$F$12576=$B$6)*(raw!$G$2:$G$12576))</f>
        <v>436</v>
      </c>
      <c r="C11" s="15">
        <f>SUMPRODUCT((raw!$A$2:$A$12576=$A$4)*(raw!$B$2:$B$12576=$A11)*(raw!$E$2:$E$12576=C$7)*(raw!$F$2:$F$12576=$B$6)*(raw!$G$2:$G$12576))</f>
        <v>7</v>
      </c>
      <c r="D11" s="15">
        <f>SUMPRODUCT((raw!$A$2:$A$12576=$A$4)*(raw!$B$2:$B$12576=$A11)*(raw!$E$2:$E$12576=D$7)*(raw!$F$2:$F$12576=$B$6)*(raw!$G$2:$G$12576))</f>
        <v>5</v>
      </c>
      <c r="E11" s="15">
        <f>SUMPRODUCT((raw!$A$2:$A$12576=$A$4)*(raw!$B$2:$B$12576=$A11)*(raw!$E$2:$E$12576=E$7)*(raw!$F$2:$F$12576=$B$6)*(raw!$G$2:$G$12576))</f>
        <v>0</v>
      </c>
      <c r="F11" s="15">
        <f>SUMPRODUCT((raw!$A$2:$A$12576=$A$4)*(raw!$B$2:$B$12576=$A11)*(raw!$E$2:$E$12576=F$7)*(raw!$F$2:$F$12576=$B$6)*(raw!$G$2:$G$12576))</f>
        <v>3</v>
      </c>
      <c r="G11" s="15">
        <f>SUMPRODUCT((raw!$A$2:$A$12576=$A$4)*(raw!$B$2:$B$12576=$A11)*(raw!$E$2:$E$12576=G$7)*(raw!$F$2:$F$12576=$B$6)*(raw!$G$2:$G$12576))</f>
        <v>0</v>
      </c>
      <c r="H11" s="15">
        <f>SUMPRODUCT((raw!$A$2:$A$12576=$A$4)*(raw!$B$2:$B$12576=$A11)*(raw!$E$2:$E$12576=H$7)*(raw!$F$2:$F$12576=$B$6)*(raw!$G$2:$G$12576))</f>
        <v>3</v>
      </c>
      <c r="I11" s="15">
        <f>SUMPRODUCT((raw!$A$2:$A$12576=$A$4)*(raw!$B$2:$B$12576=$A11)*(raw!$E$2:$E$12576=I$7)*(raw!$F$2:$F$12576=$B$6)*(raw!$G$2:$G$12576))</f>
        <v>28</v>
      </c>
      <c r="J11" s="56">
        <f t="shared" si="19"/>
        <v>2.4229074889867842E-2</v>
      </c>
      <c r="K11" s="56">
        <f t="shared" ref="K11" si="60">I11/(SUM(B11:I11))</f>
        <v>5.8091286307053944E-2</v>
      </c>
      <c r="L11" s="85"/>
      <c r="M11" s="15">
        <f>SUMPRODUCT((raw!$A$2:$A$12576=$A$4)*(raw!$B$2:$B$12576=$A11)*(raw!$E$2:$E$12576=M$7)*(raw!$F$2:$F$12576=$M$6)*(raw!$G$2:$G$12576))</f>
        <v>176</v>
      </c>
      <c r="N11" s="15">
        <f>SUMPRODUCT((raw!$A$2:$A$12576=$A$4)*(raw!$B$2:$B$12576=$A11)*(raw!$E$2:$E$12576=N$7)*(raw!$F$2:$F$12576=$M$6)*(raw!$G$2:$G$12576))</f>
        <v>5</v>
      </c>
      <c r="O11" s="15">
        <f>SUMPRODUCT((raw!$A$2:$A$12576=$A$4)*(raw!$B$2:$B$12576=$A11)*(raw!$E$2:$E$12576=O$7)*(raw!$F$2:$F$12576=$M$6)*(raw!$G$2:$G$12576))</f>
        <v>1</v>
      </c>
      <c r="P11" s="15">
        <f>SUMPRODUCT((raw!$A$2:$A$12576=$A$4)*(raw!$B$2:$B$12576=$A11)*(raw!$E$2:$E$12576=P$7)*(raw!$F$2:$F$12576=$M$6)*(raw!$G$2:$G$12576))</f>
        <v>0</v>
      </c>
      <c r="Q11" s="15">
        <f>SUMPRODUCT((raw!$A$2:$A$12576=$A$4)*(raw!$B$2:$B$12576=$A11)*(raw!$E$2:$E$12576=Q$7)*(raw!$F$2:$F$12576=$M$6)*(raw!$G$2:$G$12576))</f>
        <v>0</v>
      </c>
      <c r="R11" s="15">
        <f>SUMPRODUCT((raw!$A$2:$A$12576=$A$4)*(raw!$B$2:$B$12576=$A11)*(raw!$E$2:$E$12576=R$7)*(raw!$F$2:$F$12576=$M$6)*(raw!$G$2:$G$12576))</f>
        <v>0</v>
      </c>
      <c r="S11" s="15">
        <f>SUMPRODUCT((raw!$A$2:$A$12576=$A$4)*(raw!$B$2:$B$12576=$A11)*(raw!$E$2:$E$12576=S$7)*(raw!$F$2:$F$12576=$M$6)*(raw!$G$2:$G$12576))</f>
        <v>2</v>
      </c>
      <c r="T11" s="15">
        <f>SUMPRODUCT((raw!$A$2:$A$12576=$A$4)*(raw!$B$2:$B$12576=$A11)*(raw!$E$2:$E$12576=T$7)*(raw!$F$2:$F$12576=$M$6)*(raw!$G$2:$G$12576))</f>
        <v>32</v>
      </c>
      <c r="U11" s="56">
        <f t="shared" si="22"/>
        <v>1.6304347826086956E-2</v>
      </c>
      <c r="V11" s="56">
        <f t="shared" si="5"/>
        <v>0.14814814814814814</v>
      </c>
      <c r="W11" s="17"/>
      <c r="X11" s="15">
        <f t="shared" si="23"/>
        <v>624</v>
      </c>
      <c r="Y11" s="15">
        <f t="shared" si="24"/>
        <v>6</v>
      </c>
      <c r="Z11" s="15">
        <f t="shared" si="25"/>
        <v>0</v>
      </c>
      <c r="AA11" s="15">
        <f t="shared" si="26"/>
        <v>3</v>
      </c>
      <c r="AB11" s="15">
        <f t="shared" si="27"/>
        <v>5</v>
      </c>
      <c r="AC11" s="15">
        <f t="shared" si="28"/>
        <v>60</v>
      </c>
      <c r="AD11" s="56">
        <f>SUM(Y11:AB11)/(SUM(X11:AB11))</f>
        <v>2.1943573667711599E-2</v>
      </c>
      <c r="AE11" s="56">
        <f t="shared" si="8"/>
        <v>8.5959885386819479E-2</v>
      </c>
      <c r="AF11" s="17"/>
      <c r="AG11" s="15">
        <f>SUMPRODUCT((raw!$A$2:$A$12576=$A$4)*(raw!$B$2:$B$12576=$A11)*(raw!$E$2:$E$12576=AG$7)*(raw!$F$2:$F$12576=$AG$6)*(raw!$G$2:$G$12576))</f>
        <v>37</v>
      </c>
      <c r="AH11" s="15">
        <f>SUMPRODUCT((raw!$A$2:$A$12576=$A$4)*(raw!$B$2:$B$12576=$A11)*(raw!$E$2:$E$12576=AH$7)*(raw!$F$2:$F$12576=$AG$6)*(raw!$G$2:$G$12576))</f>
        <v>1</v>
      </c>
      <c r="AI11" s="15">
        <f>SUMPRODUCT((raw!$A$2:$A$12576=$A$4)*(raw!$B$2:$B$12576=$A11)*(raw!$E$2:$E$12576=AI$7)*(raw!$F$2:$F$12576=$AG$6)*(raw!$G$2:$G$12576))</f>
        <v>1</v>
      </c>
      <c r="AJ11" s="15">
        <f>SUMPRODUCT((raw!$A$2:$A$12576=$A$4)*(raw!$B$2:$B$12576=$A11)*(raw!$E$2:$E$12576=AJ$7)*(raw!$F$2:$F$12576=$AG$6)*(raw!$G$2:$G$12576))</f>
        <v>0</v>
      </c>
      <c r="AK11" s="15">
        <f>SUMPRODUCT((raw!$A$2:$A$12576=$A$4)*(raw!$B$2:$B$12576=$A11)*(raw!$E$2:$E$12576=AK$7)*(raw!$F$2:$F$12576=$AG$6)*(raw!$G$2:$G$12576))</f>
        <v>0</v>
      </c>
      <c r="AL11" s="15">
        <f>SUMPRODUCT((raw!$A$2:$A$12576=$A$4)*(raw!$B$2:$B$12576=$A11)*(raw!$E$2:$E$12576=AL$7)*(raw!$F$2:$F$12576=$AG$6)*(raw!$G$2:$G$12576))</f>
        <v>0</v>
      </c>
      <c r="AM11" s="15">
        <f>SUMPRODUCT((raw!$A$2:$A$12576=$A$4)*(raw!$B$2:$B$12576=$A11)*(raw!$E$2:$E$12576=AM$7)*(raw!$F$2:$F$12576=$AG$6)*(raw!$G$2:$G$12576))</f>
        <v>0</v>
      </c>
      <c r="AN11" s="15">
        <f>SUMPRODUCT((raw!$A$2:$A$12576=$A$4)*(raw!$B$2:$B$12576=$A11)*(raw!$E$2:$E$12576=AN$7)*(raw!$F$2:$F$12576=$AG$6)*(raw!$G$2:$G$12576))</f>
        <v>5</v>
      </c>
      <c r="AO11" s="56">
        <f t="shared" si="31"/>
        <v>2.564102564102564E-2</v>
      </c>
      <c r="AP11" s="56">
        <f t="shared" si="11"/>
        <v>0.11363636363636363</v>
      </c>
      <c r="AQ11" s="17"/>
      <c r="AR11" s="15">
        <f>SUMPRODUCT((raw!$A$2:$A$12576=$A$4)*(raw!$B$2:$B$12576=$A11)*(raw!$E$2:$E$12576=AR$7)*(raw!$F$2:$F$12576=$AR$6)*(raw!$G$2:$G$12576))</f>
        <v>119</v>
      </c>
      <c r="AS11" s="15">
        <f>SUMPRODUCT((raw!$A$2:$A$12576=$A$4)*(raw!$B$2:$B$12576=$A11)*(raw!$E$2:$E$12576=AS$7)*(raw!$F$2:$F$12576=$AR$6)*(raw!$G$2:$G$12576))</f>
        <v>3</v>
      </c>
      <c r="AT11" s="15">
        <f>SUMPRODUCT((raw!$A$2:$A$12576=$A$4)*(raw!$B$2:$B$12576=$A11)*(raw!$E$2:$E$12576=AT$7)*(raw!$F$2:$F$12576=$AR$6)*(raw!$G$2:$G$12576))</f>
        <v>3</v>
      </c>
      <c r="AU11" s="15">
        <f>SUMPRODUCT((raw!$A$2:$A$12576=$A$4)*(raw!$B$2:$B$12576=$A11)*(raw!$E$2:$E$12576=AU$7)*(raw!$F$2:$F$12576=$AR$6)*(raw!$G$2:$G$12576))</f>
        <v>0</v>
      </c>
      <c r="AV11" s="15">
        <f>SUMPRODUCT((raw!$A$2:$A$12576=$A$4)*(raw!$B$2:$B$12576=$A11)*(raw!$E$2:$E$12576=AV$7)*(raw!$F$2:$F$12576=$AR$6)*(raw!$G$2:$G$12576))</f>
        <v>1</v>
      </c>
      <c r="AW11" s="15">
        <f>SUMPRODUCT((raw!$A$2:$A$12576=$A$4)*(raw!$B$2:$B$12576=$A11)*(raw!$E$2:$E$12576=AW$7)*(raw!$F$2:$F$12576=$AR$6)*(raw!$G$2:$G$12576))</f>
        <v>1</v>
      </c>
      <c r="AX11" s="15">
        <f>SUMPRODUCT((raw!$A$2:$A$12576=$A$4)*(raw!$B$2:$B$12576=$A11)*(raw!$E$2:$E$12576=AX$7)*(raw!$F$2:$F$12576=$AR$6)*(raw!$G$2:$G$12576))</f>
        <v>0</v>
      </c>
      <c r="AY11" s="15">
        <f>SUMPRODUCT((raw!$A$2:$A$12576=$A$4)*(raw!$B$2:$B$12576=$A11)*(raw!$E$2:$E$12576=AY$7)*(raw!$F$2:$F$12576=$AR$6)*(raw!$G$2:$G$12576))</f>
        <v>25</v>
      </c>
      <c r="AZ11" s="56">
        <f t="shared" si="34"/>
        <v>3.937007874015748E-2</v>
      </c>
      <c r="BA11" s="56">
        <f t="shared" si="14"/>
        <v>0.16447368421052633</v>
      </c>
      <c r="BB11" s="17"/>
      <c r="BC11" s="15">
        <f t="shared" si="35"/>
        <v>784</v>
      </c>
      <c r="BD11" s="15">
        <f t="shared" si="36"/>
        <v>10</v>
      </c>
      <c r="BE11" s="15">
        <f t="shared" si="37"/>
        <v>0</v>
      </c>
      <c r="BF11" s="15">
        <f t="shared" si="38"/>
        <v>4</v>
      </c>
      <c r="BG11" s="15">
        <f t="shared" si="39"/>
        <v>6</v>
      </c>
      <c r="BH11" s="15">
        <f t="shared" si="40"/>
        <v>90</v>
      </c>
      <c r="BI11" s="56">
        <f t="shared" si="41"/>
        <v>2.4875621890547265E-2</v>
      </c>
      <c r="BJ11" s="56">
        <f t="shared" si="42"/>
        <v>0.10067114093959731</v>
      </c>
      <c r="BK11" s="4"/>
      <c r="BL11" s="4"/>
      <c r="BM11" s="18"/>
      <c r="BN11" s="18"/>
    </row>
    <row r="12" spans="1:66" s="5" customFormat="1" ht="15" customHeight="1" x14ac:dyDescent="0.3">
      <c r="A12" s="14" t="s">
        <v>3</v>
      </c>
      <c r="B12" s="15">
        <f>SUMPRODUCT((raw!$A$2:$A$12576=$A$4)*(raw!$B$2:$B$12576=$A12)*(raw!$E$2:$E$12576=B$7)*(raw!$F$2:$F$12576=$B$6)*(raw!$G$2:$G$12576))</f>
        <v>258</v>
      </c>
      <c r="C12" s="15">
        <f>SUMPRODUCT((raw!$A$2:$A$12576=$A$4)*(raw!$B$2:$B$12576=$A12)*(raw!$E$2:$E$12576=C$7)*(raw!$F$2:$F$12576=$B$6)*(raw!$G$2:$G$12576))</f>
        <v>6</v>
      </c>
      <c r="D12" s="15">
        <f>SUMPRODUCT((raw!$A$2:$A$12576=$A$4)*(raw!$B$2:$B$12576=$A12)*(raw!$E$2:$E$12576=D$7)*(raw!$F$2:$F$12576=$B$6)*(raw!$G$2:$G$12576))</f>
        <v>8</v>
      </c>
      <c r="E12" s="15">
        <f>SUMPRODUCT((raw!$A$2:$A$12576=$A$4)*(raw!$B$2:$B$12576=$A12)*(raw!$E$2:$E$12576=E$7)*(raw!$F$2:$F$12576=$B$6)*(raw!$G$2:$G$12576))</f>
        <v>1</v>
      </c>
      <c r="F12" s="15">
        <f>SUMPRODUCT((raw!$A$2:$A$12576=$A$4)*(raw!$B$2:$B$12576=$A12)*(raw!$E$2:$E$12576=F$7)*(raw!$F$2:$F$12576=$B$6)*(raw!$G$2:$G$12576))</f>
        <v>4</v>
      </c>
      <c r="G12" s="15">
        <f>SUMPRODUCT((raw!$A$2:$A$12576=$A$4)*(raw!$B$2:$B$12576=$A12)*(raw!$E$2:$E$12576=G$7)*(raw!$F$2:$F$12576=$B$6)*(raw!$G$2:$G$12576))</f>
        <v>0</v>
      </c>
      <c r="H12" s="15">
        <f>SUMPRODUCT((raw!$A$2:$A$12576=$A$4)*(raw!$B$2:$B$12576=$A12)*(raw!$E$2:$E$12576=H$7)*(raw!$F$2:$F$12576=$B$6)*(raw!$G$2:$G$12576))</f>
        <v>0</v>
      </c>
      <c r="I12" s="15">
        <f>SUMPRODUCT((raw!$A$2:$A$12576=$A$4)*(raw!$B$2:$B$12576=$A12)*(raw!$E$2:$E$12576=I$7)*(raw!$F$2:$F$12576=$B$6)*(raw!$G$2:$G$12576))</f>
        <v>7</v>
      </c>
      <c r="J12" s="56">
        <f t="shared" si="19"/>
        <v>4.6931407942238268E-2</v>
      </c>
      <c r="K12" s="56">
        <f t="shared" ref="K12:K56" si="61">I12/(SUM(B12:I12))</f>
        <v>2.464788732394366E-2</v>
      </c>
      <c r="L12" s="85"/>
      <c r="M12" s="15">
        <f>SUMPRODUCT((raw!$A$2:$A$12576=$A$4)*(raw!$B$2:$B$12576=$A12)*(raw!$E$2:$E$12576=M$7)*(raw!$F$2:$F$12576=$M$6)*(raw!$G$2:$G$12576))</f>
        <v>136</v>
      </c>
      <c r="N12" s="15">
        <f>SUMPRODUCT((raw!$A$2:$A$12576=$A$4)*(raw!$B$2:$B$12576=$A12)*(raw!$E$2:$E$12576=N$7)*(raw!$F$2:$F$12576=$M$6)*(raw!$G$2:$G$12576))</f>
        <v>5</v>
      </c>
      <c r="O12" s="15">
        <f>SUMPRODUCT((raw!$A$2:$A$12576=$A$4)*(raw!$B$2:$B$12576=$A12)*(raw!$E$2:$E$12576=O$7)*(raw!$F$2:$F$12576=$M$6)*(raw!$G$2:$G$12576))</f>
        <v>3</v>
      </c>
      <c r="P12" s="15">
        <f>SUMPRODUCT((raw!$A$2:$A$12576=$A$4)*(raw!$B$2:$B$12576=$A12)*(raw!$E$2:$E$12576=P$7)*(raw!$F$2:$F$12576=$M$6)*(raw!$G$2:$G$12576))</f>
        <v>0</v>
      </c>
      <c r="Q12" s="15">
        <f>SUMPRODUCT((raw!$A$2:$A$12576=$A$4)*(raw!$B$2:$B$12576=$A12)*(raw!$E$2:$E$12576=Q$7)*(raw!$F$2:$F$12576=$M$6)*(raw!$G$2:$G$12576))</f>
        <v>1</v>
      </c>
      <c r="R12" s="15">
        <f>SUMPRODUCT((raw!$A$2:$A$12576=$A$4)*(raw!$B$2:$B$12576=$A12)*(raw!$E$2:$E$12576=R$7)*(raw!$F$2:$F$12576=$M$6)*(raw!$G$2:$G$12576))</f>
        <v>0</v>
      </c>
      <c r="S12" s="15">
        <f>SUMPRODUCT((raw!$A$2:$A$12576=$A$4)*(raw!$B$2:$B$12576=$A12)*(raw!$E$2:$E$12576=S$7)*(raw!$F$2:$F$12576=$M$6)*(raw!$G$2:$G$12576))</f>
        <v>0</v>
      </c>
      <c r="T12" s="15">
        <f>SUMPRODUCT((raw!$A$2:$A$12576=$A$4)*(raw!$B$2:$B$12576=$A12)*(raw!$E$2:$E$12576=T$7)*(raw!$F$2:$F$12576=$M$6)*(raw!$G$2:$G$12576))</f>
        <v>9</v>
      </c>
      <c r="U12" s="56">
        <f t="shared" si="22"/>
        <v>2.7586206896551724E-2</v>
      </c>
      <c r="V12" s="56">
        <f t="shared" si="5"/>
        <v>5.844155844155844E-2</v>
      </c>
      <c r="W12" s="17"/>
      <c r="X12" s="15">
        <f t="shared" si="23"/>
        <v>405</v>
      </c>
      <c r="Y12" s="15">
        <f t="shared" si="24"/>
        <v>11</v>
      </c>
      <c r="Z12" s="15">
        <f t="shared" si="25"/>
        <v>1</v>
      </c>
      <c r="AA12" s="15">
        <f t="shared" si="26"/>
        <v>5</v>
      </c>
      <c r="AB12" s="15">
        <f t="shared" si="27"/>
        <v>0</v>
      </c>
      <c r="AC12" s="15">
        <f t="shared" si="28"/>
        <v>16</v>
      </c>
      <c r="AD12" s="56">
        <f t="shared" ref="AD12:AD56" si="62">SUM(Y12:AB12)/(SUM(X12:AB12))</f>
        <v>4.0284360189573459E-2</v>
      </c>
      <c r="AE12" s="56">
        <f t="shared" si="8"/>
        <v>3.6529680365296802E-2</v>
      </c>
      <c r="AF12" s="17"/>
      <c r="AG12" s="15">
        <f>SUMPRODUCT((raw!$A$2:$A$12576=$A$4)*(raw!$B$2:$B$12576=$A12)*(raw!$E$2:$E$12576=AG$7)*(raw!$F$2:$F$12576=$AG$6)*(raw!$G$2:$G$12576))</f>
        <v>21</v>
      </c>
      <c r="AH12" s="15">
        <f>SUMPRODUCT((raw!$A$2:$A$12576=$A$4)*(raw!$B$2:$B$12576=$A12)*(raw!$E$2:$E$12576=AH$7)*(raw!$F$2:$F$12576=$AG$6)*(raw!$G$2:$G$12576))</f>
        <v>1</v>
      </c>
      <c r="AI12" s="15">
        <f>SUMPRODUCT((raw!$A$2:$A$12576=$A$4)*(raw!$B$2:$B$12576=$A12)*(raw!$E$2:$E$12576=AI$7)*(raw!$F$2:$F$12576=$AG$6)*(raw!$G$2:$G$12576))</f>
        <v>0</v>
      </c>
      <c r="AJ12" s="15">
        <f>SUMPRODUCT((raw!$A$2:$A$12576=$A$4)*(raw!$B$2:$B$12576=$A12)*(raw!$E$2:$E$12576=AJ$7)*(raw!$F$2:$F$12576=$AG$6)*(raw!$G$2:$G$12576))</f>
        <v>0</v>
      </c>
      <c r="AK12" s="15">
        <f>SUMPRODUCT((raw!$A$2:$A$12576=$A$4)*(raw!$B$2:$B$12576=$A12)*(raw!$E$2:$E$12576=AK$7)*(raw!$F$2:$F$12576=$AG$6)*(raw!$G$2:$G$12576))</f>
        <v>1</v>
      </c>
      <c r="AL12" s="15">
        <f>SUMPRODUCT((raw!$A$2:$A$12576=$A$4)*(raw!$B$2:$B$12576=$A12)*(raw!$E$2:$E$12576=AL$7)*(raw!$F$2:$F$12576=$AG$6)*(raw!$G$2:$G$12576))</f>
        <v>0</v>
      </c>
      <c r="AM12" s="15">
        <f>SUMPRODUCT((raw!$A$2:$A$12576=$A$4)*(raw!$B$2:$B$12576=$A12)*(raw!$E$2:$E$12576=AM$7)*(raw!$F$2:$F$12576=$AG$6)*(raw!$G$2:$G$12576))</f>
        <v>0</v>
      </c>
      <c r="AN12" s="15">
        <f>SUMPRODUCT((raw!$A$2:$A$12576=$A$4)*(raw!$B$2:$B$12576=$A12)*(raw!$E$2:$E$12576=AN$7)*(raw!$F$2:$F$12576=$AG$6)*(raw!$G$2:$G$12576))</f>
        <v>1</v>
      </c>
      <c r="AO12" s="56">
        <f t="shared" si="31"/>
        <v>4.3478260869565216E-2</v>
      </c>
      <c r="AP12" s="56">
        <f t="shared" si="11"/>
        <v>4.1666666666666664E-2</v>
      </c>
      <c r="AQ12" s="17"/>
      <c r="AR12" s="15">
        <f>SUMPRODUCT((raw!$A$2:$A$12576=$A$4)*(raw!$B$2:$B$12576=$A12)*(raw!$E$2:$E$12576=AR$7)*(raw!$F$2:$F$12576=$AR$6)*(raw!$G$2:$G$12576))</f>
        <v>135</v>
      </c>
      <c r="AS12" s="15">
        <f>SUMPRODUCT((raw!$A$2:$A$12576=$A$4)*(raw!$B$2:$B$12576=$A12)*(raw!$E$2:$E$12576=AS$7)*(raw!$F$2:$F$12576=$AR$6)*(raw!$G$2:$G$12576))</f>
        <v>0</v>
      </c>
      <c r="AT12" s="15">
        <f>SUMPRODUCT((raw!$A$2:$A$12576=$A$4)*(raw!$B$2:$B$12576=$A12)*(raw!$E$2:$E$12576=AT$7)*(raw!$F$2:$F$12576=$AR$6)*(raw!$G$2:$G$12576))</f>
        <v>0</v>
      </c>
      <c r="AU12" s="15">
        <f>SUMPRODUCT((raw!$A$2:$A$12576=$A$4)*(raw!$B$2:$B$12576=$A12)*(raw!$E$2:$E$12576=AU$7)*(raw!$F$2:$F$12576=$AR$6)*(raw!$G$2:$G$12576))</f>
        <v>5</v>
      </c>
      <c r="AV12" s="15">
        <f>SUMPRODUCT((raw!$A$2:$A$12576=$A$4)*(raw!$B$2:$B$12576=$A12)*(raw!$E$2:$E$12576=AV$7)*(raw!$F$2:$F$12576=$AR$6)*(raw!$G$2:$G$12576))</f>
        <v>9</v>
      </c>
      <c r="AW12" s="15">
        <f>SUMPRODUCT((raw!$A$2:$A$12576=$A$4)*(raw!$B$2:$B$12576=$A12)*(raw!$E$2:$E$12576=AW$7)*(raw!$F$2:$F$12576=$AR$6)*(raw!$G$2:$G$12576))</f>
        <v>0</v>
      </c>
      <c r="AX12" s="15">
        <f>SUMPRODUCT((raw!$A$2:$A$12576=$A$4)*(raw!$B$2:$B$12576=$A12)*(raw!$E$2:$E$12576=AX$7)*(raw!$F$2:$F$12576=$AR$6)*(raw!$G$2:$G$12576))</f>
        <v>0</v>
      </c>
      <c r="AY12" s="15">
        <f>SUMPRODUCT((raw!$A$2:$A$12576=$A$4)*(raw!$B$2:$B$12576=$A12)*(raw!$E$2:$E$12576=AY$7)*(raw!$F$2:$F$12576=$AR$6)*(raw!$G$2:$G$12576))</f>
        <v>7</v>
      </c>
      <c r="AZ12" s="56">
        <f t="shared" si="34"/>
        <v>9.3959731543624164E-2</v>
      </c>
      <c r="BA12" s="56">
        <f t="shared" ref="BA12:BA56" si="63">AY12/(SUM(AR12:AY12))</f>
        <v>4.4871794871794872E-2</v>
      </c>
      <c r="BB12" s="17"/>
      <c r="BC12" s="15">
        <f t="shared" si="35"/>
        <v>562</v>
      </c>
      <c r="BD12" s="15">
        <f t="shared" si="36"/>
        <v>11</v>
      </c>
      <c r="BE12" s="15">
        <f t="shared" si="37"/>
        <v>6</v>
      </c>
      <c r="BF12" s="15">
        <f t="shared" si="38"/>
        <v>15</v>
      </c>
      <c r="BG12" s="15">
        <f t="shared" si="39"/>
        <v>0</v>
      </c>
      <c r="BH12" s="15">
        <f t="shared" si="40"/>
        <v>24</v>
      </c>
      <c r="BI12" s="56">
        <f t="shared" si="41"/>
        <v>5.387205387205387E-2</v>
      </c>
      <c r="BJ12" s="56">
        <f t="shared" si="42"/>
        <v>3.8834951456310676E-2</v>
      </c>
      <c r="BK12" s="4"/>
      <c r="BL12" s="4"/>
      <c r="BM12" s="18"/>
      <c r="BN12" s="18"/>
    </row>
    <row r="13" spans="1:66" s="5" customFormat="1" ht="15" customHeight="1" x14ac:dyDescent="0.3">
      <c r="A13" s="14" t="s">
        <v>6</v>
      </c>
      <c r="B13" s="15">
        <f>SUMPRODUCT((raw!$A$2:$A$12576=$A$4)*(raw!$B$2:$B$12576=$A13)*(raw!$E$2:$E$12576=B$7)*(raw!$F$2:$F$12576=$B$6)*(raw!$G$2:$G$12576))</f>
        <v>353</v>
      </c>
      <c r="C13" s="15">
        <f>SUMPRODUCT((raw!$A$2:$A$12576=$A$4)*(raw!$B$2:$B$12576=$A13)*(raw!$E$2:$E$12576=C$7)*(raw!$F$2:$F$12576=$B$6)*(raw!$G$2:$G$12576))</f>
        <v>7</v>
      </c>
      <c r="D13" s="15">
        <f>SUMPRODUCT((raw!$A$2:$A$12576=$A$4)*(raw!$B$2:$B$12576=$A13)*(raw!$E$2:$E$12576=D$7)*(raw!$F$2:$F$12576=$B$6)*(raw!$G$2:$G$12576))</f>
        <v>6</v>
      </c>
      <c r="E13" s="15">
        <f>SUMPRODUCT((raw!$A$2:$A$12576=$A$4)*(raw!$B$2:$B$12576=$A13)*(raw!$E$2:$E$12576=E$7)*(raw!$F$2:$F$12576=$B$6)*(raw!$G$2:$G$12576))</f>
        <v>2</v>
      </c>
      <c r="F13" s="15">
        <f>SUMPRODUCT((raw!$A$2:$A$12576=$A$4)*(raw!$B$2:$B$12576=$A13)*(raw!$E$2:$E$12576=F$7)*(raw!$F$2:$F$12576=$B$6)*(raw!$G$2:$G$12576))</f>
        <v>2</v>
      </c>
      <c r="G13" s="15">
        <f>SUMPRODUCT((raw!$A$2:$A$12576=$A$4)*(raw!$B$2:$B$12576=$A13)*(raw!$E$2:$E$12576=G$7)*(raw!$F$2:$F$12576=$B$6)*(raw!$G$2:$G$12576))</f>
        <v>0</v>
      </c>
      <c r="H13" s="15">
        <f>SUMPRODUCT((raw!$A$2:$A$12576=$A$4)*(raw!$B$2:$B$12576=$A13)*(raw!$E$2:$E$12576=H$7)*(raw!$F$2:$F$12576=$B$6)*(raw!$G$2:$G$12576))</f>
        <v>1</v>
      </c>
      <c r="I13" s="15">
        <f>SUMPRODUCT((raw!$A$2:$A$12576=$A$4)*(raw!$B$2:$B$12576=$A13)*(raw!$E$2:$E$12576=I$7)*(raw!$F$2:$F$12576=$B$6)*(raw!$G$2:$G$12576))</f>
        <v>1</v>
      </c>
      <c r="J13" s="56">
        <f t="shared" si="19"/>
        <v>2.9649595687331536E-2</v>
      </c>
      <c r="K13" s="56">
        <f t="shared" si="61"/>
        <v>2.6881720430107529E-3</v>
      </c>
      <c r="L13" s="85"/>
      <c r="M13" s="15">
        <f>SUMPRODUCT((raw!$A$2:$A$12576=$A$4)*(raw!$B$2:$B$12576=$A13)*(raw!$E$2:$E$12576=M$7)*(raw!$F$2:$F$12576=$M$6)*(raw!$G$2:$G$12576))</f>
        <v>84</v>
      </c>
      <c r="N13" s="15">
        <f>SUMPRODUCT((raw!$A$2:$A$12576=$A$4)*(raw!$B$2:$B$12576=$A13)*(raw!$E$2:$E$12576=N$7)*(raw!$F$2:$F$12576=$M$6)*(raw!$G$2:$G$12576))</f>
        <v>2</v>
      </c>
      <c r="O13" s="15">
        <f>SUMPRODUCT((raw!$A$2:$A$12576=$A$4)*(raw!$B$2:$B$12576=$A13)*(raw!$E$2:$E$12576=O$7)*(raw!$F$2:$F$12576=$M$6)*(raw!$G$2:$G$12576))</f>
        <v>1</v>
      </c>
      <c r="P13" s="15">
        <f>SUMPRODUCT((raw!$A$2:$A$12576=$A$4)*(raw!$B$2:$B$12576=$A13)*(raw!$E$2:$E$12576=P$7)*(raw!$F$2:$F$12576=$M$6)*(raw!$G$2:$G$12576))</f>
        <v>0</v>
      </c>
      <c r="Q13" s="15">
        <f>SUMPRODUCT((raw!$A$2:$A$12576=$A$4)*(raw!$B$2:$B$12576=$A13)*(raw!$E$2:$E$12576=Q$7)*(raw!$F$2:$F$12576=$M$6)*(raw!$G$2:$G$12576))</f>
        <v>0</v>
      </c>
      <c r="R13" s="15">
        <f>SUMPRODUCT((raw!$A$2:$A$12576=$A$4)*(raw!$B$2:$B$12576=$A13)*(raw!$E$2:$E$12576=R$7)*(raw!$F$2:$F$12576=$M$6)*(raw!$G$2:$G$12576))</f>
        <v>0</v>
      </c>
      <c r="S13" s="15">
        <f>SUMPRODUCT((raw!$A$2:$A$12576=$A$4)*(raw!$B$2:$B$12576=$A13)*(raw!$E$2:$E$12576=S$7)*(raw!$F$2:$F$12576=$M$6)*(raw!$G$2:$G$12576))</f>
        <v>0</v>
      </c>
      <c r="T13" s="15">
        <f>SUMPRODUCT((raw!$A$2:$A$12576=$A$4)*(raw!$B$2:$B$12576=$A13)*(raw!$E$2:$E$12576=T$7)*(raw!$F$2:$F$12576=$M$6)*(raw!$G$2:$G$12576))</f>
        <v>0</v>
      </c>
      <c r="U13" s="56">
        <f t="shared" si="22"/>
        <v>1.1494252873563218E-2</v>
      </c>
      <c r="V13" s="56">
        <f t="shared" si="5"/>
        <v>0</v>
      </c>
      <c r="W13" s="17"/>
      <c r="X13" s="15">
        <f t="shared" si="23"/>
        <v>446</v>
      </c>
      <c r="Y13" s="15">
        <f t="shared" si="24"/>
        <v>7</v>
      </c>
      <c r="Z13" s="15">
        <f t="shared" si="25"/>
        <v>2</v>
      </c>
      <c r="AA13" s="15">
        <f t="shared" si="26"/>
        <v>2</v>
      </c>
      <c r="AB13" s="15">
        <f t="shared" si="27"/>
        <v>1</v>
      </c>
      <c r="AC13" s="15">
        <f t="shared" si="28"/>
        <v>1</v>
      </c>
      <c r="AD13" s="56">
        <f t="shared" si="62"/>
        <v>2.6200873362445413E-2</v>
      </c>
      <c r="AE13" s="56">
        <f t="shared" si="8"/>
        <v>2.1786492374727671E-3</v>
      </c>
      <c r="AF13" s="17"/>
      <c r="AG13" s="15">
        <f>SUMPRODUCT((raw!$A$2:$A$12576=$A$4)*(raw!$B$2:$B$12576=$A13)*(raw!$E$2:$E$12576=AG$7)*(raw!$F$2:$F$12576=$AG$6)*(raw!$G$2:$G$12576))</f>
        <v>39</v>
      </c>
      <c r="AH13" s="15">
        <f>SUMPRODUCT((raw!$A$2:$A$12576=$A$4)*(raw!$B$2:$B$12576=$A13)*(raw!$E$2:$E$12576=AH$7)*(raw!$F$2:$F$12576=$AG$6)*(raw!$G$2:$G$12576))</f>
        <v>0</v>
      </c>
      <c r="AI13" s="15">
        <f>SUMPRODUCT((raw!$A$2:$A$12576=$A$4)*(raw!$B$2:$B$12576=$A13)*(raw!$E$2:$E$12576=AI$7)*(raw!$F$2:$F$12576=$AG$6)*(raw!$G$2:$G$12576))</f>
        <v>0</v>
      </c>
      <c r="AJ13" s="15">
        <f>SUMPRODUCT((raw!$A$2:$A$12576=$A$4)*(raw!$B$2:$B$12576=$A13)*(raw!$E$2:$E$12576=AJ$7)*(raw!$F$2:$F$12576=$AG$6)*(raw!$G$2:$G$12576))</f>
        <v>0</v>
      </c>
      <c r="AK13" s="15">
        <f>SUMPRODUCT((raw!$A$2:$A$12576=$A$4)*(raw!$B$2:$B$12576=$A13)*(raw!$E$2:$E$12576=AK$7)*(raw!$F$2:$F$12576=$AG$6)*(raw!$G$2:$G$12576))</f>
        <v>1</v>
      </c>
      <c r="AL13" s="15">
        <f>SUMPRODUCT((raw!$A$2:$A$12576=$A$4)*(raw!$B$2:$B$12576=$A13)*(raw!$E$2:$E$12576=AL$7)*(raw!$F$2:$F$12576=$AG$6)*(raw!$G$2:$G$12576))</f>
        <v>0</v>
      </c>
      <c r="AM13" s="15">
        <f>SUMPRODUCT((raw!$A$2:$A$12576=$A$4)*(raw!$B$2:$B$12576=$A13)*(raw!$E$2:$E$12576=AM$7)*(raw!$F$2:$F$12576=$AG$6)*(raw!$G$2:$G$12576))</f>
        <v>0</v>
      </c>
      <c r="AN13" s="15">
        <f>SUMPRODUCT((raw!$A$2:$A$12576=$A$4)*(raw!$B$2:$B$12576=$A13)*(raw!$E$2:$E$12576=AN$7)*(raw!$F$2:$F$12576=$AG$6)*(raw!$G$2:$G$12576))</f>
        <v>1</v>
      </c>
      <c r="AO13" s="56">
        <f t="shared" si="31"/>
        <v>2.5000000000000001E-2</v>
      </c>
      <c r="AP13" s="56">
        <f t="shared" si="11"/>
        <v>2.4390243902439025E-2</v>
      </c>
      <c r="AQ13" s="17"/>
      <c r="AR13" s="15">
        <f>SUMPRODUCT((raw!$A$2:$A$12576=$A$4)*(raw!$B$2:$B$12576=$A13)*(raw!$E$2:$E$12576=AR$7)*(raw!$F$2:$F$12576=$AR$6)*(raw!$G$2:$G$12576))</f>
        <v>138</v>
      </c>
      <c r="AS13" s="15">
        <f>SUMPRODUCT((raw!$A$2:$A$12576=$A$4)*(raw!$B$2:$B$12576=$A13)*(raw!$E$2:$E$12576=AS$7)*(raw!$F$2:$F$12576=$AR$6)*(raw!$G$2:$G$12576))</f>
        <v>4</v>
      </c>
      <c r="AT13" s="15">
        <f>SUMPRODUCT((raw!$A$2:$A$12576=$A$4)*(raw!$B$2:$B$12576=$A13)*(raw!$E$2:$E$12576=AT$7)*(raw!$F$2:$F$12576=$AR$6)*(raw!$G$2:$G$12576))</f>
        <v>2</v>
      </c>
      <c r="AU13" s="15">
        <f>SUMPRODUCT((raw!$A$2:$A$12576=$A$4)*(raw!$B$2:$B$12576=$A13)*(raw!$E$2:$E$12576=AU$7)*(raw!$F$2:$F$12576=$AR$6)*(raw!$G$2:$G$12576))</f>
        <v>7</v>
      </c>
      <c r="AV13" s="15">
        <f>SUMPRODUCT((raw!$A$2:$A$12576=$A$4)*(raw!$B$2:$B$12576=$A13)*(raw!$E$2:$E$12576=AV$7)*(raw!$F$2:$F$12576=$AR$6)*(raw!$G$2:$G$12576))</f>
        <v>5</v>
      </c>
      <c r="AW13" s="15">
        <f>SUMPRODUCT((raw!$A$2:$A$12576=$A$4)*(raw!$B$2:$B$12576=$A13)*(raw!$E$2:$E$12576=AW$7)*(raw!$F$2:$F$12576=$AR$6)*(raw!$G$2:$G$12576))</f>
        <v>1</v>
      </c>
      <c r="AX13" s="15">
        <f>SUMPRODUCT((raw!$A$2:$A$12576=$A$4)*(raw!$B$2:$B$12576=$A13)*(raw!$E$2:$E$12576=AX$7)*(raw!$F$2:$F$12576=$AR$6)*(raw!$G$2:$G$12576))</f>
        <v>0</v>
      </c>
      <c r="AY13" s="15">
        <f>SUMPRODUCT((raw!$A$2:$A$12576=$A$4)*(raw!$B$2:$B$12576=$A13)*(raw!$E$2:$E$12576=AY$7)*(raw!$F$2:$F$12576=$AR$6)*(raw!$G$2:$G$12576))</f>
        <v>3</v>
      </c>
      <c r="AZ13" s="56">
        <f t="shared" si="34"/>
        <v>9.5541401273885357E-2</v>
      </c>
      <c r="BA13" s="56">
        <f t="shared" si="63"/>
        <v>1.8749999999999999E-2</v>
      </c>
      <c r="BB13" s="17"/>
      <c r="BC13" s="15">
        <f t="shared" si="35"/>
        <v>627</v>
      </c>
      <c r="BD13" s="15">
        <f t="shared" si="36"/>
        <v>9</v>
      </c>
      <c r="BE13" s="15">
        <f t="shared" si="37"/>
        <v>9</v>
      </c>
      <c r="BF13" s="15">
        <f t="shared" si="38"/>
        <v>8</v>
      </c>
      <c r="BG13" s="15">
        <f t="shared" si="39"/>
        <v>2</v>
      </c>
      <c r="BH13" s="15">
        <f t="shared" si="40"/>
        <v>5</v>
      </c>
      <c r="BI13" s="56">
        <f t="shared" si="41"/>
        <v>4.2748091603053436E-2</v>
      </c>
      <c r="BJ13" s="56">
        <f t="shared" si="42"/>
        <v>7.575757575757576E-3</v>
      </c>
      <c r="BK13" s="4"/>
      <c r="BL13" s="4"/>
      <c r="BM13" s="18"/>
      <c r="BN13" s="18"/>
    </row>
    <row r="14" spans="1:66" s="5" customFormat="1" ht="15" customHeight="1" x14ac:dyDescent="0.3">
      <c r="A14" s="14" t="s">
        <v>9</v>
      </c>
      <c r="B14" s="15">
        <f>SUMPRODUCT((raw!$A$2:$A$12576=$A$4)*(raw!$B$2:$B$12576=$A14)*(raw!$E$2:$E$12576=B$7)*(raw!$F$2:$F$12576=$B$6)*(raw!$G$2:$G$12576))</f>
        <v>207</v>
      </c>
      <c r="C14" s="15">
        <f>SUMPRODUCT((raw!$A$2:$A$12576=$A$4)*(raw!$B$2:$B$12576=$A14)*(raw!$E$2:$E$12576=C$7)*(raw!$F$2:$F$12576=$B$6)*(raw!$G$2:$G$12576))</f>
        <v>0</v>
      </c>
      <c r="D14" s="15">
        <f>SUMPRODUCT((raw!$A$2:$A$12576=$A$4)*(raw!$B$2:$B$12576=$A14)*(raw!$E$2:$E$12576=D$7)*(raw!$F$2:$F$12576=$B$6)*(raw!$G$2:$G$12576))</f>
        <v>6</v>
      </c>
      <c r="E14" s="15">
        <f>SUMPRODUCT((raw!$A$2:$A$12576=$A$4)*(raw!$B$2:$B$12576=$A14)*(raw!$E$2:$E$12576=E$7)*(raw!$F$2:$F$12576=$B$6)*(raw!$G$2:$G$12576))</f>
        <v>0</v>
      </c>
      <c r="F14" s="15">
        <f>SUMPRODUCT((raw!$A$2:$A$12576=$A$4)*(raw!$B$2:$B$12576=$A14)*(raw!$E$2:$E$12576=F$7)*(raw!$F$2:$F$12576=$B$6)*(raw!$G$2:$G$12576))</f>
        <v>2</v>
      </c>
      <c r="G14" s="15">
        <f>SUMPRODUCT((raw!$A$2:$A$12576=$A$4)*(raw!$B$2:$B$12576=$A14)*(raw!$E$2:$E$12576=G$7)*(raw!$F$2:$F$12576=$B$6)*(raw!$G$2:$G$12576))</f>
        <v>0</v>
      </c>
      <c r="H14" s="15">
        <f>SUMPRODUCT((raw!$A$2:$A$12576=$A$4)*(raw!$B$2:$B$12576=$A14)*(raw!$E$2:$E$12576=H$7)*(raw!$F$2:$F$12576=$B$6)*(raw!$G$2:$G$12576))</f>
        <v>0</v>
      </c>
      <c r="I14" s="15">
        <f>SUMPRODUCT((raw!$A$2:$A$12576=$A$4)*(raw!$B$2:$B$12576=$A14)*(raw!$E$2:$E$12576=I$7)*(raw!$F$2:$F$12576=$B$6)*(raw!$G$2:$G$12576))</f>
        <v>26</v>
      </c>
      <c r="J14" s="56">
        <f t="shared" si="19"/>
        <v>3.7209302325581395E-2</v>
      </c>
      <c r="K14" s="56">
        <f t="shared" si="61"/>
        <v>0.1078838174273859</v>
      </c>
      <c r="L14" s="85"/>
      <c r="M14" s="15">
        <f>SUMPRODUCT((raw!$A$2:$A$12576=$A$4)*(raw!$B$2:$B$12576=$A14)*(raw!$E$2:$E$12576=M$7)*(raw!$F$2:$F$12576=$M$6)*(raw!$G$2:$G$12576))</f>
        <v>106</v>
      </c>
      <c r="N14" s="15">
        <f>SUMPRODUCT((raw!$A$2:$A$12576=$A$4)*(raw!$B$2:$B$12576=$A14)*(raw!$E$2:$E$12576=N$7)*(raw!$F$2:$F$12576=$M$6)*(raw!$G$2:$G$12576))</f>
        <v>0</v>
      </c>
      <c r="O14" s="15">
        <f>SUMPRODUCT((raw!$A$2:$A$12576=$A$4)*(raw!$B$2:$B$12576=$A14)*(raw!$E$2:$E$12576=O$7)*(raw!$F$2:$F$12576=$M$6)*(raw!$G$2:$G$12576))</f>
        <v>1</v>
      </c>
      <c r="P14" s="15">
        <f>SUMPRODUCT((raw!$A$2:$A$12576=$A$4)*(raw!$B$2:$B$12576=$A14)*(raw!$E$2:$E$12576=P$7)*(raw!$F$2:$F$12576=$M$6)*(raw!$G$2:$G$12576))</f>
        <v>1</v>
      </c>
      <c r="Q14" s="15">
        <f>SUMPRODUCT((raw!$A$2:$A$12576=$A$4)*(raw!$B$2:$B$12576=$A14)*(raw!$E$2:$E$12576=Q$7)*(raw!$F$2:$F$12576=$M$6)*(raw!$G$2:$G$12576))</f>
        <v>0</v>
      </c>
      <c r="R14" s="15">
        <f>SUMPRODUCT((raw!$A$2:$A$12576=$A$4)*(raw!$B$2:$B$12576=$A14)*(raw!$E$2:$E$12576=R$7)*(raw!$F$2:$F$12576=$M$6)*(raw!$G$2:$G$12576))</f>
        <v>0</v>
      </c>
      <c r="S14" s="15">
        <f>SUMPRODUCT((raw!$A$2:$A$12576=$A$4)*(raw!$B$2:$B$12576=$A14)*(raw!$E$2:$E$12576=S$7)*(raw!$F$2:$F$12576=$M$6)*(raw!$G$2:$G$12576))</f>
        <v>0</v>
      </c>
      <c r="T14" s="15">
        <f>SUMPRODUCT((raw!$A$2:$A$12576=$A$4)*(raw!$B$2:$B$12576=$A14)*(raw!$E$2:$E$12576=T$7)*(raw!$F$2:$F$12576=$M$6)*(raw!$G$2:$G$12576))</f>
        <v>9</v>
      </c>
      <c r="U14" s="56">
        <f t="shared" si="22"/>
        <v>1.8518518518518517E-2</v>
      </c>
      <c r="V14" s="56">
        <f t="shared" si="5"/>
        <v>7.6923076923076927E-2</v>
      </c>
      <c r="W14" s="17"/>
      <c r="X14" s="15">
        <f t="shared" si="23"/>
        <v>313</v>
      </c>
      <c r="Y14" s="15">
        <f t="shared" si="24"/>
        <v>7</v>
      </c>
      <c r="Z14" s="15">
        <f t="shared" si="25"/>
        <v>1</v>
      </c>
      <c r="AA14" s="15">
        <f t="shared" si="26"/>
        <v>2</v>
      </c>
      <c r="AB14" s="15">
        <f t="shared" si="27"/>
        <v>0</v>
      </c>
      <c r="AC14" s="15">
        <f t="shared" si="28"/>
        <v>35</v>
      </c>
      <c r="AD14" s="56">
        <f t="shared" si="62"/>
        <v>3.0959752321981424E-2</v>
      </c>
      <c r="AE14" s="56">
        <f t="shared" si="8"/>
        <v>9.7765363128491614E-2</v>
      </c>
      <c r="AF14" s="17"/>
      <c r="AG14" s="15">
        <f>SUMPRODUCT((raw!$A$2:$A$12576=$A$4)*(raw!$B$2:$B$12576=$A14)*(raw!$E$2:$E$12576=AG$7)*(raw!$F$2:$F$12576=$AG$6)*(raw!$G$2:$G$12576))</f>
        <v>0</v>
      </c>
      <c r="AH14" s="15">
        <f>SUMPRODUCT((raw!$A$2:$A$12576=$A$4)*(raw!$B$2:$B$12576=$A14)*(raw!$E$2:$E$12576=AH$7)*(raw!$F$2:$F$12576=$AG$6)*(raw!$G$2:$G$12576))</f>
        <v>0</v>
      </c>
      <c r="AI14" s="15">
        <f>SUMPRODUCT((raw!$A$2:$A$12576=$A$4)*(raw!$B$2:$B$12576=$A14)*(raw!$E$2:$E$12576=AI$7)*(raw!$F$2:$F$12576=$AG$6)*(raw!$G$2:$G$12576))</f>
        <v>0</v>
      </c>
      <c r="AJ14" s="15">
        <f>SUMPRODUCT((raw!$A$2:$A$12576=$A$4)*(raw!$B$2:$B$12576=$A14)*(raw!$E$2:$E$12576=AJ$7)*(raw!$F$2:$F$12576=$AG$6)*(raw!$G$2:$G$12576))</f>
        <v>0</v>
      </c>
      <c r="AK14" s="15">
        <f>SUMPRODUCT((raw!$A$2:$A$12576=$A$4)*(raw!$B$2:$B$12576=$A14)*(raw!$E$2:$E$12576=AK$7)*(raw!$F$2:$F$12576=$AG$6)*(raw!$G$2:$G$12576))</f>
        <v>0</v>
      </c>
      <c r="AL14" s="15">
        <f>SUMPRODUCT((raw!$A$2:$A$12576=$A$4)*(raw!$B$2:$B$12576=$A14)*(raw!$E$2:$E$12576=AL$7)*(raw!$F$2:$F$12576=$AG$6)*(raw!$G$2:$G$12576))</f>
        <v>0</v>
      </c>
      <c r="AM14" s="15">
        <f>SUMPRODUCT((raw!$A$2:$A$12576=$A$4)*(raw!$B$2:$B$12576=$A14)*(raw!$E$2:$E$12576=AM$7)*(raw!$F$2:$F$12576=$AG$6)*(raw!$G$2:$G$12576))</f>
        <v>0</v>
      </c>
      <c r="AN14" s="15">
        <f>SUMPRODUCT((raw!$A$2:$A$12576=$A$4)*(raw!$B$2:$B$12576=$A14)*(raw!$E$2:$E$12576=AN$7)*(raw!$F$2:$F$12576=$AG$6)*(raw!$G$2:$G$12576))</f>
        <v>0</v>
      </c>
      <c r="AO14" s="56" t="e">
        <f t="shared" si="31"/>
        <v>#DIV/0!</v>
      </c>
      <c r="AP14" s="56" t="e">
        <f t="shared" si="11"/>
        <v>#DIV/0!</v>
      </c>
      <c r="AQ14" s="17"/>
      <c r="AR14" s="15">
        <f>SUMPRODUCT((raw!$A$2:$A$12576=$A$4)*(raw!$B$2:$B$12576=$A14)*(raw!$E$2:$E$12576=AR$7)*(raw!$F$2:$F$12576=$AR$6)*(raw!$G$2:$G$12576))</f>
        <v>102</v>
      </c>
      <c r="AS14" s="15">
        <f>SUMPRODUCT((raw!$A$2:$A$12576=$A$4)*(raw!$B$2:$B$12576=$A14)*(raw!$E$2:$E$12576=AS$7)*(raw!$F$2:$F$12576=$AR$6)*(raw!$G$2:$G$12576))</f>
        <v>0</v>
      </c>
      <c r="AT14" s="15">
        <f>SUMPRODUCT((raw!$A$2:$A$12576=$A$4)*(raw!$B$2:$B$12576=$A14)*(raw!$E$2:$E$12576=AT$7)*(raw!$F$2:$F$12576=$AR$6)*(raw!$G$2:$G$12576))</f>
        <v>2</v>
      </c>
      <c r="AU14" s="15">
        <f>SUMPRODUCT((raw!$A$2:$A$12576=$A$4)*(raw!$B$2:$B$12576=$A14)*(raw!$E$2:$E$12576=AU$7)*(raw!$F$2:$F$12576=$AR$6)*(raw!$G$2:$G$12576))</f>
        <v>3</v>
      </c>
      <c r="AV14" s="15">
        <f>SUMPRODUCT((raw!$A$2:$A$12576=$A$4)*(raw!$B$2:$B$12576=$A14)*(raw!$E$2:$E$12576=AV$7)*(raw!$F$2:$F$12576=$AR$6)*(raw!$G$2:$G$12576))</f>
        <v>3</v>
      </c>
      <c r="AW14" s="15">
        <f>SUMPRODUCT((raw!$A$2:$A$12576=$A$4)*(raw!$B$2:$B$12576=$A14)*(raw!$E$2:$E$12576=AW$7)*(raw!$F$2:$F$12576=$AR$6)*(raw!$G$2:$G$12576))</f>
        <v>0</v>
      </c>
      <c r="AX14" s="15">
        <f>SUMPRODUCT((raw!$A$2:$A$12576=$A$4)*(raw!$B$2:$B$12576=$A14)*(raw!$E$2:$E$12576=AX$7)*(raw!$F$2:$F$12576=$AR$6)*(raw!$G$2:$G$12576))</f>
        <v>1</v>
      </c>
      <c r="AY14" s="15">
        <f>SUMPRODUCT((raw!$A$2:$A$12576=$A$4)*(raw!$B$2:$B$12576=$A14)*(raw!$E$2:$E$12576=AY$7)*(raw!$F$2:$F$12576=$AR$6)*(raw!$G$2:$G$12576))</f>
        <v>10</v>
      </c>
      <c r="AZ14" s="56">
        <f t="shared" si="34"/>
        <v>8.1081081081081086E-2</v>
      </c>
      <c r="BA14" s="56">
        <f t="shared" si="63"/>
        <v>8.2644628099173556E-2</v>
      </c>
      <c r="BB14" s="17"/>
      <c r="BC14" s="15">
        <f t="shared" si="35"/>
        <v>415</v>
      </c>
      <c r="BD14" s="15">
        <f t="shared" si="36"/>
        <v>9</v>
      </c>
      <c r="BE14" s="15">
        <f t="shared" si="37"/>
        <v>4</v>
      </c>
      <c r="BF14" s="15">
        <f t="shared" si="38"/>
        <v>5</v>
      </c>
      <c r="BG14" s="15">
        <f t="shared" si="39"/>
        <v>1</v>
      </c>
      <c r="BH14" s="15">
        <f t="shared" si="40"/>
        <v>45</v>
      </c>
      <c r="BI14" s="56">
        <f t="shared" si="41"/>
        <v>4.377880184331797E-2</v>
      </c>
      <c r="BJ14" s="56">
        <f t="shared" si="42"/>
        <v>9.3945720250521919E-2</v>
      </c>
      <c r="BK14" s="4"/>
      <c r="BL14" s="4"/>
      <c r="BM14" s="18"/>
      <c r="BN14" s="18"/>
    </row>
    <row r="15" spans="1:66" s="5" customFormat="1" ht="15" customHeight="1" x14ac:dyDescent="0.3">
      <c r="A15" s="14" t="s">
        <v>12</v>
      </c>
      <c r="B15" s="15">
        <f>SUMPRODUCT((raw!$A$2:$A$12576=$A$4)*(raw!$B$2:$B$12576=$A15)*(raw!$E$2:$E$12576=B$7)*(raw!$F$2:$F$12576=$B$6)*(raw!$G$2:$G$12576))</f>
        <v>225</v>
      </c>
      <c r="C15" s="15">
        <f>SUMPRODUCT((raw!$A$2:$A$12576=$A$4)*(raw!$B$2:$B$12576=$A15)*(raw!$E$2:$E$12576=C$7)*(raw!$F$2:$F$12576=$B$6)*(raw!$G$2:$G$12576))</f>
        <v>3</v>
      </c>
      <c r="D15" s="15">
        <f>SUMPRODUCT((raw!$A$2:$A$12576=$A$4)*(raw!$B$2:$B$12576=$A15)*(raw!$E$2:$E$12576=D$7)*(raw!$F$2:$F$12576=$B$6)*(raw!$G$2:$G$12576))</f>
        <v>6</v>
      </c>
      <c r="E15" s="15">
        <f>SUMPRODUCT((raw!$A$2:$A$12576=$A$4)*(raw!$B$2:$B$12576=$A15)*(raw!$E$2:$E$12576=E$7)*(raw!$F$2:$F$12576=$B$6)*(raw!$G$2:$G$12576))</f>
        <v>1</v>
      </c>
      <c r="F15" s="15">
        <f>SUMPRODUCT((raw!$A$2:$A$12576=$A$4)*(raw!$B$2:$B$12576=$A15)*(raw!$E$2:$E$12576=F$7)*(raw!$F$2:$F$12576=$B$6)*(raw!$G$2:$G$12576))</f>
        <v>0</v>
      </c>
      <c r="G15" s="15">
        <f>SUMPRODUCT((raw!$A$2:$A$12576=$A$4)*(raw!$B$2:$B$12576=$A15)*(raw!$E$2:$E$12576=G$7)*(raw!$F$2:$F$12576=$B$6)*(raw!$G$2:$G$12576))</f>
        <v>0</v>
      </c>
      <c r="H15" s="15">
        <f>SUMPRODUCT((raw!$A$2:$A$12576=$A$4)*(raw!$B$2:$B$12576=$A15)*(raw!$E$2:$E$12576=H$7)*(raw!$F$2:$F$12576=$B$6)*(raw!$G$2:$G$12576))</f>
        <v>0</v>
      </c>
      <c r="I15" s="15">
        <f>SUMPRODUCT((raw!$A$2:$A$12576=$A$4)*(raw!$B$2:$B$12576=$A15)*(raw!$E$2:$E$12576=I$7)*(raw!$F$2:$F$12576=$B$6)*(raw!$G$2:$G$12576))</f>
        <v>8</v>
      </c>
      <c r="J15" s="56">
        <f t="shared" si="19"/>
        <v>2.9787234042553193E-2</v>
      </c>
      <c r="K15" s="56">
        <f t="shared" si="61"/>
        <v>3.292181069958848E-2</v>
      </c>
      <c r="L15" s="85"/>
      <c r="M15" s="15">
        <f>SUMPRODUCT((raw!$A$2:$A$12576=$A$4)*(raw!$B$2:$B$12576=$A15)*(raw!$E$2:$E$12576=M$7)*(raw!$F$2:$F$12576=$M$6)*(raw!$G$2:$G$12576))</f>
        <v>143</v>
      </c>
      <c r="N15" s="15">
        <f>SUMPRODUCT((raw!$A$2:$A$12576=$A$4)*(raw!$B$2:$B$12576=$A15)*(raw!$E$2:$E$12576=N$7)*(raw!$F$2:$F$12576=$M$6)*(raw!$G$2:$G$12576))</f>
        <v>0</v>
      </c>
      <c r="O15" s="15">
        <f>SUMPRODUCT((raw!$A$2:$A$12576=$A$4)*(raw!$B$2:$B$12576=$A15)*(raw!$E$2:$E$12576=O$7)*(raw!$F$2:$F$12576=$M$6)*(raw!$G$2:$G$12576))</f>
        <v>3</v>
      </c>
      <c r="P15" s="15">
        <f>SUMPRODUCT((raw!$A$2:$A$12576=$A$4)*(raw!$B$2:$B$12576=$A15)*(raw!$E$2:$E$12576=P$7)*(raw!$F$2:$F$12576=$M$6)*(raw!$G$2:$G$12576))</f>
        <v>0</v>
      </c>
      <c r="Q15" s="15">
        <f>SUMPRODUCT((raw!$A$2:$A$12576=$A$4)*(raw!$B$2:$B$12576=$A15)*(raw!$E$2:$E$12576=Q$7)*(raw!$F$2:$F$12576=$M$6)*(raw!$G$2:$G$12576))</f>
        <v>0</v>
      </c>
      <c r="R15" s="15">
        <f>SUMPRODUCT((raw!$A$2:$A$12576=$A$4)*(raw!$B$2:$B$12576=$A15)*(raw!$E$2:$E$12576=R$7)*(raw!$F$2:$F$12576=$M$6)*(raw!$G$2:$G$12576))</f>
        <v>0</v>
      </c>
      <c r="S15" s="15">
        <f>SUMPRODUCT((raw!$A$2:$A$12576=$A$4)*(raw!$B$2:$B$12576=$A15)*(raw!$E$2:$E$12576=S$7)*(raw!$F$2:$F$12576=$M$6)*(raw!$G$2:$G$12576))</f>
        <v>0</v>
      </c>
      <c r="T15" s="15">
        <f>SUMPRODUCT((raw!$A$2:$A$12576=$A$4)*(raw!$B$2:$B$12576=$A15)*(raw!$E$2:$E$12576=T$7)*(raw!$F$2:$F$12576=$M$6)*(raw!$G$2:$G$12576))</f>
        <v>4</v>
      </c>
      <c r="U15" s="56">
        <f t="shared" si="22"/>
        <v>2.0547945205479451E-2</v>
      </c>
      <c r="V15" s="56">
        <f t="shared" si="5"/>
        <v>2.6666666666666668E-2</v>
      </c>
      <c r="W15" s="17"/>
      <c r="X15" s="15">
        <f t="shared" si="23"/>
        <v>371</v>
      </c>
      <c r="Y15" s="15">
        <f t="shared" si="24"/>
        <v>9</v>
      </c>
      <c r="Z15" s="15">
        <f t="shared" si="25"/>
        <v>1</v>
      </c>
      <c r="AA15" s="15">
        <f t="shared" si="26"/>
        <v>0</v>
      </c>
      <c r="AB15" s="15">
        <f t="shared" si="27"/>
        <v>0</v>
      </c>
      <c r="AC15" s="15">
        <f t="shared" si="28"/>
        <v>12</v>
      </c>
      <c r="AD15" s="56">
        <f t="shared" si="62"/>
        <v>2.6246719160104987E-2</v>
      </c>
      <c r="AE15" s="56">
        <f t="shared" si="8"/>
        <v>3.0534351145038167E-2</v>
      </c>
      <c r="AF15" s="17"/>
      <c r="AG15" s="15">
        <f>SUMPRODUCT((raw!$A$2:$A$12576=$A$4)*(raw!$B$2:$B$12576=$A15)*(raw!$E$2:$E$12576=AG$7)*(raw!$F$2:$F$12576=$AG$6)*(raw!$G$2:$G$12576))</f>
        <v>40</v>
      </c>
      <c r="AH15" s="15">
        <f>SUMPRODUCT((raw!$A$2:$A$12576=$A$4)*(raw!$B$2:$B$12576=$A15)*(raw!$E$2:$E$12576=AH$7)*(raw!$F$2:$F$12576=$AG$6)*(raw!$G$2:$G$12576))</f>
        <v>1</v>
      </c>
      <c r="AI15" s="15">
        <f>SUMPRODUCT((raw!$A$2:$A$12576=$A$4)*(raw!$B$2:$B$12576=$A15)*(raw!$E$2:$E$12576=AI$7)*(raw!$F$2:$F$12576=$AG$6)*(raw!$G$2:$G$12576))</f>
        <v>0</v>
      </c>
      <c r="AJ15" s="15">
        <f>SUMPRODUCT((raw!$A$2:$A$12576=$A$4)*(raw!$B$2:$B$12576=$A15)*(raw!$E$2:$E$12576=AJ$7)*(raw!$F$2:$F$12576=$AG$6)*(raw!$G$2:$G$12576))</f>
        <v>1</v>
      </c>
      <c r="AK15" s="15">
        <f>SUMPRODUCT((raw!$A$2:$A$12576=$A$4)*(raw!$B$2:$B$12576=$A15)*(raw!$E$2:$E$12576=AK$7)*(raw!$F$2:$F$12576=$AG$6)*(raw!$G$2:$G$12576))</f>
        <v>0</v>
      </c>
      <c r="AL15" s="15">
        <f>SUMPRODUCT((raw!$A$2:$A$12576=$A$4)*(raw!$B$2:$B$12576=$A15)*(raw!$E$2:$E$12576=AL$7)*(raw!$F$2:$F$12576=$AG$6)*(raw!$G$2:$G$12576))</f>
        <v>0</v>
      </c>
      <c r="AM15" s="15">
        <f>SUMPRODUCT((raw!$A$2:$A$12576=$A$4)*(raw!$B$2:$B$12576=$A15)*(raw!$E$2:$E$12576=AM$7)*(raw!$F$2:$F$12576=$AG$6)*(raw!$G$2:$G$12576))</f>
        <v>0</v>
      </c>
      <c r="AN15" s="15">
        <f>SUMPRODUCT((raw!$A$2:$A$12576=$A$4)*(raw!$B$2:$B$12576=$A15)*(raw!$E$2:$E$12576=AN$7)*(raw!$F$2:$F$12576=$AG$6)*(raw!$G$2:$G$12576))</f>
        <v>0</v>
      </c>
      <c r="AO15" s="56">
        <f t="shared" si="31"/>
        <v>2.3809523809523808E-2</v>
      </c>
      <c r="AP15" s="56">
        <f t="shared" si="11"/>
        <v>0</v>
      </c>
      <c r="AQ15" s="17"/>
      <c r="AR15" s="15">
        <f>SUMPRODUCT((raw!$A$2:$A$12576=$A$4)*(raw!$B$2:$B$12576=$A15)*(raw!$E$2:$E$12576=AR$7)*(raw!$F$2:$F$12576=$AR$6)*(raw!$G$2:$G$12576))</f>
        <v>126</v>
      </c>
      <c r="AS15" s="15">
        <f>SUMPRODUCT((raw!$A$2:$A$12576=$A$4)*(raw!$B$2:$B$12576=$A15)*(raw!$E$2:$E$12576=AS$7)*(raw!$F$2:$F$12576=$AR$6)*(raw!$G$2:$G$12576))</f>
        <v>3</v>
      </c>
      <c r="AT15" s="15">
        <f>SUMPRODUCT((raw!$A$2:$A$12576=$A$4)*(raw!$B$2:$B$12576=$A15)*(raw!$E$2:$E$12576=AT$7)*(raw!$F$2:$F$12576=$AR$6)*(raw!$G$2:$G$12576))</f>
        <v>0</v>
      </c>
      <c r="AU15" s="15">
        <f>SUMPRODUCT((raw!$A$2:$A$12576=$A$4)*(raw!$B$2:$B$12576=$A15)*(raw!$E$2:$E$12576=AU$7)*(raw!$F$2:$F$12576=$AR$6)*(raw!$G$2:$G$12576))</f>
        <v>4</v>
      </c>
      <c r="AV15" s="15">
        <f>SUMPRODUCT((raw!$A$2:$A$12576=$A$4)*(raw!$B$2:$B$12576=$A15)*(raw!$E$2:$E$12576=AV$7)*(raw!$F$2:$F$12576=$AR$6)*(raw!$G$2:$G$12576))</f>
        <v>3</v>
      </c>
      <c r="AW15" s="15">
        <f>SUMPRODUCT((raw!$A$2:$A$12576=$A$4)*(raw!$B$2:$B$12576=$A15)*(raw!$E$2:$E$12576=AW$7)*(raw!$F$2:$F$12576=$AR$6)*(raw!$G$2:$G$12576))</f>
        <v>0</v>
      </c>
      <c r="AX15" s="15">
        <f>SUMPRODUCT((raw!$A$2:$A$12576=$A$4)*(raw!$B$2:$B$12576=$A15)*(raw!$E$2:$E$12576=AX$7)*(raw!$F$2:$F$12576=$AR$6)*(raw!$G$2:$G$12576))</f>
        <v>1</v>
      </c>
      <c r="AY15" s="15">
        <f>SUMPRODUCT((raw!$A$2:$A$12576=$A$4)*(raw!$B$2:$B$12576=$A15)*(raw!$E$2:$E$12576=AY$7)*(raw!$F$2:$F$12576=$AR$6)*(raw!$G$2:$G$12576))</f>
        <v>5</v>
      </c>
      <c r="AZ15" s="56">
        <f t="shared" si="34"/>
        <v>5.8394160583941604E-2</v>
      </c>
      <c r="BA15" s="56">
        <f t="shared" si="63"/>
        <v>3.5211267605633804E-2</v>
      </c>
      <c r="BB15" s="17"/>
      <c r="BC15" s="15">
        <f t="shared" si="35"/>
        <v>541</v>
      </c>
      <c r="BD15" s="15">
        <f t="shared" si="36"/>
        <v>9</v>
      </c>
      <c r="BE15" s="15">
        <f t="shared" si="37"/>
        <v>6</v>
      </c>
      <c r="BF15" s="15">
        <f t="shared" si="38"/>
        <v>3</v>
      </c>
      <c r="BG15" s="15">
        <f t="shared" si="39"/>
        <v>1</v>
      </c>
      <c r="BH15" s="15">
        <f t="shared" si="40"/>
        <v>17</v>
      </c>
      <c r="BI15" s="56">
        <f t="shared" si="41"/>
        <v>3.3928571428571426E-2</v>
      </c>
      <c r="BJ15" s="56">
        <f t="shared" si="42"/>
        <v>2.9462738301559793E-2</v>
      </c>
      <c r="BK15" s="4"/>
      <c r="BL15" s="4"/>
      <c r="BM15" s="18"/>
      <c r="BN15" s="18"/>
    </row>
    <row r="16" spans="1:66" s="5" customFormat="1" ht="15" customHeight="1" x14ac:dyDescent="0.3">
      <c r="A16" s="14" t="s">
        <v>15</v>
      </c>
      <c r="B16" s="15">
        <f>SUMPRODUCT((raw!$A$2:$A$12576=$A$4)*(raw!$B$2:$B$12576=$A16)*(raw!$E$2:$E$12576=B$7)*(raw!$F$2:$F$12576=$B$6)*(raw!$G$2:$G$12576))</f>
        <v>395</v>
      </c>
      <c r="C16" s="15">
        <f>SUMPRODUCT((raw!$A$2:$A$12576=$A$4)*(raw!$B$2:$B$12576=$A16)*(raw!$E$2:$E$12576=C$7)*(raw!$F$2:$F$12576=$B$6)*(raw!$G$2:$G$12576))</f>
        <v>5</v>
      </c>
      <c r="D16" s="15">
        <f>SUMPRODUCT((raw!$A$2:$A$12576=$A$4)*(raw!$B$2:$B$12576=$A16)*(raw!$E$2:$E$12576=D$7)*(raw!$F$2:$F$12576=$B$6)*(raw!$G$2:$G$12576))</f>
        <v>2</v>
      </c>
      <c r="E16" s="15">
        <f>SUMPRODUCT((raw!$A$2:$A$12576=$A$4)*(raw!$B$2:$B$12576=$A16)*(raw!$E$2:$E$12576=E$7)*(raw!$F$2:$F$12576=$B$6)*(raw!$G$2:$G$12576))</f>
        <v>3</v>
      </c>
      <c r="F16" s="15">
        <f>SUMPRODUCT((raw!$A$2:$A$12576=$A$4)*(raw!$B$2:$B$12576=$A16)*(raw!$E$2:$E$12576=F$7)*(raw!$F$2:$F$12576=$B$6)*(raw!$G$2:$G$12576))</f>
        <v>1</v>
      </c>
      <c r="G16" s="15">
        <f>SUMPRODUCT((raw!$A$2:$A$12576=$A$4)*(raw!$B$2:$B$12576=$A16)*(raw!$E$2:$E$12576=G$7)*(raw!$F$2:$F$12576=$B$6)*(raw!$G$2:$G$12576))</f>
        <v>1</v>
      </c>
      <c r="H16" s="15">
        <f>SUMPRODUCT((raw!$A$2:$A$12576=$A$4)*(raw!$B$2:$B$12576=$A16)*(raw!$E$2:$E$12576=H$7)*(raw!$F$2:$F$12576=$B$6)*(raw!$G$2:$G$12576))</f>
        <v>1</v>
      </c>
      <c r="I16" s="15">
        <f>SUMPRODUCT((raw!$A$2:$A$12576=$A$4)*(raw!$B$2:$B$12576=$A16)*(raw!$E$2:$E$12576=I$7)*(raw!$F$2:$F$12576=$B$6)*(raw!$G$2:$G$12576))</f>
        <v>11</v>
      </c>
      <c r="J16" s="56">
        <f t="shared" si="19"/>
        <v>1.9607843137254902E-2</v>
      </c>
      <c r="K16" s="56">
        <f t="shared" si="61"/>
        <v>2.6252983293556086E-2</v>
      </c>
      <c r="L16" s="85"/>
      <c r="M16" s="15">
        <f>SUMPRODUCT((raw!$A$2:$A$12576=$A$4)*(raw!$B$2:$B$12576=$A16)*(raw!$E$2:$E$12576=M$7)*(raw!$F$2:$F$12576=$M$6)*(raw!$G$2:$G$12576))</f>
        <v>255</v>
      </c>
      <c r="N16" s="15">
        <f>SUMPRODUCT((raw!$A$2:$A$12576=$A$4)*(raw!$B$2:$B$12576=$A16)*(raw!$E$2:$E$12576=N$7)*(raw!$F$2:$F$12576=$M$6)*(raw!$G$2:$G$12576))</f>
        <v>3</v>
      </c>
      <c r="O16" s="15">
        <f>SUMPRODUCT((raw!$A$2:$A$12576=$A$4)*(raw!$B$2:$B$12576=$A16)*(raw!$E$2:$E$12576=O$7)*(raw!$F$2:$F$12576=$M$6)*(raw!$G$2:$G$12576))</f>
        <v>1</v>
      </c>
      <c r="P16" s="15">
        <f>SUMPRODUCT((raw!$A$2:$A$12576=$A$4)*(raw!$B$2:$B$12576=$A16)*(raw!$E$2:$E$12576=P$7)*(raw!$F$2:$F$12576=$M$6)*(raw!$G$2:$G$12576))</f>
        <v>1</v>
      </c>
      <c r="Q16" s="15">
        <f>SUMPRODUCT((raw!$A$2:$A$12576=$A$4)*(raw!$B$2:$B$12576=$A16)*(raw!$E$2:$E$12576=Q$7)*(raw!$F$2:$F$12576=$M$6)*(raw!$G$2:$G$12576))</f>
        <v>2</v>
      </c>
      <c r="R16" s="15">
        <f>SUMPRODUCT((raw!$A$2:$A$12576=$A$4)*(raw!$B$2:$B$12576=$A16)*(raw!$E$2:$E$12576=R$7)*(raw!$F$2:$F$12576=$M$6)*(raw!$G$2:$G$12576))</f>
        <v>0</v>
      </c>
      <c r="S16" s="15">
        <f>SUMPRODUCT((raw!$A$2:$A$12576=$A$4)*(raw!$B$2:$B$12576=$A16)*(raw!$E$2:$E$12576=S$7)*(raw!$F$2:$F$12576=$M$6)*(raw!$G$2:$G$12576))</f>
        <v>1</v>
      </c>
      <c r="T16" s="15">
        <f>SUMPRODUCT((raw!$A$2:$A$12576=$A$4)*(raw!$B$2:$B$12576=$A16)*(raw!$E$2:$E$12576=T$7)*(raw!$F$2:$F$12576=$M$6)*(raw!$G$2:$G$12576))</f>
        <v>7</v>
      </c>
      <c r="U16" s="56">
        <f t="shared" si="22"/>
        <v>1.9011406844106463E-2</v>
      </c>
      <c r="V16" s="56">
        <f t="shared" si="5"/>
        <v>2.5925925925925925E-2</v>
      </c>
      <c r="W16" s="17"/>
      <c r="X16" s="15">
        <f t="shared" si="23"/>
        <v>658</v>
      </c>
      <c r="Y16" s="15">
        <f t="shared" si="24"/>
        <v>3</v>
      </c>
      <c r="Z16" s="15">
        <f t="shared" si="25"/>
        <v>4</v>
      </c>
      <c r="AA16" s="15">
        <f t="shared" si="26"/>
        <v>3</v>
      </c>
      <c r="AB16" s="15">
        <f t="shared" si="27"/>
        <v>3</v>
      </c>
      <c r="AC16" s="15">
        <f t="shared" si="28"/>
        <v>18</v>
      </c>
      <c r="AD16" s="56">
        <f t="shared" si="62"/>
        <v>1.9374068554396422E-2</v>
      </c>
      <c r="AE16" s="56">
        <f t="shared" si="8"/>
        <v>2.6124818577648767E-2</v>
      </c>
      <c r="AF16" s="17"/>
      <c r="AG16" s="15">
        <f>SUMPRODUCT((raw!$A$2:$A$12576=$A$4)*(raw!$B$2:$B$12576=$A16)*(raw!$E$2:$E$12576=AG$7)*(raw!$F$2:$F$12576=$AG$6)*(raw!$G$2:$G$12576))</f>
        <v>0</v>
      </c>
      <c r="AH16" s="15">
        <f>SUMPRODUCT((raw!$A$2:$A$12576=$A$4)*(raw!$B$2:$B$12576=$A16)*(raw!$E$2:$E$12576=AH$7)*(raw!$F$2:$F$12576=$AG$6)*(raw!$G$2:$G$12576))</f>
        <v>0</v>
      </c>
      <c r="AI16" s="15">
        <f>SUMPRODUCT((raw!$A$2:$A$12576=$A$4)*(raw!$B$2:$B$12576=$A16)*(raw!$E$2:$E$12576=AI$7)*(raw!$F$2:$F$12576=$AG$6)*(raw!$G$2:$G$12576))</f>
        <v>0</v>
      </c>
      <c r="AJ16" s="15">
        <f>SUMPRODUCT((raw!$A$2:$A$12576=$A$4)*(raw!$B$2:$B$12576=$A16)*(raw!$E$2:$E$12576=AJ$7)*(raw!$F$2:$F$12576=$AG$6)*(raw!$G$2:$G$12576))</f>
        <v>0</v>
      </c>
      <c r="AK16" s="15">
        <f>SUMPRODUCT((raw!$A$2:$A$12576=$A$4)*(raw!$B$2:$B$12576=$A16)*(raw!$E$2:$E$12576=AK$7)*(raw!$F$2:$F$12576=$AG$6)*(raw!$G$2:$G$12576))</f>
        <v>0</v>
      </c>
      <c r="AL16" s="15">
        <f>SUMPRODUCT((raw!$A$2:$A$12576=$A$4)*(raw!$B$2:$B$12576=$A16)*(raw!$E$2:$E$12576=AL$7)*(raw!$F$2:$F$12576=$AG$6)*(raw!$G$2:$G$12576))</f>
        <v>0</v>
      </c>
      <c r="AM16" s="15">
        <f>SUMPRODUCT((raw!$A$2:$A$12576=$A$4)*(raw!$B$2:$B$12576=$A16)*(raw!$E$2:$E$12576=AM$7)*(raw!$F$2:$F$12576=$AG$6)*(raw!$G$2:$G$12576))</f>
        <v>0</v>
      </c>
      <c r="AN16" s="15">
        <f>SUMPRODUCT((raw!$A$2:$A$12576=$A$4)*(raw!$B$2:$B$12576=$A16)*(raw!$E$2:$E$12576=AN$7)*(raw!$F$2:$F$12576=$AG$6)*(raw!$G$2:$G$12576))</f>
        <v>0</v>
      </c>
      <c r="AO16" s="56" t="e">
        <f t="shared" si="31"/>
        <v>#DIV/0!</v>
      </c>
      <c r="AP16" s="56" t="e">
        <f t="shared" si="11"/>
        <v>#DIV/0!</v>
      </c>
      <c r="AQ16" s="17"/>
      <c r="AR16" s="15">
        <f>SUMPRODUCT((raw!$A$2:$A$12576=$A$4)*(raw!$B$2:$B$12576=$A16)*(raw!$E$2:$E$12576=AR$7)*(raw!$F$2:$F$12576=$AR$6)*(raw!$G$2:$G$12576))</f>
        <v>171</v>
      </c>
      <c r="AS16" s="15">
        <f>SUMPRODUCT((raw!$A$2:$A$12576=$A$4)*(raw!$B$2:$B$12576=$A16)*(raw!$E$2:$E$12576=AS$7)*(raw!$F$2:$F$12576=$AR$6)*(raw!$G$2:$G$12576))</f>
        <v>1</v>
      </c>
      <c r="AT16" s="15">
        <f>SUMPRODUCT((raw!$A$2:$A$12576=$A$4)*(raw!$B$2:$B$12576=$A16)*(raw!$E$2:$E$12576=AT$7)*(raw!$F$2:$F$12576=$AR$6)*(raw!$G$2:$G$12576))</f>
        <v>2</v>
      </c>
      <c r="AU16" s="15">
        <f>SUMPRODUCT((raw!$A$2:$A$12576=$A$4)*(raw!$B$2:$B$12576=$A16)*(raw!$E$2:$E$12576=AU$7)*(raw!$F$2:$F$12576=$AR$6)*(raw!$G$2:$G$12576))</f>
        <v>1</v>
      </c>
      <c r="AV16" s="15">
        <f>SUMPRODUCT((raw!$A$2:$A$12576=$A$4)*(raw!$B$2:$B$12576=$A16)*(raw!$E$2:$E$12576=AV$7)*(raw!$F$2:$F$12576=$AR$6)*(raw!$G$2:$G$12576))</f>
        <v>0</v>
      </c>
      <c r="AW16" s="15">
        <f>SUMPRODUCT((raw!$A$2:$A$12576=$A$4)*(raw!$B$2:$B$12576=$A16)*(raw!$E$2:$E$12576=AW$7)*(raw!$F$2:$F$12576=$AR$6)*(raw!$G$2:$G$12576))</f>
        <v>0</v>
      </c>
      <c r="AX16" s="15">
        <f>SUMPRODUCT((raw!$A$2:$A$12576=$A$4)*(raw!$B$2:$B$12576=$A16)*(raw!$E$2:$E$12576=AX$7)*(raw!$F$2:$F$12576=$AR$6)*(raw!$G$2:$G$12576))</f>
        <v>0</v>
      </c>
      <c r="AY16" s="15">
        <f>SUMPRODUCT((raw!$A$2:$A$12576=$A$4)*(raw!$B$2:$B$12576=$A16)*(raw!$E$2:$E$12576=AY$7)*(raw!$F$2:$F$12576=$AR$6)*(raw!$G$2:$G$12576))</f>
        <v>4</v>
      </c>
      <c r="AZ16" s="56">
        <f t="shared" si="34"/>
        <v>1.7142857142857144E-2</v>
      </c>
      <c r="BA16" s="56">
        <f t="shared" si="63"/>
        <v>2.23463687150838E-2</v>
      </c>
      <c r="BB16" s="17"/>
      <c r="BC16" s="15">
        <f t="shared" si="35"/>
        <v>830</v>
      </c>
      <c r="BD16" s="15">
        <f t="shared" si="36"/>
        <v>5</v>
      </c>
      <c r="BE16" s="15">
        <f t="shared" si="37"/>
        <v>5</v>
      </c>
      <c r="BF16" s="15">
        <f t="shared" si="38"/>
        <v>3</v>
      </c>
      <c r="BG16" s="15">
        <f t="shared" si="39"/>
        <v>3</v>
      </c>
      <c r="BH16" s="15">
        <f t="shared" si="40"/>
        <v>22</v>
      </c>
      <c r="BI16" s="56">
        <f t="shared" si="41"/>
        <v>1.8912529550827423E-2</v>
      </c>
      <c r="BJ16" s="56">
        <f t="shared" si="42"/>
        <v>2.5345622119815669E-2</v>
      </c>
      <c r="BK16" s="4"/>
      <c r="BL16" s="4"/>
      <c r="BM16" s="18"/>
      <c r="BN16" s="18"/>
    </row>
    <row r="17" spans="1:66" s="5" customFormat="1" ht="15" customHeight="1" x14ac:dyDescent="0.3">
      <c r="A17" s="14" t="s">
        <v>18</v>
      </c>
      <c r="B17" s="15">
        <f>SUMPRODUCT((raw!$A$2:$A$12576=$A$4)*(raw!$B$2:$B$12576=$A17)*(raw!$E$2:$E$12576=B$7)*(raw!$F$2:$F$12576=$B$6)*(raw!$G$2:$G$12576))</f>
        <v>330</v>
      </c>
      <c r="C17" s="15">
        <f>SUMPRODUCT((raw!$A$2:$A$12576=$A$4)*(raw!$B$2:$B$12576=$A17)*(raw!$E$2:$E$12576=C$7)*(raw!$F$2:$F$12576=$B$6)*(raw!$G$2:$G$12576))</f>
        <v>1</v>
      </c>
      <c r="D17" s="15">
        <f>SUMPRODUCT((raw!$A$2:$A$12576=$A$4)*(raw!$B$2:$B$12576=$A17)*(raw!$E$2:$E$12576=D$7)*(raw!$F$2:$F$12576=$B$6)*(raw!$G$2:$G$12576))</f>
        <v>2</v>
      </c>
      <c r="E17" s="15">
        <f>SUMPRODUCT((raw!$A$2:$A$12576=$A$4)*(raw!$B$2:$B$12576=$A17)*(raw!$E$2:$E$12576=E$7)*(raw!$F$2:$F$12576=$B$6)*(raw!$G$2:$G$12576))</f>
        <v>1</v>
      </c>
      <c r="F17" s="15">
        <f>SUMPRODUCT((raw!$A$2:$A$12576=$A$4)*(raw!$B$2:$B$12576=$A17)*(raw!$E$2:$E$12576=F$7)*(raw!$F$2:$F$12576=$B$6)*(raw!$G$2:$G$12576))</f>
        <v>1</v>
      </c>
      <c r="G17" s="15">
        <f>SUMPRODUCT((raw!$A$2:$A$12576=$A$4)*(raw!$B$2:$B$12576=$A17)*(raw!$E$2:$E$12576=G$7)*(raw!$F$2:$F$12576=$B$6)*(raw!$G$2:$G$12576))</f>
        <v>1</v>
      </c>
      <c r="H17" s="15">
        <f>SUMPRODUCT((raw!$A$2:$A$12576=$A$4)*(raw!$B$2:$B$12576=$A17)*(raw!$E$2:$E$12576=H$7)*(raw!$F$2:$F$12576=$B$6)*(raw!$G$2:$G$12576))</f>
        <v>0</v>
      </c>
      <c r="I17" s="15">
        <f>SUMPRODUCT((raw!$A$2:$A$12576=$A$4)*(raw!$B$2:$B$12576=$A17)*(raw!$E$2:$E$12576=I$7)*(raw!$F$2:$F$12576=$B$6)*(raw!$G$2:$G$12576))</f>
        <v>0</v>
      </c>
      <c r="J17" s="56">
        <f t="shared" si="19"/>
        <v>1.488095238095238E-2</v>
      </c>
      <c r="K17" s="56">
        <f t="shared" si="61"/>
        <v>0</v>
      </c>
      <c r="L17" s="85"/>
      <c r="M17" s="15">
        <f>SUMPRODUCT((raw!$A$2:$A$12576=$A$4)*(raw!$B$2:$B$12576=$A17)*(raw!$E$2:$E$12576=M$7)*(raw!$F$2:$F$12576=$M$6)*(raw!$G$2:$G$12576))</f>
        <v>105</v>
      </c>
      <c r="N17" s="15">
        <f>SUMPRODUCT((raw!$A$2:$A$12576=$A$4)*(raw!$B$2:$B$12576=$A17)*(raw!$E$2:$E$12576=N$7)*(raw!$F$2:$F$12576=$M$6)*(raw!$G$2:$G$12576))</f>
        <v>1</v>
      </c>
      <c r="O17" s="15">
        <f>SUMPRODUCT((raw!$A$2:$A$12576=$A$4)*(raw!$B$2:$B$12576=$A17)*(raw!$E$2:$E$12576=O$7)*(raw!$F$2:$F$12576=$M$6)*(raw!$G$2:$G$12576))</f>
        <v>0</v>
      </c>
      <c r="P17" s="15">
        <f>SUMPRODUCT((raw!$A$2:$A$12576=$A$4)*(raw!$B$2:$B$12576=$A17)*(raw!$E$2:$E$12576=P$7)*(raw!$F$2:$F$12576=$M$6)*(raw!$G$2:$G$12576))</f>
        <v>0</v>
      </c>
      <c r="Q17" s="15">
        <f>SUMPRODUCT((raw!$A$2:$A$12576=$A$4)*(raw!$B$2:$B$12576=$A17)*(raw!$E$2:$E$12576=Q$7)*(raw!$F$2:$F$12576=$M$6)*(raw!$G$2:$G$12576))</f>
        <v>0</v>
      </c>
      <c r="R17" s="15">
        <f>SUMPRODUCT((raw!$A$2:$A$12576=$A$4)*(raw!$B$2:$B$12576=$A17)*(raw!$E$2:$E$12576=R$7)*(raw!$F$2:$F$12576=$M$6)*(raw!$G$2:$G$12576))</f>
        <v>0</v>
      </c>
      <c r="S17" s="15">
        <f>SUMPRODUCT((raw!$A$2:$A$12576=$A$4)*(raw!$B$2:$B$12576=$A17)*(raw!$E$2:$E$12576=S$7)*(raw!$F$2:$F$12576=$M$6)*(raw!$G$2:$G$12576))</f>
        <v>0</v>
      </c>
      <c r="T17" s="15">
        <f>SUMPRODUCT((raw!$A$2:$A$12576=$A$4)*(raw!$B$2:$B$12576=$A17)*(raw!$E$2:$E$12576=T$7)*(raw!$F$2:$F$12576=$M$6)*(raw!$G$2:$G$12576))</f>
        <v>0</v>
      </c>
      <c r="U17" s="56">
        <f t="shared" si="22"/>
        <v>0</v>
      </c>
      <c r="V17" s="56">
        <f t="shared" si="5"/>
        <v>0</v>
      </c>
      <c r="W17" s="17"/>
      <c r="X17" s="15">
        <f t="shared" si="23"/>
        <v>437</v>
      </c>
      <c r="Y17" s="15">
        <f t="shared" si="24"/>
        <v>2</v>
      </c>
      <c r="Z17" s="15">
        <f t="shared" si="25"/>
        <v>1</v>
      </c>
      <c r="AA17" s="15">
        <f t="shared" si="26"/>
        <v>1</v>
      </c>
      <c r="AB17" s="15">
        <f t="shared" si="27"/>
        <v>1</v>
      </c>
      <c r="AC17" s="15">
        <f t="shared" si="28"/>
        <v>0</v>
      </c>
      <c r="AD17" s="56">
        <f t="shared" si="62"/>
        <v>1.1312217194570135E-2</v>
      </c>
      <c r="AE17" s="56">
        <f t="shared" si="8"/>
        <v>0</v>
      </c>
      <c r="AF17" s="17"/>
      <c r="AG17" s="15">
        <f>SUMPRODUCT((raw!$A$2:$A$12576=$A$4)*(raw!$B$2:$B$12576=$A17)*(raw!$E$2:$E$12576=AG$7)*(raw!$F$2:$F$12576=$AG$6)*(raw!$G$2:$G$12576))</f>
        <v>22</v>
      </c>
      <c r="AH17" s="15">
        <f>SUMPRODUCT((raw!$A$2:$A$12576=$A$4)*(raw!$B$2:$B$12576=$A17)*(raw!$E$2:$E$12576=AH$7)*(raw!$F$2:$F$12576=$AG$6)*(raw!$G$2:$G$12576))</f>
        <v>0</v>
      </c>
      <c r="AI17" s="15">
        <f>SUMPRODUCT((raw!$A$2:$A$12576=$A$4)*(raw!$B$2:$B$12576=$A17)*(raw!$E$2:$E$12576=AI$7)*(raw!$F$2:$F$12576=$AG$6)*(raw!$G$2:$G$12576))</f>
        <v>0</v>
      </c>
      <c r="AJ17" s="15">
        <f>SUMPRODUCT((raw!$A$2:$A$12576=$A$4)*(raw!$B$2:$B$12576=$A17)*(raw!$E$2:$E$12576=AJ$7)*(raw!$F$2:$F$12576=$AG$6)*(raw!$G$2:$G$12576))</f>
        <v>0</v>
      </c>
      <c r="AK17" s="15">
        <f>SUMPRODUCT((raw!$A$2:$A$12576=$A$4)*(raw!$B$2:$B$12576=$A17)*(raw!$E$2:$E$12576=AK$7)*(raw!$F$2:$F$12576=$AG$6)*(raw!$G$2:$G$12576))</f>
        <v>0</v>
      </c>
      <c r="AL17" s="15">
        <f>SUMPRODUCT((raw!$A$2:$A$12576=$A$4)*(raw!$B$2:$B$12576=$A17)*(raw!$E$2:$E$12576=AL$7)*(raw!$F$2:$F$12576=$AG$6)*(raw!$G$2:$G$12576))</f>
        <v>0</v>
      </c>
      <c r="AM17" s="15">
        <f>SUMPRODUCT((raw!$A$2:$A$12576=$A$4)*(raw!$B$2:$B$12576=$A17)*(raw!$E$2:$E$12576=AM$7)*(raw!$F$2:$F$12576=$AG$6)*(raw!$G$2:$G$12576))</f>
        <v>0</v>
      </c>
      <c r="AN17" s="15">
        <f>SUMPRODUCT((raw!$A$2:$A$12576=$A$4)*(raw!$B$2:$B$12576=$A17)*(raw!$E$2:$E$12576=AN$7)*(raw!$F$2:$F$12576=$AG$6)*(raw!$G$2:$G$12576))</f>
        <v>0</v>
      </c>
      <c r="AO17" s="56">
        <f t="shared" si="31"/>
        <v>0</v>
      </c>
      <c r="AP17" s="56">
        <f t="shared" si="11"/>
        <v>0</v>
      </c>
      <c r="AQ17" s="17"/>
      <c r="AR17" s="15">
        <f>SUMPRODUCT((raw!$A$2:$A$12576=$A$4)*(raw!$B$2:$B$12576=$A17)*(raw!$E$2:$E$12576=AR$7)*(raw!$F$2:$F$12576=$AR$6)*(raw!$G$2:$G$12576))</f>
        <v>117</v>
      </c>
      <c r="AS17" s="15">
        <f>SUMPRODUCT((raw!$A$2:$A$12576=$A$4)*(raw!$B$2:$B$12576=$A17)*(raw!$E$2:$E$12576=AS$7)*(raw!$F$2:$F$12576=$AR$6)*(raw!$G$2:$G$12576))</f>
        <v>0</v>
      </c>
      <c r="AT17" s="15">
        <f>SUMPRODUCT((raw!$A$2:$A$12576=$A$4)*(raw!$B$2:$B$12576=$A17)*(raw!$E$2:$E$12576=AT$7)*(raw!$F$2:$F$12576=$AR$6)*(raw!$G$2:$G$12576))</f>
        <v>0</v>
      </c>
      <c r="AU17" s="15">
        <f>SUMPRODUCT((raw!$A$2:$A$12576=$A$4)*(raw!$B$2:$B$12576=$A17)*(raw!$E$2:$E$12576=AU$7)*(raw!$F$2:$F$12576=$AR$6)*(raw!$G$2:$G$12576))</f>
        <v>1</v>
      </c>
      <c r="AV17" s="15">
        <f>SUMPRODUCT((raw!$A$2:$A$12576=$A$4)*(raw!$B$2:$B$12576=$A17)*(raw!$E$2:$E$12576=AV$7)*(raw!$F$2:$F$12576=$AR$6)*(raw!$G$2:$G$12576))</f>
        <v>0</v>
      </c>
      <c r="AW17" s="15">
        <f>SUMPRODUCT((raw!$A$2:$A$12576=$A$4)*(raw!$B$2:$B$12576=$A17)*(raw!$E$2:$E$12576=AW$7)*(raw!$F$2:$F$12576=$AR$6)*(raw!$G$2:$G$12576))</f>
        <v>0</v>
      </c>
      <c r="AX17" s="15">
        <f>SUMPRODUCT((raw!$A$2:$A$12576=$A$4)*(raw!$B$2:$B$12576=$A17)*(raw!$E$2:$E$12576=AX$7)*(raw!$F$2:$F$12576=$AR$6)*(raw!$G$2:$G$12576))</f>
        <v>0</v>
      </c>
      <c r="AY17" s="15">
        <f>SUMPRODUCT((raw!$A$2:$A$12576=$A$4)*(raw!$B$2:$B$12576=$A17)*(raw!$E$2:$E$12576=AY$7)*(raw!$F$2:$F$12576=$AR$6)*(raw!$G$2:$G$12576))</f>
        <v>2</v>
      </c>
      <c r="AZ17" s="56">
        <f t="shared" si="34"/>
        <v>8.4745762711864406E-3</v>
      </c>
      <c r="BA17" s="56">
        <f t="shared" si="63"/>
        <v>1.6666666666666666E-2</v>
      </c>
      <c r="BB17" s="17"/>
      <c r="BC17" s="15">
        <f t="shared" si="35"/>
        <v>576</v>
      </c>
      <c r="BD17" s="15">
        <f t="shared" si="36"/>
        <v>2</v>
      </c>
      <c r="BE17" s="15">
        <f t="shared" si="37"/>
        <v>2</v>
      </c>
      <c r="BF17" s="15">
        <f t="shared" si="38"/>
        <v>1</v>
      </c>
      <c r="BG17" s="15">
        <f t="shared" si="39"/>
        <v>1</v>
      </c>
      <c r="BH17" s="15">
        <f t="shared" si="40"/>
        <v>2</v>
      </c>
      <c r="BI17" s="56">
        <f t="shared" si="41"/>
        <v>1.0309278350515464E-2</v>
      </c>
      <c r="BJ17" s="56">
        <f t="shared" si="42"/>
        <v>3.4246575342465752E-3</v>
      </c>
      <c r="BK17" s="4"/>
      <c r="BL17" s="4"/>
      <c r="BM17" s="18"/>
      <c r="BN17" s="18"/>
    </row>
    <row r="18" spans="1:66" s="5" customFormat="1" ht="15" customHeight="1" x14ac:dyDescent="0.3">
      <c r="A18" s="14" t="s">
        <v>21</v>
      </c>
      <c r="B18" s="15">
        <f>SUMPRODUCT((raw!$A$2:$A$12576=$A$4)*(raw!$B$2:$B$12576=$A18)*(raw!$E$2:$E$12576=B$7)*(raw!$F$2:$F$12576=$B$6)*(raw!$G$2:$G$12576))</f>
        <v>161</v>
      </c>
      <c r="C18" s="15">
        <f>SUMPRODUCT((raw!$A$2:$A$12576=$A$4)*(raw!$B$2:$B$12576=$A18)*(raw!$E$2:$E$12576=C$7)*(raw!$F$2:$F$12576=$B$6)*(raw!$G$2:$G$12576))</f>
        <v>2</v>
      </c>
      <c r="D18" s="15">
        <f>SUMPRODUCT((raw!$A$2:$A$12576=$A$4)*(raw!$B$2:$B$12576=$A18)*(raw!$E$2:$E$12576=D$7)*(raw!$F$2:$F$12576=$B$6)*(raw!$G$2:$G$12576))</f>
        <v>3</v>
      </c>
      <c r="E18" s="15">
        <f>SUMPRODUCT((raw!$A$2:$A$12576=$A$4)*(raw!$B$2:$B$12576=$A18)*(raw!$E$2:$E$12576=E$7)*(raw!$F$2:$F$12576=$B$6)*(raw!$G$2:$G$12576))</f>
        <v>0</v>
      </c>
      <c r="F18" s="15">
        <f>SUMPRODUCT((raw!$A$2:$A$12576=$A$4)*(raw!$B$2:$B$12576=$A18)*(raw!$E$2:$E$12576=F$7)*(raw!$F$2:$F$12576=$B$6)*(raw!$G$2:$G$12576))</f>
        <v>1</v>
      </c>
      <c r="G18" s="15">
        <f>SUMPRODUCT((raw!$A$2:$A$12576=$A$4)*(raw!$B$2:$B$12576=$A18)*(raw!$E$2:$E$12576=G$7)*(raw!$F$2:$F$12576=$B$6)*(raw!$G$2:$G$12576))</f>
        <v>0</v>
      </c>
      <c r="H18" s="15">
        <f>SUMPRODUCT((raw!$A$2:$A$12576=$A$4)*(raw!$B$2:$B$12576=$A18)*(raw!$E$2:$E$12576=H$7)*(raw!$F$2:$F$12576=$B$6)*(raw!$G$2:$G$12576))</f>
        <v>1</v>
      </c>
      <c r="I18" s="15">
        <f>SUMPRODUCT((raw!$A$2:$A$12576=$A$4)*(raw!$B$2:$B$12576=$A18)*(raw!$E$2:$E$12576=I$7)*(raw!$F$2:$F$12576=$B$6)*(raw!$G$2:$G$12576))</f>
        <v>34</v>
      </c>
      <c r="J18" s="56">
        <f t="shared" si="19"/>
        <v>2.976190476190476E-2</v>
      </c>
      <c r="K18" s="56">
        <f t="shared" si="61"/>
        <v>0.16831683168316833</v>
      </c>
      <c r="L18" s="85"/>
      <c r="M18" s="15">
        <f>SUMPRODUCT((raw!$A$2:$A$12576=$A$4)*(raw!$B$2:$B$12576=$A18)*(raw!$E$2:$E$12576=M$7)*(raw!$F$2:$F$12576=$M$6)*(raw!$G$2:$G$12576))</f>
        <v>283</v>
      </c>
      <c r="N18" s="15">
        <f>SUMPRODUCT((raw!$A$2:$A$12576=$A$4)*(raw!$B$2:$B$12576=$A18)*(raw!$E$2:$E$12576=N$7)*(raw!$F$2:$F$12576=$M$6)*(raw!$G$2:$G$12576))</f>
        <v>5</v>
      </c>
      <c r="O18" s="15">
        <f>SUMPRODUCT((raw!$A$2:$A$12576=$A$4)*(raw!$B$2:$B$12576=$A18)*(raw!$E$2:$E$12576=O$7)*(raw!$F$2:$F$12576=$M$6)*(raw!$G$2:$G$12576))</f>
        <v>0</v>
      </c>
      <c r="P18" s="15">
        <f>SUMPRODUCT((raw!$A$2:$A$12576=$A$4)*(raw!$B$2:$B$12576=$A18)*(raw!$E$2:$E$12576=P$7)*(raw!$F$2:$F$12576=$M$6)*(raw!$G$2:$G$12576))</f>
        <v>0</v>
      </c>
      <c r="Q18" s="15">
        <f>SUMPRODUCT((raw!$A$2:$A$12576=$A$4)*(raw!$B$2:$B$12576=$A18)*(raw!$E$2:$E$12576=Q$7)*(raw!$F$2:$F$12576=$M$6)*(raw!$G$2:$G$12576))</f>
        <v>1</v>
      </c>
      <c r="R18" s="15">
        <f>SUMPRODUCT((raw!$A$2:$A$12576=$A$4)*(raw!$B$2:$B$12576=$A18)*(raw!$E$2:$E$12576=R$7)*(raw!$F$2:$F$12576=$M$6)*(raw!$G$2:$G$12576))</f>
        <v>0</v>
      </c>
      <c r="S18" s="15">
        <f>SUMPRODUCT((raw!$A$2:$A$12576=$A$4)*(raw!$B$2:$B$12576=$A18)*(raw!$E$2:$E$12576=S$7)*(raw!$F$2:$F$12576=$M$6)*(raw!$G$2:$G$12576))</f>
        <v>0</v>
      </c>
      <c r="T18" s="15">
        <f>SUMPRODUCT((raw!$A$2:$A$12576=$A$4)*(raw!$B$2:$B$12576=$A18)*(raw!$E$2:$E$12576=T$7)*(raw!$F$2:$F$12576=$M$6)*(raw!$G$2:$G$12576))</f>
        <v>147</v>
      </c>
      <c r="U18" s="56">
        <f t="shared" si="22"/>
        <v>3.4602076124567475E-3</v>
      </c>
      <c r="V18" s="56">
        <f t="shared" si="5"/>
        <v>0.33715596330275227</v>
      </c>
      <c r="W18" s="17"/>
      <c r="X18" s="15">
        <f t="shared" si="23"/>
        <v>451</v>
      </c>
      <c r="Y18" s="15">
        <f t="shared" si="24"/>
        <v>3</v>
      </c>
      <c r="Z18" s="15">
        <f t="shared" si="25"/>
        <v>0</v>
      </c>
      <c r="AA18" s="15">
        <f t="shared" si="26"/>
        <v>2</v>
      </c>
      <c r="AB18" s="15">
        <f t="shared" si="27"/>
        <v>1</v>
      </c>
      <c r="AC18" s="15">
        <f t="shared" si="28"/>
        <v>181</v>
      </c>
      <c r="AD18" s="56">
        <f t="shared" si="62"/>
        <v>1.3129102844638949E-2</v>
      </c>
      <c r="AE18" s="56">
        <f t="shared" si="8"/>
        <v>0.28369905956112851</v>
      </c>
      <c r="AF18" s="17"/>
      <c r="AG18" s="15">
        <f>SUMPRODUCT((raw!$A$2:$A$12576=$A$4)*(raw!$B$2:$B$12576=$A18)*(raw!$E$2:$E$12576=AG$7)*(raw!$F$2:$F$12576=$AG$6)*(raw!$G$2:$G$12576))</f>
        <v>9</v>
      </c>
      <c r="AH18" s="15">
        <f>SUMPRODUCT((raw!$A$2:$A$12576=$A$4)*(raw!$B$2:$B$12576=$A18)*(raw!$E$2:$E$12576=AH$7)*(raw!$F$2:$F$12576=$AG$6)*(raw!$G$2:$G$12576))</f>
        <v>1</v>
      </c>
      <c r="AI18" s="15">
        <f>SUMPRODUCT((raw!$A$2:$A$12576=$A$4)*(raw!$B$2:$B$12576=$A18)*(raw!$E$2:$E$12576=AI$7)*(raw!$F$2:$F$12576=$AG$6)*(raw!$G$2:$G$12576))</f>
        <v>0</v>
      </c>
      <c r="AJ18" s="15">
        <f>SUMPRODUCT((raw!$A$2:$A$12576=$A$4)*(raw!$B$2:$B$12576=$A18)*(raw!$E$2:$E$12576=AJ$7)*(raw!$F$2:$F$12576=$AG$6)*(raw!$G$2:$G$12576))</f>
        <v>0</v>
      </c>
      <c r="AK18" s="15">
        <f>SUMPRODUCT((raw!$A$2:$A$12576=$A$4)*(raw!$B$2:$B$12576=$A18)*(raw!$E$2:$E$12576=AK$7)*(raw!$F$2:$F$12576=$AG$6)*(raw!$G$2:$G$12576))</f>
        <v>0</v>
      </c>
      <c r="AL18" s="15">
        <f>SUMPRODUCT((raw!$A$2:$A$12576=$A$4)*(raw!$B$2:$B$12576=$A18)*(raw!$E$2:$E$12576=AL$7)*(raw!$F$2:$F$12576=$AG$6)*(raw!$G$2:$G$12576))</f>
        <v>0</v>
      </c>
      <c r="AM18" s="15">
        <f>SUMPRODUCT((raw!$A$2:$A$12576=$A$4)*(raw!$B$2:$B$12576=$A18)*(raw!$E$2:$E$12576=AM$7)*(raw!$F$2:$F$12576=$AG$6)*(raw!$G$2:$G$12576))</f>
        <v>0</v>
      </c>
      <c r="AN18" s="15">
        <f>SUMPRODUCT((raw!$A$2:$A$12576=$A$4)*(raw!$B$2:$B$12576=$A18)*(raw!$E$2:$E$12576=AN$7)*(raw!$F$2:$F$12576=$AG$6)*(raw!$G$2:$G$12576))</f>
        <v>11</v>
      </c>
      <c r="AO18" s="56">
        <f t="shared" si="31"/>
        <v>0</v>
      </c>
      <c r="AP18" s="56">
        <f t="shared" si="11"/>
        <v>0.52380952380952384</v>
      </c>
      <c r="AQ18" s="17"/>
      <c r="AR18" s="15">
        <f>SUMPRODUCT((raw!$A$2:$A$12576=$A$4)*(raw!$B$2:$B$12576=$A18)*(raw!$E$2:$E$12576=AR$7)*(raw!$F$2:$F$12576=$AR$6)*(raw!$G$2:$G$12576))</f>
        <v>66</v>
      </c>
      <c r="AS18" s="15">
        <f>SUMPRODUCT((raw!$A$2:$A$12576=$A$4)*(raw!$B$2:$B$12576=$A18)*(raw!$E$2:$E$12576=AS$7)*(raw!$F$2:$F$12576=$AR$6)*(raw!$G$2:$G$12576))</f>
        <v>3</v>
      </c>
      <c r="AT18" s="15">
        <f>SUMPRODUCT((raw!$A$2:$A$12576=$A$4)*(raw!$B$2:$B$12576=$A18)*(raw!$E$2:$E$12576=AT$7)*(raw!$F$2:$F$12576=$AR$6)*(raw!$G$2:$G$12576))</f>
        <v>0</v>
      </c>
      <c r="AU18" s="15">
        <f>SUMPRODUCT((raw!$A$2:$A$12576=$A$4)*(raw!$B$2:$B$12576=$A18)*(raw!$E$2:$E$12576=AU$7)*(raw!$F$2:$F$12576=$AR$6)*(raw!$G$2:$G$12576))</f>
        <v>0</v>
      </c>
      <c r="AV18" s="15">
        <f>SUMPRODUCT((raw!$A$2:$A$12576=$A$4)*(raw!$B$2:$B$12576=$A18)*(raw!$E$2:$E$12576=AV$7)*(raw!$F$2:$F$12576=$AR$6)*(raw!$G$2:$G$12576))</f>
        <v>1</v>
      </c>
      <c r="AW18" s="15">
        <f>SUMPRODUCT((raw!$A$2:$A$12576=$A$4)*(raw!$B$2:$B$12576=$A18)*(raw!$E$2:$E$12576=AW$7)*(raw!$F$2:$F$12576=$AR$6)*(raw!$G$2:$G$12576))</f>
        <v>0</v>
      </c>
      <c r="AX18" s="15">
        <f>SUMPRODUCT((raw!$A$2:$A$12576=$A$4)*(raw!$B$2:$B$12576=$A18)*(raw!$E$2:$E$12576=AX$7)*(raw!$F$2:$F$12576=$AR$6)*(raw!$G$2:$G$12576))</f>
        <v>0</v>
      </c>
      <c r="AY18" s="15">
        <f>SUMPRODUCT((raw!$A$2:$A$12576=$A$4)*(raw!$B$2:$B$12576=$A18)*(raw!$E$2:$E$12576=AY$7)*(raw!$F$2:$F$12576=$AR$6)*(raw!$G$2:$G$12576))</f>
        <v>38</v>
      </c>
      <c r="AZ18" s="56">
        <f t="shared" si="34"/>
        <v>1.4285714285714285E-2</v>
      </c>
      <c r="BA18" s="56">
        <f t="shared" si="63"/>
        <v>0.35185185185185186</v>
      </c>
      <c r="BB18" s="17"/>
      <c r="BC18" s="15">
        <f t="shared" si="35"/>
        <v>530</v>
      </c>
      <c r="BD18" s="15">
        <f t="shared" si="36"/>
        <v>3</v>
      </c>
      <c r="BE18" s="15">
        <f t="shared" si="37"/>
        <v>0</v>
      </c>
      <c r="BF18" s="15">
        <f t="shared" si="38"/>
        <v>3</v>
      </c>
      <c r="BG18" s="15">
        <f t="shared" si="39"/>
        <v>1</v>
      </c>
      <c r="BH18" s="15">
        <f t="shared" si="40"/>
        <v>230</v>
      </c>
      <c r="BI18" s="56">
        <f t="shared" si="41"/>
        <v>1.3035381750465549E-2</v>
      </c>
      <c r="BJ18" s="56">
        <f t="shared" si="42"/>
        <v>0.29986962190352023</v>
      </c>
      <c r="BK18" s="4"/>
      <c r="BL18" s="4"/>
      <c r="BM18" s="18"/>
      <c r="BN18" s="18"/>
    </row>
    <row r="19" spans="1:66" s="5" customFormat="1" ht="15" customHeight="1" x14ac:dyDescent="0.3">
      <c r="A19" s="14" t="s">
        <v>24</v>
      </c>
      <c r="B19" s="15">
        <f>SUMPRODUCT((raw!$A$2:$A$12576=$A$4)*(raw!$B$2:$B$12576=$A19)*(raw!$E$2:$E$12576=B$7)*(raw!$F$2:$F$12576=$B$6)*(raw!$G$2:$G$12576))</f>
        <v>173</v>
      </c>
      <c r="C19" s="15">
        <f>SUMPRODUCT((raw!$A$2:$A$12576=$A$4)*(raw!$B$2:$B$12576=$A19)*(raw!$E$2:$E$12576=C$7)*(raw!$F$2:$F$12576=$B$6)*(raw!$G$2:$G$12576))</f>
        <v>1</v>
      </c>
      <c r="D19" s="15">
        <f>SUMPRODUCT((raw!$A$2:$A$12576=$A$4)*(raw!$B$2:$B$12576=$A19)*(raw!$E$2:$E$12576=D$7)*(raw!$F$2:$F$12576=$B$6)*(raw!$G$2:$G$12576))</f>
        <v>0</v>
      </c>
      <c r="E19" s="15">
        <f>SUMPRODUCT((raw!$A$2:$A$12576=$A$4)*(raw!$B$2:$B$12576=$A19)*(raw!$E$2:$E$12576=E$7)*(raw!$F$2:$F$12576=$B$6)*(raw!$G$2:$G$12576))</f>
        <v>0</v>
      </c>
      <c r="F19" s="15">
        <f>SUMPRODUCT((raw!$A$2:$A$12576=$A$4)*(raw!$B$2:$B$12576=$A19)*(raw!$E$2:$E$12576=F$7)*(raw!$F$2:$F$12576=$B$6)*(raw!$G$2:$G$12576))</f>
        <v>0</v>
      </c>
      <c r="G19" s="15">
        <f>SUMPRODUCT((raw!$A$2:$A$12576=$A$4)*(raw!$B$2:$B$12576=$A19)*(raw!$E$2:$E$12576=G$7)*(raw!$F$2:$F$12576=$B$6)*(raw!$G$2:$G$12576))</f>
        <v>0</v>
      </c>
      <c r="H19" s="15">
        <f>SUMPRODUCT((raw!$A$2:$A$12576=$A$4)*(raw!$B$2:$B$12576=$A19)*(raw!$E$2:$E$12576=H$7)*(raw!$F$2:$F$12576=$B$6)*(raw!$G$2:$G$12576))</f>
        <v>0</v>
      </c>
      <c r="I19" s="15">
        <f>SUMPRODUCT((raw!$A$2:$A$12576=$A$4)*(raw!$B$2:$B$12576=$A19)*(raw!$E$2:$E$12576=I$7)*(raw!$F$2:$F$12576=$B$6)*(raw!$G$2:$G$12576))</f>
        <v>36</v>
      </c>
      <c r="J19" s="56">
        <f t="shared" si="19"/>
        <v>0</v>
      </c>
      <c r="K19" s="56">
        <f t="shared" si="61"/>
        <v>0.17142857142857143</v>
      </c>
      <c r="L19" s="85"/>
      <c r="M19" s="15">
        <f>SUMPRODUCT((raw!$A$2:$A$12576=$A$4)*(raw!$B$2:$B$12576=$A19)*(raw!$E$2:$E$12576=M$7)*(raw!$F$2:$F$12576=$M$6)*(raw!$G$2:$G$12576))</f>
        <v>240</v>
      </c>
      <c r="N19" s="15">
        <f>SUMPRODUCT((raw!$A$2:$A$12576=$A$4)*(raw!$B$2:$B$12576=$A19)*(raw!$E$2:$E$12576=N$7)*(raw!$F$2:$F$12576=$M$6)*(raw!$G$2:$G$12576))</f>
        <v>1</v>
      </c>
      <c r="O19" s="15">
        <f>SUMPRODUCT((raw!$A$2:$A$12576=$A$4)*(raw!$B$2:$B$12576=$A19)*(raw!$E$2:$E$12576=O$7)*(raw!$F$2:$F$12576=$M$6)*(raw!$G$2:$G$12576))</f>
        <v>0</v>
      </c>
      <c r="P19" s="15">
        <f>SUMPRODUCT((raw!$A$2:$A$12576=$A$4)*(raw!$B$2:$B$12576=$A19)*(raw!$E$2:$E$12576=P$7)*(raw!$F$2:$F$12576=$M$6)*(raw!$G$2:$G$12576))</f>
        <v>0</v>
      </c>
      <c r="Q19" s="15">
        <f>SUMPRODUCT((raw!$A$2:$A$12576=$A$4)*(raw!$B$2:$B$12576=$A19)*(raw!$E$2:$E$12576=Q$7)*(raw!$F$2:$F$12576=$M$6)*(raw!$G$2:$G$12576))</f>
        <v>0</v>
      </c>
      <c r="R19" s="15">
        <f>SUMPRODUCT((raw!$A$2:$A$12576=$A$4)*(raw!$B$2:$B$12576=$A19)*(raw!$E$2:$E$12576=R$7)*(raw!$F$2:$F$12576=$M$6)*(raw!$G$2:$G$12576))</f>
        <v>1</v>
      </c>
      <c r="S19" s="15">
        <f>SUMPRODUCT((raw!$A$2:$A$12576=$A$4)*(raw!$B$2:$B$12576=$A19)*(raw!$E$2:$E$12576=S$7)*(raw!$F$2:$F$12576=$M$6)*(raw!$G$2:$G$12576))</f>
        <v>0</v>
      </c>
      <c r="T19" s="15">
        <f>SUMPRODUCT((raw!$A$2:$A$12576=$A$4)*(raw!$B$2:$B$12576=$A19)*(raw!$E$2:$E$12576=T$7)*(raw!$F$2:$F$12576=$M$6)*(raw!$G$2:$G$12576))</f>
        <v>130</v>
      </c>
      <c r="U19" s="56">
        <f t="shared" si="22"/>
        <v>4.1322314049586778E-3</v>
      </c>
      <c r="V19" s="56">
        <f t="shared" si="5"/>
        <v>0.34946236559139787</v>
      </c>
      <c r="W19" s="17"/>
      <c r="X19" s="15">
        <f t="shared" si="23"/>
        <v>415</v>
      </c>
      <c r="Y19" s="15">
        <f t="shared" si="24"/>
        <v>0</v>
      </c>
      <c r="Z19" s="15">
        <f t="shared" si="25"/>
        <v>0</v>
      </c>
      <c r="AA19" s="15">
        <f t="shared" si="26"/>
        <v>0</v>
      </c>
      <c r="AB19" s="15">
        <f t="shared" si="27"/>
        <v>1</v>
      </c>
      <c r="AC19" s="15">
        <f t="shared" si="28"/>
        <v>166</v>
      </c>
      <c r="AD19" s="56">
        <f t="shared" si="62"/>
        <v>2.403846153846154E-3</v>
      </c>
      <c r="AE19" s="56">
        <f t="shared" si="8"/>
        <v>0.28522336769759449</v>
      </c>
      <c r="AF19" s="17"/>
      <c r="AG19" s="15">
        <f>SUMPRODUCT((raw!$A$2:$A$12576=$A$4)*(raw!$B$2:$B$12576=$A19)*(raw!$E$2:$E$12576=AG$7)*(raw!$F$2:$F$12576=$AG$6)*(raw!$G$2:$G$12576))</f>
        <v>0</v>
      </c>
      <c r="AH19" s="15">
        <f>SUMPRODUCT((raw!$A$2:$A$12576=$A$4)*(raw!$B$2:$B$12576=$A19)*(raw!$E$2:$E$12576=AH$7)*(raw!$F$2:$F$12576=$AG$6)*(raw!$G$2:$G$12576))</f>
        <v>0</v>
      </c>
      <c r="AI19" s="15">
        <f>SUMPRODUCT((raw!$A$2:$A$12576=$A$4)*(raw!$B$2:$B$12576=$A19)*(raw!$E$2:$E$12576=AI$7)*(raw!$F$2:$F$12576=$AG$6)*(raw!$G$2:$G$12576))</f>
        <v>0</v>
      </c>
      <c r="AJ19" s="15">
        <f>SUMPRODUCT((raw!$A$2:$A$12576=$A$4)*(raw!$B$2:$B$12576=$A19)*(raw!$E$2:$E$12576=AJ$7)*(raw!$F$2:$F$12576=$AG$6)*(raw!$G$2:$G$12576))</f>
        <v>0</v>
      </c>
      <c r="AK19" s="15">
        <f>SUMPRODUCT((raw!$A$2:$A$12576=$A$4)*(raw!$B$2:$B$12576=$A19)*(raw!$E$2:$E$12576=AK$7)*(raw!$F$2:$F$12576=$AG$6)*(raw!$G$2:$G$12576))</f>
        <v>0</v>
      </c>
      <c r="AL19" s="15">
        <f>SUMPRODUCT((raw!$A$2:$A$12576=$A$4)*(raw!$B$2:$B$12576=$A19)*(raw!$E$2:$E$12576=AL$7)*(raw!$F$2:$F$12576=$AG$6)*(raw!$G$2:$G$12576))</f>
        <v>0</v>
      </c>
      <c r="AM19" s="15">
        <f>SUMPRODUCT((raw!$A$2:$A$12576=$A$4)*(raw!$B$2:$B$12576=$A19)*(raw!$E$2:$E$12576=AM$7)*(raw!$F$2:$F$12576=$AG$6)*(raw!$G$2:$G$12576))</f>
        <v>0</v>
      </c>
      <c r="AN19" s="15">
        <f>SUMPRODUCT((raw!$A$2:$A$12576=$A$4)*(raw!$B$2:$B$12576=$A19)*(raw!$E$2:$E$12576=AN$7)*(raw!$F$2:$F$12576=$AG$6)*(raw!$G$2:$G$12576))</f>
        <v>0</v>
      </c>
      <c r="AO19" s="56" t="e">
        <f t="shared" si="31"/>
        <v>#DIV/0!</v>
      </c>
      <c r="AP19" s="56" t="e">
        <f t="shared" si="11"/>
        <v>#DIV/0!</v>
      </c>
      <c r="AQ19" s="17"/>
      <c r="AR19" s="15">
        <f>SUMPRODUCT((raw!$A$2:$A$12576=$A$4)*(raw!$B$2:$B$12576=$A19)*(raw!$E$2:$E$12576=AR$7)*(raw!$F$2:$F$12576=$AR$6)*(raw!$G$2:$G$12576))</f>
        <v>63</v>
      </c>
      <c r="AS19" s="15">
        <f>SUMPRODUCT((raw!$A$2:$A$12576=$A$4)*(raw!$B$2:$B$12576=$A19)*(raw!$E$2:$E$12576=AS$7)*(raw!$F$2:$F$12576=$AR$6)*(raw!$G$2:$G$12576))</f>
        <v>1</v>
      </c>
      <c r="AT19" s="15">
        <f>SUMPRODUCT((raw!$A$2:$A$12576=$A$4)*(raw!$B$2:$B$12576=$A19)*(raw!$E$2:$E$12576=AT$7)*(raw!$F$2:$F$12576=$AR$6)*(raw!$G$2:$G$12576))</f>
        <v>0</v>
      </c>
      <c r="AU19" s="15">
        <f>SUMPRODUCT((raw!$A$2:$A$12576=$A$4)*(raw!$B$2:$B$12576=$A19)*(raw!$E$2:$E$12576=AU$7)*(raw!$F$2:$F$12576=$AR$6)*(raw!$G$2:$G$12576))</f>
        <v>1</v>
      </c>
      <c r="AV19" s="15">
        <f>SUMPRODUCT((raw!$A$2:$A$12576=$A$4)*(raw!$B$2:$B$12576=$A19)*(raw!$E$2:$E$12576=AV$7)*(raw!$F$2:$F$12576=$AR$6)*(raw!$G$2:$G$12576))</f>
        <v>0</v>
      </c>
      <c r="AW19" s="15">
        <f>SUMPRODUCT((raw!$A$2:$A$12576=$A$4)*(raw!$B$2:$B$12576=$A19)*(raw!$E$2:$E$12576=AW$7)*(raw!$F$2:$F$12576=$AR$6)*(raw!$G$2:$G$12576))</f>
        <v>0</v>
      </c>
      <c r="AX19" s="15">
        <f>SUMPRODUCT((raw!$A$2:$A$12576=$A$4)*(raw!$B$2:$B$12576=$A19)*(raw!$E$2:$E$12576=AX$7)*(raw!$F$2:$F$12576=$AR$6)*(raw!$G$2:$G$12576))</f>
        <v>0</v>
      </c>
      <c r="AY19" s="15">
        <f>SUMPRODUCT((raw!$A$2:$A$12576=$A$4)*(raw!$B$2:$B$12576=$A19)*(raw!$E$2:$E$12576=AY$7)*(raw!$F$2:$F$12576=$AR$6)*(raw!$G$2:$G$12576))</f>
        <v>3</v>
      </c>
      <c r="AZ19" s="56">
        <f t="shared" si="34"/>
        <v>1.5384615384615385E-2</v>
      </c>
      <c r="BA19" s="56">
        <f t="shared" si="63"/>
        <v>4.4117647058823532E-2</v>
      </c>
      <c r="BB19" s="17"/>
      <c r="BC19" s="15">
        <f t="shared" si="35"/>
        <v>479</v>
      </c>
      <c r="BD19" s="15">
        <f t="shared" si="36"/>
        <v>0</v>
      </c>
      <c r="BE19" s="15">
        <f t="shared" si="37"/>
        <v>1</v>
      </c>
      <c r="BF19" s="15">
        <f t="shared" si="38"/>
        <v>0</v>
      </c>
      <c r="BG19" s="15">
        <f t="shared" si="39"/>
        <v>1</v>
      </c>
      <c r="BH19" s="15">
        <f t="shared" si="40"/>
        <v>169</v>
      </c>
      <c r="BI19" s="56">
        <f t="shared" si="41"/>
        <v>4.1580041580041582E-3</v>
      </c>
      <c r="BJ19" s="56">
        <f t="shared" si="42"/>
        <v>0.26</v>
      </c>
      <c r="BK19" s="4"/>
      <c r="BL19" s="4"/>
      <c r="BM19" s="18"/>
      <c r="BN19" s="18"/>
    </row>
    <row r="20" spans="1:66" s="5" customFormat="1" ht="15" customHeight="1" x14ac:dyDescent="0.3">
      <c r="A20" s="14" t="s">
        <v>27</v>
      </c>
      <c r="B20" s="15">
        <f>SUMPRODUCT((raw!$A$2:$A$12576=$A$4)*(raw!$B$2:$B$12576=$A20)*(raw!$E$2:$E$12576=B$7)*(raw!$F$2:$F$12576=$B$6)*(raw!$G$2:$G$12576))</f>
        <v>322</v>
      </c>
      <c r="C20" s="15">
        <f>SUMPRODUCT((raw!$A$2:$A$12576=$A$4)*(raw!$B$2:$B$12576=$A20)*(raw!$E$2:$E$12576=C$7)*(raw!$F$2:$F$12576=$B$6)*(raw!$G$2:$G$12576))</f>
        <v>0</v>
      </c>
      <c r="D20" s="15">
        <f>SUMPRODUCT((raw!$A$2:$A$12576=$A$4)*(raw!$B$2:$B$12576=$A20)*(raw!$E$2:$E$12576=D$7)*(raw!$F$2:$F$12576=$B$6)*(raw!$G$2:$G$12576))</f>
        <v>5</v>
      </c>
      <c r="E20" s="15">
        <f>SUMPRODUCT((raw!$A$2:$A$12576=$A$4)*(raw!$B$2:$B$12576=$A20)*(raw!$E$2:$E$12576=E$7)*(raw!$F$2:$F$12576=$B$6)*(raw!$G$2:$G$12576))</f>
        <v>2</v>
      </c>
      <c r="F20" s="15">
        <f>SUMPRODUCT((raw!$A$2:$A$12576=$A$4)*(raw!$B$2:$B$12576=$A20)*(raw!$E$2:$E$12576=F$7)*(raw!$F$2:$F$12576=$B$6)*(raw!$G$2:$G$12576))</f>
        <v>0</v>
      </c>
      <c r="G20" s="15">
        <f>SUMPRODUCT((raw!$A$2:$A$12576=$A$4)*(raw!$B$2:$B$12576=$A20)*(raw!$E$2:$E$12576=G$7)*(raw!$F$2:$F$12576=$B$6)*(raw!$G$2:$G$12576))</f>
        <v>0</v>
      </c>
      <c r="H20" s="15">
        <f>SUMPRODUCT((raw!$A$2:$A$12576=$A$4)*(raw!$B$2:$B$12576=$A20)*(raw!$E$2:$E$12576=H$7)*(raw!$F$2:$F$12576=$B$6)*(raw!$G$2:$G$12576))</f>
        <v>1</v>
      </c>
      <c r="I20" s="15">
        <f>SUMPRODUCT((raw!$A$2:$A$12576=$A$4)*(raw!$B$2:$B$12576=$A20)*(raw!$E$2:$E$12576=I$7)*(raw!$F$2:$F$12576=$B$6)*(raw!$G$2:$G$12576))</f>
        <v>12</v>
      </c>
      <c r="J20" s="56">
        <f t="shared" si="19"/>
        <v>2.4242424242424242E-2</v>
      </c>
      <c r="K20" s="56">
        <f t="shared" si="61"/>
        <v>3.5087719298245612E-2</v>
      </c>
      <c r="L20" s="85"/>
      <c r="M20" s="15">
        <f>SUMPRODUCT((raw!$A$2:$A$12576=$A$4)*(raw!$B$2:$B$12576=$A20)*(raw!$E$2:$E$12576=M$7)*(raw!$F$2:$F$12576=$M$6)*(raw!$G$2:$G$12576))</f>
        <v>302</v>
      </c>
      <c r="N20" s="15">
        <f>SUMPRODUCT((raw!$A$2:$A$12576=$A$4)*(raw!$B$2:$B$12576=$A20)*(raw!$E$2:$E$12576=N$7)*(raw!$F$2:$F$12576=$M$6)*(raw!$G$2:$G$12576))</f>
        <v>6</v>
      </c>
      <c r="O20" s="15">
        <f>SUMPRODUCT((raw!$A$2:$A$12576=$A$4)*(raw!$B$2:$B$12576=$A20)*(raw!$E$2:$E$12576=O$7)*(raw!$F$2:$F$12576=$M$6)*(raw!$G$2:$G$12576))</f>
        <v>1</v>
      </c>
      <c r="P20" s="15">
        <f>SUMPRODUCT((raw!$A$2:$A$12576=$A$4)*(raw!$B$2:$B$12576=$A20)*(raw!$E$2:$E$12576=P$7)*(raw!$F$2:$F$12576=$M$6)*(raw!$G$2:$G$12576))</f>
        <v>0</v>
      </c>
      <c r="Q20" s="15">
        <f>SUMPRODUCT((raw!$A$2:$A$12576=$A$4)*(raw!$B$2:$B$12576=$A20)*(raw!$E$2:$E$12576=Q$7)*(raw!$F$2:$F$12576=$M$6)*(raw!$G$2:$G$12576))</f>
        <v>0</v>
      </c>
      <c r="R20" s="15">
        <f>SUMPRODUCT((raw!$A$2:$A$12576=$A$4)*(raw!$B$2:$B$12576=$A20)*(raw!$E$2:$E$12576=R$7)*(raw!$F$2:$F$12576=$M$6)*(raw!$G$2:$G$12576))</f>
        <v>0</v>
      </c>
      <c r="S20" s="15">
        <f>SUMPRODUCT((raw!$A$2:$A$12576=$A$4)*(raw!$B$2:$B$12576=$A20)*(raw!$E$2:$E$12576=S$7)*(raw!$F$2:$F$12576=$M$6)*(raw!$G$2:$G$12576))</f>
        <v>1</v>
      </c>
      <c r="T20" s="15">
        <f>SUMPRODUCT((raw!$A$2:$A$12576=$A$4)*(raw!$B$2:$B$12576=$A20)*(raw!$E$2:$E$12576=T$7)*(raw!$F$2:$F$12576=$M$6)*(raw!$G$2:$G$12576))</f>
        <v>13</v>
      </c>
      <c r="U20" s="56">
        <f t="shared" si="22"/>
        <v>6.4516129032258064E-3</v>
      </c>
      <c r="V20" s="56">
        <f t="shared" si="5"/>
        <v>4.0247678018575851E-2</v>
      </c>
      <c r="W20" s="17"/>
      <c r="X20" s="15">
        <f t="shared" si="23"/>
        <v>630</v>
      </c>
      <c r="Y20" s="15">
        <f t="shared" si="24"/>
        <v>6</v>
      </c>
      <c r="Z20" s="15">
        <f t="shared" si="25"/>
        <v>2</v>
      </c>
      <c r="AA20" s="15">
        <f t="shared" si="26"/>
        <v>0</v>
      </c>
      <c r="AB20" s="15">
        <f t="shared" si="27"/>
        <v>2</v>
      </c>
      <c r="AC20" s="15">
        <f t="shared" si="28"/>
        <v>25</v>
      </c>
      <c r="AD20" s="56">
        <f t="shared" si="62"/>
        <v>1.5625E-2</v>
      </c>
      <c r="AE20" s="56">
        <f t="shared" si="8"/>
        <v>3.7593984962406013E-2</v>
      </c>
      <c r="AF20" s="17"/>
      <c r="AG20" s="15">
        <f>SUMPRODUCT((raw!$A$2:$A$12576=$A$4)*(raw!$B$2:$B$12576=$A20)*(raw!$E$2:$E$12576=AG$7)*(raw!$F$2:$F$12576=$AG$6)*(raw!$G$2:$G$12576))</f>
        <v>32</v>
      </c>
      <c r="AH20" s="15">
        <f>SUMPRODUCT((raw!$A$2:$A$12576=$A$4)*(raw!$B$2:$B$12576=$A20)*(raw!$E$2:$E$12576=AH$7)*(raw!$F$2:$F$12576=$AG$6)*(raw!$G$2:$G$12576))</f>
        <v>1</v>
      </c>
      <c r="AI20" s="15">
        <f>SUMPRODUCT((raw!$A$2:$A$12576=$A$4)*(raw!$B$2:$B$12576=$A20)*(raw!$E$2:$E$12576=AI$7)*(raw!$F$2:$F$12576=$AG$6)*(raw!$G$2:$G$12576))</f>
        <v>0</v>
      </c>
      <c r="AJ20" s="15">
        <f>SUMPRODUCT((raw!$A$2:$A$12576=$A$4)*(raw!$B$2:$B$12576=$A20)*(raw!$E$2:$E$12576=AJ$7)*(raw!$F$2:$F$12576=$AG$6)*(raw!$G$2:$G$12576))</f>
        <v>0</v>
      </c>
      <c r="AK20" s="15">
        <f>SUMPRODUCT((raw!$A$2:$A$12576=$A$4)*(raw!$B$2:$B$12576=$A20)*(raw!$E$2:$E$12576=AK$7)*(raw!$F$2:$F$12576=$AG$6)*(raw!$G$2:$G$12576))</f>
        <v>0</v>
      </c>
      <c r="AL20" s="15">
        <f>SUMPRODUCT((raw!$A$2:$A$12576=$A$4)*(raw!$B$2:$B$12576=$A20)*(raw!$E$2:$E$12576=AL$7)*(raw!$F$2:$F$12576=$AG$6)*(raw!$G$2:$G$12576))</f>
        <v>0</v>
      </c>
      <c r="AM20" s="15">
        <f>SUMPRODUCT((raw!$A$2:$A$12576=$A$4)*(raw!$B$2:$B$12576=$A20)*(raw!$E$2:$E$12576=AM$7)*(raw!$F$2:$F$12576=$AG$6)*(raw!$G$2:$G$12576))</f>
        <v>0</v>
      </c>
      <c r="AN20" s="15">
        <f>SUMPRODUCT((raw!$A$2:$A$12576=$A$4)*(raw!$B$2:$B$12576=$A20)*(raw!$E$2:$E$12576=AN$7)*(raw!$F$2:$F$12576=$AG$6)*(raw!$G$2:$G$12576))</f>
        <v>2</v>
      </c>
      <c r="AO20" s="56">
        <f t="shared" si="31"/>
        <v>0</v>
      </c>
      <c r="AP20" s="56">
        <f t="shared" si="11"/>
        <v>5.7142857142857141E-2</v>
      </c>
      <c r="AQ20" s="17"/>
      <c r="AR20" s="15">
        <f>SUMPRODUCT((raw!$A$2:$A$12576=$A$4)*(raw!$B$2:$B$12576=$A20)*(raw!$E$2:$E$12576=AR$7)*(raw!$F$2:$F$12576=$AR$6)*(raw!$G$2:$G$12576))</f>
        <v>148</v>
      </c>
      <c r="AS20" s="15">
        <f>SUMPRODUCT((raw!$A$2:$A$12576=$A$4)*(raw!$B$2:$B$12576=$A20)*(raw!$E$2:$E$12576=AS$7)*(raw!$F$2:$F$12576=$AR$6)*(raw!$G$2:$G$12576))</f>
        <v>3</v>
      </c>
      <c r="AT20" s="15">
        <f>SUMPRODUCT((raw!$A$2:$A$12576=$A$4)*(raw!$B$2:$B$12576=$A20)*(raw!$E$2:$E$12576=AT$7)*(raw!$F$2:$F$12576=$AR$6)*(raw!$G$2:$G$12576))</f>
        <v>2</v>
      </c>
      <c r="AU20" s="15">
        <f>SUMPRODUCT((raw!$A$2:$A$12576=$A$4)*(raw!$B$2:$B$12576=$A20)*(raw!$E$2:$E$12576=AU$7)*(raw!$F$2:$F$12576=$AR$6)*(raw!$G$2:$G$12576))</f>
        <v>4</v>
      </c>
      <c r="AV20" s="15">
        <f>SUMPRODUCT((raw!$A$2:$A$12576=$A$4)*(raw!$B$2:$B$12576=$A20)*(raw!$E$2:$E$12576=AV$7)*(raw!$F$2:$F$12576=$AR$6)*(raw!$G$2:$G$12576))</f>
        <v>0</v>
      </c>
      <c r="AW20" s="15">
        <f>SUMPRODUCT((raw!$A$2:$A$12576=$A$4)*(raw!$B$2:$B$12576=$A20)*(raw!$E$2:$E$12576=AW$7)*(raw!$F$2:$F$12576=$AR$6)*(raw!$G$2:$G$12576))</f>
        <v>3</v>
      </c>
      <c r="AX20" s="15">
        <f>SUMPRODUCT((raw!$A$2:$A$12576=$A$4)*(raw!$B$2:$B$12576=$A20)*(raw!$E$2:$E$12576=AX$7)*(raw!$F$2:$F$12576=$AR$6)*(raw!$G$2:$G$12576))</f>
        <v>0</v>
      </c>
      <c r="AY20" s="15">
        <f>SUMPRODUCT((raw!$A$2:$A$12576=$A$4)*(raw!$B$2:$B$12576=$A20)*(raw!$E$2:$E$12576=AY$7)*(raw!$F$2:$F$12576=$AR$6)*(raw!$G$2:$G$12576))</f>
        <v>11</v>
      </c>
      <c r="AZ20" s="56">
        <f t="shared" si="34"/>
        <v>5.6250000000000001E-2</v>
      </c>
      <c r="BA20" s="56">
        <f t="shared" si="63"/>
        <v>6.4327485380116955E-2</v>
      </c>
      <c r="BB20" s="17"/>
      <c r="BC20" s="15">
        <f t="shared" si="35"/>
        <v>814</v>
      </c>
      <c r="BD20" s="15">
        <f t="shared" si="36"/>
        <v>8</v>
      </c>
      <c r="BE20" s="15">
        <f t="shared" si="37"/>
        <v>6</v>
      </c>
      <c r="BF20" s="15">
        <f t="shared" si="38"/>
        <v>0</v>
      </c>
      <c r="BG20" s="15">
        <f t="shared" si="39"/>
        <v>5</v>
      </c>
      <c r="BH20" s="15">
        <f t="shared" si="40"/>
        <v>38</v>
      </c>
      <c r="BI20" s="56">
        <f t="shared" si="41"/>
        <v>2.2809123649459785E-2</v>
      </c>
      <c r="BJ20" s="56">
        <f t="shared" si="42"/>
        <v>4.3628013777267508E-2</v>
      </c>
      <c r="BK20" s="4"/>
      <c r="BL20" s="4"/>
      <c r="BM20" s="18"/>
      <c r="BN20" s="18"/>
    </row>
    <row r="21" spans="1:66" s="5" customFormat="1" ht="15" customHeight="1" x14ac:dyDescent="0.3">
      <c r="A21" s="14" t="s">
        <v>30</v>
      </c>
      <c r="B21" s="15">
        <f>SUMPRODUCT((raw!$A$2:$A$12576=$A$4)*(raw!$B$2:$B$12576=$A21)*(raw!$E$2:$E$12576=B$7)*(raw!$F$2:$F$12576=$B$6)*(raw!$G$2:$G$12576))</f>
        <v>485</v>
      </c>
      <c r="C21" s="15">
        <f>SUMPRODUCT((raw!$A$2:$A$12576=$A$4)*(raw!$B$2:$B$12576=$A21)*(raw!$E$2:$E$12576=C$7)*(raw!$F$2:$F$12576=$B$6)*(raw!$G$2:$G$12576))</f>
        <v>3</v>
      </c>
      <c r="D21" s="15">
        <f>SUMPRODUCT((raw!$A$2:$A$12576=$A$4)*(raw!$B$2:$B$12576=$A21)*(raw!$E$2:$E$12576=D$7)*(raw!$F$2:$F$12576=$B$6)*(raw!$G$2:$G$12576))</f>
        <v>3</v>
      </c>
      <c r="E21" s="15">
        <f>SUMPRODUCT((raw!$A$2:$A$12576=$A$4)*(raw!$B$2:$B$12576=$A21)*(raw!$E$2:$E$12576=E$7)*(raw!$F$2:$F$12576=$B$6)*(raw!$G$2:$G$12576))</f>
        <v>0</v>
      </c>
      <c r="F21" s="15">
        <f>SUMPRODUCT((raw!$A$2:$A$12576=$A$4)*(raw!$B$2:$B$12576=$A21)*(raw!$E$2:$E$12576=F$7)*(raw!$F$2:$F$12576=$B$6)*(raw!$G$2:$G$12576))</f>
        <v>0</v>
      </c>
      <c r="G21" s="15">
        <f>SUMPRODUCT((raw!$A$2:$A$12576=$A$4)*(raw!$B$2:$B$12576=$A21)*(raw!$E$2:$E$12576=G$7)*(raw!$F$2:$F$12576=$B$6)*(raw!$G$2:$G$12576))</f>
        <v>2</v>
      </c>
      <c r="H21" s="15">
        <f>SUMPRODUCT((raw!$A$2:$A$12576=$A$4)*(raw!$B$2:$B$12576=$A21)*(raw!$E$2:$E$12576=H$7)*(raw!$F$2:$F$12576=$B$6)*(raw!$G$2:$G$12576))</f>
        <v>1</v>
      </c>
      <c r="I21" s="15">
        <f>SUMPRODUCT((raw!$A$2:$A$12576=$A$4)*(raw!$B$2:$B$12576=$A21)*(raw!$E$2:$E$12576=I$7)*(raw!$F$2:$F$12576=$B$6)*(raw!$G$2:$G$12576))</f>
        <v>35</v>
      </c>
      <c r="J21" s="56">
        <f t="shared" si="19"/>
        <v>1.2145748987854251E-2</v>
      </c>
      <c r="K21" s="56">
        <f t="shared" si="61"/>
        <v>6.6162570888468802E-2</v>
      </c>
      <c r="L21" s="85"/>
      <c r="M21" s="15">
        <f>SUMPRODUCT((raw!$A$2:$A$12576=$A$4)*(raw!$B$2:$B$12576=$A21)*(raw!$E$2:$E$12576=M$7)*(raw!$F$2:$F$12576=$M$6)*(raw!$G$2:$G$12576))</f>
        <v>1107</v>
      </c>
      <c r="N21" s="15">
        <f>SUMPRODUCT((raw!$A$2:$A$12576=$A$4)*(raw!$B$2:$B$12576=$A21)*(raw!$E$2:$E$12576=N$7)*(raw!$F$2:$F$12576=$M$6)*(raw!$G$2:$G$12576))</f>
        <v>16</v>
      </c>
      <c r="O21" s="15">
        <f>SUMPRODUCT((raw!$A$2:$A$12576=$A$4)*(raw!$B$2:$B$12576=$A21)*(raw!$E$2:$E$12576=O$7)*(raw!$F$2:$F$12576=$M$6)*(raw!$G$2:$G$12576))</f>
        <v>6</v>
      </c>
      <c r="P21" s="15">
        <f>SUMPRODUCT((raw!$A$2:$A$12576=$A$4)*(raw!$B$2:$B$12576=$A21)*(raw!$E$2:$E$12576=P$7)*(raw!$F$2:$F$12576=$M$6)*(raw!$G$2:$G$12576))</f>
        <v>0</v>
      </c>
      <c r="Q21" s="15">
        <f>SUMPRODUCT((raw!$A$2:$A$12576=$A$4)*(raw!$B$2:$B$12576=$A21)*(raw!$E$2:$E$12576=Q$7)*(raw!$F$2:$F$12576=$M$6)*(raw!$G$2:$G$12576))</f>
        <v>0</v>
      </c>
      <c r="R21" s="15">
        <f>SUMPRODUCT((raw!$A$2:$A$12576=$A$4)*(raw!$B$2:$B$12576=$A21)*(raw!$E$2:$E$12576=R$7)*(raw!$F$2:$F$12576=$M$6)*(raw!$G$2:$G$12576))</f>
        <v>1</v>
      </c>
      <c r="S21" s="15">
        <f>SUMPRODUCT((raw!$A$2:$A$12576=$A$4)*(raw!$B$2:$B$12576=$A21)*(raw!$E$2:$E$12576=S$7)*(raw!$F$2:$F$12576=$M$6)*(raw!$G$2:$G$12576))</f>
        <v>0</v>
      </c>
      <c r="T21" s="15">
        <f>SUMPRODUCT((raw!$A$2:$A$12576=$A$4)*(raw!$B$2:$B$12576=$A21)*(raw!$E$2:$E$12576=T$7)*(raw!$F$2:$F$12576=$M$6)*(raw!$G$2:$G$12576))</f>
        <v>59</v>
      </c>
      <c r="U21" s="56">
        <f t="shared" si="22"/>
        <v>6.1946902654867256E-3</v>
      </c>
      <c r="V21" s="56">
        <f t="shared" si="5"/>
        <v>4.9621530698065602E-2</v>
      </c>
      <c r="W21" s="17"/>
      <c r="X21" s="15">
        <f t="shared" si="23"/>
        <v>1611</v>
      </c>
      <c r="Y21" s="15">
        <f t="shared" si="24"/>
        <v>9</v>
      </c>
      <c r="Z21" s="15">
        <f t="shared" si="25"/>
        <v>0</v>
      </c>
      <c r="AA21" s="15">
        <f t="shared" si="26"/>
        <v>0</v>
      </c>
      <c r="AB21" s="15">
        <f t="shared" si="27"/>
        <v>4</v>
      </c>
      <c r="AC21" s="15">
        <f t="shared" si="28"/>
        <v>94</v>
      </c>
      <c r="AD21" s="56">
        <f t="shared" si="62"/>
        <v>8.0049261083743849E-3</v>
      </c>
      <c r="AE21" s="56">
        <f t="shared" si="8"/>
        <v>5.471478463329453E-2</v>
      </c>
      <c r="AF21" s="17"/>
      <c r="AG21" s="15">
        <f>SUMPRODUCT((raw!$A$2:$A$12576=$A$4)*(raw!$B$2:$B$12576=$A21)*(raw!$E$2:$E$12576=AG$7)*(raw!$F$2:$F$12576=$AG$6)*(raw!$G$2:$G$12576))</f>
        <v>36</v>
      </c>
      <c r="AH21" s="15">
        <f>SUMPRODUCT((raw!$A$2:$A$12576=$A$4)*(raw!$B$2:$B$12576=$A21)*(raw!$E$2:$E$12576=AH$7)*(raw!$F$2:$F$12576=$AG$6)*(raw!$G$2:$G$12576))</f>
        <v>0</v>
      </c>
      <c r="AI21" s="15">
        <f>SUMPRODUCT((raw!$A$2:$A$12576=$A$4)*(raw!$B$2:$B$12576=$A21)*(raw!$E$2:$E$12576=AI$7)*(raw!$F$2:$F$12576=$AG$6)*(raw!$G$2:$G$12576))</f>
        <v>1</v>
      </c>
      <c r="AJ21" s="15">
        <f>SUMPRODUCT((raw!$A$2:$A$12576=$A$4)*(raw!$B$2:$B$12576=$A21)*(raw!$E$2:$E$12576=AJ$7)*(raw!$F$2:$F$12576=$AG$6)*(raw!$G$2:$G$12576))</f>
        <v>0</v>
      </c>
      <c r="AK21" s="15">
        <f>SUMPRODUCT((raw!$A$2:$A$12576=$A$4)*(raw!$B$2:$B$12576=$A21)*(raw!$E$2:$E$12576=AK$7)*(raw!$F$2:$F$12576=$AG$6)*(raw!$G$2:$G$12576))</f>
        <v>0</v>
      </c>
      <c r="AL21" s="15">
        <f>SUMPRODUCT((raw!$A$2:$A$12576=$A$4)*(raw!$B$2:$B$12576=$A21)*(raw!$E$2:$E$12576=AL$7)*(raw!$F$2:$F$12576=$AG$6)*(raw!$G$2:$G$12576))</f>
        <v>0</v>
      </c>
      <c r="AM21" s="15">
        <f>SUMPRODUCT((raw!$A$2:$A$12576=$A$4)*(raw!$B$2:$B$12576=$A21)*(raw!$E$2:$E$12576=AM$7)*(raw!$F$2:$F$12576=$AG$6)*(raw!$G$2:$G$12576))</f>
        <v>0</v>
      </c>
      <c r="AN21" s="15">
        <f>SUMPRODUCT((raw!$A$2:$A$12576=$A$4)*(raw!$B$2:$B$12576=$A21)*(raw!$E$2:$E$12576=AN$7)*(raw!$F$2:$F$12576=$AG$6)*(raw!$G$2:$G$12576))</f>
        <v>0</v>
      </c>
      <c r="AO21" s="56">
        <f t="shared" si="31"/>
        <v>2.7027027027027029E-2</v>
      </c>
      <c r="AP21" s="56">
        <f t="shared" si="11"/>
        <v>0</v>
      </c>
      <c r="AQ21" s="17"/>
      <c r="AR21" s="15">
        <f>SUMPRODUCT((raw!$A$2:$A$12576=$A$4)*(raw!$B$2:$B$12576=$A21)*(raw!$E$2:$E$12576=AR$7)*(raw!$F$2:$F$12576=$AR$6)*(raw!$G$2:$G$12576))</f>
        <v>276</v>
      </c>
      <c r="AS21" s="15">
        <f>SUMPRODUCT((raw!$A$2:$A$12576=$A$4)*(raw!$B$2:$B$12576=$A21)*(raw!$E$2:$E$12576=AS$7)*(raw!$F$2:$F$12576=$AR$6)*(raw!$G$2:$G$12576))</f>
        <v>9</v>
      </c>
      <c r="AT21" s="15">
        <f>SUMPRODUCT((raw!$A$2:$A$12576=$A$4)*(raw!$B$2:$B$12576=$A21)*(raw!$E$2:$E$12576=AT$7)*(raw!$F$2:$F$12576=$AR$6)*(raw!$G$2:$G$12576))</f>
        <v>3</v>
      </c>
      <c r="AU21" s="15">
        <f>SUMPRODUCT((raw!$A$2:$A$12576=$A$4)*(raw!$B$2:$B$12576=$A21)*(raw!$E$2:$E$12576=AU$7)*(raw!$F$2:$F$12576=$AR$6)*(raw!$G$2:$G$12576))</f>
        <v>1</v>
      </c>
      <c r="AV21" s="15">
        <f>SUMPRODUCT((raw!$A$2:$A$12576=$A$4)*(raw!$B$2:$B$12576=$A21)*(raw!$E$2:$E$12576=AV$7)*(raw!$F$2:$F$12576=$AR$6)*(raw!$G$2:$G$12576))</f>
        <v>1</v>
      </c>
      <c r="AW21" s="15">
        <f>SUMPRODUCT((raw!$A$2:$A$12576=$A$4)*(raw!$B$2:$B$12576=$A21)*(raw!$E$2:$E$12576=AW$7)*(raw!$F$2:$F$12576=$AR$6)*(raw!$G$2:$G$12576))</f>
        <v>0</v>
      </c>
      <c r="AX21" s="15">
        <f>SUMPRODUCT((raw!$A$2:$A$12576=$A$4)*(raw!$B$2:$B$12576=$A21)*(raw!$E$2:$E$12576=AX$7)*(raw!$F$2:$F$12576=$AR$6)*(raw!$G$2:$G$12576))</f>
        <v>0</v>
      </c>
      <c r="AY21" s="15">
        <f>SUMPRODUCT((raw!$A$2:$A$12576=$A$4)*(raw!$B$2:$B$12576=$A21)*(raw!$E$2:$E$12576=AY$7)*(raw!$F$2:$F$12576=$AR$6)*(raw!$G$2:$G$12576))</f>
        <v>23</v>
      </c>
      <c r="AZ21" s="56">
        <f t="shared" si="34"/>
        <v>1.7241379310344827E-2</v>
      </c>
      <c r="BA21" s="56">
        <f t="shared" si="63"/>
        <v>7.3482428115015971E-2</v>
      </c>
      <c r="BB21" s="17"/>
      <c r="BC21" s="15">
        <f t="shared" si="35"/>
        <v>1932</v>
      </c>
      <c r="BD21" s="15">
        <f t="shared" si="36"/>
        <v>13</v>
      </c>
      <c r="BE21" s="15">
        <f t="shared" si="37"/>
        <v>1</v>
      </c>
      <c r="BF21" s="15">
        <f t="shared" si="38"/>
        <v>1</v>
      </c>
      <c r="BG21" s="15">
        <f t="shared" si="39"/>
        <v>4</v>
      </c>
      <c r="BH21" s="15">
        <f t="shared" si="40"/>
        <v>117</v>
      </c>
      <c r="BI21" s="56">
        <f t="shared" si="41"/>
        <v>9.7385955920041012E-3</v>
      </c>
      <c r="BJ21" s="56">
        <f t="shared" si="42"/>
        <v>5.6576402321083172E-2</v>
      </c>
      <c r="BK21" s="4"/>
      <c r="BL21" s="4"/>
      <c r="BM21" s="18"/>
      <c r="BN21" s="18"/>
    </row>
    <row r="22" spans="1:66" s="5" customFormat="1" ht="15" customHeight="1" x14ac:dyDescent="0.3">
      <c r="A22" s="14" t="s">
        <v>203</v>
      </c>
      <c r="B22" s="15">
        <f>SUMPRODUCT((raw!$A$2:$A$12576=$A$4)*(raw!$B$2:$B$12576=$A22)*(raw!$E$2:$E$12576=B$7)*(raw!$F$2:$F$12576=$B$6)*(raw!$G$2:$G$12576))</f>
        <v>335</v>
      </c>
      <c r="C22" s="15">
        <f>SUMPRODUCT((raw!$A$2:$A$12576=$A$4)*(raw!$B$2:$B$12576=$A22)*(raw!$E$2:$E$12576=C$7)*(raw!$F$2:$F$12576=$B$6)*(raw!$G$2:$G$12576))</f>
        <v>5</v>
      </c>
      <c r="D22" s="15">
        <f>SUMPRODUCT((raw!$A$2:$A$12576=$A$4)*(raw!$B$2:$B$12576=$A22)*(raw!$E$2:$E$12576=D$7)*(raw!$F$2:$F$12576=$B$6)*(raw!$G$2:$G$12576))</f>
        <v>8</v>
      </c>
      <c r="E22" s="15">
        <f>SUMPRODUCT((raw!$A$2:$A$12576=$A$4)*(raw!$B$2:$B$12576=$A22)*(raw!$E$2:$E$12576=E$7)*(raw!$F$2:$F$12576=$B$6)*(raw!$G$2:$G$12576))</f>
        <v>2</v>
      </c>
      <c r="F22" s="15">
        <f>SUMPRODUCT((raw!$A$2:$A$12576=$A$4)*(raw!$B$2:$B$12576=$A22)*(raw!$E$2:$E$12576=F$7)*(raw!$F$2:$F$12576=$B$6)*(raw!$G$2:$G$12576))</f>
        <v>2</v>
      </c>
      <c r="G22" s="15">
        <f>SUMPRODUCT((raw!$A$2:$A$12576=$A$4)*(raw!$B$2:$B$12576=$A22)*(raw!$E$2:$E$12576=G$7)*(raw!$F$2:$F$12576=$B$6)*(raw!$G$2:$G$12576))</f>
        <v>0</v>
      </c>
      <c r="H22" s="15">
        <f>SUMPRODUCT((raw!$A$2:$A$12576=$A$4)*(raw!$B$2:$B$12576=$A22)*(raw!$E$2:$E$12576=H$7)*(raw!$F$2:$F$12576=$B$6)*(raw!$G$2:$G$12576))</f>
        <v>0</v>
      </c>
      <c r="I22" s="15">
        <f>SUMPRODUCT((raw!$A$2:$A$12576=$A$4)*(raw!$B$2:$B$12576=$A22)*(raw!$E$2:$E$12576=I$7)*(raw!$F$2:$F$12576=$B$6)*(raw!$G$2:$G$12576))</f>
        <v>52</v>
      </c>
      <c r="J22" s="56">
        <f t="shared" si="19"/>
        <v>3.4090909090909088E-2</v>
      </c>
      <c r="K22" s="56">
        <f t="shared" si="61"/>
        <v>0.12871287128712872</v>
      </c>
      <c r="L22" s="85"/>
      <c r="M22" s="15">
        <f>SUMPRODUCT((raw!$A$2:$A$12576=$A$4)*(raw!$B$2:$B$12576=$A22)*(raw!$E$2:$E$12576=M$7)*(raw!$F$2:$F$12576=$M$6)*(raw!$G$2:$G$12576))</f>
        <v>539</v>
      </c>
      <c r="N22" s="15">
        <f>SUMPRODUCT((raw!$A$2:$A$12576=$A$4)*(raw!$B$2:$B$12576=$A22)*(raw!$E$2:$E$12576=N$7)*(raw!$F$2:$F$12576=$M$6)*(raw!$G$2:$G$12576))</f>
        <v>14</v>
      </c>
      <c r="O22" s="15">
        <f>SUMPRODUCT((raw!$A$2:$A$12576=$A$4)*(raw!$B$2:$B$12576=$A22)*(raw!$E$2:$E$12576=O$7)*(raw!$F$2:$F$12576=$M$6)*(raw!$G$2:$G$12576))</f>
        <v>2</v>
      </c>
      <c r="P22" s="15">
        <f>SUMPRODUCT((raw!$A$2:$A$12576=$A$4)*(raw!$B$2:$B$12576=$A22)*(raw!$E$2:$E$12576=P$7)*(raw!$F$2:$F$12576=$M$6)*(raw!$G$2:$G$12576))</f>
        <v>0</v>
      </c>
      <c r="Q22" s="15">
        <f>SUMPRODUCT((raw!$A$2:$A$12576=$A$4)*(raw!$B$2:$B$12576=$A22)*(raw!$E$2:$E$12576=Q$7)*(raw!$F$2:$F$12576=$M$6)*(raw!$G$2:$G$12576))</f>
        <v>1</v>
      </c>
      <c r="R22" s="15">
        <f>SUMPRODUCT((raw!$A$2:$A$12576=$A$4)*(raw!$B$2:$B$12576=$A22)*(raw!$E$2:$E$12576=R$7)*(raw!$F$2:$F$12576=$M$6)*(raw!$G$2:$G$12576))</f>
        <v>0</v>
      </c>
      <c r="S22" s="15">
        <f>SUMPRODUCT((raw!$A$2:$A$12576=$A$4)*(raw!$B$2:$B$12576=$A22)*(raw!$E$2:$E$12576=S$7)*(raw!$F$2:$F$12576=$M$6)*(raw!$G$2:$G$12576))</f>
        <v>0</v>
      </c>
      <c r="T22" s="15">
        <f>SUMPRODUCT((raw!$A$2:$A$12576=$A$4)*(raw!$B$2:$B$12576=$A22)*(raw!$E$2:$E$12576=T$7)*(raw!$F$2:$F$12576=$M$6)*(raw!$G$2:$G$12576))</f>
        <v>54</v>
      </c>
      <c r="U22" s="56">
        <f t="shared" si="22"/>
        <v>5.3956834532374104E-3</v>
      </c>
      <c r="V22" s="56">
        <f t="shared" si="5"/>
        <v>8.8524590163934422E-2</v>
      </c>
      <c r="W22" s="17"/>
      <c r="X22" s="15">
        <f t="shared" si="23"/>
        <v>893</v>
      </c>
      <c r="Y22" s="15">
        <f t="shared" si="24"/>
        <v>10</v>
      </c>
      <c r="Z22" s="15">
        <f t="shared" si="25"/>
        <v>2</v>
      </c>
      <c r="AA22" s="15">
        <f t="shared" si="26"/>
        <v>3</v>
      </c>
      <c r="AB22" s="15">
        <f t="shared" si="27"/>
        <v>0</v>
      </c>
      <c r="AC22" s="15">
        <f t="shared" si="28"/>
        <v>106</v>
      </c>
      <c r="AD22" s="56">
        <f t="shared" si="62"/>
        <v>1.6519823788546256E-2</v>
      </c>
      <c r="AE22" s="56">
        <f t="shared" si="8"/>
        <v>0.10453648915187377</v>
      </c>
      <c r="AF22" s="17"/>
      <c r="AG22" s="15">
        <f>SUMPRODUCT((raw!$A$2:$A$12576=$A$4)*(raw!$B$2:$B$12576=$A22)*(raw!$E$2:$E$12576=AG$7)*(raw!$F$2:$F$12576=$AG$6)*(raw!$G$2:$G$12576))</f>
        <v>31</v>
      </c>
      <c r="AH22" s="15">
        <f>SUMPRODUCT((raw!$A$2:$A$12576=$A$4)*(raw!$B$2:$B$12576=$A22)*(raw!$E$2:$E$12576=AH$7)*(raw!$F$2:$F$12576=$AG$6)*(raw!$G$2:$G$12576))</f>
        <v>0</v>
      </c>
      <c r="AI22" s="15">
        <f>SUMPRODUCT((raw!$A$2:$A$12576=$A$4)*(raw!$B$2:$B$12576=$A22)*(raw!$E$2:$E$12576=AI$7)*(raw!$F$2:$F$12576=$AG$6)*(raw!$G$2:$G$12576))</f>
        <v>0</v>
      </c>
      <c r="AJ22" s="15">
        <f>SUMPRODUCT((raw!$A$2:$A$12576=$A$4)*(raw!$B$2:$B$12576=$A22)*(raw!$E$2:$E$12576=AJ$7)*(raw!$F$2:$F$12576=$AG$6)*(raw!$G$2:$G$12576))</f>
        <v>0</v>
      </c>
      <c r="AK22" s="15">
        <f>SUMPRODUCT((raw!$A$2:$A$12576=$A$4)*(raw!$B$2:$B$12576=$A22)*(raw!$E$2:$E$12576=AK$7)*(raw!$F$2:$F$12576=$AG$6)*(raw!$G$2:$G$12576))</f>
        <v>0</v>
      </c>
      <c r="AL22" s="15">
        <f>SUMPRODUCT((raw!$A$2:$A$12576=$A$4)*(raw!$B$2:$B$12576=$A22)*(raw!$E$2:$E$12576=AL$7)*(raw!$F$2:$F$12576=$AG$6)*(raw!$G$2:$G$12576))</f>
        <v>0</v>
      </c>
      <c r="AM22" s="15">
        <f>SUMPRODUCT((raw!$A$2:$A$12576=$A$4)*(raw!$B$2:$B$12576=$A22)*(raw!$E$2:$E$12576=AM$7)*(raw!$F$2:$F$12576=$AG$6)*(raw!$G$2:$G$12576))</f>
        <v>0</v>
      </c>
      <c r="AN22" s="15">
        <f>SUMPRODUCT((raw!$A$2:$A$12576=$A$4)*(raw!$B$2:$B$12576=$A22)*(raw!$E$2:$E$12576=AN$7)*(raw!$F$2:$F$12576=$AG$6)*(raw!$G$2:$G$12576))</f>
        <v>4</v>
      </c>
      <c r="AO22" s="56">
        <f t="shared" si="31"/>
        <v>0</v>
      </c>
      <c r="AP22" s="56">
        <f t="shared" si="11"/>
        <v>0.11428571428571428</v>
      </c>
      <c r="AQ22" s="17"/>
      <c r="AR22" s="15">
        <f>SUMPRODUCT((raw!$A$2:$A$12576=$A$4)*(raw!$B$2:$B$12576=$A22)*(raw!$E$2:$E$12576=AR$7)*(raw!$F$2:$F$12576=$AR$6)*(raw!$G$2:$G$12576))</f>
        <v>278</v>
      </c>
      <c r="AS22" s="15">
        <f>SUMPRODUCT((raw!$A$2:$A$12576=$A$4)*(raw!$B$2:$B$12576=$A22)*(raw!$E$2:$E$12576=AS$7)*(raw!$F$2:$F$12576=$AR$6)*(raw!$G$2:$G$12576))</f>
        <v>2</v>
      </c>
      <c r="AT22" s="15">
        <f>SUMPRODUCT((raw!$A$2:$A$12576=$A$4)*(raw!$B$2:$B$12576=$A22)*(raw!$E$2:$E$12576=AT$7)*(raw!$F$2:$F$12576=$AR$6)*(raw!$G$2:$G$12576))</f>
        <v>0</v>
      </c>
      <c r="AU22" s="15">
        <f>SUMPRODUCT((raw!$A$2:$A$12576=$A$4)*(raw!$B$2:$B$12576=$A22)*(raw!$E$2:$E$12576=AU$7)*(raw!$F$2:$F$12576=$AR$6)*(raw!$G$2:$G$12576))</f>
        <v>1</v>
      </c>
      <c r="AV22" s="15">
        <f>SUMPRODUCT((raw!$A$2:$A$12576=$A$4)*(raw!$B$2:$B$12576=$A22)*(raw!$E$2:$E$12576=AV$7)*(raw!$F$2:$F$12576=$AR$6)*(raw!$G$2:$G$12576))</f>
        <v>0</v>
      </c>
      <c r="AW22" s="15">
        <f>SUMPRODUCT((raw!$A$2:$A$12576=$A$4)*(raw!$B$2:$B$12576=$A22)*(raw!$E$2:$E$12576=AW$7)*(raw!$F$2:$F$12576=$AR$6)*(raw!$G$2:$G$12576))</f>
        <v>0</v>
      </c>
      <c r="AX22" s="15">
        <f>SUMPRODUCT((raw!$A$2:$A$12576=$A$4)*(raw!$B$2:$B$12576=$A22)*(raw!$E$2:$E$12576=AX$7)*(raw!$F$2:$F$12576=$AR$6)*(raw!$G$2:$G$12576))</f>
        <v>1</v>
      </c>
      <c r="AY22" s="15">
        <f>SUMPRODUCT((raw!$A$2:$A$12576=$A$4)*(raw!$B$2:$B$12576=$A22)*(raw!$E$2:$E$12576=AY$7)*(raw!$F$2:$F$12576=$AR$6)*(raw!$G$2:$G$12576))</f>
        <v>19</v>
      </c>
      <c r="AZ22" s="56">
        <f t="shared" si="34"/>
        <v>7.0921985815602835E-3</v>
      </c>
      <c r="BA22" s="56">
        <f t="shared" si="63"/>
        <v>6.3122923588039864E-2</v>
      </c>
      <c r="BB22" s="17"/>
      <c r="BC22" s="15">
        <f t="shared" si="35"/>
        <v>1204</v>
      </c>
      <c r="BD22" s="15">
        <f t="shared" si="36"/>
        <v>10</v>
      </c>
      <c r="BE22" s="15">
        <f t="shared" si="37"/>
        <v>3</v>
      </c>
      <c r="BF22" s="15">
        <f t="shared" si="38"/>
        <v>3</v>
      </c>
      <c r="BG22" s="15">
        <f t="shared" si="39"/>
        <v>1</v>
      </c>
      <c r="BH22" s="15">
        <f t="shared" si="40"/>
        <v>129</v>
      </c>
      <c r="BI22" s="56">
        <f t="shared" si="41"/>
        <v>1.3923013923013924E-2</v>
      </c>
      <c r="BJ22" s="56">
        <f t="shared" si="42"/>
        <v>9.555555555555556E-2</v>
      </c>
      <c r="BK22" s="4"/>
      <c r="BL22" s="4"/>
      <c r="BM22" s="18"/>
      <c r="BN22" s="18"/>
    </row>
    <row r="23" spans="1:66" s="5" customFormat="1" ht="15" customHeight="1" x14ac:dyDescent="0.3">
      <c r="A23" s="14" t="s">
        <v>36</v>
      </c>
      <c r="B23" s="15">
        <f>SUMPRODUCT((raw!$A$2:$A$12576=$A$4)*(raw!$B$2:$B$12576=$A23)*(raw!$E$2:$E$12576=B$7)*(raw!$F$2:$F$12576=$B$6)*(raw!$G$2:$G$12576))</f>
        <v>273</v>
      </c>
      <c r="C23" s="15">
        <f>SUMPRODUCT((raw!$A$2:$A$12576=$A$4)*(raw!$B$2:$B$12576=$A23)*(raw!$E$2:$E$12576=C$7)*(raw!$F$2:$F$12576=$B$6)*(raw!$G$2:$G$12576))</f>
        <v>1</v>
      </c>
      <c r="D23" s="15">
        <f>SUMPRODUCT((raw!$A$2:$A$12576=$A$4)*(raw!$B$2:$B$12576=$A23)*(raw!$E$2:$E$12576=D$7)*(raw!$F$2:$F$12576=$B$6)*(raw!$G$2:$G$12576))</f>
        <v>4</v>
      </c>
      <c r="E23" s="15">
        <f>SUMPRODUCT((raw!$A$2:$A$12576=$A$4)*(raw!$B$2:$B$12576=$A23)*(raw!$E$2:$E$12576=E$7)*(raw!$F$2:$F$12576=$B$6)*(raw!$G$2:$G$12576))</f>
        <v>2</v>
      </c>
      <c r="F23" s="15">
        <f>SUMPRODUCT((raw!$A$2:$A$12576=$A$4)*(raw!$B$2:$B$12576=$A23)*(raw!$E$2:$E$12576=F$7)*(raw!$F$2:$F$12576=$B$6)*(raw!$G$2:$G$12576))</f>
        <v>1</v>
      </c>
      <c r="G23" s="15">
        <f>SUMPRODUCT((raw!$A$2:$A$12576=$A$4)*(raw!$B$2:$B$12576=$A23)*(raw!$E$2:$E$12576=G$7)*(raw!$F$2:$F$12576=$B$6)*(raw!$G$2:$G$12576))</f>
        <v>0</v>
      </c>
      <c r="H23" s="15">
        <f>SUMPRODUCT((raw!$A$2:$A$12576=$A$4)*(raw!$B$2:$B$12576=$A23)*(raw!$E$2:$E$12576=H$7)*(raw!$F$2:$F$12576=$B$6)*(raw!$G$2:$G$12576))</f>
        <v>0</v>
      </c>
      <c r="I23" s="15">
        <f>SUMPRODUCT((raw!$A$2:$A$12576=$A$4)*(raw!$B$2:$B$12576=$A23)*(raw!$E$2:$E$12576=I$7)*(raw!$F$2:$F$12576=$B$6)*(raw!$G$2:$G$12576))</f>
        <v>23</v>
      </c>
      <c r="J23" s="56">
        <f t="shared" si="19"/>
        <v>2.491103202846975E-2</v>
      </c>
      <c r="K23" s="56">
        <f t="shared" si="61"/>
        <v>7.5657894736842105E-2</v>
      </c>
      <c r="L23" s="85"/>
      <c r="M23" s="15">
        <f>SUMPRODUCT((raw!$A$2:$A$12576=$A$4)*(raw!$B$2:$B$12576=$A23)*(raw!$E$2:$E$12576=M$7)*(raw!$F$2:$F$12576=$M$6)*(raw!$G$2:$G$12576))</f>
        <v>131</v>
      </c>
      <c r="N23" s="15">
        <f>SUMPRODUCT((raw!$A$2:$A$12576=$A$4)*(raw!$B$2:$B$12576=$A23)*(raw!$E$2:$E$12576=N$7)*(raw!$F$2:$F$12576=$M$6)*(raw!$G$2:$G$12576))</f>
        <v>1</v>
      </c>
      <c r="O23" s="15">
        <f>SUMPRODUCT((raw!$A$2:$A$12576=$A$4)*(raw!$B$2:$B$12576=$A23)*(raw!$E$2:$E$12576=O$7)*(raw!$F$2:$F$12576=$M$6)*(raw!$G$2:$G$12576))</f>
        <v>0</v>
      </c>
      <c r="P23" s="15">
        <f>SUMPRODUCT((raw!$A$2:$A$12576=$A$4)*(raw!$B$2:$B$12576=$A23)*(raw!$E$2:$E$12576=P$7)*(raw!$F$2:$F$12576=$M$6)*(raw!$G$2:$G$12576))</f>
        <v>1</v>
      </c>
      <c r="Q23" s="15">
        <f>SUMPRODUCT((raw!$A$2:$A$12576=$A$4)*(raw!$B$2:$B$12576=$A23)*(raw!$E$2:$E$12576=Q$7)*(raw!$F$2:$F$12576=$M$6)*(raw!$G$2:$G$12576))</f>
        <v>2</v>
      </c>
      <c r="R23" s="15">
        <f>SUMPRODUCT((raw!$A$2:$A$12576=$A$4)*(raw!$B$2:$B$12576=$A23)*(raw!$E$2:$E$12576=R$7)*(raw!$F$2:$F$12576=$M$6)*(raw!$G$2:$G$12576))</f>
        <v>0</v>
      </c>
      <c r="S23" s="15">
        <f>SUMPRODUCT((raw!$A$2:$A$12576=$A$4)*(raw!$B$2:$B$12576=$A23)*(raw!$E$2:$E$12576=S$7)*(raw!$F$2:$F$12576=$M$6)*(raw!$G$2:$G$12576))</f>
        <v>0</v>
      </c>
      <c r="T23" s="15">
        <f>SUMPRODUCT((raw!$A$2:$A$12576=$A$4)*(raw!$B$2:$B$12576=$A23)*(raw!$E$2:$E$12576=T$7)*(raw!$F$2:$F$12576=$M$6)*(raw!$G$2:$G$12576))</f>
        <v>49</v>
      </c>
      <c r="U23" s="56">
        <f t="shared" si="22"/>
        <v>2.2222222222222223E-2</v>
      </c>
      <c r="V23" s="56">
        <f t="shared" si="5"/>
        <v>0.26630434782608697</v>
      </c>
      <c r="W23" s="17"/>
      <c r="X23" s="15">
        <f t="shared" si="23"/>
        <v>406</v>
      </c>
      <c r="Y23" s="15">
        <f t="shared" si="24"/>
        <v>4</v>
      </c>
      <c r="Z23" s="15">
        <f t="shared" si="25"/>
        <v>3</v>
      </c>
      <c r="AA23" s="15">
        <f t="shared" si="26"/>
        <v>3</v>
      </c>
      <c r="AB23" s="15">
        <f t="shared" si="27"/>
        <v>0</v>
      </c>
      <c r="AC23" s="15">
        <f t="shared" si="28"/>
        <v>72</v>
      </c>
      <c r="AD23" s="56">
        <f t="shared" si="62"/>
        <v>2.403846153846154E-2</v>
      </c>
      <c r="AE23" s="56">
        <f t="shared" si="8"/>
        <v>0.14754098360655737</v>
      </c>
      <c r="AF23" s="17"/>
      <c r="AG23" s="15">
        <f>SUMPRODUCT((raw!$A$2:$A$12576=$A$4)*(raw!$B$2:$B$12576=$A23)*(raw!$E$2:$E$12576=AG$7)*(raw!$F$2:$F$12576=$AG$6)*(raw!$G$2:$G$12576))</f>
        <v>22</v>
      </c>
      <c r="AH23" s="15">
        <f>SUMPRODUCT((raw!$A$2:$A$12576=$A$4)*(raw!$B$2:$B$12576=$A23)*(raw!$E$2:$E$12576=AH$7)*(raw!$F$2:$F$12576=$AG$6)*(raw!$G$2:$G$12576))</f>
        <v>0</v>
      </c>
      <c r="AI23" s="15">
        <f>SUMPRODUCT((raw!$A$2:$A$12576=$A$4)*(raw!$B$2:$B$12576=$A23)*(raw!$E$2:$E$12576=AI$7)*(raw!$F$2:$F$12576=$AG$6)*(raw!$G$2:$G$12576))</f>
        <v>0</v>
      </c>
      <c r="AJ23" s="15">
        <f>SUMPRODUCT((raw!$A$2:$A$12576=$A$4)*(raw!$B$2:$B$12576=$A23)*(raw!$E$2:$E$12576=AJ$7)*(raw!$F$2:$F$12576=$AG$6)*(raw!$G$2:$G$12576))</f>
        <v>0</v>
      </c>
      <c r="AK23" s="15">
        <f>SUMPRODUCT((raw!$A$2:$A$12576=$A$4)*(raw!$B$2:$B$12576=$A23)*(raw!$E$2:$E$12576=AK$7)*(raw!$F$2:$F$12576=$AG$6)*(raw!$G$2:$G$12576))</f>
        <v>0</v>
      </c>
      <c r="AL23" s="15">
        <f>SUMPRODUCT((raw!$A$2:$A$12576=$A$4)*(raw!$B$2:$B$12576=$A23)*(raw!$E$2:$E$12576=AL$7)*(raw!$F$2:$F$12576=$AG$6)*(raw!$G$2:$G$12576))</f>
        <v>0</v>
      </c>
      <c r="AM23" s="15">
        <f>SUMPRODUCT((raw!$A$2:$A$12576=$A$4)*(raw!$B$2:$B$12576=$A23)*(raw!$E$2:$E$12576=AM$7)*(raw!$F$2:$F$12576=$AG$6)*(raw!$G$2:$G$12576))</f>
        <v>0</v>
      </c>
      <c r="AN23" s="15">
        <f>SUMPRODUCT((raw!$A$2:$A$12576=$A$4)*(raw!$B$2:$B$12576=$A23)*(raw!$E$2:$E$12576=AN$7)*(raw!$F$2:$F$12576=$AG$6)*(raw!$G$2:$G$12576))</f>
        <v>0</v>
      </c>
      <c r="AO23" s="56">
        <f t="shared" si="31"/>
        <v>0</v>
      </c>
      <c r="AP23" s="56">
        <f t="shared" si="11"/>
        <v>0</v>
      </c>
      <c r="AQ23" s="17"/>
      <c r="AR23" s="15">
        <f>SUMPRODUCT((raw!$A$2:$A$12576=$A$4)*(raw!$B$2:$B$12576=$A23)*(raw!$E$2:$E$12576=AR$7)*(raw!$F$2:$F$12576=$AR$6)*(raw!$G$2:$G$12576))</f>
        <v>62</v>
      </c>
      <c r="AS23" s="15">
        <f>SUMPRODUCT((raw!$A$2:$A$12576=$A$4)*(raw!$B$2:$B$12576=$A23)*(raw!$E$2:$E$12576=AS$7)*(raw!$F$2:$F$12576=$AR$6)*(raw!$G$2:$G$12576))</f>
        <v>1</v>
      </c>
      <c r="AT23" s="15">
        <f>SUMPRODUCT((raw!$A$2:$A$12576=$A$4)*(raw!$B$2:$B$12576=$A23)*(raw!$E$2:$E$12576=AT$7)*(raw!$F$2:$F$12576=$AR$6)*(raw!$G$2:$G$12576))</f>
        <v>0</v>
      </c>
      <c r="AU23" s="15">
        <f>SUMPRODUCT((raw!$A$2:$A$12576=$A$4)*(raw!$B$2:$B$12576=$A23)*(raw!$E$2:$E$12576=AU$7)*(raw!$F$2:$F$12576=$AR$6)*(raw!$G$2:$G$12576))</f>
        <v>0</v>
      </c>
      <c r="AV23" s="15">
        <f>SUMPRODUCT((raw!$A$2:$A$12576=$A$4)*(raw!$B$2:$B$12576=$A23)*(raw!$E$2:$E$12576=AV$7)*(raw!$F$2:$F$12576=$AR$6)*(raw!$G$2:$G$12576))</f>
        <v>0</v>
      </c>
      <c r="AW23" s="15">
        <f>SUMPRODUCT((raw!$A$2:$A$12576=$A$4)*(raw!$B$2:$B$12576=$A23)*(raw!$E$2:$E$12576=AW$7)*(raw!$F$2:$F$12576=$AR$6)*(raw!$G$2:$G$12576))</f>
        <v>0</v>
      </c>
      <c r="AX23" s="15">
        <f>SUMPRODUCT((raw!$A$2:$A$12576=$A$4)*(raw!$B$2:$B$12576=$A23)*(raw!$E$2:$E$12576=AX$7)*(raw!$F$2:$F$12576=$AR$6)*(raw!$G$2:$G$12576))</f>
        <v>0</v>
      </c>
      <c r="AY23" s="15">
        <f>SUMPRODUCT((raw!$A$2:$A$12576=$A$4)*(raw!$B$2:$B$12576=$A23)*(raw!$E$2:$E$12576=AY$7)*(raw!$F$2:$F$12576=$AR$6)*(raw!$G$2:$G$12576))</f>
        <v>19</v>
      </c>
      <c r="AZ23" s="56">
        <f t="shared" si="34"/>
        <v>0</v>
      </c>
      <c r="BA23" s="56">
        <f t="shared" si="63"/>
        <v>0.23170731707317074</v>
      </c>
      <c r="BB23" s="17"/>
      <c r="BC23" s="15">
        <f t="shared" si="35"/>
        <v>491</v>
      </c>
      <c r="BD23" s="15">
        <f t="shared" si="36"/>
        <v>4</v>
      </c>
      <c r="BE23" s="15">
        <f t="shared" si="37"/>
        <v>3</v>
      </c>
      <c r="BF23" s="15">
        <f t="shared" si="38"/>
        <v>3</v>
      </c>
      <c r="BG23" s="15">
        <f t="shared" si="39"/>
        <v>0</v>
      </c>
      <c r="BH23" s="15">
        <f t="shared" si="40"/>
        <v>91</v>
      </c>
      <c r="BI23" s="56">
        <f t="shared" si="41"/>
        <v>1.9960079840319361E-2</v>
      </c>
      <c r="BJ23" s="56">
        <f t="shared" si="42"/>
        <v>0.15371621621621623</v>
      </c>
      <c r="BK23" s="4"/>
      <c r="BL23" s="4"/>
      <c r="BM23" s="18"/>
      <c r="BN23" s="18"/>
    </row>
    <row r="24" spans="1:66" s="5" customFormat="1" ht="15" customHeight="1" x14ac:dyDescent="0.3">
      <c r="A24" s="14" t="s">
        <v>39</v>
      </c>
      <c r="B24" s="15">
        <f>SUMPRODUCT((raw!$A$2:$A$12576=$A$4)*(raw!$B$2:$B$12576=$A24)*(raw!$E$2:$E$12576=B$7)*(raw!$F$2:$F$12576=$B$6)*(raw!$G$2:$G$12576))</f>
        <v>318</v>
      </c>
      <c r="C24" s="15">
        <f>SUMPRODUCT((raw!$A$2:$A$12576=$A$4)*(raw!$B$2:$B$12576=$A24)*(raw!$E$2:$E$12576=C$7)*(raw!$F$2:$F$12576=$B$6)*(raw!$G$2:$G$12576))</f>
        <v>8</v>
      </c>
      <c r="D24" s="15">
        <f>SUMPRODUCT((raw!$A$2:$A$12576=$A$4)*(raw!$B$2:$B$12576=$A24)*(raw!$E$2:$E$12576=D$7)*(raw!$F$2:$F$12576=$B$6)*(raw!$G$2:$G$12576))</f>
        <v>7</v>
      </c>
      <c r="E24" s="15">
        <f>SUMPRODUCT((raw!$A$2:$A$12576=$A$4)*(raw!$B$2:$B$12576=$A24)*(raw!$E$2:$E$12576=E$7)*(raw!$F$2:$F$12576=$B$6)*(raw!$G$2:$G$12576))</f>
        <v>1</v>
      </c>
      <c r="F24" s="15">
        <f>SUMPRODUCT((raw!$A$2:$A$12576=$A$4)*(raw!$B$2:$B$12576=$A24)*(raw!$E$2:$E$12576=F$7)*(raw!$F$2:$F$12576=$B$6)*(raw!$G$2:$G$12576))</f>
        <v>1</v>
      </c>
      <c r="G24" s="15">
        <f>SUMPRODUCT((raw!$A$2:$A$12576=$A$4)*(raw!$B$2:$B$12576=$A24)*(raw!$E$2:$E$12576=G$7)*(raw!$F$2:$F$12576=$B$6)*(raw!$G$2:$G$12576))</f>
        <v>0</v>
      </c>
      <c r="H24" s="15">
        <f>SUMPRODUCT((raw!$A$2:$A$12576=$A$4)*(raw!$B$2:$B$12576=$A24)*(raw!$E$2:$E$12576=H$7)*(raw!$F$2:$F$12576=$B$6)*(raw!$G$2:$G$12576))</f>
        <v>0</v>
      </c>
      <c r="I24" s="15">
        <f>SUMPRODUCT((raw!$A$2:$A$12576=$A$4)*(raw!$B$2:$B$12576=$A24)*(raw!$E$2:$E$12576=I$7)*(raw!$F$2:$F$12576=$B$6)*(raw!$G$2:$G$12576))</f>
        <v>23</v>
      </c>
      <c r="J24" s="56">
        <f t="shared" si="19"/>
        <v>2.6865671641791045E-2</v>
      </c>
      <c r="K24" s="56">
        <f t="shared" si="61"/>
        <v>6.4245810055865923E-2</v>
      </c>
      <c r="L24" s="85"/>
      <c r="M24" s="15">
        <f>SUMPRODUCT((raw!$A$2:$A$12576=$A$4)*(raw!$B$2:$B$12576=$A24)*(raw!$E$2:$E$12576=M$7)*(raw!$F$2:$F$12576=$M$6)*(raw!$G$2:$G$12576))</f>
        <v>222</v>
      </c>
      <c r="N24" s="15">
        <f>SUMPRODUCT((raw!$A$2:$A$12576=$A$4)*(raw!$B$2:$B$12576=$A24)*(raw!$E$2:$E$12576=N$7)*(raw!$F$2:$F$12576=$M$6)*(raw!$G$2:$G$12576))</f>
        <v>5</v>
      </c>
      <c r="O24" s="15">
        <f>SUMPRODUCT((raw!$A$2:$A$12576=$A$4)*(raw!$B$2:$B$12576=$A24)*(raw!$E$2:$E$12576=O$7)*(raw!$F$2:$F$12576=$M$6)*(raw!$G$2:$G$12576))</f>
        <v>7</v>
      </c>
      <c r="P24" s="15">
        <f>SUMPRODUCT((raw!$A$2:$A$12576=$A$4)*(raw!$B$2:$B$12576=$A24)*(raw!$E$2:$E$12576=P$7)*(raw!$F$2:$F$12576=$M$6)*(raw!$G$2:$G$12576))</f>
        <v>0</v>
      </c>
      <c r="Q24" s="15">
        <f>SUMPRODUCT((raw!$A$2:$A$12576=$A$4)*(raw!$B$2:$B$12576=$A24)*(raw!$E$2:$E$12576=Q$7)*(raw!$F$2:$F$12576=$M$6)*(raw!$G$2:$G$12576))</f>
        <v>1</v>
      </c>
      <c r="R24" s="15">
        <f>SUMPRODUCT((raw!$A$2:$A$12576=$A$4)*(raw!$B$2:$B$12576=$A24)*(raw!$E$2:$E$12576=R$7)*(raw!$F$2:$F$12576=$M$6)*(raw!$G$2:$G$12576))</f>
        <v>0</v>
      </c>
      <c r="S24" s="15">
        <f>SUMPRODUCT((raw!$A$2:$A$12576=$A$4)*(raw!$B$2:$B$12576=$A24)*(raw!$E$2:$E$12576=S$7)*(raw!$F$2:$F$12576=$M$6)*(raw!$G$2:$G$12576))</f>
        <v>0</v>
      </c>
      <c r="T24" s="15">
        <f>SUMPRODUCT((raw!$A$2:$A$12576=$A$4)*(raw!$B$2:$B$12576=$A24)*(raw!$E$2:$E$12576=T$7)*(raw!$F$2:$F$12576=$M$6)*(raw!$G$2:$G$12576))</f>
        <v>19</v>
      </c>
      <c r="U24" s="56">
        <f t="shared" si="22"/>
        <v>3.4042553191489362E-2</v>
      </c>
      <c r="V24" s="56">
        <f t="shared" si="5"/>
        <v>7.4803149606299218E-2</v>
      </c>
      <c r="W24" s="17"/>
      <c r="X24" s="15">
        <f t="shared" si="23"/>
        <v>553</v>
      </c>
      <c r="Y24" s="15">
        <f t="shared" si="24"/>
        <v>14</v>
      </c>
      <c r="Z24" s="15">
        <f t="shared" si="25"/>
        <v>1</v>
      </c>
      <c r="AA24" s="15">
        <f t="shared" si="26"/>
        <v>2</v>
      </c>
      <c r="AB24" s="15">
        <f t="shared" si="27"/>
        <v>0</v>
      </c>
      <c r="AC24" s="15">
        <f t="shared" si="28"/>
        <v>42</v>
      </c>
      <c r="AD24" s="56">
        <f t="shared" si="62"/>
        <v>2.9824561403508771E-2</v>
      </c>
      <c r="AE24" s="56">
        <f t="shared" si="8"/>
        <v>6.8627450980392163E-2</v>
      </c>
      <c r="AF24" s="17"/>
      <c r="AG24" s="15">
        <f>SUMPRODUCT((raw!$A$2:$A$12576=$A$4)*(raw!$B$2:$B$12576=$A24)*(raw!$E$2:$E$12576=AG$7)*(raw!$F$2:$F$12576=$AG$6)*(raw!$G$2:$G$12576))</f>
        <v>28</v>
      </c>
      <c r="AH24" s="15">
        <f>SUMPRODUCT((raw!$A$2:$A$12576=$A$4)*(raw!$B$2:$B$12576=$A24)*(raw!$E$2:$E$12576=AH$7)*(raw!$F$2:$F$12576=$AG$6)*(raw!$G$2:$G$12576))</f>
        <v>1</v>
      </c>
      <c r="AI24" s="15">
        <f>SUMPRODUCT((raw!$A$2:$A$12576=$A$4)*(raw!$B$2:$B$12576=$A24)*(raw!$E$2:$E$12576=AI$7)*(raw!$F$2:$F$12576=$AG$6)*(raw!$G$2:$G$12576))</f>
        <v>2</v>
      </c>
      <c r="AJ24" s="15">
        <f>SUMPRODUCT((raw!$A$2:$A$12576=$A$4)*(raw!$B$2:$B$12576=$A24)*(raw!$E$2:$E$12576=AJ$7)*(raw!$F$2:$F$12576=$AG$6)*(raw!$G$2:$G$12576))</f>
        <v>0</v>
      </c>
      <c r="AK24" s="15">
        <f>SUMPRODUCT((raw!$A$2:$A$12576=$A$4)*(raw!$B$2:$B$12576=$A24)*(raw!$E$2:$E$12576=AK$7)*(raw!$F$2:$F$12576=$AG$6)*(raw!$G$2:$G$12576))</f>
        <v>0</v>
      </c>
      <c r="AL24" s="15">
        <f>SUMPRODUCT((raw!$A$2:$A$12576=$A$4)*(raw!$B$2:$B$12576=$A24)*(raw!$E$2:$E$12576=AL$7)*(raw!$F$2:$F$12576=$AG$6)*(raw!$G$2:$G$12576))</f>
        <v>0</v>
      </c>
      <c r="AM24" s="15">
        <f>SUMPRODUCT((raw!$A$2:$A$12576=$A$4)*(raw!$B$2:$B$12576=$A24)*(raw!$E$2:$E$12576=AM$7)*(raw!$F$2:$F$12576=$AG$6)*(raw!$G$2:$G$12576))</f>
        <v>0</v>
      </c>
      <c r="AN24" s="15">
        <f>SUMPRODUCT((raw!$A$2:$A$12576=$A$4)*(raw!$B$2:$B$12576=$A24)*(raw!$E$2:$E$12576=AN$7)*(raw!$F$2:$F$12576=$AG$6)*(raw!$G$2:$G$12576))</f>
        <v>2</v>
      </c>
      <c r="AO24" s="56">
        <f t="shared" si="31"/>
        <v>6.4516129032258063E-2</v>
      </c>
      <c r="AP24" s="56">
        <f t="shared" si="11"/>
        <v>6.0606060606060608E-2</v>
      </c>
      <c r="AQ24" s="17"/>
      <c r="AR24" s="15">
        <f>SUMPRODUCT((raw!$A$2:$A$12576=$A$4)*(raw!$B$2:$B$12576=$A24)*(raw!$E$2:$E$12576=AR$7)*(raw!$F$2:$F$12576=$AR$6)*(raw!$G$2:$G$12576))</f>
        <v>142</v>
      </c>
      <c r="AS24" s="15">
        <f>SUMPRODUCT((raw!$A$2:$A$12576=$A$4)*(raw!$B$2:$B$12576=$A24)*(raw!$E$2:$E$12576=AS$7)*(raw!$F$2:$F$12576=$AR$6)*(raw!$G$2:$G$12576))</f>
        <v>9</v>
      </c>
      <c r="AT24" s="15">
        <f>SUMPRODUCT((raw!$A$2:$A$12576=$A$4)*(raw!$B$2:$B$12576=$A24)*(raw!$E$2:$E$12576=AT$7)*(raw!$F$2:$F$12576=$AR$6)*(raw!$G$2:$G$12576))</f>
        <v>2</v>
      </c>
      <c r="AU24" s="15">
        <f>SUMPRODUCT((raw!$A$2:$A$12576=$A$4)*(raw!$B$2:$B$12576=$A24)*(raw!$E$2:$E$12576=AU$7)*(raw!$F$2:$F$12576=$AR$6)*(raw!$G$2:$G$12576))</f>
        <v>1</v>
      </c>
      <c r="AV24" s="15">
        <f>SUMPRODUCT((raw!$A$2:$A$12576=$A$4)*(raw!$B$2:$B$12576=$A24)*(raw!$E$2:$E$12576=AV$7)*(raw!$F$2:$F$12576=$AR$6)*(raw!$G$2:$G$12576))</f>
        <v>1</v>
      </c>
      <c r="AW24" s="15">
        <f>SUMPRODUCT((raw!$A$2:$A$12576=$A$4)*(raw!$B$2:$B$12576=$A24)*(raw!$E$2:$E$12576=AW$7)*(raw!$F$2:$F$12576=$AR$6)*(raw!$G$2:$G$12576))</f>
        <v>0</v>
      </c>
      <c r="AX24" s="15">
        <f>SUMPRODUCT((raw!$A$2:$A$12576=$A$4)*(raw!$B$2:$B$12576=$A24)*(raw!$E$2:$E$12576=AX$7)*(raw!$F$2:$F$12576=$AR$6)*(raw!$G$2:$G$12576))</f>
        <v>1</v>
      </c>
      <c r="AY24" s="15">
        <f>SUMPRODUCT((raw!$A$2:$A$12576=$A$4)*(raw!$B$2:$B$12576=$A24)*(raw!$E$2:$E$12576=AY$7)*(raw!$F$2:$F$12576=$AR$6)*(raw!$G$2:$G$12576))</f>
        <v>19</v>
      </c>
      <c r="AZ24" s="56">
        <f t="shared" si="34"/>
        <v>3.2051282051282048E-2</v>
      </c>
      <c r="BA24" s="56">
        <f t="shared" si="63"/>
        <v>0.10857142857142857</v>
      </c>
      <c r="BB24" s="17"/>
      <c r="BC24" s="15">
        <f t="shared" si="35"/>
        <v>733</v>
      </c>
      <c r="BD24" s="15">
        <f t="shared" si="36"/>
        <v>18</v>
      </c>
      <c r="BE24" s="15">
        <f t="shared" si="37"/>
        <v>2</v>
      </c>
      <c r="BF24" s="15">
        <f t="shared" si="38"/>
        <v>3</v>
      </c>
      <c r="BG24" s="15">
        <f t="shared" si="39"/>
        <v>1</v>
      </c>
      <c r="BH24" s="15">
        <f t="shared" si="40"/>
        <v>63</v>
      </c>
      <c r="BI24" s="56">
        <f t="shared" si="41"/>
        <v>3.1704095112285335E-2</v>
      </c>
      <c r="BJ24" s="56">
        <f t="shared" si="42"/>
        <v>7.6829268292682926E-2</v>
      </c>
      <c r="BK24" s="4"/>
      <c r="BL24" s="4"/>
      <c r="BM24" s="18"/>
      <c r="BN24" s="18"/>
    </row>
    <row r="25" spans="1:66" s="5" customFormat="1" ht="15" customHeight="1" x14ac:dyDescent="0.3">
      <c r="A25" s="14" t="s">
        <v>42</v>
      </c>
      <c r="B25" s="15">
        <f>SUMPRODUCT((raw!$A$2:$A$12576=$A$4)*(raw!$B$2:$B$12576=$A25)*(raw!$E$2:$E$12576=B$7)*(raw!$F$2:$F$12576=$B$6)*(raw!$G$2:$G$12576))</f>
        <v>296</v>
      </c>
      <c r="C25" s="15">
        <f>SUMPRODUCT((raw!$A$2:$A$12576=$A$4)*(raw!$B$2:$B$12576=$A25)*(raw!$E$2:$E$12576=C$7)*(raw!$F$2:$F$12576=$B$6)*(raw!$G$2:$G$12576))</f>
        <v>7</v>
      </c>
      <c r="D25" s="15">
        <f>SUMPRODUCT((raw!$A$2:$A$12576=$A$4)*(raw!$B$2:$B$12576=$A25)*(raw!$E$2:$E$12576=D$7)*(raw!$F$2:$F$12576=$B$6)*(raw!$G$2:$G$12576))</f>
        <v>5</v>
      </c>
      <c r="E25" s="15">
        <f>SUMPRODUCT((raw!$A$2:$A$12576=$A$4)*(raw!$B$2:$B$12576=$A25)*(raw!$E$2:$E$12576=E$7)*(raw!$F$2:$F$12576=$B$6)*(raw!$G$2:$G$12576))</f>
        <v>1</v>
      </c>
      <c r="F25" s="15">
        <f>SUMPRODUCT((raw!$A$2:$A$12576=$A$4)*(raw!$B$2:$B$12576=$A25)*(raw!$E$2:$E$12576=F$7)*(raw!$F$2:$F$12576=$B$6)*(raw!$G$2:$G$12576))</f>
        <v>2</v>
      </c>
      <c r="G25" s="15">
        <f>SUMPRODUCT((raw!$A$2:$A$12576=$A$4)*(raw!$B$2:$B$12576=$A25)*(raw!$E$2:$E$12576=G$7)*(raw!$F$2:$F$12576=$B$6)*(raw!$G$2:$G$12576))</f>
        <v>0</v>
      </c>
      <c r="H25" s="15">
        <f>SUMPRODUCT((raw!$A$2:$A$12576=$A$4)*(raw!$B$2:$B$12576=$A25)*(raw!$E$2:$E$12576=H$7)*(raw!$F$2:$F$12576=$B$6)*(raw!$G$2:$G$12576))</f>
        <v>0</v>
      </c>
      <c r="I25" s="15">
        <f>SUMPRODUCT((raw!$A$2:$A$12576=$A$4)*(raw!$B$2:$B$12576=$A25)*(raw!$E$2:$E$12576=I$7)*(raw!$F$2:$F$12576=$B$6)*(raw!$G$2:$G$12576))</f>
        <v>330</v>
      </c>
      <c r="J25" s="56">
        <f t="shared" si="19"/>
        <v>2.5723472668810289E-2</v>
      </c>
      <c r="K25" s="56">
        <f t="shared" si="61"/>
        <v>0.51482059282371295</v>
      </c>
      <c r="L25" s="85"/>
      <c r="M25" s="15">
        <f>SUMPRODUCT((raw!$A$2:$A$12576=$A$4)*(raw!$B$2:$B$12576=$A25)*(raw!$E$2:$E$12576=M$7)*(raw!$F$2:$F$12576=$M$6)*(raw!$G$2:$G$12576))</f>
        <v>269</v>
      </c>
      <c r="N25" s="15">
        <f>SUMPRODUCT((raw!$A$2:$A$12576=$A$4)*(raw!$B$2:$B$12576=$A25)*(raw!$E$2:$E$12576=N$7)*(raw!$F$2:$F$12576=$M$6)*(raw!$G$2:$G$12576))</f>
        <v>5</v>
      </c>
      <c r="O25" s="15">
        <f>SUMPRODUCT((raw!$A$2:$A$12576=$A$4)*(raw!$B$2:$B$12576=$A25)*(raw!$E$2:$E$12576=O$7)*(raw!$F$2:$F$12576=$M$6)*(raw!$G$2:$G$12576))</f>
        <v>2</v>
      </c>
      <c r="P25" s="15">
        <f>SUMPRODUCT((raw!$A$2:$A$12576=$A$4)*(raw!$B$2:$B$12576=$A25)*(raw!$E$2:$E$12576=P$7)*(raw!$F$2:$F$12576=$M$6)*(raw!$G$2:$G$12576))</f>
        <v>1</v>
      </c>
      <c r="Q25" s="15">
        <f>SUMPRODUCT((raw!$A$2:$A$12576=$A$4)*(raw!$B$2:$B$12576=$A25)*(raw!$E$2:$E$12576=Q$7)*(raw!$F$2:$F$12576=$M$6)*(raw!$G$2:$G$12576))</f>
        <v>2</v>
      </c>
      <c r="R25" s="15">
        <f>SUMPRODUCT((raw!$A$2:$A$12576=$A$4)*(raw!$B$2:$B$12576=$A25)*(raw!$E$2:$E$12576=R$7)*(raw!$F$2:$F$12576=$M$6)*(raw!$G$2:$G$12576))</f>
        <v>0</v>
      </c>
      <c r="S25" s="15">
        <f>SUMPRODUCT((raw!$A$2:$A$12576=$A$4)*(raw!$B$2:$B$12576=$A25)*(raw!$E$2:$E$12576=S$7)*(raw!$F$2:$F$12576=$M$6)*(raw!$G$2:$G$12576))</f>
        <v>2</v>
      </c>
      <c r="T25" s="15">
        <f>SUMPRODUCT((raw!$A$2:$A$12576=$A$4)*(raw!$B$2:$B$12576=$A25)*(raw!$E$2:$E$12576=T$7)*(raw!$F$2:$F$12576=$M$6)*(raw!$G$2:$G$12576))</f>
        <v>231</v>
      </c>
      <c r="U25" s="56">
        <f t="shared" si="22"/>
        <v>2.491103202846975E-2</v>
      </c>
      <c r="V25" s="56">
        <f t="shared" si="5"/>
        <v>0.451171875</v>
      </c>
      <c r="W25" s="17"/>
      <c r="X25" s="15">
        <f t="shared" si="23"/>
        <v>577</v>
      </c>
      <c r="Y25" s="15">
        <f t="shared" si="24"/>
        <v>7</v>
      </c>
      <c r="Z25" s="15">
        <f t="shared" si="25"/>
        <v>2</v>
      </c>
      <c r="AA25" s="15">
        <f t="shared" si="26"/>
        <v>4</v>
      </c>
      <c r="AB25" s="15">
        <f t="shared" si="27"/>
        <v>2</v>
      </c>
      <c r="AC25" s="15">
        <f t="shared" si="28"/>
        <v>561</v>
      </c>
      <c r="AD25" s="56">
        <f t="shared" si="62"/>
        <v>2.5337837837837839E-2</v>
      </c>
      <c r="AE25" s="56">
        <f t="shared" si="8"/>
        <v>0.48655680832610582</v>
      </c>
      <c r="AF25" s="17"/>
      <c r="AG25" s="15">
        <f>SUMPRODUCT((raw!$A$2:$A$12576=$A$4)*(raw!$B$2:$B$12576=$A25)*(raw!$E$2:$E$12576=AG$7)*(raw!$F$2:$F$12576=$AG$6)*(raw!$G$2:$G$12576))</f>
        <v>24</v>
      </c>
      <c r="AH25" s="15">
        <f>SUMPRODUCT((raw!$A$2:$A$12576=$A$4)*(raw!$B$2:$B$12576=$A25)*(raw!$E$2:$E$12576=AH$7)*(raw!$F$2:$F$12576=$AG$6)*(raw!$G$2:$G$12576))</f>
        <v>0</v>
      </c>
      <c r="AI25" s="15">
        <f>SUMPRODUCT((raw!$A$2:$A$12576=$A$4)*(raw!$B$2:$B$12576=$A25)*(raw!$E$2:$E$12576=AI$7)*(raw!$F$2:$F$12576=$AG$6)*(raw!$G$2:$G$12576))</f>
        <v>1</v>
      </c>
      <c r="AJ25" s="15">
        <f>SUMPRODUCT((raw!$A$2:$A$12576=$A$4)*(raw!$B$2:$B$12576=$A25)*(raw!$E$2:$E$12576=AJ$7)*(raw!$F$2:$F$12576=$AG$6)*(raw!$G$2:$G$12576))</f>
        <v>0</v>
      </c>
      <c r="AK25" s="15">
        <f>SUMPRODUCT((raw!$A$2:$A$12576=$A$4)*(raw!$B$2:$B$12576=$A25)*(raw!$E$2:$E$12576=AK$7)*(raw!$F$2:$F$12576=$AG$6)*(raw!$G$2:$G$12576))</f>
        <v>0</v>
      </c>
      <c r="AL25" s="15">
        <f>SUMPRODUCT((raw!$A$2:$A$12576=$A$4)*(raw!$B$2:$B$12576=$A25)*(raw!$E$2:$E$12576=AL$7)*(raw!$F$2:$F$12576=$AG$6)*(raw!$G$2:$G$12576))</f>
        <v>0</v>
      </c>
      <c r="AM25" s="15">
        <f>SUMPRODUCT((raw!$A$2:$A$12576=$A$4)*(raw!$B$2:$B$12576=$A25)*(raw!$E$2:$E$12576=AM$7)*(raw!$F$2:$F$12576=$AG$6)*(raw!$G$2:$G$12576))</f>
        <v>0</v>
      </c>
      <c r="AN25" s="15">
        <f>SUMPRODUCT((raw!$A$2:$A$12576=$A$4)*(raw!$B$2:$B$12576=$A25)*(raw!$E$2:$E$12576=AN$7)*(raw!$F$2:$F$12576=$AG$6)*(raw!$G$2:$G$12576))</f>
        <v>10</v>
      </c>
      <c r="AO25" s="56">
        <f t="shared" si="31"/>
        <v>0.04</v>
      </c>
      <c r="AP25" s="56">
        <f t="shared" si="11"/>
        <v>0.2857142857142857</v>
      </c>
      <c r="AQ25" s="17"/>
      <c r="AR25" s="15">
        <f>SUMPRODUCT((raw!$A$2:$A$12576=$A$4)*(raw!$B$2:$B$12576=$A25)*(raw!$E$2:$E$12576=AR$7)*(raw!$F$2:$F$12576=$AR$6)*(raw!$G$2:$G$12576))</f>
        <v>197</v>
      </c>
      <c r="AS25" s="15">
        <f>SUMPRODUCT((raw!$A$2:$A$12576=$A$4)*(raw!$B$2:$B$12576=$A25)*(raw!$E$2:$E$12576=AS$7)*(raw!$F$2:$F$12576=$AR$6)*(raw!$G$2:$G$12576))</f>
        <v>5</v>
      </c>
      <c r="AT25" s="15">
        <f>SUMPRODUCT((raw!$A$2:$A$12576=$A$4)*(raw!$B$2:$B$12576=$A25)*(raw!$E$2:$E$12576=AT$7)*(raw!$F$2:$F$12576=$AR$6)*(raw!$G$2:$G$12576))</f>
        <v>1</v>
      </c>
      <c r="AU25" s="15">
        <f>SUMPRODUCT((raw!$A$2:$A$12576=$A$4)*(raw!$B$2:$B$12576=$A25)*(raw!$E$2:$E$12576=AU$7)*(raw!$F$2:$F$12576=$AR$6)*(raw!$G$2:$G$12576))</f>
        <v>2</v>
      </c>
      <c r="AV25" s="15">
        <f>SUMPRODUCT((raw!$A$2:$A$12576=$A$4)*(raw!$B$2:$B$12576=$A25)*(raw!$E$2:$E$12576=AV$7)*(raw!$F$2:$F$12576=$AR$6)*(raw!$G$2:$G$12576))</f>
        <v>1</v>
      </c>
      <c r="AW25" s="15">
        <f>SUMPRODUCT((raw!$A$2:$A$12576=$A$4)*(raw!$B$2:$B$12576=$A25)*(raw!$E$2:$E$12576=AW$7)*(raw!$F$2:$F$12576=$AR$6)*(raw!$G$2:$G$12576))</f>
        <v>0</v>
      </c>
      <c r="AX25" s="15">
        <f>SUMPRODUCT((raw!$A$2:$A$12576=$A$4)*(raw!$B$2:$B$12576=$A25)*(raw!$E$2:$E$12576=AX$7)*(raw!$F$2:$F$12576=$AR$6)*(raw!$G$2:$G$12576))</f>
        <v>1</v>
      </c>
      <c r="AY25" s="15">
        <f>SUMPRODUCT((raw!$A$2:$A$12576=$A$4)*(raw!$B$2:$B$12576=$A25)*(raw!$E$2:$E$12576=AY$7)*(raw!$F$2:$F$12576=$AR$6)*(raw!$G$2:$G$12576))</f>
        <v>99</v>
      </c>
      <c r="AZ25" s="56">
        <f t="shared" si="34"/>
        <v>2.4154589371980676E-2</v>
      </c>
      <c r="BA25" s="56">
        <f t="shared" si="63"/>
        <v>0.3235294117647059</v>
      </c>
      <c r="BB25" s="17"/>
      <c r="BC25" s="15">
        <f t="shared" si="35"/>
        <v>803</v>
      </c>
      <c r="BD25" s="15">
        <f t="shared" si="36"/>
        <v>9</v>
      </c>
      <c r="BE25" s="15">
        <f t="shared" si="37"/>
        <v>4</v>
      </c>
      <c r="BF25" s="15">
        <f t="shared" si="38"/>
        <v>5</v>
      </c>
      <c r="BG25" s="15">
        <f t="shared" si="39"/>
        <v>3</v>
      </c>
      <c r="BH25" s="15">
        <f t="shared" si="40"/>
        <v>670</v>
      </c>
      <c r="BI25" s="56">
        <f t="shared" si="41"/>
        <v>2.5485436893203883E-2</v>
      </c>
      <c r="BJ25" s="56">
        <f t="shared" si="42"/>
        <v>0.44846050870147258</v>
      </c>
      <c r="BK25" s="4"/>
      <c r="BL25" s="4"/>
      <c r="BM25" s="18"/>
      <c r="BN25" s="18"/>
    </row>
    <row r="26" spans="1:66" s="5" customFormat="1" ht="15" customHeight="1" x14ac:dyDescent="0.3">
      <c r="A26" s="14" t="s">
        <v>45</v>
      </c>
      <c r="B26" s="15">
        <f>SUMPRODUCT((raw!$A$2:$A$12576=$A$4)*(raw!$B$2:$B$12576=$A26)*(raw!$E$2:$E$12576=B$7)*(raw!$F$2:$F$12576=$B$6)*(raw!$G$2:$G$12576))</f>
        <v>127</v>
      </c>
      <c r="C26" s="15">
        <f>SUMPRODUCT((raw!$A$2:$A$12576=$A$4)*(raw!$B$2:$B$12576=$A26)*(raw!$E$2:$E$12576=C$7)*(raw!$F$2:$F$12576=$B$6)*(raw!$G$2:$G$12576))</f>
        <v>10</v>
      </c>
      <c r="D26" s="15">
        <f>SUMPRODUCT((raw!$A$2:$A$12576=$A$4)*(raw!$B$2:$B$12576=$A26)*(raw!$E$2:$E$12576=D$7)*(raw!$F$2:$F$12576=$B$6)*(raw!$G$2:$G$12576))</f>
        <v>4</v>
      </c>
      <c r="E26" s="15">
        <f>SUMPRODUCT((raw!$A$2:$A$12576=$A$4)*(raw!$B$2:$B$12576=$A26)*(raw!$E$2:$E$12576=E$7)*(raw!$F$2:$F$12576=$B$6)*(raw!$G$2:$G$12576))</f>
        <v>2</v>
      </c>
      <c r="F26" s="15">
        <f>SUMPRODUCT((raw!$A$2:$A$12576=$A$4)*(raw!$B$2:$B$12576=$A26)*(raw!$E$2:$E$12576=F$7)*(raw!$F$2:$F$12576=$B$6)*(raw!$G$2:$G$12576))</f>
        <v>2</v>
      </c>
      <c r="G26" s="15">
        <f>SUMPRODUCT((raw!$A$2:$A$12576=$A$4)*(raw!$B$2:$B$12576=$A26)*(raw!$E$2:$E$12576=G$7)*(raw!$F$2:$F$12576=$B$6)*(raw!$G$2:$G$12576))</f>
        <v>0</v>
      </c>
      <c r="H26" s="15">
        <f>SUMPRODUCT((raw!$A$2:$A$12576=$A$4)*(raw!$B$2:$B$12576=$A26)*(raw!$E$2:$E$12576=H$7)*(raw!$F$2:$F$12576=$B$6)*(raw!$G$2:$G$12576))</f>
        <v>1</v>
      </c>
      <c r="I26" s="15">
        <f>SUMPRODUCT((raw!$A$2:$A$12576=$A$4)*(raw!$B$2:$B$12576=$A26)*(raw!$E$2:$E$12576=I$7)*(raw!$F$2:$F$12576=$B$6)*(raw!$G$2:$G$12576))</f>
        <v>29</v>
      </c>
      <c r="J26" s="56">
        <f t="shared" si="19"/>
        <v>6.1643835616438353E-2</v>
      </c>
      <c r="K26" s="56">
        <f t="shared" si="61"/>
        <v>0.1657142857142857</v>
      </c>
      <c r="L26" s="85"/>
      <c r="M26" s="15">
        <f>SUMPRODUCT((raw!$A$2:$A$12576=$A$4)*(raw!$B$2:$B$12576=$A26)*(raw!$E$2:$E$12576=M$7)*(raw!$F$2:$F$12576=$M$6)*(raw!$G$2:$G$12576))</f>
        <v>157</v>
      </c>
      <c r="N26" s="15">
        <f>SUMPRODUCT((raw!$A$2:$A$12576=$A$4)*(raw!$B$2:$B$12576=$A26)*(raw!$E$2:$E$12576=N$7)*(raw!$F$2:$F$12576=$M$6)*(raw!$G$2:$G$12576))</f>
        <v>7</v>
      </c>
      <c r="O26" s="15">
        <f>SUMPRODUCT((raw!$A$2:$A$12576=$A$4)*(raw!$B$2:$B$12576=$A26)*(raw!$E$2:$E$12576=O$7)*(raw!$F$2:$F$12576=$M$6)*(raw!$G$2:$G$12576))</f>
        <v>1</v>
      </c>
      <c r="P26" s="15">
        <f>SUMPRODUCT((raw!$A$2:$A$12576=$A$4)*(raw!$B$2:$B$12576=$A26)*(raw!$E$2:$E$12576=P$7)*(raw!$F$2:$F$12576=$M$6)*(raw!$G$2:$G$12576))</f>
        <v>0</v>
      </c>
      <c r="Q26" s="15">
        <f>SUMPRODUCT((raw!$A$2:$A$12576=$A$4)*(raw!$B$2:$B$12576=$A26)*(raw!$E$2:$E$12576=Q$7)*(raw!$F$2:$F$12576=$M$6)*(raw!$G$2:$G$12576))</f>
        <v>0</v>
      </c>
      <c r="R26" s="15">
        <f>SUMPRODUCT((raw!$A$2:$A$12576=$A$4)*(raw!$B$2:$B$12576=$A26)*(raw!$E$2:$E$12576=R$7)*(raw!$F$2:$F$12576=$M$6)*(raw!$G$2:$G$12576))</f>
        <v>0</v>
      </c>
      <c r="S26" s="15">
        <f>SUMPRODUCT((raw!$A$2:$A$12576=$A$4)*(raw!$B$2:$B$12576=$A26)*(raw!$E$2:$E$12576=S$7)*(raw!$F$2:$F$12576=$M$6)*(raw!$G$2:$G$12576))</f>
        <v>0</v>
      </c>
      <c r="T26" s="15">
        <f>SUMPRODUCT((raw!$A$2:$A$12576=$A$4)*(raw!$B$2:$B$12576=$A26)*(raw!$E$2:$E$12576=T$7)*(raw!$F$2:$F$12576=$M$6)*(raw!$G$2:$G$12576))</f>
        <v>69</v>
      </c>
      <c r="U26" s="56">
        <f t="shared" si="22"/>
        <v>6.0606060606060606E-3</v>
      </c>
      <c r="V26" s="56">
        <f t="shared" si="5"/>
        <v>0.29487179487179488</v>
      </c>
      <c r="W26" s="17"/>
      <c r="X26" s="15">
        <f t="shared" si="23"/>
        <v>301</v>
      </c>
      <c r="Y26" s="15">
        <f t="shared" si="24"/>
        <v>5</v>
      </c>
      <c r="Z26" s="15">
        <f t="shared" si="25"/>
        <v>2</v>
      </c>
      <c r="AA26" s="15">
        <f t="shared" si="26"/>
        <v>2</v>
      </c>
      <c r="AB26" s="15">
        <f t="shared" si="27"/>
        <v>1</v>
      </c>
      <c r="AC26" s="15">
        <f t="shared" si="28"/>
        <v>98</v>
      </c>
      <c r="AD26" s="56">
        <f t="shared" si="62"/>
        <v>3.215434083601286E-2</v>
      </c>
      <c r="AE26" s="56">
        <f t="shared" si="8"/>
        <v>0.23960880195599021</v>
      </c>
      <c r="AF26" s="17"/>
      <c r="AG26" s="15">
        <f>SUMPRODUCT((raw!$A$2:$A$12576=$A$4)*(raw!$B$2:$B$12576=$A26)*(raw!$E$2:$E$12576=AG$7)*(raw!$F$2:$F$12576=$AG$6)*(raw!$G$2:$G$12576))</f>
        <v>18</v>
      </c>
      <c r="AH26" s="15">
        <f>SUMPRODUCT((raw!$A$2:$A$12576=$A$4)*(raw!$B$2:$B$12576=$A26)*(raw!$E$2:$E$12576=AH$7)*(raw!$F$2:$F$12576=$AG$6)*(raw!$G$2:$G$12576))</f>
        <v>1</v>
      </c>
      <c r="AI26" s="15">
        <f>SUMPRODUCT((raw!$A$2:$A$12576=$A$4)*(raw!$B$2:$B$12576=$A26)*(raw!$E$2:$E$12576=AI$7)*(raw!$F$2:$F$12576=$AG$6)*(raw!$G$2:$G$12576))</f>
        <v>0</v>
      </c>
      <c r="AJ26" s="15">
        <f>SUMPRODUCT((raw!$A$2:$A$12576=$A$4)*(raw!$B$2:$B$12576=$A26)*(raw!$E$2:$E$12576=AJ$7)*(raw!$F$2:$F$12576=$AG$6)*(raw!$G$2:$G$12576))</f>
        <v>0</v>
      </c>
      <c r="AK26" s="15">
        <f>SUMPRODUCT((raw!$A$2:$A$12576=$A$4)*(raw!$B$2:$B$12576=$A26)*(raw!$E$2:$E$12576=AK$7)*(raw!$F$2:$F$12576=$AG$6)*(raw!$G$2:$G$12576))</f>
        <v>0</v>
      </c>
      <c r="AL26" s="15">
        <f>SUMPRODUCT((raw!$A$2:$A$12576=$A$4)*(raw!$B$2:$B$12576=$A26)*(raw!$E$2:$E$12576=AL$7)*(raw!$F$2:$F$12576=$AG$6)*(raw!$G$2:$G$12576))</f>
        <v>0</v>
      </c>
      <c r="AM26" s="15">
        <f>SUMPRODUCT((raw!$A$2:$A$12576=$A$4)*(raw!$B$2:$B$12576=$A26)*(raw!$E$2:$E$12576=AM$7)*(raw!$F$2:$F$12576=$AG$6)*(raw!$G$2:$G$12576))</f>
        <v>0</v>
      </c>
      <c r="AN26" s="15">
        <f>SUMPRODUCT((raw!$A$2:$A$12576=$A$4)*(raw!$B$2:$B$12576=$A26)*(raw!$E$2:$E$12576=AN$7)*(raw!$F$2:$F$12576=$AG$6)*(raw!$G$2:$G$12576))</f>
        <v>1</v>
      </c>
      <c r="AO26" s="56">
        <f t="shared" si="31"/>
        <v>0</v>
      </c>
      <c r="AP26" s="56">
        <f t="shared" si="11"/>
        <v>0.05</v>
      </c>
      <c r="AQ26" s="17"/>
      <c r="AR26" s="15">
        <f>SUMPRODUCT((raw!$A$2:$A$12576=$A$4)*(raw!$B$2:$B$12576=$A26)*(raw!$E$2:$E$12576=AR$7)*(raw!$F$2:$F$12576=$AR$6)*(raw!$G$2:$G$12576))</f>
        <v>38</v>
      </c>
      <c r="AS26" s="15">
        <f>SUMPRODUCT((raw!$A$2:$A$12576=$A$4)*(raw!$B$2:$B$12576=$A26)*(raw!$E$2:$E$12576=AS$7)*(raw!$F$2:$F$12576=$AR$6)*(raw!$G$2:$G$12576))</f>
        <v>0</v>
      </c>
      <c r="AT26" s="15">
        <f>SUMPRODUCT((raw!$A$2:$A$12576=$A$4)*(raw!$B$2:$B$12576=$A26)*(raw!$E$2:$E$12576=AT$7)*(raw!$F$2:$F$12576=$AR$6)*(raw!$G$2:$G$12576))</f>
        <v>0</v>
      </c>
      <c r="AU26" s="15">
        <f>SUMPRODUCT((raw!$A$2:$A$12576=$A$4)*(raw!$B$2:$B$12576=$A26)*(raw!$E$2:$E$12576=AU$7)*(raw!$F$2:$F$12576=$AR$6)*(raw!$G$2:$G$12576))</f>
        <v>0</v>
      </c>
      <c r="AV26" s="15">
        <f>SUMPRODUCT((raw!$A$2:$A$12576=$A$4)*(raw!$B$2:$B$12576=$A26)*(raw!$E$2:$E$12576=AV$7)*(raw!$F$2:$F$12576=$AR$6)*(raw!$G$2:$G$12576))</f>
        <v>0</v>
      </c>
      <c r="AW26" s="15">
        <f>SUMPRODUCT((raw!$A$2:$A$12576=$A$4)*(raw!$B$2:$B$12576=$A26)*(raw!$E$2:$E$12576=AW$7)*(raw!$F$2:$F$12576=$AR$6)*(raw!$G$2:$G$12576))</f>
        <v>0</v>
      </c>
      <c r="AX26" s="15">
        <f>SUMPRODUCT((raw!$A$2:$A$12576=$A$4)*(raw!$B$2:$B$12576=$A26)*(raw!$E$2:$E$12576=AX$7)*(raw!$F$2:$F$12576=$AR$6)*(raw!$G$2:$G$12576))</f>
        <v>0</v>
      </c>
      <c r="AY26" s="15">
        <f>SUMPRODUCT((raw!$A$2:$A$12576=$A$4)*(raw!$B$2:$B$12576=$A26)*(raw!$E$2:$E$12576=AY$7)*(raw!$F$2:$F$12576=$AR$6)*(raw!$G$2:$G$12576))</f>
        <v>10</v>
      </c>
      <c r="AZ26" s="56">
        <f t="shared" si="34"/>
        <v>0</v>
      </c>
      <c r="BA26" s="56">
        <f t="shared" si="63"/>
        <v>0.20833333333333334</v>
      </c>
      <c r="BB26" s="17"/>
      <c r="BC26" s="15">
        <f t="shared" si="35"/>
        <v>358</v>
      </c>
      <c r="BD26" s="15">
        <f t="shared" si="36"/>
        <v>5</v>
      </c>
      <c r="BE26" s="15">
        <f t="shared" si="37"/>
        <v>2</v>
      </c>
      <c r="BF26" s="15">
        <f t="shared" si="38"/>
        <v>2</v>
      </c>
      <c r="BG26" s="15">
        <f t="shared" si="39"/>
        <v>1</v>
      </c>
      <c r="BH26" s="15">
        <f t="shared" si="40"/>
        <v>109</v>
      </c>
      <c r="BI26" s="56">
        <f t="shared" si="41"/>
        <v>2.717391304347826E-2</v>
      </c>
      <c r="BJ26" s="56">
        <f t="shared" si="42"/>
        <v>0.22851153039832284</v>
      </c>
      <c r="BK26" s="4"/>
      <c r="BL26" s="4"/>
      <c r="BM26" s="18"/>
      <c r="BN26" s="18"/>
    </row>
    <row r="27" spans="1:66" s="5" customFormat="1" ht="15" customHeight="1" x14ac:dyDescent="0.3">
      <c r="A27" s="14" t="s">
        <v>48</v>
      </c>
      <c r="B27" s="15">
        <f>SUMPRODUCT((raw!$A$2:$A$12576=$A$4)*(raw!$B$2:$B$12576=$A27)*(raw!$E$2:$E$12576=B$7)*(raw!$F$2:$F$12576=$B$6)*(raw!$G$2:$G$12576))</f>
        <v>3786</v>
      </c>
      <c r="C27" s="15">
        <f>SUMPRODUCT((raw!$A$2:$A$12576=$A$4)*(raw!$B$2:$B$12576=$A27)*(raw!$E$2:$E$12576=C$7)*(raw!$F$2:$F$12576=$B$6)*(raw!$G$2:$G$12576))</f>
        <v>257</v>
      </c>
      <c r="D27" s="15">
        <f>SUMPRODUCT((raw!$A$2:$A$12576=$A$4)*(raw!$B$2:$B$12576=$A27)*(raw!$E$2:$E$12576=D$7)*(raw!$F$2:$F$12576=$B$6)*(raw!$G$2:$G$12576))</f>
        <v>227</v>
      </c>
      <c r="E27" s="15">
        <f>SUMPRODUCT((raw!$A$2:$A$12576=$A$4)*(raw!$B$2:$B$12576=$A27)*(raw!$E$2:$E$12576=E$7)*(raw!$F$2:$F$12576=$B$6)*(raw!$G$2:$G$12576))</f>
        <v>88</v>
      </c>
      <c r="F27" s="15">
        <f>SUMPRODUCT((raw!$A$2:$A$12576=$A$4)*(raw!$B$2:$B$12576=$A27)*(raw!$E$2:$E$12576=F$7)*(raw!$F$2:$F$12576=$B$6)*(raw!$G$2:$G$12576))</f>
        <v>246</v>
      </c>
      <c r="G27" s="15">
        <f>SUMPRODUCT((raw!$A$2:$A$12576=$A$4)*(raw!$B$2:$B$12576=$A27)*(raw!$E$2:$E$12576=G$7)*(raw!$F$2:$F$12576=$B$6)*(raw!$G$2:$G$12576))</f>
        <v>13</v>
      </c>
      <c r="H27" s="15">
        <f>SUMPRODUCT((raw!$A$2:$A$12576=$A$4)*(raw!$B$2:$B$12576=$A27)*(raw!$E$2:$E$12576=H$7)*(raw!$F$2:$F$12576=$B$6)*(raw!$G$2:$G$12576))</f>
        <v>55</v>
      </c>
      <c r="I27" s="15">
        <f>SUMPRODUCT((raw!$A$2:$A$12576=$A$4)*(raw!$B$2:$B$12576=$A27)*(raw!$E$2:$E$12576=I$7)*(raw!$F$2:$F$12576=$B$6)*(raw!$G$2:$G$12576))</f>
        <v>60</v>
      </c>
      <c r="J27" s="56">
        <f t="shared" si="19"/>
        <v>0.1346318493150685</v>
      </c>
      <c r="K27" s="56">
        <f t="shared" si="61"/>
        <v>1.2679628064243449E-2</v>
      </c>
      <c r="L27" s="85"/>
      <c r="M27" s="15">
        <f>SUMPRODUCT((raw!$A$2:$A$12576=$A$4)*(raw!$B$2:$B$12576=$A27)*(raw!$E$2:$E$12576=M$7)*(raw!$F$2:$F$12576=$M$6)*(raw!$G$2:$G$12576))</f>
        <v>0</v>
      </c>
      <c r="N27" s="15">
        <f>SUMPRODUCT((raw!$A$2:$A$12576=$A$4)*(raw!$B$2:$B$12576=$A27)*(raw!$E$2:$E$12576=N$7)*(raw!$F$2:$F$12576=$M$6)*(raw!$G$2:$G$12576))</f>
        <v>0</v>
      </c>
      <c r="O27" s="15">
        <f>SUMPRODUCT((raw!$A$2:$A$12576=$A$4)*(raw!$B$2:$B$12576=$A27)*(raw!$E$2:$E$12576=O$7)*(raw!$F$2:$F$12576=$M$6)*(raw!$G$2:$G$12576))</f>
        <v>0</v>
      </c>
      <c r="P27" s="15">
        <f>SUMPRODUCT((raw!$A$2:$A$12576=$A$4)*(raw!$B$2:$B$12576=$A27)*(raw!$E$2:$E$12576=P$7)*(raw!$F$2:$F$12576=$M$6)*(raw!$G$2:$G$12576))</f>
        <v>0</v>
      </c>
      <c r="Q27" s="15">
        <f>SUMPRODUCT((raw!$A$2:$A$12576=$A$4)*(raw!$B$2:$B$12576=$A27)*(raw!$E$2:$E$12576=Q$7)*(raw!$F$2:$F$12576=$M$6)*(raw!$G$2:$G$12576))</f>
        <v>0</v>
      </c>
      <c r="R27" s="15">
        <f>SUMPRODUCT((raw!$A$2:$A$12576=$A$4)*(raw!$B$2:$B$12576=$A27)*(raw!$E$2:$E$12576=R$7)*(raw!$F$2:$F$12576=$M$6)*(raw!$G$2:$G$12576))</f>
        <v>0</v>
      </c>
      <c r="S27" s="15">
        <f>SUMPRODUCT((raw!$A$2:$A$12576=$A$4)*(raw!$B$2:$B$12576=$A27)*(raw!$E$2:$E$12576=S$7)*(raw!$F$2:$F$12576=$M$6)*(raw!$G$2:$G$12576))</f>
        <v>0</v>
      </c>
      <c r="T27" s="15">
        <f>SUMPRODUCT((raw!$A$2:$A$12576=$A$4)*(raw!$B$2:$B$12576=$A27)*(raw!$E$2:$E$12576=T$7)*(raw!$F$2:$F$12576=$M$6)*(raw!$G$2:$G$12576))</f>
        <v>0</v>
      </c>
      <c r="U27" s="56" t="e">
        <f t="shared" si="22"/>
        <v>#DIV/0!</v>
      </c>
      <c r="V27" s="56" t="e">
        <f t="shared" si="5"/>
        <v>#DIV/0!</v>
      </c>
      <c r="W27" s="17"/>
      <c r="X27" s="15">
        <f t="shared" si="23"/>
        <v>4043</v>
      </c>
      <c r="Y27" s="15">
        <f t="shared" si="24"/>
        <v>227</v>
      </c>
      <c r="Z27" s="15">
        <f t="shared" si="25"/>
        <v>88</v>
      </c>
      <c r="AA27" s="15">
        <f t="shared" si="26"/>
        <v>246</v>
      </c>
      <c r="AB27" s="15">
        <f t="shared" si="27"/>
        <v>68</v>
      </c>
      <c r="AC27" s="15">
        <f t="shared" si="28"/>
        <v>60</v>
      </c>
      <c r="AD27" s="56">
        <f t="shared" si="62"/>
        <v>0.1346318493150685</v>
      </c>
      <c r="AE27" s="56">
        <f t="shared" si="8"/>
        <v>1.2679628064243449E-2</v>
      </c>
      <c r="AF27" s="17"/>
      <c r="AG27" s="15">
        <f>SUMPRODUCT((raw!$A$2:$A$12576=$A$4)*(raw!$B$2:$B$12576=$A27)*(raw!$E$2:$E$12576=AG$7)*(raw!$F$2:$F$12576=$AG$6)*(raw!$G$2:$G$12576))</f>
        <v>92</v>
      </c>
      <c r="AH27" s="15">
        <f>SUMPRODUCT((raw!$A$2:$A$12576=$A$4)*(raw!$B$2:$B$12576=$A27)*(raw!$E$2:$E$12576=AH$7)*(raw!$F$2:$F$12576=$AG$6)*(raw!$G$2:$G$12576))</f>
        <v>2</v>
      </c>
      <c r="AI27" s="15">
        <f>SUMPRODUCT((raw!$A$2:$A$12576=$A$4)*(raw!$B$2:$B$12576=$A27)*(raw!$E$2:$E$12576=AI$7)*(raw!$F$2:$F$12576=$AG$6)*(raw!$G$2:$G$12576))</f>
        <v>7</v>
      </c>
      <c r="AJ27" s="15">
        <f>SUMPRODUCT((raw!$A$2:$A$12576=$A$4)*(raw!$B$2:$B$12576=$A27)*(raw!$E$2:$E$12576=AJ$7)*(raw!$F$2:$F$12576=$AG$6)*(raw!$G$2:$G$12576))</f>
        <v>0</v>
      </c>
      <c r="AK27" s="15">
        <f>SUMPRODUCT((raw!$A$2:$A$12576=$A$4)*(raw!$B$2:$B$12576=$A27)*(raw!$E$2:$E$12576=AK$7)*(raw!$F$2:$F$12576=$AG$6)*(raw!$G$2:$G$12576))</f>
        <v>6</v>
      </c>
      <c r="AL27" s="15">
        <f>SUMPRODUCT((raw!$A$2:$A$12576=$A$4)*(raw!$B$2:$B$12576=$A27)*(raw!$E$2:$E$12576=AL$7)*(raw!$F$2:$F$12576=$AG$6)*(raw!$G$2:$G$12576))</f>
        <v>0</v>
      </c>
      <c r="AM27" s="15">
        <f>SUMPRODUCT((raw!$A$2:$A$12576=$A$4)*(raw!$B$2:$B$12576=$A27)*(raw!$E$2:$E$12576=AM$7)*(raw!$F$2:$F$12576=$AG$6)*(raw!$G$2:$G$12576))</f>
        <v>1</v>
      </c>
      <c r="AN27" s="15">
        <f>SUMPRODUCT((raw!$A$2:$A$12576=$A$4)*(raw!$B$2:$B$12576=$A27)*(raw!$E$2:$E$12576=AN$7)*(raw!$F$2:$F$12576=$AG$6)*(raw!$G$2:$G$12576))</f>
        <v>1</v>
      </c>
      <c r="AO27" s="56">
        <f t="shared" si="31"/>
        <v>0.12962962962962962</v>
      </c>
      <c r="AP27" s="56">
        <f t="shared" si="11"/>
        <v>9.1743119266055051E-3</v>
      </c>
      <c r="AQ27" s="17"/>
      <c r="AR27" s="15">
        <f>SUMPRODUCT((raw!$A$2:$A$12576=$A$4)*(raw!$B$2:$B$12576=$A27)*(raw!$E$2:$E$12576=AR$7)*(raw!$F$2:$F$12576=$AR$6)*(raw!$G$2:$G$12576))</f>
        <v>563</v>
      </c>
      <c r="AS27" s="15">
        <f>SUMPRODUCT((raw!$A$2:$A$12576=$A$4)*(raw!$B$2:$B$12576=$A27)*(raw!$E$2:$E$12576=AS$7)*(raw!$F$2:$F$12576=$AR$6)*(raw!$G$2:$G$12576))</f>
        <v>45</v>
      </c>
      <c r="AT27" s="15">
        <f>SUMPRODUCT((raw!$A$2:$A$12576=$A$4)*(raw!$B$2:$B$12576=$A27)*(raw!$E$2:$E$12576=AT$7)*(raw!$F$2:$F$12576=$AR$6)*(raw!$G$2:$G$12576))</f>
        <v>33</v>
      </c>
      <c r="AU27" s="15">
        <f>SUMPRODUCT((raw!$A$2:$A$12576=$A$4)*(raw!$B$2:$B$12576=$A27)*(raw!$E$2:$E$12576=AU$7)*(raw!$F$2:$F$12576=$AR$6)*(raw!$G$2:$G$12576))</f>
        <v>61</v>
      </c>
      <c r="AV27" s="15">
        <f>SUMPRODUCT((raw!$A$2:$A$12576=$A$4)*(raw!$B$2:$B$12576=$A27)*(raw!$E$2:$E$12576=AV$7)*(raw!$F$2:$F$12576=$AR$6)*(raw!$G$2:$G$12576))</f>
        <v>130</v>
      </c>
      <c r="AW27" s="15">
        <f>SUMPRODUCT((raw!$A$2:$A$12576=$A$4)*(raw!$B$2:$B$12576=$A27)*(raw!$E$2:$E$12576=AW$7)*(raw!$F$2:$F$12576=$AR$6)*(raw!$G$2:$G$12576))</f>
        <v>4</v>
      </c>
      <c r="AX27" s="15">
        <f>SUMPRODUCT((raw!$A$2:$A$12576=$A$4)*(raw!$B$2:$B$12576=$A27)*(raw!$E$2:$E$12576=AX$7)*(raw!$F$2:$F$12576=$AR$6)*(raw!$G$2:$G$12576))</f>
        <v>27</v>
      </c>
      <c r="AY27" s="15">
        <f>SUMPRODUCT((raw!$A$2:$A$12576=$A$4)*(raw!$B$2:$B$12576=$A27)*(raw!$E$2:$E$12576=AY$7)*(raw!$F$2:$F$12576=$AR$6)*(raw!$G$2:$G$12576))</f>
        <v>15</v>
      </c>
      <c r="AZ27" s="56">
        <f t="shared" si="34"/>
        <v>0.29548088064889921</v>
      </c>
      <c r="BA27" s="56">
        <f t="shared" si="63"/>
        <v>1.7084282460136675E-2</v>
      </c>
      <c r="BB27" s="17"/>
      <c r="BC27" s="15">
        <f t="shared" si="35"/>
        <v>4745</v>
      </c>
      <c r="BD27" s="15">
        <f t="shared" si="36"/>
        <v>267</v>
      </c>
      <c r="BE27" s="15">
        <f t="shared" si="37"/>
        <v>149</v>
      </c>
      <c r="BF27" s="15">
        <f t="shared" si="38"/>
        <v>382</v>
      </c>
      <c r="BG27" s="15">
        <f t="shared" si="39"/>
        <v>100</v>
      </c>
      <c r="BH27" s="15">
        <f t="shared" si="40"/>
        <v>76</v>
      </c>
      <c r="BI27" s="56">
        <f t="shared" si="41"/>
        <v>0.15913521176679071</v>
      </c>
      <c r="BJ27" s="56">
        <f t="shared" si="42"/>
        <v>1.3289036544850499E-2</v>
      </c>
      <c r="BK27" s="4"/>
      <c r="BL27" s="4"/>
      <c r="BM27" s="18"/>
      <c r="BN27" s="18"/>
    </row>
    <row r="28" spans="1:66" s="5" customFormat="1" ht="15" customHeight="1" x14ac:dyDescent="0.3">
      <c r="A28" s="14" t="s">
        <v>51</v>
      </c>
      <c r="B28" s="15">
        <f>SUMPRODUCT((raw!$A$2:$A$12576=$A$4)*(raw!$B$2:$B$12576=$A28)*(raw!$E$2:$E$12576=B$7)*(raw!$F$2:$F$12576=$B$6)*(raw!$G$2:$G$12576))</f>
        <v>1112</v>
      </c>
      <c r="C28" s="15">
        <f>SUMPRODUCT((raw!$A$2:$A$12576=$A$4)*(raw!$B$2:$B$12576=$A28)*(raw!$E$2:$E$12576=C$7)*(raw!$F$2:$F$12576=$B$6)*(raw!$G$2:$G$12576))</f>
        <v>24</v>
      </c>
      <c r="D28" s="15">
        <f>SUMPRODUCT((raw!$A$2:$A$12576=$A$4)*(raw!$B$2:$B$12576=$A28)*(raw!$E$2:$E$12576=D$7)*(raw!$F$2:$F$12576=$B$6)*(raw!$G$2:$G$12576))</f>
        <v>36</v>
      </c>
      <c r="E28" s="15">
        <f>SUMPRODUCT((raw!$A$2:$A$12576=$A$4)*(raw!$B$2:$B$12576=$A28)*(raw!$E$2:$E$12576=E$7)*(raw!$F$2:$F$12576=$B$6)*(raw!$G$2:$G$12576))</f>
        <v>11</v>
      </c>
      <c r="F28" s="15">
        <f>SUMPRODUCT((raw!$A$2:$A$12576=$A$4)*(raw!$B$2:$B$12576=$A28)*(raw!$E$2:$E$12576=F$7)*(raw!$F$2:$F$12576=$B$6)*(raw!$G$2:$G$12576))</f>
        <v>11</v>
      </c>
      <c r="G28" s="15">
        <f>SUMPRODUCT((raw!$A$2:$A$12576=$A$4)*(raw!$B$2:$B$12576=$A28)*(raw!$E$2:$E$12576=G$7)*(raw!$F$2:$F$12576=$B$6)*(raw!$G$2:$G$12576))</f>
        <v>0</v>
      </c>
      <c r="H28" s="15">
        <f>SUMPRODUCT((raw!$A$2:$A$12576=$A$4)*(raw!$B$2:$B$12576=$A28)*(raw!$E$2:$E$12576=H$7)*(raw!$F$2:$F$12576=$B$6)*(raw!$G$2:$G$12576))</f>
        <v>3</v>
      </c>
      <c r="I28" s="15">
        <f>SUMPRODUCT((raw!$A$2:$A$12576=$A$4)*(raw!$B$2:$B$12576=$A28)*(raw!$E$2:$E$12576=I$7)*(raw!$F$2:$F$12576=$B$6)*(raw!$G$2:$G$12576))</f>
        <v>160</v>
      </c>
      <c r="J28" s="56">
        <f t="shared" si="19"/>
        <v>5.0960735171261484E-2</v>
      </c>
      <c r="K28" s="56">
        <f t="shared" si="61"/>
        <v>0.11790714812085483</v>
      </c>
      <c r="L28" s="85"/>
      <c r="M28" s="15">
        <f>SUMPRODUCT((raw!$A$2:$A$12576=$A$4)*(raw!$B$2:$B$12576=$A28)*(raw!$E$2:$E$12576=M$7)*(raw!$F$2:$F$12576=$M$6)*(raw!$G$2:$G$12576))</f>
        <v>6</v>
      </c>
      <c r="N28" s="15">
        <f>SUMPRODUCT((raw!$A$2:$A$12576=$A$4)*(raw!$B$2:$B$12576=$A28)*(raw!$E$2:$E$12576=N$7)*(raw!$F$2:$F$12576=$M$6)*(raw!$G$2:$G$12576))</f>
        <v>0</v>
      </c>
      <c r="O28" s="15">
        <f>SUMPRODUCT((raw!$A$2:$A$12576=$A$4)*(raw!$B$2:$B$12576=$A28)*(raw!$E$2:$E$12576=O$7)*(raw!$F$2:$F$12576=$M$6)*(raw!$G$2:$G$12576))</f>
        <v>0</v>
      </c>
      <c r="P28" s="15">
        <f>SUMPRODUCT((raw!$A$2:$A$12576=$A$4)*(raw!$B$2:$B$12576=$A28)*(raw!$E$2:$E$12576=P$7)*(raw!$F$2:$F$12576=$M$6)*(raw!$G$2:$G$12576))</f>
        <v>0</v>
      </c>
      <c r="Q28" s="15">
        <f>SUMPRODUCT((raw!$A$2:$A$12576=$A$4)*(raw!$B$2:$B$12576=$A28)*(raw!$E$2:$E$12576=Q$7)*(raw!$F$2:$F$12576=$M$6)*(raw!$G$2:$G$12576))</f>
        <v>0</v>
      </c>
      <c r="R28" s="15">
        <f>SUMPRODUCT((raw!$A$2:$A$12576=$A$4)*(raw!$B$2:$B$12576=$A28)*(raw!$E$2:$E$12576=R$7)*(raw!$F$2:$F$12576=$M$6)*(raw!$G$2:$G$12576))</f>
        <v>0</v>
      </c>
      <c r="S28" s="15">
        <f>SUMPRODUCT((raw!$A$2:$A$12576=$A$4)*(raw!$B$2:$B$12576=$A28)*(raw!$E$2:$E$12576=S$7)*(raw!$F$2:$F$12576=$M$6)*(raw!$G$2:$G$12576))</f>
        <v>0</v>
      </c>
      <c r="T28" s="15">
        <f>SUMPRODUCT((raw!$A$2:$A$12576=$A$4)*(raw!$B$2:$B$12576=$A28)*(raw!$E$2:$E$12576=T$7)*(raw!$F$2:$F$12576=$M$6)*(raw!$G$2:$G$12576))</f>
        <v>0</v>
      </c>
      <c r="U28" s="56">
        <f t="shared" si="22"/>
        <v>0</v>
      </c>
      <c r="V28" s="56">
        <f t="shared" si="5"/>
        <v>0</v>
      </c>
      <c r="W28" s="17"/>
      <c r="X28" s="15">
        <f t="shared" si="23"/>
        <v>1142</v>
      </c>
      <c r="Y28" s="15">
        <f t="shared" si="24"/>
        <v>36</v>
      </c>
      <c r="Z28" s="15">
        <f t="shared" si="25"/>
        <v>11</v>
      </c>
      <c r="AA28" s="15">
        <f t="shared" si="26"/>
        <v>11</v>
      </c>
      <c r="AB28" s="15">
        <f t="shared" si="27"/>
        <v>3</v>
      </c>
      <c r="AC28" s="15">
        <f t="shared" si="28"/>
        <v>160</v>
      </c>
      <c r="AD28" s="56">
        <f t="shared" si="62"/>
        <v>5.0706566916043222E-2</v>
      </c>
      <c r="AE28" s="56">
        <f t="shared" si="8"/>
        <v>0.11738811445341159</v>
      </c>
      <c r="AF28" s="17"/>
      <c r="AG28" s="15">
        <f>SUMPRODUCT((raw!$A$2:$A$12576=$A$4)*(raw!$B$2:$B$12576=$A28)*(raw!$E$2:$E$12576=AG$7)*(raw!$F$2:$F$12576=$AG$6)*(raw!$G$2:$G$12576))</f>
        <v>0</v>
      </c>
      <c r="AH28" s="15">
        <f>SUMPRODUCT((raw!$A$2:$A$12576=$A$4)*(raw!$B$2:$B$12576=$A28)*(raw!$E$2:$E$12576=AH$7)*(raw!$F$2:$F$12576=$AG$6)*(raw!$G$2:$G$12576))</f>
        <v>0</v>
      </c>
      <c r="AI28" s="15">
        <f>SUMPRODUCT((raw!$A$2:$A$12576=$A$4)*(raw!$B$2:$B$12576=$A28)*(raw!$E$2:$E$12576=AI$7)*(raw!$F$2:$F$12576=$AG$6)*(raw!$G$2:$G$12576))</f>
        <v>0</v>
      </c>
      <c r="AJ28" s="15">
        <f>SUMPRODUCT((raw!$A$2:$A$12576=$A$4)*(raw!$B$2:$B$12576=$A28)*(raw!$E$2:$E$12576=AJ$7)*(raw!$F$2:$F$12576=$AG$6)*(raw!$G$2:$G$12576))</f>
        <v>0</v>
      </c>
      <c r="AK28" s="15">
        <f>SUMPRODUCT((raw!$A$2:$A$12576=$A$4)*(raw!$B$2:$B$12576=$A28)*(raw!$E$2:$E$12576=AK$7)*(raw!$F$2:$F$12576=$AG$6)*(raw!$G$2:$G$12576))</f>
        <v>0</v>
      </c>
      <c r="AL28" s="15">
        <f>SUMPRODUCT((raw!$A$2:$A$12576=$A$4)*(raw!$B$2:$B$12576=$A28)*(raw!$E$2:$E$12576=AL$7)*(raw!$F$2:$F$12576=$AG$6)*(raw!$G$2:$G$12576))</f>
        <v>0</v>
      </c>
      <c r="AM28" s="15">
        <f>SUMPRODUCT((raw!$A$2:$A$12576=$A$4)*(raw!$B$2:$B$12576=$A28)*(raw!$E$2:$E$12576=AM$7)*(raw!$F$2:$F$12576=$AG$6)*(raw!$G$2:$G$12576))</f>
        <v>0</v>
      </c>
      <c r="AN28" s="15">
        <f>SUMPRODUCT((raw!$A$2:$A$12576=$A$4)*(raw!$B$2:$B$12576=$A28)*(raw!$E$2:$E$12576=AN$7)*(raw!$F$2:$F$12576=$AG$6)*(raw!$G$2:$G$12576))</f>
        <v>0</v>
      </c>
      <c r="AO28" s="56" t="e">
        <f t="shared" si="31"/>
        <v>#DIV/0!</v>
      </c>
      <c r="AP28" s="56" t="e">
        <f t="shared" si="11"/>
        <v>#DIV/0!</v>
      </c>
      <c r="AQ28" s="17"/>
      <c r="AR28" s="15">
        <f>SUMPRODUCT((raw!$A$2:$A$12576=$A$4)*(raw!$B$2:$B$12576=$A28)*(raw!$E$2:$E$12576=AR$7)*(raw!$F$2:$F$12576=$AR$6)*(raw!$G$2:$G$12576))</f>
        <v>250</v>
      </c>
      <c r="AS28" s="15">
        <f>SUMPRODUCT((raw!$A$2:$A$12576=$A$4)*(raw!$B$2:$B$12576=$A28)*(raw!$E$2:$E$12576=AS$7)*(raw!$F$2:$F$12576=$AR$6)*(raw!$G$2:$G$12576))</f>
        <v>4</v>
      </c>
      <c r="AT28" s="15">
        <f>SUMPRODUCT((raw!$A$2:$A$12576=$A$4)*(raw!$B$2:$B$12576=$A28)*(raw!$E$2:$E$12576=AT$7)*(raw!$F$2:$F$12576=$AR$6)*(raw!$G$2:$G$12576))</f>
        <v>3</v>
      </c>
      <c r="AU28" s="15">
        <f>SUMPRODUCT((raw!$A$2:$A$12576=$A$4)*(raw!$B$2:$B$12576=$A28)*(raw!$E$2:$E$12576=AU$7)*(raw!$F$2:$F$12576=$AR$6)*(raw!$G$2:$G$12576))</f>
        <v>2</v>
      </c>
      <c r="AV28" s="15">
        <f>SUMPRODUCT((raw!$A$2:$A$12576=$A$4)*(raw!$B$2:$B$12576=$A28)*(raw!$E$2:$E$12576=AV$7)*(raw!$F$2:$F$12576=$AR$6)*(raw!$G$2:$G$12576))</f>
        <v>7</v>
      </c>
      <c r="AW28" s="15">
        <f>SUMPRODUCT((raw!$A$2:$A$12576=$A$4)*(raw!$B$2:$B$12576=$A28)*(raw!$E$2:$E$12576=AW$7)*(raw!$F$2:$F$12576=$AR$6)*(raw!$G$2:$G$12576))</f>
        <v>1</v>
      </c>
      <c r="AX28" s="15">
        <f>SUMPRODUCT((raw!$A$2:$A$12576=$A$4)*(raw!$B$2:$B$12576=$A28)*(raw!$E$2:$E$12576=AX$7)*(raw!$F$2:$F$12576=$AR$6)*(raw!$G$2:$G$12576))</f>
        <v>0</v>
      </c>
      <c r="AY28" s="15">
        <f>SUMPRODUCT((raw!$A$2:$A$12576=$A$4)*(raw!$B$2:$B$12576=$A28)*(raw!$E$2:$E$12576=AY$7)*(raw!$F$2:$F$12576=$AR$6)*(raw!$G$2:$G$12576))</f>
        <v>22</v>
      </c>
      <c r="AZ28" s="56">
        <f t="shared" si="34"/>
        <v>4.8689138576779027E-2</v>
      </c>
      <c r="BA28" s="56">
        <f t="shared" si="63"/>
        <v>7.6124567474048443E-2</v>
      </c>
      <c r="BB28" s="17"/>
      <c r="BC28" s="15">
        <f t="shared" si="35"/>
        <v>1396</v>
      </c>
      <c r="BD28" s="15">
        <f t="shared" si="36"/>
        <v>39</v>
      </c>
      <c r="BE28" s="15">
        <f t="shared" si="37"/>
        <v>13</v>
      </c>
      <c r="BF28" s="15">
        <f t="shared" si="38"/>
        <v>18</v>
      </c>
      <c r="BG28" s="15">
        <f t="shared" si="39"/>
        <v>4</v>
      </c>
      <c r="BH28" s="15">
        <f t="shared" si="40"/>
        <v>182</v>
      </c>
      <c r="BI28" s="56">
        <f t="shared" si="41"/>
        <v>5.0340136054421766E-2</v>
      </c>
      <c r="BJ28" s="56">
        <f t="shared" si="42"/>
        <v>0.11016949152542373</v>
      </c>
      <c r="BK28" s="4"/>
      <c r="BL28" s="4"/>
      <c r="BM28" s="18"/>
      <c r="BN28" s="18"/>
    </row>
    <row r="29" spans="1:66" s="5" customFormat="1" ht="15" customHeight="1" x14ac:dyDescent="0.3">
      <c r="A29" s="14" t="s">
        <v>54</v>
      </c>
      <c r="B29" s="15">
        <f>SUMPRODUCT((raw!$A$2:$A$12576=$A$4)*(raw!$B$2:$B$12576=$A29)*(raw!$E$2:$E$12576=B$7)*(raw!$F$2:$F$12576=$B$6)*(raw!$G$2:$G$12576))</f>
        <v>604</v>
      </c>
      <c r="C29" s="15">
        <f>SUMPRODUCT((raw!$A$2:$A$12576=$A$4)*(raw!$B$2:$B$12576=$A29)*(raw!$E$2:$E$12576=C$7)*(raw!$F$2:$F$12576=$B$6)*(raw!$G$2:$G$12576))</f>
        <v>13</v>
      </c>
      <c r="D29" s="15">
        <f>SUMPRODUCT((raw!$A$2:$A$12576=$A$4)*(raw!$B$2:$B$12576=$A29)*(raw!$E$2:$E$12576=D$7)*(raw!$F$2:$F$12576=$B$6)*(raw!$G$2:$G$12576))</f>
        <v>4</v>
      </c>
      <c r="E29" s="15">
        <f>SUMPRODUCT((raw!$A$2:$A$12576=$A$4)*(raw!$B$2:$B$12576=$A29)*(raw!$E$2:$E$12576=E$7)*(raw!$F$2:$F$12576=$B$6)*(raw!$G$2:$G$12576))</f>
        <v>2</v>
      </c>
      <c r="F29" s="15">
        <f>SUMPRODUCT((raw!$A$2:$A$12576=$A$4)*(raw!$B$2:$B$12576=$A29)*(raw!$E$2:$E$12576=F$7)*(raw!$F$2:$F$12576=$B$6)*(raw!$G$2:$G$12576))</f>
        <v>1</v>
      </c>
      <c r="G29" s="15">
        <f>SUMPRODUCT((raw!$A$2:$A$12576=$A$4)*(raw!$B$2:$B$12576=$A29)*(raw!$E$2:$E$12576=G$7)*(raw!$F$2:$F$12576=$B$6)*(raw!$G$2:$G$12576))</f>
        <v>0</v>
      </c>
      <c r="H29" s="15">
        <f>SUMPRODUCT((raw!$A$2:$A$12576=$A$4)*(raw!$B$2:$B$12576=$A29)*(raw!$E$2:$E$12576=H$7)*(raw!$F$2:$F$12576=$B$6)*(raw!$G$2:$G$12576))</f>
        <v>2</v>
      </c>
      <c r="I29" s="15">
        <f>SUMPRODUCT((raw!$A$2:$A$12576=$A$4)*(raw!$B$2:$B$12576=$A29)*(raw!$E$2:$E$12576=I$7)*(raw!$F$2:$F$12576=$B$6)*(raw!$G$2:$G$12576))</f>
        <v>47</v>
      </c>
      <c r="J29" s="56">
        <f t="shared" si="19"/>
        <v>1.437699680511182E-2</v>
      </c>
      <c r="K29" s="56">
        <f t="shared" si="61"/>
        <v>6.9836552748885589E-2</v>
      </c>
      <c r="L29" s="85"/>
      <c r="M29" s="15">
        <f>SUMPRODUCT((raw!$A$2:$A$12576=$A$4)*(raw!$B$2:$B$12576=$A29)*(raw!$E$2:$E$12576=M$7)*(raw!$F$2:$F$12576=$M$6)*(raw!$G$2:$G$12576))</f>
        <v>575</v>
      </c>
      <c r="N29" s="15">
        <f>SUMPRODUCT((raw!$A$2:$A$12576=$A$4)*(raw!$B$2:$B$12576=$A29)*(raw!$E$2:$E$12576=N$7)*(raw!$F$2:$F$12576=$M$6)*(raw!$G$2:$G$12576))</f>
        <v>29</v>
      </c>
      <c r="O29" s="15">
        <f>SUMPRODUCT((raw!$A$2:$A$12576=$A$4)*(raw!$B$2:$B$12576=$A29)*(raw!$E$2:$E$12576=O$7)*(raw!$F$2:$F$12576=$M$6)*(raw!$G$2:$G$12576))</f>
        <v>2</v>
      </c>
      <c r="P29" s="15">
        <f>SUMPRODUCT((raw!$A$2:$A$12576=$A$4)*(raw!$B$2:$B$12576=$A29)*(raw!$E$2:$E$12576=P$7)*(raw!$F$2:$F$12576=$M$6)*(raw!$G$2:$G$12576))</f>
        <v>1</v>
      </c>
      <c r="Q29" s="15">
        <f>SUMPRODUCT((raw!$A$2:$A$12576=$A$4)*(raw!$B$2:$B$12576=$A29)*(raw!$E$2:$E$12576=Q$7)*(raw!$F$2:$F$12576=$M$6)*(raw!$G$2:$G$12576))</f>
        <v>1</v>
      </c>
      <c r="R29" s="15">
        <f>SUMPRODUCT((raw!$A$2:$A$12576=$A$4)*(raw!$B$2:$B$12576=$A29)*(raw!$E$2:$E$12576=R$7)*(raw!$F$2:$F$12576=$M$6)*(raw!$G$2:$G$12576))</f>
        <v>0</v>
      </c>
      <c r="S29" s="15">
        <f>SUMPRODUCT((raw!$A$2:$A$12576=$A$4)*(raw!$B$2:$B$12576=$A29)*(raw!$E$2:$E$12576=S$7)*(raw!$F$2:$F$12576=$M$6)*(raw!$G$2:$G$12576))</f>
        <v>2</v>
      </c>
      <c r="T29" s="15">
        <f>SUMPRODUCT((raw!$A$2:$A$12576=$A$4)*(raw!$B$2:$B$12576=$A29)*(raw!$E$2:$E$12576=T$7)*(raw!$F$2:$F$12576=$M$6)*(raw!$G$2:$G$12576))</f>
        <v>98</v>
      </c>
      <c r="U29" s="56">
        <f t="shared" si="22"/>
        <v>9.8360655737704927E-3</v>
      </c>
      <c r="V29" s="56">
        <f t="shared" si="5"/>
        <v>0.1384180790960452</v>
      </c>
      <c r="W29" s="17"/>
      <c r="X29" s="15">
        <f t="shared" si="23"/>
        <v>1221</v>
      </c>
      <c r="Y29" s="15">
        <f t="shared" si="24"/>
        <v>6</v>
      </c>
      <c r="Z29" s="15">
        <f t="shared" si="25"/>
        <v>3</v>
      </c>
      <c r="AA29" s="15">
        <f t="shared" si="26"/>
        <v>2</v>
      </c>
      <c r="AB29" s="15">
        <f t="shared" si="27"/>
        <v>4</v>
      </c>
      <c r="AC29" s="15">
        <f t="shared" si="28"/>
        <v>145</v>
      </c>
      <c r="AD29" s="56">
        <f t="shared" si="62"/>
        <v>1.2135922330097087E-2</v>
      </c>
      <c r="AE29" s="56">
        <f t="shared" si="8"/>
        <v>0.10499637943519188</v>
      </c>
      <c r="AF29" s="17"/>
      <c r="AG29" s="15">
        <f>SUMPRODUCT((raw!$A$2:$A$12576=$A$4)*(raw!$B$2:$B$12576=$A29)*(raw!$E$2:$E$12576=AG$7)*(raw!$F$2:$F$12576=$AG$6)*(raw!$G$2:$G$12576))</f>
        <v>36</v>
      </c>
      <c r="AH29" s="15">
        <f>SUMPRODUCT((raw!$A$2:$A$12576=$A$4)*(raw!$B$2:$B$12576=$A29)*(raw!$E$2:$E$12576=AH$7)*(raw!$F$2:$F$12576=$AG$6)*(raw!$G$2:$G$12576))</f>
        <v>1</v>
      </c>
      <c r="AI29" s="15">
        <f>SUMPRODUCT((raw!$A$2:$A$12576=$A$4)*(raw!$B$2:$B$12576=$A29)*(raw!$E$2:$E$12576=AI$7)*(raw!$F$2:$F$12576=$AG$6)*(raw!$G$2:$G$12576))</f>
        <v>0</v>
      </c>
      <c r="AJ29" s="15">
        <f>SUMPRODUCT((raw!$A$2:$A$12576=$A$4)*(raw!$B$2:$B$12576=$A29)*(raw!$E$2:$E$12576=AJ$7)*(raw!$F$2:$F$12576=$AG$6)*(raw!$G$2:$G$12576))</f>
        <v>0</v>
      </c>
      <c r="AK29" s="15">
        <f>SUMPRODUCT((raw!$A$2:$A$12576=$A$4)*(raw!$B$2:$B$12576=$A29)*(raw!$E$2:$E$12576=AK$7)*(raw!$F$2:$F$12576=$AG$6)*(raw!$G$2:$G$12576))</f>
        <v>0</v>
      </c>
      <c r="AL29" s="15">
        <f>SUMPRODUCT((raw!$A$2:$A$12576=$A$4)*(raw!$B$2:$B$12576=$A29)*(raw!$E$2:$E$12576=AL$7)*(raw!$F$2:$F$12576=$AG$6)*(raw!$G$2:$G$12576))</f>
        <v>0</v>
      </c>
      <c r="AM29" s="15">
        <f>SUMPRODUCT((raw!$A$2:$A$12576=$A$4)*(raw!$B$2:$B$12576=$A29)*(raw!$E$2:$E$12576=AM$7)*(raw!$F$2:$F$12576=$AG$6)*(raw!$G$2:$G$12576))</f>
        <v>0</v>
      </c>
      <c r="AN29" s="15">
        <f>SUMPRODUCT((raw!$A$2:$A$12576=$A$4)*(raw!$B$2:$B$12576=$A29)*(raw!$E$2:$E$12576=AN$7)*(raw!$F$2:$F$12576=$AG$6)*(raw!$G$2:$G$12576))</f>
        <v>2</v>
      </c>
      <c r="AO29" s="56">
        <f t="shared" si="31"/>
        <v>0</v>
      </c>
      <c r="AP29" s="56">
        <f t="shared" si="11"/>
        <v>5.128205128205128E-2</v>
      </c>
      <c r="AQ29" s="17"/>
      <c r="AR29" s="15">
        <f>SUMPRODUCT((raw!$A$2:$A$12576=$A$4)*(raw!$B$2:$B$12576=$A29)*(raw!$E$2:$E$12576=AR$7)*(raw!$F$2:$F$12576=$AR$6)*(raw!$G$2:$G$12576))</f>
        <v>254</v>
      </c>
      <c r="AS29" s="15">
        <f>SUMPRODUCT((raw!$A$2:$A$12576=$A$4)*(raw!$B$2:$B$12576=$A29)*(raw!$E$2:$E$12576=AS$7)*(raw!$F$2:$F$12576=$AR$6)*(raw!$G$2:$G$12576))</f>
        <v>8</v>
      </c>
      <c r="AT29" s="15">
        <f>SUMPRODUCT((raw!$A$2:$A$12576=$A$4)*(raw!$B$2:$B$12576=$A29)*(raw!$E$2:$E$12576=AT$7)*(raw!$F$2:$F$12576=$AR$6)*(raw!$G$2:$G$12576))</f>
        <v>5</v>
      </c>
      <c r="AU29" s="15">
        <f>SUMPRODUCT((raw!$A$2:$A$12576=$A$4)*(raw!$B$2:$B$12576=$A29)*(raw!$E$2:$E$12576=AU$7)*(raw!$F$2:$F$12576=$AR$6)*(raw!$G$2:$G$12576))</f>
        <v>4</v>
      </c>
      <c r="AV29" s="15">
        <f>SUMPRODUCT((raw!$A$2:$A$12576=$A$4)*(raw!$B$2:$B$12576=$A29)*(raw!$E$2:$E$12576=AV$7)*(raw!$F$2:$F$12576=$AR$6)*(raw!$G$2:$G$12576))</f>
        <v>1</v>
      </c>
      <c r="AW29" s="15">
        <f>SUMPRODUCT((raw!$A$2:$A$12576=$A$4)*(raw!$B$2:$B$12576=$A29)*(raw!$E$2:$E$12576=AW$7)*(raw!$F$2:$F$12576=$AR$6)*(raw!$G$2:$G$12576))</f>
        <v>0</v>
      </c>
      <c r="AX29" s="15">
        <f>SUMPRODUCT((raw!$A$2:$A$12576=$A$4)*(raw!$B$2:$B$12576=$A29)*(raw!$E$2:$E$12576=AX$7)*(raw!$F$2:$F$12576=$AR$6)*(raw!$G$2:$G$12576))</f>
        <v>2</v>
      </c>
      <c r="AY29" s="15">
        <f>SUMPRODUCT((raw!$A$2:$A$12576=$A$4)*(raw!$B$2:$B$12576=$A29)*(raw!$E$2:$E$12576=AY$7)*(raw!$F$2:$F$12576=$AR$6)*(raw!$G$2:$G$12576))</f>
        <v>38</v>
      </c>
      <c r="AZ29" s="56">
        <f t="shared" si="34"/>
        <v>4.3795620437956206E-2</v>
      </c>
      <c r="BA29" s="56">
        <f t="shared" si="63"/>
        <v>0.12179487179487179</v>
      </c>
      <c r="BB29" s="17"/>
      <c r="BC29" s="15">
        <f t="shared" si="35"/>
        <v>1520</v>
      </c>
      <c r="BD29" s="15">
        <f t="shared" si="36"/>
        <v>11</v>
      </c>
      <c r="BE29" s="15">
        <f t="shared" si="37"/>
        <v>7</v>
      </c>
      <c r="BF29" s="15">
        <f t="shared" si="38"/>
        <v>3</v>
      </c>
      <c r="BG29" s="15">
        <f t="shared" si="39"/>
        <v>6</v>
      </c>
      <c r="BH29" s="15">
        <f t="shared" si="40"/>
        <v>185</v>
      </c>
      <c r="BI29" s="56">
        <f t="shared" si="41"/>
        <v>1.7453135100193924E-2</v>
      </c>
      <c r="BJ29" s="56">
        <f t="shared" si="42"/>
        <v>0.10681293302540416</v>
      </c>
      <c r="BK29" s="4"/>
      <c r="BL29" s="4"/>
      <c r="BM29" s="18"/>
      <c r="BN29" s="18"/>
    </row>
    <row r="30" spans="1:66" s="5" customFormat="1" ht="15" customHeight="1" x14ac:dyDescent="0.3">
      <c r="A30" s="14" t="s">
        <v>57</v>
      </c>
      <c r="B30" s="15">
        <f>SUMPRODUCT((raw!$A$2:$A$12576=$A$4)*(raw!$B$2:$B$12576=$A30)*(raw!$E$2:$E$12576=B$7)*(raw!$F$2:$F$12576=$B$6)*(raw!$G$2:$G$12576))</f>
        <v>206</v>
      </c>
      <c r="C30" s="15">
        <f>SUMPRODUCT((raw!$A$2:$A$12576=$A$4)*(raw!$B$2:$B$12576=$A30)*(raw!$E$2:$E$12576=C$7)*(raw!$F$2:$F$12576=$B$6)*(raw!$G$2:$G$12576))</f>
        <v>6</v>
      </c>
      <c r="D30" s="15">
        <f>SUMPRODUCT((raw!$A$2:$A$12576=$A$4)*(raw!$B$2:$B$12576=$A30)*(raw!$E$2:$E$12576=D$7)*(raw!$F$2:$F$12576=$B$6)*(raw!$G$2:$G$12576))</f>
        <v>2</v>
      </c>
      <c r="E30" s="15">
        <f>SUMPRODUCT((raw!$A$2:$A$12576=$A$4)*(raw!$B$2:$B$12576=$A30)*(raw!$E$2:$E$12576=E$7)*(raw!$F$2:$F$12576=$B$6)*(raw!$G$2:$G$12576))</f>
        <v>0</v>
      </c>
      <c r="F30" s="15">
        <f>SUMPRODUCT((raw!$A$2:$A$12576=$A$4)*(raw!$B$2:$B$12576=$A30)*(raw!$E$2:$E$12576=F$7)*(raw!$F$2:$F$12576=$B$6)*(raw!$G$2:$G$12576))</f>
        <v>0</v>
      </c>
      <c r="G30" s="15">
        <f>SUMPRODUCT((raw!$A$2:$A$12576=$A$4)*(raw!$B$2:$B$12576=$A30)*(raw!$E$2:$E$12576=G$7)*(raw!$F$2:$F$12576=$B$6)*(raw!$G$2:$G$12576))</f>
        <v>0</v>
      </c>
      <c r="H30" s="15">
        <f>SUMPRODUCT((raw!$A$2:$A$12576=$A$4)*(raw!$B$2:$B$12576=$A30)*(raw!$E$2:$E$12576=H$7)*(raw!$F$2:$F$12576=$B$6)*(raw!$G$2:$G$12576))</f>
        <v>0</v>
      </c>
      <c r="I30" s="15">
        <f>SUMPRODUCT((raw!$A$2:$A$12576=$A$4)*(raw!$B$2:$B$12576=$A30)*(raw!$E$2:$E$12576=I$7)*(raw!$F$2:$F$12576=$B$6)*(raw!$G$2:$G$12576))</f>
        <v>4</v>
      </c>
      <c r="J30" s="56">
        <f t="shared" si="19"/>
        <v>9.3457943925233638E-3</v>
      </c>
      <c r="K30" s="56">
        <f t="shared" si="61"/>
        <v>1.834862385321101E-2</v>
      </c>
      <c r="L30" s="85"/>
      <c r="M30" s="15">
        <f>SUMPRODUCT((raw!$A$2:$A$12576=$A$4)*(raw!$B$2:$B$12576=$A30)*(raw!$E$2:$E$12576=M$7)*(raw!$F$2:$F$12576=$M$6)*(raw!$G$2:$G$12576))</f>
        <v>327</v>
      </c>
      <c r="N30" s="15">
        <f>SUMPRODUCT((raw!$A$2:$A$12576=$A$4)*(raw!$B$2:$B$12576=$A30)*(raw!$E$2:$E$12576=N$7)*(raw!$F$2:$F$12576=$M$6)*(raw!$G$2:$G$12576))</f>
        <v>12</v>
      </c>
      <c r="O30" s="15">
        <f>SUMPRODUCT((raw!$A$2:$A$12576=$A$4)*(raw!$B$2:$B$12576=$A30)*(raw!$E$2:$E$12576=O$7)*(raw!$F$2:$F$12576=$M$6)*(raw!$G$2:$G$12576))</f>
        <v>3</v>
      </c>
      <c r="P30" s="15">
        <f>SUMPRODUCT((raw!$A$2:$A$12576=$A$4)*(raw!$B$2:$B$12576=$A30)*(raw!$E$2:$E$12576=P$7)*(raw!$F$2:$F$12576=$M$6)*(raw!$G$2:$G$12576))</f>
        <v>1</v>
      </c>
      <c r="Q30" s="15">
        <f>SUMPRODUCT((raw!$A$2:$A$12576=$A$4)*(raw!$B$2:$B$12576=$A30)*(raw!$E$2:$E$12576=Q$7)*(raw!$F$2:$F$12576=$M$6)*(raw!$G$2:$G$12576))</f>
        <v>7</v>
      </c>
      <c r="R30" s="15">
        <f>SUMPRODUCT((raw!$A$2:$A$12576=$A$4)*(raw!$B$2:$B$12576=$A30)*(raw!$E$2:$E$12576=R$7)*(raw!$F$2:$F$12576=$M$6)*(raw!$G$2:$G$12576))</f>
        <v>0</v>
      </c>
      <c r="S30" s="15">
        <f>SUMPRODUCT((raw!$A$2:$A$12576=$A$4)*(raw!$B$2:$B$12576=$A30)*(raw!$E$2:$E$12576=S$7)*(raw!$F$2:$F$12576=$M$6)*(raw!$G$2:$G$12576))</f>
        <v>1</v>
      </c>
      <c r="T30" s="15">
        <f>SUMPRODUCT((raw!$A$2:$A$12576=$A$4)*(raw!$B$2:$B$12576=$A30)*(raw!$E$2:$E$12576=T$7)*(raw!$F$2:$F$12576=$M$6)*(raw!$G$2:$G$12576))</f>
        <v>24</v>
      </c>
      <c r="U30" s="56">
        <f t="shared" si="22"/>
        <v>3.4188034188034191E-2</v>
      </c>
      <c r="V30" s="56">
        <f t="shared" si="5"/>
        <v>6.4000000000000001E-2</v>
      </c>
      <c r="W30" s="17"/>
      <c r="X30" s="15">
        <f t="shared" si="23"/>
        <v>551</v>
      </c>
      <c r="Y30" s="15">
        <f t="shared" si="24"/>
        <v>5</v>
      </c>
      <c r="Z30" s="15">
        <f t="shared" si="25"/>
        <v>1</v>
      </c>
      <c r="AA30" s="15">
        <f t="shared" si="26"/>
        <v>7</v>
      </c>
      <c r="AB30" s="15">
        <f t="shared" si="27"/>
        <v>1</v>
      </c>
      <c r="AC30" s="15">
        <f t="shared" si="28"/>
        <v>28</v>
      </c>
      <c r="AD30" s="56">
        <f t="shared" si="62"/>
        <v>2.4778761061946902E-2</v>
      </c>
      <c r="AE30" s="56">
        <f t="shared" si="8"/>
        <v>4.7217537942664416E-2</v>
      </c>
      <c r="AF30" s="17"/>
      <c r="AG30" s="15">
        <f>SUMPRODUCT((raw!$A$2:$A$12576=$A$4)*(raw!$B$2:$B$12576=$A30)*(raw!$E$2:$E$12576=AG$7)*(raw!$F$2:$F$12576=$AG$6)*(raw!$G$2:$G$12576))</f>
        <v>21</v>
      </c>
      <c r="AH30" s="15">
        <f>SUMPRODUCT((raw!$A$2:$A$12576=$A$4)*(raw!$B$2:$B$12576=$A30)*(raw!$E$2:$E$12576=AH$7)*(raw!$F$2:$F$12576=$AG$6)*(raw!$G$2:$G$12576))</f>
        <v>0</v>
      </c>
      <c r="AI30" s="15">
        <f>SUMPRODUCT((raw!$A$2:$A$12576=$A$4)*(raw!$B$2:$B$12576=$A30)*(raw!$E$2:$E$12576=AI$7)*(raw!$F$2:$F$12576=$AG$6)*(raw!$G$2:$G$12576))</f>
        <v>0</v>
      </c>
      <c r="AJ30" s="15">
        <f>SUMPRODUCT((raw!$A$2:$A$12576=$A$4)*(raw!$B$2:$B$12576=$A30)*(raw!$E$2:$E$12576=AJ$7)*(raw!$F$2:$F$12576=$AG$6)*(raw!$G$2:$G$12576))</f>
        <v>0</v>
      </c>
      <c r="AK30" s="15">
        <f>SUMPRODUCT((raw!$A$2:$A$12576=$A$4)*(raw!$B$2:$B$12576=$A30)*(raw!$E$2:$E$12576=AK$7)*(raw!$F$2:$F$12576=$AG$6)*(raw!$G$2:$G$12576))</f>
        <v>0</v>
      </c>
      <c r="AL30" s="15">
        <f>SUMPRODUCT((raw!$A$2:$A$12576=$A$4)*(raw!$B$2:$B$12576=$A30)*(raw!$E$2:$E$12576=AL$7)*(raw!$F$2:$F$12576=$AG$6)*(raw!$G$2:$G$12576))</f>
        <v>0</v>
      </c>
      <c r="AM30" s="15">
        <f>SUMPRODUCT((raw!$A$2:$A$12576=$A$4)*(raw!$B$2:$B$12576=$A30)*(raw!$E$2:$E$12576=AM$7)*(raw!$F$2:$F$12576=$AG$6)*(raw!$G$2:$G$12576))</f>
        <v>0</v>
      </c>
      <c r="AN30" s="15">
        <f>SUMPRODUCT((raw!$A$2:$A$12576=$A$4)*(raw!$B$2:$B$12576=$A30)*(raw!$E$2:$E$12576=AN$7)*(raw!$F$2:$F$12576=$AG$6)*(raw!$G$2:$G$12576))</f>
        <v>0</v>
      </c>
      <c r="AO30" s="56">
        <f t="shared" si="31"/>
        <v>0</v>
      </c>
      <c r="AP30" s="56">
        <f t="shared" si="11"/>
        <v>0</v>
      </c>
      <c r="AQ30" s="17"/>
      <c r="AR30" s="15">
        <f>SUMPRODUCT((raw!$A$2:$A$12576=$A$4)*(raw!$B$2:$B$12576=$A30)*(raw!$E$2:$E$12576=AR$7)*(raw!$F$2:$F$12576=$AR$6)*(raw!$G$2:$G$12576))</f>
        <v>90</v>
      </c>
      <c r="AS30" s="15">
        <f>SUMPRODUCT((raw!$A$2:$A$12576=$A$4)*(raw!$B$2:$B$12576=$A30)*(raw!$E$2:$E$12576=AS$7)*(raw!$F$2:$F$12576=$AR$6)*(raw!$G$2:$G$12576))</f>
        <v>12</v>
      </c>
      <c r="AT30" s="15">
        <f>SUMPRODUCT((raw!$A$2:$A$12576=$A$4)*(raw!$B$2:$B$12576=$A30)*(raw!$E$2:$E$12576=AT$7)*(raw!$F$2:$F$12576=$AR$6)*(raw!$G$2:$G$12576))</f>
        <v>0</v>
      </c>
      <c r="AU30" s="15">
        <f>SUMPRODUCT((raw!$A$2:$A$12576=$A$4)*(raw!$B$2:$B$12576=$A30)*(raw!$E$2:$E$12576=AU$7)*(raw!$F$2:$F$12576=$AR$6)*(raw!$G$2:$G$12576))</f>
        <v>0</v>
      </c>
      <c r="AV30" s="15">
        <f>SUMPRODUCT((raw!$A$2:$A$12576=$A$4)*(raw!$B$2:$B$12576=$A30)*(raw!$E$2:$E$12576=AV$7)*(raw!$F$2:$F$12576=$AR$6)*(raw!$G$2:$G$12576))</f>
        <v>2</v>
      </c>
      <c r="AW30" s="15">
        <f>SUMPRODUCT((raw!$A$2:$A$12576=$A$4)*(raw!$B$2:$B$12576=$A30)*(raw!$E$2:$E$12576=AW$7)*(raw!$F$2:$F$12576=$AR$6)*(raw!$G$2:$G$12576))</f>
        <v>0</v>
      </c>
      <c r="AX30" s="15">
        <f>SUMPRODUCT((raw!$A$2:$A$12576=$A$4)*(raw!$B$2:$B$12576=$A30)*(raw!$E$2:$E$12576=AX$7)*(raw!$F$2:$F$12576=$AR$6)*(raw!$G$2:$G$12576))</f>
        <v>0</v>
      </c>
      <c r="AY30" s="15">
        <f>SUMPRODUCT((raw!$A$2:$A$12576=$A$4)*(raw!$B$2:$B$12576=$A30)*(raw!$E$2:$E$12576=AY$7)*(raw!$F$2:$F$12576=$AR$6)*(raw!$G$2:$G$12576))</f>
        <v>11</v>
      </c>
      <c r="AZ30" s="56">
        <f t="shared" si="34"/>
        <v>1.9230769230769232E-2</v>
      </c>
      <c r="BA30" s="56">
        <f t="shared" si="63"/>
        <v>9.5652173913043481E-2</v>
      </c>
      <c r="BB30" s="17"/>
      <c r="BC30" s="15">
        <f t="shared" si="35"/>
        <v>674</v>
      </c>
      <c r="BD30" s="15">
        <f t="shared" si="36"/>
        <v>5</v>
      </c>
      <c r="BE30" s="15">
        <f t="shared" si="37"/>
        <v>1</v>
      </c>
      <c r="BF30" s="15">
        <f t="shared" si="38"/>
        <v>9</v>
      </c>
      <c r="BG30" s="15">
        <f t="shared" si="39"/>
        <v>1</v>
      </c>
      <c r="BH30" s="15">
        <f t="shared" si="40"/>
        <v>39</v>
      </c>
      <c r="BI30" s="56">
        <f t="shared" si="41"/>
        <v>2.318840579710145E-2</v>
      </c>
      <c r="BJ30" s="56">
        <f t="shared" si="42"/>
        <v>5.3497942386831275E-2</v>
      </c>
      <c r="BK30" s="4"/>
      <c r="BL30" s="4"/>
      <c r="BM30" s="18"/>
      <c r="BN30" s="18"/>
    </row>
    <row r="31" spans="1:66" s="5" customFormat="1" ht="15" customHeight="1" x14ac:dyDescent="0.3">
      <c r="A31" s="14" t="s">
        <v>60</v>
      </c>
      <c r="B31" s="15">
        <f>SUMPRODUCT((raw!$A$2:$A$12576=$A$4)*(raw!$B$2:$B$12576=$A31)*(raw!$E$2:$E$12576=B$7)*(raw!$F$2:$F$12576=$B$6)*(raw!$G$2:$G$12576))</f>
        <v>458</v>
      </c>
      <c r="C31" s="15">
        <f>SUMPRODUCT((raw!$A$2:$A$12576=$A$4)*(raw!$B$2:$B$12576=$A31)*(raw!$E$2:$E$12576=C$7)*(raw!$F$2:$F$12576=$B$6)*(raw!$G$2:$G$12576))</f>
        <v>10</v>
      </c>
      <c r="D31" s="15">
        <f>SUMPRODUCT((raw!$A$2:$A$12576=$A$4)*(raw!$B$2:$B$12576=$A31)*(raw!$E$2:$E$12576=D$7)*(raw!$F$2:$F$12576=$B$6)*(raw!$G$2:$G$12576))</f>
        <v>15</v>
      </c>
      <c r="E31" s="15">
        <f>SUMPRODUCT((raw!$A$2:$A$12576=$A$4)*(raw!$B$2:$B$12576=$A31)*(raw!$E$2:$E$12576=E$7)*(raw!$F$2:$F$12576=$B$6)*(raw!$G$2:$G$12576))</f>
        <v>1</v>
      </c>
      <c r="F31" s="15">
        <f>SUMPRODUCT((raw!$A$2:$A$12576=$A$4)*(raw!$B$2:$B$12576=$A31)*(raw!$E$2:$E$12576=F$7)*(raw!$F$2:$F$12576=$B$6)*(raw!$G$2:$G$12576))</f>
        <v>3</v>
      </c>
      <c r="G31" s="15">
        <f>SUMPRODUCT((raw!$A$2:$A$12576=$A$4)*(raw!$B$2:$B$12576=$A31)*(raw!$E$2:$E$12576=G$7)*(raw!$F$2:$F$12576=$B$6)*(raw!$G$2:$G$12576))</f>
        <v>0</v>
      </c>
      <c r="H31" s="15">
        <f>SUMPRODUCT((raw!$A$2:$A$12576=$A$4)*(raw!$B$2:$B$12576=$A31)*(raw!$E$2:$E$12576=H$7)*(raw!$F$2:$F$12576=$B$6)*(raw!$G$2:$G$12576))</f>
        <v>4</v>
      </c>
      <c r="I31" s="15">
        <f>SUMPRODUCT((raw!$A$2:$A$12576=$A$4)*(raw!$B$2:$B$12576=$A31)*(raw!$E$2:$E$12576=I$7)*(raw!$F$2:$F$12576=$B$6)*(raw!$G$2:$G$12576))</f>
        <v>18</v>
      </c>
      <c r="J31" s="56">
        <f t="shared" si="19"/>
        <v>4.684317718940937E-2</v>
      </c>
      <c r="K31" s="56">
        <f t="shared" si="61"/>
        <v>3.536345776031434E-2</v>
      </c>
      <c r="L31" s="85"/>
      <c r="M31" s="15">
        <f>SUMPRODUCT((raw!$A$2:$A$12576=$A$4)*(raw!$B$2:$B$12576=$A31)*(raw!$E$2:$E$12576=M$7)*(raw!$F$2:$F$12576=$M$6)*(raw!$G$2:$G$12576))</f>
        <v>190</v>
      </c>
      <c r="N31" s="15">
        <f>SUMPRODUCT((raw!$A$2:$A$12576=$A$4)*(raw!$B$2:$B$12576=$A31)*(raw!$E$2:$E$12576=N$7)*(raw!$F$2:$F$12576=$M$6)*(raw!$G$2:$G$12576))</f>
        <v>6</v>
      </c>
      <c r="O31" s="15">
        <f>SUMPRODUCT((raw!$A$2:$A$12576=$A$4)*(raw!$B$2:$B$12576=$A31)*(raw!$E$2:$E$12576=O$7)*(raw!$F$2:$F$12576=$M$6)*(raw!$G$2:$G$12576))</f>
        <v>0</v>
      </c>
      <c r="P31" s="15">
        <f>SUMPRODUCT((raw!$A$2:$A$12576=$A$4)*(raw!$B$2:$B$12576=$A31)*(raw!$E$2:$E$12576=P$7)*(raw!$F$2:$F$12576=$M$6)*(raw!$G$2:$G$12576))</f>
        <v>0</v>
      </c>
      <c r="Q31" s="15">
        <f>SUMPRODUCT((raw!$A$2:$A$12576=$A$4)*(raw!$B$2:$B$12576=$A31)*(raw!$E$2:$E$12576=Q$7)*(raw!$F$2:$F$12576=$M$6)*(raw!$G$2:$G$12576))</f>
        <v>0</v>
      </c>
      <c r="R31" s="15">
        <f>SUMPRODUCT((raw!$A$2:$A$12576=$A$4)*(raw!$B$2:$B$12576=$A31)*(raw!$E$2:$E$12576=R$7)*(raw!$F$2:$F$12576=$M$6)*(raw!$G$2:$G$12576))</f>
        <v>0</v>
      </c>
      <c r="S31" s="15">
        <f>SUMPRODUCT((raw!$A$2:$A$12576=$A$4)*(raw!$B$2:$B$12576=$A31)*(raw!$E$2:$E$12576=S$7)*(raw!$F$2:$F$12576=$M$6)*(raw!$G$2:$G$12576))</f>
        <v>1</v>
      </c>
      <c r="T31" s="15">
        <f>SUMPRODUCT((raw!$A$2:$A$12576=$A$4)*(raw!$B$2:$B$12576=$A31)*(raw!$E$2:$E$12576=T$7)*(raw!$F$2:$F$12576=$M$6)*(raw!$G$2:$G$12576))</f>
        <v>9</v>
      </c>
      <c r="U31" s="56">
        <f t="shared" si="22"/>
        <v>5.076142131979695E-3</v>
      </c>
      <c r="V31" s="56">
        <f t="shared" si="5"/>
        <v>4.3689320388349516E-2</v>
      </c>
      <c r="W31" s="17"/>
      <c r="X31" s="15">
        <f t="shared" si="23"/>
        <v>664</v>
      </c>
      <c r="Y31" s="15">
        <f t="shared" si="24"/>
        <v>15</v>
      </c>
      <c r="Z31" s="15">
        <f t="shared" si="25"/>
        <v>1</v>
      </c>
      <c r="AA31" s="15">
        <f t="shared" si="26"/>
        <v>3</v>
      </c>
      <c r="AB31" s="15">
        <f t="shared" si="27"/>
        <v>5</v>
      </c>
      <c r="AC31" s="15">
        <f t="shared" si="28"/>
        <v>27</v>
      </c>
      <c r="AD31" s="56">
        <f t="shared" si="62"/>
        <v>3.4883720930232558E-2</v>
      </c>
      <c r="AE31" s="56">
        <f t="shared" si="8"/>
        <v>3.7762237762237763E-2</v>
      </c>
      <c r="AF31" s="17"/>
      <c r="AG31" s="15">
        <f>SUMPRODUCT((raw!$A$2:$A$12576=$A$4)*(raw!$B$2:$B$12576=$A31)*(raw!$E$2:$E$12576=AG$7)*(raw!$F$2:$F$12576=$AG$6)*(raw!$G$2:$G$12576))</f>
        <v>26</v>
      </c>
      <c r="AH31" s="15">
        <f>SUMPRODUCT((raw!$A$2:$A$12576=$A$4)*(raw!$B$2:$B$12576=$A31)*(raw!$E$2:$E$12576=AH$7)*(raw!$F$2:$F$12576=$AG$6)*(raw!$G$2:$G$12576))</f>
        <v>0</v>
      </c>
      <c r="AI31" s="15">
        <f>SUMPRODUCT((raw!$A$2:$A$12576=$A$4)*(raw!$B$2:$B$12576=$A31)*(raw!$E$2:$E$12576=AI$7)*(raw!$F$2:$F$12576=$AG$6)*(raw!$G$2:$G$12576))</f>
        <v>0</v>
      </c>
      <c r="AJ31" s="15">
        <f>SUMPRODUCT((raw!$A$2:$A$12576=$A$4)*(raw!$B$2:$B$12576=$A31)*(raw!$E$2:$E$12576=AJ$7)*(raw!$F$2:$F$12576=$AG$6)*(raw!$G$2:$G$12576))</f>
        <v>0</v>
      </c>
      <c r="AK31" s="15">
        <f>SUMPRODUCT((raw!$A$2:$A$12576=$A$4)*(raw!$B$2:$B$12576=$A31)*(raw!$E$2:$E$12576=AK$7)*(raw!$F$2:$F$12576=$AG$6)*(raw!$G$2:$G$12576))</f>
        <v>0</v>
      </c>
      <c r="AL31" s="15">
        <f>SUMPRODUCT((raw!$A$2:$A$12576=$A$4)*(raw!$B$2:$B$12576=$A31)*(raw!$E$2:$E$12576=AL$7)*(raw!$F$2:$F$12576=$AG$6)*(raw!$G$2:$G$12576))</f>
        <v>0</v>
      </c>
      <c r="AM31" s="15">
        <f>SUMPRODUCT((raw!$A$2:$A$12576=$A$4)*(raw!$B$2:$B$12576=$A31)*(raw!$E$2:$E$12576=AM$7)*(raw!$F$2:$F$12576=$AG$6)*(raw!$G$2:$G$12576))</f>
        <v>0</v>
      </c>
      <c r="AN31" s="15">
        <f>SUMPRODUCT((raw!$A$2:$A$12576=$A$4)*(raw!$B$2:$B$12576=$A31)*(raw!$E$2:$E$12576=AN$7)*(raw!$F$2:$F$12576=$AG$6)*(raw!$G$2:$G$12576))</f>
        <v>0</v>
      </c>
      <c r="AO31" s="56">
        <f t="shared" si="31"/>
        <v>0</v>
      </c>
      <c r="AP31" s="56">
        <f t="shared" si="11"/>
        <v>0</v>
      </c>
      <c r="AQ31" s="17"/>
      <c r="AR31" s="15">
        <f>SUMPRODUCT((raw!$A$2:$A$12576=$A$4)*(raw!$B$2:$B$12576=$A31)*(raw!$E$2:$E$12576=AR$7)*(raw!$F$2:$F$12576=$AR$6)*(raw!$G$2:$G$12576))</f>
        <v>156</v>
      </c>
      <c r="AS31" s="15">
        <f>SUMPRODUCT((raw!$A$2:$A$12576=$A$4)*(raw!$B$2:$B$12576=$A31)*(raw!$E$2:$E$12576=AS$7)*(raw!$F$2:$F$12576=$AR$6)*(raw!$G$2:$G$12576))</f>
        <v>0</v>
      </c>
      <c r="AT31" s="15">
        <f>SUMPRODUCT((raw!$A$2:$A$12576=$A$4)*(raw!$B$2:$B$12576=$A31)*(raw!$E$2:$E$12576=AT$7)*(raw!$F$2:$F$12576=$AR$6)*(raw!$G$2:$G$12576))</f>
        <v>4</v>
      </c>
      <c r="AU31" s="15">
        <f>SUMPRODUCT((raw!$A$2:$A$12576=$A$4)*(raw!$B$2:$B$12576=$A31)*(raw!$E$2:$E$12576=AU$7)*(raw!$F$2:$F$12576=$AR$6)*(raw!$G$2:$G$12576))</f>
        <v>1</v>
      </c>
      <c r="AV31" s="15">
        <f>SUMPRODUCT((raw!$A$2:$A$12576=$A$4)*(raw!$B$2:$B$12576=$A31)*(raw!$E$2:$E$12576=AV$7)*(raw!$F$2:$F$12576=$AR$6)*(raw!$G$2:$G$12576))</f>
        <v>2</v>
      </c>
      <c r="AW31" s="15">
        <f>SUMPRODUCT((raw!$A$2:$A$12576=$A$4)*(raw!$B$2:$B$12576=$A31)*(raw!$E$2:$E$12576=AW$7)*(raw!$F$2:$F$12576=$AR$6)*(raw!$G$2:$G$12576))</f>
        <v>0</v>
      </c>
      <c r="AX31" s="15">
        <f>SUMPRODUCT((raw!$A$2:$A$12576=$A$4)*(raw!$B$2:$B$12576=$A31)*(raw!$E$2:$E$12576=AX$7)*(raw!$F$2:$F$12576=$AR$6)*(raw!$G$2:$G$12576))</f>
        <v>1</v>
      </c>
      <c r="AY31" s="15">
        <f>SUMPRODUCT((raw!$A$2:$A$12576=$A$4)*(raw!$B$2:$B$12576=$A31)*(raw!$E$2:$E$12576=AY$7)*(raw!$F$2:$F$12576=$AR$6)*(raw!$G$2:$G$12576))</f>
        <v>7</v>
      </c>
      <c r="AZ31" s="56">
        <f t="shared" si="34"/>
        <v>4.878048780487805E-2</v>
      </c>
      <c r="BA31" s="56">
        <f t="shared" si="63"/>
        <v>4.0935672514619881E-2</v>
      </c>
      <c r="BB31" s="17"/>
      <c r="BC31" s="15">
        <f t="shared" si="35"/>
        <v>846</v>
      </c>
      <c r="BD31" s="15">
        <f t="shared" si="36"/>
        <v>19</v>
      </c>
      <c r="BE31" s="15">
        <f t="shared" si="37"/>
        <v>2</v>
      </c>
      <c r="BF31" s="15">
        <f t="shared" si="38"/>
        <v>5</v>
      </c>
      <c r="BG31" s="15">
        <f t="shared" si="39"/>
        <v>6</v>
      </c>
      <c r="BH31" s="15">
        <f t="shared" si="40"/>
        <v>34</v>
      </c>
      <c r="BI31" s="56">
        <f t="shared" si="41"/>
        <v>3.644646924829157E-2</v>
      </c>
      <c r="BJ31" s="56">
        <f t="shared" si="42"/>
        <v>3.7280701754385963E-2</v>
      </c>
      <c r="BK31" s="4"/>
      <c r="BL31" s="4"/>
      <c r="BM31" s="18"/>
      <c r="BN31" s="18"/>
    </row>
    <row r="32" spans="1:66" s="5" customFormat="1" ht="15" customHeight="1" x14ac:dyDescent="0.3">
      <c r="A32" s="14" t="s">
        <v>63</v>
      </c>
      <c r="B32" s="15">
        <f>SUMPRODUCT((raw!$A$2:$A$12576=$A$4)*(raw!$B$2:$B$12576=$A32)*(raw!$E$2:$E$12576=B$7)*(raw!$F$2:$F$12576=$B$6)*(raw!$G$2:$G$12576))</f>
        <v>429</v>
      </c>
      <c r="C32" s="15">
        <f>SUMPRODUCT((raw!$A$2:$A$12576=$A$4)*(raw!$B$2:$B$12576=$A32)*(raw!$E$2:$E$12576=C$7)*(raw!$F$2:$F$12576=$B$6)*(raw!$G$2:$G$12576))</f>
        <v>6</v>
      </c>
      <c r="D32" s="15">
        <f>SUMPRODUCT((raw!$A$2:$A$12576=$A$4)*(raw!$B$2:$B$12576=$A32)*(raw!$E$2:$E$12576=D$7)*(raw!$F$2:$F$12576=$B$6)*(raw!$G$2:$G$12576))</f>
        <v>6</v>
      </c>
      <c r="E32" s="15">
        <f>SUMPRODUCT((raw!$A$2:$A$12576=$A$4)*(raw!$B$2:$B$12576=$A32)*(raw!$E$2:$E$12576=E$7)*(raw!$F$2:$F$12576=$B$6)*(raw!$G$2:$G$12576))</f>
        <v>0</v>
      </c>
      <c r="F32" s="15">
        <f>SUMPRODUCT((raw!$A$2:$A$12576=$A$4)*(raw!$B$2:$B$12576=$A32)*(raw!$E$2:$E$12576=F$7)*(raw!$F$2:$F$12576=$B$6)*(raw!$G$2:$G$12576))</f>
        <v>2</v>
      </c>
      <c r="G32" s="15">
        <f>SUMPRODUCT((raw!$A$2:$A$12576=$A$4)*(raw!$B$2:$B$12576=$A32)*(raw!$E$2:$E$12576=G$7)*(raw!$F$2:$F$12576=$B$6)*(raw!$G$2:$G$12576))</f>
        <v>0</v>
      </c>
      <c r="H32" s="15">
        <f>SUMPRODUCT((raw!$A$2:$A$12576=$A$4)*(raw!$B$2:$B$12576=$A32)*(raw!$E$2:$E$12576=H$7)*(raw!$F$2:$F$12576=$B$6)*(raw!$G$2:$G$12576))</f>
        <v>1</v>
      </c>
      <c r="I32" s="15">
        <f>SUMPRODUCT((raw!$A$2:$A$12576=$A$4)*(raw!$B$2:$B$12576=$A32)*(raw!$E$2:$E$12576=I$7)*(raw!$F$2:$F$12576=$B$6)*(raw!$G$2:$G$12576))</f>
        <v>14</v>
      </c>
      <c r="J32" s="56">
        <f t="shared" si="19"/>
        <v>2.0270270270270271E-2</v>
      </c>
      <c r="K32" s="56">
        <f t="shared" si="61"/>
        <v>3.0567685589519649E-2</v>
      </c>
      <c r="L32" s="85"/>
      <c r="M32" s="15">
        <f>SUMPRODUCT((raw!$A$2:$A$12576=$A$4)*(raw!$B$2:$B$12576=$A32)*(raw!$E$2:$E$12576=M$7)*(raw!$F$2:$F$12576=$M$6)*(raw!$G$2:$G$12576))</f>
        <v>308</v>
      </c>
      <c r="N32" s="15">
        <f>SUMPRODUCT((raw!$A$2:$A$12576=$A$4)*(raw!$B$2:$B$12576=$A32)*(raw!$E$2:$E$12576=N$7)*(raw!$F$2:$F$12576=$M$6)*(raw!$G$2:$G$12576))</f>
        <v>15</v>
      </c>
      <c r="O32" s="15">
        <f>SUMPRODUCT((raw!$A$2:$A$12576=$A$4)*(raw!$B$2:$B$12576=$A32)*(raw!$E$2:$E$12576=O$7)*(raw!$F$2:$F$12576=$M$6)*(raw!$G$2:$G$12576))</f>
        <v>4</v>
      </c>
      <c r="P32" s="15">
        <f>SUMPRODUCT((raw!$A$2:$A$12576=$A$4)*(raw!$B$2:$B$12576=$A32)*(raw!$E$2:$E$12576=P$7)*(raw!$F$2:$F$12576=$M$6)*(raw!$G$2:$G$12576))</f>
        <v>0</v>
      </c>
      <c r="Q32" s="15">
        <f>SUMPRODUCT((raw!$A$2:$A$12576=$A$4)*(raw!$B$2:$B$12576=$A32)*(raw!$E$2:$E$12576=Q$7)*(raw!$F$2:$F$12576=$M$6)*(raw!$G$2:$G$12576))</f>
        <v>1</v>
      </c>
      <c r="R32" s="15">
        <f>SUMPRODUCT((raw!$A$2:$A$12576=$A$4)*(raw!$B$2:$B$12576=$A32)*(raw!$E$2:$E$12576=R$7)*(raw!$F$2:$F$12576=$M$6)*(raw!$G$2:$G$12576))</f>
        <v>0</v>
      </c>
      <c r="S32" s="15">
        <f>SUMPRODUCT((raw!$A$2:$A$12576=$A$4)*(raw!$B$2:$B$12576=$A32)*(raw!$E$2:$E$12576=S$7)*(raw!$F$2:$F$12576=$M$6)*(raw!$G$2:$G$12576))</f>
        <v>0</v>
      </c>
      <c r="T32" s="15">
        <f>SUMPRODUCT((raw!$A$2:$A$12576=$A$4)*(raw!$B$2:$B$12576=$A32)*(raw!$E$2:$E$12576=T$7)*(raw!$F$2:$F$12576=$M$6)*(raw!$G$2:$G$12576))</f>
        <v>15</v>
      </c>
      <c r="U32" s="56">
        <f t="shared" si="22"/>
        <v>1.524390243902439E-2</v>
      </c>
      <c r="V32" s="56">
        <f t="shared" si="5"/>
        <v>4.3731778425655975E-2</v>
      </c>
      <c r="W32" s="17"/>
      <c r="X32" s="15">
        <f t="shared" si="23"/>
        <v>758</v>
      </c>
      <c r="Y32" s="15">
        <f t="shared" si="24"/>
        <v>10</v>
      </c>
      <c r="Z32" s="15">
        <f t="shared" si="25"/>
        <v>0</v>
      </c>
      <c r="AA32" s="15">
        <f t="shared" si="26"/>
        <v>3</v>
      </c>
      <c r="AB32" s="15">
        <f t="shared" si="27"/>
        <v>1</v>
      </c>
      <c r="AC32" s="15">
        <f t="shared" si="28"/>
        <v>29</v>
      </c>
      <c r="AD32" s="56">
        <f t="shared" si="62"/>
        <v>1.8134715025906734E-2</v>
      </c>
      <c r="AE32" s="56">
        <f t="shared" si="8"/>
        <v>3.6204744069912607E-2</v>
      </c>
      <c r="AF32" s="17"/>
      <c r="AG32" s="15">
        <f>SUMPRODUCT((raw!$A$2:$A$12576=$A$4)*(raw!$B$2:$B$12576=$A32)*(raw!$E$2:$E$12576=AG$7)*(raw!$F$2:$F$12576=$AG$6)*(raw!$G$2:$G$12576))</f>
        <v>30</v>
      </c>
      <c r="AH32" s="15">
        <f>SUMPRODUCT((raw!$A$2:$A$12576=$A$4)*(raw!$B$2:$B$12576=$A32)*(raw!$E$2:$E$12576=AH$7)*(raw!$F$2:$F$12576=$AG$6)*(raw!$G$2:$G$12576))</f>
        <v>0</v>
      </c>
      <c r="AI32" s="15">
        <f>SUMPRODUCT((raw!$A$2:$A$12576=$A$4)*(raw!$B$2:$B$12576=$A32)*(raw!$E$2:$E$12576=AI$7)*(raw!$F$2:$F$12576=$AG$6)*(raw!$G$2:$G$12576))</f>
        <v>1</v>
      </c>
      <c r="AJ32" s="15">
        <f>SUMPRODUCT((raw!$A$2:$A$12576=$A$4)*(raw!$B$2:$B$12576=$A32)*(raw!$E$2:$E$12576=AJ$7)*(raw!$F$2:$F$12576=$AG$6)*(raw!$G$2:$G$12576))</f>
        <v>0</v>
      </c>
      <c r="AK32" s="15">
        <f>SUMPRODUCT((raw!$A$2:$A$12576=$A$4)*(raw!$B$2:$B$12576=$A32)*(raw!$E$2:$E$12576=AK$7)*(raw!$F$2:$F$12576=$AG$6)*(raw!$G$2:$G$12576))</f>
        <v>0</v>
      </c>
      <c r="AL32" s="15">
        <f>SUMPRODUCT((raw!$A$2:$A$12576=$A$4)*(raw!$B$2:$B$12576=$A32)*(raw!$E$2:$E$12576=AL$7)*(raw!$F$2:$F$12576=$AG$6)*(raw!$G$2:$G$12576))</f>
        <v>0</v>
      </c>
      <c r="AM32" s="15">
        <f>SUMPRODUCT((raw!$A$2:$A$12576=$A$4)*(raw!$B$2:$B$12576=$A32)*(raw!$E$2:$E$12576=AM$7)*(raw!$F$2:$F$12576=$AG$6)*(raw!$G$2:$G$12576))</f>
        <v>0</v>
      </c>
      <c r="AN32" s="15">
        <f>SUMPRODUCT((raw!$A$2:$A$12576=$A$4)*(raw!$B$2:$B$12576=$A32)*(raw!$E$2:$E$12576=AN$7)*(raw!$F$2:$F$12576=$AG$6)*(raw!$G$2:$G$12576))</f>
        <v>0</v>
      </c>
      <c r="AO32" s="56">
        <f t="shared" si="31"/>
        <v>3.2258064516129031E-2</v>
      </c>
      <c r="AP32" s="56">
        <f t="shared" si="11"/>
        <v>0</v>
      </c>
      <c r="AQ32" s="17"/>
      <c r="AR32" s="15">
        <f>SUMPRODUCT((raw!$A$2:$A$12576=$A$4)*(raw!$B$2:$B$12576=$A32)*(raw!$E$2:$E$12576=AR$7)*(raw!$F$2:$F$12576=$AR$6)*(raw!$G$2:$G$12576))</f>
        <v>209</v>
      </c>
      <c r="AS32" s="15">
        <f>SUMPRODUCT((raw!$A$2:$A$12576=$A$4)*(raw!$B$2:$B$12576=$A32)*(raw!$E$2:$E$12576=AS$7)*(raw!$F$2:$F$12576=$AR$6)*(raw!$G$2:$G$12576))</f>
        <v>3</v>
      </c>
      <c r="AT32" s="15">
        <f>SUMPRODUCT((raw!$A$2:$A$12576=$A$4)*(raw!$B$2:$B$12576=$A32)*(raw!$E$2:$E$12576=AT$7)*(raw!$F$2:$F$12576=$AR$6)*(raw!$G$2:$G$12576))</f>
        <v>4</v>
      </c>
      <c r="AU32" s="15">
        <f>SUMPRODUCT((raw!$A$2:$A$12576=$A$4)*(raw!$B$2:$B$12576=$A32)*(raw!$E$2:$E$12576=AU$7)*(raw!$F$2:$F$12576=$AR$6)*(raw!$G$2:$G$12576))</f>
        <v>1</v>
      </c>
      <c r="AV32" s="15">
        <f>SUMPRODUCT((raw!$A$2:$A$12576=$A$4)*(raw!$B$2:$B$12576=$A32)*(raw!$E$2:$E$12576=AV$7)*(raw!$F$2:$F$12576=$AR$6)*(raw!$G$2:$G$12576))</f>
        <v>0</v>
      </c>
      <c r="AW32" s="15">
        <f>SUMPRODUCT((raw!$A$2:$A$12576=$A$4)*(raw!$B$2:$B$12576=$A32)*(raw!$E$2:$E$12576=AW$7)*(raw!$F$2:$F$12576=$AR$6)*(raw!$G$2:$G$12576))</f>
        <v>0</v>
      </c>
      <c r="AX32" s="15">
        <f>SUMPRODUCT((raw!$A$2:$A$12576=$A$4)*(raw!$B$2:$B$12576=$A32)*(raw!$E$2:$E$12576=AX$7)*(raw!$F$2:$F$12576=$AR$6)*(raw!$G$2:$G$12576))</f>
        <v>0</v>
      </c>
      <c r="AY32" s="15">
        <f>SUMPRODUCT((raw!$A$2:$A$12576=$A$4)*(raw!$B$2:$B$12576=$A32)*(raw!$E$2:$E$12576=AY$7)*(raw!$F$2:$F$12576=$AR$6)*(raw!$G$2:$G$12576))</f>
        <v>3</v>
      </c>
      <c r="AZ32" s="56">
        <f t="shared" si="34"/>
        <v>2.3041474654377881E-2</v>
      </c>
      <c r="BA32" s="56">
        <f t="shared" si="63"/>
        <v>1.3636363636363636E-2</v>
      </c>
      <c r="BB32" s="17"/>
      <c r="BC32" s="15">
        <f t="shared" si="35"/>
        <v>1000</v>
      </c>
      <c r="BD32" s="15">
        <f t="shared" si="36"/>
        <v>15</v>
      </c>
      <c r="BE32" s="15">
        <f t="shared" si="37"/>
        <v>1</v>
      </c>
      <c r="BF32" s="15">
        <f t="shared" si="38"/>
        <v>3</v>
      </c>
      <c r="BG32" s="15">
        <f t="shared" si="39"/>
        <v>1</v>
      </c>
      <c r="BH32" s="15">
        <f t="shared" si="40"/>
        <v>32</v>
      </c>
      <c r="BI32" s="56">
        <f t="shared" si="41"/>
        <v>1.9607843137254902E-2</v>
      </c>
      <c r="BJ32" s="56">
        <f t="shared" si="42"/>
        <v>3.0418250950570342E-2</v>
      </c>
      <c r="BK32" s="4"/>
      <c r="BL32" s="4"/>
      <c r="BM32" s="18"/>
      <c r="BN32" s="18"/>
    </row>
    <row r="33" spans="1:66" s="5" customFormat="1" ht="15" customHeight="1" x14ac:dyDescent="0.3">
      <c r="A33" s="14" t="s">
        <v>66</v>
      </c>
      <c r="B33" s="15">
        <f>SUMPRODUCT((raw!$A$2:$A$12576=$A$4)*(raw!$B$2:$B$12576=$A33)*(raw!$E$2:$E$12576=B$7)*(raw!$F$2:$F$12576=$B$6)*(raw!$G$2:$G$12576))</f>
        <v>61</v>
      </c>
      <c r="C33" s="15">
        <f>SUMPRODUCT((raw!$A$2:$A$12576=$A$4)*(raw!$B$2:$B$12576=$A33)*(raw!$E$2:$E$12576=C$7)*(raw!$F$2:$F$12576=$B$6)*(raw!$G$2:$G$12576))</f>
        <v>0</v>
      </c>
      <c r="D33" s="15">
        <f>SUMPRODUCT((raw!$A$2:$A$12576=$A$4)*(raw!$B$2:$B$12576=$A33)*(raw!$E$2:$E$12576=D$7)*(raw!$F$2:$F$12576=$B$6)*(raw!$G$2:$G$12576))</f>
        <v>0</v>
      </c>
      <c r="E33" s="15">
        <f>SUMPRODUCT((raw!$A$2:$A$12576=$A$4)*(raw!$B$2:$B$12576=$A33)*(raw!$E$2:$E$12576=E$7)*(raw!$F$2:$F$12576=$B$6)*(raw!$G$2:$G$12576))</f>
        <v>0</v>
      </c>
      <c r="F33" s="15">
        <f>SUMPRODUCT((raw!$A$2:$A$12576=$A$4)*(raw!$B$2:$B$12576=$A33)*(raw!$E$2:$E$12576=F$7)*(raw!$F$2:$F$12576=$B$6)*(raw!$G$2:$G$12576))</f>
        <v>0</v>
      </c>
      <c r="G33" s="15">
        <f>SUMPRODUCT((raw!$A$2:$A$12576=$A$4)*(raw!$B$2:$B$12576=$A33)*(raw!$E$2:$E$12576=G$7)*(raw!$F$2:$F$12576=$B$6)*(raw!$G$2:$G$12576))</f>
        <v>0</v>
      </c>
      <c r="H33" s="15">
        <f>SUMPRODUCT((raw!$A$2:$A$12576=$A$4)*(raw!$B$2:$B$12576=$A33)*(raw!$E$2:$E$12576=H$7)*(raw!$F$2:$F$12576=$B$6)*(raw!$G$2:$G$12576))</f>
        <v>0</v>
      </c>
      <c r="I33" s="15">
        <f>SUMPRODUCT((raw!$A$2:$A$12576=$A$4)*(raw!$B$2:$B$12576=$A33)*(raw!$E$2:$E$12576=I$7)*(raw!$F$2:$F$12576=$B$6)*(raw!$G$2:$G$12576))</f>
        <v>5</v>
      </c>
      <c r="J33" s="56">
        <f t="shared" si="19"/>
        <v>0</v>
      </c>
      <c r="K33" s="56">
        <f t="shared" si="61"/>
        <v>7.575757575757576E-2</v>
      </c>
      <c r="L33" s="85"/>
      <c r="M33" s="15">
        <f>SUMPRODUCT((raw!$A$2:$A$12576=$A$4)*(raw!$B$2:$B$12576=$A33)*(raw!$E$2:$E$12576=M$7)*(raw!$F$2:$F$12576=$M$6)*(raw!$G$2:$G$12576))</f>
        <v>99</v>
      </c>
      <c r="N33" s="15">
        <f>SUMPRODUCT((raw!$A$2:$A$12576=$A$4)*(raw!$B$2:$B$12576=$A33)*(raw!$E$2:$E$12576=N$7)*(raw!$F$2:$F$12576=$M$6)*(raw!$G$2:$G$12576))</f>
        <v>0</v>
      </c>
      <c r="O33" s="15">
        <f>SUMPRODUCT((raw!$A$2:$A$12576=$A$4)*(raw!$B$2:$B$12576=$A33)*(raw!$E$2:$E$12576=O$7)*(raw!$F$2:$F$12576=$M$6)*(raw!$G$2:$G$12576))</f>
        <v>0</v>
      </c>
      <c r="P33" s="15">
        <f>SUMPRODUCT((raw!$A$2:$A$12576=$A$4)*(raw!$B$2:$B$12576=$A33)*(raw!$E$2:$E$12576=P$7)*(raw!$F$2:$F$12576=$M$6)*(raw!$G$2:$G$12576))</f>
        <v>0</v>
      </c>
      <c r="Q33" s="15">
        <f>SUMPRODUCT((raw!$A$2:$A$12576=$A$4)*(raw!$B$2:$B$12576=$A33)*(raw!$E$2:$E$12576=Q$7)*(raw!$F$2:$F$12576=$M$6)*(raw!$G$2:$G$12576))</f>
        <v>0</v>
      </c>
      <c r="R33" s="15">
        <f>SUMPRODUCT((raw!$A$2:$A$12576=$A$4)*(raw!$B$2:$B$12576=$A33)*(raw!$E$2:$E$12576=R$7)*(raw!$F$2:$F$12576=$M$6)*(raw!$G$2:$G$12576))</f>
        <v>0</v>
      </c>
      <c r="S33" s="15">
        <f>SUMPRODUCT((raw!$A$2:$A$12576=$A$4)*(raw!$B$2:$B$12576=$A33)*(raw!$E$2:$E$12576=S$7)*(raw!$F$2:$F$12576=$M$6)*(raw!$G$2:$G$12576))</f>
        <v>0</v>
      </c>
      <c r="T33" s="15">
        <f>SUMPRODUCT((raw!$A$2:$A$12576=$A$4)*(raw!$B$2:$B$12576=$A33)*(raw!$E$2:$E$12576=T$7)*(raw!$F$2:$F$12576=$M$6)*(raw!$G$2:$G$12576))</f>
        <v>17</v>
      </c>
      <c r="U33" s="56">
        <f t="shared" si="22"/>
        <v>0</v>
      </c>
      <c r="V33" s="56">
        <f t="shared" si="5"/>
        <v>0.14655172413793102</v>
      </c>
      <c r="W33" s="17"/>
      <c r="X33" s="15">
        <f t="shared" si="23"/>
        <v>160</v>
      </c>
      <c r="Y33" s="15">
        <f t="shared" si="24"/>
        <v>0</v>
      </c>
      <c r="Z33" s="15">
        <f t="shared" si="25"/>
        <v>0</v>
      </c>
      <c r="AA33" s="15">
        <f t="shared" si="26"/>
        <v>0</v>
      </c>
      <c r="AB33" s="15">
        <f t="shared" si="27"/>
        <v>0</v>
      </c>
      <c r="AC33" s="15">
        <f t="shared" si="28"/>
        <v>22</v>
      </c>
      <c r="AD33" s="56">
        <f t="shared" si="62"/>
        <v>0</v>
      </c>
      <c r="AE33" s="56">
        <f t="shared" si="8"/>
        <v>0.12087912087912088</v>
      </c>
      <c r="AF33" s="17"/>
      <c r="AG33" s="15">
        <f>SUMPRODUCT((raw!$A$2:$A$12576=$A$4)*(raw!$B$2:$B$12576=$A33)*(raw!$E$2:$E$12576=AG$7)*(raw!$F$2:$F$12576=$AG$6)*(raw!$G$2:$G$12576))</f>
        <v>0</v>
      </c>
      <c r="AH33" s="15">
        <f>SUMPRODUCT((raw!$A$2:$A$12576=$A$4)*(raw!$B$2:$B$12576=$A33)*(raw!$E$2:$E$12576=AH$7)*(raw!$F$2:$F$12576=$AG$6)*(raw!$G$2:$G$12576))</f>
        <v>0</v>
      </c>
      <c r="AI33" s="15">
        <f>SUMPRODUCT((raw!$A$2:$A$12576=$A$4)*(raw!$B$2:$B$12576=$A33)*(raw!$E$2:$E$12576=AI$7)*(raw!$F$2:$F$12576=$AG$6)*(raw!$G$2:$G$12576))</f>
        <v>0</v>
      </c>
      <c r="AJ33" s="15">
        <f>SUMPRODUCT((raw!$A$2:$A$12576=$A$4)*(raw!$B$2:$B$12576=$A33)*(raw!$E$2:$E$12576=AJ$7)*(raw!$F$2:$F$12576=$AG$6)*(raw!$G$2:$G$12576))</f>
        <v>0</v>
      </c>
      <c r="AK33" s="15">
        <f>SUMPRODUCT((raw!$A$2:$A$12576=$A$4)*(raw!$B$2:$B$12576=$A33)*(raw!$E$2:$E$12576=AK$7)*(raw!$F$2:$F$12576=$AG$6)*(raw!$G$2:$G$12576))</f>
        <v>0</v>
      </c>
      <c r="AL33" s="15">
        <f>SUMPRODUCT((raw!$A$2:$A$12576=$A$4)*(raw!$B$2:$B$12576=$A33)*(raw!$E$2:$E$12576=AL$7)*(raw!$F$2:$F$12576=$AG$6)*(raw!$G$2:$G$12576))</f>
        <v>0</v>
      </c>
      <c r="AM33" s="15">
        <f>SUMPRODUCT((raw!$A$2:$A$12576=$A$4)*(raw!$B$2:$B$12576=$A33)*(raw!$E$2:$E$12576=AM$7)*(raw!$F$2:$F$12576=$AG$6)*(raw!$G$2:$G$12576))</f>
        <v>0</v>
      </c>
      <c r="AN33" s="15">
        <f>SUMPRODUCT((raw!$A$2:$A$12576=$A$4)*(raw!$B$2:$B$12576=$A33)*(raw!$E$2:$E$12576=AN$7)*(raw!$F$2:$F$12576=$AG$6)*(raw!$G$2:$G$12576))</f>
        <v>0</v>
      </c>
      <c r="AO33" s="56" t="e">
        <f t="shared" si="31"/>
        <v>#DIV/0!</v>
      </c>
      <c r="AP33" s="56" t="e">
        <f t="shared" si="11"/>
        <v>#DIV/0!</v>
      </c>
      <c r="AQ33" s="17"/>
      <c r="AR33" s="15">
        <f>SUMPRODUCT((raw!$A$2:$A$12576=$A$4)*(raw!$B$2:$B$12576=$A33)*(raw!$E$2:$E$12576=AR$7)*(raw!$F$2:$F$12576=$AR$6)*(raw!$G$2:$G$12576))</f>
        <v>14</v>
      </c>
      <c r="AS33" s="15">
        <f>SUMPRODUCT((raw!$A$2:$A$12576=$A$4)*(raw!$B$2:$B$12576=$A33)*(raw!$E$2:$E$12576=AS$7)*(raw!$F$2:$F$12576=$AR$6)*(raw!$G$2:$G$12576))</f>
        <v>0</v>
      </c>
      <c r="AT33" s="15">
        <f>SUMPRODUCT((raw!$A$2:$A$12576=$A$4)*(raw!$B$2:$B$12576=$A33)*(raw!$E$2:$E$12576=AT$7)*(raw!$F$2:$F$12576=$AR$6)*(raw!$G$2:$G$12576))</f>
        <v>0</v>
      </c>
      <c r="AU33" s="15">
        <f>SUMPRODUCT((raw!$A$2:$A$12576=$A$4)*(raw!$B$2:$B$12576=$A33)*(raw!$E$2:$E$12576=AU$7)*(raw!$F$2:$F$12576=$AR$6)*(raw!$G$2:$G$12576))</f>
        <v>0</v>
      </c>
      <c r="AV33" s="15">
        <f>SUMPRODUCT((raw!$A$2:$A$12576=$A$4)*(raw!$B$2:$B$12576=$A33)*(raw!$E$2:$E$12576=AV$7)*(raw!$F$2:$F$12576=$AR$6)*(raw!$G$2:$G$12576))</f>
        <v>0</v>
      </c>
      <c r="AW33" s="15">
        <f>SUMPRODUCT((raw!$A$2:$A$12576=$A$4)*(raw!$B$2:$B$12576=$A33)*(raw!$E$2:$E$12576=AW$7)*(raw!$F$2:$F$12576=$AR$6)*(raw!$G$2:$G$12576))</f>
        <v>0</v>
      </c>
      <c r="AX33" s="15">
        <f>SUMPRODUCT((raw!$A$2:$A$12576=$A$4)*(raw!$B$2:$B$12576=$A33)*(raw!$E$2:$E$12576=AX$7)*(raw!$F$2:$F$12576=$AR$6)*(raw!$G$2:$G$12576))</f>
        <v>0</v>
      </c>
      <c r="AY33" s="15">
        <f>SUMPRODUCT((raw!$A$2:$A$12576=$A$4)*(raw!$B$2:$B$12576=$A33)*(raw!$E$2:$E$12576=AY$7)*(raw!$F$2:$F$12576=$AR$6)*(raw!$G$2:$G$12576))</f>
        <v>3</v>
      </c>
      <c r="AZ33" s="56">
        <f t="shared" si="34"/>
        <v>0</v>
      </c>
      <c r="BA33" s="56">
        <f t="shared" si="63"/>
        <v>0.17647058823529413</v>
      </c>
      <c r="BB33" s="17"/>
      <c r="BC33" s="15">
        <f t="shared" si="35"/>
        <v>174</v>
      </c>
      <c r="BD33" s="15">
        <f t="shared" si="36"/>
        <v>0</v>
      </c>
      <c r="BE33" s="15">
        <f t="shared" si="37"/>
        <v>0</v>
      </c>
      <c r="BF33" s="15">
        <f t="shared" si="38"/>
        <v>0</v>
      </c>
      <c r="BG33" s="15">
        <f t="shared" si="39"/>
        <v>0</v>
      </c>
      <c r="BH33" s="15">
        <f t="shared" si="40"/>
        <v>25</v>
      </c>
      <c r="BI33" s="56">
        <f t="shared" si="41"/>
        <v>0</v>
      </c>
      <c r="BJ33" s="56">
        <f t="shared" si="42"/>
        <v>0.12562814070351758</v>
      </c>
      <c r="BK33" s="4"/>
      <c r="BL33" s="4"/>
      <c r="BM33" s="18"/>
      <c r="BN33" s="18"/>
    </row>
    <row r="34" spans="1:66" s="5" customFormat="1" ht="15" customHeight="1" x14ac:dyDescent="0.3">
      <c r="A34" s="14" t="s">
        <v>69</v>
      </c>
      <c r="B34" s="15">
        <f>SUMPRODUCT((raw!$A$2:$A$12576=$A$4)*(raw!$B$2:$B$12576=$A34)*(raw!$E$2:$E$12576=B$7)*(raw!$F$2:$F$12576=$B$6)*(raw!$G$2:$G$12576))</f>
        <v>0</v>
      </c>
      <c r="C34" s="15">
        <f>SUMPRODUCT((raw!$A$2:$A$12576=$A$4)*(raw!$B$2:$B$12576=$A34)*(raw!$E$2:$E$12576=C$7)*(raw!$F$2:$F$12576=$B$6)*(raw!$G$2:$G$12576))</f>
        <v>0</v>
      </c>
      <c r="D34" s="15">
        <f>SUMPRODUCT((raw!$A$2:$A$12576=$A$4)*(raw!$B$2:$B$12576=$A34)*(raw!$E$2:$E$12576=D$7)*(raw!$F$2:$F$12576=$B$6)*(raw!$G$2:$G$12576))</f>
        <v>0</v>
      </c>
      <c r="E34" s="15">
        <f>SUMPRODUCT((raw!$A$2:$A$12576=$A$4)*(raw!$B$2:$B$12576=$A34)*(raw!$E$2:$E$12576=E$7)*(raw!$F$2:$F$12576=$B$6)*(raw!$G$2:$G$12576))</f>
        <v>0</v>
      </c>
      <c r="F34" s="15">
        <f>SUMPRODUCT((raw!$A$2:$A$12576=$A$4)*(raw!$B$2:$B$12576=$A34)*(raw!$E$2:$E$12576=F$7)*(raw!$F$2:$F$12576=$B$6)*(raw!$G$2:$G$12576))</f>
        <v>0</v>
      </c>
      <c r="G34" s="15">
        <f>SUMPRODUCT((raw!$A$2:$A$12576=$A$4)*(raw!$B$2:$B$12576=$A34)*(raw!$E$2:$E$12576=G$7)*(raw!$F$2:$F$12576=$B$6)*(raw!$G$2:$G$12576))</f>
        <v>0</v>
      </c>
      <c r="H34" s="15">
        <f>SUMPRODUCT((raw!$A$2:$A$12576=$A$4)*(raw!$B$2:$B$12576=$A34)*(raw!$E$2:$E$12576=H$7)*(raw!$F$2:$F$12576=$B$6)*(raw!$G$2:$G$12576))</f>
        <v>0</v>
      </c>
      <c r="I34" s="15">
        <f>SUMPRODUCT((raw!$A$2:$A$12576=$A$4)*(raw!$B$2:$B$12576=$A34)*(raw!$E$2:$E$12576=I$7)*(raw!$F$2:$F$12576=$B$6)*(raw!$G$2:$G$12576))</f>
        <v>0</v>
      </c>
      <c r="J34" s="56" t="e">
        <f t="shared" si="19"/>
        <v>#DIV/0!</v>
      </c>
      <c r="K34" s="56" t="e">
        <f t="shared" si="61"/>
        <v>#DIV/0!</v>
      </c>
      <c r="L34" s="85"/>
      <c r="M34" s="15">
        <f>SUMPRODUCT((raw!$A$2:$A$12576=$A$4)*(raw!$B$2:$B$12576=$A34)*(raw!$E$2:$E$12576=M$7)*(raw!$F$2:$F$12576=$M$6)*(raw!$G$2:$G$12576))</f>
        <v>36</v>
      </c>
      <c r="N34" s="15">
        <f>SUMPRODUCT((raw!$A$2:$A$12576=$A$4)*(raw!$B$2:$B$12576=$A34)*(raw!$E$2:$E$12576=N$7)*(raw!$F$2:$F$12576=$M$6)*(raw!$G$2:$G$12576))</f>
        <v>2</v>
      </c>
      <c r="O34" s="15">
        <f>SUMPRODUCT((raw!$A$2:$A$12576=$A$4)*(raw!$B$2:$B$12576=$A34)*(raw!$E$2:$E$12576=O$7)*(raw!$F$2:$F$12576=$M$6)*(raw!$G$2:$G$12576))</f>
        <v>0</v>
      </c>
      <c r="P34" s="15">
        <f>SUMPRODUCT((raw!$A$2:$A$12576=$A$4)*(raw!$B$2:$B$12576=$A34)*(raw!$E$2:$E$12576=P$7)*(raw!$F$2:$F$12576=$M$6)*(raw!$G$2:$G$12576))</f>
        <v>0</v>
      </c>
      <c r="Q34" s="15">
        <f>SUMPRODUCT((raw!$A$2:$A$12576=$A$4)*(raw!$B$2:$B$12576=$A34)*(raw!$E$2:$E$12576=Q$7)*(raw!$F$2:$F$12576=$M$6)*(raw!$G$2:$G$12576))</f>
        <v>1</v>
      </c>
      <c r="R34" s="15">
        <f>SUMPRODUCT((raw!$A$2:$A$12576=$A$4)*(raw!$B$2:$B$12576=$A34)*(raw!$E$2:$E$12576=R$7)*(raw!$F$2:$F$12576=$M$6)*(raw!$G$2:$G$12576))</f>
        <v>0</v>
      </c>
      <c r="S34" s="15">
        <f>SUMPRODUCT((raw!$A$2:$A$12576=$A$4)*(raw!$B$2:$B$12576=$A34)*(raw!$E$2:$E$12576=S$7)*(raw!$F$2:$F$12576=$M$6)*(raw!$G$2:$G$12576))</f>
        <v>0</v>
      </c>
      <c r="T34" s="15">
        <f>SUMPRODUCT((raw!$A$2:$A$12576=$A$4)*(raw!$B$2:$B$12576=$A34)*(raw!$E$2:$E$12576=T$7)*(raw!$F$2:$F$12576=$M$6)*(raw!$G$2:$G$12576))</f>
        <v>0</v>
      </c>
      <c r="U34" s="56">
        <f t="shared" si="22"/>
        <v>2.564102564102564E-2</v>
      </c>
      <c r="V34" s="56">
        <f t="shared" si="5"/>
        <v>0</v>
      </c>
      <c r="W34" s="17"/>
      <c r="X34" s="15">
        <f t="shared" si="23"/>
        <v>38</v>
      </c>
      <c r="Y34" s="15">
        <f t="shared" si="24"/>
        <v>0</v>
      </c>
      <c r="Z34" s="15">
        <f t="shared" si="25"/>
        <v>0</v>
      </c>
      <c r="AA34" s="15">
        <f t="shared" si="26"/>
        <v>1</v>
      </c>
      <c r="AB34" s="15">
        <f t="shared" si="27"/>
        <v>0</v>
      </c>
      <c r="AC34" s="15">
        <f t="shared" si="28"/>
        <v>0</v>
      </c>
      <c r="AD34" s="56">
        <f t="shared" si="62"/>
        <v>2.564102564102564E-2</v>
      </c>
      <c r="AE34" s="56">
        <f t="shared" si="8"/>
        <v>0</v>
      </c>
      <c r="AF34" s="17"/>
      <c r="AG34" s="15">
        <f>SUMPRODUCT((raw!$A$2:$A$12576=$A$4)*(raw!$B$2:$B$12576=$A34)*(raw!$E$2:$E$12576=AG$7)*(raw!$F$2:$F$12576=$AG$6)*(raw!$G$2:$G$12576))</f>
        <v>0</v>
      </c>
      <c r="AH34" s="15">
        <f>SUMPRODUCT((raw!$A$2:$A$12576=$A$4)*(raw!$B$2:$B$12576=$A34)*(raw!$E$2:$E$12576=AH$7)*(raw!$F$2:$F$12576=$AG$6)*(raw!$G$2:$G$12576))</f>
        <v>0</v>
      </c>
      <c r="AI34" s="15">
        <f>SUMPRODUCT((raw!$A$2:$A$12576=$A$4)*(raw!$B$2:$B$12576=$A34)*(raw!$E$2:$E$12576=AI$7)*(raw!$F$2:$F$12576=$AG$6)*(raw!$G$2:$G$12576))</f>
        <v>0</v>
      </c>
      <c r="AJ34" s="15">
        <f>SUMPRODUCT((raw!$A$2:$A$12576=$A$4)*(raw!$B$2:$B$12576=$A34)*(raw!$E$2:$E$12576=AJ$7)*(raw!$F$2:$F$12576=$AG$6)*(raw!$G$2:$G$12576))</f>
        <v>0</v>
      </c>
      <c r="AK34" s="15">
        <f>SUMPRODUCT((raw!$A$2:$A$12576=$A$4)*(raw!$B$2:$B$12576=$A34)*(raw!$E$2:$E$12576=AK$7)*(raw!$F$2:$F$12576=$AG$6)*(raw!$G$2:$G$12576))</f>
        <v>0</v>
      </c>
      <c r="AL34" s="15">
        <f>SUMPRODUCT((raw!$A$2:$A$12576=$A$4)*(raw!$B$2:$B$12576=$A34)*(raw!$E$2:$E$12576=AL$7)*(raw!$F$2:$F$12576=$AG$6)*(raw!$G$2:$G$12576))</f>
        <v>0</v>
      </c>
      <c r="AM34" s="15">
        <f>SUMPRODUCT((raw!$A$2:$A$12576=$A$4)*(raw!$B$2:$B$12576=$A34)*(raw!$E$2:$E$12576=AM$7)*(raw!$F$2:$F$12576=$AG$6)*(raw!$G$2:$G$12576))</f>
        <v>0</v>
      </c>
      <c r="AN34" s="15">
        <f>SUMPRODUCT((raw!$A$2:$A$12576=$A$4)*(raw!$B$2:$B$12576=$A34)*(raw!$E$2:$E$12576=AN$7)*(raw!$F$2:$F$12576=$AG$6)*(raw!$G$2:$G$12576))</f>
        <v>0</v>
      </c>
      <c r="AO34" s="56" t="e">
        <f t="shared" si="31"/>
        <v>#DIV/0!</v>
      </c>
      <c r="AP34" s="56" t="e">
        <f t="shared" si="11"/>
        <v>#DIV/0!</v>
      </c>
      <c r="AQ34" s="17"/>
      <c r="AR34" s="15">
        <f>SUMPRODUCT((raw!$A$2:$A$12576=$A$4)*(raw!$B$2:$B$12576=$A34)*(raw!$E$2:$E$12576=AR$7)*(raw!$F$2:$F$12576=$AR$6)*(raw!$G$2:$G$12576))</f>
        <v>1</v>
      </c>
      <c r="AS34" s="15">
        <f>SUMPRODUCT((raw!$A$2:$A$12576=$A$4)*(raw!$B$2:$B$12576=$A34)*(raw!$E$2:$E$12576=AS$7)*(raw!$F$2:$F$12576=$AR$6)*(raw!$G$2:$G$12576))</f>
        <v>0</v>
      </c>
      <c r="AT34" s="15">
        <f>SUMPRODUCT((raw!$A$2:$A$12576=$A$4)*(raw!$B$2:$B$12576=$A34)*(raw!$E$2:$E$12576=AT$7)*(raw!$F$2:$F$12576=$AR$6)*(raw!$G$2:$G$12576))</f>
        <v>0</v>
      </c>
      <c r="AU34" s="15">
        <f>SUMPRODUCT((raw!$A$2:$A$12576=$A$4)*(raw!$B$2:$B$12576=$A34)*(raw!$E$2:$E$12576=AU$7)*(raw!$F$2:$F$12576=$AR$6)*(raw!$G$2:$G$12576))</f>
        <v>0</v>
      </c>
      <c r="AV34" s="15">
        <f>SUMPRODUCT((raw!$A$2:$A$12576=$A$4)*(raw!$B$2:$B$12576=$A34)*(raw!$E$2:$E$12576=AV$7)*(raw!$F$2:$F$12576=$AR$6)*(raw!$G$2:$G$12576))</f>
        <v>0</v>
      </c>
      <c r="AW34" s="15">
        <f>SUMPRODUCT((raw!$A$2:$A$12576=$A$4)*(raw!$B$2:$B$12576=$A34)*(raw!$E$2:$E$12576=AW$7)*(raw!$F$2:$F$12576=$AR$6)*(raw!$G$2:$G$12576))</f>
        <v>0</v>
      </c>
      <c r="AX34" s="15">
        <f>SUMPRODUCT((raw!$A$2:$A$12576=$A$4)*(raw!$B$2:$B$12576=$A34)*(raw!$E$2:$E$12576=AX$7)*(raw!$F$2:$F$12576=$AR$6)*(raw!$G$2:$G$12576))</f>
        <v>0</v>
      </c>
      <c r="AY34" s="15">
        <f>SUMPRODUCT((raw!$A$2:$A$12576=$A$4)*(raw!$B$2:$B$12576=$A34)*(raw!$E$2:$E$12576=AY$7)*(raw!$F$2:$F$12576=$AR$6)*(raw!$G$2:$G$12576))</f>
        <v>0</v>
      </c>
      <c r="AZ34" s="56">
        <f t="shared" si="34"/>
        <v>0</v>
      </c>
      <c r="BA34" s="56">
        <f t="shared" si="63"/>
        <v>0</v>
      </c>
      <c r="BB34" s="17"/>
      <c r="BC34" s="15">
        <f t="shared" si="35"/>
        <v>39</v>
      </c>
      <c r="BD34" s="15">
        <f t="shared" si="36"/>
        <v>0</v>
      </c>
      <c r="BE34" s="15">
        <f t="shared" si="37"/>
        <v>0</v>
      </c>
      <c r="BF34" s="15">
        <f t="shared" si="38"/>
        <v>1</v>
      </c>
      <c r="BG34" s="15">
        <f t="shared" si="39"/>
        <v>0</v>
      </c>
      <c r="BH34" s="15">
        <f t="shared" si="40"/>
        <v>0</v>
      </c>
      <c r="BI34" s="56">
        <f t="shared" si="41"/>
        <v>2.5000000000000001E-2</v>
      </c>
      <c r="BJ34" s="56">
        <f t="shared" si="42"/>
        <v>0</v>
      </c>
      <c r="BK34" s="4"/>
      <c r="BL34" s="4"/>
      <c r="BM34" s="18"/>
      <c r="BN34" s="18"/>
    </row>
    <row r="35" spans="1:66" s="5" customFormat="1" ht="15" customHeight="1" x14ac:dyDescent="0.3">
      <c r="A35" s="14" t="s">
        <v>72</v>
      </c>
      <c r="B35" s="15">
        <f>SUMPRODUCT((raw!$A$2:$A$12576=$A$4)*(raw!$B$2:$B$12576=$A35)*(raw!$E$2:$E$12576=B$7)*(raw!$F$2:$F$12576=$B$6)*(raw!$G$2:$G$12576))</f>
        <v>460</v>
      </c>
      <c r="C35" s="15">
        <f>SUMPRODUCT((raw!$A$2:$A$12576=$A$4)*(raw!$B$2:$B$12576=$A35)*(raw!$E$2:$E$12576=C$7)*(raw!$F$2:$F$12576=$B$6)*(raw!$G$2:$G$12576))</f>
        <v>16</v>
      </c>
      <c r="D35" s="15">
        <f>SUMPRODUCT((raw!$A$2:$A$12576=$A$4)*(raw!$B$2:$B$12576=$A35)*(raw!$E$2:$E$12576=D$7)*(raw!$F$2:$F$12576=$B$6)*(raw!$G$2:$G$12576))</f>
        <v>3</v>
      </c>
      <c r="E35" s="15">
        <f>SUMPRODUCT((raw!$A$2:$A$12576=$A$4)*(raw!$B$2:$B$12576=$A35)*(raw!$E$2:$E$12576=E$7)*(raw!$F$2:$F$12576=$B$6)*(raw!$G$2:$G$12576))</f>
        <v>0</v>
      </c>
      <c r="F35" s="15">
        <f>SUMPRODUCT((raw!$A$2:$A$12576=$A$4)*(raw!$B$2:$B$12576=$A35)*(raw!$E$2:$E$12576=F$7)*(raw!$F$2:$F$12576=$B$6)*(raw!$G$2:$G$12576))</f>
        <v>1</v>
      </c>
      <c r="G35" s="15">
        <f>SUMPRODUCT((raw!$A$2:$A$12576=$A$4)*(raw!$B$2:$B$12576=$A35)*(raw!$E$2:$E$12576=G$7)*(raw!$F$2:$F$12576=$B$6)*(raw!$G$2:$G$12576))</f>
        <v>0</v>
      </c>
      <c r="H35" s="15">
        <f>SUMPRODUCT((raw!$A$2:$A$12576=$A$4)*(raw!$B$2:$B$12576=$A35)*(raw!$E$2:$E$12576=H$7)*(raw!$F$2:$F$12576=$B$6)*(raw!$G$2:$G$12576))</f>
        <v>5</v>
      </c>
      <c r="I35" s="15">
        <f>SUMPRODUCT((raw!$A$2:$A$12576=$A$4)*(raw!$B$2:$B$12576=$A35)*(raw!$E$2:$E$12576=I$7)*(raw!$F$2:$F$12576=$B$6)*(raw!$G$2:$G$12576))</f>
        <v>186</v>
      </c>
      <c r="J35" s="56">
        <f t="shared" si="19"/>
        <v>1.8556701030927835E-2</v>
      </c>
      <c r="K35" s="56">
        <f t="shared" si="61"/>
        <v>0.27719821162444114</v>
      </c>
      <c r="L35" s="85"/>
      <c r="M35" s="15">
        <f>SUMPRODUCT((raw!$A$2:$A$12576=$A$4)*(raw!$B$2:$B$12576=$A35)*(raw!$E$2:$E$12576=M$7)*(raw!$F$2:$F$12576=$M$6)*(raw!$G$2:$G$12576))</f>
        <v>247</v>
      </c>
      <c r="N35" s="15">
        <f>SUMPRODUCT((raw!$A$2:$A$12576=$A$4)*(raw!$B$2:$B$12576=$A35)*(raw!$E$2:$E$12576=N$7)*(raw!$F$2:$F$12576=$M$6)*(raw!$G$2:$G$12576))</f>
        <v>5</v>
      </c>
      <c r="O35" s="15">
        <f>SUMPRODUCT((raw!$A$2:$A$12576=$A$4)*(raw!$B$2:$B$12576=$A35)*(raw!$E$2:$E$12576=O$7)*(raw!$F$2:$F$12576=$M$6)*(raw!$G$2:$G$12576))</f>
        <v>3</v>
      </c>
      <c r="P35" s="15">
        <f>SUMPRODUCT((raw!$A$2:$A$12576=$A$4)*(raw!$B$2:$B$12576=$A35)*(raw!$E$2:$E$12576=P$7)*(raw!$F$2:$F$12576=$M$6)*(raw!$G$2:$G$12576))</f>
        <v>0</v>
      </c>
      <c r="Q35" s="15">
        <f>SUMPRODUCT((raw!$A$2:$A$12576=$A$4)*(raw!$B$2:$B$12576=$A35)*(raw!$E$2:$E$12576=Q$7)*(raw!$F$2:$F$12576=$M$6)*(raw!$G$2:$G$12576))</f>
        <v>1</v>
      </c>
      <c r="R35" s="15">
        <f>SUMPRODUCT((raw!$A$2:$A$12576=$A$4)*(raw!$B$2:$B$12576=$A35)*(raw!$E$2:$E$12576=R$7)*(raw!$F$2:$F$12576=$M$6)*(raw!$G$2:$G$12576))</f>
        <v>0</v>
      </c>
      <c r="S35" s="15">
        <f>SUMPRODUCT((raw!$A$2:$A$12576=$A$4)*(raw!$B$2:$B$12576=$A35)*(raw!$E$2:$E$12576=S$7)*(raw!$F$2:$F$12576=$M$6)*(raw!$G$2:$G$12576))</f>
        <v>0</v>
      </c>
      <c r="T35" s="15">
        <f>SUMPRODUCT((raw!$A$2:$A$12576=$A$4)*(raw!$B$2:$B$12576=$A35)*(raw!$E$2:$E$12576=T$7)*(raw!$F$2:$F$12576=$M$6)*(raw!$G$2:$G$12576))</f>
        <v>276</v>
      </c>
      <c r="U35" s="56">
        <f t="shared" si="22"/>
        <v>1.5625E-2</v>
      </c>
      <c r="V35" s="56">
        <f t="shared" si="5"/>
        <v>0.51879699248120303</v>
      </c>
      <c r="W35" s="17"/>
      <c r="X35" s="15">
        <f t="shared" si="23"/>
        <v>728</v>
      </c>
      <c r="Y35" s="15">
        <f t="shared" si="24"/>
        <v>6</v>
      </c>
      <c r="Z35" s="15">
        <f t="shared" si="25"/>
        <v>0</v>
      </c>
      <c r="AA35" s="15">
        <f t="shared" si="26"/>
        <v>2</v>
      </c>
      <c r="AB35" s="15">
        <f t="shared" si="27"/>
        <v>5</v>
      </c>
      <c r="AC35" s="15">
        <f t="shared" si="28"/>
        <v>462</v>
      </c>
      <c r="AD35" s="56">
        <f t="shared" si="62"/>
        <v>1.7543859649122806E-2</v>
      </c>
      <c r="AE35" s="56">
        <f t="shared" si="8"/>
        <v>0.38403990024937656</v>
      </c>
      <c r="AF35" s="17"/>
      <c r="AG35" s="15">
        <f>SUMPRODUCT((raw!$A$2:$A$12576=$A$4)*(raw!$B$2:$B$12576=$A35)*(raw!$E$2:$E$12576=AG$7)*(raw!$F$2:$F$12576=$AG$6)*(raw!$G$2:$G$12576))</f>
        <v>32</v>
      </c>
      <c r="AH35" s="15">
        <f>SUMPRODUCT((raw!$A$2:$A$12576=$A$4)*(raw!$B$2:$B$12576=$A35)*(raw!$E$2:$E$12576=AH$7)*(raw!$F$2:$F$12576=$AG$6)*(raw!$G$2:$G$12576))</f>
        <v>0</v>
      </c>
      <c r="AI35" s="15">
        <f>SUMPRODUCT((raw!$A$2:$A$12576=$A$4)*(raw!$B$2:$B$12576=$A35)*(raw!$E$2:$E$12576=AI$7)*(raw!$F$2:$F$12576=$AG$6)*(raw!$G$2:$G$12576))</f>
        <v>0</v>
      </c>
      <c r="AJ35" s="15">
        <f>SUMPRODUCT((raw!$A$2:$A$12576=$A$4)*(raw!$B$2:$B$12576=$A35)*(raw!$E$2:$E$12576=AJ$7)*(raw!$F$2:$F$12576=$AG$6)*(raw!$G$2:$G$12576))</f>
        <v>0</v>
      </c>
      <c r="AK35" s="15">
        <f>SUMPRODUCT((raw!$A$2:$A$12576=$A$4)*(raw!$B$2:$B$12576=$A35)*(raw!$E$2:$E$12576=AK$7)*(raw!$F$2:$F$12576=$AG$6)*(raw!$G$2:$G$12576))</f>
        <v>0</v>
      </c>
      <c r="AL35" s="15">
        <f>SUMPRODUCT((raw!$A$2:$A$12576=$A$4)*(raw!$B$2:$B$12576=$A35)*(raw!$E$2:$E$12576=AL$7)*(raw!$F$2:$F$12576=$AG$6)*(raw!$G$2:$G$12576))</f>
        <v>0</v>
      </c>
      <c r="AM35" s="15">
        <f>SUMPRODUCT((raw!$A$2:$A$12576=$A$4)*(raw!$B$2:$B$12576=$A35)*(raw!$E$2:$E$12576=AM$7)*(raw!$F$2:$F$12576=$AG$6)*(raw!$G$2:$G$12576))</f>
        <v>0</v>
      </c>
      <c r="AN35" s="15">
        <f>SUMPRODUCT((raw!$A$2:$A$12576=$A$4)*(raw!$B$2:$B$12576=$A35)*(raw!$E$2:$E$12576=AN$7)*(raw!$F$2:$F$12576=$AG$6)*(raw!$G$2:$G$12576))</f>
        <v>8</v>
      </c>
      <c r="AO35" s="56">
        <f t="shared" si="31"/>
        <v>0</v>
      </c>
      <c r="AP35" s="56">
        <f t="shared" si="11"/>
        <v>0.2</v>
      </c>
      <c r="AQ35" s="17"/>
      <c r="AR35" s="15">
        <f>SUMPRODUCT((raw!$A$2:$A$12576=$A$4)*(raw!$B$2:$B$12576=$A35)*(raw!$E$2:$E$12576=AR$7)*(raw!$F$2:$F$12576=$AR$6)*(raw!$G$2:$G$12576))</f>
        <v>196</v>
      </c>
      <c r="AS35" s="15">
        <f>SUMPRODUCT((raw!$A$2:$A$12576=$A$4)*(raw!$B$2:$B$12576=$A35)*(raw!$E$2:$E$12576=AS$7)*(raw!$F$2:$F$12576=$AR$6)*(raw!$G$2:$G$12576))</f>
        <v>8</v>
      </c>
      <c r="AT35" s="15">
        <f>SUMPRODUCT((raw!$A$2:$A$12576=$A$4)*(raw!$B$2:$B$12576=$A35)*(raw!$E$2:$E$12576=AT$7)*(raw!$F$2:$F$12576=$AR$6)*(raw!$G$2:$G$12576))</f>
        <v>3</v>
      </c>
      <c r="AU35" s="15">
        <f>SUMPRODUCT((raw!$A$2:$A$12576=$A$4)*(raw!$B$2:$B$12576=$A35)*(raw!$E$2:$E$12576=AU$7)*(raw!$F$2:$F$12576=$AR$6)*(raw!$G$2:$G$12576))</f>
        <v>3</v>
      </c>
      <c r="AV35" s="15">
        <f>SUMPRODUCT((raw!$A$2:$A$12576=$A$4)*(raw!$B$2:$B$12576=$A35)*(raw!$E$2:$E$12576=AV$7)*(raw!$F$2:$F$12576=$AR$6)*(raw!$G$2:$G$12576))</f>
        <v>0</v>
      </c>
      <c r="AW35" s="15">
        <f>SUMPRODUCT((raw!$A$2:$A$12576=$A$4)*(raw!$B$2:$B$12576=$A35)*(raw!$E$2:$E$12576=AW$7)*(raw!$F$2:$F$12576=$AR$6)*(raw!$G$2:$G$12576))</f>
        <v>0</v>
      </c>
      <c r="AX35" s="15">
        <f>SUMPRODUCT((raw!$A$2:$A$12576=$A$4)*(raw!$B$2:$B$12576=$A35)*(raw!$E$2:$E$12576=AX$7)*(raw!$F$2:$F$12576=$AR$6)*(raw!$G$2:$G$12576))</f>
        <v>4</v>
      </c>
      <c r="AY35" s="15">
        <f>SUMPRODUCT((raw!$A$2:$A$12576=$A$4)*(raw!$B$2:$B$12576=$A35)*(raw!$E$2:$E$12576=AY$7)*(raw!$F$2:$F$12576=$AR$6)*(raw!$G$2:$G$12576))</f>
        <v>111</v>
      </c>
      <c r="AZ35" s="56">
        <f t="shared" si="34"/>
        <v>4.6728971962616821E-2</v>
      </c>
      <c r="BA35" s="56">
        <f t="shared" si="63"/>
        <v>0.34153846153846151</v>
      </c>
      <c r="BB35" s="17"/>
      <c r="BC35" s="15">
        <f t="shared" si="35"/>
        <v>964</v>
      </c>
      <c r="BD35" s="15">
        <f t="shared" si="36"/>
        <v>9</v>
      </c>
      <c r="BE35" s="15">
        <f t="shared" si="37"/>
        <v>3</v>
      </c>
      <c r="BF35" s="15">
        <f t="shared" si="38"/>
        <v>2</v>
      </c>
      <c r="BG35" s="15">
        <f t="shared" si="39"/>
        <v>9</v>
      </c>
      <c r="BH35" s="15">
        <f t="shared" si="40"/>
        <v>581</v>
      </c>
      <c r="BI35" s="56">
        <f t="shared" si="41"/>
        <v>2.3302938196555219E-2</v>
      </c>
      <c r="BJ35" s="56">
        <f t="shared" si="42"/>
        <v>0.3705357142857143</v>
      </c>
      <c r="BK35" s="4"/>
      <c r="BL35" s="4"/>
      <c r="BM35" s="18"/>
      <c r="BN35" s="18"/>
    </row>
    <row r="36" spans="1:66" s="5" customFormat="1" ht="15" customHeight="1" x14ac:dyDescent="0.3">
      <c r="A36" s="14" t="s">
        <v>75</v>
      </c>
      <c r="B36" s="15">
        <f>SUMPRODUCT((raw!$A$2:$A$12576=$A$4)*(raw!$B$2:$B$12576=$A36)*(raw!$E$2:$E$12576=B$7)*(raw!$F$2:$F$12576=$B$6)*(raw!$G$2:$G$12576))</f>
        <v>598</v>
      </c>
      <c r="C36" s="15">
        <f>SUMPRODUCT((raw!$A$2:$A$12576=$A$4)*(raw!$B$2:$B$12576=$A36)*(raw!$E$2:$E$12576=C$7)*(raw!$F$2:$F$12576=$B$6)*(raw!$G$2:$G$12576))</f>
        <v>1</v>
      </c>
      <c r="D36" s="15">
        <f>SUMPRODUCT((raw!$A$2:$A$12576=$A$4)*(raw!$B$2:$B$12576=$A36)*(raw!$E$2:$E$12576=D$7)*(raw!$F$2:$F$12576=$B$6)*(raw!$G$2:$G$12576))</f>
        <v>8</v>
      </c>
      <c r="E36" s="15">
        <f>SUMPRODUCT((raw!$A$2:$A$12576=$A$4)*(raw!$B$2:$B$12576=$A36)*(raw!$E$2:$E$12576=E$7)*(raw!$F$2:$F$12576=$B$6)*(raw!$G$2:$G$12576))</f>
        <v>8</v>
      </c>
      <c r="F36" s="15">
        <f>SUMPRODUCT((raw!$A$2:$A$12576=$A$4)*(raw!$B$2:$B$12576=$A36)*(raw!$E$2:$E$12576=F$7)*(raw!$F$2:$F$12576=$B$6)*(raw!$G$2:$G$12576))</f>
        <v>1</v>
      </c>
      <c r="G36" s="15">
        <f>SUMPRODUCT((raw!$A$2:$A$12576=$A$4)*(raw!$B$2:$B$12576=$A36)*(raw!$E$2:$E$12576=G$7)*(raw!$F$2:$F$12576=$B$6)*(raw!$G$2:$G$12576))</f>
        <v>0</v>
      </c>
      <c r="H36" s="15">
        <f>SUMPRODUCT((raw!$A$2:$A$12576=$A$4)*(raw!$B$2:$B$12576=$A36)*(raw!$E$2:$E$12576=H$7)*(raw!$F$2:$F$12576=$B$6)*(raw!$G$2:$G$12576))</f>
        <v>1</v>
      </c>
      <c r="I36" s="15">
        <f>SUMPRODUCT((raw!$A$2:$A$12576=$A$4)*(raw!$B$2:$B$12576=$A36)*(raw!$E$2:$E$12576=I$7)*(raw!$F$2:$F$12576=$B$6)*(raw!$G$2:$G$12576))</f>
        <v>5</v>
      </c>
      <c r="J36" s="56">
        <f t="shared" si="19"/>
        <v>2.9173419773095625E-2</v>
      </c>
      <c r="K36" s="56">
        <f t="shared" si="61"/>
        <v>8.0385852090032149E-3</v>
      </c>
      <c r="L36" s="85"/>
      <c r="M36" s="15">
        <f>SUMPRODUCT((raw!$A$2:$A$12576=$A$4)*(raw!$B$2:$B$12576=$A36)*(raw!$E$2:$E$12576=M$7)*(raw!$F$2:$F$12576=$M$6)*(raw!$G$2:$G$12576))</f>
        <v>408</v>
      </c>
      <c r="N36" s="15">
        <f>SUMPRODUCT((raw!$A$2:$A$12576=$A$4)*(raw!$B$2:$B$12576=$A36)*(raw!$E$2:$E$12576=N$7)*(raw!$F$2:$F$12576=$M$6)*(raw!$G$2:$G$12576))</f>
        <v>0</v>
      </c>
      <c r="O36" s="15">
        <f>SUMPRODUCT((raw!$A$2:$A$12576=$A$4)*(raw!$B$2:$B$12576=$A36)*(raw!$E$2:$E$12576=O$7)*(raw!$F$2:$F$12576=$M$6)*(raw!$G$2:$G$12576))</f>
        <v>4</v>
      </c>
      <c r="P36" s="15">
        <f>SUMPRODUCT((raw!$A$2:$A$12576=$A$4)*(raw!$B$2:$B$12576=$A36)*(raw!$E$2:$E$12576=P$7)*(raw!$F$2:$F$12576=$M$6)*(raw!$G$2:$G$12576))</f>
        <v>4</v>
      </c>
      <c r="Q36" s="15">
        <f>SUMPRODUCT((raw!$A$2:$A$12576=$A$4)*(raw!$B$2:$B$12576=$A36)*(raw!$E$2:$E$12576=Q$7)*(raw!$F$2:$F$12576=$M$6)*(raw!$G$2:$G$12576))</f>
        <v>2</v>
      </c>
      <c r="R36" s="15">
        <f>SUMPRODUCT((raw!$A$2:$A$12576=$A$4)*(raw!$B$2:$B$12576=$A36)*(raw!$E$2:$E$12576=R$7)*(raw!$F$2:$F$12576=$M$6)*(raw!$G$2:$G$12576))</f>
        <v>0</v>
      </c>
      <c r="S36" s="15">
        <f>SUMPRODUCT((raw!$A$2:$A$12576=$A$4)*(raw!$B$2:$B$12576=$A36)*(raw!$E$2:$E$12576=S$7)*(raw!$F$2:$F$12576=$M$6)*(raw!$G$2:$G$12576))</f>
        <v>3</v>
      </c>
      <c r="T36" s="15">
        <f>SUMPRODUCT((raw!$A$2:$A$12576=$A$4)*(raw!$B$2:$B$12576=$A36)*(raw!$E$2:$E$12576=T$7)*(raw!$F$2:$F$12576=$M$6)*(raw!$G$2:$G$12576))</f>
        <v>18</v>
      </c>
      <c r="U36" s="56">
        <f t="shared" si="22"/>
        <v>3.0878859857482184E-2</v>
      </c>
      <c r="V36" s="56">
        <f t="shared" si="5"/>
        <v>4.1002277904328019E-2</v>
      </c>
      <c r="W36" s="17"/>
      <c r="X36" s="15">
        <f t="shared" si="23"/>
        <v>1007</v>
      </c>
      <c r="Y36" s="15">
        <f t="shared" si="24"/>
        <v>12</v>
      </c>
      <c r="Z36" s="15">
        <f t="shared" si="25"/>
        <v>12</v>
      </c>
      <c r="AA36" s="15">
        <f t="shared" si="26"/>
        <v>3</v>
      </c>
      <c r="AB36" s="15">
        <f t="shared" si="27"/>
        <v>4</v>
      </c>
      <c r="AC36" s="15">
        <f t="shared" si="28"/>
        <v>23</v>
      </c>
      <c r="AD36" s="56">
        <f t="shared" si="62"/>
        <v>2.9865125240847785E-2</v>
      </c>
      <c r="AE36" s="56">
        <f t="shared" si="8"/>
        <v>2.1677662582469368E-2</v>
      </c>
      <c r="AF36" s="17"/>
      <c r="AG36" s="15">
        <f>SUMPRODUCT((raw!$A$2:$A$12576=$A$4)*(raw!$B$2:$B$12576=$A36)*(raw!$E$2:$E$12576=AG$7)*(raw!$F$2:$F$12576=$AG$6)*(raw!$G$2:$G$12576))</f>
        <v>1</v>
      </c>
      <c r="AH36" s="15">
        <f>SUMPRODUCT((raw!$A$2:$A$12576=$A$4)*(raw!$B$2:$B$12576=$A36)*(raw!$E$2:$E$12576=AH$7)*(raw!$F$2:$F$12576=$AG$6)*(raw!$G$2:$G$12576))</f>
        <v>0</v>
      </c>
      <c r="AI36" s="15">
        <f>SUMPRODUCT((raw!$A$2:$A$12576=$A$4)*(raw!$B$2:$B$12576=$A36)*(raw!$E$2:$E$12576=AI$7)*(raw!$F$2:$F$12576=$AG$6)*(raw!$G$2:$G$12576))</f>
        <v>0</v>
      </c>
      <c r="AJ36" s="15">
        <f>SUMPRODUCT((raw!$A$2:$A$12576=$A$4)*(raw!$B$2:$B$12576=$A36)*(raw!$E$2:$E$12576=AJ$7)*(raw!$F$2:$F$12576=$AG$6)*(raw!$G$2:$G$12576))</f>
        <v>0</v>
      </c>
      <c r="AK36" s="15">
        <f>SUMPRODUCT((raw!$A$2:$A$12576=$A$4)*(raw!$B$2:$B$12576=$A36)*(raw!$E$2:$E$12576=AK$7)*(raw!$F$2:$F$12576=$AG$6)*(raw!$G$2:$G$12576))</f>
        <v>0</v>
      </c>
      <c r="AL36" s="15">
        <f>SUMPRODUCT((raw!$A$2:$A$12576=$A$4)*(raw!$B$2:$B$12576=$A36)*(raw!$E$2:$E$12576=AL$7)*(raw!$F$2:$F$12576=$AG$6)*(raw!$G$2:$G$12576))</f>
        <v>0</v>
      </c>
      <c r="AM36" s="15">
        <f>SUMPRODUCT((raw!$A$2:$A$12576=$A$4)*(raw!$B$2:$B$12576=$A36)*(raw!$E$2:$E$12576=AM$7)*(raw!$F$2:$F$12576=$AG$6)*(raw!$G$2:$G$12576))</f>
        <v>0</v>
      </c>
      <c r="AN36" s="15">
        <f>SUMPRODUCT((raw!$A$2:$A$12576=$A$4)*(raw!$B$2:$B$12576=$A36)*(raw!$E$2:$E$12576=AN$7)*(raw!$F$2:$F$12576=$AG$6)*(raw!$G$2:$G$12576))</f>
        <v>0</v>
      </c>
      <c r="AO36" s="56">
        <f t="shared" si="31"/>
        <v>0</v>
      </c>
      <c r="AP36" s="56">
        <f t="shared" si="11"/>
        <v>0</v>
      </c>
      <c r="AQ36" s="17"/>
      <c r="AR36" s="15">
        <f>SUMPRODUCT((raw!$A$2:$A$12576=$A$4)*(raw!$B$2:$B$12576=$A36)*(raw!$E$2:$E$12576=AR$7)*(raw!$F$2:$F$12576=$AR$6)*(raw!$G$2:$G$12576))</f>
        <v>202</v>
      </c>
      <c r="AS36" s="15">
        <f>SUMPRODUCT((raw!$A$2:$A$12576=$A$4)*(raw!$B$2:$B$12576=$A36)*(raw!$E$2:$E$12576=AS$7)*(raw!$F$2:$F$12576=$AR$6)*(raw!$G$2:$G$12576))</f>
        <v>0</v>
      </c>
      <c r="AT36" s="15">
        <f>SUMPRODUCT((raw!$A$2:$A$12576=$A$4)*(raw!$B$2:$B$12576=$A36)*(raw!$E$2:$E$12576=AT$7)*(raw!$F$2:$F$12576=$AR$6)*(raw!$G$2:$G$12576))</f>
        <v>1</v>
      </c>
      <c r="AU36" s="15">
        <f>SUMPRODUCT((raw!$A$2:$A$12576=$A$4)*(raw!$B$2:$B$12576=$A36)*(raw!$E$2:$E$12576=AU$7)*(raw!$F$2:$F$12576=$AR$6)*(raw!$G$2:$G$12576))</f>
        <v>9</v>
      </c>
      <c r="AV36" s="15">
        <f>SUMPRODUCT((raw!$A$2:$A$12576=$A$4)*(raw!$B$2:$B$12576=$A36)*(raw!$E$2:$E$12576=AV$7)*(raw!$F$2:$F$12576=$AR$6)*(raw!$G$2:$G$12576))</f>
        <v>1</v>
      </c>
      <c r="AW36" s="15">
        <f>SUMPRODUCT((raw!$A$2:$A$12576=$A$4)*(raw!$B$2:$B$12576=$A36)*(raw!$E$2:$E$12576=AW$7)*(raw!$F$2:$F$12576=$AR$6)*(raw!$G$2:$G$12576))</f>
        <v>0</v>
      </c>
      <c r="AX36" s="15">
        <f>SUMPRODUCT((raw!$A$2:$A$12576=$A$4)*(raw!$B$2:$B$12576=$A36)*(raw!$E$2:$E$12576=AX$7)*(raw!$F$2:$F$12576=$AR$6)*(raw!$G$2:$G$12576))</f>
        <v>2</v>
      </c>
      <c r="AY36" s="15">
        <f>SUMPRODUCT((raw!$A$2:$A$12576=$A$4)*(raw!$B$2:$B$12576=$A36)*(raw!$E$2:$E$12576=AY$7)*(raw!$F$2:$F$12576=$AR$6)*(raw!$G$2:$G$12576))</f>
        <v>9</v>
      </c>
      <c r="AZ36" s="56">
        <f t="shared" si="34"/>
        <v>6.0465116279069767E-2</v>
      </c>
      <c r="BA36" s="56">
        <f t="shared" si="63"/>
        <v>4.0178571428571432E-2</v>
      </c>
      <c r="BB36" s="17"/>
      <c r="BC36" s="15">
        <f t="shared" si="35"/>
        <v>1210</v>
      </c>
      <c r="BD36" s="15">
        <f t="shared" si="36"/>
        <v>13</v>
      </c>
      <c r="BE36" s="15">
        <f t="shared" si="37"/>
        <v>21</v>
      </c>
      <c r="BF36" s="15">
        <f t="shared" si="38"/>
        <v>4</v>
      </c>
      <c r="BG36" s="15">
        <f t="shared" si="39"/>
        <v>6</v>
      </c>
      <c r="BH36" s="15">
        <f t="shared" si="40"/>
        <v>32</v>
      </c>
      <c r="BI36" s="56">
        <f t="shared" si="41"/>
        <v>3.5087719298245612E-2</v>
      </c>
      <c r="BJ36" s="56">
        <f t="shared" si="42"/>
        <v>2.4883359253499222E-2</v>
      </c>
      <c r="BK36" s="4"/>
      <c r="BL36" s="4"/>
      <c r="BM36" s="18"/>
      <c r="BN36" s="18"/>
    </row>
    <row r="37" spans="1:66" s="5" customFormat="1" ht="15" customHeight="1" x14ac:dyDescent="0.3">
      <c r="A37" s="14" t="s">
        <v>78</v>
      </c>
      <c r="B37" s="15">
        <f>SUMPRODUCT((raw!$A$2:$A$12576=$A$4)*(raw!$B$2:$B$12576=$A37)*(raw!$E$2:$E$12576=B$7)*(raw!$F$2:$F$12576=$B$6)*(raw!$G$2:$G$12576))</f>
        <v>309</v>
      </c>
      <c r="C37" s="15">
        <f>SUMPRODUCT((raw!$A$2:$A$12576=$A$4)*(raw!$B$2:$B$12576=$A37)*(raw!$E$2:$E$12576=C$7)*(raw!$F$2:$F$12576=$B$6)*(raw!$G$2:$G$12576))</f>
        <v>5</v>
      </c>
      <c r="D37" s="15">
        <f>SUMPRODUCT((raw!$A$2:$A$12576=$A$4)*(raw!$B$2:$B$12576=$A37)*(raw!$E$2:$E$12576=D$7)*(raw!$F$2:$F$12576=$B$6)*(raw!$G$2:$G$12576))</f>
        <v>12</v>
      </c>
      <c r="E37" s="15">
        <f>SUMPRODUCT((raw!$A$2:$A$12576=$A$4)*(raw!$B$2:$B$12576=$A37)*(raw!$E$2:$E$12576=E$7)*(raw!$F$2:$F$12576=$B$6)*(raw!$G$2:$G$12576))</f>
        <v>2</v>
      </c>
      <c r="F37" s="15">
        <f>SUMPRODUCT((raw!$A$2:$A$12576=$A$4)*(raw!$B$2:$B$12576=$A37)*(raw!$E$2:$E$12576=F$7)*(raw!$F$2:$F$12576=$B$6)*(raw!$G$2:$G$12576))</f>
        <v>2</v>
      </c>
      <c r="G37" s="15">
        <f>SUMPRODUCT((raw!$A$2:$A$12576=$A$4)*(raw!$B$2:$B$12576=$A37)*(raw!$E$2:$E$12576=G$7)*(raw!$F$2:$F$12576=$B$6)*(raw!$G$2:$G$12576))</f>
        <v>0</v>
      </c>
      <c r="H37" s="15">
        <f>SUMPRODUCT((raw!$A$2:$A$12576=$A$4)*(raw!$B$2:$B$12576=$A37)*(raw!$E$2:$E$12576=H$7)*(raw!$F$2:$F$12576=$B$6)*(raw!$G$2:$G$12576))</f>
        <v>0</v>
      </c>
      <c r="I37" s="15">
        <f>SUMPRODUCT((raw!$A$2:$A$12576=$A$4)*(raw!$B$2:$B$12576=$A37)*(raw!$E$2:$E$12576=I$7)*(raw!$F$2:$F$12576=$B$6)*(raw!$G$2:$G$12576))</f>
        <v>20</v>
      </c>
      <c r="J37" s="56">
        <f t="shared" si="19"/>
        <v>4.8484848484848485E-2</v>
      </c>
      <c r="K37" s="56">
        <f t="shared" si="61"/>
        <v>5.7142857142857141E-2</v>
      </c>
      <c r="L37" s="85"/>
      <c r="M37" s="15">
        <f>SUMPRODUCT((raw!$A$2:$A$12576=$A$4)*(raw!$B$2:$B$12576=$A37)*(raw!$E$2:$E$12576=M$7)*(raw!$F$2:$F$12576=$M$6)*(raw!$G$2:$G$12576))</f>
        <v>183</v>
      </c>
      <c r="N37" s="15">
        <f>SUMPRODUCT((raw!$A$2:$A$12576=$A$4)*(raw!$B$2:$B$12576=$A37)*(raw!$E$2:$E$12576=N$7)*(raw!$F$2:$F$12576=$M$6)*(raw!$G$2:$G$12576))</f>
        <v>2</v>
      </c>
      <c r="O37" s="15">
        <f>SUMPRODUCT((raw!$A$2:$A$12576=$A$4)*(raw!$B$2:$B$12576=$A37)*(raw!$E$2:$E$12576=O$7)*(raw!$F$2:$F$12576=$M$6)*(raw!$G$2:$G$12576))</f>
        <v>0</v>
      </c>
      <c r="P37" s="15">
        <f>SUMPRODUCT((raw!$A$2:$A$12576=$A$4)*(raw!$B$2:$B$12576=$A37)*(raw!$E$2:$E$12576=P$7)*(raw!$F$2:$F$12576=$M$6)*(raw!$G$2:$G$12576))</f>
        <v>0</v>
      </c>
      <c r="Q37" s="15">
        <f>SUMPRODUCT((raw!$A$2:$A$12576=$A$4)*(raw!$B$2:$B$12576=$A37)*(raw!$E$2:$E$12576=Q$7)*(raw!$F$2:$F$12576=$M$6)*(raw!$G$2:$G$12576))</f>
        <v>0</v>
      </c>
      <c r="R37" s="15">
        <f>SUMPRODUCT((raw!$A$2:$A$12576=$A$4)*(raw!$B$2:$B$12576=$A37)*(raw!$E$2:$E$12576=R$7)*(raw!$F$2:$F$12576=$M$6)*(raw!$G$2:$G$12576))</f>
        <v>0</v>
      </c>
      <c r="S37" s="15">
        <f>SUMPRODUCT((raw!$A$2:$A$12576=$A$4)*(raw!$B$2:$B$12576=$A37)*(raw!$E$2:$E$12576=S$7)*(raw!$F$2:$F$12576=$M$6)*(raw!$G$2:$G$12576))</f>
        <v>0</v>
      </c>
      <c r="T37" s="15">
        <f>SUMPRODUCT((raw!$A$2:$A$12576=$A$4)*(raw!$B$2:$B$12576=$A37)*(raw!$E$2:$E$12576=T$7)*(raw!$F$2:$F$12576=$M$6)*(raw!$G$2:$G$12576))</f>
        <v>22</v>
      </c>
      <c r="U37" s="56">
        <f t="shared" si="22"/>
        <v>0</v>
      </c>
      <c r="V37" s="56">
        <f t="shared" si="5"/>
        <v>0.10628019323671498</v>
      </c>
      <c r="W37" s="17"/>
      <c r="X37" s="15">
        <f t="shared" si="23"/>
        <v>499</v>
      </c>
      <c r="Y37" s="15">
        <f t="shared" si="24"/>
        <v>12</v>
      </c>
      <c r="Z37" s="15">
        <f t="shared" si="25"/>
        <v>2</v>
      </c>
      <c r="AA37" s="15">
        <f t="shared" si="26"/>
        <v>2</v>
      </c>
      <c r="AB37" s="15">
        <f t="shared" si="27"/>
        <v>0</v>
      </c>
      <c r="AC37" s="15">
        <f t="shared" si="28"/>
        <v>42</v>
      </c>
      <c r="AD37" s="56">
        <f t="shared" si="62"/>
        <v>3.1067961165048542E-2</v>
      </c>
      <c r="AE37" s="56">
        <f t="shared" si="8"/>
        <v>7.5403949730700179E-2</v>
      </c>
      <c r="AF37" s="17"/>
      <c r="AG37" s="15">
        <f>SUMPRODUCT((raw!$A$2:$A$12576=$A$4)*(raw!$B$2:$B$12576=$A37)*(raw!$E$2:$E$12576=AG$7)*(raw!$F$2:$F$12576=$AG$6)*(raw!$G$2:$G$12576))</f>
        <v>20</v>
      </c>
      <c r="AH37" s="15">
        <f>SUMPRODUCT((raw!$A$2:$A$12576=$A$4)*(raw!$B$2:$B$12576=$A37)*(raw!$E$2:$E$12576=AH$7)*(raw!$F$2:$F$12576=$AG$6)*(raw!$G$2:$G$12576))</f>
        <v>2</v>
      </c>
      <c r="AI37" s="15">
        <f>SUMPRODUCT((raw!$A$2:$A$12576=$A$4)*(raw!$B$2:$B$12576=$A37)*(raw!$E$2:$E$12576=AI$7)*(raw!$F$2:$F$12576=$AG$6)*(raw!$G$2:$G$12576))</f>
        <v>0</v>
      </c>
      <c r="AJ37" s="15">
        <f>SUMPRODUCT((raw!$A$2:$A$12576=$A$4)*(raw!$B$2:$B$12576=$A37)*(raw!$E$2:$E$12576=AJ$7)*(raw!$F$2:$F$12576=$AG$6)*(raw!$G$2:$G$12576))</f>
        <v>2</v>
      </c>
      <c r="AK37" s="15">
        <f>SUMPRODUCT((raw!$A$2:$A$12576=$A$4)*(raw!$B$2:$B$12576=$A37)*(raw!$E$2:$E$12576=AK$7)*(raw!$F$2:$F$12576=$AG$6)*(raw!$G$2:$G$12576))</f>
        <v>0</v>
      </c>
      <c r="AL37" s="15">
        <f>SUMPRODUCT((raw!$A$2:$A$12576=$A$4)*(raw!$B$2:$B$12576=$A37)*(raw!$E$2:$E$12576=AL$7)*(raw!$F$2:$F$12576=$AG$6)*(raw!$G$2:$G$12576))</f>
        <v>0</v>
      </c>
      <c r="AM37" s="15">
        <f>SUMPRODUCT((raw!$A$2:$A$12576=$A$4)*(raw!$B$2:$B$12576=$A37)*(raw!$E$2:$E$12576=AM$7)*(raw!$F$2:$F$12576=$AG$6)*(raw!$G$2:$G$12576))</f>
        <v>0</v>
      </c>
      <c r="AN37" s="15">
        <f>SUMPRODUCT((raw!$A$2:$A$12576=$A$4)*(raw!$B$2:$B$12576=$A37)*(raw!$E$2:$E$12576=AN$7)*(raw!$F$2:$F$12576=$AG$6)*(raw!$G$2:$G$12576))</f>
        <v>2</v>
      </c>
      <c r="AO37" s="56">
        <f t="shared" si="31"/>
        <v>8.3333333333333329E-2</v>
      </c>
      <c r="AP37" s="56">
        <f t="shared" si="11"/>
        <v>7.6923076923076927E-2</v>
      </c>
      <c r="AQ37" s="17"/>
      <c r="AR37" s="15">
        <f>SUMPRODUCT((raw!$A$2:$A$12576=$A$4)*(raw!$B$2:$B$12576=$A37)*(raw!$E$2:$E$12576=AR$7)*(raw!$F$2:$F$12576=$AR$6)*(raw!$G$2:$G$12576))</f>
        <v>98</v>
      </c>
      <c r="AS37" s="15">
        <f>SUMPRODUCT((raw!$A$2:$A$12576=$A$4)*(raw!$B$2:$B$12576=$A37)*(raw!$E$2:$E$12576=AS$7)*(raw!$F$2:$F$12576=$AR$6)*(raw!$G$2:$G$12576))</f>
        <v>0</v>
      </c>
      <c r="AT37" s="15">
        <f>SUMPRODUCT((raw!$A$2:$A$12576=$A$4)*(raw!$B$2:$B$12576=$A37)*(raw!$E$2:$E$12576=AT$7)*(raw!$F$2:$F$12576=$AR$6)*(raw!$G$2:$G$12576))</f>
        <v>4</v>
      </c>
      <c r="AU37" s="15">
        <f>SUMPRODUCT((raw!$A$2:$A$12576=$A$4)*(raw!$B$2:$B$12576=$A37)*(raw!$E$2:$E$12576=AU$7)*(raw!$F$2:$F$12576=$AR$6)*(raw!$G$2:$G$12576))</f>
        <v>9</v>
      </c>
      <c r="AV37" s="15">
        <f>SUMPRODUCT((raw!$A$2:$A$12576=$A$4)*(raw!$B$2:$B$12576=$A37)*(raw!$E$2:$E$12576=AV$7)*(raw!$F$2:$F$12576=$AR$6)*(raw!$G$2:$G$12576))</f>
        <v>1</v>
      </c>
      <c r="AW37" s="15">
        <f>SUMPRODUCT((raw!$A$2:$A$12576=$A$4)*(raw!$B$2:$B$12576=$A37)*(raw!$E$2:$E$12576=AW$7)*(raw!$F$2:$F$12576=$AR$6)*(raw!$G$2:$G$12576))</f>
        <v>0</v>
      </c>
      <c r="AX37" s="15">
        <f>SUMPRODUCT((raw!$A$2:$A$12576=$A$4)*(raw!$B$2:$B$12576=$A37)*(raw!$E$2:$E$12576=AX$7)*(raw!$F$2:$F$12576=$AR$6)*(raw!$G$2:$G$12576))</f>
        <v>0</v>
      </c>
      <c r="AY37" s="15">
        <f>SUMPRODUCT((raw!$A$2:$A$12576=$A$4)*(raw!$B$2:$B$12576=$A37)*(raw!$E$2:$E$12576=AY$7)*(raw!$F$2:$F$12576=$AR$6)*(raw!$G$2:$G$12576))</f>
        <v>10</v>
      </c>
      <c r="AZ37" s="56">
        <f t="shared" si="34"/>
        <v>0.125</v>
      </c>
      <c r="BA37" s="56">
        <f t="shared" si="63"/>
        <v>8.1967213114754092E-2</v>
      </c>
      <c r="BB37" s="17"/>
      <c r="BC37" s="15">
        <f t="shared" si="35"/>
        <v>619</v>
      </c>
      <c r="BD37" s="15">
        <f t="shared" si="36"/>
        <v>16</v>
      </c>
      <c r="BE37" s="15">
        <f t="shared" si="37"/>
        <v>13</v>
      </c>
      <c r="BF37" s="15">
        <f t="shared" si="38"/>
        <v>3</v>
      </c>
      <c r="BG37" s="15">
        <f t="shared" si="39"/>
        <v>0</v>
      </c>
      <c r="BH37" s="15">
        <f t="shared" si="40"/>
        <v>54</v>
      </c>
      <c r="BI37" s="56">
        <f t="shared" si="41"/>
        <v>4.9155145929339478E-2</v>
      </c>
      <c r="BJ37" s="56">
        <f t="shared" si="42"/>
        <v>7.6595744680851063E-2</v>
      </c>
      <c r="BK37" s="4"/>
      <c r="BL37" s="4"/>
      <c r="BM37" s="18"/>
      <c r="BN37" s="18"/>
    </row>
    <row r="38" spans="1:66" s="5" customFormat="1" ht="15" customHeight="1" x14ac:dyDescent="0.3">
      <c r="A38" s="14" t="s">
        <v>81</v>
      </c>
      <c r="B38" s="15">
        <f>SUMPRODUCT((raw!$A$2:$A$12576=$A$4)*(raw!$B$2:$B$12576=$A38)*(raw!$E$2:$E$12576=B$7)*(raw!$F$2:$F$12576=$B$6)*(raw!$G$2:$G$12576))</f>
        <v>173</v>
      </c>
      <c r="C38" s="15">
        <f>SUMPRODUCT((raw!$A$2:$A$12576=$A$4)*(raw!$B$2:$B$12576=$A38)*(raw!$E$2:$E$12576=C$7)*(raw!$F$2:$F$12576=$B$6)*(raw!$G$2:$G$12576))</f>
        <v>5</v>
      </c>
      <c r="D38" s="15">
        <f>SUMPRODUCT((raw!$A$2:$A$12576=$A$4)*(raw!$B$2:$B$12576=$A38)*(raw!$E$2:$E$12576=D$7)*(raw!$F$2:$F$12576=$B$6)*(raw!$G$2:$G$12576))</f>
        <v>3</v>
      </c>
      <c r="E38" s="15">
        <f>SUMPRODUCT((raw!$A$2:$A$12576=$A$4)*(raw!$B$2:$B$12576=$A38)*(raw!$E$2:$E$12576=E$7)*(raw!$F$2:$F$12576=$B$6)*(raw!$G$2:$G$12576))</f>
        <v>1</v>
      </c>
      <c r="F38" s="15">
        <f>SUMPRODUCT((raw!$A$2:$A$12576=$A$4)*(raw!$B$2:$B$12576=$A38)*(raw!$E$2:$E$12576=F$7)*(raw!$F$2:$F$12576=$B$6)*(raw!$G$2:$G$12576))</f>
        <v>0</v>
      </c>
      <c r="G38" s="15">
        <f>SUMPRODUCT((raw!$A$2:$A$12576=$A$4)*(raw!$B$2:$B$12576=$A38)*(raw!$E$2:$E$12576=G$7)*(raw!$F$2:$F$12576=$B$6)*(raw!$G$2:$G$12576))</f>
        <v>0</v>
      </c>
      <c r="H38" s="15">
        <f>SUMPRODUCT((raw!$A$2:$A$12576=$A$4)*(raw!$B$2:$B$12576=$A38)*(raw!$E$2:$E$12576=H$7)*(raw!$F$2:$F$12576=$B$6)*(raw!$G$2:$G$12576))</f>
        <v>0</v>
      </c>
      <c r="I38" s="15">
        <f>SUMPRODUCT((raw!$A$2:$A$12576=$A$4)*(raw!$B$2:$B$12576=$A38)*(raw!$E$2:$E$12576=I$7)*(raw!$F$2:$F$12576=$B$6)*(raw!$G$2:$G$12576))</f>
        <v>3</v>
      </c>
      <c r="J38" s="56">
        <f t="shared" si="19"/>
        <v>2.197802197802198E-2</v>
      </c>
      <c r="K38" s="56">
        <f t="shared" si="61"/>
        <v>1.6216216216216217E-2</v>
      </c>
      <c r="L38" s="85"/>
      <c r="M38" s="15">
        <f>SUMPRODUCT((raw!$A$2:$A$12576=$A$4)*(raw!$B$2:$B$12576=$A38)*(raw!$E$2:$E$12576=M$7)*(raw!$F$2:$F$12576=$M$6)*(raw!$G$2:$G$12576))</f>
        <v>402</v>
      </c>
      <c r="N38" s="15">
        <f>SUMPRODUCT((raw!$A$2:$A$12576=$A$4)*(raw!$B$2:$B$12576=$A38)*(raw!$E$2:$E$12576=N$7)*(raw!$F$2:$F$12576=$M$6)*(raw!$G$2:$G$12576))</f>
        <v>5</v>
      </c>
      <c r="O38" s="15">
        <f>SUMPRODUCT((raw!$A$2:$A$12576=$A$4)*(raw!$B$2:$B$12576=$A38)*(raw!$E$2:$E$12576=O$7)*(raw!$F$2:$F$12576=$M$6)*(raw!$G$2:$G$12576))</f>
        <v>4</v>
      </c>
      <c r="P38" s="15">
        <f>SUMPRODUCT((raw!$A$2:$A$12576=$A$4)*(raw!$B$2:$B$12576=$A38)*(raw!$E$2:$E$12576=P$7)*(raw!$F$2:$F$12576=$M$6)*(raw!$G$2:$G$12576))</f>
        <v>2</v>
      </c>
      <c r="Q38" s="15">
        <f>SUMPRODUCT((raw!$A$2:$A$12576=$A$4)*(raw!$B$2:$B$12576=$A38)*(raw!$E$2:$E$12576=Q$7)*(raw!$F$2:$F$12576=$M$6)*(raw!$G$2:$G$12576))</f>
        <v>0</v>
      </c>
      <c r="R38" s="15">
        <f>SUMPRODUCT((raw!$A$2:$A$12576=$A$4)*(raw!$B$2:$B$12576=$A38)*(raw!$E$2:$E$12576=R$7)*(raw!$F$2:$F$12576=$M$6)*(raw!$G$2:$G$12576))</f>
        <v>0</v>
      </c>
      <c r="S38" s="15">
        <f>SUMPRODUCT((raw!$A$2:$A$12576=$A$4)*(raw!$B$2:$B$12576=$A38)*(raw!$E$2:$E$12576=S$7)*(raw!$F$2:$F$12576=$M$6)*(raw!$G$2:$G$12576))</f>
        <v>0</v>
      </c>
      <c r="T38" s="15">
        <f>SUMPRODUCT((raw!$A$2:$A$12576=$A$4)*(raw!$B$2:$B$12576=$A38)*(raw!$E$2:$E$12576=T$7)*(raw!$F$2:$F$12576=$M$6)*(raw!$G$2:$G$12576))</f>
        <v>8</v>
      </c>
      <c r="U38" s="56">
        <f t="shared" si="22"/>
        <v>1.4527845036319613E-2</v>
      </c>
      <c r="V38" s="56">
        <f t="shared" si="5"/>
        <v>1.9002375296912115E-2</v>
      </c>
      <c r="W38" s="17"/>
      <c r="X38" s="15">
        <f t="shared" si="23"/>
        <v>585</v>
      </c>
      <c r="Y38" s="15">
        <f t="shared" si="24"/>
        <v>7</v>
      </c>
      <c r="Z38" s="15">
        <f t="shared" si="25"/>
        <v>3</v>
      </c>
      <c r="AA38" s="15">
        <f t="shared" si="26"/>
        <v>0</v>
      </c>
      <c r="AB38" s="15">
        <f t="shared" si="27"/>
        <v>0</v>
      </c>
      <c r="AC38" s="15">
        <f t="shared" si="28"/>
        <v>11</v>
      </c>
      <c r="AD38" s="56">
        <f t="shared" si="62"/>
        <v>1.680672268907563E-2</v>
      </c>
      <c r="AE38" s="56">
        <f t="shared" si="8"/>
        <v>1.8151815181518153E-2</v>
      </c>
      <c r="AF38" s="17"/>
      <c r="AG38" s="15">
        <f>SUMPRODUCT((raw!$A$2:$A$12576=$A$4)*(raw!$B$2:$B$12576=$A38)*(raw!$E$2:$E$12576=AG$7)*(raw!$F$2:$F$12576=$AG$6)*(raw!$G$2:$G$12576))</f>
        <v>17</v>
      </c>
      <c r="AH38" s="15">
        <f>SUMPRODUCT((raw!$A$2:$A$12576=$A$4)*(raw!$B$2:$B$12576=$A38)*(raw!$E$2:$E$12576=AH$7)*(raw!$F$2:$F$12576=$AG$6)*(raw!$G$2:$G$12576))</f>
        <v>0</v>
      </c>
      <c r="AI38" s="15">
        <f>SUMPRODUCT((raw!$A$2:$A$12576=$A$4)*(raw!$B$2:$B$12576=$A38)*(raw!$E$2:$E$12576=AI$7)*(raw!$F$2:$F$12576=$AG$6)*(raw!$G$2:$G$12576))</f>
        <v>0</v>
      </c>
      <c r="AJ38" s="15">
        <f>SUMPRODUCT((raw!$A$2:$A$12576=$A$4)*(raw!$B$2:$B$12576=$A38)*(raw!$E$2:$E$12576=AJ$7)*(raw!$F$2:$F$12576=$AG$6)*(raw!$G$2:$G$12576))</f>
        <v>0</v>
      </c>
      <c r="AK38" s="15">
        <f>SUMPRODUCT((raw!$A$2:$A$12576=$A$4)*(raw!$B$2:$B$12576=$A38)*(raw!$E$2:$E$12576=AK$7)*(raw!$F$2:$F$12576=$AG$6)*(raw!$G$2:$G$12576))</f>
        <v>0</v>
      </c>
      <c r="AL38" s="15">
        <f>SUMPRODUCT((raw!$A$2:$A$12576=$A$4)*(raw!$B$2:$B$12576=$A38)*(raw!$E$2:$E$12576=AL$7)*(raw!$F$2:$F$12576=$AG$6)*(raw!$G$2:$G$12576))</f>
        <v>0</v>
      </c>
      <c r="AM38" s="15">
        <f>SUMPRODUCT((raw!$A$2:$A$12576=$A$4)*(raw!$B$2:$B$12576=$A38)*(raw!$E$2:$E$12576=AM$7)*(raw!$F$2:$F$12576=$AG$6)*(raw!$G$2:$G$12576))</f>
        <v>0</v>
      </c>
      <c r="AN38" s="15">
        <f>SUMPRODUCT((raw!$A$2:$A$12576=$A$4)*(raw!$B$2:$B$12576=$A38)*(raw!$E$2:$E$12576=AN$7)*(raw!$F$2:$F$12576=$AG$6)*(raw!$G$2:$G$12576))</f>
        <v>1</v>
      </c>
      <c r="AO38" s="56">
        <f t="shared" si="31"/>
        <v>0</v>
      </c>
      <c r="AP38" s="56">
        <f t="shared" si="11"/>
        <v>5.5555555555555552E-2</v>
      </c>
      <c r="AQ38" s="17"/>
      <c r="AR38" s="15">
        <f>SUMPRODUCT((raw!$A$2:$A$12576=$A$4)*(raw!$B$2:$B$12576=$A38)*(raw!$E$2:$E$12576=AR$7)*(raw!$F$2:$F$12576=$AR$6)*(raw!$G$2:$G$12576))</f>
        <v>54</v>
      </c>
      <c r="AS38" s="15">
        <f>SUMPRODUCT((raw!$A$2:$A$12576=$A$4)*(raw!$B$2:$B$12576=$A38)*(raw!$E$2:$E$12576=AS$7)*(raw!$F$2:$F$12576=$AR$6)*(raw!$G$2:$G$12576))</f>
        <v>2</v>
      </c>
      <c r="AT38" s="15">
        <f>SUMPRODUCT((raw!$A$2:$A$12576=$A$4)*(raw!$B$2:$B$12576=$A38)*(raw!$E$2:$E$12576=AT$7)*(raw!$F$2:$F$12576=$AR$6)*(raw!$G$2:$G$12576))</f>
        <v>0</v>
      </c>
      <c r="AU38" s="15">
        <f>SUMPRODUCT((raw!$A$2:$A$12576=$A$4)*(raw!$B$2:$B$12576=$A38)*(raw!$E$2:$E$12576=AU$7)*(raw!$F$2:$F$12576=$AR$6)*(raw!$G$2:$G$12576))</f>
        <v>0</v>
      </c>
      <c r="AV38" s="15">
        <f>SUMPRODUCT((raw!$A$2:$A$12576=$A$4)*(raw!$B$2:$B$12576=$A38)*(raw!$E$2:$E$12576=AV$7)*(raw!$F$2:$F$12576=$AR$6)*(raw!$G$2:$G$12576))</f>
        <v>1</v>
      </c>
      <c r="AW38" s="15">
        <f>SUMPRODUCT((raw!$A$2:$A$12576=$A$4)*(raw!$B$2:$B$12576=$A38)*(raw!$E$2:$E$12576=AW$7)*(raw!$F$2:$F$12576=$AR$6)*(raw!$G$2:$G$12576))</f>
        <v>0</v>
      </c>
      <c r="AX38" s="15">
        <f>SUMPRODUCT((raw!$A$2:$A$12576=$A$4)*(raw!$B$2:$B$12576=$A38)*(raw!$E$2:$E$12576=AX$7)*(raw!$F$2:$F$12576=$AR$6)*(raw!$G$2:$G$12576))</f>
        <v>0</v>
      </c>
      <c r="AY38" s="15">
        <f>SUMPRODUCT((raw!$A$2:$A$12576=$A$4)*(raw!$B$2:$B$12576=$A38)*(raw!$E$2:$E$12576=AY$7)*(raw!$F$2:$F$12576=$AR$6)*(raw!$G$2:$G$12576))</f>
        <v>2</v>
      </c>
      <c r="AZ38" s="56">
        <f t="shared" si="34"/>
        <v>1.7543859649122806E-2</v>
      </c>
      <c r="BA38" s="56">
        <f t="shared" si="63"/>
        <v>3.3898305084745763E-2</v>
      </c>
      <c r="BB38" s="17"/>
      <c r="BC38" s="15">
        <f t="shared" si="35"/>
        <v>658</v>
      </c>
      <c r="BD38" s="15">
        <f t="shared" si="36"/>
        <v>7</v>
      </c>
      <c r="BE38" s="15">
        <f t="shared" si="37"/>
        <v>3</v>
      </c>
      <c r="BF38" s="15">
        <f t="shared" si="38"/>
        <v>1</v>
      </c>
      <c r="BG38" s="15">
        <f t="shared" si="39"/>
        <v>0</v>
      </c>
      <c r="BH38" s="15">
        <f t="shared" si="40"/>
        <v>14</v>
      </c>
      <c r="BI38" s="56">
        <f t="shared" si="41"/>
        <v>1.6442451420029897E-2</v>
      </c>
      <c r="BJ38" s="56">
        <f t="shared" si="42"/>
        <v>2.0497803806734993E-2</v>
      </c>
      <c r="BK38" s="4"/>
      <c r="BL38" s="4"/>
      <c r="BM38" s="18"/>
      <c r="BN38" s="18"/>
    </row>
    <row r="39" spans="1:66" s="5" customFormat="1" ht="15" customHeight="1" x14ac:dyDescent="0.3">
      <c r="A39" s="14" t="s">
        <v>84</v>
      </c>
      <c r="B39" s="15">
        <f>SUMPRODUCT((raw!$A$2:$A$12576=$A$4)*(raw!$B$2:$B$12576=$A39)*(raw!$E$2:$E$12576=B$7)*(raw!$F$2:$F$12576=$B$6)*(raw!$G$2:$G$12576))</f>
        <v>572</v>
      </c>
      <c r="C39" s="15">
        <f>SUMPRODUCT((raw!$A$2:$A$12576=$A$4)*(raw!$B$2:$B$12576=$A39)*(raw!$E$2:$E$12576=C$7)*(raw!$F$2:$F$12576=$B$6)*(raw!$G$2:$G$12576))</f>
        <v>5</v>
      </c>
      <c r="D39" s="15">
        <f>SUMPRODUCT((raw!$A$2:$A$12576=$A$4)*(raw!$B$2:$B$12576=$A39)*(raw!$E$2:$E$12576=D$7)*(raw!$F$2:$F$12576=$B$6)*(raw!$G$2:$G$12576))</f>
        <v>21</v>
      </c>
      <c r="E39" s="15">
        <f>SUMPRODUCT((raw!$A$2:$A$12576=$A$4)*(raw!$B$2:$B$12576=$A39)*(raw!$E$2:$E$12576=E$7)*(raw!$F$2:$F$12576=$B$6)*(raw!$G$2:$G$12576))</f>
        <v>0</v>
      </c>
      <c r="F39" s="15">
        <f>SUMPRODUCT((raw!$A$2:$A$12576=$A$4)*(raw!$B$2:$B$12576=$A39)*(raw!$E$2:$E$12576=F$7)*(raw!$F$2:$F$12576=$B$6)*(raw!$G$2:$G$12576))</f>
        <v>7</v>
      </c>
      <c r="G39" s="15">
        <f>SUMPRODUCT((raw!$A$2:$A$12576=$A$4)*(raw!$B$2:$B$12576=$A39)*(raw!$E$2:$E$12576=G$7)*(raw!$F$2:$F$12576=$B$6)*(raw!$G$2:$G$12576))</f>
        <v>1</v>
      </c>
      <c r="H39" s="15">
        <f>SUMPRODUCT((raw!$A$2:$A$12576=$A$4)*(raw!$B$2:$B$12576=$A39)*(raw!$E$2:$E$12576=H$7)*(raw!$F$2:$F$12576=$B$6)*(raw!$G$2:$G$12576))</f>
        <v>3</v>
      </c>
      <c r="I39" s="15">
        <f>SUMPRODUCT((raw!$A$2:$A$12576=$A$4)*(raw!$B$2:$B$12576=$A39)*(raw!$E$2:$E$12576=I$7)*(raw!$F$2:$F$12576=$B$6)*(raw!$G$2:$G$12576))</f>
        <v>12</v>
      </c>
      <c r="J39" s="56">
        <f t="shared" si="19"/>
        <v>5.2545155993431854E-2</v>
      </c>
      <c r="K39" s="56">
        <f t="shared" si="61"/>
        <v>1.932367149758454E-2</v>
      </c>
      <c r="L39" s="85"/>
      <c r="M39" s="15">
        <f>SUMPRODUCT((raw!$A$2:$A$12576=$A$4)*(raw!$B$2:$B$12576=$A39)*(raw!$E$2:$E$12576=M$7)*(raw!$F$2:$F$12576=$M$6)*(raw!$G$2:$G$12576))</f>
        <v>207</v>
      </c>
      <c r="N39" s="15">
        <f>SUMPRODUCT((raw!$A$2:$A$12576=$A$4)*(raw!$B$2:$B$12576=$A39)*(raw!$E$2:$E$12576=N$7)*(raw!$F$2:$F$12576=$M$6)*(raw!$G$2:$G$12576))</f>
        <v>0</v>
      </c>
      <c r="O39" s="15">
        <f>SUMPRODUCT((raw!$A$2:$A$12576=$A$4)*(raw!$B$2:$B$12576=$A39)*(raw!$E$2:$E$12576=O$7)*(raw!$F$2:$F$12576=$M$6)*(raw!$G$2:$G$12576))</f>
        <v>9</v>
      </c>
      <c r="P39" s="15">
        <f>SUMPRODUCT((raw!$A$2:$A$12576=$A$4)*(raw!$B$2:$B$12576=$A39)*(raw!$E$2:$E$12576=P$7)*(raw!$F$2:$F$12576=$M$6)*(raw!$G$2:$G$12576))</f>
        <v>0</v>
      </c>
      <c r="Q39" s="15">
        <f>SUMPRODUCT((raw!$A$2:$A$12576=$A$4)*(raw!$B$2:$B$12576=$A39)*(raw!$E$2:$E$12576=Q$7)*(raw!$F$2:$F$12576=$M$6)*(raw!$G$2:$G$12576))</f>
        <v>2</v>
      </c>
      <c r="R39" s="15">
        <f>SUMPRODUCT((raw!$A$2:$A$12576=$A$4)*(raw!$B$2:$B$12576=$A39)*(raw!$E$2:$E$12576=R$7)*(raw!$F$2:$F$12576=$M$6)*(raw!$G$2:$G$12576))</f>
        <v>1</v>
      </c>
      <c r="S39" s="15">
        <f>SUMPRODUCT((raw!$A$2:$A$12576=$A$4)*(raw!$B$2:$B$12576=$A39)*(raw!$E$2:$E$12576=S$7)*(raw!$F$2:$F$12576=$M$6)*(raw!$G$2:$G$12576))</f>
        <v>2</v>
      </c>
      <c r="T39" s="15">
        <f>SUMPRODUCT((raw!$A$2:$A$12576=$A$4)*(raw!$B$2:$B$12576=$A39)*(raw!$E$2:$E$12576=T$7)*(raw!$F$2:$F$12576=$M$6)*(raw!$G$2:$G$12576))</f>
        <v>6</v>
      </c>
      <c r="U39" s="56">
        <f t="shared" si="22"/>
        <v>6.3348416289592757E-2</v>
      </c>
      <c r="V39" s="56">
        <f t="shared" si="5"/>
        <v>2.643171806167401E-2</v>
      </c>
      <c r="W39" s="17"/>
      <c r="X39" s="15">
        <f t="shared" si="23"/>
        <v>784</v>
      </c>
      <c r="Y39" s="15">
        <f t="shared" si="24"/>
        <v>30</v>
      </c>
      <c r="Z39" s="15">
        <f t="shared" si="25"/>
        <v>0</v>
      </c>
      <c r="AA39" s="15">
        <f t="shared" si="26"/>
        <v>9</v>
      </c>
      <c r="AB39" s="15">
        <f t="shared" si="27"/>
        <v>7</v>
      </c>
      <c r="AC39" s="15">
        <f t="shared" si="28"/>
        <v>18</v>
      </c>
      <c r="AD39" s="56">
        <f t="shared" si="62"/>
        <v>5.5421686746987948E-2</v>
      </c>
      <c r="AE39" s="56">
        <f t="shared" si="8"/>
        <v>2.1226415094339621E-2</v>
      </c>
      <c r="AF39" s="17"/>
      <c r="AG39" s="15">
        <f>SUMPRODUCT((raw!$A$2:$A$12576=$A$4)*(raw!$B$2:$B$12576=$A39)*(raw!$E$2:$E$12576=AG$7)*(raw!$F$2:$F$12576=$AG$6)*(raw!$G$2:$G$12576))</f>
        <v>37</v>
      </c>
      <c r="AH39" s="15">
        <f>SUMPRODUCT((raw!$A$2:$A$12576=$A$4)*(raw!$B$2:$B$12576=$A39)*(raw!$E$2:$E$12576=AH$7)*(raw!$F$2:$F$12576=$AG$6)*(raw!$G$2:$G$12576))</f>
        <v>0</v>
      </c>
      <c r="AI39" s="15">
        <f>SUMPRODUCT((raw!$A$2:$A$12576=$A$4)*(raw!$B$2:$B$12576=$A39)*(raw!$E$2:$E$12576=AI$7)*(raw!$F$2:$F$12576=$AG$6)*(raw!$G$2:$G$12576))</f>
        <v>0</v>
      </c>
      <c r="AJ39" s="15">
        <f>SUMPRODUCT((raw!$A$2:$A$12576=$A$4)*(raw!$B$2:$B$12576=$A39)*(raw!$E$2:$E$12576=AJ$7)*(raw!$F$2:$F$12576=$AG$6)*(raw!$G$2:$G$12576))</f>
        <v>0</v>
      </c>
      <c r="AK39" s="15">
        <f>SUMPRODUCT((raw!$A$2:$A$12576=$A$4)*(raw!$B$2:$B$12576=$A39)*(raw!$E$2:$E$12576=AK$7)*(raw!$F$2:$F$12576=$AG$6)*(raw!$G$2:$G$12576))</f>
        <v>0</v>
      </c>
      <c r="AL39" s="15">
        <f>SUMPRODUCT((raw!$A$2:$A$12576=$A$4)*(raw!$B$2:$B$12576=$A39)*(raw!$E$2:$E$12576=AL$7)*(raw!$F$2:$F$12576=$AG$6)*(raw!$G$2:$G$12576))</f>
        <v>0</v>
      </c>
      <c r="AM39" s="15">
        <f>SUMPRODUCT((raw!$A$2:$A$12576=$A$4)*(raw!$B$2:$B$12576=$A39)*(raw!$E$2:$E$12576=AM$7)*(raw!$F$2:$F$12576=$AG$6)*(raw!$G$2:$G$12576))</f>
        <v>0</v>
      </c>
      <c r="AN39" s="15">
        <f>SUMPRODUCT((raw!$A$2:$A$12576=$A$4)*(raw!$B$2:$B$12576=$A39)*(raw!$E$2:$E$12576=AN$7)*(raw!$F$2:$F$12576=$AG$6)*(raw!$G$2:$G$12576))</f>
        <v>0</v>
      </c>
      <c r="AO39" s="56">
        <f t="shared" si="31"/>
        <v>0</v>
      </c>
      <c r="AP39" s="56">
        <f t="shared" si="11"/>
        <v>0</v>
      </c>
      <c r="AQ39" s="17"/>
      <c r="AR39" s="15">
        <f>SUMPRODUCT((raw!$A$2:$A$12576=$A$4)*(raw!$B$2:$B$12576=$A39)*(raw!$E$2:$E$12576=AR$7)*(raw!$F$2:$F$12576=$AR$6)*(raw!$G$2:$G$12576))</f>
        <v>291</v>
      </c>
      <c r="AS39" s="15">
        <f>SUMPRODUCT((raw!$A$2:$A$12576=$A$4)*(raw!$B$2:$B$12576=$A39)*(raw!$E$2:$E$12576=AS$7)*(raw!$F$2:$F$12576=$AR$6)*(raw!$G$2:$G$12576))</f>
        <v>2</v>
      </c>
      <c r="AT39" s="15">
        <f>SUMPRODUCT((raw!$A$2:$A$12576=$A$4)*(raw!$B$2:$B$12576=$A39)*(raw!$E$2:$E$12576=AT$7)*(raw!$F$2:$F$12576=$AR$6)*(raw!$G$2:$G$12576))</f>
        <v>3</v>
      </c>
      <c r="AU39" s="15">
        <f>SUMPRODUCT((raw!$A$2:$A$12576=$A$4)*(raw!$B$2:$B$12576=$A39)*(raw!$E$2:$E$12576=AU$7)*(raw!$F$2:$F$12576=$AR$6)*(raw!$G$2:$G$12576))</f>
        <v>2</v>
      </c>
      <c r="AV39" s="15">
        <f>SUMPRODUCT((raw!$A$2:$A$12576=$A$4)*(raw!$B$2:$B$12576=$A39)*(raw!$E$2:$E$12576=AV$7)*(raw!$F$2:$F$12576=$AR$6)*(raw!$G$2:$G$12576))</f>
        <v>3</v>
      </c>
      <c r="AW39" s="15">
        <f>SUMPRODUCT((raw!$A$2:$A$12576=$A$4)*(raw!$B$2:$B$12576=$A39)*(raw!$E$2:$E$12576=AW$7)*(raw!$F$2:$F$12576=$AR$6)*(raw!$G$2:$G$12576))</f>
        <v>0</v>
      </c>
      <c r="AX39" s="15">
        <f>SUMPRODUCT((raw!$A$2:$A$12576=$A$4)*(raw!$B$2:$B$12576=$A39)*(raw!$E$2:$E$12576=AX$7)*(raw!$F$2:$F$12576=$AR$6)*(raw!$G$2:$G$12576))</f>
        <v>0</v>
      </c>
      <c r="AY39" s="15">
        <f>SUMPRODUCT((raw!$A$2:$A$12576=$A$4)*(raw!$B$2:$B$12576=$A39)*(raw!$E$2:$E$12576=AY$7)*(raw!$F$2:$F$12576=$AR$6)*(raw!$G$2:$G$12576))</f>
        <v>10</v>
      </c>
      <c r="AZ39" s="56">
        <f t="shared" si="34"/>
        <v>2.6578073089700997E-2</v>
      </c>
      <c r="BA39" s="56">
        <f t="shared" si="63"/>
        <v>3.215434083601286E-2</v>
      </c>
      <c r="BB39" s="17"/>
      <c r="BC39" s="15">
        <f t="shared" si="35"/>
        <v>1114</v>
      </c>
      <c r="BD39" s="15">
        <f t="shared" si="36"/>
        <v>33</v>
      </c>
      <c r="BE39" s="15">
        <f t="shared" si="37"/>
        <v>2</v>
      </c>
      <c r="BF39" s="15">
        <f t="shared" si="38"/>
        <v>12</v>
      </c>
      <c r="BG39" s="15">
        <f t="shared" si="39"/>
        <v>7</v>
      </c>
      <c r="BH39" s="15">
        <f t="shared" si="40"/>
        <v>28</v>
      </c>
      <c r="BI39" s="56">
        <f t="shared" si="41"/>
        <v>4.6232876712328765E-2</v>
      </c>
      <c r="BJ39" s="56">
        <f t="shared" si="42"/>
        <v>2.3411371237458192E-2</v>
      </c>
      <c r="BK39" s="4"/>
      <c r="BL39" s="4"/>
      <c r="BM39" s="18"/>
      <c r="BN39" s="18"/>
    </row>
    <row r="40" spans="1:66" s="5" customFormat="1" ht="15" customHeight="1" x14ac:dyDescent="0.3">
      <c r="A40" s="14" t="s">
        <v>87</v>
      </c>
      <c r="B40" s="15">
        <f>SUMPRODUCT((raw!$A$2:$A$12576=$A$4)*(raw!$B$2:$B$12576=$A40)*(raw!$E$2:$E$12576=B$7)*(raw!$F$2:$F$12576=$B$6)*(raw!$G$2:$G$12576))</f>
        <v>211</v>
      </c>
      <c r="C40" s="15">
        <f>SUMPRODUCT((raw!$A$2:$A$12576=$A$4)*(raw!$B$2:$B$12576=$A40)*(raw!$E$2:$E$12576=C$7)*(raw!$F$2:$F$12576=$B$6)*(raw!$G$2:$G$12576))</f>
        <v>33</v>
      </c>
      <c r="D40" s="15">
        <f>SUMPRODUCT((raw!$A$2:$A$12576=$A$4)*(raw!$B$2:$B$12576=$A40)*(raw!$E$2:$E$12576=D$7)*(raw!$F$2:$F$12576=$B$6)*(raw!$G$2:$G$12576))</f>
        <v>1</v>
      </c>
      <c r="E40" s="15">
        <f>SUMPRODUCT((raw!$A$2:$A$12576=$A$4)*(raw!$B$2:$B$12576=$A40)*(raw!$E$2:$E$12576=E$7)*(raw!$F$2:$F$12576=$B$6)*(raw!$G$2:$G$12576))</f>
        <v>1</v>
      </c>
      <c r="F40" s="15">
        <f>SUMPRODUCT((raw!$A$2:$A$12576=$A$4)*(raw!$B$2:$B$12576=$A40)*(raw!$E$2:$E$12576=F$7)*(raw!$F$2:$F$12576=$B$6)*(raw!$G$2:$G$12576))</f>
        <v>0</v>
      </c>
      <c r="G40" s="15">
        <f>SUMPRODUCT((raw!$A$2:$A$12576=$A$4)*(raw!$B$2:$B$12576=$A40)*(raw!$E$2:$E$12576=G$7)*(raw!$F$2:$F$12576=$B$6)*(raw!$G$2:$G$12576))</f>
        <v>0</v>
      </c>
      <c r="H40" s="15">
        <f>SUMPRODUCT((raw!$A$2:$A$12576=$A$4)*(raw!$B$2:$B$12576=$A40)*(raw!$E$2:$E$12576=H$7)*(raw!$F$2:$F$12576=$B$6)*(raw!$G$2:$G$12576))</f>
        <v>0</v>
      </c>
      <c r="I40" s="15">
        <f>SUMPRODUCT((raw!$A$2:$A$12576=$A$4)*(raw!$B$2:$B$12576=$A40)*(raw!$E$2:$E$12576=I$7)*(raw!$F$2:$F$12576=$B$6)*(raw!$G$2:$G$12576))</f>
        <v>33</v>
      </c>
      <c r="J40" s="56">
        <f t="shared" si="19"/>
        <v>8.130081300813009E-3</v>
      </c>
      <c r="K40" s="56">
        <f t="shared" si="61"/>
        <v>0.11827956989247312</v>
      </c>
      <c r="L40" s="85"/>
      <c r="M40" s="15">
        <f>SUMPRODUCT((raw!$A$2:$A$12576=$A$4)*(raw!$B$2:$B$12576=$A40)*(raw!$E$2:$E$12576=M$7)*(raw!$F$2:$F$12576=$M$6)*(raw!$G$2:$G$12576))</f>
        <v>381</v>
      </c>
      <c r="N40" s="15">
        <f>SUMPRODUCT((raw!$A$2:$A$12576=$A$4)*(raw!$B$2:$B$12576=$A40)*(raw!$E$2:$E$12576=N$7)*(raw!$F$2:$F$12576=$M$6)*(raw!$G$2:$G$12576))</f>
        <v>33</v>
      </c>
      <c r="O40" s="15">
        <f>SUMPRODUCT((raw!$A$2:$A$12576=$A$4)*(raw!$B$2:$B$12576=$A40)*(raw!$E$2:$E$12576=O$7)*(raw!$F$2:$F$12576=$M$6)*(raw!$G$2:$G$12576))</f>
        <v>2</v>
      </c>
      <c r="P40" s="15">
        <f>SUMPRODUCT((raw!$A$2:$A$12576=$A$4)*(raw!$B$2:$B$12576=$A40)*(raw!$E$2:$E$12576=P$7)*(raw!$F$2:$F$12576=$M$6)*(raw!$G$2:$G$12576))</f>
        <v>1</v>
      </c>
      <c r="Q40" s="15">
        <f>SUMPRODUCT((raw!$A$2:$A$12576=$A$4)*(raw!$B$2:$B$12576=$A40)*(raw!$E$2:$E$12576=Q$7)*(raw!$F$2:$F$12576=$M$6)*(raw!$G$2:$G$12576))</f>
        <v>2</v>
      </c>
      <c r="R40" s="15">
        <f>SUMPRODUCT((raw!$A$2:$A$12576=$A$4)*(raw!$B$2:$B$12576=$A40)*(raw!$E$2:$E$12576=R$7)*(raw!$F$2:$F$12576=$M$6)*(raw!$G$2:$G$12576))</f>
        <v>0</v>
      </c>
      <c r="S40" s="15">
        <f>SUMPRODUCT((raw!$A$2:$A$12576=$A$4)*(raw!$B$2:$B$12576=$A40)*(raw!$E$2:$E$12576=S$7)*(raw!$F$2:$F$12576=$M$6)*(raw!$G$2:$G$12576))</f>
        <v>0</v>
      </c>
      <c r="T40" s="15">
        <f>SUMPRODUCT((raw!$A$2:$A$12576=$A$4)*(raw!$B$2:$B$12576=$A40)*(raw!$E$2:$E$12576=T$7)*(raw!$F$2:$F$12576=$M$6)*(raw!$G$2:$G$12576))</f>
        <v>40</v>
      </c>
      <c r="U40" s="56">
        <f t="shared" si="22"/>
        <v>1.1933174224343675E-2</v>
      </c>
      <c r="V40" s="56">
        <f t="shared" si="5"/>
        <v>8.714596949891068E-2</v>
      </c>
      <c r="W40" s="17"/>
      <c r="X40" s="15">
        <f t="shared" si="23"/>
        <v>658</v>
      </c>
      <c r="Y40" s="15">
        <f t="shared" si="24"/>
        <v>3</v>
      </c>
      <c r="Z40" s="15">
        <f t="shared" si="25"/>
        <v>2</v>
      </c>
      <c r="AA40" s="15">
        <f t="shared" si="26"/>
        <v>2</v>
      </c>
      <c r="AB40" s="15">
        <f t="shared" si="27"/>
        <v>0</v>
      </c>
      <c r="AC40" s="15">
        <f t="shared" si="28"/>
        <v>73</v>
      </c>
      <c r="AD40" s="56">
        <f t="shared" si="62"/>
        <v>1.0526315789473684E-2</v>
      </c>
      <c r="AE40" s="56">
        <f t="shared" si="8"/>
        <v>9.8915989159891596E-2</v>
      </c>
      <c r="AF40" s="17"/>
      <c r="AG40" s="15">
        <f>SUMPRODUCT((raw!$A$2:$A$12576=$A$4)*(raw!$B$2:$B$12576=$A40)*(raw!$E$2:$E$12576=AG$7)*(raw!$F$2:$F$12576=$AG$6)*(raw!$G$2:$G$12576))</f>
        <v>21</v>
      </c>
      <c r="AH40" s="15">
        <f>SUMPRODUCT((raw!$A$2:$A$12576=$A$4)*(raw!$B$2:$B$12576=$A40)*(raw!$E$2:$E$12576=AH$7)*(raw!$F$2:$F$12576=$AG$6)*(raw!$G$2:$G$12576))</f>
        <v>4</v>
      </c>
      <c r="AI40" s="15">
        <f>SUMPRODUCT((raw!$A$2:$A$12576=$A$4)*(raw!$B$2:$B$12576=$A40)*(raw!$E$2:$E$12576=AI$7)*(raw!$F$2:$F$12576=$AG$6)*(raw!$G$2:$G$12576))</f>
        <v>0</v>
      </c>
      <c r="AJ40" s="15">
        <f>SUMPRODUCT((raw!$A$2:$A$12576=$A$4)*(raw!$B$2:$B$12576=$A40)*(raw!$E$2:$E$12576=AJ$7)*(raw!$F$2:$F$12576=$AG$6)*(raw!$G$2:$G$12576))</f>
        <v>0</v>
      </c>
      <c r="AK40" s="15">
        <f>SUMPRODUCT((raw!$A$2:$A$12576=$A$4)*(raw!$B$2:$B$12576=$A40)*(raw!$E$2:$E$12576=AK$7)*(raw!$F$2:$F$12576=$AG$6)*(raw!$G$2:$G$12576))</f>
        <v>0</v>
      </c>
      <c r="AL40" s="15">
        <f>SUMPRODUCT((raw!$A$2:$A$12576=$A$4)*(raw!$B$2:$B$12576=$A40)*(raw!$E$2:$E$12576=AL$7)*(raw!$F$2:$F$12576=$AG$6)*(raw!$G$2:$G$12576))</f>
        <v>0</v>
      </c>
      <c r="AM40" s="15">
        <f>SUMPRODUCT((raw!$A$2:$A$12576=$A$4)*(raw!$B$2:$B$12576=$A40)*(raw!$E$2:$E$12576=AM$7)*(raw!$F$2:$F$12576=$AG$6)*(raw!$G$2:$G$12576))</f>
        <v>0</v>
      </c>
      <c r="AN40" s="15">
        <f>SUMPRODUCT((raw!$A$2:$A$12576=$A$4)*(raw!$B$2:$B$12576=$A40)*(raw!$E$2:$E$12576=AN$7)*(raw!$F$2:$F$12576=$AG$6)*(raw!$G$2:$G$12576))</f>
        <v>0</v>
      </c>
      <c r="AO40" s="56">
        <f t="shared" si="31"/>
        <v>0</v>
      </c>
      <c r="AP40" s="56">
        <f t="shared" si="11"/>
        <v>0</v>
      </c>
      <c r="AQ40" s="17"/>
      <c r="AR40" s="15">
        <f>SUMPRODUCT((raw!$A$2:$A$12576=$A$4)*(raw!$B$2:$B$12576=$A40)*(raw!$E$2:$E$12576=AR$7)*(raw!$F$2:$F$12576=$AR$6)*(raw!$G$2:$G$12576))</f>
        <v>64</v>
      </c>
      <c r="AS40" s="15">
        <f>SUMPRODUCT((raw!$A$2:$A$12576=$A$4)*(raw!$B$2:$B$12576=$A40)*(raw!$E$2:$E$12576=AS$7)*(raw!$F$2:$F$12576=$AR$6)*(raw!$G$2:$G$12576))</f>
        <v>7</v>
      </c>
      <c r="AT40" s="15">
        <f>SUMPRODUCT((raw!$A$2:$A$12576=$A$4)*(raw!$B$2:$B$12576=$A40)*(raw!$E$2:$E$12576=AT$7)*(raw!$F$2:$F$12576=$AR$6)*(raw!$G$2:$G$12576))</f>
        <v>0</v>
      </c>
      <c r="AU40" s="15">
        <f>SUMPRODUCT((raw!$A$2:$A$12576=$A$4)*(raw!$B$2:$B$12576=$A40)*(raw!$E$2:$E$12576=AU$7)*(raw!$F$2:$F$12576=$AR$6)*(raw!$G$2:$G$12576))</f>
        <v>0</v>
      </c>
      <c r="AV40" s="15">
        <f>SUMPRODUCT((raw!$A$2:$A$12576=$A$4)*(raw!$B$2:$B$12576=$A40)*(raw!$E$2:$E$12576=AV$7)*(raw!$F$2:$F$12576=$AR$6)*(raw!$G$2:$G$12576))</f>
        <v>0</v>
      </c>
      <c r="AW40" s="15">
        <f>SUMPRODUCT((raw!$A$2:$A$12576=$A$4)*(raw!$B$2:$B$12576=$A40)*(raw!$E$2:$E$12576=AW$7)*(raw!$F$2:$F$12576=$AR$6)*(raw!$G$2:$G$12576))</f>
        <v>0</v>
      </c>
      <c r="AX40" s="15">
        <f>SUMPRODUCT((raw!$A$2:$A$12576=$A$4)*(raw!$B$2:$B$12576=$A40)*(raw!$E$2:$E$12576=AX$7)*(raw!$F$2:$F$12576=$AR$6)*(raw!$G$2:$G$12576))</f>
        <v>0</v>
      </c>
      <c r="AY40" s="15">
        <f>SUMPRODUCT((raw!$A$2:$A$12576=$A$4)*(raw!$B$2:$B$12576=$A40)*(raw!$E$2:$E$12576=AY$7)*(raw!$F$2:$F$12576=$AR$6)*(raw!$G$2:$G$12576))</f>
        <v>82</v>
      </c>
      <c r="AZ40" s="56">
        <f t="shared" si="34"/>
        <v>0</v>
      </c>
      <c r="BA40" s="56">
        <f t="shared" si="63"/>
        <v>0.53594771241830064</v>
      </c>
      <c r="BB40" s="17"/>
      <c r="BC40" s="15">
        <f t="shared" si="35"/>
        <v>754</v>
      </c>
      <c r="BD40" s="15">
        <f t="shared" si="36"/>
        <v>3</v>
      </c>
      <c r="BE40" s="15">
        <f t="shared" si="37"/>
        <v>2</v>
      </c>
      <c r="BF40" s="15">
        <f t="shared" si="38"/>
        <v>2</v>
      </c>
      <c r="BG40" s="15">
        <f t="shared" si="39"/>
        <v>0</v>
      </c>
      <c r="BH40" s="15">
        <f t="shared" si="40"/>
        <v>155</v>
      </c>
      <c r="BI40" s="56">
        <f t="shared" si="41"/>
        <v>9.1984231274638631E-3</v>
      </c>
      <c r="BJ40" s="56">
        <f t="shared" si="42"/>
        <v>0.16921397379912664</v>
      </c>
      <c r="BK40" s="4"/>
      <c r="BL40" s="4"/>
      <c r="BM40" s="18"/>
      <c r="BN40" s="18"/>
    </row>
    <row r="41" spans="1:66" s="5" customFormat="1" ht="15" customHeight="1" x14ac:dyDescent="0.3">
      <c r="A41" s="14" t="s">
        <v>138</v>
      </c>
      <c r="B41" s="15">
        <f>SUMPRODUCT((raw!$A$2:$A$12576=$A$4)*(raw!$B$2:$B$12576=$A41)*(raw!$E$2:$E$12576=B$7)*(raw!$F$2:$F$12576=$B$6)*(raw!$G$2:$G$12576))</f>
        <v>0</v>
      </c>
      <c r="C41" s="15">
        <f>SUMPRODUCT((raw!$A$2:$A$12576=$A$4)*(raw!$B$2:$B$12576=$A41)*(raw!$E$2:$E$12576=C$7)*(raw!$F$2:$F$12576=$B$6)*(raw!$G$2:$G$12576))</f>
        <v>0</v>
      </c>
      <c r="D41" s="15">
        <f>SUMPRODUCT((raw!$A$2:$A$12576=$A$4)*(raw!$B$2:$B$12576=$A41)*(raw!$E$2:$E$12576=D$7)*(raw!$F$2:$F$12576=$B$6)*(raw!$G$2:$G$12576))</f>
        <v>0</v>
      </c>
      <c r="E41" s="15">
        <f>SUMPRODUCT((raw!$A$2:$A$12576=$A$4)*(raw!$B$2:$B$12576=$A41)*(raw!$E$2:$E$12576=E$7)*(raw!$F$2:$F$12576=$B$6)*(raw!$G$2:$G$12576))</f>
        <v>0</v>
      </c>
      <c r="F41" s="15">
        <f>SUMPRODUCT((raw!$A$2:$A$12576=$A$4)*(raw!$B$2:$B$12576=$A41)*(raw!$E$2:$E$12576=F$7)*(raw!$F$2:$F$12576=$B$6)*(raw!$G$2:$G$12576))</f>
        <v>0</v>
      </c>
      <c r="G41" s="15">
        <f>SUMPRODUCT((raw!$A$2:$A$12576=$A$4)*(raw!$B$2:$B$12576=$A41)*(raw!$E$2:$E$12576=G$7)*(raw!$F$2:$F$12576=$B$6)*(raw!$G$2:$G$12576))</f>
        <v>0</v>
      </c>
      <c r="H41" s="15">
        <f>SUMPRODUCT((raw!$A$2:$A$12576=$A$4)*(raw!$B$2:$B$12576=$A41)*(raw!$E$2:$E$12576=H$7)*(raw!$F$2:$F$12576=$B$6)*(raw!$G$2:$G$12576))</f>
        <v>0</v>
      </c>
      <c r="I41" s="15">
        <f>SUMPRODUCT((raw!$A$2:$A$12576=$A$4)*(raw!$B$2:$B$12576=$A41)*(raw!$E$2:$E$12576=I$7)*(raw!$F$2:$F$12576=$B$6)*(raw!$G$2:$G$12576))</f>
        <v>0</v>
      </c>
      <c r="J41" s="56" t="e">
        <f t="shared" si="19"/>
        <v>#DIV/0!</v>
      </c>
      <c r="K41" s="56" t="e">
        <f t="shared" si="61"/>
        <v>#DIV/0!</v>
      </c>
      <c r="L41" s="85"/>
      <c r="M41" s="15">
        <f>SUMPRODUCT((raw!$A$2:$A$12576=$A$4)*(raw!$B$2:$B$12576=$A41)*(raw!$E$2:$E$12576=M$7)*(raw!$F$2:$F$12576=$M$6)*(raw!$G$2:$G$12576))</f>
        <v>0</v>
      </c>
      <c r="N41" s="15">
        <f>SUMPRODUCT((raw!$A$2:$A$12576=$A$4)*(raw!$B$2:$B$12576=$A41)*(raw!$E$2:$E$12576=N$7)*(raw!$F$2:$F$12576=$M$6)*(raw!$G$2:$G$12576))</f>
        <v>0</v>
      </c>
      <c r="O41" s="15">
        <f>SUMPRODUCT((raw!$A$2:$A$12576=$A$4)*(raw!$B$2:$B$12576=$A41)*(raw!$E$2:$E$12576=O$7)*(raw!$F$2:$F$12576=$M$6)*(raw!$G$2:$G$12576))</f>
        <v>0</v>
      </c>
      <c r="P41" s="15">
        <f>SUMPRODUCT((raw!$A$2:$A$12576=$A$4)*(raw!$B$2:$B$12576=$A41)*(raw!$E$2:$E$12576=P$7)*(raw!$F$2:$F$12576=$M$6)*(raw!$G$2:$G$12576))</f>
        <v>0</v>
      </c>
      <c r="Q41" s="15">
        <f>SUMPRODUCT((raw!$A$2:$A$12576=$A$4)*(raw!$B$2:$B$12576=$A41)*(raw!$E$2:$E$12576=Q$7)*(raw!$F$2:$F$12576=$M$6)*(raw!$G$2:$G$12576))</f>
        <v>0</v>
      </c>
      <c r="R41" s="15">
        <f>SUMPRODUCT((raw!$A$2:$A$12576=$A$4)*(raw!$B$2:$B$12576=$A41)*(raw!$E$2:$E$12576=R$7)*(raw!$F$2:$F$12576=$M$6)*(raw!$G$2:$G$12576))</f>
        <v>0</v>
      </c>
      <c r="S41" s="15">
        <f>SUMPRODUCT((raw!$A$2:$A$12576=$A$4)*(raw!$B$2:$B$12576=$A41)*(raw!$E$2:$E$12576=S$7)*(raw!$F$2:$F$12576=$M$6)*(raw!$G$2:$G$12576))</f>
        <v>0</v>
      </c>
      <c r="T41" s="15">
        <f>SUMPRODUCT((raw!$A$2:$A$12576=$A$4)*(raw!$B$2:$B$12576=$A41)*(raw!$E$2:$E$12576=T$7)*(raw!$F$2:$F$12576=$M$6)*(raw!$G$2:$G$12576))</f>
        <v>0</v>
      </c>
      <c r="U41" s="56" t="e">
        <f t="shared" si="22"/>
        <v>#DIV/0!</v>
      </c>
      <c r="V41" s="56" t="e">
        <f t="shared" si="5"/>
        <v>#DIV/0!</v>
      </c>
      <c r="W41" s="17"/>
      <c r="X41" s="15">
        <f t="shared" si="23"/>
        <v>0</v>
      </c>
      <c r="Y41" s="15">
        <f t="shared" si="24"/>
        <v>0</v>
      </c>
      <c r="Z41" s="15">
        <f t="shared" si="25"/>
        <v>0</v>
      </c>
      <c r="AA41" s="15">
        <f t="shared" si="26"/>
        <v>0</v>
      </c>
      <c r="AB41" s="15">
        <f t="shared" si="27"/>
        <v>0</v>
      </c>
      <c r="AC41" s="15">
        <f t="shared" si="28"/>
        <v>0</v>
      </c>
      <c r="AD41" s="56" t="e">
        <f t="shared" si="62"/>
        <v>#DIV/0!</v>
      </c>
      <c r="AE41" s="56" t="e">
        <f t="shared" si="8"/>
        <v>#DIV/0!</v>
      </c>
      <c r="AF41" s="17"/>
      <c r="AG41" s="15">
        <f>SUMPRODUCT((raw!$A$2:$A$12576=$A$4)*(raw!$B$2:$B$12576=$A41)*(raw!$E$2:$E$12576=AG$7)*(raw!$F$2:$F$12576=$AG$6)*(raw!$G$2:$G$12576))</f>
        <v>60</v>
      </c>
      <c r="AH41" s="15">
        <f>SUMPRODUCT((raw!$A$2:$A$12576=$A$4)*(raw!$B$2:$B$12576=$A41)*(raw!$E$2:$E$12576=AH$7)*(raw!$F$2:$F$12576=$AG$6)*(raw!$G$2:$G$12576))</f>
        <v>0</v>
      </c>
      <c r="AI41" s="15">
        <f>SUMPRODUCT((raw!$A$2:$A$12576=$A$4)*(raw!$B$2:$B$12576=$A41)*(raw!$E$2:$E$12576=AI$7)*(raw!$F$2:$F$12576=$AG$6)*(raw!$G$2:$G$12576))</f>
        <v>0</v>
      </c>
      <c r="AJ41" s="15">
        <f>SUMPRODUCT((raw!$A$2:$A$12576=$A$4)*(raw!$B$2:$B$12576=$A41)*(raw!$E$2:$E$12576=AJ$7)*(raw!$F$2:$F$12576=$AG$6)*(raw!$G$2:$G$12576))</f>
        <v>1</v>
      </c>
      <c r="AK41" s="15">
        <f>SUMPRODUCT((raw!$A$2:$A$12576=$A$4)*(raw!$B$2:$B$12576=$A41)*(raw!$E$2:$E$12576=AK$7)*(raw!$F$2:$F$12576=$AG$6)*(raw!$G$2:$G$12576))</f>
        <v>0</v>
      </c>
      <c r="AL41" s="15">
        <f>SUMPRODUCT((raw!$A$2:$A$12576=$A$4)*(raw!$B$2:$B$12576=$A41)*(raw!$E$2:$E$12576=AL$7)*(raw!$F$2:$F$12576=$AG$6)*(raw!$G$2:$G$12576))</f>
        <v>0</v>
      </c>
      <c r="AM41" s="15">
        <f>SUMPRODUCT((raw!$A$2:$A$12576=$A$4)*(raw!$B$2:$B$12576=$A41)*(raw!$E$2:$E$12576=AM$7)*(raw!$F$2:$F$12576=$AG$6)*(raw!$G$2:$G$12576))</f>
        <v>0</v>
      </c>
      <c r="AN41" s="15">
        <f>SUMPRODUCT((raw!$A$2:$A$12576=$A$4)*(raw!$B$2:$B$12576=$A41)*(raw!$E$2:$E$12576=AN$7)*(raw!$F$2:$F$12576=$AG$6)*(raw!$G$2:$G$12576))</f>
        <v>0</v>
      </c>
      <c r="AO41" s="56">
        <f t="shared" si="31"/>
        <v>1.6393442622950821E-2</v>
      </c>
      <c r="AP41" s="56">
        <f t="shared" si="11"/>
        <v>0</v>
      </c>
      <c r="AQ41" s="17"/>
      <c r="AR41" s="15">
        <f>SUMPRODUCT((raw!$A$2:$A$12576=$A$4)*(raw!$B$2:$B$12576=$A41)*(raw!$E$2:$E$12576=AR$7)*(raw!$F$2:$F$12576=$AR$6)*(raw!$G$2:$G$12576))</f>
        <v>4</v>
      </c>
      <c r="AS41" s="15">
        <f>SUMPRODUCT((raw!$A$2:$A$12576=$A$4)*(raw!$B$2:$B$12576=$A41)*(raw!$E$2:$E$12576=AS$7)*(raw!$F$2:$F$12576=$AR$6)*(raw!$G$2:$G$12576))</f>
        <v>0</v>
      </c>
      <c r="AT41" s="15">
        <f>SUMPRODUCT((raw!$A$2:$A$12576=$A$4)*(raw!$B$2:$B$12576=$A41)*(raw!$E$2:$E$12576=AT$7)*(raw!$F$2:$F$12576=$AR$6)*(raw!$G$2:$G$12576))</f>
        <v>0</v>
      </c>
      <c r="AU41" s="15">
        <f>SUMPRODUCT((raw!$A$2:$A$12576=$A$4)*(raw!$B$2:$B$12576=$A41)*(raw!$E$2:$E$12576=AU$7)*(raw!$F$2:$F$12576=$AR$6)*(raw!$G$2:$G$12576))</f>
        <v>0</v>
      </c>
      <c r="AV41" s="15">
        <f>SUMPRODUCT((raw!$A$2:$A$12576=$A$4)*(raw!$B$2:$B$12576=$A41)*(raw!$E$2:$E$12576=AV$7)*(raw!$F$2:$F$12576=$AR$6)*(raw!$G$2:$G$12576))</f>
        <v>1</v>
      </c>
      <c r="AW41" s="15">
        <f>SUMPRODUCT((raw!$A$2:$A$12576=$A$4)*(raw!$B$2:$B$12576=$A41)*(raw!$E$2:$E$12576=AW$7)*(raw!$F$2:$F$12576=$AR$6)*(raw!$G$2:$G$12576))</f>
        <v>0</v>
      </c>
      <c r="AX41" s="15">
        <f>SUMPRODUCT((raw!$A$2:$A$12576=$A$4)*(raw!$B$2:$B$12576=$A41)*(raw!$E$2:$E$12576=AX$7)*(raw!$F$2:$F$12576=$AR$6)*(raw!$G$2:$G$12576))</f>
        <v>0</v>
      </c>
      <c r="AY41" s="15">
        <f>SUMPRODUCT((raw!$A$2:$A$12576=$A$4)*(raw!$B$2:$B$12576=$A41)*(raw!$E$2:$E$12576=AY$7)*(raw!$F$2:$F$12576=$AR$6)*(raw!$G$2:$G$12576))</f>
        <v>0</v>
      </c>
      <c r="AZ41" s="56">
        <f t="shared" si="34"/>
        <v>0.2</v>
      </c>
      <c r="BA41" s="56">
        <f t="shared" si="63"/>
        <v>0</v>
      </c>
      <c r="BB41" s="17"/>
      <c r="BC41" s="15">
        <f t="shared" si="35"/>
        <v>64</v>
      </c>
      <c r="BD41" s="15">
        <f t="shared" si="36"/>
        <v>0</v>
      </c>
      <c r="BE41" s="15">
        <f t="shared" si="37"/>
        <v>1</v>
      </c>
      <c r="BF41" s="15">
        <f t="shared" si="38"/>
        <v>1</v>
      </c>
      <c r="BG41" s="15">
        <f t="shared" si="39"/>
        <v>0</v>
      </c>
      <c r="BH41" s="15">
        <f t="shared" si="40"/>
        <v>0</v>
      </c>
      <c r="BI41" s="56">
        <f t="shared" si="41"/>
        <v>3.0303030303030304E-2</v>
      </c>
      <c r="BJ41" s="56">
        <f t="shared" si="42"/>
        <v>0</v>
      </c>
      <c r="BK41" s="4"/>
      <c r="BL41" s="4"/>
      <c r="BM41" s="18"/>
      <c r="BN41" s="18"/>
    </row>
    <row r="42" spans="1:66" s="5" customFormat="1" ht="15" customHeight="1" x14ac:dyDescent="0.3">
      <c r="A42" s="14" t="s">
        <v>90</v>
      </c>
      <c r="B42" s="15">
        <f>SUMPRODUCT((raw!$A$2:$A$12576=$A$4)*(raw!$B$2:$B$12576=$A42)*(raw!$E$2:$E$12576=B$7)*(raw!$F$2:$F$12576=$B$6)*(raw!$G$2:$G$12576))</f>
        <v>259</v>
      </c>
      <c r="C42" s="15">
        <f>SUMPRODUCT((raw!$A$2:$A$12576=$A$4)*(raw!$B$2:$B$12576=$A42)*(raw!$E$2:$E$12576=C$7)*(raw!$F$2:$F$12576=$B$6)*(raw!$G$2:$G$12576))</f>
        <v>2</v>
      </c>
      <c r="D42" s="15">
        <f>SUMPRODUCT((raw!$A$2:$A$12576=$A$4)*(raw!$B$2:$B$12576=$A42)*(raw!$E$2:$E$12576=D$7)*(raw!$F$2:$F$12576=$B$6)*(raw!$G$2:$G$12576))</f>
        <v>3</v>
      </c>
      <c r="E42" s="15">
        <f>SUMPRODUCT((raw!$A$2:$A$12576=$A$4)*(raw!$B$2:$B$12576=$A42)*(raw!$E$2:$E$12576=E$7)*(raw!$F$2:$F$12576=$B$6)*(raw!$G$2:$G$12576))</f>
        <v>0</v>
      </c>
      <c r="F42" s="15">
        <f>SUMPRODUCT((raw!$A$2:$A$12576=$A$4)*(raw!$B$2:$B$12576=$A42)*(raw!$E$2:$E$12576=F$7)*(raw!$F$2:$F$12576=$B$6)*(raw!$G$2:$G$12576))</f>
        <v>0</v>
      </c>
      <c r="G42" s="15">
        <f>SUMPRODUCT((raw!$A$2:$A$12576=$A$4)*(raw!$B$2:$B$12576=$A42)*(raw!$E$2:$E$12576=G$7)*(raw!$F$2:$F$12576=$B$6)*(raw!$G$2:$G$12576))</f>
        <v>0</v>
      </c>
      <c r="H42" s="15">
        <f>SUMPRODUCT((raw!$A$2:$A$12576=$A$4)*(raw!$B$2:$B$12576=$A42)*(raw!$E$2:$E$12576=H$7)*(raw!$F$2:$F$12576=$B$6)*(raw!$G$2:$G$12576))</f>
        <v>0</v>
      </c>
      <c r="I42" s="15">
        <f>SUMPRODUCT((raw!$A$2:$A$12576=$A$4)*(raw!$B$2:$B$12576=$A42)*(raw!$E$2:$E$12576=I$7)*(raw!$F$2:$F$12576=$B$6)*(raw!$G$2:$G$12576))</f>
        <v>49</v>
      </c>
      <c r="J42" s="56">
        <f t="shared" si="19"/>
        <v>1.1363636363636364E-2</v>
      </c>
      <c r="K42" s="56">
        <f t="shared" si="61"/>
        <v>0.15654952076677317</v>
      </c>
      <c r="L42" s="85"/>
      <c r="M42" s="15">
        <f>SUMPRODUCT((raw!$A$2:$A$12576=$A$4)*(raw!$B$2:$B$12576=$A42)*(raw!$E$2:$E$12576=M$7)*(raw!$F$2:$F$12576=$M$6)*(raw!$G$2:$G$12576))</f>
        <v>305</v>
      </c>
      <c r="N42" s="15">
        <f>SUMPRODUCT((raw!$A$2:$A$12576=$A$4)*(raw!$B$2:$B$12576=$A42)*(raw!$E$2:$E$12576=N$7)*(raw!$F$2:$F$12576=$M$6)*(raw!$G$2:$G$12576))</f>
        <v>6</v>
      </c>
      <c r="O42" s="15">
        <f>SUMPRODUCT((raw!$A$2:$A$12576=$A$4)*(raw!$B$2:$B$12576=$A42)*(raw!$E$2:$E$12576=O$7)*(raw!$F$2:$F$12576=$M$6)*(raw!$G$2:$G$12576))</f>
        <v>1</v>
      </c>
      <c r="P42" s="15">
        <f>SUMPRODUCT((raw!$A$2:$A$12576=$A$4)*(raw!$B$2:$B$12576=$A42)*(raw!$E$2:$E$12576=P$7)*(raw!$F$2:$F$12576=$M$6)*(raw!$G$2:$G$12576))</f>
        <v>2</v>
      </c>
      <c r="Q42" s="15">
        <f>SUMPRODUCT((raw!$A$2:$A$12576=$A$4)*(raw!$B$2:$B$12576=$A42)*(raw!$E$2:$E$12576=Q$7)*(raw!$F$2:$F$12576=$M$6)*(raw!$G$2:$G$12576))</f>
        <v>0</v>
      </c>
      <c r="R42" s="15">
        <f>SUMPRODUCT((raw!$A$2:$A$12576=$A$4)*(raw!$B$2:$B$12576=$A42)*(raw!$E$2:$E$12576=R$7)*(raw!$F$2:$F$12576=$M$6)*(raw!$G$2:$G$12576))</f>
        <v>0</v>
      </c>
      <c r="S42" s="15">
        <f>SUMPRODUCT((raw!$A$2:$A$12576=$A$4)*(raw!$B$2:$B$12576=$A42)*(raw!$E$2:$E$12576=S$7)*(raw!$F$2:$F$12576=$M$6)*(raw!$G$2:$G$12576))</f>
        <v>0</v>
      </c>
      <c r="T42" s="15">
        <f>SUMPRODUCT((raw!$A$2:$A$12576=$A$4)*(raw!$B$2:$B$12576=$A42)*(raw!$E$2:$E$12576=T$7)*(raw!$F$2:$F$12576=$M$6)*(raw!$G$2:$G$12576))</f>
        <v>43</v>
      </c>
      <c r="U42" s="56">
        <f t="shared" si="22"/>
        <v>9.5541401273885346E-3</v>
      </c>
      <c r="V42" s="56">
        <f t="shared" si="5"/>
        <v>0.12044817927170869</v>
      </c>
      <c r="W42" s="17"/>
      <c r="X42" s="15">
        <f t="shared" si="23"/>
        <v>572</v>
      </c>
      <c r="Y42" s="15">
        <f t="shared" si="24"/>
        <v>4</v>
      </c>
      <c r="Z42" s="15">
        <f t="shared" si="25"/>
        <v>2</v>
      </c>
      <c r="AA42" s="15">
        <f t="shared" si="26"/>
        <v>0</v>
      </c>
      <c r="AB42" s="15">
        <f t="shared" si="27"/>
        <v>0</v>
      </c>
      <c r="AC42" s="15">
        <f t="shared" si="28"/>
        <v>92</v>
      </c>
      <c r="AD42" s="56">
        <f t="shared" si="62"/>
        <v>1.0380622837370242E-2</v>
      </c>
      <c r="AE42" s="56">
        <f t="shared" si="8"/>
        <v>0.1373134328358209</v>
      </c>
      <c r="AF42" s="17"/>
      <c r="AG42" s="15">
        <f>SUMPRODUCT((raw!$A$2:$A$12576=$A$4)*(raw!$B$2:$B$12576=$A42)*(raw!$E$2:$E$12576=AG$7)*(raw!$F$2:$F$12576=$AG$6)*(raw!$G$2:$G$12576))</f>
        <v>20</v>
      </c>
      <c r="AH42" s="15">
        <f>SUMPRODUCT((raw!$A$2:$A$12576=$A$4)*(raw!$B$2:$B$12576=$A42)*(raw!$E$2:$E$12576=AH$7)*(raw!$F$2:$F$12576=$AG$6)*(raw!$G$2:$G$12576))</f>
        <v>0</v>
      </c>
      <c r="AI42" s="15">
        <f>SUMPRODUCT((raw!$A$2:$A$12576=$A$4)*(raw!$B$2:$B$12576=$A42)*(raw!$E$2:$E$12576=AI$7)*(raw!$F$2:$F$12576=$AG$6)*(raw!$G$2:$G$12576))</f>
        <v>0</v>
      </c>
      <c r="AJ42" s="15">
        <f>SUMPRODUCT((raw!$A$2:$A$12576=$A$4)*(raw!$B$2:$B$12576=$A42)*(raw!$E$2:$E$12576=AJ$7)*(raw!$F$2:$F$12576=$AG$6)*(raw!$G$2:$G$12576))</f>
        <v>0</v>
      </c>
      <c r="AK42" s="15">
        <f>SUMPRODUCT((raw!$A$2:$A$12576=$A$4)*(raw!$B$2:$B$12576=$A42)*(raw!$E$2:$E$12576=AK$7)*(raw!$F$2:$F$12576=$AG$6)*(raw!$G$2:$G$12576))</f>
        <v>0</v>
      </c>
      <c r="AL42" s="15">
        <f>SUMPRODUCT((raw!$A$2:$A$12576=$A$4)*(raw!$B$2:$B$12576=$A42)*(raw!$E$2:$E$12576=AL$7)*(raw!$F$2:$F$12576=$AG$6)*(raw!$G$2:$G$12576))</f>
        <v>0</v>
      </c>
      <c r="AM42" s="15">
        <f>SUMPRODUCT((raw!$A$2:$A$12576=$A$4)*(raw!$B$2:$B$12576=$A42)*(raw!$E$2:$E$12576=AM$7)*(raw!$F$2:$F$12576=$AG$6)*(raw!$G$2:$G$12576))</f>
        <v>0</v>
      </c>
      <c r="AN42" s="15">
        <f>SUMPRODUCT((raw!$A$2:$A$12576=$A$4)*(raw!$B$2:$B$12576=$A42)*(raw!$E$2:$E$12576=AN$7)*(raw!$F$2:$F$12576=$AG$6)*(raw!$G$2:$G$12576))</f>
        <v>0</v>
      </c>
      <c r="AO42" s="56">
        <f t="shared" si="31"/>
        <v>0</v>
      </c>
      <c r="AP42" s="56">
        <f t="shared" si="11"/>
        <v>0</v>
      </c>
      <c r="AQ42" s="17"/>
      <c r="AR42" s="15">
        <f>SUMPRODUCT((raw!$A$2:$A$12576=$A$4)*(raw!$B$2:$B$12576=$A42)*(raw!$E$2:$E$12576=AR$7)*(raw!$F$2:$F$12576=$AR$6)*(raw!$G$2:$G$12576))</f>
        <v>87</v>
      </c>
      <c r="AS42" s="15">
        <f>SUMPRODUCT((raw!$A$2:$A$12576=$A$4)*(raw!$B$2:$B$12576=$A42)*(raw!$E$2:$E$12576=AS$7)*(raw!$F$2:$F$12576=$AR$6)*(raw!$G$2:$G$12576))</f>
        <v>0</v>
      </c>
      <c r="AT42" s="15">
        <f>SUMPRODUCT((raw!$A$2:$A$12576=$A$4)*(raw!$B$2:$B$12576=$A42)*(raw!$E$2:$E$12576=AT$7)*(raw!$F$2:$F$12576=$AR$6)*(raw!$G$2:$G$12576))</f>
        <v>1</v>
      </c>
      <c r="AU42" s="15">
        <f>SUMPRODUCT((raw!$A$2:$A$12576=$A$4)*(raw!$B$2:$B$12576=$A42)*(raw!$E$2:$E$12576=AU$7)*(raw!$F$2:$F$12576=$AR$6)*(raw!$G$2:$G$12576))</f>
        <v>1</v>
      </c>
      <c r="AV42" s="15">
        <f>SUMPRODUCT((raw!$A$2:$A$12576=$A$4)*(raw!$B$2:$B$12576=$A42)*(raw!$E$2:$E$12576=AV$7)*(raw!$F$2:$F$12576=$AR$6)*(raw!$G$2:$G$12576))</f>
        <v>1</v>
      </c>
      <c r="AW42" s="15">
        <f>SUMPRODUCT((raw!$A$2:$A$12576=$A$4)*(raw!$B$2:$B$12576=$A42)*(raw!$E$2:$E$12576=AW$7)*(raw!$F$2:$F$12576=$AR$6)*(raw!$G$2:$G$12576))</f>
        <v>0</v>
      </c>
      <c r="AX42" s="15">
        <f>SUMPRODUCT((raw!$A$2:$A$12576=$A$4)*(raw!$B$2:$B$12576=$A42)*(raw!$E$2:$E$12576=AX$7)*(raw!$F$2:$F$12576=$AR$6)*(raw!$G$2:$G$12576))</f>
        <v>0</v>
      </c>
      <c r="AY42" s="15">
        <f>SUMPRODUCT((raw!$A$2:$A$12576=$A$4)*(raw!$B$2:$B$12576=$A42)*(raw!$E$2:$E$12576=AY$7)*(raw!$F$2:$F$12576=$AR$6)*(raw!$G$2:$G$12576))</f>
        <v>3</v>
      </c>
      <c r="AZ42" s="56">
        <f t="shared" si="34"/>
        <v>3.3333333333333333E-2</v>
      </c>
      <c r="BA42" s="56">
        <f t="shared" si="63"/>
        <v>3.2258064516129031E-2</v>
      </c>
      <c r="BB42" s="17"/>
      <c r="BC42" s="15">
        <f t="shared" si="35"/>
        <v>679</v>
      </c>
      <c r="BD42" s="15">
        <f t="shared" si="36"/>
        <v>5</v>
      </c>
      <c r="BE42" s="15">
        <f t="shared" si="37"/>
        <v>3</v>
      </c>
      <c r="BF42" s="15">
        <f t="shared" si="38"/>
        <v>1</v>
      </c>
      <c r="BG42" s="15">
        <f t="shared" si="39"/>
        <v>0</v>
      </c>
      <c r="BH42" s="15">
        <f t="shared" si="40"/>
        <v>95</v>
      </c>
      <c r="BI42" s="56">
        <f t="shared" si="41"/>
        <v>1.308139534883721E-2</v>
      </c>
      <c r="BJ42" s="56">
        <f t="shared" si="42"/>
        <v>0.12132822477650064</v>
      </c>
      <c r="BK42" s="4"/>
      <c r="BL42" s="4"/>
      <c r="BM42" s="18"/>
      <c r="BN42" s="18"/>
    </row>
    <row r="43" spans="1:66" s="5" customFormat="1" ht="15" customHeight="1" x14ac:dyDescent="0.3">
      <c r="A43" s="14" t="s">
        <v>93</v>
      </c>
      <c r="B43" s="15">
        <f>SUMPRODUCT((raw!$A$2:$A$12576=$A$4)*(raw!$B$2:$B$12576=$A43)*(raw!$E$2:$E$12576=B$7)*(raw!$F$2:$F$12576=$B$6)*(raw!$G$2:$G$12576))</f>
        <v>178</v>
      </c>
      <c r="C43" s="15">
        <f>SUMPRODUCT((raw!$A$2:$A$12576=$A$4)*(raw!$B$2:$B$12576=$A43)*(raw!$E$2:$E$12576=C$7)*(raw!$F$2:$F$12576=$B$6)*(raw!$G$2:$G$12576))</f>
        <v>2</v>
      </c>
      <c r="D43" s="15">
        <f>SUMPRODUCT((raw!$A$2:$A$12576=$A$4)*(raw!$B$2:$B$12576=$A43)*(raw!$E$2:$E$12576=D$7)*(raw!$F$2:$F$12576=$B$6)*(raw!$G$2:$G$12576))</f>
        <v>4</v>
      </c>
      <c r="E43" s="15">
        <f>SUMPRODUCT((raw!$A$2:$A$12576=$A$4)*(raw!$B$2:$B$12576=$A43)*(raw!$E$2:$E$12576=E$7)*(raw!$F$2:$F$12576=$B$6)*(raw!$G$2:$G$12576))</f>
        <v>0</v>
      </c>
      <c r="F43" s="15">
        <f>SUMPRODUCT((raw!$A$2:$A$12576=$A$4)*(raw!$B$2:$B$12576=$A43)*(raw!$E$2:$E$12576=F$7)*(raw!$F$2:$F$12576=$B$6)*(raw!$G$2:$G$12576))</f>
        <v>1</v>
      </c>
      <c r="G43" s="15">
        <f>SUMPRODUCT((raw!$A$2:$A$12576=$A$4)*(raw!$B$2:$B$12576=$A43)*(raw!$E$2:$E$12576=G$7)*(raw!$F$2:$F$12576=$B$6)*(raw!$G$2:$G$12576))</f>
        <v>0</v>
      </c>
      <c r="H43" s="15">
        <f>SUMPRODUCT((raw!$A$2:$A$12576=$A$4)*(raw!$B$2:$B$12576=$A43)*(raw!$E$2:$E$12576=H$7)*(raw!$F$2:$F$12576=$B$6)*(raw!$G$2:$G$12576))</f>
        <v>2</v>
      </c>
      <c r="I43" s="15">
        <f>SUMPRODUCT((raw!$A$2:$A$12576=$A$4)*(raw!$B$2:$B$12576=$A43)*(raw!$E$2:$E$12576=I$7)*(raw!$F$2:$F$12576=$B$6)*(raw!$G$2:$G$12576))</f>
        <v>67</v>
      </c>
      <c r="J43" s="56">
        <f t="shared" si="19"/>
        <v>3.7433155080213901E-2</v>
      </c>
      <c r="K43" s="56">
        <f t="shared" si="61"/>
        <v>0.26377952755905509</v>
      </c>
      <c r="L43" s="85"/>
      <c r="M43" s="15">
        <f>SUMPRODUCT((raw!$A$2:$A$12576=$A$4)*(raw!$B$2:$B$12576=$A43)*(raw!$E$2:$E$12576=M$7)*(raw!$F$2:$F$12576=$M$6)*(raw!$G$2:$G$12576))</f>
        <v>104</v>
      </c>
      <c r="N43" s="15">
        <f>SUMPRODUCT((raw!$A$2:$A$12576=$A$4)*(raw!$B$2:$B$12576=$A43)*(raw!$E$2:$E$12576=N$7)*(raw!$F$2:$F$12576=$M$6)*(raw!$G$2:$G$12576))</f>
        <v>1</v>
      </c>
      <c r="O43" s="15">
        <f>SUMPRODUCT((raw!$A$2:$A$12576=$A$4)*(raw!$B$2:$B$12576=$A43)*(raw!$E$2:$E$12576=O$7)*(raw!$F$2:$F$12576=$M$6)*(raw!$G$2:$G$12576))</f>
        <v>0</v>
      </c>
      <c r="P43" s="15">
        <f>SUMPRODUCT((raw!$A$2:$A$12576=$A$4)*(raw!$B$2:$B$12576=$A43)*(raw!$E$2:$E$12576=P$7)*(raw!$F$2:$F$12576=$M$6)*(raw!$G$2:$G$12576))</f>
        <v>1</v>
      </c>
      <c r="Q43" s="15">
        <f>SUMPRODUCT((raw!$A$2:$A$12576=$A$4)*(raw!$B$2:$B$12576=$A43)*(raw!$E$2:$E$12576=Q$7)*(raw!$F$2:$F$12576=$M$6)*(raw!$G$2:$G$12576))</f>
        <v>0</v>
      </c>
      <c r="R43" s="15">
        <f>SUMPRODUCT((raw!$A$2:$A$12576=$A$4)*(raw!$B$2:$B$12576=$A43)*(raw!$E$2:$E$12576=R$7)*(raw!$F$2:$F$12576=$M$6)*(raw!$G$2:$G$12576))</f>
        <v>0</v>
      </c>
      <c r="S43" s="15">
        <f>SUMPRODUCT((raw!$A$2:$A$12576=$A$4)*(raw!$B$2:$B$12576=$A43)*(raw!$E$2:$E$12576=S$7)*(raw!$F$2:$F$12576=$M$6)*(raw!$G$2:$G$12576))</f>
        <v>0</v>
      </c>
      <c r="T43" s="15">
        <f>SUMPRODUCT((raw!$A$2:$A$12576=$A$4)*(raw!$B$2:$B$12576=$A43)*(raw!$E$2:$E$12576=T$7)*(raw!$F$2:$F$12576=$M$6)*(raw!$G$2:$G$12576))</f>
        <v>101</v>
      </c>
      <c r="U43" s="56">
        <f t="shared" si="22"/>
        <v>9.433962264150943E-3</v>
      </c>
      <c r="V43" s="56">
        <f t="shared" si="5"/>
        <v>0.48792270531400966</v>
      </c>
      <c r="W43" s="17"/>
      <c r="X43" s="15">
        <f t="shared" si="23"/>
        <v>285</v>
      </c>
      <c r="Y43" s="15">
        <f t="shared" si="24"/>
        <v>4</v>
      </c>
      <c r="Z43" s="15">
        <f t="shared" si="25"/>
        <v>1</v>
      </c>
      <c r="AA43" s="15">
        <f t="shared" si="26"/>
        <v>1</v>
      </c>
      <c r="AB43" s="15">
        <f t="shared" si="27"/>
        <v>2</v>
      </c>
      <c r="AC43" s="15">
        <f t="shared" si="28"/>
        <v>168</v>
      </c>
      <c r="AD43" s="56">
        <f t="shared" si="62"/>
        <v>2.7303754266211604E-2</v>
      </c>
      <c r="AE43" s="56">
        <f t="shared" si="8"/>
        <v>0.36442516268980479</v>
      </c>
      <c r="AF43" s="17"/>
      <c r="AG43" s="15">
        <f>SUMPRODUCT((raw!$A$2:$A$12576=$A$4)*(raw!$B$2:$B$12576=$A43)*(raw!$E$2:$E$12576=AG$7)*(raw!$F$2:$F$12576=$AG$6)*(raw!$G$2:$G$12576))</f>
        <v>16</v>
      </c>
      <c r="AH43" s="15">
        <f>SUMPRODUCT((raw!$A$2:$A$12576=$A$4)*(raw!$B$2:$B$12576=$A43)*(raw!$E$2:$E$12576=AH$7)*(raw!$F$2:$F$12576=$AG$6)*(raw!$G$2:$G$12576))</f>
        <v>0</v>
      </c>
      <c r="AI43" s="15">
        <f>SUMPRODUCT((raw!$A$2:$A$12576=$A$4)*(raw!$B$2:$B$12576=$A43)*(raw!$E$2:$E$12576=AI$7)*(raw!$F$2:$F$12576=$AG$6)*(raw!$G$2:$G$12576))</f>
        <v>0</v>
      </c>
      <c r="AJ43" s="15">
        <f>SUMPRODUCT((raw!$A$2:$A$12576=$A$4)*(raw!$B$2:$B$12576=$A43)*(raw!$E$2:$E$12576=AJ$7)*(raw!$F$2:$F$12576=$AG$6)*(raw!$G$2:$G$12576))</f>
        <v>0</v>
      </c>
      <c r="AK43" s="15">
        <f>SUMPRODUCT((raw!$A$2:$A$12576=$A$4)*(raw!$B$2:$B$12576=$A43)*(raw!$E$2:$E$12576=AK$7)*(raw!$F$2:$F$12576=$AG$6)*(raw!$G$2:$G$12576))</f>
        <v>0</v>
      </c>
      <c r="AL43" s="15">
        <f>SUMPRODUCT((raw!$A$2:$A$12576=$A$4)*(raw!$B$2:$B$12576=$A43)*(raw!$E$2:$E$12576=AL$7)*(raw!$F$2:$F$12576=$AG$6)*(raw!$G$2:$G$12576))</f>
        <v>0</v>
      </c>
      <c r="AM43" s="15">
        <f>SUMPRODUCT((raw!$A$2:$A$12576=$A$4)*(raw!$B$2:$B$12576=$A43)*(raw!$E$2:$E$12576=AM$7)*(raw!$F$2:$F$12576=$AG$6)*(raw!$G$2:$G$12576))</f>
        <v>0</v>
      </c>
      <c r="AN43" s="15">
        <f>SUMPRODUCT((raw!$A$2:$A$12576=$A$4)*(raw!$B$2:$B$12576=$A43)*(raw!$E$2:$E$12576=AN$7)*(raw!$F$2:$F$12576=$AG$6)*(raw!$G$2:$G$12576))</f>
        <v>3</v>
      </c>
      <c r="AO43" s="56">
        <f t="shared" si="31"/>
        <v>0</v>
      </c>
      <c r="AP43" s="56">
        <f t="shared" si="11"/>
        <v>0.15789473684210525</v>
      </c>
      <c r="AQ43" s="17"/>
      <c r="AR43" s="15">
        <f>SUMPRODUCT((raw!$A$2:$A$12576=$A$4)*(raw!$B$2:$B$12576=$A43)*(raw!$E$2:$E$12576=AR$7)*(raw!$F$2:$F$12576=$AR$6)*(raw!$G$2:$G$12576))</f>
        <v>44</v>
      </c>
      <c r="AS43" s="15">
        <f>SUMPRODUCT((raw!$A$2:$A$12576=$A$4)*(raw!$B$2:$B$12576=$A43)*(raw!$E$2:$E$12576=AS$7)*(raw!$F$2:$F$12576=$AR$6)*(raw!$G$2:$G$12576))</f>
        <v>2</v>
      </c>
      <c r="AT43" s="15">
        <f>SUMPRODUCT((raw!$A$2:$A$12576=$A$4)*(raw!$B$2:$B$12576=$A43)*(raw!$E$2:$E$12576=AT$7)*(raw!$F$2:$F$12576=$AR$6)*(raw!$G$2:$G$12576))</f>
        <v>1</v>
      </c>
      <c r="AU43" s="15">
        <f>SUMPRODUCT((raw!$A$2:$A$12576=$A$4)*(raw!$B$2:$B$12576=$A43)*(raw!$E$2:$E$12576=AU$7)*(raw!$F$2:$F$12576=$AR$6)*(raw!$G$2:$G$12576))</f>
        <v>0</v>
      </c>
      <c r="AV43" s="15">
        <f>SUMPRODUCT((raw!$A$2:$A$12576=$A$4)*(raw!$B$2:$B$12576=$A43)*(raw!$E$2:$E$12576=AV$7)*(raw!$F$2:$F$12576=$AR$6)*(raw!$G$2:$G$12576))</f>
        <v>1</v>
      </c>
      <c r="AW43" s="15">
        <f>SUMPRODUCT((raw!$A$2:$A$12576=$A$4)*(raw!$B$2:$B$12576=$A43)*(raw!$E$2:$E$12576=AW$7)*(raw!$F$2:$F$12576=$AR$6)*(raw!$G$2:$G$12576))</f>
        <v>0</v>
      </c>
      <c r="AX43" s="15">
        <f>SUMPRODUCT((raw!$A$2:$A$12576=$A$4)*(raw!$B$2:$B$12576=$A43)*(raw!$E$2:$E$12576=AX$7)*(raw!$F$2:$F$12576=$AR$6)*(raw!$G$2:$G$12576))</f>
        <v>1</v>
      </c>
      <c r="AY43" s="15">
        <f>SUMPRODUCT((raw!$A$2:$A$12576=$A$4)*(raw!$B$2:$B$12576=$A43)*(raw!$E$2:$E$12576=AY$7)*(raw!$F$2:$F$12576=$AR$6)*(raw!$G$2:$G$12576))</f>
        <v>29</v>
      </c>
      <c r="AZ43" s="56">
        <f t="shared" si="34"/>
        <v>6.1224489795918366E-2</v>
      </c>
      <c r="BA43" s="56">
        <f t="shared" si="63"/>
        <v>0.37179487179487181</v>
      </c>
      <c r="BB43" s="17"/>
      <c r="BC43" s="15">
        <f t="shared" si="35"/>
        <v>347</v>
      </c>
      <c r="BD43" s="15">
        <f t="shared" si="36"/>
        <v>5</v>
      </c>
      <c r="BE43" s="15">
        <f t="shared" si="37"/>
        <v>1</v>
      </c>
      <c r="BF43" s="15">
        <f t="shared" si="38"/>
        <v>2</v>
      </c>
      <c r="BG43" s="15">
        <f t="shared" si="39"/>
        <v>3</v>
      </c>
      <c r="BH43" s="15">
        <f t="shared" si="40"/>
        <v>200</v>
      </c>
      <c r="BI43" s="56">
        <f t="shared" si="41"/>
        <v>3.0726256983240222E-2</v>
      </c>
      <c r="BJ43" s="56">
        <f t="shared" si="42"/>
        <v>0.35842293906810035</v>
      </c>
      <c r="BK43" s="4"/>
      <c r="BL43" s="4"/>
      <c r="BM43" s="18"/>
      <c r="BN43" s="18"/>
    </row>
    <row r="44" spans="1:66" s="5" customFormat="1" ht="15" customHeight="1" x14ac:dyDescent="0.3">
      <c r="A44" s="14" t="s">
        <v>96</v>
      </c>
      <c r="B44" s="15">
        <f>SUMPRODUCT((raw!$A$2:$A$12576=$A$4)*(raw!$B$2:$B$12576=$A44)*(raw!$E$2:$E$12576=B$7)*(raw!$F$2:$F$12576=$B$6)*(raw!$G$2:$G$12576))</f>
        <v>110</v>
      </c>
      <c r="C44" s="15">
        <f>SUMPRODUCT((raw!$A$2:$A$12576=$A$4)*(raw!$B$2:$B$12576=$A44)*(raw!$E$2:$E$12576=C$7)*(raw!$F$2:$F$12576=$B$6)*(raw!$G$2:$G$12576))</f>
        <v>1</v>
      </c>
      <c r="D44" s="15">
        <f>SUMPRODUCT((raw!$A$2:$A$12576=$A$4)*(raw!$B$2:$B$12576=$A44)*(raw!$E$2:$E$12576=D$7)*(raw!$F$2:$F$12576=$B$6)*(raw!$G$2:$G$12576))</f>
        <v>0</v>
      </c>
      <c r="E44" s="15">
        <f>SUMPRODUCT((raw!$A$2:$A$12576=$A$4)*(raw!$B$2:$B$12576=$A44)*(raw!$E$2:$E$12576=E$7)*(raw!$F$2:$F$12576=$B$6)*(raw!$G$2:$G$12576))</f>
        <v>0</v>
      </c>
      <c r="F44" s="15">
        <f>SUMPRODUCT((raw!$A$2:$A$12576=$A$4)*(raw!$B$2:$B$12576=$A44)*(raw!$E$2:$E$12576=F$7)*(raw!$F$2:$F$12576=$B$6)*(raw!$G$2:$G$12576))</f>
        <v>0</v>
      </c>
      <c r="G44" s="15">
        <f>SUMPRODUCT((raw!$A$2:$A$12576=$A$4)*(raw!$B$2:$B$12576=$A44)*(raw!$E$2:$E$12576=G$7)*(raw!$F$2:$F$12576=$B$6)*(raw!$G$2:$G$12576))</f>
        <v>0</v>
      </c>
      <c r="H44" s="15">
        <f>SUMPRODUCT((raw!$A$2:$A$12576=$A$4)*(raw!$B$2:$B$12576=$A44)*(raw!$E$2:$E$12576=H$7)*(raw!$F$2:$F$12576=$B$6)*(raw!$G$2:$G$12576))</f>
        <v>0</v>
      </c>
      <c r="I44" s="15">
        <f>SUMPRODUCT((raw!$A$2:$A$12576=$A$4)*(raw!$B$2:$B$12576=$A44)*(raw!$E$2:$E$12576=I$7)*(raw!$F$2:$F$12576=$B$6)*(raw!$G$2:$G$12576))</f>
        <v>19</v>
      </c>
      <c r="J44" s="56">
        <f t="shared" si="19"/>
        <v>0</v>
      </c>
      <c r="K44" s="56">
        <f t="shared" si="61"/>
        <v>0.14615384615384616</v>
      </c>
      <c r="L44" s="85"/>
      <c r="M44" s="15">
        <f>SUMPRODUCT((raw!$A$2:$A$12576=$A$4)*(raw!$B$2:$B$12576=$A44)*(raw!$E$2:$E$12576=M$7)*(raw!$F$2:$F$12576=$M$6)*(raw!$G$2:$G$12576))</f>
        <v>135</v>
      </c>
      <c r="N44" s="15">
        <f>SUMPRODUCT((raw!$A$2:$A$12576=$A$4)*(raw!$B$2:$B$12576=$A44)*(raw!$E$2:$E$12576=N$7)*(raw!$F$2:$F$12576=$M$6)*(raw!$G$2:$G$12576))</f>
        <v>2</v>
      </c>
      <c r="O44" s="15">
        <f>SUMPRODUCT((raw!$A$2:$A$12576=$A$4)*(raw!$B$2:$B$12576=$A44)*(raw!$E$2:$E$12576=O$7)*(raw!$F$2:$F$12576=$M$6)*(raw!$G$2:$G$12576))</f>
        <v>2</v>
      </c>
      <c r="P44" s="15">
        <f>SUMPRODUCT((raw!$A$2:$A$12576=$A$4)*(raw!$B$2:$B$12576=$A44)*(raw!$E$2:$E$12576=P$7)*(raw!$F$2:$F$12576=$M$6)*(raw!$G$2:$G$12576))</f>
        <v>0</v>
      </c>
      <c r="Q44" s="15">
        <f>SUMPRODUCT((raw!$A$2:$A$12576=$A$4)*(raw!$B$2:$B$12576=$A44)*(raw!$E$2:$E$12576=Q$7)*(raw!$F$2:$F$12576=$M$6)*(raw!$G$2:$G$12576))</f>
        <v>0</v>
      </c>
      <c r="R44" s="15">
        <f>SUMPRODUCT((raw!$A$2:$A$12576=$A$4)*(raw!$B$2:$B$12576=$A44)*(raw!$E$2:$E$12576=R$7)*(raw!$F$2:$F$12576=$M$6)*(raw!$G$2:$G$12576))</f>
        <v>0</v>
      </c>
      <c r="S44" s="15">
        <f>SUMPRODUCT((raw!$A$2:$A$12576=$A$4)*(raw!$B$2:$B$12576=$A44)*(raw!$E$2:$E$12576=S$7)*(raw!$F$2:$F$12576=$M$6)*(raw!$G$2:$G$12576))</f>
        <v>0</v>
      </c>
      <c r="T44" s="15">
        <f>SUMPRODUCT((raw!$A$2:$A$12576=$A$4)*(raw!$B$2:$B$12576=$A44)*(raw!$E$2:$E$12576=T$7)*(raw!$F$2:$F$12576=$M$6)*(raw!$G$2:$G$12576))</f>
        <v>15</v>
      </c>
      <c r="U44" s="56">
        <f t="shared" si="22"/>
        <v>1.4388489208633094E-2</v>
      </c>
      <c r="V44" s="56">
        <f t="shared" si="5"/>
        <v>9.7402597402597407E-2</v>
      </c>
      <c r="W44" s="17"/>
      <c r="X44" s="15">
        <f t="shared" si="23"/>
        <v>248</v>
      </c>
      <c r="Y44" s="15">
        <f t="shared" si="24"/>
        <v>2</v>
      </c>
      <c r="Z44" s="15">
        <f t="shared" si="25"/>
        <v>0</v>
      </c>
      <c r="AA44" s="15">
        <f t="shared" si="26"/>
        <v>0</v>
      </c>
      <c r="AB44" s="15">
        <f t="shared" si="27"/>
        <v>0</v>
      </c>
      <c r="AC44" s="15">
        <f t="shared" si="28"/>
        <v>34</v>
      </c>
      <c r="AD44" s="56">
        <f t="shared" si="62"/>
        <v>8.0000000000000002E-3</v>
      </c>
      <c r="AE44" s="56">
        <f t="shared" si="8"/>
        <v>0.11971830985915492</v>
      </c>
      <c r="AF44" s="17"/>
      <c r="AG44" s="15">
        <f>SUMPRODUCT((raw!$A$2:$A$12576=$A$4)*(raw!$B$2:$B$12576=$A44)*(raw!$E$2:$E$12576=AG$7)*(raw!$F$2:$F$12576=$AG$6)*(raw!$G$2:$G$12576))</f>
        <v>16</v>
      </c>
      <c r="AH44" s="15">
        <f>SUMPRODUCT((raw!$A$2:$A$12576=$A$4)*(raw!$B$2:$B$12576=$A44)*(raw!$E$2:$E$12576=AH$7)*(raw!$F$2:$F$12576=$AG$6)*(raw!$G$2:$G$12576))</f>
        <v>0</v>
      </c>
      <c r="AI44" s="15">
        <f>SUMPRODUCT((raw!$A$2:$A$12576=$A$4)*(raw!$B$2:$B$12576=$A44)*(raw!$E$2:$E$12576=AI$7)*(raw!$F$2:$F$12576=$AG$6)*(raw!$G$2:$G$12576))</f>
        <v>0</v>
      </c>
      <c r="AJ44" s="15">
        <f>SUMPRODUCT((raw!$A$2:$A$12576=$A$4)*(raw!$B$2:$B$12576=$A44)*(raw!$E$2:$E$12576=AJ$7)*(raw!$F$2:$F$12576=$AG$6)*(raw!$G$2:$G$12576))</f>
        <v>0</v>
      </c>
      <c r="AK44" s="15">
        <f>SUMPRODUCT((raw!$A$2:$A$12576=$A$4)*(raw!$B$2:$B$12576=$A44)*(raw!$E$2:$E$12576=AK$7)*(raw!$F$2:$F$12576=$AG$6)*(raw!$G$2:$G$12576))</f>
        <v>0</v>
      </c>
      <c r="AL44" s="15">
        <f>SUMPRODUCT((raw!$A$2:$A$12576=$A$4)*(raw!$B$2:$B$12576=$A44)*(raw!$E$2:$E$12576=AL$7)*(raw!$F$2:$F$12576=$AG$6)*(raw!$G$2:$G$12576))</f>
        <v>0</v>
      </c>
      <c r="AM44" s="15">
        <f>SUMPRODUCT((raw!$A$2:$A$12576=$A$4)*(raw!$B$2:$B$12576=$A44)*(raw!$E$2:$E$12576=AM$7)*(raw!$F$2:$F$12576=$AG$6)*(raw!$G$2:$G$12576))</f>
        <v>0</v>
      </c>
      <c r="AN44" s="15">
        <f>SUMPRODUCT((raw!$A$2:$A$12576=$A$4)*(raw!$B$2:$B$12576=$A44)*(raw!$E$2:$E$12576=AN$7)*(raw!$F$2:$F$12576=$AG$6)*(raw!$G$2:$G$12576))</f>
        <v>0</v>
      </c>
      <c r="AO44" s="56">
        <f t="shared" si="31"/>
        <v>0</v>
      </c>
      <c r="AP44" s="56">
        <f t="shared" si="11"/>
        <v>0</v>
      </c>
      <c r="AQ44" s="17"/>
      <c r="AR44" s="15">
        <f>SUMPRODUCT((raw!$A$2:$A$12576=$A$4)*(raw!$B$2:$B$12576=$A44)*(raw!$E$2:$E$12576=AR$7)*(raw!$F$2:$F$12576=$AR$6)*(raw!$G$2:$G$12576))</f>
        <v>24</v>
      </c>
      <c r="AS44" s="15">
        <f>SUMPRODUCT((raw!$A$2:$A$12576=$A$4)*(raw!$B$2:$B$12576=$A44)*(raw!$E$2:$E$12576=AS$7)*(raw!$F$2:$F$12576=$AR$6)*(raw!$G$2:$G$12576))</f>
        <v>0</v>
      </c>
      <c r="AT44" s="15">
        <f>SUMPRODUCT((raw!$A$2:$A$12576=$A$4)*(raw!$B$2:$B$12576=$A44)*(raw!$E$2:$E$12576=AT$7)*(raw!$F$2:$F$12576=$AR$6)*(raw!$G$2:$G$12576))</f>
        <v>0</v>
      </c>
      <c r="AU44" s="15">
        <f>SUMPRODUCT((raw!$A$2:$A$12576=$A$4)*(raw!$B$2:$B$12576=$A44)*(raw!$E$2:$E$12576=AU$7)*(raw!$F$2:$F$12576=$AR$6)*(raw!$G$2:$G$12576))</f>
        <v>0</v>
      </c>
      <c r="AV44" s="15">
        <f>SUMPRODUCT((raw!$A$2:$A$12576=$A$4)*(raw!$B$2:$B$12576=$A44)*(raw!$E$2:$E$12576=AV$7)*(raw!$F$2:$F$12576=$AR$6)*(raw!$G$2:$G$12576))</f>
        <v>0</v>
      </c>
      <c r="AW44" s="15">
        <f>SUMPRODUCT((raw!$A$2:$A$12576=$A$4)*(raw!$B$2:$B$12576=$A44)*(raw!$E$2:$E$12576=AW$7)*(raw!$F$2:$F$12576=$AR$6)*(raw!$G$2:$G$12576))</f>
        <v>0</v>
      </c>
      <c r="AX44" s="15">
        <f>SUMPRODUCT((raw!$A$2:$A$12576=$A$4)*(raw!$B$2:$B$12576=$A44)*(raw!$E$2:$E$12576=AX$7)*(raw!$F$2:$F$12576=$AR$6)*(raw!$G$2:$G$12576))</f>
        <v>0</v>
      </c>
      <c r="AY44" s="15">
        <f>SUMPRODUCT((raw!$A$2:$A$12576=$A$4)*(raw!$B$2:$B$12576=$A44)*(raw!$E$2:$E$12576=AY$7)*(raw!$F$2:$F$12576=$AR$6)*(raw!$G$2:$G$12576))</f>
        <v>13</v>
      </c>
      <c r="AZ44" s="56">
        <f t="shared" si="34"/>
        <v>0</v>
      </c>
      <c r="BA44" s="56">
        <f t="shared" si="63"/>
        <v>0.35135135135135137</v>
      </c>
      <c r="BB44" s="17"/>
      <c r="BC44" s="15">
        <f t="shared" si="35"/>
        <v>288</v>
      </c>
      <c r="BD44" s="15">
        <f t="shared" si="36"/>
        <v>2</v>
      </c>
      <c r="BE44" s="15">
        <f t="shared" si="37"/>
        <v>0</v>
      </c>
      <c r="BF44" s="15">
        <f t="shared" si="38"/>
        <v>0</v>
      </c>
      <c r="BG44" s="15">
        <f t="shared" si="39"/>
        <v>0</v>
      </c>
      <c r="BH44" s="15">
        <f t="shared" si="40"/>
        <v>47</v>
      </c>
      <c r="BI44" s="56">
        <f t="shared" si="41"/>
        <v>6.8965517241379309E-3</v>
      </c>
      <c r="BJ44" s="56">
        <f t="shared" si="42"/>
        <v>0.1394658753709199</v>
      </c>
      <c r="BK44" s="4"/>
      <c r="BL44" s="4"/>
      <c r="BM44" s="18"/>
      <c r="BN44" s="18"/>
    </row>
    <row r="45" spans="1:66" s="5" customFormat="1" ht="15" customHeight="1" x14ac:dyDescent="0.3">
      <c r="A45" s="14" t="s">
        <v>99</v>
      </c>
      <c r="B45" s="15">
        <f>SUMPRODUCT((raw!$A$2:$A$12576=$A$4)*(raw!$B$2:$B$12576=$A45)*(raw!$E$2:$E$12576=B$7)*(raw!$F$2:$F$12576=$B$6)*(raw!$G$2:$G$12576))</f>
        <v>362</v>
      </c>
      <c r="C45" s="15">
        <f>SUMPRODUCT((raw!$A$2:$A$12576=$A$4)*(raw!$B$2:$B$12576=$A45)*(raw!$E$2:$E$12576=C$7)*(raw!$F$2:$F$12576=$B$6)*(raw!$G$2:$G$12576))</f>
        <v>24</v>
      </c>
      <c r="D45" s="15">
        <f>SUMPRODUCT((raw!$A$2:$A$12576=$A$4)*(raw!$B$2:$B$12576=$A45)*(raw!$E$2:$E$12576=D$7)*(raw!$F$2:$F$12576=$B$6)*(raw!$G$2:$G$12576))</f>
        <v>15</v>
      </c>
      <c r="E45" s="15">
        <f>SUMPRODUCT((raw!$A$2:$A$12576=$A$4)*(raw!$B$2:$B$12576=$A45)*(raw!$E$2:$E$12576=E$7)*(raw!$F$2:$F$12576=$B$6)*(raw!$G$2:$G$12576))</f>
        <v>4</v>
      </c>
      <c r="F45" s="15">
        <f>SUMPRODUCT((raw!$A$2:$A$12576=$A$4)*(raw!$B$2:$B$12576=$A45)*(raw!$E$2:$E$12576=F$7)*(raw!$F$2:$F$12576=$B$6)*(raw!$G$2:$G$12576))</f>
        <v>4</v>
      </c>
      <c r="G45" s="15">
        <f>SUMPRODUCT((raw!$A$2:$A$12576=$A$4)*(raw!$B$2:$B$12576=$A45)*(raw!$E$2:$E$12576=G$7)*(raw!$F$2:$F$12576=$B$6)*(raw!$G$2:$G$12576))</f>
        <v>0</v>
      </c>
      <c r="H45" s="15">
        <f>SUMPRODUCT((raw!$A$2:$A$12576=$A$4)*(raw!$B$2:$B$12576=$A45)*(raw!$E$2:$E$12576=H$7)*(raw!$F$2:$F$12576=$B$6)*(raw!$G$2:$G$12576))</f>
        <v>0</v>
      </c>
      <c r="I45" s="15">
        <f>SUMPRODUCT((raw!$A$2:$A$12576=$A$4)*(raw!$B$2:$B$12576=$A45)*(raw!$E$2:$E$12576=I$7)*(raw!$F$2:$F$12576=$B$6)*(raw!$G$2:$G$12576))</f>
        <v>21</v>
      </c>
      <c r="J45" s="56">
        <f t="shared" si="19"/>
        <v>5.623471882640587E-2</v>
      </c>
      <c r="K45" s="56">
        <f t="shared" si="61"/>
        <v>4.8837209302325581E-2</v>
      </c>
      <c r="L45" s="85"/>
      <c r="M45" s="15">
        <f>SUMPRODUCT((raw!$A$2:$A$12576=$A$4)*(raw!$B$2:$B$12576=$A45)*(raw!$E$2:$E$12576=M$7)*(raw!$F$2:$F$12576=$M$6)*(raw!$G$2:$G$12576))</f>
        <v>218</v>
      </c>
      <c r="N45" s="15">
        <f>SUMPRODUCT((raw!$A$2:$A$12576=$A$4)*(raw!$B$2:$B$12576=$A45)*(raw!$E$2:$E$12576=N$7)*(raw!$F$2:$F$12576=$M$6)*(raw!$G$2:$G$12576))</f>
        <v>12</v>
      </c>
      <c r="O45" s="15">
        <f>SUMPRODUCT((raw!$A$2:$A$12576=$A$4)*(raw!$B$2:$B$12576=$A45)*(raw!$E$2:$E$12576=O$7)*(raw!$F$2:$F$12576=$M$6)*(raw!$G$2:$G$12576))</f>
        <v>2</v>
      </c>
      <c r="P45" s="15">
        <f>SUMPRODUCT((raw!$A$2:$A$12576=$A$4)*(raw!$B$2:$B$12576=$A45)*(raw!$E$2:$E$12576=P$7)*(raw!$F$2:$F$12576=$M$6)*(raw!$G$2:$G$12576))</f>
        <v>1</v>
      </c>
      <c r="Q45" s="15">
        <f>SUMPRODUCT((raw!$A$2:$A$12576=$A$4)*(raw!$B$2:$B$12576=$A45)*(raw!$E$2:$E$12576=Q$7)*(raw!$F$2:$F$12576=$M$6)*(raw!$G$2:$G$12576))</f>
        <v>3</v>
      </c>
      <c r="R45" s="15">
        <f>SUMPRODUCT((raw!$A$2:$A$12576=$A$4)*(raw!$B$2:$B$12576=$A45)*(raw!$E$2:$E$12576=R$7)*(raw!$F$2:$F$12576=$M$6)*(raw!$G$2:$G$12576))</f>
        <v>0</v>
      </c>
      <c r="S45" s="15">
        <f>SUMPRODUCT((raw!$A$2:$A$12576=$A$4)*(raw!$B$2:$B$12576=$A45)*(raw!$E$2:$E$12576=S$7)*(raw!$F$2:$F$12576=$M$6)*(raw!$G$2:$G$12576))</f>
        <v>0</v>
      </c>
      <c r="T45" s="15">
        <f>SUMPRODUCT((raw!$A$2:$A$12576=$A$4)*(raw!$B$2:$B$12576=$A45)*(raw!$E$2:$E$12576=T$7)*(raw!$F$2:$F$12576=$M$6)*(raw!$G$2:$G$12576))</f>
        <v>12</v>
      </c>
      <c r="U45" s="56">
        <f t="shared" si="22"/>
        <v>2.5423728813559324E-2</v>
      </c>
      <c r="V45" s="56">
        <f t="shared" si="5"/>
        <v>4.8387096774193547E-2</v>
      </c>
      <c r="W45" s="17"/>
      <c r="X45" s="15">
        <f t="shared" si="23"/>
        <v>616</v>
      </c>
      <c r="Y45" s="15">
        <f t="shared" si="24"/>
        <v>17</v>
      </c>
      <c r="Z45" s="15">
        <f t="shared" si="25"/>
        <v>5</v>
      </c>
      <c r="AA45" s="15">
        <f t="shared" si="26"/>
        <v>7</v>
      </c>
      <c r="AB45" s="15">
        <f t="shared" si="27"/>
        <v>0</v>
      </c>
      <c r="AC45" s="15">
        <f t="shared" si="28"/>
        <v>33</v>
      </c>
      <c r="AD45" s="56">
        <f t="shared" si="62"/>
        <v>4.4961240310077519E-2</v>
      </c>
      <c r="AE45" s="56">
        <f t="shared" si="8"/>
        <v>4.8672566371681415E-2</v>
      </c>
      <c r="AF45" s="17"/>
      <c r="AG45" s="15">
        <f>SUMPRODUCT((raw!$A$2:$A$12576=$A$4)*(raw!$B$2:$B$12576=$A45)*(raw!$E$2:$E$12576=AG$7)*(raw!$F$2:$F$12576=$AG$6)*(raw!$G$2:$G$12576))</f>
        <v>0</v>
      </c>
      <c r="AH45" s="15">
        <f>SUMPRODUCT((raw!$A$2:$A$12576=$A$4)*(raw!$B$2:$B$12576=$A45)*(raw!$E$2:$E$12576=AH$7)*(raw!$F$2:$F$12576=$AG$6)*(raw!$G$2:$G$12576))</f>
        <v>0</v>
      </c>
      <c r="AI45" s="15">
        <f>SUMPRODUCT((raw!$A$2:$A$12576=$A$4)*(raw!$B$2:$B$12576=$A45)*(raw!$E$2:$E$12576=AI$7)*(raw!$F$2:$F$12576=$AG$6)*(raw!$G$2:$G$12576))</f>
        <v>0</v>
      </c>
      <c r="AJ45" s="15">
        <f>SUMPRODUCT((raw!$A$2:$A$12576=$A$4)*(raw!$B$2:$B$12576=$A45)*(raw!$E$2:$E$12576=AJ$7)*(raw!$F$2:$F$12576=$AG$6)*(raw!$G$2:$G$12576))</f>
        <v>0</v>
      </c>
      <c r="AK45" s="15">
        <f>SUMPRODUCT((raw!$A$2:$A$12576=$A$4)*(raw!$B$2:$B$12576=$A45)*(raw!$E$2:$E$12576=AK$7)*(raw!$F$2:$F$12576=$AG$6)*(raw!$G$2:$G$12576))</f>
        <v>0</v>
      </c>
      <c r="AL45" s="15">
        <f>SUMPRODUCT((raw!$A$2:$A$12576=$A$4)*(raw!$B$2:$B$12576=$A45)*(raw!$E$2:$E$12576=AL$7)*(raw!$F$2:$F$12576=$AG$6)*(raw!$G$2:$G$12576))</f>
        <v>0</v>
      </c>
      <c r="AM45" s="15">
        <f>SUMPRODUCT((raw!$A$2:$A$12576=$A$4)*(raw!$B$2:$B$12576=$A45)*(raw!$E$2:$E$12576=AM$7)*(raw!$F$2:$F$12576=$AG$6)*(raw!$G$2:$G$12576))</f>
        <v>0</v>
      </c>
      <c r="AN45" s="15">
        <f>SUMPRODUCT((raw!$A$2:$A$12576=$A$4)*(raw!$B$2:$B$12576=$A45)*(raw!$E$2:$E$12576=AN$7)*(raw!$F$2:$F$12576=$AG$6)*(raw!$G$2:$G$12576))</f>
        <v>0</v>
      </c>
      <c r="AO45" s="56" t="e">
        <f t="shared" si="31"/>
        <v>#DIV/0!</v>
      </c>
      <c r="AP45" s="56" t="e">
        <f t="shared" si="11"/>
        <v>#DIV/0!</v>
      </c>
      <c r="AQ45" s="17"/>
      <c r="AR45" s="15">
        <f>SUMPRODUCT((raw!$A$2:$A$12576=$A$4)*(raw!$B$2:$B$12576=$A45)*(raw!$E$2:$E$12576=AR$7)*(raw!$F$2:$F$12576=$AR$6)*(raw!$G$2:$G$12576))</f>
        <v>129</v>
      </c>
      <c r="AS45" s="15">
        <f>SUMPRODUCT((raw!$A$2:$A$12576=$A$4)*(raw!$B$2:$B$12576=$A45)*(raw!$E$2:$E$12576=AS$7)*(raw!$F$2:$F$12576=$AR$6)*(raw!$G$2:$G$12576))</f>
        <v>5</v>
      </c>
      <c r="AT45" s="15">
        <f>SUMPRODUCT((raw!$A$2:$A$12576=$A$4)*(raw!$B$2:$B$12576=$A45)*(raw!$E$2:$E$12576=AT$7)*(raw!$F$2:$F$12576=$AR$6)*(raw!$G$2:$G$12576))</f>
        <v>1</v>
      </c>
      <c r="AU45" s="15">
        <f>SUMPRODUCT((raw!$A$2:$A$12576=$A$4)*(raw!$B$2:$B$12576=$A45)*(raw!$E$2:$E$12576=AU$7)*(raw!$F$2:$F$12576=$AR$6)*(raw!$G$2:$G$12576))</f>
        <v>4</v>
      </c>
      <c r="AV45" s="15">
        <f>SUMPRODUCT((raw!$A$2:$A$12576=$A$4)*(raw!$B$2:$B$12576=$A45)*(raw!$E$2:$E$12576=AV$7)*(raw!$F$2:$F$12576=$AR$6)*(raw!$G$2:$G$12576))</f>
        <v>4</v>
      </c>
      <c r="AW45" s="15">
        <f>SUMPRODUCT((raw!$A$2:$A$12576=$A$4)*(raw!$B$2:$B$12576=$A45)*(raw!$E$2:$E$12576=AW$7)*(raw!$F$2:$F$12576=$AR$6)*(raw!$G$2:$G$12576))</f>
        <v>0</v>
      </c>
      <c r="AX45" s="15">
        <f>SUMPRODUCT((raw!$A$2:$A$12576=$A$4)*(raw!$B$2:$B$12576=$A45)*(raw!$E$2:$E$12576=AX$7)*(raw!$F$2:$F$12576=$AR$6)*(raw!$G$2:$G$12576))</f>
        <v>1</v>
      </c>
      <c r="AY45" s="15">
        <f>SUMPRODUCT((raw!$A$2:$A$12576=$A$4)*(raw!$B$2:$B$12576=$A45)*(raw!$E$2:$E$12576=AY$7)*(raw!$F$2:$F$12576=$AR$6)*(raw!$G$2:$G$12576))</f>
        <v>20</v>
      </c>
      <c r="AZ45" s="56">
        <f t="shared" si="34"/>
        <v>6.9444444444444448E-2</v>
      </c>
      <c r="BA45" s="56">
        <f t="shared" si="63"/>
        <v>0.12195121951219512</v>
      </c>
      <c r="BB45" s="17"/>
      <c r="BC45" s="15">
        <f t="shared" si="35"/>
        <v>750</v>
      </c>
      <c r="BD45" s="15">
        <f t="shared" si="36"/>
        <v>18</v>
      </c>
      <c r="BE45" s="15">
        <f t="shared" si="37"/>
        <v>9</v>
      </c>
      <c r="BF45" s="15">
        <f t="shared" si="38"/>
        <v>11</v>
      </c>
      <c r="BG45" s="15">
        <f t="shared" si="39"/>
        <v>1</v>
      </c>
      <c r="BH45" s="15">
        <f t="shared" si="40"/>
        <v>53</v>
      </c>
      <c r="BI45" s="56">
        <f t="shared" si="41"/>
        <v>4.9429657794676805E-2</v>
      </c>
      <c r="BJ45" s="56">
        <f t="shared" si="42"/>
        <v>6.2945368171021379E-2</v>
      </c>
      <c r="BK45" s="4"/>
      <c r="BL45" s="4"/>
      <c r="BM45" s="18"/>
      <c r="BN45" s="18"/>
    </row>
    <row r="46" spans="1:66" s="5" customFormat="1" ht="15" customHeight="1" x14ac:dyDescent="0.3">
      <c r="A46" s="14" t="s">
        <v>102</v>
      </c>
      <c r="B46" s="15">
        <f>SUMPRODUCT((raw!$A$2:$A$12576=$A$4)*(raw!$B$2:$B$12576=$A46)*(raw!$E$2:$E$12576=B$7)*(raw!$F$2:$F$12576=$B$6)*(raw!$G$2:$G$12576))</f>
        <v>203</v>
      </c>
      <c r="C46" s="15">
        <f>SUMPRODUCT((raw!$A$2:$A$12576=$A$4)*(raw!$B$2:$B$12576=$A46)*(raw!$E$2:$E$12576=C$7)*(raw!$F$2:$F$12576=$B$6)*(raw!$G$2:$G$12576))</f>
        <v>4</v>
      </c>
      <c r="D46" s="15">
        <f>SUMPRODUCT((raw!$A$2:$A$12576=$A$4)*(raw!$B$2:$B$12576=$A46)*(raw!$E$2:$E$12576=D$7)*(raw!$F$2:$F$12576=$B$6)*(raw!$G$2:$G$12576))</f>
        <v>2</v>
      </c>
      <c r="E46" s="15">
        <f>SUMPRODUCT((raw!$A$2:$A$12576=$A$4)*(raw!$B$2:$B$12576=$A46)*(raw!$E$2:$E$12576=E$7)*(raw!$F$2:$F$12576=$B$6)*(raw!$G$2:$G$12576))</f>
        <v>0</v>
      </c>
      <c r="F46" s="15">
        <f>SUMPRODUCT((raw!$A$2:$A$12576=$A$4)*(raw!$B$2:$B$12576=$A46)*(raw!$E$2:$E$12576=F$7)*(raw!$F$2:$F$12576=$B$6)*(raw!$G$2:$G$12576))</f>
        <v>1</v>
      </c>
      <c r="G46" s="15">
        <f>SUMPRODUCT((raw!$A$2:$A$12576=$A$4)*(raw!$B$2:$B$12576=$A46)*(raw!$E$2:$E$12576=G$7)*(raw!$F$2:$F$12576=$B$6)*(raw!$G$2:$G$12576))</f>
        <v>0</v>
      </c>
      <c r="H46" s="15">
        <f>SUMPRODUCT((raw!$A$2:$A$12576=$A$4)*(raw!$B$2:$B$12576=$A46)*(raw!$E$2:$E$12576=H$7)*(raw!$F$2:$F$12576=$B$6)*(raw!$G$2:$G$12576))</f>
        <v>0</v>
      </c>
      <c r="I46" s="15">
        <f>SUMPRODUCT((raw!$A$2:$A$12576=$A$4)*(raw!$B$2:$B$12576=$A46)*(raw!$E$2:$E$12576=I$7)*(raw!$F$2:$F$12576=$B$6)*(raw!$G$2:$G$12576))</f>
        <v>18</v>
      </c>
      <c r="J46" s="56">
        <f t="shared" si="19"/>
        <v>1.4285714285714285E-2</v>
      </c>
      <c r="K46" s="56">
        <f t="shared" si="61"/>
        <v>7.8947368421052627E-2</v>
      </c>
      <c r="L46" s="85"/>
      <c r="M46" s="15">
        <f>SUMPRODUCT((raw!$A$2:$A$12576=$A$4)*(raw!$B$2:$B$12576=$A46)*(raw!$E$2:$E$12576=M$7)*(raw!$F$2:$F$12576=$M$6)*(raw!$G$2:$G$12576))</f>
        <v>289</v>
      </c>
      <c r="N46" s="15">
        <f>SUMPRODUCT((raw!$A$2:$A$12576=$A$4)*(raw!$B$2:$B$12576=$A46)*(raw!$E$2:$E$12576=N$7)*(raw!$F$2:$F$12576=$M$6)*(raw!$G$2:$G$12576))</f>
        <v>14</v>
      </c>
      <c r="O46" s="15">
        <f>SUMPRODUCT((raw!$A$2:$A$12576=$A$4)*(raw!$B$2:$B$12576=$A46)*(raw!$E$2:$E$12576=O$7)*(raw!$F$2:$F$12576=$M$6)*(raw!$G$2:$G$12576))</f>
        <v>1</v>
      </c>
      <c r="P46" s="15">
        <f>SUMPRODUCT((raw!$A$2:$A$12576=$A$4)*(raw!$B$2:$B$12576=$A46)*(raw!$E$2:$E$12576=P$7)*(raw!$F$2:$F$12576=$M$6)*(raw!$G$2:$G$12576))</f>
        <v>0</v>
      </c>
      <c r="Q46" s="15">
        <f>SUMPRODUCT((raw!$A$2:$A$12576=$A$4)*(raw!$B$2:$B$12576=$A46)*(raw!$E$2:$E$12576=Q$7)*(raw!$F$2:$F$12576=$M$6)*(raw!$G$2:$G$12576))</f>
        <v>1</v>
      </c>
      <c r="R46" s="15">
        <f>SUMPRODUCT((raw!$A$2:$A$12576=$A$4)*(raw!$B$2:$B$12576=$A46)*(raw!$E$2:$E$12576=R$7)*(raw!$F$2:$F$12576=$M$6)*(raw!$G$2:$G$12576))</f>
        <v>0</v>
      </c>
      <c r="S46" s="15">
        <f>SUMPRODUCT((raw!$A$2:$A$12576=$A$4)*(raw!$B$2:$B$12576=$A46)*(raw!$E$2:$E$12576=S$7)*(raw!$F$2:$F$12576=$M$6)*(raw!$G$2:$G$12576))</f>
        <v>5</v>
      </c>
      <c r="T46" s="15">
        <f>SUMPRODUCT((raw!$A$2:$A$12576=$A$4)*(raw!$B$2:$B$12576=$A46)*(raw!$E$2:$E$12576=T$7)*(raw!$F$2:$F$12576=$M$6)*(raw!$G$2:$G$12576))</f>
        <v>41</v>
      </c>
      <c r="U46" s="56">
        <f t="shared" si="22"/>
        <v>2.2580645161290321E-2</v>
      </c>
      <c r="V46" s="56">
        <f t="shared" si="5"/>
        <v>0.11680911680911681</v>
      </c>
      <c r="W46" s="17"/>
      <c r="X46" s="15">
        <f t="shared" si="23"/>
        <v>510</v>
      </c>
      <c r="Y46" s="15">
        <f t="shared" si="24"/>
        <v>3</v>
      </c>
      <c r="Z46" s="15">
        <f t="shared" si="25"/>
        <v>0</v>
      </c>
      <c r="AA46" s="15">
        <f t="shared" si="26"/>
        <v>2</v>
      </c>
      <c r="AB46" s="15">
        <f t="shared" si="27"/>
        <v>5</v>
      </c>
      <c r="AC46" s="15">
        <f t="shared" si="28"/>
        <v>59</v>
      </c>
      <c r="AD46" s="56">
        <f t="shared" si="62"/>
        <v>1.9230769230769232E-2</v>
      </c>
      <c r="AE46" s="56">
        <f t="shared" si="8"/>
        <v>0.10189982728842832</v>
      </c>
      <c r="AF46" s="17"/>
      <c r="AG46" s="15">
        <f>SUMPRODUCT((raw!$A$2:$A$12576=$A$4)*(raw!$B$2:$B$12576=$A46)*(raw!$E$2:$E$12576=AG$7)*(raw!$F$2:$F$12576=$AG$6)*(raw!$G$2:$G$12576))</f>
        <v>0</v>
      </c>
      <c r="AH46" s="15">
        <f>SUMPRODUCT((raw!$A$2:$A$12576=$A$4)*(raw!$B$2:$B$12576=$A46)*(raw!$E$2:$E$12576=AH$7)*(raw!$F$2:$F$12576=$AG$6)*(raw!$G$2:$G$12576))</f>
        <v>0</v>
      </c>
      <c r="AI46" s="15">
        <f>SUMPRODUCT((raw!$A$2:$A$12576=$A$4)*(raw!$B$2:$B$12576=$A46)*(raw!$E$2:$E$12576=AI$7)*(raw!$F$2:$F$12576=$AG$6)*(raw!$G$2:$G$12576))</f>
        <v>0</v>
      </c>
      <c r="AJ46" s="15">
        <f>SUMPRODUCT((raw!$A$2:$A$12576=$A$4)*(raw!$B$2:$B$12576=$A46)*(raw!$E$2:$E$12576=AJ$7)*(raw!$F$2:$F$12576=$AG$6)*(raw!$G$2:$G$12576))</f>
        <v>0</v>
      </c>
      <c r="AK46" s="15">
        <f>SUMPRODUCT((raw!$A$2:$A$12576=$A$4)*(raw!$B$2:$B$12576=$A46)*(raw!$E$2:$E$12576=AK$7)*(raw!$F$2:$F$12576=$AG$6)*(raw!$G$2:$G$12576))</f>
        <v>0</v>
      </c>
      <c r="AL46" s="15">
        <f>SUMPRODUCT((raw!$A$2:$A$12576=$A$4)*(raw!$B$2:$B$12576=$A46)*(raw!$E$2:$E$12576=AL$7)*(raw!$F$2:$F$12576=$AG$6)*(raw!$G$2:$G$12576))</f>
        <v>0</v>
      </c>
      <c r="AM46" s="15">
        <f>SUMPRODUCT((raw!$A$2:$A$12576=$A$4)*(raw!$B$2:$B$12576=$A46)*(raw!$E$2:$E$12576=AM$7)*(raw!$F$2:$F$12576=$AG$6)*(raw!$G$2:$G$12576))</f>
        <v>0</v>
      </c>
      <c r="AN46" s="15">
        <f>SUMPRODUCT((raw!$A$2:$A$12576=$A$4)*(raw!$B$2:$B$12576=$A46)*(raw!$E$2:$E$12576=AN$7)*(raw!$F$2:$F$12576=$AG$6)*(raw!$G$2:$G$12576))</f>
        <v>0</v>
      </c>
      <c r="AO46" s="56" t="e">
        <f t="shared" si="31"/>
        <v>#DIV/0!</v>
      </c>
      <c r="AP46" s="56" t="e">
        <f t="shared" si="11"/>
        <v>#DIV/0!</v>
      </c>
      <c r="AQ46" s="17"/>
      <c r="AR46" s="15">
        <f>SUMPRODUCT((raw!$A$2:$A$12576=$A$4)*(raw!$B$2:$B$12576=$A46)*(raw!$E$2:$E$12576=AR$7)*(raw!$F$2:$F$12576=$AR$6)*(raw!$G$2:$G$12576))</f>
        <v>65</v>
      </c>
      <c r="AS46" s="15">
        <f>SUMPRODUCT((raw!$A$2:$A$12576=$A$4)*(raw!$B$2:$B$12576=$A46)*(raw!$E$2:$E$12576=AS$7)*(raw!$F$2:$F$12576=$AR$6)*(raw!$G$2:$G$12576))</f>
        <v>5</v>
      </c>
      <c r="AT46" s="15">
        <f>SUMPRODUCT((raw!$A$2:$A$12576=$A$4)*(raw!$B$2:$B$12576=$A46)*(raw!$E$2:$E$12576=AT$7)*(raw!$F$2:$F$12576=$AR$6)*(raw!$G$2:$G$12576))</f>
        <v>4</v>
      </c>
      <c r="AU46" s="15">
        <f>SUMPRODUCT((raw!$A$2:$A$12576=$A$4)*(raw!$B$2:$B$12576=$A46)*(raw!$E$2:$E$12576=AU$7)*(raw!$F$2:$F$12576=$AR$6)*(raw!$G$2:$G$12576))</f>
        <v>0</v>
      </c>
      <c r="AV46" s="15">
        <f>SUMPRODUCT((raw!$A$2:$A$12576=$A$4)*(raw!$B$2:$B$12576=$A46)*(raw!$E$2:$E$12576=AV$7)*(raw!$F$2:$F$12576=$AR$6)*(raw!$G$2:$G$12576))</f>
        <v>1</v>
      </c>
      <c r="AW46" s="15">
        <f>SUMPRODUCT((raw!$A$2:$A$12576=$A$4)*(raw!$B$2:$B$12576=$A46)*(raw!$E$2:$E$12576=AW$7)*(raw!$F$2:$F$12576=$AR$6)*(raw!$G$2:$G$12576))</f>
        <v>0</v>
      </c>
      <c r="AX46" s="15">
        <f>SUMPRODUCT((raw!$A$2:$A$12576=$A$4)*(raw!$B$2:$B$12576=$A46)*(raw!$E$2:$E$12576=AX$7)*(raw!$F$2:$F$12576=$AR$6)*(raw!$G$2:$G$12576))</f>
        <v>1</v>
      </c>
      <c r="AY46" s="15">
        <f>SUMPRODUCT((raw!$A$2:$A$12576=$A$4)*(raw!$B$2:$B$12576=$A46)*(raw!$E$2:$E$12576=AY$7)*(raw!$F$2:$F$12576=$AR$6)*(raw!$G$2:$G$12576))</f>
        <v>10</v>
      </c>
      <c r="AZ46" s="56">
        <f t="shared" si="34"/>
        <v>7.8947368421052627E-2</v>
      </c>
      <c r="BA46" s="56">
        <f t="shared" si="63"/>
        <v>0.11627906976744186</v>
      </c>
      <c r="BB46" s="17"/>
      <c r="BC46" s="15">
        <f t="shared" si="35"/>
        <v>580</v>
      </c>
      <c r="BD46" s="15">
        <f t="shared" si="36"/>
        <v>7</v>
      </c>
      <c r="BE46" s="15">
        <f t="shared" si="37"/>
        <v>0</v>
      </c>
      <c r="BF46" s="15">
        <f t="shared" si="38"/>
        <v>3</v>
      </c>
      <c r="BG46" s="15">
        <f t="shared" si="39"/>
        <v>6</v>
      </c>
      <c r="BH46" s="15">
        <f t="shared" si="40"/>
        <v>69</v>
      </c>
      <c r="BI46" s="56">
        <f t="shared" si="41"/>
        <v>2.6845637583892617E-2</v>
      </c>
      <c r="BJ46" s="56">
        <f t="shared" si="42"/>
        <v>0.10375939849624061</v>
      </c>
      <c r="BK46" s="4"/>
      <c r="BL46" s="4"/>
      <c r="BM46" s="18"/>
      <c r="BN46" s="18"/>
    </row>
    <row r="47" spans="1:66" s="5" customFormat="1" ht="15" customHeight="1" x14ac:dyDescent="0.3">
      <c r="A47" s="14" t="s">
        <v>105</v>
      </c>
      <c r="B47" s="15">
        <f>SUMPRODUCT((raw!$A$2:$A$12576=$A$4)*(raw!$B$2:$B$12576=$A47)*(raw!$E$2:$E$12576=B$7)*(raw!$F$2:$F$12576=$B$6)*(raw!$G$2:$G$12576))</f>
        <v>100</v>
      </c>
      <c r="C47" s="15">
        <f>SUMPRODUCT((raw!$A$2:$A$12576=$A$4)*(raw!$B$2:$B$12576=$A47)*(raw!$E$2:$E$12576=C$7)*(raw!$F$2:$F$12576=$B$6)*(raw!$G$2:$G$12576))</f>
        <v>46</v>
      </c>
      <c r="D47" s="15">
        <f>SUMPRODUCT((raw!$A$2:$A$12576=$A$4)*(raw!$B$2:$B$12576=$A47)*(raw!$E$2:$E$12576=D$7)*(raw!$F$2:$F$12576=$B$6)*(raw!$G$2:$G$12576))</f>
        <v>2</v>
      </c>
      <c r="E47" s="15">
        <f>SUMPRODUCT((raw!$A$2:$A$12576=$A$4)*(raw!$B$2:$B$12576=$A47)*(raw!$E$2:$E$12576=E$7)*(raw!$F$2:$F$12576=$B$6)*(raw!$G$2:$G$12576))</f>
        <v>0</v>
      </c>
      <c r="F47" s="15">
        <f>SUMPRODUCT((raw!$A$2:$A$12576=$A$4)*(raw!$B$2:$B$12576=$A47)*(raw!$E$2:$E$12576=F$7)*(raw!$F$2:$F$12576=$B$6)*(raw!$G$2:$G$12576))</f>
        <v>3</v>
      </c>
      <c r="G47" s="15">
        <f>SUMPRODUCT((raw!$A$2:$A$12576=$A$4)*(raw!$B$2:$B$12576=$A47)*(raw!$E$2:$E$12576=G$7)*(raw!$F$2:$F$12576=$B$6)*(raw!$G$2:$G$12576))</f>
        <v>0</v>
      </c>
      <c r="H47" s="15">
        <f>SUMPRODUCT((raw!$A$2:$A$12576=$A$4)*(raw!$B$2:$B$12576=$A47)*(raw!$E$2:$E$12576=H$7)*(raw!$F$2:$F$12576=$B$6)*(raw!$G$2:$G$12576))</f>
        <v>0</v>
      </c>
      <c r="I47" s="15">
        <f>SUMPRODUCT((raw!$A$2:$A$12576=$A$4)*(raw!$B$2:$B$12576=$A47)*(raw!$E$2:$E$12576=I$7)*(raw!$F$2:$F$12576=$B$6)*(raw!$G$2:$G$12576))</f>
        <v>30</v>
      </c>
      <c r="J47" s="56">
        <f t="shared" si="19"/>
        <v>3.3112582781456956E-2</v>
      </c>
      <c r="K47" s="56">
        <f t="shared" si="61"/>
        <v>0.16574585635359115</v>
      </c>
      <c r="L47" s="85"/>
      <c r="M47" s="15">
        <f>SUMPRODUCT((raw!$A$2:$A$12576=$A$4)*(raw!$B$2:$B$12576=$A47)*(raw!$E$2:$E$12576=M$7)*(raw!$F$2:$F$12576=$M$6)*(raw!$G$2:$G$12576))</f>
        <v>154</v>
      </c>
      <c r="N47" s="15">
        <f>SUMPRODUCT((raw!$A$2:$A$12576=$A$4)*(raw!$B$2:$B$12576=$A47)*(raw!$E$2:$E$12576=N$7)*(raw!$F$2:$F$12576=$M$6)*(raw!$G$2:$G$12576))</f>
        <v>72</v>
      </c>
      <c r="O47" s="15">
        <f>SUMPRODUCT((raw!$A$2:$A$12576=$A$4)*(raw!$B$2:$B$12576=$A47)*(raw!$E$2:$E$12576=O$7)*(raw!$F$2:$F$12576=$M$6)*(raw!$G$2:$G$12576))</f>
        <v>0</v>
      </c>
      <c r="P47" s="15">
        <f>SUMPRODUCT((raw!$A$2:$A$12576=$A$4)*(raw!$B$2:$B$12576=$A47)*(raw!$E$2:$E$12576=P$7)*(raw!$F$2:$F$12576=$M$6)*(raw!$G$2:$G$12576))</f>
        <v>1</v>
      </c>
      <c r="Q47" s="15">
        <f>SUMPRODUCT((raw!$A$2:$A$12576=$A$4)*(raw!$B$2:$B$12576=$A47)*(raw!$E$2:$E$12576=Q$7)*(raw!$F$2:$F$12576=$M$6)*(raw!$G$2:$G$12576))</f>
        <v>1</v>
      </c>
      <c r="R47" s="15">
        <f>SUMPRODUCT((raw!$A$2:$A$12576=$A$4)*(raw!$B$2:$B$12576=$A47)*(raw!$E$2:$E$12576=R$7)*(raw!$F$2:$F$12576=$M$6)*(raw!$G$2:$G$12576))</f>
        <v>0</v>
      </c>
      <c r="S47" s="15">
        <f>SUMPRODUCT((raw!$A$2:$A$12576=$A$4)*(raw!$B$2:$B$12576=$A47)*(raw!$E$2:$E$12576=S$7)*(raw!$F$2:$F$12576=$M$6)*(raw!$G$2:$G$12576))</f>
        <v>1</v>
      </c>
      <c r="T47" s="15">
        <f>SUMPRODUCT((raw!$A$2:$A$12576=$A$4)*(raw!$B$2:$B$12576=$A47)*(raw!$E$2:$E$12576=T$7)*(raw!$F$2:$F$12576=$M$6)*(raw!$G$2:$G$12576))</f>
        <v>91</v>
      </c>
      <c r="U47" s="56">
        <f t="shared" si="22"/>
        <v>1.3100436681222707E-2</v>
      </c>
      <c r="V47" s="56">
        <f t="shared" si="5"/>
        <v>0.28437499999999999</v>
      </c>
      <c r="W47" s="17"/>
      <c r="X47" s="15">
        <f t="shared" si="23"/>
        <v>372</v>
      </c>
      <c r="Y47" s="15">
        <f t="shared" si="24"/>
        <v>2</v>
      </c>
      <c r="Z47" s="15">
        <f t="shared" si="25"/>
        <v>1</v>
      </c>
      <c r="AA47" s="15">
        <f t="shared" si="26"/>
        <v>4</v>
      </c>
      <c r="AB47" s="15">
        <f t="shared" si="27"/>
        <v>1</v>
      </c>
      <c r="AC47" s="15">
        <f t="shared" si="28"/>
        <v>121</v>
      </c>
      <c r="AD47" s="56">
        <f t="shared" si="62"/>
        <v>2.1052631578947368E-2</v>
      </c>
      <c r="AE47" s="56">
        <f t="shared" si="8"/>
        <v>0.24151696606786427</v>
      </c>
      <c r="AF47" s="17"/>
      <c r="AG47" s="15">
        <f>SUMPRODUCT((raw!$A$2:$A$12576=$A$4)*(raw!$B$2:$B$12576=$A47)*(raw!$E$2:$E$12576=AG$7)*(raw!$F$2:$F$12576=$AG$6)*(raw!$G$2:$G$12576))</f>
        <v>9</v>
      </c>
      <c r="AH47" s="15">
        <f>SUMPRODUCT((raw!$A$2:$A$12576=$A$4)*(raw!$B$2:$B$12576=$A47)*(raw!$E$2:$E$12576=AH$7)*(raw!$F$2:$F$12576=$AG$6)*(raw!$G$2:$G$12576))</f>
        <v>5</v>
      </c>
      <c r="AI47" s="15">
        <f>SUMPRODUCT((raw!$A$2:$A$12576=$A$4)*(raw!$B$2:$B$12576=$A47)*(raw!$E$2:$E$12576=AI$7)*(raw!$F$2:$F$12576=$AG$6)*(raw!$G$2:$G$12576))</f>
        <v>0</v>
      </c>
      <c r="AJ47" s="15">
        <f>SUMPRODUCT((raw!$A$2:$A$12576=$A$4)*(raw!$B$2:$B$12576=$A47)*(raw!$E$2:$E$12576=AJ$7)*(raw!$F$2:$F$12576=$AG$6)*(raw!$G$2:$G$12576))</f>
        <v>0</v>
      </c>
      <c r="AK47" s="15">
        <f>SUMPRODUCT((raw!$A$2:$A$12576=$A$4)*(raw!$B$2:$B$12576=$A47)*(raw!$E$2:$E$12576=AK$7)*(raw!$F$2:$F$12576=$AG$6)*(raw!$G$2:$G$12576))</f>
        <v>0</v>
      </c>
      <c r="AL47" s="15">
        <f>SUMPRODUCT((raw!$A$2:$A$12576=$A$4)*(raw!$B$2:$B$12576=$A47)*(raw!$E$2:$E$12576=AL$7)*(raw!$F$2:$F$12576=$AG$6)*(raw!$G$2:$G$12576))</f>
        <v>0</v>
      </c>
      <c r="AM47" s="15">
        <f>SUMPRODUCT((raw!$A$2:$A$12576=$A$4)*(raw!$B$2:$B$12576=$A47)*(raw!$E$2:$E$12576=AM$7)*(raw!$F$2:$F$12576=$AG$6)*(raw!$G$2:$G$12576))</f>
        <v>0</v>
      </c>
      <c r="AN47" s="15">
        <f>SUMPRODUCT((raw!$A$2:$A$12576=$A$4)*(raw!$B$2:$B$12576=$A47)*(raw!$E$2:$E$12576=AN$7)*(raw!$F$2:$F$12576=$AG$6)*(raw!$G$2:$G$12576))</f>
        <v>6</v>
      </c>
      <c r="AO47" s="56">
        <f t="shared" si="31"/>
        <v>0</v>
      </c>
      <c r="AP47" s="56">
        <f t="shared" si="11"/>
        <v>0.3</v>
      </c>
      <c r="AQ47" s="17"/>
      <c r="AR47" s="15">
        <f>SUMPRODUCT((raw!$A$2:$A$12576=$A$4)*(raw!$B$2:$B$12576=$A47)*(raw!$E$2:$E$12576=AR$7)*(raw!$F$2:$F$12576=$AR$6)*(raw!$G$2:$G$12576))</f>
        <v>50</v>
      </c>
      <c r="AS47" s="15">
        <f>SUMPRODUCT((raw!$A$2:$A$12576=$A$4)*(raw!$B$2:$B$12576=$A47)*(raw!$E$2:$E$12576=AS$7)*(raw!$F$2:$F$12576=$AR$6)*(raw!$G$2:$G$12576))</f>
        <v>14</v>
      </c>
      <c r="AT47" s="15">
        <f>SUMPRODUCT((raw!$A$2:$A$12576=$A$4)*(raw!$B$2:$B$12576=$A47)*(raw!$E$2:$E$12576=AT$7)*(raw!$F$2:$F$12576=$AR$6)*(raw!$G$2:$G$12576))</f>
        <v>0</v>
      </c>
      <c r="AU47" s="15">
        <f>SUMPRODUCT((raw!$A$2:$A$12576=$A$4)*(raw!$B$2:$B$12576=$A47)*(raw!$E$2:$E$12576=AU$7)*(raw!$F$2:$F$12576=$AR$6)*(raw!$G$2:$G$12576))</f>
        <v>2</v>
      </c>
      <c r="AV47" s="15">
        <f>SUMPRODUCT((raw!$A$2:$A$12576=$A$4)*(raw!$B$2:$B$12576=$A47)*(raw!$E$2:$E$12576=AV$7)*(raw!$F$2:$F$12576=$AR$6)*(raw!$G$2:$G$12576))</f>
        <v>0</v>
      </c>
      <c r="AW47" s="15">
        <f>SUMPRODUCT((raw!$A$2:$A$12576=$A$4)*(raw!$B$2:$B$12576=$A47)*(raw!$E$2:$E$12576=AW$7)*(raw!$F$2:$F$12576=$AR$6)*(raw!$G$2:$G$12576))</f>
        <v>0</v>
      </c>
      <c r="AX47" s="15">
        <f>SUMPRODUCT((raw!$A$2:$A$12576=$A$4)*(raw!$B$2:$B$12576=$A47)*(raw!$E$2:$E$12576=AX$7)*(raw!$F$2:$F$12576=$AR$6)*(raw!$G$2:$G$12576))</f>
        <v>2</v>
      </c>
      <c r="AY47" s="15">
        <f>SUMPRODUCT((raw!$A$2:$A$12576=$A$4)*(raw!$B$2:$B$12576=$A47)*(raw!$E$2:$E$12576=AY$7)*(raw!$F$2:$F$12576=$AR$6)*(raw!$G$2:$G$12576))</f>
        <v>14</v>
      </c>
      <c r="AZ47" s="56">
        <f t="shared" si="34"/>
        <v>5.8823529411764705E-2</v>
      </c>
      <c r="BA47" s="56">
        <f t="shared" si="63"/>
        <v>0.17073170731707318</v>
      </c>
      <c r="BB47" s="17"/>
      <c r="BC47" s="15">
        <f t="shared" si="35"/>
        <v>450</v>
      </c>
      <c r="BD47" s="15">
        <f t="shared" si="36"/>
        <v>2</v>
      </c>
      <c r="BE47" s="15">
        <f t="shared" si="37"/>
        <v>3</v>
      </c>
      <c r="BF47" s="15">
        <f t="shared" si="38"/>
        <v>4</v>
      </c>
      <c r="BG47" s="15">
        <f t="shared" si="39"/>
        <v>3</v>
      </c>
      <c r="BH47" s="15">
        <f t="shared" si="40"/>
        <v>141</v>
      </c>
      <c r="BI47" s="56">
        <f t="shared" si="41"/>
        <v>2.5974025974025976E-2</v>
      </c>
      <c r="BJ47" s="56">
        <f t="shared" si="42"/>
        <v>0.23383084577114427</v>
      </c>
      <c r="BK47" s="4"/>
      <c r="BL47" s="4"/>
      <c r="BM47" s="18"/>
      <c r="BN47" s="18"/>
    </row>
    <row r="48" spans="1:66" s="5" customFormat="1" ht="15" customHeight="1" x14ac:dyDescent="0.3">
      <c r="A48" s="14" t="s">
        <v>108</v>
      </c>
      <c r="B48" s="15">
        <f>SUMPRODUCT((raw!$A$2:$A$12576=$A$4)*(raw!$B$2:$B$12576=$A48)*(raw!$E$2:$E$12576=B$7)*(raw!$F$2:$F$12576=$B$6)*(raw!$G$2:$G$12576))</f>
        <v>492</v>
      </c>
      <c r="C48" s="15">
        <f>SUMPRODUCT((raw!$A$2:$A$12576=$A$4)*(raw!$B$2:$B$12576=$A48)*(raw!$E$2:$E$12576=C$7)*(raw!$F$2:$F$12576=$B$6)*(raw!$G$2:$G$12576))</f>
        <v>5</v>
      </c>
      <c r="D48" s="15">
        <f>SUMPRODUCT((raw!$A$2:$A$12576=$A$4)*(raw!$B$2:$B$12576=$A48)*(raw!$E$2:$E$12576=D$7)*(raw!$F$2:$F$12576=$B$6)*(raw!$G$2:$G$12576))</f>
        <v>13</v>
      </c>
      <c r="E48" s="15">
        <f>SUMPRODUCT((raw!$A$2:$A$12576=$A$4)*(raw!$B$2:$B$12576=$A48)*(raw!$E$2:$E$12576=E$7)*(raw!$F$2:$F$12576=$B$6)*(raw!$G$2:$G$12576))</f>
        <v>1</v>
      </c>
      <c r="F48" s="15">
        <f>SUMPRODUCT((raw!$A$2:$A$12576=$A$4)*(raw!$B$2:$B$12576=$A48)*(raw!$E$2:$E$12576=F$7)*(raw!$F$2:$F$12576=$B$6)*(raw!$G$2:$G$12576))</f>
        <v>6</v>
      </c>
      <c r="G48" s="15">
        <f>SUMPRODUCT((raw!$A$2:$A$12576=$A$4)*(raw!$B$2:$B$12576=$A48)*(raw!$E$2:$E$12576=G$7)*(raw!$F$2:$F$12576=$B$6)*(raw!$G$2:$G$12576))</f>
        <v>1</v>
      </c>
      <c r="H48" s="15">
        <f>SUMPRODUCT((raw!$A$2:$A$12576=$A$4)*(raw!$B$2:$B$12576=$A48)*(raw!$E$2:$E$12576=H$7)*(raw!$F$2:$F$12576=$B$6)*(raw!$G$2:$G$12576))</f>
        <v>2</v>
      </c>
      <c r="I48" s="15">
        <f>SUMPRODUCT((raw!$A$2:$A$12576=$A$4)*(raw!$B$2:$B$12576=$A48)*(raw!$E$2:$E$12576=I$7)*(raw!$F$2:$F$12576=$B$6)*(raw!$G$2:$G$12576))</f>
        <v>1</v>
      </c>
      <c r="J48" s="56">
        <f t="shared" si="19"/>
        <v>4.4230769230769233E-2</v>
      </c>
      <c r="K48" s="56">
        <f t="shared" si="61"/>
        <v>1.9193857965451055E-3</v>
      </c>
      <c r="L48" s="85"/>
      <c r="M48" s="15">
        <f>SUMPRODUCT((raw!$A$2:$A$12576=$A$4)*(raw!$B$2:$B$12576=$A48)*(raw!$E$2:$E$12576=M$7)*(raw!$F$2:$F$12576=$M$6)*(raw!$G$2:$G$12576))</f>
        <v>93</v>
      </c>
      <c r="N48" s="15">
        <f>SUMPRODUCT((raw!$A$2:$A$12576=$A$4)*(raw!$B$2:$B$12576=$A48)*(raw!$E$2:$E$12576=N$7)*(raw!$F$2:$F$12576=$M$6)*(raw!$G$2:$G$12576))</f>
        <v>0</v>
      </c>
      <c r="O48" s="15">
        <f>SUMPRODUCT((raw!$A$2:$A$12576=$A$4)*(raw!$B$2:$B$12576=$A48)*(raw!$E$2:$E$12576=O$7)*(raw!$F$2:$F$12576=$M$6)*(raw!$G$2:$G$12576))</f>
        <v>0</v>
      </c>
      <c r="P48" s="15">
        <f>SUMPRODUCT((raw!$A$2:$A$12576=$A$4)*(raw!$B$2:$B$12576=$A48)*(raw!$E$2:$E$12576=P$7)*(raw!$F$2:$F$12576=$M$6)*(raw!$G$2:$G$12576))</f>
        <v>0</v>
      </c>
      <c r="Q48" s="15">
        <f>SUMPRODUCT((raw!$A$2:$A$12576=$A$4)*(raw!$B$2:$B$12576=$A48)*(raw!$E$2:$E$12576=Q$7)*(raw!$F$2:$F$12576=$M$6)*(raw!$G$2:$G$12576))</f>
        <v>0</v>
      </c>
      <c r="R48" s="15">
        <f>SUMPRODUCT((raw!$A$2:$A$12576=$A$4)*(raw!$B$2:$B$12576=$A48)*(raw!$E$2:$E$12576=R$7)*(raw!$F$2:$F$12576=$M$6)*(raw!$G$2:$G$12576))</f>
        <v>0</v>
      </c>
      <c r="S48" s="15">
        <f>SUMPRODUCT((raw!$A$2:$A$12576=$A$4)*(raw!$B$2:$B$12576=$A48)*(raw!$E$2:$E$12576=S$7)*(raw!$F$2:$F$12576=$M$6)*(raw!$G$2:$G$12576))</f>
        <v>0</v>
      </c>
      <c r="T48" s="15">
        <f>SUMPRODUCT((raw!$A$2:$A$12576=$A$4)*(raw!$B$2:$B$12576=$A48)*(raw!$E$2:$E$12576=T$7)*(raw!$F$2:$F$12576=$M$6)*(raw!$G$2:$G$12576))</f>
        <v>0</v>
      </c>
      <c r="U48" s="56">
        <f t="shared" si="22"/>
        <v>0</v>
      </c>
      <c r="V48" s="56">
        <f t="shared" si="5"/>
        <v>0</v>
      </c>
      <c r="W48" s="17"/>
      <c r="X48" s="15">
        <f t="shared" si="23"/>
        <v>590</v>
      </c>
      <c r="Y48" s="15">
        <f t="shared" si="24"/>
        <v>13</v>
      </c>
      <c r="Z48" s="15">
        <f t="shared" si="25"/>
        <v>1</v>
      </c>
      <c r="AA48" s="15">
        <f t="shared" si="26"/>
        <v>6</v>
      </c>
      <c r="AB48" s="15">
        <f t="shared" si="27"/>
        <v>3</v>
      </c>
      <c r="AC48" s="15">
        <f t="shared" si="28"/>
        <v>1</v>
      </c>
      <c r="AD48" s="56">
        <f t="shared" si="62"/>
        <v>3.7520391517128875E-2</v>
      </c>
      <c r="AE48" s="56">
        <f t="shared" si="8"/>
        <v>1.6286644951140066E-3</v>
      </c>
      <c r="AF48" s="17"/>
      <c r="AG48" s="15">
        <f>SUMPRODUCT((raw!$A$2:$A$12576=$A$4)*(raw!$B$2:$B$12576=$A48)*(raw!$E$2:$E$12576=AG$7)*(raw!$F$2:$F$12576=$AG$6)*(raw!$G$2:$G$12576))</f>
        <v>29</v>
      </c>
      <c r="AH48" s="15">
        <f>SUMPRODUCT((raw!$A$2:$A$12576=$A$4)*(raw!$B$2:$B$12576=$A48)*(raw!$E$2:$E$12576=AH$7)*(raw!$F$2:$F$12576=$AG$6)*(raw!$G$2:$G$12576))</f>
        <v>0</v>
      </c>
      <c r="AI48" s="15">
        <f>SUMPRODUCT((raw!$A$2:$A$12576=$A$4)*(raw!$B$2:$B$12576=$A48)*(raw!$E$2:$E$12576=AI$7)*(raw!$F$2:$F$12576=$AG$6)*(raw!$G$2:$G$12576))</f>
        <v>1</v>
      </c>
      <c r="AJ48" s="15">
        <f>SUMPRODUCT((raw!$A$2:$A$12576=$A$4)*(raw!$B$2:$B$12576=$A48)*(raw!$E$2:$E$12576=AJ$7)*(raw!$F$2:$F$12576=$AG$6)*(raw!$G$2:$G$12576))</f>
        <v>0</v>
      </c>
      <c r="AK48" s="15">
        <f>SUMPRODUCT((raw!$A$2:$A$12576=$A$4)*(raw!$B$2:$B$12576=$A48)*(raw!$E$2:$E$12576=AK$7)*(raw!$F$2:$F$12576=$AG$6)*(raw!$G$2:$G$12576))</f>
        <v>0</v>
      </c>
      <c r="AL48" s="15">
        <f>SUMPRODUCT((raw!$A$2:$A$12576=$A$4)*(raw!$B$2:$B$12576=$A48)*(raw!$E$2:$E$12576=AL$7)*(raw!$F$2:$F$12576=$AG$6)*(raw!$G$2:$G$12576))</f>
        <v>0</v>
      </c>
      <c r="AM48" s="15">
        <f>SUMPRODUCT((raw!$A$2:$A$12576=$A$4)*(raw!$B$2:$B$12576=$A48)*(raw!$E$2:$E$12576=AM$7)*(raw!$F$2:$F$12576=$AG$6)*(raw!$G$2:$G$12576))</f>
        <v>0</v>
      </c>
      <c r="AN48" s="15">
        <f>SUMPRODUCT((raw!$A$2:$A$12576=$A$4)*(raw!$B$2:$B$12576=$A48)*(raw!$E$2:$E$12576=AN$7)*(raw!$F$2:$F$12576=$AG$6)*(raw!$G$2:$G$12576))</f>
        <v>0</v>
      </c>
      <c r="AO48" s="56">
        <f t="shared" si="31"/>
        <v>3.3333333333333333E-2</v>
      </c>
      <c r="AP48" s="56">
        <f t="shared" si="11"/>
        <v>0</v>
      </c>
      <c r="AQ48" s="17"/>
      <c r="AR48" s="15">
        <f>SUMPRODUCT((raw!$A$2:$A$12576=$A$4)*(raw!$B$2:$B$12576=$A48)*(raw!$E$2:$E$12576=AR$7)*(raw!$F$2:$F$12576=$AR$6)*(raw!$G$2:$G$12576))</f>
        <v>206</v>
      </c>
      <c r="AS48" s="15">
        <f>SUMPRODUCT((raw!$A$2:$A$12576=$A$4)*(raw!$B$2:$B$12576=$A48)*(raw!$E$2:$E$12576=AS$7)*(raw!$F$2:$F$12576=$AR$6)*(raw!$G$2:$G$12576))</f>
        <v>4</v>
      </c>
      <c r="AT48" s="15">
        <f>SUMPRODUCT((raw!$A$2:$A$12576=$A$4)*(raw!$B$2:$B$12576=$A48)*(raw!$E$2:$E$12576=AT$7)*(raw!$F$2:$F$12576=$AR$6)*(raw!$G$2:$G$12576))</f>
        <v>2</v>
      </c>
      <c r="AU48" s="15">
        <f>SUMPRODUCT((raw!$A$2:$A$12576=$A$4)*(raw!$B$2:$B$12576=$A48)*(raw!$E$2:$E$12576=AU$7)*(raw!$F$2:$F$12576=$AR$6)*(raw!$G$2:$G$12576))</f>
        <v>4</v>
      </c>
      <c r="AV48" s="15">
        <f>SUMPRODUCT((raw!$A$2:$A$12576=$A$4)*(raw!$B$2:$B$12576=$A48)*(raw!$E$2:$E$12576=AV$7)*(raw!$F$2:$F$12576=$AR$6)*(raw!$G$2:$G$12576))</f>
        <v>6</v>
      </c>
      <c r="AW48" s="15">
        <f>SUMPRODUCT((raw!$A$2:$A$12576=$A$4)*(raw!$B$2:$B$12576=$A48)*(raw!$E$2:$E$12576=AW$7)*(raw!$F$2:$F$12576=$AR$6)*(raw!$G$2:$G$12576))</f>
        <v>3</v>
      </c>
      <c r="AX48" s="15">
        <f>SUMPRODUCT((raw!$A$2:$A$12576=$A$4)*(raw!$B$2:$B$12576=$A48)*(raw!$E$2:$E$12576=AX$7)*(raw!$F$2:$F$12576=$AR$6)*(raw!$G$2:$G$12576))</f>
        <v>1</v>
      </c>
      <c r="AY48" s="15">
        <f>SUMPRODUCT((raw!$A$2:$A$12576=$A$4)*(raw!$B$2:$B$12576=$A48)*(raw!$E$2:$E$12576=AY$7)*(raw!$F$2:$F$12576=$AR$6)*(raw!$G$2:$G$12576))</f>
        <v>0</v>
      </c>
      <c r="AZ48" s="56">
        <f t="shared" si="34"/>
        <v>7.0796460176991149E-2</v>
      </c>
      <c r="BA48" s="56">
        <f t="shared" si="63"/>
        <v>0</v>
      </c>
      <c r="BB48" s="17"/>
      <c r="BC48" s="15">
        <f t="shared" si="35"/>
        <v>829</v>
      </c>
      <c r="BD48" s="15">
        <f t="shared" si="36"/>
        <v>16</v>
      </c>
      <c r="BE48" s="15">
        <f t="shared" si="37"/>
        <v>5</v>
      </c>
      <c r="BF48" s="15">
        <f t="shared" si="38"/>
        <v>12</v>
      </c>
      <c r="BG48" s="15">
        <f t="shared" si="39"/>
        <v>7</v>
      </c>
      <c r="BH48" s="15">
        <f t="shared" si="40"/>
        <v>1</v>
      </c>
      <c r="BI48" s="56">
        <f t="shared" si="41"/>
        <v>4.6029919447640968E-2</v>
      </c>
      <c r="BJ48" s="56">
        <f t="shared" si="42"/>
        <v>1.1494252873563218E-3</v>
      </c>
      <c r="BK48" s="4"/>
      <c r="BL48" s="4"/>
      <c r="BM48" s="18"/>
      <c r="BN48" s="18"/>
    </row>
    <row r="49" spans="1:68" s="5" customFormat="1" ht="15" customHeight="1" x14ac:dyDescent="0.3">
      <c r="A49" s="14" t="s">
        <v>111</v>
      </c>
      <c r="B49" s="15">
        <f>SUMPRODUCT((raw!$A$2:$A$12576=$A$4)*(raw!$B$2:$B$12576=$A49)*(raw!$E$2:$E$12576=B$7)*(raw!$F$2:$F$12576=$B$6)*(raw!$G$2:$G$12576))</f>
        <v>275</v>
      </c>
      <c r="C49" s="15">
        <f>SUMPRODUCT((raw!$A$2:$A$12576=$A$4)*(raw!$B$2:$B$12576=$A49)*(raw!$E$2:$E$12576=C$7)*(raw!$F$2:$F$12576=$B$6)*(raw!$G$2:$G$12576))</f>
        <v>8</v>
      </c>
      <c r="D49" s="15">
        <f>SUMPRODUCT((raw!$A$2:$A$12576=$A$4)*(raw!$B$2:$B$12576=$A49)*(raw!$E$2:$E$12576=D$7)*(raw!$F$2:$F$12576=$B$6)*(raw!$G$2:$G$12576))</f>
        <v>1</v>
      </c>
      <c r="E49" s="15">
        <f>SUMPRODUCT((raw!$A$2:$A$12576=$A$4)*(raw!$B$2:$B$12576=$A49)*(raw!$E$2:$E$12576=E$7)*(raw!$F$2:$F$12576=$B$6)*(raw!$G$2:$G$12576))</f>
        <v>3</v>
      </c>
      <c r="F49" s="15">
        <f>SUMPRODUCT((raw!$A$2:$A$12576=$A$4)*(raw!$B$2:$B$12576=$A49)*(raw!$E$2:$E$12576=F$7)*(raw!$F$2:$F$12576=$B$6)*(raw!$G$2:$G$12576))</f>
        <v>6</v>
      </c>
      <c r="G49" s="15">
        <f>SUMPRODUCT((raw!$A$2:$A$12576=$A$4)*(raw!$B$2:$B$12576=$A49)*(raw!$E$2:$E$12576=G$7)*(raw!$F$2:$F$12576=$B$6)*(raw!$G$2:$G$12576))</f>
        <v>0</v>
      </c>
      <c r="H49" s="15">
        <f>SUMPRODUCT((raw!$A$2:$A$12576=$A$4)*(raw!$B$2:$B$12576=$A49)*(raw!$E$2:$E$12576=H$7)*(raw!$F$2:$F$12576=$B$6)*(raw!$G$2:$G$12576))</f>
        <v>0</v>
      </c>
      <c r="I49" s="15">
        <f>SUMPRODUCT((raw!$A$2:$A$12576=$A$4)*(raw!$B$2:$B$12576=$A49)*(raw!$E$2:$E$12576=I$7)*(raw!$F$2:$F$12576=$B$6)*(raw!$G$2:$G$12576))</f>
        <v>1</v>
      </c>
      <c r="J49" s="56">
        <f t="shared" si="19"/>
        <v>3.4129692832764506E-2</v>
      </c>
      <c r="K49" s="56">
        <f t="shared" si="61"/>
        <v>3.4013605442176869E-3</v>
      </c>
      <c r="L49" s="85"/>
      <c r="M49" s="15">
        <f>SUMPRODUCT((raw!$A$2:$A$12576=$A$4)*(raw!$B$2:$B$12576=$A49)*(raw!$E$2:$E$12576=M$7)*(raw!$F$2:$F$12576=$M$6)*(raw!$G$2:$G$12576))</f>
        <v>344</v>
      </c>
      <c r="N49" s="15">
        <f>SUMPRODUCT((raw!$A$2:$A$12576=$A$4)*(raw!$B$2:$B$12576=$A49)*(raw!$E$2:$E$12576=N$7)*(raw!$F$2:$F$12576=$M$6)*(raw!$G$2:$G$12576))</f>
        <v>4</v>
      </c>
      <c r="O49" s="15">
        <f>SUMPRODUCT((raw!$A$2:$A$12576=$A$4)*(raw!$B$2:$B$12576=$A49)*(raw!$E$2:$E$12576=O$7)*(raw!$F$2:$F$12576=$M$6)*(raw!$G$2:$G$12576))</f>
        <v>1</v>
      </c>
      <c r="P49" s="15">
        <f>SUMPRODUCT((raw!$A$2:$A$12576=$A$4)*(raw!$B$2:$B$12576=$A49)*(raw!$E$2:$E$12576=P$7)*(raw!$F$2:$F$12576=$M$6)*(raw!$G$2:$G$12576))</f>
        <v>5</v>
      </c>
      <c r="Q49" s="15">
        <f>SUMPRODUCT((raw!$A$2:$A$12576=$A$4)*(raw!$B$2:$B$12576=$A49)*(raw!$E$2:$E$12576=Q$7)*(raw!$F$2:$F$12576=$M$6)*(raw!$G$2:$G$12576))</f>
        <v>2</v>
      </c>
      <c r="R49" s="15">
        <f>SUMPRODUCT((raw!$A$2:$A$12576=$A$4)*(raw!$B$2:$B$12576=$A49)*(raw!$E$2:$E$12576=R$7)*(raw!$F$2:$F$12576=$M$6)*(raw!$G$2:$G$12576))</f>
        <v>0</v>
      </c>
      <c r="S49" s="15">
        <f>SUMPRODUCT((raw!$A$2:$A$12576=$A$4)*(raw!$B$2:$B$12576=$A49)*(raw!$E$2:$E$12576=S$7)*(raw!$F$2:$F$12576=$M$6)*(raw!$G$2:$G$12576))</f>
        <v>0</v>
      </c>
      <c r="T49" s="15">
        <f>SUMPRODUCT((raw!$A$2:$A$12576=$A$4)*(raw!$B$2:$B$12576=$A49)*(raw!$E$2:$E$12576=T$7)*(raw!$F$2:$F$12576=$M$6)*(raw!$G$2:$G$12576))</f>
        <v>0</v>
      </c>
      <c r="U49" s="56">
        <f t="shared" si="22"/>
        <v>2.247191011235955E-2</v>
      </c>
      <c r="V49" s="56">
        <f t="shared" si="5"/>
        <v>0</v>
      </c>
      <c r="W49" s="17"/>
      <c r="X49" s="15">
        <f t="shared" si="23"/>
        <v>631</v>
      </c>
      <c r="Y49" s="15">
        <f t="shared" si="24"/>
        <v>2</v>
      </c>
      <c r="Z49" s="15">
        <f t="shared" si="25"/>
        <v>8</v>
      </c>
      <c r="AA49" s="15">
        <f t="shared" si="26"/>
        <v>8</v>
      </c>
      <c r="AB49" s="15">
        <f t="shared" si="27"/>
        <v>0</v>
      </c>
      <c r="AC49" s="15">
        <f t="shared" si="28"/>
        <v>1</v>
      </c>
      <c r="AD49" s="56">
        <f t="shared" si="62"/>
        <v>2.7734976887519261E-2</v>
      </c>
      <c r="AE49" s="56">
        <f t="shared" si="8"/>
        <v>1.5384615384615385E-3</v>
      </c>
      <c r="AF49" s="17"/>
      <c r="AG49" s="15">
        <f>SUMPRODUCT((raw!$A$2:$A$12576=$A$4)*(raw!$B$2:$B$12576=$A49)*(raw!$E$2:$E$12576=AG$7)*(raw!$F$2:$F$12576=$AG$6)*(raw!$G$2:$G$12576))</f>
        <v>0</v>
      </c>
      <c r="AH49" s="15">
        <f>SUMPRODUCT((raw!$A$2:$A$12576=$A$4)*(raw!$B$2:$B$12576=$A49)*(raw!$E$2:$E$12576=AH$7)*(raw!$F$2:$F$12576=$AG$6)*(raw!$G$2:$G$12576))</f>
        <v>0</v>
      </c>
      <c r="AI49" s="15">
        <f>SUMPRODUCT((raw!$A$2:$A$12576=$A$4)*(raw!$B$2:$B$12576=$A49)*(raw!$E$2:$E$12576=AI$7)*(raw!$F$2:$F$12576=$AG$6)*(raw!$G$2:$G$12576))</f>
        <v>0</v>
      </c>
      <c r="AJ49" s="15">
        <f>SUMPRODUCT((raw!$A$2:$A$12576=$A$4)*(raw!$B$2:$B$12576=$A49)*(raw!$E$2:$E$12576=AJ$7)*(raw!$F$2:$F$12576=$AG$6)*(raw!$G$2:$G$12576))</f>
        <v>0</v>
      </c>
      <c r="AK49" s="15">
        <f>SUMPRODUCT((raw!$A$2:$A$12576=$A$4)*(raw!$B$2:$B$12576=$A49)*(raw!$E$2:$E$12576=AK$7)*(raw!$F$2:$F$12576=$AG$6)*(raw!$G$2:$G$12576))</f>
        <v>0</v>
      </c>
      <c r="AL49" s="15">
        <f>SUMPRODUCT((raw!$A$2:$A$12576=$A$4)*(raw!$B$2:$B$12576=$A49)*(raw!$E$2:$E$12576=AL$7)*(raw!$F$2:$F$12576=$AG$6)*(raw!$G$2:$G$12576))</f>
        <v>0</v>
      </c>
      <c r="AM49" s="15">
        <f>SUMPRODUCT((raw!$A$2:$A$12576=$A$4)*(raw!$B$2:$B$12576=$A49)*(raw!$E$2:$E$12576=AM$7)*(raw!$F$2:$F$12576=$AG$6)*(raw!$G$2:$G$12576))</f>
        <v>0</v>
      </c>
      <c r="AN49" s="15">
        <f>SUMPRODUCT((raw!$A$2:$A$12576=$A$4)*(raw!$B$2:$B$12576=$A49)*(raw!$E$2:$E$12576=AN$7)*(raw!$F$2:$F$12576=$AG$6)*(raw!$G$2:$G$12576))</f>
        <v>0</v>
      </c>
      <c r="AO49" s="56" t="e">
        <f t="shared" si="31"/>
        <v>#DIV/0!</v>
      </c>
      <c r="AP49" s="56" t="e">
        <f t="shared" si="11"/>
        <v>#DIV/0!</v>
      </c>
      <c r="AQ49" s="17"/>
      <c r="AR49" s="15">
        <f>SUMPRODUCT((raw!$A$2:$A$12576=$A$4)*(raw!$B$2:$B$12576=$A49)*(raw!$E$2:$E$12576=AR$7)*(raw!$F$2:$F$12576=$AR$6)*(raw!$G$2:$G$12576))</f>
        <v>186</v>
      </c>
      <c r="AS49" s="15">
        <f>SUMPRODUCT((raw!$A$2:$A$12576=$A$4)*(raw!$B$2:$B$12576=$A49)*(raw!$E$2:$E$12576=AS$7)*(raw!$F$2:$F$12576=$AR$6)*(raw!$G$2:$G$12576))</f>
        <v>2</v>
      </c>
      <c r="AT49" s="15">
        <f>SUMPRODUCT((raw!$A$2:$A$12576=$A$4)*(raw!$B$2:$B$12576=$A49)*(raw!$E$2:$E$12576=AT$7)*(raw!$F$2:$F$12576=$AR$6)*(raw!$G$2:$G$12576))</f>
        <v>0</v>
      </c>
      <c r="AU49" s="15">
        <f>SUMPRODUCT((raw!$A$2:$A$12576=$A$4)*(raw!$B$2:$B$12576=$A49)*(raw!$E$2:$E$12576=AU$7)*(raw!$F$2:$F$12576=$AR$6)*(raw!$G$2:$G$12576))</f>
        <v>0</v>
      </c>
      <c r="AV49" s="15">
        <f>SUMPRODUCT((raw!$A$2:$A$12576=$A$4)*(raw!$B$2:$B$12576=$A49)*(raw!$E$2:$E$12576=AV$7)*(raw!$F$2:$F$12576=$AR$6)*(raw!$G$2:$G$12576))</f>
        <v>3</v>
      </c>
      <c r="AW49" s="15">
        <f>SUMPRODUCT((raw!$A$2:$A$12576=$A$4)*(raw!$B$2:$B$12576=$A49)*(raw!$E$2:$E$12576=AW$7)*(raw!$F$2:$F$12576=$AR$6)*(raw!$G$2:$G$12576))</f>
        <v>0</v>
      </c>
      <c r="AX49" s="15">
        <f>SUMPRODUCT((raw!$A$2:$A$12576=$A$4)*(raw!$B$2:$B$12576=$A49)*(raw!$E$2:$E$12576=AX$7)*(raw!$F$2:$F$12576=$AR$6)*(raw!$G$2:$G$12576))</f>
        <v>0</v>
      </c>
      <c r="AY49" s="15">
        <f>SUMPRODUCT((raw!$A$2:$A$12576=$A$4)*(raw!$B$2:$B$12576=$A49)*(raw!$E$2:$E$12576=AY$7)*(raw!$F$2:$F$12576=$AR$6)*(raw!$G$2:$G$12576))</f>
        <v>0</v>
      </c>
      <c r="AZ49" s="56">
        <f t="shared" si="34"/>
        <v>1.5706806282722512E-2</v>
      </c>
      <c r="BA49" s="56">
        <f t="shared" si="63"/>
        <v>0</v>
      </c>
      <c r="BB49" s="17"/>
      <c r="BC49" s="15">
        <f t="shared" si="35"/>
        <v>819</v>
      </c>
      <c r="BD49" s="15">
        <f t="shared" si="36"/>
        <v>2</v>
      </c>
      <c r="BE49" s="15">
        <f t="shared" si="37"/>
        <v>8</v>
      </c>
      <c r="BF49" s="15">
        <f t="shared" si="38"/>
        <v>11</v>
      </c>
      <c r="BG49" s="15">
        <f t="shared" si="39"/>
        <v>0</v>
      </c>
      <c r="BH49" s="15">
        <f t="shared" si="40"/>
        <v>1</v>
      </c>
      <c r="BI49" s="56">
        <f t="shared" si="41"/>
        <v>2.5000000000000001E-2</v>
      </c>
      <c r="BJ49" s="56">
        <f t="shared" si="42"/>
        <v>1.1890606420927466E-3</v>
      </c>
      <c r="BK49" s="4"/>
      <c r="BL49" s="4"/>
      <c r="BM49" s="18"/>
      <c r="BN49" s="18"/>
    </row>
    <row r="50" spans="1:68" s="5" customFormat="1" ht="15" customHeight="1" x14ac:dyDescent="0.3">
      <c r="A50" s="14" t="s">
        <v>114</v>
      </c>
      <c r="B50" s="15">
        <f>SUMPRODUCT((raw!$A$2:$A$12576=$A$4)*(raw!$B$2:$B$12576=$A50)*(raw!$E$2:$E$12576=B$7)*(raw!$F$2:$F$12576=$B$6)*(raw!$G$2:$G$12576))</f>
        <v>155</v>
      </c>
      <c r="C50" s="15">
        <f>SUMPRODUCT((raw!$A$2:$A$12576=$A$4)*(raw!$B$2:$B$12576=$A50)*(raw!$E$2:$E$12576=C$7)*(raw!$F$2:$F$12576=$B$6)*(raw!$G$2:$G$12576))</f>
        <v>2</v>
      </c>
      <c r="D50" s="15">
        <f>SUMPRODUCT((raw!$A$2:$A$12576=$A$4)*(raw!$B$2:$B$12576=$A50)*(raw!$E$2:$E$12576=D$7)*(raw!$F$2:$F$12576=$B$6)*(raw!$G$2:$G$12576))</f>
        <v>6</v>
      </c>
      <c r="E50" s="15">
        <f>SUMPRODUCT((raw!$A$2:$A$12576=$A$4)*(raw!$B$2:$B$12576=$A50)*(raw!$E$2:$E$12576=E$7)*(raw!$F$2:$F$12576=$B$6)*(raw!$G$2:$G$12576))</f>
        <v>0</v>
      </c>
      <c r="F50" s="15">
        <f>SUMPRODUCT((raw!$A$2:$A$12576=$A$4)*(raw!$B$2:$B$12576=$A50)*(raw!$E$2:$E$12576=F$7)*(raw!$F$2:$F$12576=$B$6)*(raw!$G$2:$G$12576))</f>
        <v>1</v>
      </c>
      <c r="G50" s="15">
        <f>SUMPRODUCT((raw!$A$2:$A$12576=$A$4)*(raw!$B$2:$B$12576=$A50)*(raw!$E$2:$E$12576=G$7)*(raw!$F$2:$F$12576=$B$6)*(raw!$G$2:$G$12576))</f>
        <v>0</v>
      </c>
      <c r="H50" s="15">
        <f>SUMPRODUCT((raw!$A$2:$A$12576=$A$4)*(raw!$B$2:$B$12576=$A50)*(raw!$E$2:$E$12576=H$7)*(raw!$F$2:$F$12576=$B$6)*(raw!$G$2:$G$12576))</f>
        <v>1</v>
      </c>
      <c r="I50" s="15">
        <f>SUMPRODUCT((raw!$A$2:$A$12576=$A$4)*(raw!$B$2:$B$12576=$A50)*(raw!$E$2:$E$12576=I$7)*(raw!$F$2:$F$12576=$B$6)*(raw!$G$2:$G$12576))</f>
        <v>34</v>
      </c>
      <c r="J50" s="56">
        <f t="shared" si="19"/>
        <v>4.8484848484848485E-2</v>
      </c>
      <c r="K50" s="56">
        <f t="shared" si="61"/>
        <v>0.17085427135678391</v>
      </c>
      <c r="L50" s="85"/>
      <c r="M50" s="15">
        <f>SUMPRODUCT((raw!$A$2:$A$12576=$A$4)*(raw!$B$2:$B$12576=$A50)*(raw!$E$2:$E$12576=M$7)*(raw!$F$2:$F$12576=$M$6)*(raw!$G$2:$G$12576))</f>
        <v>245</v>
      </c>
      <c r="N50" s="15">
        <f>SUMPRODUCT((raw!$A$2:$A$12576=$A$4)*(raw!$B$2:$B$12576=$A50)*(raw!$E$2:$E$12576=N$7)*(raw!$F$2:$F$12576=$M$6)*(raw!$G$2:$G$12576))</f>
        <v>1</v>
      </c>
      <c r="O50" s="15">
        <f>SUMPRODUCT((raw!$A$2:$A$12576=$A$4)*(raw!$B$2:$B$12576=$A50)*(raw!$E$2:$E$12576=O$7)*(raw!$F$2:$F$12576=$M$6)*(raw!$G$2:$G$12576))</f>
        <v>2</v>
      </c>
      <c r="P50" s="15">
        <f>SUMPRODUCT((raw!$A$2:$A$12576=$A$4)*(raw!$B$2:$B$12576=$A50)*(raw!$E$2:$E$12576=P$7)*(raw!$F$2:$F$12576=$M$6)*(raw!$G$2:$G$12576))</f>
        <v>0</v>
      </c>
      <c r="Q50" s="15">
        <f>SUMPRODUCT((raw!$A$2:$A$12576=$A$4)*(raw!$B$2:$B$12576=$A50)*(raw!$E$2:$E$12576=Q$7)*(raw!$F$2:$F$12576=$M$6)*(raw!$G$2:$G$12576))</f>
        <v>0</v>
      </c>
      <c r="R50" s="15">
        <f>SUMPRODUCT((raw!$A$2:$A$12576=$A$4)*(raw!$B$2:$B$12576=$A50)*(raw!$E$2:$E$12576=R$7)*(raw!$F$2:$F$12576=$M$6)*(raw!$G$2:$G$12576))</f>
        <v>0</v>
      </c>
      <c r="S50" s="15">
        <f>SUMPRODUCT((raw!$A$2:$A$12576=$A$4)*(raw!$B$2:$B$12576=$A50)*(raw!$E$2:$E$12576=S$7)*(raw!$F$2:$F$12576=$M$6)*(raw!$G$2:$G$12576))</f>
        <v>0</v>
      </c>
      <c r="T50" s="15">
        <f>SUMPRODUCT((raw!$A$2:$A$12576=$A$4)*(raw!$B$2:$B$12576=$A50)*(raw!$E$2:$E$12576=T$7)*(raw!$F$2:$F$12576=$M$6)*(raw!$G$2:$G$12576))</f>
        <v>149</v>
      </c>
      <c r="U50" s="56">
        <f t="shared" si="22"/>
        <v>8.0645161290322578E-3</v>
      </c>
      <c r="V50" s="56">
        <f t="shared" si="5"/>
        <v>0.37531486146095716</v>
      </c>
      <c r="W50" s="17"/>
      <c r="X50" s="15">
        <f t="shared" si="23"/>
        <v>403</v>
      </c>
      <c r="Y50" s="15">
        <f t="shared" si="24"/>
        <v>8</v>
      </c>
      <c r="Z50" s="15">
        <f t="shared" si="25"/>
        <v>0</v>
      </c>
      <c r="AA50" s="15">
        <f t="shared" si="26"/>
        <v>1</v>
      </c>
      <c r="AB50" s="15">
        <f t="shared" si="27"/>
        <v>1</v>
      </c>
      <c r="AC50" s="15">
        <f t="shared" si="28"/>
        <v>183</v>
      </c>
      <c r="AD50" s="56">
        <f t="shared" si="62"/>
        <v>2.4213075060532687E-2</v>
      </c>
      <c r="AE50" s="56">
        <f t="shared" si="8"/>
        <v>0.30704697986577179</v>
      </c>
      <c r="AF50" s="17"/>
      <c r="AG50" s="15">
        <f>SUMPRODUCT((raw!$A$2:$A$12576=$A$4)*(raw!$B$2:$B$12576=$A50)*(raw!$E$2:$E$12576=AG$7)*(raw!$F$2:$F$12576=$AG$6)*(raw!$G$2:$G$12576))</f>
        <v>0</v>
      </c>
      <c r="AH50" s="15">
        <f>SUMPRODUCT((raw!$A$2:$A$12576=$A$4)*(raw!$B$2:$B$12576=$A50)*(raw!$E$2:$E$12576=AH$7)*(raw!$F$2:$F$12576=$AG$6)*(raw!$G$2:$G$12576))</f>
        <v>0</v>
      </c>
      <c r="AI50" s="15">
        <f>SUMPRODUCT((raw!$A$2:$A$12576=$A$4)*(raw!$B$2:$B$12576=$A50)*(raw!$E$2:$E$12576=AI$7)*(raw!$F$2:$F$12576=$AG$6)*(raw!$G$2:$G$12576))</f>
        <v>0</v>
      </c>
      <c r="AJ50" s="15">
        <f>SUMPRODUCT((raw!$A$2:$A$12576=$A$4)*(raw!$B$2:$B$12576=$A50)*(raw!$E$2:$E$12576=AJ$7)*(raw!$F$2:$F$12576=$AG$6)*(raw!$G$2:$G$12576))</f>
        <v>0</v>
      </c>
      <c r="AK50" s="15">
        <f>SUMPRODUCT((raw!$A$2:$A$12576=$A$4)*(raw!$B$2:$B$12576=$A50)*(raw!$E$2:$E$12576=AK$7)*(raw!$F$2:$F$12576=$AG$6)*(raw!$G$2:$G$12576))</f>
        <v>0</v>
      </c>
      <c r="AL50" s="15">
        <f>SUMPRODUCT((raw!$A$2:$A$12576=$A$4)*(raw!$B$2:$B$12576=$A50)*(raw!$E$2:$E$12576=AL$7)*(raw!$F$2:$F$12576=$AG$6)*(raw!$G$2:$G$12576))</f>
        <v>0</v>
      </c>
      <c r="AM50" s="15">
        <f>SUMPRODUCT((raw!$A$2:$A$12576=$A$4)*(raw!$B$2:$B$12576=$A50)*(raw!$E$2:$E$12576=AM$7)*(raw!$F$2:$F$12576=$AG$6)*(raw!$G$2:$G$12576))</f>
        <v>0</v>
      </c>
      <c r="AN50" s="15">
        <f>SUMPRODUCT((raw!$A$2:$A$12576=$A$4)*(raw!$B$2:$B$12576=$A50)*(raw!$E$2:$E$12576=AN$7)*(raw!$F$2:$F$12576=$AG$6)*(raw!$G$2:$G$12576))</f>
        <v>0</v>
      </c>
      <c r="AO50" s="56" t="e">
        <f t="shared" si="31"/>
        <v>#DIV/0!</v>
      </c>
      <c r="AP50" s="56" t="e">
        <f t="shared" si="11"/>
        <v>#DIV/0!</v>
      </c>
      <c r="AQ50" s="17"/>
      <c r="AR50" s="15">
        <f>SUMPRODUCT((raw!$A$2:$A$12576=$A$4)*(raw!$B$2:$B$12576=$A50)*(raw!$E$2:$E$12576=AR$7)*(raw!$F$2:$F$12576=$AR$6)*(raw!$G$2:$G$12576))</f>
        <v>85</v>
      </c>
      <c r="AS50" s="15">
        <f>SUMPRODUCT((raw!$A$2:$A$12576=$A$4)*(raw!$B$2:$B$12576=$A50)*(raw!$E$2:$E$12576=AS$7)*(raw!$F$2:$F$12576=$AR$6)*(raw!$G$2:$G$12576))</f>
        <v>0</v>
      </c>
      <c r="AT50" s="15">
        <f>SUMPRODUCT((raw!$A$2:$A$12576=$A$4)*(raw!$B$2:$B$12576=$A50)*(raw!$E$2:$E$12576=AT$7)*(raw!$F$2:$F$12576=$AR$6)*(raw!$G$2:$G$12576))</f>
        <v>1</v>
      </c>
      <c r="AU50" s="15">
        <f>SUMPRODUCT((raw!$A$2:$A$12576=$A$4)*(raw!$B$2:$B$12576=$A50)*(raw!$E$2:$E$12576=AU$7)*(raw!$F$2:$F$12576=$AR$6)*(raw!$G$2:$G$12576))</f>
        <v>1</v>
      </c>
      <c r="AV50" s="15">
        <f>SUMPRODUCT((raw!$A$2:$A$12576=$A$4)*(raw!$B$2:$B$12576=$A50)*(raw!$E$2:$E$12576=AV$7)*(raw!$F$2:$F$12576=$AR$6)*(raw!$G$2:$G$12576))</f>
        <v>0</v>
      </c>
      <c r="AW50" s="15">
        <f>SUMPRODUCT((raw!$A$2:$A$12576=$A$4)*(raw!$B$2:$B$12576=$A50)*(raw!$E$2:$E$12576=AW$7)*(raw!$F$2:$F$12576=$AR$6)*(raw!$G$2:$G$12576))</f>
        <v>0</v>
      </c>
      <c r="AX50" s="15">
        <f>SUMPRODUCT((raw!$A$2:$A$12576=$A$4)*(raw!$B$2:$B$12576=$A50)*(raw!$E$2:$E$12576=AX$7)*(raw!$F$2:$F$12576=$AR$6)*(raw!$G$2:$G$12576))</f>
        <v>0</v>
      </c>
      <c r="AY50" s="15">
        <f>SUMPRODUCT((raw!$A$2:$A$12576=$A$4)*(raw!$B$2:$B$12576=$A50)*(raw!$E$2:$E$12576=AY$7)*(raw!$F$2:$F$12576=$AR$6)*(raw!$G$2:$G$12576))</f>
        <v>18</v>
      </c>
      <c r="AZ50" s="56">
        <f t="shared" si="34"/>
        <v>2.2988505747126436E-2</v>
      </c>
      <c r="BA50" s="56">
        <f t="shared" si="63"/>
        <v>0.17142857142857143</v>
      </c>
      <c r="BB50" s="17"/>
      <c r="BC50" s="15">
        <f t="shared" si="35"/>
        <v>488</v>
      </c>
      <c r="BD50" s="15">
        <f t="shared" si="36"/>
        <v>9</v>
      </c>
      <c r="BE50" s="15">
        <f t="shared" si="37"/>
        <v>1</v>
      </c>
      <c r="BF50" s="15">
        <f t="shared" si="38"/>
        <v>1</v>
      </c>
      <c r="BG50" s="15">
        <f t="shared" si="39"/>
        <v>1</v>
      </c>
      <c r="BH50" s="15">
        <f t="shared" si="40"/>
        <v>201</v>
      </c>
      <c r="BI50" s="56">
        <f t="shared" si="41"/>
        <v>2.4E-2</v>
      </c>
      <c r="BJ50" s="56">
        <f t="shared" si="42"/>
        <v>0.28673323823109842</v>
      </c>
      <c r="BK50" s="4"/>
      <c r="BL50" s="4"/>
      <c r="BM50" s="18"/>
      <c r="BN50" s="18"/>
    </row>
    <row r="51" spans="1:68" s="5" customFormat="1" ht="15" customHeight="1" x14ac:dyDescent="0.3">
      <c r="A51" s="14" t="s">
        <v>117</v>
      </c>
      <c r="B51" s="15">
        <f>SUMPRODUCT((raw!$A$2:$A$12576=$A$4)*(raw!$B$2:$B$12576=$A51)*(raw!$E$2:$E$12576=B$7)*(raw!$F$2:$F$12576=$B$6)*(raw!$G$2:$G$12576))</f>
        <v>421</v>
      </c>
      <c r="C51" s="15">
        <f>SUMPRODUCT((raw!$A$2:$A$12576=$A$4)*(raw!$B$2:$B$12576=$A51)*(raw!$E$2:$E$12576=C$7)*(raw!$F$2:$F$12576=$B$6)*(raw!$G$2:$G$12576))</f>
        <v>15</v>
      </c>
      <c r="D51" s="15">
        <f>SUMPRODUCT((raw!$A$2:$A$12576=$A$4)*(raw!$B$2:$B$12576=$A51)*(raw!$E$2:$E$12576=D$7)*(raw!$F$2:$F$12576=$B$6)*(raw!$G$2:$G$12576))</f>
        <v>6</v>
      </c>
      <c r="E51" s="15">
        <f>SUMPRODUCT((raw!$A$2:$A$12576=$A$4)*(raw!$B$2:$B$12576=$A51)*(raw!$E$2:$E$12576=E$7)*(raw!$F$2:$F$12576=$B$6)*(raw!$G$2:$G$12576))</f>
        <v>4</v>
      </c>
      <c r="F51" s="15">
        <f>SUMPRODUCT((raw!$A$2:$A$12576=$A$4)*(raw!$B$2:$B$12576=$A51)*(raw!$E$2:$E$12576=F$7)*(raw!$F$2:$F$12576=$B$6)*(raw!$G$2:$G$12576))</f>
        <v>1</v>
      </c>
      <c r="G51" s="15">
        <f>SUMPRODUCT((raw!$A$2:$A$12576=$A$4)*(raw!$B$2:$B$12576=$A51)*(raw!$E$2:$E$12576=G$7)*(raw!$F$2:$F$12576=$B$6)*(raw!$G$2:$G$12576))</f>
        <v>0</v>
      </c>
      <c r="H51" s="15">
        <f>SUMPRODUCT((raw!$A$2:$A$12576=$A$4)*(raw!$B$2:$B$12576=$A51)*(raw!$E$2:$E$12576=H$7)*(raw!$F$2:$F$12576=$B$6)*(raw!$G$2:$G$12576))</f>
        <v>0</v>
      </c>
      <c r="I51" s="15">
        <f>SUMPRODUCT((raw!$A$2:$A$12576=$A$4)*(raw!$B$2:$B$12576=$A51)*(raw!$E$2:$E$12576=I$7)*(raw!$F$2:$F$12576=$B$6)*(raw!$G$2:$G$12576))</f>
        <v>19</v>
      </c>
      <c r="J51" s="56">
        <f t="shared" si="19"/>
        <v>2.4608501118568233E-2</v>
      </c>
      <c r="K51" s="56">
        <f t="shared" si="61"/>
        <v>4.07725321888412E-2</v>
      </c>
      <c r="L51" s="85"/>
      <c r="M51" s="15">
        <f>SUMPRODUCT((raw!$A$2:$A$12576=$A$4)*(raw!$B$2:$B$12576=$A51)*(raw!$E$2:$E$12576=M$7)*(raw!$F$2:$F$12576=$M$6)*(raw!$G$2:$G$12576))</f>
        <v>104</v>
      </c>
      <c r="N51" s="15">
        <f>SUMPRODUCT((raw!$A$2:$A$12576=$A$4)*(raw!$B$2:$B$12576=$A51)*(raw!$E$2:$E$12576=N$7)*(raw!$F$2:$F$12576=$M$6)*(raw!$G$2:$G$12576))</f>
        <v>2</v>
      </c>
      <c r="O51" s="15">
        <f>SUMPRODUCT((raw!$A$2:$A$12576=$A$4)*(raw!$B$2:$B$12576=$A51)*(raw!$E$2:$E$12576=O$7)*(raw!$F$2:$F$12576=$M$6)*(raw!$G$2:$G$12576))</f>
        <v>1</v>
      </c>
      <c r="P51" s="15">
        <f>SUMPRODUCT((raw!$A$2:$A$12576=$A$4)*(raw!$B$2:$B$12576=$A51)*(raw!$E$2:$E$12576=P$7)*(raw!$F$2:$F$12576=$M$6)*(raw!$G$2:$G$12576))</f>
        <v>0</v>
      </c>
      <c r="Q51" s="15">
        <f>SUMPRODUCT((raw!$A$2:$A$12576=$A$4)*(raw!$B$2:$B$12576=$A51)*(raw!$E$2:$E$12576=Q$7)*(raw!$F$2:$F$12576=$M$6)*(raw!$G$2:$G$12576))</f>
        <v>0</v>
      </c>
      <c r="R51" s="15">
        <f>SUMPRODUCT((raw!$A$2:$A$12576=$A$4)*(raw!$B$2:$B$12576=$A51)*(raw!$E$2:$E$12576=R$7)*(raw!$F$2:$F$12576=$M$6)*(raw!$G$2:$G$12576))</f>
        <v>0</v>
      </c>
      <c r="S51" s="15">
        <f>SUMPRODUCT((raw!$A$2:$A$12576=$A$4)*(raw!$B$2:$B$12576=$A51)*(raw!$E$2:$E$12576=S$7)*(raw!$F$2:$F$12576=$M$6)*(raw!$G$2:$G$12576))</f>
        <v>0</v>
      </c>
      <c r="T51" s="15">
        <f>SUMPRODUCT((raw!$A$2:$A$12576=$A$4)*(raw!$B$2:$B$12576=$A51)*(raw!$E$2:$E$12576=T$7)*(raw!$F$2:$F$12576=$M$6)*(raw!$G$2:$G$12576))</f>
        <v>1</v>
      </c>
      <c r="U51" s="56">
        <f t="shared" si="22"/>
        <v>9.3457943925233638E-3</v>
      </c>
      <c r="V51" s="56">
        <f t="shared" si="5"/>
        <v>9.2592592592592587E-3</v>
      </c>
      <c r="W51" s="17"/>
      <c r="X51" s="15">
        <f t="shared" si="23"/>
        <v>542</v>
      </c>
      <c r="Y51" s="15">
        <f t="shared" si="24"/>
        <v>7</v>
      </c>
      <c r="Z51" s="15">
        <f t="shared" si="25"/>
        <v>4</v>
      </c>
      <c r="AA51" s="15">
        <f t="shared" si="26"/>
        <v>1</v>
      </c>
      <c r="AB51" s="15">
        <f t="shared" si="27"/>
        <v>0</v>
      </c>
      <c r="AC51" s="15">
        <f t="shared" si="28"/>
        <v>20</v>
      </c>
      <c r="AD51" s="56">
        <f t="shared" si="62"/>
        <v>2.1660649819494584E-2</v>
      </c>
      <c r="AE51" s="56">
        <f t="shared" si="8"/>
        <v>3.484320557491289E-2</v>
      </c>
      <c r="AF51" s="17"/>
      <c r="AG51" s="15">
        <f>SUMPRODUCT((raw!$A$2:$A$12576=$A$4)*(raw!$B$2:$B$12576=$A51)*(raw!$E$2:$E$12576=AG$7)*(raw!$F$2:$F$12576=$AG$6)*(raw!$G$2:$G$12576))</f>
        <v>35</v>
      </c>
      <c r="AH51" s="15">
        <f>SUMPRODUCT((raw!$A$2:$A$12576=$A$4)*(raw!$B$2:$B$12576=$A51)*(raw!$E$2:$E$12576=AH$7)*(raw!$F$2:$F$12576=$AG$6)*(raw!$G$2:$G$12576))</f>
        <v>0</v>
      </c>
      <c r="AI51" s="15">
        <f>SUMPRODUCT((raw!$A$2:$A$12576=$A$4)*(raw!$B$2:$B$12576=$A51)*(raw!$E$2:$E$12576=AI$7)*(raw!$F$2:$F$12576=$AG$6)*(raw!$G$2:$G$12576))</f>
        <v>0</v>
      </c>
      <c r="AJ51" s="15">
        <f>SUMPRODUCT((raw!$A$2:$A$12576=$A$4)*(raw!$B$2:$B$12576=$A51)*(raw!$E$2:$E$12576=AJ$7)*(raw!$F$2:$F$12576=$AG$6)*(raw!$G$2:$G$12576))</f>
        <v>0</v>
      </c>
      <c r="AK51" s="15">
        <f>SUMPRODUCT((raw!$A$2:$A$12576=$A$4)*(raw!$B$2:$B$12576=$A51)*(raw!$E$2:$E$12576=AK$7)*(raw!$F$2:$F$12576=$AG$6)*(raw!$G$2:$G$12576))</f>
        <v>0</v>
      </c>
      <c r="AL51" s="15">
        <f>SUMPRODUCT((raw!$A$2:$A$12576=$A$4)*(raw!$B$2:$B$12576=$A51)*(raw!$E$2:$E$12576=AL$7)*(raw!$F$2:$F$12576=$AG$6)*(raw!$G$2:$G$12576))</f>
        <v>0</v>
      </c>
      <c r="AM51" s="15">
        <f>SUMPRODUCT((raw!$A$2:$A$12576=$A$4)*(raw!$B$2:$B$12576=$A51)*(raw!$E$2:$E$12576=AM$7)*(raw!$F$2:$F$12576=$AG$6)*(raw!$G$2:$G$12576))</f>
        <v>0</v>
      </c>
      <c r="AN51" s="15">
        <f>SUMPRODUCT((raw!$A$2:$A$12576=$A$4)*(raw!$B$2:$B$12576=$A51)*(raw!$E$2:$E$12576=AN$7)*(raw!$F$2:$F$12576=$AG$6)*(raw!$G$2:$G$12576))</f>
        <v>1</v>
      </c>
      <c r="AO51" s="56">
        <f t="shared" si="31"/>
        <v>0</v>
      </c>
      <c r="AP51" s="56">
        <f t="shared" si="11"/>
        <v>2.7777777777777776E-2</v>
      </c>
      <c r="AQ51" s="17"/>
      <c r="AR51" s="15">
        <f>SUMPRODUCT((raw!$A$2:$A$12576=$A$4)*(raw!$B$2:$B$12576=$A51)*(raw!$E$2:$E$12576=AR$7)*(raw!$F$2:$F$12576=$AR$6)*(raw!$G$2:$G$12576))</f>
        <v>136</v>
      </c>
      <c r="AS51" s="15">
        <f>SUMPRODUCT((raw!$A$2:$A$12576=$A$4)*(raw!$B$2:$B$12576=$A51)*(raw!$E$2:$E$12576=AS$7)*(raw!$F$2:$F$12576=$AR$6)*(raw!$G$2:$G$12576))</f>
        <v>10</v>
      </c>
      <c r="AT51" s="15">
        <f>SUMPRODUCT((raw!$A$2:$A$12576=$A$4)*(raw!$B$2:$B$12576=$A51)*(raw!$E$2:$E$12576=AT$7)*(raw!$F$2:$F$12576=$AR$6)*(raw!$G$2:$G$12576))</f>
        <v>1</v>
      </c>
      <c r="AU51" s="15">
        <f>SUMPRODUCT((raw!$A$2:$A$12576=$A$4)*(raw!$B$2:$B$12576=$A51)*(raw!$E$2:$E$12576=AU$7)*(raw!$F$2:$F$12576=$AR$6)*(raw!$G$2:$G$12576))</f>
        <v>2</v>
      </c>
      <c r="AV51" s="15">
        <f>SUMPRODUCT((raw!$A$2:$A$12576=$A$4)*(raw!$B$2:$B$12576=$A51)*(raw!$E$2:$E$12576=AV$7)*(raw!$F$2:$F$12576=$AR$6)*(raw!$G$2:$G$12576))</f>
        <v>3</v>
      </c>
      <c r="AW51" s="15">
        <f>SUMPRODUCT((raw!$A$2:$A$12576=$A$4)*(raw!$B$2:$B$12576=$A51)*(raw!$E$2:$E$12576=AW$7)*(raw!$F$2:$F$12576=$AR$6)*(raw!$G$2:$G$12576))</f>
        <v>0</v>
      </c>
      <c r="AX51" s="15">
        <f>SUMPRODUCT((raw!$A$2:$A$12576=$A$4)*(raw!$B$2:$B$12576=$A51)*(raw!$E$2:$E$12576=AX$7)*(raw!$F$2:$F$12576=$AR$6)*(raw!$G$2:$G$12576))</f>
        <v>0</v>
      </c>
      <c r="AY51" s="15">
        <f>SUMPRODUCT((raw!$A$2:$A$12576=$A$4)*(raw!$B$2:$B$12576=$A51)*(raw!$E$2:$E$12576=AY$7)*(raw!$F$2:$F$12576=$AR$6)*(raw!$G$2:$G$12576))</f>
        <v>20</v>
      </c>
      <c r="AZ51" s="56">
        <f t="shared" si="34"/>
        <v>3.9473684210526314E-2</v>
      </c>
      <c r="BA51" s="56">
        <f t="shared" si="63"/>
        <v>0.11627906976744186</v>
      </c>
      <c r="BB51" s="17"/>
      <c r="BC51" s="15">
        <f t="shared" si="35"/>
        <v>723</v>
      </c>
      <c r="BD51" s="15">
        <f t="shared" si="36"/>
        <v>8</v>
      </c>
      <c r="BE51" s="15">
        <f t="shared" si="37"/>
        <v>6</v>
      </c>
      <c r="BF51" s="15">
        <f t="shared" si="38"/>
        <v>4</v>
      </c>
      <c r="BG51" s="15">
        <f t="shared" si="39"/>
        <v>0</v>
      </c>
      <c r="BH51" s="15">
        <f t="shared" si="40"/>
        <v>41</v>
      </c>
      <c r="BI51" s="56">
        <f t="shared" si="41"/>
        <v>2.4291497975708502E-2</v>
      </c>
      <c r="BJ51" s="56">
        <f t="shared" si="42"/>
        <v>5.2429667519181586E-2</v>
      </c>
      <c r="BL51" s="87"/>
      <c r="BN51" s="18"/>
      <c r="BO51" s="18"/>
      <c r="BP51" s="84"/>
    </row>
    <row r="52" spans="1:68" s="5" customFormat="1" ht="15" customHeight="1" x14ac:dyDescent="0.3">
      <c r="A52" s="14" t="s">
        <v>120</v>
      </c>
      <c r="B52" s="15">
        <f>SUMPRODUCT((raw!$A$2:$A$12576=$A$4)*(raw!$B$2:$B$12576=$A52)*(raw!$E$2:$E$12576=B$7)*(raw!$F$2:$F$12576=$B$6)*(raw!$G$2:$G$12576))</f>
        <v>557</v>
      </c>
      <c r="C52" s="15">
        <f>SUMPRODUCT((raw!$A$2:$A$12576=$A$4)*(raw!$B$2:$B$12576=$A52)*(raw!$E$2:$E$12576=C$7)*(raw!$F$2:$F$12576=$B$6)*(raw!$G$2:$G$12576))</f>
        <v>6</v>
      </c>
      <c r="D52" s="15">
        <f>SUMPRODUCT((raw!$A$2:$A$12576=$A$4)*(raw!$B$2:$B$12576=$A52)*(raw!$E$2:$E$12576=D$7)*(raw!$F$2:$F$12576=$B$6)*(raw!$G$2:$G$12576))</f>
        <v>6</v>
      </c>
      <c r="E52" s="15">
        <f>SUMPRODUCT((raw!$A$2:$A$12576=$A$4)*(raw!$B$2:$B$12576=$A52)*(raw!$E$2:$E$12576=E$7)*(raw!$F$2:$F$12576=$B$6)*(raw!$G$2:$G$12576))</f>
        <v>2</v>
      </c>
      <c r="F52" s="15">
        <f>SUMPRODUCT((raw!$A$2:$A$12576=$A$4)*(raw!$B$2:$B$12576=$A52)*(raw!$E$2:$E$12576=F$7)*(raw!$F$2:$F$12576=$B$6)*(raw!$G$2:$G$12576))</f>
        <v>1</v>
      </c>
      <c r="G52" s="15">
        <f>SUMPRODUCT((raw!$A$2:$A$12576=$A$4)*(raw!$B$2:$B$12576=$A52)*(raw!$E$2:$E$12576=G$7)*(raw!$F$2:$F$12576=$B$6)*(raw!$G$2:$G$12576))</f>
        <v>0</v>
      </c>
      <c r="H52" s="15">
        <f>SUMPRODUCT((raw!$A$2:$A$12576=$A$4)*(raw!$B$2:$B$12576=$A52)*(raw!$E$2:$E$12576=H$7)*(raw!$F$2:$F$12576=$B$6)*(raw!$G$2:$G$12576))</f>
        <v>2</v>
      </c>
      <c r="I52" s="15">
        <f>SUMPRODUCT((raw!$A$2:$A$12576=$A$4)*(raw!$B$2:$B$12576=$A52)*(raw!$E$2:$E$12576=I$7)*(raw!$F$2:$F$12576=$B$6)*(raw!$G$2:$G$12576))</f>
        <v>27</v>
      </c>
      <c r="J52" s="56">
        <f t="shared" si="19"/>
        <v>1.9163763066202089E-2</v>
      </c>
      <c r="K52" s="56">
        <f t="shared" si="61"/>
        <v>4.4925124792013313E-2</v>
      </c>
      <c r="L52" s="85"/>
      <c r="M52" s="15">
        <f>SUMPRODUCT((raw!$A$2:$A$12576=$A$4)*(raw!$B$2:$B$12576=$A52)*(raw!$E$2:$E$12576=M$7)*(raw!$F$2:$F$12576=$M$6)*(raw!$G$2:$G$12576))</f>
        <v>14</v>
      </c>
      <c r="N52" s="15">
        <f>SUMPRODUCT((raw!$A$2:$A$12576=$A$4)*(raw!$B$2:$B$12576=$A52)*(raw!$E$2:$E$12576=N$7)*(raw!$F$2:$F$12576=$M$6)*(raw!$G$2:$G$12576))</f>
        <v>0</v>
      </c>
      <c r="O52" s="15">
        <f>SUMPRODUCT((raw!$A$2:$A$12576=$A$4)*(raw!$B$2:$B$12576=$A52)*(raw!$E$2:$E$12576=O$7)*(raw!$F$2:$F$12576=$M$6)*(raw!$G$2:$G$12576))</f>
        <v>0</v>
      </c>
      <c r="P52" s="15">
        <f>SUMPRODUCT((raw!$A$2:$A$12576=$A$4)*(raw!$B$2:$B$12576=$A52)*(raw!$E$2:$E$12576=P$7)*(raw!$F$2:$F$12576=$M$6)*(raw!$G$2:$G$12576))</f>
        <v>0</v>
      </c>
      <c r="Q52" s="15">
        <f>SUMPRODUCT((raw!$A$2:$A$12576=$A$4)*(raw!$B$2:$B$12576=$A52)*(raw!$E$2:$E$12576=Q$7)*(raw!$F$2:$F$12576=$M$6)*(raw!$G$2:$G$12576))</f>
        <v>0</v>
      </c>
      <c r="R52" s="15">
        <f>SUMPRODUCT((raw!$A$2:$A$12576=$A$4)*(raw!$B$2:$B$12576=$A52)*(raw!$E$2:$E$12576=R$7)*(raw!$F$2:$F$12576=$M$6)*(raw!$G$2:$G$12576))</f>
        <v>0</v>
      </c>
      <c r="S52" s="15">
        <f>SUMPRODUCT((raw!$A$2:$A$12576=$A$4)*(raw!$B$2:$B$12576=$A52)*(raw!$E$2:$E$12576=S$7)*(raw!$F$2:$F$12576=$M$6)*(raw!$G$2:$G$12576))</f>
        <v>0</v>
      </c>
      <c r="T52" s="15">
        <f>SUMPRODUCT((raw!$A$2:$A$12576=$A$4)*(raw!$B$2:$B$12576=$A52)*(raw!$E$2:$E$12576=T$7)*(raw!$F$2:$F$12576=$M$6)*(raw!$G$2:$G$12576))</f>
        <v>0</v>
      </c>
      <c r="U52" s="56">
        <f t="shared" si="22"/>
        <v>0</v>
      </c>
      <c r="V52" s="56">
        <f t="shared" si="5"/>
        <v>0</v>
      </c>
      <c r="W52" s="17"/>
      <c r="X52" s="15">
        <f t="shared" si="23"/>
        <v>577</v>
      </c>
      <c r="Y52" s="15">
        <f t="shared" si="24"/>
        <v>6</v>
      </c>
      <c r="Z52" s="15">
        <f t="shared" si="25"/>
        <v>2</v>
      </c>
      <c r="AA52" s="15">
        <f t="shared" si="26"/>
        <v>1</v>
      </c>
      <c r="AB52" s="15">
        <f t="shared" si="27"/>
        <v>2</v>
      </c>
      <c r="AC52" s="15">
        <f t="shared" si="28"/>
        <v>27</v>
      </c>
      <c r="AD52" s="56">
        <f t="shared" si="62"/>
        <v>1.8707482993197279E-2</v>
      </c>
      <c r="AE52" s="56">
        <f t="shared" si="8"/>
        <v>4.3902439024390241E-2</v>
      </c>
      <c r="AF52" s="17"/>
      <c r="AG52" s="15">
        <f>SUMPRODUCT((raw!$A$2:$A$12576=$A$4)*(raw!$B$2:$B$12576=$A52)*(raw!$E$2:$E$12576=AG$7)*(raw!$F$2:$F$12576=$AG$6)*(raw!$G$2:$G$12576))</f>
        <v>34</v>
      </c>
      <c r="AH52" s="15">
        <f>SUMPRODUCT((raw!$A$2:$A$12576=$A$4)*(raw!$B$2:$B$12576=$A52)*(raw!$E$2:$E$12576=AH$7)*(raw!$F$2:$F$12576=$AG$6)*(raw!$G$2:$G$12576))</f>
        <v>0</v>
      </c>
      <c r="AI52" s="15">
        <f>SUMPRODUCT((raw!$A$2:$A$12576=$A$4)*(raw!$B$2:$B$12576=$A52)*(raw!$E$2:$E$12576=AI$7)*(raw!$F$2:$F$12576=$AG$6)*(raw!$G$2:$G$12576))</f>
        <v>0</v>
      </c>
      <c r="AJ52" s="15">
        <f>SUMPRODUCT((raw!$A$2:$A$12576=$A$4)*(raw!$B$2:$B$12576=$A52)*(raw!$E$2:$E$12576=AJ$7)*(raw!$F$2:$F$12576=$AG$6)*(raw!$G$2:$G$12576))</f>
        <v>0</v>
      </c>
      <c r="AK52" s="15">
        <f>SUMPRODUCT((raw!$A$2:$A$12576=$A$4)*(raw!$B$2:$B$12576=$A52)*(raw!$E$2:$E$12576=AK$7)*(raw!$F$2:$F$12576=$AG$6)*(raw!$G$2:$G$12576))</f>
        <v>0</v>
      </c>
      <c r="AL52" s="15">
        <f>SUMPRODUCT((raw!$A$2:$A$12576=$A$4)*(raw!$B$2:$B$12576=$A52)*(raw!$E$2:$E$12576=AL$7)*(raw!$F$2:$F$12576=$AG$6)*(raw!$G$2:$G$12576))</f>
        <v>0</v>
      </c>
      <c r="AM52" s="15">
        <f>SUMPRODUCT((raw!$A$2:$A$12576=$A$4)*(raw!$B$2:$B$12576=$A52)*(raw!$E$2:$E$12576=AM$7)*(raw!$F$2:$F$12576=$AG$6)*(raw!$G$2:$G$12576))</f>
        <v>0</v>
      </c>
      <c r="AN52" s="15">
        <f>SUMPRODUCT((raw!$A$2:$A$12576=$A$4)*(raw!$B$2:$B$12576=$A52)*(raw!$E$2:$E$12576=AN$7)*(raw!$F$2:$F$12576=$AG$6)*(raw!$G$2:$G$12576))</f>
        <v>0</v>
      </c>
      <c r="AO52" s="56">
        <f t="shared" si="31"/>
        <v>0</v>
      </c>
      <c r="AP52" s="56">
        <f t="shared" si="11"/>
        <v>0</v>
      </c>
      <c r="AQ52" s="17"/>
      <c r="AR52" s="15">
        <f>SUMPRODUCT((raw!$A$2:$A$12576=$A$4)*(raw!$B$2:$B$12576=$A52)*(raw!$E$2:$E$12576=AR$7)*(raw!$F$2:$F$12576=$AR$6)*(raw!$G$2:$G$12576))</f>
        <v>183</v>
      </c>
      <c r="AS52" s="15">
        <f>SUMPRODUCT((raw!$A$2:$A$12576=$A$4)*(raw!$B$2:$B$12576=$A52)*(raw!$E$2:$E$12576=AS$7)*(raw!$F$2:$F$12576=$AR$6)*(raw!$G$2:$G$12576))</f>
        <v>2</v>
      </c>
      <c r="AT52" s="15">
        <f>SUMPRODUCT((raw!$A$2:$A$12576=$A$4)*(raw!$B$2:$B$12576=$A52)*(raw!$E$2:$E$12576=AT$7)*(raw!$F$2:$F$12576=$AR$6)*(raw!$G$2:$G$12576))</f>
        <v>0</v>
      </c>
      <c r="AU52" s="15">
        <f>SUMPRODUCT((raw!$A$2:$A$12576=$A$4)*(raw!$B$2:$B$12576=$A52)*(raw!$E$2:$E$12576=AU$7)*(raw!$F$2:$F$12576=$AR$6)*(raw!$G$2:$G$12576))</f>
        <v>2</v>
      </c>
      <c r="AV52" s="15">
        <f>SUMPRODUCT((raw!$A$2:$A$12576=$A$4)*(raw!$B$2:$B$12576=$A52)*(raw!$E$2:$E$12576=AV$7)*(raw!$F$2:$F$12576=$AR$6)*(raw!$G$2:$G$12576))</f>
        <v>1</v>
      </c>
      <c r="AW52" s="15">
        <f>SUMPRODUCT((raw!$A$2:$A$12576=$A$4)*(raw!$B$2:$B$12576=$A52)*(raw!$E$2:$E$12576=AW$7)*(raw!$F$2:$F$12576=$AR$6)*(raw!$G$2:$G$12576))</f>
        <v>0</v>
      </c>
      <c r="AX52" s="15">
        <f>SUMPRODUCT((raw!$A$2:$A$12576=$A$4)*(raw!$B$2:$B$12576=$A52)*(raw!$E$2:$E$12576=AX$7)*(raw!$F$2:$F$12576=$AR$6)*(raw!$G$2:$G$12576))</f>
        <v>1</v>
      </c>
      <c r="AY52" s="15">
        <f>SUMPRODUCT((raw!$A$2:$A$12576=$A$4)*(raw!$B$2:$B$12576=$A52)*(raw!$E$2:$E$12576=AY$7)*(raw!$F$2:$F$12576=$AR$6)*(raw!$G$2:$G$12576))</f>
        <v>6</v>
      </c>
      <c r="AZ52" s="56">
        <f t="shared" si="34"/>
        <v>2.1164021164021163E-2</v>
      </c>
      <c r="BA52" s="56">
        <f t="shared" si="63"/>
        <v>3.0769230769230771E-2</v>
      </c>
      <c r="BB52" s="17"/>
      <c r="BC52" s="15">
        <f t="shared" si="35"/>
        <v>796</v>
      </c>
      <c r="BD52" s="15">
        <f t="shared" si="36"/>
        <v>6</v>
      </c>
      <c r="BE52" s="15">
        <f t="shared" si="37"/>
        <v>4</v>
      </c>
      <c r="BF52" s="15">
        <f t="shared" si="38"/>
        <v>2</v>
      </c>
      <c r="BG52" s="15">
        <f t="shared" si="39"/>
        <v>3</v>
      </c>
      <c r="BH52" s="15">
        <f t="shared" si="40"/>
        <v>33</v>
      </c>
      <c r="BI52" s="56">
        <f t="shared" si="41"/>
        <v>1.8495684340320593E-2</v>
      </c>
      <c r="BJ52" s="56">
        <f t="shared" si="42"/>
        <v>3.9099526066350712E-2</v>
      </c>
      <c r="BK52" s="4"/>
      <c r="BL52" s="18"/>
      <c r="BN52" s="18"/>
      <c r="BO52" s="18"/>
      <c r="BP52" s="84"/>
    </row>
    <row r="53" spans="1:68" s="5" customFormat="1" ht="15" customHeight="1" x14ac:dyDescent="0.3">
      <c r="A53" s="14" t="s">
        <v>123</v>
      </c>
      <c r="B53" s="15">
        <f>SUMPRODUCT((raw!$A$2:$A$12576=$A$4)*(raw!$B$2:$B$12576=$A53)*(raw!$E$2:$E$12576=B$7)*(raw!$F$2:$F$12576=$B$6)*(raw!$G$2:$G$12576))</f>
        <v>211</v>
      </c>
      <c r="C53" s="15">
        <f>SUMPRODUCT((raw!$A$2:$A$12576=$A$4)*(raw!$B$2:$B$12576=$A53)*(raw!$E$2:$E$12576=C$7)*(raw!$F$2:$F$12576=$B$6)*(raw!$G$2:$G$12576))</f>
        <v>0</v>
      </c>
      <c r="D53" s="15">
        <f>SUMPRODUCT((raw!$A$2:$A$12576=$A$4)*(raw!$B$2:$B$12576=$A53)*(raw!$E$2:$E$12576=D$7)*(raw!$F$2:$F$12576=$B$6)*(raw!$G$2:$G$12576))</f>
        <v>3</v>
      </c>
      <c r="E53" s="15">
        <f>SUMPRODUCT((raw!$A$2:$A$12576=$A$4)*(raw!$B$2:$B$12576=$A53)*(raw!$E$2:$E$12576=E$7)*(raw!$F$2:$F$12576=$B$6)*(raw!$G$2:$G$12576))</f>
        <v>2</v>
      </c>
      <c r="F53" s="15">
        <f>SUMPRODUCT((raw!$A$2:$A$12576=$A$4)*(raw!$B$2:$B$12576=$A53)*(raw!$E$2:$E$12576=F$7)*(raw!$F$2:$F$12576=$B$6)*(raw!$G$2:$G$12576))</f>
        <v>3</v>
      </c>
      <c r="G53" s="15">
        <f>SUMPRODUCT((raw!$A$2:$A$12576=$A$4)*(raw!$B$2:$B$12576=$A53)*(raw!$E$2:$E$12576=G$7)*(raw!$F$2:$F$12576=$B$6)*(raw!$G$2:$G$12576))</f>
        <v>0</v>
      </c>
      <c r="H53" s="15">
        <f>SUMPRODUCT((raw!$A$2:$A$12576=$A$4)*(raw!$B$2:$B$12576=$A53)*(raw!$E$2:$E$12576=H$7)*(raw!$F$2:$F$12576=$B$6)*(raw!$G$2:$G$12576))</f>
        <v>0</v>
      </c>
      <c r="I53" s="15">
        <f>SUMPRODUCT((raw!$A$2:$A$12576=$A$4)*(raw!$B$2:$B$12576=$A53)*(raw!$E$2:$E$12576=I$7)*(raw!$F$2:$F$12576=$B$6)*(raw!$G$2:$G$12576))</f>
        <v>48</v>
      </c>
      <c r="J53" s="56">
        <f t="shared" si="19"/>
        <v>3.6529680365296802E-2</v>
      </c>
      <c r="K53" s="56">
        <f t="shared" si="61"/>
        <v>0.1797752808988764</v>
      </c>
      <c r="L53" s="85"/>
      <c r="M53" s="15">
        <f>SUMPRODUCT((raw!$A$2:$A$12576=$A$4)*(raw!$B$2:$B$12576=$A53)*(raw!$E$2:$E$12576=M$7)*(raw!$F$2:$F$12576=$M$6)*(raw!$G$2:$G$12576))</f>
        <v>108</v>
      </c>
      <c r="N53" s="15">
        <f>SUMPRODUCT((raw!$A$2:$A$12576=$A$4)*(raw!$B$2:$B$12576=$A53)*(raw!$E$2:$E$12576=N$7)*(raw!$F$2:$F$12576=$M$6)*(raw!$G$2:$G$12576))</f>
        <v>0</v>
      </c>
      <c r="O53" s="15">
        <f>SUMPRODUCT((raw!$A$2:$A$12576=$A$4)*(raw!$B$2:$B$12576=$A53)*(raw!$E$2:$E$12576=O$7)*(raw!$F$2:$F$12576=$M$6)*(raw!$G$2:$G$12576))</f>
        <v>0</v>
      </c>
      <c r="P53" s="15">
        <f>SUMPRODUCT((raw!$A$2:$A$12576=$A$4)*(raw!$B$2:$B$12576=$A53)*(raw!$E$2:$E$12576=P$7)*(raw!$F$2:$F$12576=$M$6)*(raw!$G$2:$G$12576))</f>
        <v>1</v>
      </c>
      <c r="Q53" s="15">
        <f>SUMPRODUCT((raw!$A$2:$A$12576=$A$4)*(raw!$B$2:$B$12576=$A53)*(raw!$E$2:$E$12576=Q$7)*(raw!$F$2:$F$12576=$M$6)*(raw!$G$2:$G$12576))</f>
        <v>0</v>
      </c>
      <c r="R53" s="15">
        <f>SUMPRODUCT((raw!$A$2:$A$12576=$A$4)*(raw!$B$2:$B$12576=$A53)*(raw!$E$2:$E$12576=R$7)*(raw!$F$2:$F$12576=$M$6)*(raw!$G$2:$G$12576))</f>
        <v>0</v>
      </c>
      <c r="S53" s="15">
        <f>SUMPRODUCT((raw!$A$2:$A$12576=$A$4)*(raw!$B$2:$B$12576=$A53)*(raw!$E$2:$E$12576=S$7)*(raw!$F$2:$F$12576=$M$6)*(raw!$G$2:$G$12576))</f>
        <v>0</v>
      </c>
      <c r="T53" s="15">
        <f>SUMPRODUCT((raw!$A$2:$A$12576=$A$4)*(raw!$B$2:$B$12576=$A53)*(raw!$E$2:$E$12576=T$7)*(raw!$F$2:$F$12576=$M$6)*(raw!$G$2:$G$12576))</f>
        <v>30</v>
      </c>
      <c r="U53" s="56">
        <f t="shared" si="22"/>
        <v>9.1743119266055051E-3</v>
      </c>
      <c r="V53" s="56">
        <f t="shared" si="5"/>
        <v>0.21582733812949639</v>
      </c>
      <c r="W53" s="17"/>
      <c r="X53" s="15">
        <f t="shared" si="23"/>
        <v>319</v>
      </c>
      <c r="Y53" s="15">
        <f t="shared" si="24"/>
        <v>3</v>
      </c>
      <c r="Z53" s="15">
        <f t="shared" si="25"/>
        <v>3</v>
      </c>
      <c r="AA53" s="15">
        <f t="shared" si="26"/>
        <v>3</v>
      </c>
      <c r="AB53" s="15">
        <f t="shared" si="27"/>
        <v>0</v>
      </c>
      <c r="AC53" s="15">
        <f t="shared" si="28"/>
        <v>78</v>
      </c>
      <c r="AD53" s="56">
        <f t="shared" si="62"/>
        <v>2.7439024390243903E-2</v>
      </c>
      <c r="AE53" s="56">
        <f t="shared" si="8"/>
        <v>0.19211822660098521</v>
      </c>
      <c r="AF53" s="17"/>
      <c r="AG53" s="15">
        <f>SUMPRODUCT((raw!$A$2:$A$12576=$A$4)*(raw!$B$2:$B$12576=$A53)*(raw!$E$2:$E$12576=AG$7)*(raw!$F$2:$F$12576=$AG$6)*(raw!$G$2:$G$12576))</f>
        <v>17</v>
      </c>
      <c r="AH53" s="15">
        <f>SUMPRODUCT((raw!$A$2:$A$12576=$A$4)*(raw!$B$2:$B$12576=$A53)*(raw!$E$2:$E$12576=AH$7)*(raw!$F$2:$F$12576=$AG$6)*(raw!$G$2:$G$12576))</f>
        <v>0</v>
      </c>
      <c r="AI53" s="15">
        <f>SUMPRODUCT((raw!$A$2:$A$12576=$A$4)*(raw!$B$2:$B$12576=$A53)*(raw!$E$2:$E$12576=AI$7)*(raw!$F$2:$F$12576=$AG$6)*(raw!$G$2:$G$12576))</f>
        <v>0</v>
      </c>
      <c r="AJ53" s="15">
        <f>SUMPRODUCT((raw!$A$2:$A$12576=$A$4)*(raw!$B$2:$B$12576=$A53)*(raw!$E$2:$E$12576=AJ$7)*(raw!$F$2:$F$12576=$AG$6)*(raw!$G$2:$G$12576))</f>
        <v>0</v>
      </c>
      <c r="AK53" s="15">
        <f>SUMPRODUCT((raw!$A$2:$A$12576=$A$4)*(raw!$B$2:$B$12576=$A53)*(raw!$E$2:$E$12576=AK$7)*(raw!$F$2:$F$12576=$AG$6)*(raw!$G$2:$G$12576))</f>
        <v>0</v>
      </c>
      <c r="AL53" s="15">
        <f>SUMPRODUCT((raw!$A$2:$A$12576=$A$4)*(raw!$B$2:$B$12576=$A53)*(raw!$E$2:$E$12576=AL$7)*(raw!$F$2:$F$12576=$AG$6)*(raw!$G$2:$G$12576))</f>
        <v>0</v>
      </c>
      <c r="AM53" s="15">
        <f>SUMPRODUCT((raw!$A$2:$A$12576=$A$4)*(raw!$B$2:$B$12576=$A53)*(raw!$E$2:$E$12576=AM$7)*(raw!$F$2:$F$12576=$AG$6)*(raw!$G$2:$G$12576))</f>
        <v>0</v>
      </c>
      <c r="AN53" s="15">
        <f>SUMPRODUCT((raw!$A$2:$A$12576=$A$4)*(raw!$B$2:$B$12576=$A53)*(raw!$E$2:$E$12576=AN$7)*(raw!$F$2:$F$12576=$AG$6)*(raw!$G$2:$G$12576))</f>
        <v>3</v>
      </c>
      <c r="AO53" s="56">
        <f t="shared" si="31"/>
        <v>0</v>
      </c>
      <c r="AP53" s="56">
        <f t="shared" si="11"/>
        <v>0.15</v>
      </c>
      <c r="AQ53" s="17"/>
      <c r="AR53" s="15">
        <f>SUMPRODUCT((raw!$A$2:$A$12576=$A$4)*(raw!$B$2:$B$12576=$A53)*(raw!$E$2:$E$12576=AR$7)*(raw!$F$2:$F$12576=$AR$6)*(raw!$G$2:$G$12576))</f>
        <v>66</v>
      </c>
      <c r="AS53" s="15">
        <f>SUMPRODUCT((raw!$A$2:$A$12576=$A$4)*(raw!$B$2:$B$12576=$A53)*(raw!$E$2:$E$12576=AS$7)*(raw!$F$2:$F$12576=$AR$6)*(raw!$G$2:$G$12576))</f>
        <v>0</v>
      </c>
      <c r="AT53" s="15">
        <f>SUMPRODUCT((raw!$A$2:$A$12576=$A$4)*(raw!$B$2:$B$12576=$A53)*(raw!$E$2:$E$12576=AT$7)*(raw!$F$2:$F$12576=$AR$6)*(raw!$G$2:$G$12576))</f>
        <v>0</v>
      </c>
      <c r="AU53" s="15">
        <f>SUMPRODUCT((raw!$A$2:$A$12576=$A$4)*(raw!$B$2:$B$12576=$A53)*(raw!$E$2:$E$12576=AU$7)*(raw!$F$2:$F$12576=$AR$6)*(raw!$G$2:$G$12576))</f>
        <v>2</v>
      </c>
      <c r="AV53" s="15">
        <f>SUMPRODUCT((raw!$A$2:$A$12576=$A$4)*(raw!$B$2:$B$12576=$A53)*(raw!$E$2:$E$12576=AV$7)*(raw!$F$2:$F$12576=$AR$6)*(raw!$G$2:$G$12576))</f>
        <v>0</v>
      </c>
      <c r="AW53" s="15">
        <f>SUMPRODUCT((raw!$A$2:$A$12576=$A$4)*(raw!$B$2:$B$12576=$A53)*(raw!$E$2:$E$12576=AW$7)*(raw!$F$2:$F$12576=$AR$6)*(raw!$G$2:$G$12576))</f>
        <v>0</v>
      </c>
      <c r="AX53" s="15">
        <f>SUMPRODUCT((raw!$A$2:$A$12576=$A$4)*(raw!$B$2:$B$12576=$A53)*(raw!$E$2:$E$12576=AX$7)*(raw!$F$2:$F$12576=$AR$6)*(raw!$G$2:$G$12576))</f>
        <v>0</v>
      </c>
      <c r="AY53" s="15">
        <f>SUMPRODUCT((raw!$A$2:$A$12576=$A$4)*(raw!$B$2:$B$12576=$A53)*(raw!$E$2:$E$12576=AY$7)*(raw!$F$2:$F$12576=$AR$6)*(raw!$G$2:$G$12576))</f>
        <v>8</v>
      </c>
      <c r="AZ53" s="56">
        <f t="shared" si="34"/>
        <v>2.9411764705882353E-2</v>
      </c>
      <c r="BA53" s="56">
        <f t="shared" si="63"/>
        <v>0.10526315789473684</v>
      </c>
      <c r="BB53" s="17"/>
      <c r="BC53" s="15">
        <f t="shared" si="35"/>
        <v>402</v>
      </c>
      <c r="BD53" s="15">
        <f t="shared" si="36"/>
        <v>3</v>
      </c>
      <c r="BE53" s="15">
        <f t="shared" si="37"/>
        <v>5</v>
      </c>
      <c r="BF53" s="15">
        <f t="shared" si="38"/>
        <v>3</v>
      </c>
      <c r="BG53" s="15">
        <f t="shared" si="39"/>
        <v>0</v>
      </c>
      <c r="BH53" s="15">
        <f t="shared" si="40"/>
        <v>89</v>
      </c>
      <c r="BI53" s="56">
        <f t="shared" si="41"/>
        <v>2.6634382566585957E-2</v>
      </c>
      <c r="BJ53" s="56">
        <f t="shared" si="42"/>
        <v>0.17729083665338646</v>
      </c>
      <c r="BK53" s="4"/>
      <c r="BL53" s="18"/>
      <c r="BM53" s="18"/>
      <c r="BN53" s="18"/>
      <c r="BO53" s="18"/>
      <c r="BP53" s="84"/>
    </row>
    <row r="54" spans="1:68" s="5" customFormat="1" ht="15" customHeight="1" x14ac:dyDescent="0.3">
      <c r="A54" s="14" t="s">
        <v>126</v>
      </c>
      <c r="B54" s="15">
        <f>SUMPRODUCT((raw!$A$2:$A$12576=$A$4)*(raw!$B$2:$B$12576=$A54)*(raw!$E$2:$E$12576=B$7)*(raw!$F$2:$F$12576=$B$6)*(raw!$G$2:$G$12576))</f>
        <v>1182</v>
      </c>
      <c r="C54" s="15">
        <f>SUMPRODUCT((raw!$A$2:$A$12576=$A$4)*(raw!$B$2:$B$12576=$A54)*(raw!$E$2:$E$12576=C$7)*(raw!$F$2:$F$12576=$B$6)*(raw!$G$2:$G$12576))</f>
        <v>32</v>
      </c>
      <c r="D54" s="15">
        <f>SUMPRODUCT((raw!$A$2:$A$12576=$A$4)*(raw!$B$2:$B$12576=$A54)*(raw!$E$2:$E$12576=D$7)*(raw!$F$2:$F$12576=$B$6)*(raw!$G$2:$G$12576))</f>
        <v>65</v>
      </c>
      <c r="E54" s="15">
        <f>SUMPRODUCT((raw!$A$2:$A$12576=$A$4)*(raw!$B$2:$B$12576=$A54)*(raw!$E$2:$E$12576=E$7)*(raw!$F$2:$F$12576=$B$6)*(raw!$G$2:$G$12576))</f>
        <v>26</v>
      </c>
      <c r="F54" s="15">
        <f>SUMPRODUCT((raw!$A$2:$A$12576=$A$4)*(raw!$B$2:$B$12576=$A54)*(raw!$E$2:$E$12576=F$7)*(raw!$F$2:$F$12576=$B$6)*(raw!$G$2:$G$12576))</f>
        <v>62</v>
      </c>
      <c r="G54" s="15">
        <f>SUMPRODUCT((raw!$A$2:$A$12576=$A$4)*(raw!$B$2:$B$12576=$A54)*(raw!$E$2:$E$12576=G$7)*(raw!$F$2:$F$12576=$B$6)*(raw!$G$2:$G$12576))</f>
        <v>0</v>
      </c>
      <c r="H54" s="15">
        <f>SUMPRODUCT((raw!$A$2:$A$12576=$A$4)*(raw!$B$2:$B$12576=$A54)*(raw!$E$2:$E$12576=H$7)*(raw!$F$2:$F$12576=$B$6)*(raw!$G$2:$G$12576))</f>
        <v>8</v>
      </c>
      <c r="I54" s="15">
        <f>SUMPRODUCT((raw!$A$2:$A$12576=$A$4)*(raw!$B$2:$B$12576=$A54)*(raw!$E$2:$E$12576=I$7)*(raw!$F$2:$F$12576=$B$6)*(raw!$G$2:$G$12576))</f>
        <v>22</v>
      </c>
      <c r="J54" s="56">
        <f t="shared" si="19"/>
        <v>0.11709090909090909</v>
      </c>
      <c r="K54" s="56">
        <f t="shared" si="61"/>
        <v>1.5748031496062992E-2</v>
      </c>
      <c r="L54" s="85"/>
      <c r="M54" s="15">
        <f>SUMPRODUCT((raw!$A$2:$A$12576=$A$4)*(raw!$B$2:$B$12576=$A54)*(raw!$E$2:$E$12576=M$7)*(raw!$F$2:$F$12576=$M$6)*(raw!$G$2:$G$12576))</f>
        <v>8</v>
      </c>
      <c r="N54" s="15">
        <f>SUMPRODUCT((raw!$A$2:$A$12576=$A$4)*(raw!$B$2:$B$12576=$A54)*(raw!$E$2:$E$12576=N$7)*(raw!$F$2:$F$12576=$M$6)*(raw!$G$2:$G$12576))</f>
        <v>0</v>
      </c>
      <c r="O54" s="15">
        <f>SUMPRODUCT((raw!$A$2:$A$12576=$A$4)*(raw!$B$2:$B$12576=$A54)*(raw!$E$2:$E$12576=O$7)*(raw!$F$2:$F$12576=$M$6)*(raw!$G$2:$G$12576))</f>
        <v>0</v>
      </c>
      <c r="P54" s="15">
        <f>SUMPRODUCT((raw!$A$2:$A$12576=$A$4)*(raw!$B$2:$B$12576=$A54)*(raw!$E$2:$E$12576=P$7)*(raw!$F$2:$F$12576=$M$6)*(raw!$G$2:$G$12576))</f>
        <v>0</v>
      </c>
      <c r="Q54" s="15">
        <f>SUMPRODUCT((raw!$A$2:$A$12576=$A$4)*(raw!$B$2:$B$12576=$A54)*(raw!$E$2:$E$12576=Q$7)*(raw!$F$2:$F$12576=$M$6)*(raw!$G$2:$G$12576))</f>
        <v>0</v>
      </c>
      <c r="R54" s="15">
        <f>SUMPRODUCT((raw!$A$2:$A$12576=$A$4)*(raw!$B$2:$B$12576=$A54)*(raw!$E$2:$E$12576=R$7)*(raw!$F$2:$F$12576=$M$6)*(raw!$G$2:$G$12576))</f>
        <v>0</v>
      </c>
      <c r="S54" s="15">
        <f>SUMPRODUCT((raw!$A$2:$A$12576=$A$4)*(raw!$B$2:$B$12576=$A54)*(raw!$E$2:$E$12576=S$7)*(raw!$F$2:$F$12576=$M$6)*(raw!$G$2:$G$12576))</f>
        <v>0</v>
      </c>
      <c r="T54" s="15">
        <f>SUMPRODUCT((raw!$A$2:$A$12576=$A$4)*(raw!$B$2:$B$12576=$A54)*(raw!$E$2:$E$12576=T$7)*(raw!$F$2:$F$12576=$M$6)*(raw!$G$2:$G$12576))</f>
        <v>0</v>
      </c>
      <c r="U54" s="56">
        <f t="shared" si="22"/>
        <v>0</v>
      </c>
      <c r="V54" s="56">
        <f t="shared" si="5"/>
        <v>0</v>
      </c>
      <c r="W54" s="17"/>
      <c r="X54" s="15">
        <f t="shared" si="23"/>
        <v>1222</v>
      </c>
      <c r="Y54" s="15">
        <f t="shared" si="24"/>
        <v>65</v>
      </c>
      <c r="Z54" s="15">
        <f t="shared" si="25"/>
        <v>26</v>
      </c>
      <c r="AA54" s="15">
        <f t="shared" si="26"/>
        <v>62</v>
      </c>
      <c r="AB54" s="15">
        <f t="shared" si="27"/>
        <v>8</v>
      </c>
      <c r="AC54" s="15">
        <f t="shared" si="28"/>
        <v>22</v>
      </c>
      <c r="AD54" s="56">
        <f t="shared" si="62"/>
        <v>0.11641359363702097</v>
      </c>
      <c r="AE54" s="56">
        <f t="shared" si="8"/>
        <v>1.5658362989323844E-2</v>
      </c>
      <c r="AF54" s="17"/>
      <c r="AG54" s="15">
        <f>SUMPRODUCT((raw!$A$2:$A$12576=$A$4)*(raw!$B$2:$B$12576=$A54)*(raw!$E$2:$E$12576=AG$7)*(raw!$F$2:$F$12576=$AG$6)*(raw!$G$2:$G$12576))</f>
        <v>60</v>
      </c>
      <c r="AH54" s="15">
        <f>SUMPRODUCT((raw!$A$2:$A$12576=$A$4)*(raw!$B$2:$B$12576=$A54)*(raw!$E$2:$E$12576=AH$7)*(raw!$F$2:$F$12576=$AG$6)*(raw!$G$2:$G$12576))</f>
        <v>2</v>
      </c>
      <c r="AI54" s="15">
        <f>SUMPRODUCT((raw!$A$2:$A$12576=$A$4)*(raw!$B$2:$B$12576=$A54)*(raw!$E$2:$E$12576=AI$7)*(raw!$F$2:$F$12576=$AG$6)*(raw!$G$2:$G$12576))</f>
        <v>0</v>
      </c>
      <c r="AJ54" s="15">
        <f>SUMPRODUCT((raw!$A$2:$A$12576=$A$4)*(raw!$B$2:$B$12576=$A54)*(raw!$E$2:$E$12576=AJ$7)*(raw!$F$2:$F$12576=$AG$6)*(raw!$G$2:$G$12576))</f>
        <v>0</v>
      </c>
      <c r="AK54" s="15">
        <f>SUMPRODUCT((raw!$A$2:$A$12576=$A$4)*(raw!$B$2:$B$12576=$A54)*(raw!$E$2:$E$12576=AK$7)*(raw!$F$2:$F$12576=$AG$6)*(raw!$G$2:$G$12576))</f>
        <v>1</v>
      </c>
      <c r="AL54" s="15">
        <f>SUMPRODUCT((raw!$A$2:$A$12576=$A$4)*(raw!$B$2:$B$12576=$A54)*(raw!$E$2:$E$12576=AL$7)*(raw!$F$2:$F$12576=$AG$6)*(raw!$G$2:$G$12576))</f>
        <v>0</v>
      </c>
      <c r="AM54" s="15">
        <f>SUMPRODUCT((raw!$A$2:$A$12576=$A$4)*(raw!$B$2:$B$12576=$A54)*(raw!$E$2:$E$12576=AM$7)*(raw!$F$2:$F$12576=$AG$6)*(raw!$G$2:$G$12576))</f>
        <v>0</v>
      </c>
      <c r="AN54" s="15">
        <f>SUMPRODUCT((raw!$A$2:$A$12576=$A$4)*(raw!$B$2:$B$12576=$A54)*(raw!$E$2:$E$12576=AN$7)*(raw!$F$2:$F$12576=$AG$6)*(raw!$G$2:$G$12576))</f>
        <v>2</v>
      </c>
      <c r="AO54" s="56">
        <f t="shared" si="31"/>
        <v>1.5873015873015872E-2</v>
      </c>
      <c r="AP54" s="56">
        <f t="shared" si="11"/>
        <v>3.0769230769230771E-2</v>
      </c>
      <c r="AQ54" s="17"/>
      <c r="AR54" s="15">
        <f>SUMPRODUCT((raw!$A$2:$A$12576=$A$4)*(raw!$B$2:$B$12576=$A54)*(raw!$E$2:$E$12576=AR$7)*(raw!$F$2:$F$12576=$AR$6)*(raw!$G$2:$G$12576))</f>
        <v>344</v>
      </c>
      <c r="AS54" s="15">
        <f>SUMPRODUCT((raw!$A$2:$A$12576=$A$4)*(raw!$B$2:$B$12576=$A54)*(raw!$E$2:$E$12576=AS$7)*(raw!$F$2:$F$12576=$AR$6)*(raw!$G$2:$G$12576))</f>
        <v>7</v>
      </c>
      <c r="AT54" s="15">
        <f>SUMPRODUCT((raw!$A$2:$A$12576=$A$4)*(raw!$B$2:$B$12576=$A54)*(raw!$E$2:$E$12576=AT$7)*(raw!$F$2:$F$12576=$AR$6)*(raw!$G$2:$G$12576))</f>
        <v>11</v>
      </c>
      <c r="AU54" s="15">
        <f>SUMPRODUCT((raw!$A$2:$A$12576=$A$4)*(raw!$B$2:$B$12576=$A54)*(raw!$E$2:$E$12576=AU$7)*(raw!$F$2:$F$12576=$AR$6)*(raw!$G$2:$G$12576))</f>
        <v>40</v>
      </c>
      <c r="AV54" s="15">
        <f>SUMPRODUCT((raw!$A$2:$A$12576=$A$4)*(raw!$B$2:$B$12576=$A54)*(raw!$E$2:$E$12576=AV$7)*(raw!$F$2:$F$12576=$AR$6)*(raw!$G$2:$G$12576))</f>
        <v>26</v>
      </c>
      <c r="AW54" s="15">
        <f>SUMPRODUCT((raw!$A$2:$A$12576=$A$4)*(raw!$B$2:$B$12576=$A54)*(raw!$E$2:$E$12576=AW$7)*(raw!$F$2:$F$12576=$AR$6)*(raw!$G$2:$G$12576))</f>
        <v>0</v>
      </c>
      <c r="AX54" s="15">
        <f>SUMPRODUCT((raw!$A$2:$A$12576=$A$4)*(raw!$B$2:$B$12576=$A54)*(raw!$E$2:$E$12576=AX$7)*(raw!$F$2:$F$12576=$AR$6)*(raw!$G$2:$G$12576))</f>
        <v>0</v>
      </c>
      <c r="AY54" s="15">
        <f>SUMPRODUCT((raw!$A$2:$A$12576=$A$4)*(raw!$B$2:$B$12576=$A54)*(raw!$E$2:$E$12576=AY$7)*(raw!$F$2:$F$12576=$AR$6)*(raw!$G$2:$G$12576))</f>
        <v>18</v>
      </c>
      <c r="AZ54" s="56">
        <f t="shared" si="34"/>
        <v>0.17990654205607476</v>
      </c>
      <c r="BA54" s="56">
        <f t="shared" si="63"/>
        <v>4.0358744394618833E-2</v>
      </c>
      <c r="BB54" s="17"/>
      <c r="BC54" s="15">
        <f t="shared" si="35"/>
        <v>1635</v>
      </c>
      <c r="BD54" s="15">
        <f t="shared" si="36"/>
        <v>76</v>
      </c>
      <c r="BE54" s="15">
        <f t="shared" si="37"/>
        <v>66</v>
      </c>
      <c r="BF54" s="15">
        <f t="shared" si="38"/>
        <v>89</v>
      </c>
      <c r="BG54" s="15">
        <f t="shared" si="39"/>
        <v>8</v>
      </c>
      <c r="BH54" s="15">
        <f t="shared" si="40"/>
        <v>42</v>
      </c>
      <c r="BI54" s="56">
        <f t="shared" si="41"/>
        <v>0.12753468516542155</v>
      </c>
      <c r="BJ54" s="56">
        <f t="shared" si="42"/>
        <v>2.1920668058455117E-2</v>
      </c>
      <c r="BK54" s="4"/>
      <c r="BL54" s="96"/>
      <c r="BM54" s="18"/>
      <c r="BN54" s="18"/>
      <c r="BO54" s="18"/>
      <c r="BP54" s="84"/>
    </row>
    <row r="55" spans="1:68" s="5" customFormat="1" ht="15" customHeight="1" x14ac:dyDescent="0.3">
      <c r="A55" s="14" t="s">
        <v>129</v>
      </c>
      <c r="B55" s="15">
        <f>SUMPRODUCT((raw!$A$2:$A$12576=$A$4)*(raw!$B$2:$B$12576=$A55)*(raw!$E$2:$E$12576=B$7)*(raw!$F$2:$F$12576=$B$6)*(raw!$G$2:$G$12576))</f>
        <v>258</v>
      </c>
      <c r="C55" s="15">
        <f>SUMPRODUCT((raw!$A$2:$A$12576=$A$4)*(raw!$B$2:$B$12576=$A55)*(raw!$E$2:$E$12576=C$7)*(raw!$F$2:$F$12576=$B$6)*(raw!$G$2:$G$12576))</f>
        <v>8</v>
      </c>
      <c r="D55" s="15">
        <f>SUMPRODUCT((raw!$A$2:$A$12576=$A$4)*(raw!$B$2:$B$12576=$A55)*(raw!$E$2:$E$12576=D$7)*(raw!$F$2:$F$12576=$B$6)*(raw!$G$2:$G$12576))</f>
        <v>2</v>
      </c>
      <c r="E55" s="15">
        <f>SUMPRODUCT((raw!$A$2:$A$12576=$A$4)*(raw!$B$2:$B$12576=$A55)*(raw!$E$2:$E$12576=E$7)*(raw!$F$2:$F$12576=$B$6)*(raw!$G$2:$G$12576))</f>
        <v>0</v>
      </c>
      <c r="F55" s="15">
        <f>SUMPRODUCT((raw!$A$2:$A$12576=$A$4)*(raw!$B$2:$B$12576=$A55)*(raw!$E$2:$E$12576=F$7)*(raw!$F$2:$F$12576=$B$6)*(raw!$G$2:$G$12576))</f>
        <v>0</v>
      </c>
      <c r="G55" s="15">
        <f>SUMPRODUCT((raw!$A$2:$A$12576=$A$4)*(raw!$B$2:$B$12576=$A55)*(raw!$E$2:$E$12576=G$7)*(raw!$F$2:$F$12576=$B$6)*(raw!$G$2:$G$12576))</f>
        <v>1</v>
      </c>
      <c r="H55" s="15">
        <f>SUMPRODUCT((raw!$A$2:$A$12576=$A$4)*(raw!$B$2:$B$12576=$A55)*(raw!$E$2:$E$12576=H$7)*(raw!$F$2:$F$12576=$B$6)*(raw!$G$2:$G$12576))</f>
        <v>0</v>
      </c>
      <c r="I55" s="15">
        <f>SUMPRODUCT((raw!$A$2:$A$12576=$A$4)*(raw!$B$2:$B$12576=$A55)*(raw!$E$2:$E$12576=I$7)*(raw!$F$2:$F$12576=$B$6)*(raw!$G$2:$G$12576))</f>
        <v>49</v>
      </c>
      <c r="J55" s="56">
        <f t="shared" si="19"/>
        <v>1.1152416356877323E-2</v>
      </c>
      <c r="K55" s="56">
        <f t="shared" si="61"/>
        <v>0.1540880503144654</v>
      </c>
      <c r="L55" s="85"/>
      <c r="M55" s="15">
        <f>SUMPRODUCT((raw!$A$2:$A$12576=$A$4)*(raw!$B$2:$B$12576=$A55)*(raw!$E$2:$E$12576=M$7)*(raw!$F$2:$F$12576=$M$6)*(raw!$G$2:$G$12576))</f>
        <v>234</v>
      </c>
      <c r="N55" s="15">
        <f>SUMPRODUCT((raw!$A$2:$A$12576=$A$4)*(raw!$B$2:$B$12576=$A55)*(raw!$E$2:$E$12576=N$7)*(raw!$F$2:$F$12576=$M$6)*(raw!$G$2:$G$12576))</f>
        <v>3</v>
      </c>
      <c r="O55" s="15">
        <f>SUMPRODUCT((raw!$A$2:$A$12576=$A$4)*(raw!$B$2:$B$12576=$A55)*(raw!$E$2:$E$12576=O$7)*(raw!$F$2:$F$12576=$M$6)*(raw!$G$2:$G$12576))</f>
        <v>0</v>
      </c>
      <c r="P55" s="15">
        <f>SUMPRODUCT((raw!$A$2:$A$12576=$A$4)*(raw!$B$2:$B$12576=$A55)*(raw!$E$2:$E$12576=P$7)*(raw!$F$2:$F$12576=$M$6)*(raw!$G$2:$G$12576))</f>
        <v>0</v>
      </c>
      <c r="Q55" s="15">
        <f>SUMPRODUCT((raw!$A$2:$A$12576=$A$4)*(raw!$B$2:$B$12576=$A55)*(raw!$E$2:$E$12576=Q$7)*(raw!$F$2:$F$12576=$M$6)*(raw!$G$2:$G$12576))</f>
        <v>0</v>
      </c>
      <c r="R55" s="15">
        <f>SUMPRODUCT((raw!$A$2:$A$12576=$A$4)*(raw!$B$2:$B$12576=$A55)*(raw!$E$2:$E$12576=R$7)*(raw!$F$2:$F$12576=$M$6)*(raw!$G$2:$G$12576))</f>
        <v>0</v>
      </c>
      <c r="S55" s="15">
        <f>SUMPRODUCT((raw!$A$2:$A$12576=$A$4)*(raw!$B$2:$B$12576=$A55)*(raw!$E$2:$E$12576=S$7)*(raw!$F$2:$F$12576=$M$6)*(raw!$G$2:$G$12576))</f>
        <v>1</v>
      </c>
      <c r="T55" s="15">
        <f>SUMPRODUCT((raw!$A$2:$A$12576=$A$4)*(raw!$B$2:$B$12576=$A55)*(raw!$E$2:$E$12576=T$7)*(raw!$F$2:$F$12576=$M$6)*(raw!$G$2:$G$12576))</f>
        <v>60</v>
      </c>
      <c r="U55" s="56">
        <f t="shared" si="22"/>
        <v>4.2016806722689074E-3</v>
      </c>
      <c r="V55" s="56">
        <f t="shared" si="5"/>
        <v>0.20134228187919462</v>
      </c>
      <c r="W55" s="17"/>
      <c r="X55" s="15">
        <f t="shared" si="23"/>
        <v>503</v>
      </c>
      <c r="Y55" s="15">
        <f t="shared" si="24"/>
        <v>2</v>
      </c>
      <c r="Z55" s="15">
        <f t="shared" si="25"/>
        <v>0</v>
      </c>
      <c r="AA55" s="15">
        <f t="shared" si="26"/>
        <v>0</v>
      </c>
      <c r="AB55" s="15">
        <f t="shared" si="27"/>
        <v>2</v>
      </c>
      <c r="AC55" s="15">
        <f t="shared" si="28"/>
        <v>109</v>
      </c>
      <c r="AD55" s="56">
        <f t="shared" si="62"/>
        <v>7.889546351084813E-3</v>
      </c>
      <c r="AE55" s="56">
        <f t="shared" si="8"/>
        <v>0.17694805194805194</v>
      </c>
      <c r="AF55" s="17"/>
      <c r="AG55" s="15">
        <f>SUMPRODUCT((raw!$A$2:$A$12576=$A$4)*(raw!$B$2:$B$12576=$A55)*(raw!$E$2:$E$12576=AG$7)*(raw!$F$2:$F$12576=$AG$6)*(raw!$G$2:$G$12576))</f>
        <v>0</v>
      </c>
      <c r="AH55" s="15">
        <f>SUMPRODUCT((raw!$A$2:$A$12576=$A$4)*(raw!$B$2:$B$12576=$A55)*(raw!$E$2:$E$12576=AH$7)*(raw!$F$2:$F$12576=$AG$6)*(raw!$G$2:$G$12576))</f>
        <v>0</v>
      </c>
      <c r="AI55" s="15">
        <f>SUMPRODUCT((raw!$A$2:$A$12576=$A$4)*(raw!$B$2:$B$12576=$A55)*(raw!$E$2:$E$12576=AI$7)*(raw!$F$2:$F$12576=$AG$6)*(raw!$G$2:$G$12576))</f>
        <v>0</v>
      </c>
      <c r="AJ55" s="15">
        <f>SUMPRODUCT((raw!$A$2:$A$12576=$A$4)*(raw!$B$2:$B$12576=$A55)*(raw!$E$2:$E$12576=AJ$7)*(raw!$F$2:$F$12576=$AG$6)*(raw!$G$2:$G$12576))</f>
        <v>0</v>
      </c>
      <c r="AK55" s="15">
        <f>SUMPRODUCT((raw!$A$2:$A$12576=$A$4)*(raw!$B$2:$B$12576=$A55)*(raw!$E$2:$E$12576=AK$7)*(raw!$F$2:$F$12576=$AG$6)*(raw!$G$2:$G$12576))</f>
        <v>0</v>
      </c>
      <c r="AL55" s="15">
        <f>SUMPRODUCT((raw!$A$2:$A$12576=$A$4)*(raw!$B$2:$B$12576=$A55)*(raw!$E$2:$E$12576=AL$7)*(raw!$F$2:$F$12576=$AG$6)*(raw!$G$2:$G$12576))</f>
        <v>0</v>
      </c>
      <c r="AM55" s="15">
        <f>SUMPRODUCT((raw!$A$2:$A$12576=$A$4)*(raw!$B$2:$B$12576=$A55)*(raw!$E$2:$E$12576=AM$7)*(raw!$F$2:$F$12576=$AG$6)*(raw!$G$2:$G$12576))</f>
        <v>0</v>
      </c>
      <c r="AN55" s="15">
        <f>SUMPRODUCT((raw!$A$2:$A$12576=$A$4)*(raw!$B$2:$B$12576=$A55)*(raw!$E$2:$E$12576=AN$7)*(raw!$F$2:$F$12576=$AG$6)*(raw!$G$2:$G$12576))</f>
        <v>0</v>
      </c>
      <c r="AO55" s="56" t="e">
        <f t="shared" si="31"/>
        <v>#DIV/0!</v>
      </c>
      <c r="AP55" s="56" t="e">
        <f t="shared" si="11"/>
        <v>#DIV/0!</v>
      </c>
      <c r="AQ55" s="17"/>
      <c r="AR55" s="15">
        <f>SUMPRODUCT((raw!$A$2:$A$12576=$A$4)*(raw!$B$2:$B$12576=$A55)*(raw!$E$2:$E$12576=AR$7)*(raw!$F$2:$F$12576=$AR$6)*(raw!$G$2:$G$12576))</f>
        <v>32</v>
      </c>
      <c r="AS55" s="15">
        <f>SUMPRODUCT((raw!$A$2:$A$12576=$A$4)*(raw!$B$2:$B$12576=$A55)*(raw!$E$2:$E$12576=AS$7)*(raw!$F$2:$F$12576=$AR$6)*(raw!$G$2:$G$12576))</f>
        <v>0</v>
      </c>
      <c r="AT55" s="15">
        <f>SUMPRODUCT((raw!$A$2:$A$12576=$A$4)*(raw!$B$2:$B$12576=$A55)*(raw!$E$2:$E$12576=AT$7)*(raw!$F$2:$F$12576=$AR$6)*(raw!$G$2:$G$12576))</f>
        <v>0</v>
      </c>
      <c r="AU55" s="15">
        <f>SUMPRODUCT((raw!$A$2:$A$12576=$A$4)*(raw!$B$2:$B$12576=$A55)*(raw!$E$2:$E$12576=AU$7)*(raw!$F$2:$F$12576=$AR$6)*(raw!$G$2:$G$12576))</f>
        <v>0</v>
      </c>
      <c r="AV55" s="15">
        <f>SUMPRODUCT((raw!$A$2:$A$12576=$A$4)*(raw!$B$2:$B$12576=$A55)*(raw!$E$2:$E$12576=AV$7)*(raw!$F$2:$F$12576=$AR$6)*(raw!$G$2:$G$12576))</f>
        <v>0</v>
      </c>
      <c r="AW55" s="15">
        <f>SUMPRODUCT((raw!$A$2:$A$12576=$A$4)*(raw!$B$2:$B$12576=$A55)*(raw!$E$2:$E$12576=AW$7)*(raw!$F$2:$F$12576=$AR$6)*(raw!$G$2:$G$12576))</f>
        <v>0</v>
      </c>
      <c r="AX55" s="15">
        <f>SUMPRODUCT((raw!$A$2:$A$12576=$A$4)*(raw!$B$2:$B$12576=$A55)*(raw!$E$2:$E$12576=AX$7)*(raw!$F$2:$F$12576=$AR$6)*(raw!$G$2:$G$12576))</f>
        <v>0</v>
      </c>
      <c r="AY55" s="15">
        <f>SUMPRODUCT((raw!$A$2:$A$12576=$A$4)*(raw!$B$2:$B$12576=$A55)*(raw!$E$2:$E$12576=AY$7)*(raw!$F$2:$F$12576=$AR$6)*(raw!$G$2:$G$12576))</f>
        <v>61</v>
      </c>
      <c r="AZ55" s="56">
        <f t="shared" si="34"/>
        <v>0</v>
      </c>
      <c r="BA55" s="56">
        <f t="shared" si="63"/>
        <v>0.65591397849462363</v>
      </c>
      <c r="BB55" s="17"/>
      <c r="BC55" s="15">
        <f t="shared" si="35"/>
        <v>535</v>
      </c>
      <c r="BD55" s="15">
        <f t="shared" si="36"/>
        <v>2</v>
      </c>
      <c r="BE55" s="15">
        <f t="shared" si="37"/>
        <v>0</v>
      </c>
      <c r="BF55" s="15">
        <f t="shared" si="38"/>
        <v>0</v>
      </c>
      <c r="BG55" s="15">
        <f t="shared" si="39"/>
        <v>2</v>
      </c>
      <c r="BH55" s="15">
        <f t="shared" si="40"/>
        <v>170</v>
      </c>
      <c r="BI55" s="56">
        <f t="shared" si="41"/>
        <v>7.4211502782931356E-3</v>
      </c>
      <c r="BJ55" s="56">
        <f t="shared" si="42"/>
        <v>0.23977433004231311</v>
      </c>
      <c r="BK55" s="4"/>
      <c r="BL55" s="18"/>
      <c r="BM55" s="18"/>
      <c r="BN55" s="18"/>
      <c r="BO55" s="18"/>
      <c r="BP55" s="84"/>
    </row>
    <row r="56" spans="1:68" s="5" customFormat="1" ht="15" customHeight="1" thickBot="1" x14ac:dyDescent="0.35">
      <c r="A56" s="19" t="s">
        <v>132</v>
      </c>
      <c r="B56" s="15">
        <f>SUMPRODUCT((raw!$A$2:$A$12576=$A$4)*(raw!$B$2:$B$12576=$A56)*(raw!$E$2:$E$12576=B$7)*(raw!$F$2:$F$12576=$B$6)*(raw!$G$2:$G$12576))</f>
        <v>834</v>
      </c>
      <c r="C56" s="15">
        <f>SUMPRODUCT((raw!$A$2:$A$12576=$A$4)*(raw!$B$2:$B$12576=$A56)*(raw!$E$2:$E$12576=C$7)*(raw!$F$2:$F$12576=$B$6)*(raw!$G$2:$G$12576))</f>
        <v>7</v>
      </c>
      <c r="D56" s="15">
        <f>SUMPRODUCT((raw!$A$2:$A$12576=$A$4)*(raw!$B$2:$B$12576=$A56)*(raw!$E$2:$E$12576=D$7)*(raw!$F$2:$F$12576=$B$6)*(raw!$G$2:$G$12576))</f>
        <v>13</v>
      </c>
      <c r="E56" s="15">
        <f>SUMPRODUCT((raw!$A$2:$A$12576=$A$4)*(raw!$B$2:$B$12576=$A56)*(raw!$E$2:$E$12576=E$7)*(raw!$F$2:$F$12576=$B$6)*(raw!$G$2:$G$12576))</f>
        <v>16</v>
      </c>
      <c r="F56" s="15">
        <f>SUMPRODUCT((raw!$A$2:$A$12576=$A$4)*(raw!$B$2:$B$12576=$A56)*(raw!$E$2:$E$12576=F$7)*(raw!$F$2:$F$12576=$B$6)*(raw!$G$2:$G$12576))</f>
        <v>3</v>
      </c>
      <c r="G56" s="15">
        <f>SUMPRODUCT((raw!$A$2:$A$12576=$A$4)*(raw!$B$2:$B$12576=$A56)*(raw!$E$2:$E$12576=G$7)*(raw!$F$2:$F$12576=$B$6)*(raw!$G$2:$G$12576))</f>
        <v>1</v>
      </c>
      <c r="H56" s="15">
        <f>SUMPRODUCT((raw!$A$2:$A$12576=$A$4)*(raw!$B$2:$B$12576=$A56)*(raw!$E$2:$E$12576=H$7)*(raw!$F$2:$F$12576=$B$6)*(raw!$G$2:$G$12576))</f>
        <v>5</v>
      </c>
      <c r="I56" s="15">
        <f>SUMPRODUCT((raw!$A$2:$A$12576=$A$4)*(raw!$B$2:$B$12576=$A56)*(raw!$E$2:$E$12576=I$7)*(raw!$F$2:$F$12576=$B$6)*(raw!$G$2:$G$12576))</f>
        <v>32</v>
      </c>
      <c r="J56" s="56">
        <f t="shared" si="19"/>
        <v>4.3230944254835042E-2</v>
      </c>
      <c r="K56" s="56">
        <f t="shared" si="61"/>
        <v>3.512623490669594E-2</v>
      </c>
      <c r="L56" s="89"/>
      <c r="M56" s="15">
        <f>SUMPRODUCT((raw!$A$2:$A$12576=$A$4)*(raw!$B$2:$B$12576=$A56)*(raw!$E$2:$E$12576=M$7)*(raw!$F$2:$F$12576=$M$6)*(raw!$G$2:$G$12576))</f>
        <v>137</v>
      </c>
      <c r="N56" s="15">
        <f>SUMPRODUCT((raw!$A$2:$A$12576=$A$4)*(raw!$B$2:$B$12576=$A56)*(raw!$E$2:$E$12576=N$7)*(raw!$F$2:$F$12576=$M$6)*(raw!$G$2:$G$12576))</f>
        <v>1</v>
      </c>
      <c r="O56" s="15">
        <f>SUMPRODUCT((raw!$A$2:$A$12576=$A$4)*(raw!$B$2:$B$12576=$A56)*(raw!$E$2:$E$12576=O$7)*(raw!$F$2:$F$12576=$M$6)*(raw!$G$2:$G$12576))</f>
        <v>1</v>
      </c>
      <c r="P56" s="15">
        <f>SUMPRODUCT((raw!$A$2:$A$12576=$A$4)*(raw!$B$2:$B$12576=$A56)*(raw!$E$2:$E$12576=P$7)*(raw!$F$2:$F$12576=$M$6)*(raw!$G$2:$G$12576))</f>
        <v>1</v>
      </c>
      <c r="Q56" s="15">
        <f>SUMPRODUCT((raw!$A$2:$A$12576=$A$4)*(raw!$B$2:$B$12576=$A56)*(raw!$E$2:$E$12576=Q$7)*(raw!$F$2:$F$12576=$M$6)*(raw!$G$2:$G$12576))</f>
        <v>0</v>
      </c>
      <c r="R56" s="15">
        <f>SUMPRODUCT((raw!$A$2:$A$12576=$A$4)*(raw!$B$2:$B$12576=$A56)*(raw!$E$2:$E$12576=R$7)*(raw!$F$2:$F$12576=$M$6)*(raw!$G$2:$G$12576))</f>
        <v>0</v>
      </c>
      <c r="S56" s="15">
        <f>SUMPRODUCT((raw!$A$2:$A$12576=$A$4)*(raw!$B$2:$B$12576=$A56)*(raw!$E$2:$E$12576=S$7)*(raw!$F$2:$F$12576=$M$6)*(raw!$G$2:$G$12576))</f>
        <v>0</v>
      </c>
      <c r="T56" s="15">
        <f>SUMPRODUCT((raw!$A$2:$A$12576=$A$4)*(raw!$B$2:$B$12576=$A56)*(raw!$E$2:$E$12576=T$7)*(raw!$F$2:$F$12576=$M$6)*(raw!$G$2:$G$12576))</f>
        <v>16</v>
      </c>
      <c r="U56" s="56">
        <f t="shared" si="22"/>
        <v>1.4285714285714285E-2</v>
      </c>
      <c r="V56" s="56">
        <f t="shared" si="5"/>
        <v>0.10256410256410256</v>
      </c>
      <c r="W56" s="90"/>
      <c r="X56" s="15">
        <f t="shared" si="23"/>
        <v>979</v>
      </c>
      <c r="Y56" s="15">
        <f t="shared" si="24"/>
        <v>14</v>
      </c>
      <c r="Z56" s="15">
        <f t="shared" si="25"/>
        <v>17</v>
      </c>
      <c r="AA56" s="15">
        <f t="shared" si="26"/>
        <v>3</v>
      </c>
      <c r="AB56" s="15">
        <f t="shared" si="27"/>
        <v>6</v>
      </c>
      <c r="AC56" s="15">
        <f t="shared" si="28"/>
        <v>48</v>
      </c>
      <c r="AD56" s="56">
        <f t="shared" si="62"/>
        <v>3.9254170755642789E-2</v>
      </c>
      <c r="AE56" s="56">
        <f t="shared" si="8"/>
        <v>4.4985941893158389E-2</v>
      </c>
      <c r="AF56" s="90"/>
      <c r="AG56" s="15">
        <f>SUMPRODUCT((raw!$A$2:$A$12576=$A$4)*(raw!$B$2:$B$12576=$A56)*(raw!$E$2:$E$12576=AG$7)*(raw!$F$2:$F$12576=$AG$6)*(raw!$G$2:$G$12576))</f>
        <v>42</v>
      </c>
      <c r="AH56" s="15">
        <f>SUMPRODUCT((raw!$A$2:$A$12576=$A$4)*(raw!$B$2:$B$12576=$A56)*(raw!$E$2:$E$12576=AH$7)*(raw!$F$2:$F$12576=$AG$6)*(raw!$G$2:$G$12576))</f>
        <v>0</v>
      </c>
      <c r="AI56" s="15">
        <f>SUMPRODUCT((raw!$A$2:$A$12576=$A$4)*(raw!$B$2:$B$12576=$A56)*(raw!$E$2:$E$12576=AI$7)*(raw!$F$2:$F$12576=$AG$6)*(raw!$G$2:$G$12576))</f>
        <v>2</v>
      </c>
      <c r="AJ56" s="15">
        <f>SUMPRODUCT((raw!$A$2:$A$12576=$A$4)*(raw!$B$2:$B$12576=$A56)*(raw!$E$2:$E$12576=AJ$7)*(raw!$F$2:$F$12576=$AG$6)*(raw!$G$2:$G$12576))</f>
        <v>0</v>
      </c>
      <c r="AK56" s="15">
        <f>SUMPRODUCT((raw!$A$2:$A$12576=$A$4)*(raw!$B$2:$B$12576=$A56)*(raw!$E$2:$E$12576=AK$7)*(raw!$F$2:$F$12576=$AG$6)*(raw!$G$2:$G$12576))</f>
        <v>0</v>
      </c>
      <c r="AL56" s="15">
        <f>SUMPRODUCT((raw!$A$2:$A$12576=$A$4)*(raw!$B$2:$B$12576=$A56)*(raw!$E$2:$E$12576=AL$7)*(raw!$F$2:$F$12576=$AG$6)*(raw!$G$2:$G$12576))</f>
        <v>0</v>
      </c>
      <c r="AM56" s="15">
        <f>SUMPRODUCT((raw!$A$2:$A$12576=$A$4)*(raw!$B$2:$B$12576=$A56)*(raw!$E$2:$E$12576=AM$7)*(raw!$F$2:$F$12576=$AG$6)*(raw!$G$2:$G$12576))</f>
        <v>1</v>
      </c>
      <c r="AN56" s="15">
        <f>SUMPRODUCT((raw!$A$2:$A$12576=$A$4)*(raw!$B$2:$B$12576=$A56)*(raw!$E$2:$E$12576=AN$7)*(raw!$F$2:$F$12576=$AG$6)*(raw!$G$2:$G$12576))</f>
        <v>1</v>
      </c>
      <c r="AO56" s="56">
        <f t="shared" si="31"/>
        <v>6.6666666666666666E-2</v>
      </c>
      <c r="AP56" s="56">
        <f t="shared" si="11"/>
        <v>2.1739130434782608E-2</v>
      </c>
      <c r="AQ56" s="17"/>
      <c r="AR56" s="15">
        <f>SUMPRODUCT((raw!$A$2:$A$12576=$A$4)*(raw!$B$2:$B$12576=$A56)*(raw!$E$2:$E$12576=AR$7)*(raw!$F$2:$F$12576=$AR$6)*(raw!$G$2:$G$12576))</f>
        <v>265</v>
      </c>
      <c r="AS56" s="15">
        <f>SUMPRODUCT((raw!$A$2:$A$12576=$A$4)*(raw!$B$2:$B$12576=$A56)*(raw!$E$2:$E$12576=AS$7)*(raw!$F$2:$F$12576=$AR$6)*(raw!$G$2:$G$12576))</f>
        <v>5</v>
      </c>
      <c r="AT56" s="15">
        <f>SUMPRODUCT((raw!$A$2:$A$12576=$A$4)*(raw!$B$2:$B$12576=$A56)*(raw!$E$2:$E$12576=AT$7)*(raw!$F$2:$F$12576=$AR$6)*(raw!$G$2:$G$12576))</f>
        <v>3</v>
      </c>
      <c r="AU56" s="15">
        <f>SUMPRODUCT((raw!$A$2:$A$12576=$A$4)*(raw!$B$2:$B$12576=$A56)*(raw!$E$2:$E$12576=AU$7)*(raw!$F$2:$F$12576=$AR$6)*(raw!$G$2:$G$12576))</f>
        <v>18</v>
      </c>
      <c r="AV56" s="15">
        <f>SUMPRODUCT((raw!$A$2:$A$12576=$A$4)*(raw!$B$2:$B$12576=$A56)*(raw!$E$2:$E$12576=AV$7)*(raw!$F$2:$F$12576=$AR$6)*(raw!$G$2:$G$12576))</f>
        <v>2</v>
      </c>
      <c r="AW56" s="15">
        <f>SUMPRODUCT((raw!$A$2:$A$12576=$A$4)*(raw!$B$2:$B$12576=$A56)*(raw!$E$2:$E$12576=AW$7)*(raw!$F$2:$F$12576=$AR$6)*(raw!$G$2:$G$12576))</f>
        <v>0</v>
      </c>
      <c r="AX56" s="15">
        <f>SUMPRODUCT((raw!$A$2:$A$12576=$A$4)*(raw!$B$2:$B$12576=$A56)*(raw!$E$2:$E$12576=AX$7)*(raw!$F$2:$F$12576=$AR$6)*(raw!$G$2:$G$12576))</f>
        <v>2</v>
      </c>
      <c r="AY56" s="15">
        <f>SUMPRODUCT((raw!$A$2:$A$12576=$A$4)*(raw!$B$2:$B$12576=$A56)*(raw!$E$2:$E$12576=AY$7)*(raw!$F$2:$F$12576=$AR$6)*(raw!$G$2:$G$12576))</f>
        <v>12</v>
      </c>
      <c r="AZ56" s="56">
        <f t="shared" si="34"/>
        <v>8.4745762711864403E-2</v>
      </c>
      <c r="BA56" s="56">
        <f t="shared" si="63"/>
        <v>3.9087947882736153E-2</v>
      </c>
      <c r="BB56" s="17"/>
      <c r="BC56" s="15">
        <f t="shared" si="35"/>
        <v>1291</v>
      </c>
      <c r="BD56" s="15">
        <f t="shared" si="36"/>
        <v>19</v>
      </c>
      <c r="BE56" s="15">
        <f t="shared" si="37"/>
        <v>35</v>
      </c>
      <c r="BF56" s="15">
        <f t="shared" si="38"/>
        <v>5</v>
      </c>
      <c r="BG56" s="15">
        <f t="shared" si="39"/>
        <v>9</v>
      </c>
      <c r="BH56" s="15">
        <f t="shared" si="40"/>
        <v>61</v>
      </c>
      <c r="BI56" s="56">
        <f t="shared" si="41"/>
        <v>5.0036791758646067E-2</v>
      </c>
      <c r="BJ56" s="56">
        <f t="shared" si="42"/>
        <v>4.2957746478873238E-2</v>
      </c>
      <c r="BK56" s="4"/>
      <c r="BL56" s="18"/>
      <c r="BM56" s="95"/>
      <c r="BN56" s="18"/>
      <c r="BO56" s="18"/>
      <c r="BP56" s="84"/>
    </row>
    <row r="57" spans="1:68" x14ac:dyDescent="0.3">
      <c r="BN57" s="18"/>
    </row>
    <row r="58" spans="1:68" s="5" customFormat="1" ht="15" customHeight="1" x14ac:dyDescent="0.3">
      <c r="A58" s="238"/>
      <c r="B58" s="238"/>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4"/>
      <c r="BL58" s="4"/>
      <c r="BM58" s="4"/>
      <c r="BN58" s="18"/>
    </row>
    <row r="59" spans="1:68" s="5" customFormat="1" ht="15" customHeight="1" x14ac:dyDescent="0.3">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4"/>
      <c r="BL59" s="4"/>
      <c r="BM59" s="4"/>
      <c r="BN59" s="18"/>
    </row>
    <row r="60" spans="1:68" s="5" customFormat="1" ht="15" customHeight="1" x14ac:dyDescent="0.3">
      <c r="A60" s="72"/>
      <c r="B60" s="72"/>
      <c r="C60" s="170"/>
      <c r="D60" s="72"/>
      <c r="E60" s="72"/>
      <c r="F60" s="72"/>
      <c r="G60" s="72"/>
      <c r="H60" s="170"/>
      <c r="I60" s="72"/>
      <c r="J60" s="72"/>
      <c r="K60" s="72"/>
      <c r="L60" s="72"/>
      <c r="M60" s="72"/>
      <c r="N60" s="170"/>
      <c r="O60" s="72"/>
      <c r="P60" s="72"/>
      <c r="Q60" s="72"/>
      <c r="R60" s="72"/>
      <c r="S60" s="170"/>
      <c r="T60" s="72"/>
      <c r="U60" s="72"/>
      <c r="V60" s="72"/>
      <c r="W60" s="72"/>
      <c r="X60" s="72"/>
      <c r="Y60" s="72"/>
      <c r="Z60" s="72"/>
      <c r="AA60" s="72"/>
      <c r="AB60" s="72"/>
      <c r="AC60" s="72"/>
      <c r="AD60" s="72"/>
      <c r="AE60" s="72"/>
      <c r="AF60" s="72"/>
      <c r="AG60" s="72"/>
      <c r="AH60" s="170"/>
      <c r="AI60" s="72"/>
      <c r="AJ60" s="72"/>
      <c r="AK60" s="72"/>
      <c r="AL60" s="72"/>
      <c r="AM60" s="170"/>
      <c r="AN60" s="72"/>
      <c r="AO60" s="72"/>
      <c r="AP60" s="72"/>
      <c r="AQ60" s="72"/>
      <c r="AR60" s="72"/>
      <c r="AS60" s="170"/>
      <c r="AT60" s="72"/>
      <c r="AU60" s="72"/>
      <c r="AV60" s="72"/>
      <c r="AW60" s="72"/>
      <c r="AX60" s="170"/>
      <c r="AY60" s="72"/>
      <c r="AZ60" s="72"/>
      <c r="BA60" s="72"/>
      <c r="BB60" s="72"/>
      <c r="BC60" s="72"/>
      <c r="BD60" s="72"/>
      <c r="BE60" s="72"/>
      <c r="BF60" s="72"/>
      <c r="BG60" s="72"/>
      <c r="BH60" s="72"/>
      <c r="BI60" s="72"/>
      <c r="BJ60" s="72"/>
      <c r="BK60" s="4"/>
      <c r="BL60" s="4"/>
      <c r="BM60" s="4"/>
      <c r="BN60" s="18"/>
    </row>
    <row r="61" spans="1:68" s="5" customFormat="1" ht="1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18"/>
    </row>
    <row r="62" spans="1:68" s="5" customFormat="1" ht="15" customHeight="1" x14ac:dyDescent="0.3">
      <c r="A62" s="2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18"/>
    </row>
    <row r="63" spans="1:68" s="5" customFormat="1" ht="30" customHeight="1" x14ac:dyDescent="0.3">
      <c r="A63" s="240"/>
      <c r="B63" s="240"/>
      <c r="C63" s="240"/>
      <c r="D63" s="240"/>
      <c r="E63" s="240"/>
      <c r="F63" s="240"/>
      <c r="G63" s="240"/>
      <c r="H63" s="240"/>
      <c r="I63" s="240"/>
      <c r="J63" s="240"/>
      <c r="K63" s="240"/>
      <c r="L63" s="240"/>
      <c r="M63" s="240"/>
      <c r="N63" s="240"/>
      <c r="O63" s="240"/>
      <c r="P63" s="240"/>
      <c r="Q63" s="240"/>
      <c r="R63" s="240"/>
      <c r="S63" s="240"/>
      <c r="T63" s="240"/>
      <c r="U63" s="240"/>
      <c r="V63" s="240"/>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4"/>
      <c r="BL63" s="4"/>
      <c r="BM63" s="4"/>
      <c r="BN63" s="18"/>
    </row>
    <row r="64" spans="1:68" x14ac:dyDescent="0.3">
      <c r="BN64" s="18"/>
    </row>
    <row r="65" spans="1:66" s="5" customFormat="1" ht="15" customHeight="1" x14ac:dyDescent="0.3">
      <c r="A65" s="4"/>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N65" s="18"/>
    </row>
    <row r="66" spans="1:66" s="5" customFormat="1" ht="15" customHeight="1" x14ac:dyDescent="0.3">
      <c r="A66" s="23"/>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N66" s="18"/>
    </row>
    <row r="67" spans="1:66" x14ac:dyDescent="0.3">
      <c r="BN67" s="18"/>
    </row>
    <row r="68" spans="1:66" s="5" customFormat="1" ht="15" customHeight="1" x14ac:dyDescent="0.3">
      <c r="A68" s="238"/>
      <c r="B68" s="238"/>
      <c r="C68" s="238"/>
      <c r="D68" s="238"/>
      <c r="E68" s="238"/>
      <c r="F68" s="238"/>
      <c r="G68" s="238"/>
      <c r="H68" s="238"/>
      <c r="I68" s="238"/>
      <c r="J68" s="238"/>
      <c r="K68" s="238"/>
      <c r="L68" s="238"/>
      <c r="M68" s="238"/>
      <c r="N68" s="238"/>
      <c r="O68" s="238"/>
      <c r="P68" s="238"/>
      <c r="Q68" s="238"/>
      <c r="R68" s="238"/>
      <c r="S68" s="238"/>
      <c r="T68" s="238"/>
      <c r="U68" s="238"/>
      <c r="V68" s="238"/>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N68" s="18"/>
    </row>
    <row r="69" spans="1:66" s="5" customFormat="1" x14ac:dyDescent="0.3">
      <c r="A69" s="23"/>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N69" s="18"/>
    </row>
    <row r="70" spans="1:66" s="5" customForma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93"/>
      <c r="AQ70" s="93"/>
      <c r="AR70" s="93"/>
      <c r="AS70" s="93"/>
      <c r="AT70" s="93"/>
      <c r="AU70" s="93"/>
      <c r="AV70" s="93"/>
      <c r="AW70" s="93"/>
      <c r="AX70" s="93"/>
      <c r="AY70" s="93"/>
      <c r="AZ70" s="93"/>
      <c r="BA70" s="93"/>
      <c r="BB70" s="93"/>
      <c r="BC70" s="93"/>
      <c r="BD70" s="93"/>
      <c r="BE70" s="93"/>
      <c r="BF70" s="93"/>
      <c r="BG70" s="93"/>
      <c r="BH70" s="93"/>
      <c r="BI70" s="93"/>
      <c r="BJ70" s="94"/>
      <c r="BN70" s="18"/>
    </row>
    <row r="71" spans="1:66" s="5" customFormat="1" x14ac:dyDescent="0.3">
      <c r="A71" s="23"/>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70"/>
      <c r="BN71" s="18"/>
    </row>
    <row r="72" spans="1:66" x14ac:dyDescent="0.3">
      <c r="BN72" s="18"/>
    </row>
    <row r="73" spans="1:66" x14ac:dyDescent="0.3">
      <c r="BN73" s="18"/>
    </row>
    <row r="74" spans="1:66" x14ac:dyDescent="0.3">
      <c r="BN74" s="18"/>
    </row>
    <row r="75" spans="1:66" x14ac:dyDescent="0.3">
      <c r="BN75" s="18"/>
    </row>
    <row r="76" spans="1:66" x14ac:dyDescent="0.3">
      <c r="BN76" s="18"/>
    </row>
    <row r="77" spans="1:66" x14ac:dyDescent="0.3">
      <c r="BN77" s="18"/>
    </row>
    <row r="78" spans="1:66" x14ac:dyDescent="0.3">
      <c r="BN78" s="18"/>
    </row>
    <row r="79" spans="1:66" x14ac:dyDescent="0.3">
      <c r="BN79" s="18"/>
    </row>
    <row r="80" spans="1:66" x14ac:dyDescent="0.3">
      <c r="BN80" s="18"/>
    </row>
    <row r="81" spans="66:67" x14ac:dyDescent="0.3">
      <c r="BN81" s="18"/>
    </row>
    <row r="82" spans="66:67" x14ac:dyDescent="0.3">
      <c r="BN82" s="18"/>
    </row>
    <row r="83" spans="66:67" x14ac:dyDescent="0.3">
      <c r="BN83" s="18"/>
    </row>
    <row r="84" spans="66:67" x14ac:dyDescent="0.3">
      <c r="BN84" s="18"/>
    </row>
    <row r="85" spans="66:67" x14ac:dyDescent="0.3">
      <c r="BN85" s="18"/>
    </row>
    <row r="86" spans="66:67" x14ac:dyDescent="0.3">
      <c r="BN86" s="18"/>
    </row>
    <row r="87" spans="66:67" x14ac:dyDescent="0.3">
      <c r="BN87" s="18"/>
    </row>
    <row r="88" spans="66:67" x14ac:dyDescent="0.3">
      <c r="BN88" s="18"/>
      <c r="BO88" s="5"/>
    </row>
    <row r="89" spans="66:67" x14ac:dyDescent="0.3">
      <c r="BN89" s="18"/>
      <c r="BO89" s="5"/>
    </row>
    <row r="90" spans="66:67" x14ac:dyDescent="0.3">
      <c r="BN90" s="18"/>
      <c r="BO90" s="5"/>
    </row>
    <row r="91" spans="66:67" x14ac:dyDescent="0.3">
      <c r="BN91" s="18"/>
      <c r="BO91" s="5"/>
    </row>
    <row r="92" spans="66:67" x14ac:dyDescent="0.3">
      <c r="BN92" s="18"/>
      <c r="BO92" s="5"/>
    </row>
    <row r="93" spans="66:67" x14ac:dyDescent="0.3">
      <c r="BN93" s="18"/>
      <c r="BO93" s="5"/>
    </row>
    <row r="94" spans="66:67" x14ac:dyDescent="0.3">
      <c r="BN94" s="18"/>
      <c r="BO94" s="5"/>
    </row>
    <row r="95" spans="66:67" x14ac:dyDescent="0.3">
      <c r="BN95" s="18"/>
      <c r="BO95" s="5"/>
    </row>
    <row r="96" spans="66:67" x14ac:dyDescent="0.3">
      <c r="BN96" s="18"/>
      <c r="BO96" s="5"/>
    </row>
    <row r="97" spans="66:67" x14ac:dyDescent="0.3">
      <c r="BN97" s="18"/>
      <c r="BO97" s="5"/>
    </row>
    <row r="98" spans="66:67" x14ac:dyDescent="0.3">
      <c r="BN98" s="18"/>
      <c r="BO98" s="5"/>
    </row>
    <row r="100" spans="66:67" x14ac:dyDescent="0.3">
      <c r="BO100" s="5"/>
    </row>
    <row r="101" spans="66:67" x14ac:dyDescent="0.3">
      <c r="BO101" s="5"/>
    </row>
    <row r="102" spans="66:67" x14ac:dyDescent="0.3">
      <c r="BO102" s="5"/>
    </row>
    <row r="103" spans="66:67" x14ac:dyDescent="0.3">
      <c r="BO103" s="5"/>
    </row>
    <row r="104" spans="66:67" x14ac:dyDescent="0.3">
      <c r="BO104" s="5"/>
    </row>
    <row r="105" spans="66:67" x14ac:dyDescent="0.3">
      <c r="BO105" s="5"/>
    </row>
    <row r="106" spans="66:67" x14ac:dyDescent="0.3">
      <c r="BN106" s="5"/>
      <c r="BO106" s="5"/>
    </row>
    <row r="107" spans="66:67" x14ac:dyDescent="0.3">
      <c r="BN107" s="5"/>
      <c r="BO107" s="5"/>
    </row>
    <row r="108" spans="66:67" x14ac:dyDescent="0.3">
      <c r="BO108" s="5"/>
    </row>
    <row r="109" spans="66:67" x14ac:dyDescent="0.3">
      <c r="BN109" s="5"/>
      <c r="BO109" s="5"/>
    </row>
    <row r="110" spans="66:67" x14ac:dyDescent="0.3">
      <c r="BN110" s="5"/>
      <c r="BO110" s="5"/>
    </row>
    <row r="111" spans="66:67" x14ac:dyDescent="0.3">
      <c r="BN111" s="5"/>
    </row>
    <row r="112" spans="66:67" x14ac:dyDescent="0.3">
      <c r="BN112" s="5"/>
      <c r="BO112" s="5"/>
    </row>
    <row r="113" spans="67:67" x14ac:dyDescent="0.3">
      <c r="BO113" s="5"/>
    </row>
    <row r="115" spans="67:67" x14ac:dyDescent="0.3">
      <c r="BO115" s="5"/>
    </row>
    <row r="117" spans="67:67" x14ac:dyDescent="0.3">
      <c r="BO117" s="5"/>
    </row>
    <row r="118" spans="67:67" x14ac:dyDescent="0.3">
      <c r="BO118" s="5"/>
    </row>
    <row r="119" spans="67:67" x14ac:dyDescent="0.3">
      <c r="BO119" s="5"/>
    </row>
    <row r="120" spans="67:67" x14ac:dyDescent="0.3">
      <c r="BO120" s="5"/>
    </row>
    <row r="121" spans="67:67" x14ac:dyDescent="0.3">
      <c r="BO121" s="5"/>
    </row>
    <row r="138" spans="66:66" x14ac:dyDescent="0.3">
      <c r="BN138" s="4">
        <v>2017</v>
      </c>
    </row>
    <row r="139" spans="66:66" x14ac:dyDescent="0.3">
      <c r="BN139" s="4">
        <v>2016</v>
      </c>
    </row>
    <row r="140" spans="66:66" x14ac:dyDescent="0.3">
      <c r="BN140" s="4">
        <v>2015</v>
      </c>
    </row>
    <row r="141" spans="66:66" x14ac:dyDescent="0.3">
      <c r="BN141" s="4">
        <v>2014</v>
      </c>
    </row>
    <row r="142" spans="66:66" x14ac:dyDescent="0.3">
      <c r="BN142" s="4">
        <v>2013</v>
      </c>
    </row>
    <row r="143" spans="66:66" x14ac:dyDescent="0.3">
      <c r="BN143" s="4">
        <v>2012</v>
      </c>
    </row>
    <row r="144" spans="66:66" x14ac:dyDescent="0.3">
      <c r="BN144" s="4">
        <v>2011</v>
      </c>
    </row>
    <row r="145" spans="66:66" x14ac:dyDescent="0.3">
      <c r="BN145" s="4">
        <v>2010</v>
      </c>
    </row>
    <row r="146" spans="66:66" x14ac:dyDescent="0.3">
      <c r="BN146" s="4">
        <v>2009</v>
      </c>
    </row>
    <row r="147" spans="66:66" x14ac:dyDescent="0.3">
      <c r="BN147" s="4">
        <v>2008</v>
      </c>
    </row>
    <row r="148" spans="66:66" x14ac:dyDescent="0.3">
      <c r="BN148" s="4">
        <v>2007</v>
      </c>
    </row>
    <row r="149" spans="66:66" x14ac:dyDescent="0.3">
      <c r="BN149" s="4">
        <v>2006</v>
      </c>
    </row>
    <row r="150" spans="66:66" x14ac:dyDescent="0.3">
      <c r="BN150" s="4">
        <v>2005</v>
      </c>
    </row>
    <row r="151" spans="66:66" x14ac:dyDescent="0.3">
      <c r="BN151" s="4">
        <v>2004</v>
      </c>
    </row>
    <row r="152" spans="66:66" x14ac:dyDescent="0.3">
      <c r="BN152" s="4">
        <v>2003</v>
      </c>
    </row>
    <row r="153" spans="66:66" x14ac:dyDescent="0.3">
      <c r="BN153" s="4">
        <v>2002</v>
      </c>
    </row>
    <row r="154" spans="66:66" x14ac:dyDescent="0.3">
      <c r="BN154" s="5"/>
    </row>
    <row r="156" spans="66:66" x14ac:dyDescent="0.3">
      <c r="BN156" s="5"/>
    </row>
    <row r="158" spans="66:66" x14ac:dyDescent="0.3">
      <c r="BN158" s="5"/>
    </row>
    <row r="159" spans="66:66" x14ac:dyDescent="0.3">
      <c r="BN159" s="5"/>
    </row>
    <row r="160" spans="66:66" x14ac:dyDescent="0.3">
      <c r="BN160" s="5"/>
    </row>
    <row r="161" spans="66:66" x14ac:dyDescent="0.3">
      <c r="BN161" s="5"/>
    </row>
    <row r="162" spans="66:66" x14ac:dyDescent="0.3">
      <c r="BN162" s="5"/>
    </row>
  </sheetData>
  <mergeCells count="12">
    <mergeCell ref="A58:BJ58"/>
    <mergeCell ref="A59:BJ59"/>
    <mergeCell ref="A63:V63"/>
    <mergeCell ref="A68:V68"/>
    <mergeCell ref="A1:BJ1"/>
    <mergeCell ref="A4:R4"/>
    <mergeCell ref="B6:K6"/>
    <mergeCell ref="M6:V6"/>
    <mergeCell ref="X6:AE6"/>
    <mergeCell ref="AG6:AP6"/>
    <mergeCell ref="AR6:BA6"/>
    <mergeCell ref="BC6:BJ6"/>
  </mergeCells>
  <dataValidations disablePrompts="1" count="1">
    <dataValidation type="list" allowBlank="1" showInputMessage="1" showErrorMessage="1" sqref="A4:S4" xr:uid="{00000000-0002-0000-0A00-000000000000}">
      <formula1>$BN$138:$BN$144</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1EE6-2A0C-47EC-BB25-718CE103007B}">
  <dimension ref="A1:K14"/>
  <sheetViews>
    <sheetView tabSelected="1" workbookViewId="0"/>
  </sheetViews>
  <sheetFormatPr defaultRowHeight="13.2" x14ac:dyDescent="0.25"/>
  <cols>
    <col min="1" max="1" width="74" style="180" bestFit="1" customWidth="1"/>
    <col min="2" max="255" width="9.44140625" style="180" customWidth="1"/>
    <col min="256" max="256" width="2.77734375" style="180" customWidth="1"/>
    <col min="257" max="257" width="74" style="180" bestFit="1" customWidth="1"/>
    <col min="258" max="511" width="9.44140625" style="180" customWidth="1"/>
    <col min="512" max="512" width="2.77734375" style="180" customWidth="1"/>
    <col min="513" max="513" width="74" style="180" bestFit="1" customWidth="1"/>
    <col min="514" max="767" width="9.44140625" style="180" customWidth="1"/>
    <col min="768" max="768" width="2.77734375" style="180" customWidth="1"/>
    <col min="769" max="769" width="74" style="180" bestFit="1" customWidth="1"/>
    <col min="770" max="1023" width="9.44140625" style="180" customWidth="1"/>
    <col min="1024" max="1024" width="2.77734375" style="180" customWidth="1"/>
    <col min="1025" max="1025" width="74" style="180" bestFit="1" customWidth="1"/>
    <col min="1026" max="1279" width="9.44140625" style="180" customWidth="1"/>
    <col min="1280" max="1280" width="2.77734375" style="180" customWidth="1"/>
    <col min="1281" max="1281" width="74" style="180" bestFit="1" customWidth="1"/>
    <col min="1282" max="1535" width="9.44140625" style="180" customWidth="1"/>
    <col min="1536" max="1536" width="2.77734375" style="180" customWidth="1"/>
    <col min="1537" max="1537" width="74" style="180" bestFit="1" customWidth="1"/>
    <col min="1538" max="1791" width="9.44140625" style="180" customWidth="1"/>
    <col min="1792" max="1792" width="2.77734375" style="180" customWidth="1"/>
    <col min="1793" max="1793" width="74" style="180" bestFit="1" customWidth="1"/>
    <col min="1794" max="2047" width="9.44140625" style="180" customWidth="1"/>
    <col min="2048" max="2048" width="2.77734375" style="180" customWidth="1"/>
    <col min="2049" max="2049" width="74" style="180" bestFit="1" customWidth="1"/>
    <col min="2050" max="2303" width="9.44140625" style="180" customWidth="1"/>
    <col min="2304" max="2304" width="2.77734375" style="180" customWidth="1"/>
    <col min="2305" max="2305" width="74" style="180" bestFit="1" customWidth="1"/>
    <col min="2306" max="2559" width="9.44140625" style="180" customWidth="1"/>
    <col min="2560" max="2560" width="2.77734375" style="180" customWidth="1"/>
    <col min="2561" max="2561" width="74" style="180" bestFit="1" customWidth="1"/>
    <col min="2562" max="2815" width="9.44140625" style="180" customWidth="1"/>
    <col min="2816" max="2816" width="2.77734375" style="180" customWidth="1"/>
    <col min="2817" max="2817" width="74" style="180" bestFit="1" customWidth="1"/>
    <col min="2818" max="3071" width="9.44140625" style="180" customWidth="1"/>
    <col min="3072" max="3072" width="2.77734375" style="180" customWidth="1"/>
    <col min="3073" max="3073" width="74" style="180" bestFit="1" customWidth="1"/>
    <col min="3074" max="3327" width="9.44140625" style="180" customWidth="1"/>
    <col min="3328" max="3328" width="2.77734375" style="180" customWidth="1"/>
    <col min="3329" max="3329" width="74" style="180" bestFit="1" customWidth="1"/>
    <col min="3330" max="3583" width="9.44140625" style="180" customWidth="1"/>
    <col min="3584" max="3584" width="2.77734375" style="180" customWidth="1"/>
    <col min="3585" max="3585" width="74" style="180" bestFit="1" customWidth="1"/>
    <col min="3586" max="3839" width="9.44140625" style="180" customWidth="1"/>
    <col min="3840" max="3840" width="2.77734375" style="180" customWidth="1"/>
    <col min="3841" max="3841" width="74" style="180" bestFit="1" customWidth="1"/>
    <col min="3842" max="4095" width="9.44140625" style="180" customWidth="1"/>
    <col min="4096" max="4096" width="2.77734375" style="180" customWidth="1"/>
    <col min="4097" max="4097" width="74" style="180" bestFit="1" customWidth="1"/>
    <col min="4098" max="4351" width="9.44140625" style="180" customWidth="1"/>
    <col min="4352" max="4352" width="2.77734375" style="180" customWidth="1"/>
    <col min="4353" max="4353" width="74" style="180" bestFit="1" customWidth="1"/>
    <col min="4354" max="4607" width="9.44140625" style="180" customWidth="1"/>
    <col min="4608" max="4608" width="2.77734375" style="180" customWidth="1"/>
    <col min="4609" max="4609" width="74" style="180" bestFit="1" customWidth="1"/>
    <col min="4610" max="4863" width="9.44140625" style="180" customWidth="1"/>
    <col min="4864" max="4864" width="2.77734375" style="180" customWidth="1"/>
    <col min="4865" max="4865" width="74" style="180" bestFit="1" customWidth="1"/>
    <col min="4866" max="5119" width="9.44140625" style="180" customWidth="1"/>
    <col min="5120" max="5120" width="2.77734375" style="180" customWidth="1"/>
    <col min="5121" max="5121" width="74" style="180" bestFit="1" customWidth="1"/>
    <col min="5122" max="5375" width="9.44140625" style="180" customWidth="1"/>
    <col min="5376" max="5376" width="2.77734375" style="180" customWidth="1"/>
    <col min="5377" max="5377" width="74" style="180" bestFit="1" customWidth="1"/>
    <col min="5378" max="5631" width="9.44140625" style="180" customWidth="1"/>
    <col min="5632" max="5632" width="2.77734375" style="180" customWidth="1"/>
    <col min="5633" max="5633" width="74" style="180" bestFit="1" customWidth="1"/>
    <col min="5634" max="5887" width="9.44140625" style="180" customWidth="1"/>
    <col min="5888" max="5888" width="2.77734375" style="180" customWidth="1"/>
    <col min="5889" max="5889" width="74" style="180" bestFit="1" customWidth="1"/>
    <col min="5890" max="6143" width="9.44140625" style="180" customWidth="1"/>
    <col min="6144" max="6144" width="2.77734375" style="180" customWidth="1"/>
    <col min="6145" max="6145" width="74" style="180" bestFit="1" customWidth="1"/>
    <col min="6146" max="6399" width="9.44140625" style="180" customWidth="1"/>
    <col min="6400" max="6400" width="2.77734375" style="180" customWidth="1"/>
    <col min="6401" max="6401" width="74" style="180" bestFit="1" customWidth="1"/>
    <col min="6402" max="6655" width="9.44140625" style="180" customWidth="1"/>
    <col min="6656" max="6656" width="2.77734375" style="180" customWidth="1"/>
    <col min="6657" max="6657" width="74" style="180" bestFit="1" customWidth="1"/>
    <col min="6658" max="6911" width="9.44140625" style="180" customWidth="1"/>
    <col min="6912" max="6912" width="2.77734375" style="180" customWidth="1"/>
    <col min="6913" max="6913" width="74" style="180" bestFit="1" customWidth="1"/>
    <col min="6914" max="7167" width="9.44140625" style="180" customWidth="1"/>
    <col min="7168" max="7168" width="2.77734375" style="180" customWidth="1"/>
    <col min="7169" max="7169" width="74" style="180" bestFit="1" customWidth="1"/>
    <col min="7170" max="7423" width="9.44140625" style="180" customWidth="1"/>
    <col min="7424" max="7424" width="2.77734375" style="180" customWidth="1"/>
    <col min="7425" max="7425" width="74" style="180" bestFit="1" customWidth="1"/>
    <col min="7426" max="7679" width="9.44140625" style="180" customWidth="1"/>
    <col min="7680" max="7680" width="2.77734375" style="180" customWidth="1"/>
    <col min="7681" max="7681" width="74" style="180" bestFit="1" customWidth="1"/>
    <col min="7682" max="7935" width="9.44140625" style="180" customWidth="1"/>
    <col min="7936" max="7936" width="2.77734375" style="180" customWidth="1"/>
    <col min="7937" max="7937" width="74" style="180" bestFit="1" customWidth="1"/>
    <col min="7938" max="8191" width="9.44140625" style="180" customWidth="1"/>
    <col min="8192" max="8192" width="2.77734375" style="180" customWidth="1"/>
    <col min="8193" max="8193" width="74" style="180" bestFit="1" customWidth="1"/>
    <col min="8194" max="8447" width="9.44140625" style="180" customWidth="1"/>
    <col min="8448" max="8448" width="2.77734375" style="180" customWidth="1"/>
    <col min="8449" max="8449" width="74" style="180" bestFit="1" customWidth="1"/>
    <col min="8450" max="8703" width="9.44140625" style="180" customWidth="1"/>
    <col min="8704" max="8704" width="2.77734375" style="180" customWidth="1"/>
    <col min="8705" max="8705" width="74" style="180" bestFit="1" customWidth="1"/>
    <col min="8706" max="8959" width="9.44140625" style="180" customWidth="1"/>
    <col min="8960" max="8960" width="2.77734375" style="180" customWidth="1"/>
    <col min="8961" max="8961" width="74" style="180" bestFit="1" customWidth="1"/>
    <col min="8962" max="9215" width="9.44140625" style="180" customWidth="1"/>
    <col min="9216" max="9216" width="2.77734375" style="180" customWidth="1"/>
    <col min="9217" max="9217" width="74" style="180" bestFit="1" customWidth="1"/>
    <col min="9218" max="9471" width="9.44140625" style="180" customWidth="1"/>
    <col min="9472" max="9472" width="2.77734375" style="180" customWidth="1"/>
    <col min="9473" max="9473" width="74" style="180" bestFit="1" customWidth="1"/>
    <col min="9474" max="9727" width="9.44140625" style="180" customWidth="1"/>
    <col min="9728" max="9728" width="2.77734375" style="180" customWidth="1"/>
    <col min="9729" max="9729" width="74" style="180" bestFit="1" customWidth="1"/>
    <col min="9730" max="9983" width="9.44140625" style="180" customWidth="1"/>
    <col min="9984" max="9984" width="2.77734375" style="180" customWidth="1"/>
    <col min="9985" max="9985" width="74" style="180" bestFit="1" customWidth="1"/>
    <col min="9986" max="10239" width="9.44140625" style="180" customWidth="1"/>
    <col min="10240" max="10240" width="2.77734375" style="180" customWidth="1"/>
    <col min="10241" max="10241" width="74" style="180" bestFit="1" customWidth="1"/>
    <col min="10242" max="10495" width="9.44140625" style="180" customWidth="1"/>
    <col min="10496" max="10496" width="2.77734375" style="180" customWidth="1"/>
    <col min="10497" max="10497" width="74" style="180" bestFit="1" customWidth="1"/>
    <col min="10498" max="10751" width="9.44140625" style="180" customWidth="1"/>
    <col min="10752" max="10752" width="2.77734375" style="180" customWidth="1"/>
    <col min="10753" max="10753" width="74" style="180" bestFit="1" customWidth="1"/>
    <col min="10754" max="11007" width="9.44140625" style="180" customWidth="1"/>
    <col min="11008" max="11008" width="2.77734375" style="180" customWidth="1"/>
    <col min="11009" max="11009" width="74" style="180" bestFit="1" customWidth="1"/>
    <col min="11010" max="11263" width="9.44140625" style="180" customWidth="1"/>
    <col min="11264" max="11264" width="2.77734375" style="180" customWidth="1"/>
    <col min="11265" max="11265" width="74" style="180" bestFit="1" customWidth="1"/>
    <col min="11266" max="11519" width="9.44140625" style="180" customWidth="1"/>
    <col min="11520" max="11520" width="2.77734375" style="180" customWidth="1"/>
    <col min="11521" max="11521" width="74" style="180" bestFit="1" customWidth="1"/>
    <col min="11522" max="11775" width="9.44140625" style="180" customWidth="1"/>
    <col min="11776" max="11776" width="2.77734375" style="180" customWidth="1"/>
    <col min="11777" max="11777" width="74" style="180" bestFit="1" customWidth="1"/>
    <col min="11778" max="12031" width="9.44140625" style="180" customWidth="1"/>
    <col min="12032" max="12032" width="2.77734375" style="180" customWidth="1"/>
    <col min="12033" max="12033" width="74" style="180" bestFit="1" customWidth="1"/>
    <col min="12034" max="12287" width="9.44140625" style="180" customWidth="1"/>
    <col min="12288" max="12288" width="2.77734375" style="180" customWidth="1"/>
    <col min="12289" max="12289" width="74" style="180" bestFit="1" customWidth="1"/>
    <col min="12290" max="12543" width="9.44140625" style="180" customWidth="1"/>
    <col min="12544" max="12544" width="2.77734375" style="180" customWidth="1"/>
    <col min="12545" max="12545" width="74" style="180" bestFit="1" customWidth="1"/>
    <col min="12546" max="12799" width="9.44140625" style="180" customWidth="1"/>
    <col min="12800" max="12800" width="2.77734375" style="180" customWidth="1"/>
    <col min="12801" max="12801" width="74" style="180" bestFit="1" customWidth="1"/>
    <col min="12802" max="13055" width="9.44140625" style="180" customWidth="1"/>
    <col min="13056" max="13056" width="2.77734375" style="180" customWidth="1"/>
    <col min="13057" max="13057" width="74" style="180" bestFit="1" customWidth="1"/>
    <col min="13058" max="13311" width="9.44140625" style="180" customWidth="1"/>
    <col min="13312" max="13312" width="2.77734375" style="180" customWidth="1"/>
    <col min="13313" max="13313" width="74" style="180" bestFit="1" customWidth="1"/>
    <col min="13314" max="13567" width="9.44140625" style="180" customWidth="1"/>
    <col min="13568" max="13568" width="2.77734375" style="180" customWidth="1"/>
    <col min="13569" max="13569" width="74" style="180" bestFit="1" customWidth="1"/>
    <col min="13570" max="13823" width="9.44140625" style="180" customWidth="1"/>
    <col min="13824" max="13824" width="2.77734375" style="180" customWidth="1"/>
    <col min="13825" max="13825" width="74" style="180" bestFit="1" customWidth="1"/>
    <col min="13826" max="14079" width="9.44140625" style="180" customWidth="1"/>
    <col min="14080" max="14080" width="2.77734375" style="180" customWidth="1"/>
    <col min="14081" max="14081" width="74" style="180" bestFit="1" customWidth="1"/>
    <col min="14082" max="14335" width="9.44140625" style="180" customWidth="1"/>
    <col min="14336" max="14336" width="2.77734375" style="180" customWidth="1"/>
    <col min="14337" max="14337" width="74" style="180" bestFit="1" customWidth="1"/>
    <col min="14338" max="14591" width="9.44140625" style="180" customWidth="1"/>
    <col min="14592" max="14592" width="2.77734375" style="180" customWidth="1"/>
    <col min="14593" max="14593" width="74" style="180" bestFit="1" customWidth="1"/>
    <col min="14594" max="14847" width="9.44140625" style="180" customWidth="1"/>
    <col min="14848" max="14848" width="2.77734375" style="180" customWidth="1"/>
    <col min="14849" max="14849" width="74" style="180" bestFit="1" customWidth="1"/>
    <col min="14850" max="15103" width="9.44140625" style="180" customWidth="1"/>
    <col min="15104" max="15104" width="2.77734375" style="180" customWidth="1"/>
    <col min="15105" max="15105" width="74" style="180" bestFit="1" customWidth="1"/>
    <col min="15106" max="15359" width="9.44140625" style="180" customWidth="1"/>
    <col min="15360" max="15360" width="2.77734375" style="180" customWidth="1"/>
    <col min="15361" max="15361" width="74" style="180" bestFit="1" customWidth="1"/>
    <col min="15362" max="15615" width="9.44140625" style="180" customWidth="1"/>
    <col min="15616" max="15616" width="2.77734375" style="180" customWidth="1"/>
    <col min="15617" max="15617" width="74" style="180" bestFit="1" customWidth="1"/>
    <col min="15618" max="15871" width="9.44140625" style="180" customWidth="1"/>
    <col min="15872" max="15872" width="2.77734375" style="180" customWidth="1"/>
    <col min="15873" max="15873" width="74" style="180" bestFit="1" customWidth="1"/>
    <col min="15874" max="16127" width="9.44140625" style="180" customWidth="1"/>
    <col min="16128" max="16128" width="2.77734375" style="180" customWidth="1"/>
    <col min="16129" max="16129" width="74" style="180" bestFit="1" customWidth="1"/>
    <col min="16130" max="16384" width="9.44140625" style="180" customWidth="1"/>
  </cols>
  <sheetData>
    <row r="1" spans="1:11" ht="84" customHeight="1" x14ac:dyDescent="0.25"/>
    <row r="2" spans="1:11" ht="22.8" x14ac:dyDescent="0.25">
      <c r="A2" s="181" t="s">
        <v>1143</v>
      </c>
    </row>
    <row r="3" spans="1:11" ht="22.8" x14ac:dyDescent="0.25">
      <c r="A3" s="181" t="s">
        <v>1144</v>
      </c>
    </row>
    <row r="4" spans="1:11" ht="45" customHeight="1" x14ac:dyDescent="0.3">
      <c r="A4" s="182" t="s">
        <v>1161</v>
      </c>
      <c r="C4" s="183"/>
      <c r="K4" s="184"/>
    </row>
    <row r="5" spans="1:11" ht="32.25" customHeight="1" x14ac:dyDescent="0.25">
      <c r="A5" s="185" t="s">
        <v>1145</v>
      </c>
      <c r="B5" s="185"/>
    </row>
    <row r="6" spans="1:11" ht="15" x14ac:dyDescent="0.25">
      <c r="A6" s="186" t="s">
        <v>1146</v>
      </c>
      <c r="B6" s="185"/>
    </row>
    <row r="7" spans="1:11" ht="15.6" x14ac:dyDescent="0.3">
      <c r="A7" s="187" t="s">
        <v>1147</v>
      </c>
      <c r="B7" s="188"/>
    </row>
    <row r="8" spans="1:11" ht="28.5" customHeight="1" x14ac:dyDescent="0.25">
      <c r="A8" s="185" t="s">
        <v>1148</v>
      </c>
      <c r="B8" s="187"/>
    </row>
    <row r="9" spans="1:11" ht="15" x14ac:dyDescent="0.25">
      <c r="A9" s="185" t="s">
        <v>1149</v>
      </c>
      <c r="B9" s="187"/>
    </row>
    <row r="10" spans="1:11" ht="30" customHeight="1" x14ac:dyDescent="0.25">
      <c r="A10" s="185" t="s">
        <v>1150</v>
      </c>
    </row>
    <row r="11" spans="1:11" ht="14.4" x14ac:dyDescent="0.3">
      <c r="A11" s="189" t="s">
        <v>1151</v>
      </c>
    </row>
    <row r="12" spans="1:11" ht="26.25" customHeight="1" x14ac:dyDescent="0.25">
      <c r="A12" s="185" t="s">
        <v>1152</v>
      </c>
    </row>
    <row r="13" spans="1:11" ht="15" x14ac:dyDescent="0.25">
      <c r="A13" s="190" t="s">
        <v>1153</v>
      </c>
    </row>
    <row r="14" spans="1:11" ht="15" x14ac:dyDescent="0.25">
      <c r="A14" s="190"/>
    </row>
  </sheetData>
  <hyperlinks>
    <hyperlink ref="A6" r:id="rId1" xr:uid="{F0404379-FEBC-4231-8824-79D470A0693D}"/>
    <hyperlink ref="A11" location="Contents!A1" display="Contents" xr:uid="{5A686766-5ED7-4532-85CD-264265EF2B49}"/>
    <hyperlink ref="A13" r:id="rId2" xr:uid="{0423204C-F3FF-4250-BC13-09F6296BB578}"/>
  </hyperlinks>
  <pageMargins left="0.70000000000000007" right="0.70000000000000007" top="0.75" bottom="0.75" header="0.30000000000000004" footer="0.30000000000000004"/>
  <pageSetup paperSize="9" fitToWidth="0" fitToHeight="0" orientation="landscape"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F8B8-C9DD-495F-932A-1B33A9011329}">
  <dimension ref="A1:D22"/>
  <sheetViews>
    <sheetView workbookViewId="0"/>
  </sheetViews>
  <sheetFormatPr defaultColWidth="9.44140625" defaultRowHeight="13.8" x14ac:dyDescent="0.25"/>
  <cols>
    <col min="1" max="1" width="24.5546875" style="204" customWidth="1"/>
    <col min="2" max="2" width="83.77734375" style="205" bestFit="1" customWidth="1"/>
    <col min="3" max="3" width="25" style="204" customWidth="1"/>
    <col min="4" max="4" width="16.21875" style="204" customWidth="1"/>
    <col min="5" max="5" width="9.44140625" style="204" customWidth="1"/>
    <col min="6" max="16384" width="9.44140625" style="204"/>
  </cols>
  <sheetData>
    <row r="1" spans="1:4" s="192" customFormat="1" ht="15.6" customHeight="1" x14ac:dyDescent="0.25">
      <c r="A1" s="191" t="s">
        <v>1143</v>
      </c>
      <c r="C1" s="193"/>
      <c r="D1" s="193"/>
    </row>
    <row r="2" spans="1:4" s="192" customFormat="1" ht="21.6" customHeight="1" x14ac:dyDescent="0.25">
      <c r="A2" s="191" t="s">
        <v>1154</v>
      </c>
      <c r="C2" s="193"/>
      <c r="D2" s="193"/>
    </row>
    <row r="3" spans="1:4" s="194" customFormat="1" ht="18" customHeight="1" x14ac:dyDescent="0.2">
      <c r="A3" s="194" t="s">
        <v>1155</v>
      </c>
      <c r="C3" s="195"/>
      <c r="D3" s="195"/>
    </row>
    <row r="4" spans="1:4" s="194" customFormat="1" ht="18" customHeight="1" x14ac:dyDescent="0.2">
      <c r="A4" s="196" t="s">
        <v>1156</v>
      </c>
      <c r="C4" s="195"/>
      <c r="D4" s="195"/>
    </row>
    <row r="5" spans="1:4" s="199" customFormat="1" ht="24" customHeight="1" x14ac:dyDescent="0.3">
      <c r="A5" s="197" t="s">
        <v>1157</v>
      </c>
      <c r="B5" s="197" t="s">
        <v>1158</v>
      </c>
      <c r="C5" s="197" t="s">
        <v>1159</v>
      </c>
      <c r="D5" s="198" t="s">
        <v>1160</v>
      </c>
    </row>
    <row r="6" spans="1:4" s="203" customFormat="1" ht="12.75" customHeight="1" x14ac:dyDescent="0.3">
      <c r="A6" s="189" t="s">
        <v>1164</v>
      </c>
      <c r="B6" s="200" t="s">
        <v>1162</v>
      </c>
      <c r="C6" s="201" t="s">
        <v>1163</v>
      </c>
      <c r="D6" s="202" t="s">
        <v>1107</v>
      </c>
    </row>
    <row r="7" spans="1:4" s="203" customFormat="1" ht="13.95" customHeight="1" x14ac:dyDescent="0.3">
      <c r="A7" s="189" t="s">
        <v>1165</v>
      </c>
      <c r="B7" s="200" t="s">
        <v>1162</v>
      </c>
      <c r="C7" s="201" t="s">
        <v>1163</v>
      </c>
      <c r="D7" s="202" t="s">
        <v>1107</v>
      </c>
    </row>
    <row r="8" spans="1:4" s="199" customFormat="1" ht="14.4" x14ac:dyDescent="0.3">
      <c r="A8" s="204"/>
      <c r="B8" s="205"/>
      <c r="C8" s="206"/>
      <c r="D8" s="204"/>
    </row>
    <row r="9" spans="1:4" s="199" customFormat="1" ht="14.4" x14ac:dyDescent="0.3">
      <c r="A9" s="204"/>
      <c r="B9" s="205"/>
      <c r="C9" s="206"/>
      <c r="D9" s="204"/>
    </row>
    <row r="10" spans="1:4" s="199" customFormat="1" ht="14.4" x14ac:dyDescent="0.3">
      <c r="A10" s="204"/>
      <c r="B10" s="205"/>
      <c r="C10" s="206"/>
      <c r="D10" s="204"/>
    </row>
    <row r="11" spans="1:4" s="199" customFormat="1" ht="14.4" x14ac:dyDescent="0.3">
      <c r="A11" s="204"/>
      <c r="B11" s="205"/>
      <c r="C11" s="206"/>
      <c r="D11" s="204"/>
    </row>
    <row r="12" spans="1:4" s="199" customFormat="1" ht="14.4" x14ac:dyDescent="0.3">
      <c r="A12" s="204"/>
      <c r="B12" s="205"/>
      <c r="C12" s="206"/>
      <c r="D12" s="204"/>
    </row>
    <row r="13" spans="1:4" s="199" customFormat="1" ht="14.4" x14ac:dyDescent="0.3">
      <c r="A13" s="204"/>
      <c r="B13" s="205"/>
      <c r="C13" s="206"/>
      <c r="D13" s="204"/>
    </row>
    <row r="14" spans="1:4" s="199" customFormat="1" ht="14.4" x14ac:dyDescent="0.3">
      <c r="A14" s="204"/>
      <c r="B14" s="205"/>
      <c r="C14" s="206"/>
      <c r="D14" s="204"/>
    </row>
    <row r="15" spans="1:4" s="199" customFormat="1" ht="14.4" x14ac:dyDescent="0.3">
      <c r="A15" s="204"/>
      <c r="B15" s="205"/>
      <c r="C15" s="206"/>
      <c r="D15" s="204"/>
    </row>
    <row r="16" spans="1:4" s="199" customFormat="1" ht="14.4" x14ac:dyDescent="0.3">
      <c r="A16" s="204"/>
      <c r="B16" s="205"/>
      <c r="C16" s="206"/>
      <c r="D16" s="204"/>
    </row>
    <row r="17" spans="1:4" s="199" customFormat="1" ht="14.4" x14ac:dyDescent="0.3">
      <c r="A17" s="204"/>
      <c r="B17" s="205"/>
      <c r="C17" s="206"/>
      <c r="D17" s="204"/>
    </row>
    <row r="18" spans="1:4" s="199" customFormat="1" ht="14.4" x14ac:dyDescent="0.3">
      <c r="A18" s="204"/>
      <c r="B18" s="205"/>
      <c r="C18" s="206"/>
      <c r="D18" s="204"/>
    </row>
    <row r="19" spans="1:4" s="199" customFormat="1" ht="14.4" x14ac:dyDescent="0.3">
      <c r="B19" s="205"/>
      <c r="C19" s="206"/>
      <c r="D19" s="204"/>
    </row>
    <row r="20" spans="1:4" s="199" customFormat="1" ht="14.4" x14ac:dyDescent="0.3">
      <c r="B20" s="205"/>
      <c r="C20" s="206"/>
      <c r="D20" s="204"/>
    </row>
    <row r="21" spans="1:4" s="199" customFormat="1" ht="14.4" x14ac:dyDescent="0.3">
      <c r="B21" s="205"/>
      <c r="C21" s="206"/>
      <c r="D21" s="204"/>
    </row>
    <row r="22" spans="1:4" s="199" customFormat="1" ht="14.4" x14ac:dyDescent="0.3">
      <c r="B22" s="205"/>
      <c r="C22" s="206"/>
      <c r="D22" s="204"/>
    </row>
  </sheetData>
  <hyperlinks>
    <hyperlink ref="A4" location="Cover_sheet!A1" display="Cover sheet" xr:uid="{0839D15C-83A0-4DA7-B4CF-38498B875CB8}"/>
    <hyperlink ref="A6" location="FIRE1104!A1" display="FIRE1104" xr:uid="{73BD551E-BBEF-49DA-B122-2BF0528E3D3B}"/>
    <hyperlink ref="A7" location="FIRE1104a!A1" display="FIRE1104a" xr:uid="{FC8D06E2-1DBF-4D78-9001-BC3A318495B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H106"/>
  <sheetViews>
    <sheetView zoomScaleNormal="100" workbookViewId="0">
      <pane ySplit="6" topLeftCell="A7" activePane="bottomLeft" state="frozen"/>
      <selection pane="bottomLeft"/>
    </sheetView>
  </sheetViews>
  <sheetFormatPr defaultColWidth="9.21875" defaultRowHeight="14.4" x14ac:dyDescent="0.3"/>
  <cols>
    <col min="1" max="1" width="19.5546875" style="4" customWidth="1"/>
    <col min="2" max="9" width="8.77734375" style="4" customWidth="1"/>
    <col min="10" max="10" width="3.77734375" style="4" customWidth="1"/>
    <col min="11" max="17" width="8.77734375" style="4" customWidth="1"/>
    <col min="18" max="18" width="12.77734375" style="4" customWidth="1"/>
    <col min="19" max="19" width="3.77734375" style="4" customWidth="1"/>
    <col min="20" max="26" width="8.77734375" style="4" customWidth="1"/>
    <col min="27" max="27" width="12.77734375" style="4" customWidth="1"/>
    <col min="28" max="28" width="3.77734375" style="4" customWidth="1"/>
    <col min="29" max="35" width="8.77734375" style="4" customWidth="1"/>
    <col min="36" max="36" width="12.77734375" style="4" customWidth="1"/>
    <col min="37" max="37" width="3.77734375" style="4" customWidth="1"/>
    <col min="38" max="44" width="8.77734375" style="4" customWidth="1"/>
    <col min="45" max="45" width="12.77734375" style="4" customWidth="1"/>
    <col min="46" max="46" width="3.77734375" style="4" customWidth="1"/>
    <col min="47" max="53" width="8.77734375" style="4" customWidth="1"/>
    <col min="54" max="54" width="12.77734375" style="4" customWidth="1"/>
    <col min="55" max="55" width="21.5546875" style="4" bestFit="1" customWidth="1"/>
    <col min="56" max="57" width="9.21875" style="4"/>
    <col min="58" max="58" width="31.77734375" style="4" hidden="1" customWidth="1"/>
    <col min="59" max="59" width="10" style="4" hidden="1" customWidth="1"/>
    <col min="60" max="16384" width="9.21875" style="4"/>
  </cols>
  <sheetData>
    <row r="1" spans="1:60" s="5" customFormat="1" ht="18.600000000000001" x14ac:dyDescent="0.45">
      <c r="A1" s="207" t="s">
        <v>197</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3"/>
      <c r="BD1" s="3"/>
      <c r="BE1" s="4"/>
      <c r="BF1" s="4"/>
    </row>
    <row r="2" spans="1:60" s="5" customFormat="1" ht="22.5" customHeight="1" x14ac:dyDescent="0.3">
      <c r="A2" s="217" t="s">
        <v>148</v>
      </c>
      <c r="B2" s="25"/>
      <c r="C2" s="25"/>
      <c r="D2" s="25"/>
      <c r="E2" s="25"/>
      <c r="F2" s="25"/>
      <c r="G2" s="25"/>
      <c r="H2" s="25"/>
      <c r="I2" s="25"/>
      <c r="J2" s="26"/>
      <c r="K2" s="25"/>
      <c r="L2" s="25"/>
      <c r="M2" s="25"/>
      <c r="N2" s="25"/>
      <c r="O2" s="25"/>
      <c r="P2" s="25"/>
      <c r="Q2" s="25"/>
      <c r="R2" s="25"/>
      <c r="S2" s="26"/>
      <c r="T2" s="25"/>
      <c r="U2" s="25"/>
      <c r="V2" s="25"/>
      <c r="W2" s="25"/>
      <c r="X2" s="25"/>
      <c r="Y2" s="25"/>
      <c r="Z2" s="25"/>
      <c r="AA2" s="25"/>
      <c r="AB2" s="26"/>
      <c r="AC2" s="25"/>
      <c r="AD2" s="25"/>
      <c r="AE2" s="25"/>
      <c r="AF2" s="25"/>
      <c r="AG2" s="25"/>
      <c r="AH2" s="25"/>
      <c r="AI2" s="25"/>
      <c r="AJ2" s="25"/>
      <c r="AK2" s="26"/>
      <c r="AL2" s="25"/>
      <c r="AM2" s="25"/>
      <c r="AN2" s="25"/>
      <c r="AO2" s="25"/>
      <c r="AP2" s="25"/>
      <c r="AQ2" s="25"/>
      <c r="AR2" s="25"/>
      <c r="AS2" s="25"/>
      <c r="AT2" s="26"/>
      <c r="AU2" s="25"/>
      <c r="AV2" s="25"/>
      <c r="AW2" s="25"/>
      <c r="AX2" s="25"/>
      <c r="AY2" s="25"/>
      <c r="AZ2" s="25"/>
      <c r="BA2" s="25"/>
      <c r="BB2" s="25"/>
      <c r="BC2" s="4"/>
      <c r="BD2" s="4"/>
      <c r="BE2" s="4"/>
      <c r="BF2" s="4"/>
    </row>
    <row r="3" spans="1:60" s="5" customFormat="1" ht="15" customHeight="1" x14ac:dyDescent="0.3">
      <c r="A3" s="208" t="s">
        <v>144</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5"/>
      <c r="AJ3" s="4"/>
      <c r="AK3" s="4"/>
      <c r="AL3" s="4"/>
      <c r="AM3" s="4"/>
      <c r="AN3" s="4"/>
      <c r="AO3" s="4"/>
      <c r="AP3" s="4"/>
      <c r="AQ3" s="4"/>
      <c r="AR3" s="4"/>
    </row>
    <row r="4" spans="1:60" s="5" customFormat="1" ht="15" customHeight="1" x14ac:dyDescent="0.3">
      <c r="A4" s="209" t="str">
        <f>VLOOKUP($A$3,$BF$53:$BG$101,2,FALSE)</f>
        <v>E92000001</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76"/>
      <c r="AJ4" s="27"/>
      <c r="AK4" s="27"/>
      <c r="AL4" s="27"/>
      <c r="AM4" s="27"/>
      <c r="AN4" s="27"/>
      <c r="AO4" s="27"/>
      <c r="AP4" s="27"/>
      <c r="AQ4" s="27"/>
      <c r="AR4" s="27"/>
      <c r="AS4" s="27"/>
      <c r="AT4" s="27"/>
      <c r="AU4" s="27"/>
      <c r="AV4" s="27"/>
      <c r="AW4" s="27"/>
      <c r="AX4" s="27"/>
      <c r="AY4" s="27"/>
      <c r="AZ4" s="27"/>
      <c r="BA4" s="27"/>
      <c r="BB4" s="27"/>
      <c r="BC4" s="4"/>
      <c r="BD4" s="4"/>
      <c r="BE4" s="4"/>
      <c r="BF4" s="4"/>
    </row>
    <row r="5" spans="1:60" s="216" customFormat="1" ht="32.1" customHeight="1" thickBot="1" x14ac:dyDescent="0.4">
      <c r="A5" s="213"/>
      <c r="B5" s="214" t="s">
        <v>157</v>
      </c>
      <c r="C5" s="214"/>
      <c r="D5" s="214"/>
      <c r="E5" s="214"/>
      <c r="F5" s="214"/>
      <c r="G5" s="214"/>
      <c r="H5" s="214"/>
      <c r="I5" s="214"/>
      <c r="J5" s="218" t="s">
        <v>1166</v>
      </c>
      <c r="K5" s="214" t="s">
        <v>158</v>
      </c>
      <c r="L5" s="214"/>
      <c r="M5" s="214"/>
      <c r="N5" s="214"/>
      <c r="O5" s="214"/>
      <c r="P5" s="214"/>
      <c r="Q5" s="214"/>
      <c r="R5" s="214"/>
      <c r="S5" s="218" t="s">
        <v>1166</v>
      </c>
      <c r="T5" s="215" t="s">
        <v>159</v>
      </c>
      <c r="U5" s="215"/>
      <c r="V5" s="215"/>
      <c r="W5" s="215"/>
      <c r="X5" s="215"/>
      <c r="Y5" s="215"/>
      <c r="Z5" s="215"/>
      <c r="AA5" s="215"/>
      <c r="AB5" s="218" t="s">
        <v>1166</v>
      </c>
      <c r="AC5" s="214" t="s">
        <v>149</v>
      </c>
      <c r="AD5" s="214"/>
      <c r="AE5" s="214"/>
      <c r="AF5" s="214"/>
      <c r="AG5" s="214"/>
      <c r="AH5" s="214"/>
      <c r="AI5" s="214"/>
      <c r="AJ5" s="214"/>
      <c r="AK5" s="218" t="s">
        <v>1166</v>
      </c>
      <c r="AL5" s="214" t="s">
        <v>150</v>
      </c>
      <c r="AM5" s="214"/>
      <c r="AN5" s="214"/>
      <c r="AO5" s="214"/>
      <c r="AP5" s="214"/>
      <c r="AQ5" s="214"/>
      <c r="AR5" s="214"/>
      <c r="AS5" s="214"/>
      <c r="AT5" s="218" t="s">
        <v>1166</v>
      </c>
      <c r="AU5" s="215" t="s">
        <v>160</v>
      </c>
      <c r="AV5" s="215"/>
      <c r="AW5" s="215"/>
      <c r="AX5" s="215"/>
      <c r="AY5" s="215"/>
      <c r="AZ5" s="215"/>
      <c r="BA5" s="215"/>
      <c r="BB5" s="215"/>
      <c r="BC5" s="213"/>
      <c r="BD5" s="213"/>
      <c r="BE5" s="213"/>
      <c r="BF5" s="213"/>
    </row>
    <row r="6" spans="1:60" s="102" customFormat="1" ht="60" customHeight="1" thickBot="1" x14ac:dyDescent="0.35">
      <c r="A6" s="98" t="s">
        <v>212</v>
      </c>
      <c r="B6" s="98" t="s">
        <v>175</v>
      </c>
      <c r="C6" s="98" t="s">
        <v>177</v>
      </c>
      <c r="D6" s="98" t="s">
        <v>178</v>
      </c>
      <c r="E6" s="98" t="s">
        <v>179</v>
      </c>
      <c r="F6" s="98" t="s">
        <v>180</v>
      </c>
      <c r="G6" s="98" t="s">
        <v>176</v>
      </c>
      <c r="H6" s="100" t="s">
        <v>214</v>
      </c>
      <c r="I6" s="99" t="s">
        <v>213</v>
      </c>
      <c r="J6" s="219" t="s">
        <v>1166</v>
      </c>
      <c r="K6" s="98" t="s">
        <v>175</v>
      </c>
      <c r="L6" s="98" t="s">
        <v>177</v>
      </c>
      <c r="M6" s="98" t="s">
        <v>178</v>
      </c>
      <c r="N6" s="98" t="s">
        <v>179</v>
      </c>
      <c r="O6" s="98" t="s">
        <v>180</v>
      </c>
      <c r="P6" s="98" t="s">
        <v>176</v>
      </c>
      <c r="Q6" s="100" t="s">
        <v>214</v>
      </c>
      <c r="R6" s="99" t="s">
        <v>213</v>
      </c>
      <c r="S6" s="219" t="s">
        <v>1166</v>
      </c>
      <c r="T6" s="100" t="s">
        <v>175</v>
      </c>
      <c r="U6" s="100" t="s">
        <v>177</v>
      </c>
      <c r="V6" s="100" t="s">
        <v>178</v>
      </c>
      <c r="W6" s="100" t="s">
        <v>179</v>
      </c>
      <c r="X6" s="100" t="s">
        <v>180</v>
      </c>
      <c r="Y6" s="100" t="s">
        <v>176</v>
      </c>
      <c r="Z6" s="100" t="s">
        <v>214</v>
      </c>
      <c r="AA6" s="101" t="s">
        <v>213</v>
      </c>
      <c r="AB6" s="219" t="s">
        <v>1166</v>
      </c>
      <c r="AC6" s="98" t="s">
        <v>175</v>
      </c>
      <c r="AD6" s="98" t="s">
        <v>177</v>
      </c>
      <c r="AE6" s="98" t="s">
        <v>178</v>
      </c>
      <c r="AF6" s="98" t="s">
        <v>179</v>
      </c>
      <c r="AG6" s="98" t="s">
        <v>180</v>
      </c>
      <c r="AH6" s="98" t="s">
        <v>176</v>
      </c>
      <c r="AI6" s="100" t="s">
        <v>214</v>
      </c>
      <c r="AJ6" s="99" t="s">
        <v>213</v>
      </c>
      <c r="AK6" s="219" t="s">
        <v>1166</v>
      </c>
      <c r="AL6" s="98" t="s">
        <v>175</v>
      </c>
      <c r="AM6" s="98" t="s">
        <v>177</v>
      </c>
      <c r="AN6" s="98" t="s">
        <v>178</v>
      </c>
      <c r="AO6" s="98" t="s">
        <v>179</v>
      </c>
      <c r="AP6" s="98" t="s">
        <v>180</v>
      </c>
      <c r="AQ6" s="98" t="s">
        <v>176</v>
      </c>
      <c r="AR6" s="100" t="s">
        <v>214</v>
      </c>
      <c r="AS6" s="99" t="s">
        <v>213</v>
      </c>
      <c r="AT6" s="219" t="s">
        <v>1166</v>
      </c>
      <c r="AU6" s="100" t="s">
        <v>175</v>
      </c>
      <c r="AV6" s="100" t="s">
        <v>177</v>
      </c>
      <c r="AW6" s="100" t="s">
        <v>178</v>
      </c>
      <c r="AX6" s="100" t="s">
        <v>179</v>
      </c>
      <c r="AY6" s="100" t="s">
        <v>180</v>
      </c>
      <c r="AZ6" s="100" t="s">
        <v>176</v>
      </c>
      <c r="BA6" s="100" t="s">
        <v>214</v>
      </c>
      <c r="BB6" s="101" t="s">
        <v>213</v>
      </c>
    </row>
    <row r="7" spans="1:60" s="5" customFormat="1" ht="15" customHeight="1" x14ac:dyDescent="0.3">
      <c r="A7" s="10">
        <v>2011</v>
      </c>
      <c r="B7" s="11">
        <f>ROUND(SUM('FIRE1104 raw'!B10:C10),0)</f>
        <v>25781</v>
      </c>
      <c r="C7" s="11">
        <f>ROUND('FIRE1104 raw'!D10,0)</f>
        <v>427</v>
      </c>
      <c r="D7" s="11">
        <f>ROUND('FIRE1104 raw'!E10,0)</f>
        <v>189</v>
      </c>
      <c r="E7" s="11">
        <f>ROUND('FIRE1104 raw'!F10,0)</f>
        <v>497</v>
      </c>
      <c r="F7" s="11">
        <f>ROUND(SUM('FIRE1104 raw'!G10:H10),0)</f>
        <v>138</v>
      </c>
      <c r="G7" s="11">
        <f>ROUND('FIRE1104 raw'!I10,0)</f>
        <v>2104</v>
      </c>
      <c r="H7" s="82">
        <f>IF(SUM(B7:F7)=0,"-",ROUND('FIRE1104 raw'!J10,3))</f>
        <v>4.5999999999999999E-2</v>
      </c>
      <c r="I7" s="80">
        <f>IF(SUM(B7:G7)=0,"-",ROUND('FIRE1104 raw'!K10,3))</f>
        <v>7.1999999999999995E-2</v>
      </c>
      <c r="J7" s="220" t="s">
        <v>1166</v>
      </c>
      <c r="K7" s="11">
        <f>ROUND(SUM('FIRE1104 raw'!M10:N10),0)</f>
        <v>12280</v>
      </c>
      <c r="L7" s="11">
        <f>ROUND('FIRE1104 raw'!O10,0)</f>
        <v>46</v>
      </c>
      <c r="M7" s="11">
        <f>ROUND('FIRE1104 raw'!P10,0)</f>
        <v>23</v>
      </c>
      <c r="N7" s="11">
        <f>ROUND('FIRE1104 raw'!Q10,0)</f>
        <v>22</v>
      </c>
      <c r="O7" s="11">
        <f>ROUND(SUM('FIRE1104 raw'!R10:S10),0)</f>
        <v>36</v>
      </c>
      <c r="P7" s="11">
        <f>ROUND('FIRE1104 raw'!T10,0)</f>
        <v>1817</v>
      </c>
      <c r="Q7" s="82">
        <f>IF(SUM(K7:O7)=0,"-",ROUND('FIRE1104 raw'!U10,3))</f>
        <v>0.01</v>
      </c>
      <c r="R7" s="80">
        <f>IF(SUM(K7:P7)=0,"-",ROUND('FIRE1104 raw'!V10,3))</f>
        <v>0.128</v>
      </c>
      <c r="S7" s="220" t="s">
        <v>1166</v>
      </c>
      <c r="T7" s="12">
        <f>ROUND('FIRE1104 raw'!X10,0)</f>
        <v>38061</v>
      </c>
      <c r="U7" s="12">
        <f>ROUND('FIRE1104 raw'!Y10,0)</f>
        <v>473</v>
      </c>
      <c r="V7" s="12">
        <f>ROUND('FIRE1104 raw'!Z10,0)</f>
        <v>212</v>
      </c>
      <c r="W7" s="12">
        <f>ROUND('FIRE1104 raw'!AA10,0)</f>
        <v>519</v>
      </c>
      <c r="X7" s="12">
        <f>ROUND('FIRE1104 raw'!AB10,0)</f>
        <v>174</v>
      </c>
      <c r="Y7" s="12">
        <f>ROUND('FIRE1104 raw'!AC10,0)</f>
        <v>3921</v>
      </c>
      <c r="Z7" s="109">
        <f>IF(SUM(T7:X7)=0,"-",ROUND('FIRE1104 raw'!AD10,3))</f>
        <v>3.5000000000000003E-2</v>
      </c>
      <c r="AA7" s="82">
        <f>IF(SUM(T7:Y7)=0,"-",ROUND('FIRE1104 raw'!AE10,3))</f>
        <v>0.09</v>
      </c>
      <c r="AB7" s="220" t="s">
        <v>1166</v>
      </c>
      <c r="AC7" s="11">
        <f>ROUND(SUM('FIRE1104 raw'!AG10:AH10),0)</f>
        <v>1407</v>
      </c>
      <c r="AD7" s="11">
        <f>ROUND('FIRE1104 raw'!AI10,0)</f>
        <v>17</v>
      </c>
      <c r="AE7" s="11">
        <f>ROUND('FIRE1104 raw'!AJ10,0)</f>
        <v>5</v>
      </c>
      <c r="AF7" s="11">
        <f>ROUND('FIRE1104 raw'!AK10,0)</f>
        <v>8</v>
      </c>
      <c r="AG7" s="11">
        <f>ROUND(SUM('FIRE1104 raw'!AL10:AM10),0)</f>
        <v>3</v>
      </c>
      <c r="AH7" s="11">
        <f>ROUND('FIRE1104 raw'!AN10,0)</f>
        <v>116</v>
      </c>
      <c r="AI7" s="82">
        <f>IF(SUM(AC7:AG7)=0,"-",ROUND('FIRE1104 raw'!AO10,3))</f>
        <v>2.3E-2</v>
      </c>
      <c r="AJ7" s="80">
        <f>IF(SUM(AC7:AH7)=0,"-",ROUND('FIRE1104 raw'!AP10,3))</f>
        <v>7.4999999999999997E-2</v>
      </c>
      <c r="AK7" s="220" t="s">
        <v>1166</v>
      </c>
      <c r="AL7" s="11">
        <f>ROUND(SUM('FIRE1104 raw'!AR10:AS10),0)</f>
        <v>8143</v>
      </c>
      <c r="AM7" s="11">
        <f>ROUND('FIRE1104 raw'!AT10,0)</f>
        <v>82</v>
      </c>
      <c r="AN7" s="11">
        <f>ROUND('FIRE1104 raw'!AU10,0)</f>
        <v>224</v>
      </c>
      <c r="AO7" s="11">
        <f>ROUND('FIRE1104 raw'!AV10,0)</f>
        <v>215</v>
      </c>
      <c r="AP7" s="11">
        <f>ROUND('FIRE1104 raw'!AW10,0)</f>
        <v>60</v>
      </c>
      <c r="AQ7" s="11">
        <f>ROUND('FIRE1104 raw'!AY10,0)</f>
        <v>624</v>
      </c>
      <c r="AR7" s="82">
        <f>IF(SUM(AL7:AP7)=0,"-",ROUND('FIRE1104 raw'!AZ10,3))</f>
        <v>6.7000000000000004E-2</v>
      </c>
      <c r="AS7" s="80">
        <f>IF(SUM(AL7:AQ7)=0,"-",ROUND('FIRE1104 raw'!BA10,3))</f>
        <v>6.7000000000000004E-2</v>
      </c>
      <c r="AT7" s="220" t="s">
        <v>1166</v>
      </c>
      <c r="AU7" s="12">
        <f>ROUND('FIRE1104 raw'!BC10,0)</f>
        <v>47611</v>
      </c>
      <c r="AV7" s="12">
        <f>ROUND('FIRE1104 raw'!BD10,0)</f>
        <v>572</v>
      </c>
      <c r="AW7" s="12">
        <f>ROUND('FIRE1104 raw'!BE10,0)</f>
        <v>441</v>
      </c>
      <c r="AX7" s="12">
        <f>ROUND('FIRE1104 raw'!BF10,0)</f>
        <v>742</v>
      </c>
      <c r="AY7" s="12">
        <f>ROUND('FIRE1104 raw'!BG10,0)</f>
        <v>237</v>
      </c>
      <c r="AZ7" s="12">
        <f>ROUND('FIRE1104 raw'!BH10,0)</f>
        <v>4661</v>
      </c>
      <c r="BA7" s="109">
        <f>IF(SUM(AU7:AY7)=0,"-",ROUND('FIRE1104 raw'!BI10,3))</f>
        <v>0.04</v>
      </c>
      <c r="BB7" s="82">
        <f>IF(SUM(AU7:AZ7)=0,"-",ROUND('FIRE1104 raw'!BJ10,3))</f>
        <v>8.5999999999999993E-2</v>
      </c>
      <c r="BC7" s="4"/>
      <c r="BD7" s="4"/>
      <c r="BE7" s="18"/>
      <c r="BF7" s="18"/>
    </row>
    <row r="8" spans="1:60" s="5" customFormat="1" ht="15" customHeight="1" x14ac:dyDescent="0.3">
      <c r="A8" s="14">
        <v>2012</v>
      </c>
      <c r="B8" s="15">
        <f>ROUND(SUM('FIRE1104 raw'!B11:C11),0)</f>
        <v>25235</v>
      </c>
      <c r="C8" s="15">
        <f>ROUND('FIRE1104 raw'!D11,0)</f>
        <v>461</v>
      </c>
      <c r="D8" s="15">
        <f>ROUND('FIRE1104 raw'!E11,0)</f>
        <v>181</v>
      </c>
      <c r="E8" s="15">
        <f>ROUND('FIRE1104 raw'!F11,0)</f>
        <v>495</v>
      </c>
      <c r="F8" s="15">
        <f>ROUND(SUM('FIRE1104 raw'!G11:H11),0)</f>
        <v>110</v>
      </c>
      <c r="G8" s="15">
        <f>ROUND('FIRE1104 raw'!I11,0)</f>
        <v>1763</v>
      </c>
      <c r="H8" s="86">
        <f>IF(SUM(B8:F8)=0,"-",ROUND('FIRE1104 raw'!J11,3))</f>
        <v>4.7E-2</v>
      </c>
      <c r="I8" s="84">
        <f>IF(SUM(B8:G8)=0,"-",ROUND('FIRE1104 raw'!K11,3))</f>
        <v>6.2E-2</v>
      </c>
      <c r="J8" s="221" t="s">
        <v>1166</v>
      </c>
      <c r="K8" s="15">
        <f>ROUND(SUM('FIRE1104 raw'!M11:N11),0)</f>
        <v>12278</v>
      </c>
      <c r="L8" s="15">
        <f>ROUND('FIRE1104 raw'!O11,0)</f>
        <v>43</v>
      </c>
      <c r="M8" s="15">
        <f>ROUND('FIRE1104 raw'!P11,0)</f>
        <v>15</v>
      </c>
      <c r="N8" s="15">
        <f>ROUND('FIRE1104 raw'!Q11,0)</f>
        <v>45</v>
      </c>
      <c r="O8" s="15">
        <f>ROUND(SUM('FIRE1104 raw'!R11:S11),0)</f>
        <v>27</v>
      </c>
      <c r="P8" s="15">
        <f>ROUND('FIRE1104 raw'!T11,0)</f>
        <v>1409</v>
      </c>
      <c r="Q8" s="86">
        <f>IF(SUM(K8:O8)=0,"-",ROUND('FIRE1104 raw'!U11,3))</f>
        <v>0.01</v>
      </c>
      <c r="R8" s="84">
        <f>IF(SUM(K8:P8)=0,"-",ROUND('FIRE1104 raw'!V11,3))</f>
        <v>0.10199999999999999</v>
      </c>
      <c r="S8" s="221" t="s">
        <v>1166</v>
      </c>
      <c r="T8" s="16">
        <f>ROUND('FIRE1104 raw'!X11,0)</f>
        <v>37513</v>
      </c>
      <c r="U8" s="16">
        <f>ROUND('FIRE1104 raw'!Y11,0)</f>
        <v>504</v>
      </c>
      <c r="V8" s="16">
        <f>ROUND('FIRE1104 raw'!Z11,0)</f>
        <v>196</v>
      </c>
      <c r="W8" s="16">
        <f>ROUND('FIRE1104 raw'!AA11,0)</f>
        <v>540</v>
      </c>
      <c r="X8" s="16">
        <f>ROUND('FIRE1104 raw'!AB11,0)</f>
        <v>137</v>
      </c>
      <c r="Y8" s="16">
        <f>ROUND('FIRE1104 raw'!AC11,0)</f>
        <v>3172</v>
      </c>
      <c r="Z8" s="56">
        <f>IF(SUM(T8:X8)=0,"-",ROUND('FIRE1104 raw'!AD11,3))</f>
        <v>3.5000000000000003E-2</v>
      </c>
      <c r="AA8" s="86">
        <f>IF(SUM(T8:Y8)=0,"-",ROUND('FIRE1104 raw'!AE11,3))</f>
        <v>7.4999999999999997E-2</v>
      </c>
      <c r="AB8" s="221" t="s">
        <v>1166</v>
      </c>
      <c r="AC8" s="15">
        <f>ROUND(SUM('FIRE1104 raw'!AG11:AH11),0)</f>
        <v>1333</v>
      </c>
      <c r="AD8" s="15">
        <f>ROUND('FIRE1104 raw'!AI11,0)</f>
        <v>17</v>
      </c>
      <c r="AE8" s="15">
        <f>ROUND('FIRE1104 raw'!AJ11,0)</f>
        <v>5</v>
      </c>
      <c r="AF8" s="15">
        <f>ROUND('FIRE1104 raw'!AK11,0)</f>
        <v>7</v>
      </c>
      <c r="AG8" s="15">
        <f>ROUND(SUM('FIRE1104 raw'!AL11:AM11),0)</f>
        <v>4</v>
      </c>
      <c r="AH8" s="15">
        <f>ROUND('FIRE1104 raw'!AN11,0)</f>
        <v>76</v>
      </c>
      <c r="AI8" s="86">
        <f>IF(SUM(AC8:AG8)=0,"-",ROUND('FIRE1104 raw'!AO11,3))</f>
        <v>2.4E-2</v>
      </c>
      <c r="AJ8" s="84">
        <f>IF(SUM(AC8:AH8)=0,"-",ROUND('FIRE1104 raw'!AP11,3))</f>
        <v>5.2999999999999999E-2</v>
      </c>
      <c r="AK8" s="221" t="s">
        <v>1166</v>
      </c>
      <c r="AL8" s="15">
        <f>ROUND(SUM('FIRE1104 raw'!AR11:AS11),0)</f>
        <v>7509</v>
      </c>
      <c r="AM8" s="15">
        <f>ROUND('FIRE1104 raw'!AT11,0)</f>
        <v>71</v>
      </c>
      <c r="AN8" s="15">
        <f>ROUND('FIRE1104 raw'!AU11,0)</f>
        <v>203</v>
      </c>
      <c r="AO8" s="15">
        <f>ROUND('FIRE1104 raw'!AV11,0)</f>
        <v>216</v>
      </c>
      <c r="AP8" s="15">
        <f>ROUND('FIRE1104 raw'!AW11,0)</f>
        <v>65</v>
      </c>
      <c r="AQ8" s="15">
        <f>ROUND('FIRE1104 raw'!AY11,0)</f>
        <v>503</v>
      </c>
      <c r="AR8" s="86">
        <f>IF(SUM(AL8:AP8)=0,"-",ROUND('FIRE1104 raw'!AZ11,3))</f>
        <v>6.9000000000000006E-2</v>
      </c>
      <c r="AS8" s="84">
        <f>IF(SUM(AL8:AQ8)=0,"-",ROUND('FIRE1104 raw'!BA11,3))</f>
        <v>5.8999999999999997E-2</v>
      </c>
      <c r="AT8" s="221" t="s">
        <v>1166</v>
      </c>
      <c r="AU8" s="16">
        <f>ROUND('FIRE1104 raw'!BC11,0)</f>
        <v>46355</v>
      </c>
      <c r="AV8" s="16">
        <f>ROUND('FIRE1104 raw'!BD11,0)</f>
        <v>592</v>
      </c>
      <c r="AW8" s="16">
        <f>ROUND('FIRE1104 raw'!BE11,0)</f>
        <v>404</v>
      </c>
      <c r="AX8" s="16">
        <f>ROUND('FIRE1104 raw'!BF11,0)</f>
        <v>763</v>
      </c>
      <c r="AY8" s="16">
        <f>ROUND('FIRE1104 raw'!BG11,0)</f>
        <v>206</v>
      </c>
      <c r="AZ8" s="16">
        <f>ROUND('FIRE1104 raw'!BH11,0)</f>
        <v>3751</v>
      </c>
      <c r="BA8" s="56">
        <f>IF(SUM(AU8:AY8)=0,"-",ROUND('FIRE1104 raw'!BI11,3))</f>
        <v>4.1000000000000002E-2</v>
      </c>
      <c r="BB8" s="86">
        <f>IF(SUM(AU8:AZ8)=0,"-",ROUND('FIRE1104 raw'!BJ11,3))</f>
        <v>7.1999999999999995E-2</v>
      </c>
      <c r="BD8" s="87"/>
      <c r="BF8" s="18"/>
      <c r="BG8" s="18"/>
      <c r="BH8" s="84"/>
    </row>
    <row r="9" spans="1:60" s="5" customFormat="1" ht="15" customHeight="1" x14ac:dyDescent="0.3">
      <c r="A9" s="14">
        <v>2013</v>
      </c>
      <c r="B9" s="15">
        <f>ROUND(SUM('FIRE1104 raw'!B12:C12),0)</f>
        <v>24271</v>
      </c>
      <c r="C9" s="15">
        <f>ROUND('FIRE1104 raw'!D12,0)</f>
        <v>433</v>
      </c>
      <c r="D9" s="15">
        <f>ROUND('FIRE1104 raw'!E12,0)</f>
        <v>180</v>
      </c>
      <c r="E9" s="15">
        <f>ROUND('FIRE1104 raw'!F12,0)</f>
        <v>482</v>
      </c>
      <c r="F9" s="15">
        <f>ROUND(SUM('FIRE1104 raw'!G12:H12),0)</f>
        <v>129</v>
      </c>
      <c r="G9" s="15">
        <f>ROUND('FIRE1104 raw'!I12,0)</f>
        <v>1833</v>
      </c>
      <c r="H9" s="86">
        <f>IF(SUM(B9:F9)=0,"-",ROUND('FIRE1104 raw'!J12,3))</f>
        <v>4.8000000000000001E-2</v>
      </c>
      <c r="I9" s="84">
        <f>IF(SUM(B9:G9)=0,"-",ROUND('FIRE1104 raw'!K12,3))</f>
        <v>6.7000000000000004E-2</v>
      </c>
      <c r="J9" s="221" t="s">
        <v>1166</v>
      </c>
      <c r="K9" s="15">
        <f>ROUND(SUM('FIRE1104 raw'!M12:N12),0)</f>
        <v>11659</v>
      </c>
      <c r="L9" s="15">
        <f>ROUND('FIRE1104 raw'!O12,0)</f>
        <v>73</v>
      </c>
      <c r="M9" s="15">
        <f>ROUND('FIRE1104 raw'!P12,0)</f>
        <v>20</v>
      </c>
      <c r="N9" s="15">
        <f>ROUND('FIRE1104 raw'!Q12,0)</f>
        <v>24</v>
      </c>
      <c r="O9" s="15">
        <f>ROUND(SUM('FIRE1104 raw'!R12:S12),0)</f>
        <v>21</v>
      </c>
      <c r="P9" s="15">
        <f>ROUND('FIRE1104 raw'!T12,0)</f>
        <v>1661</v>
      </c>
      <c r="Q9" s="86">
        <f>IF(SUM(K9:O9)=0,"-",ROUND('FIRE1104 raw'!U12,3))</f>
        <v>1.2E-2</v>
      </c>
      <c r="R9" s="84">
        <f>IF(SUM(K9:P9)=0,"-",ROUND('FIRE1104 raw'!V12,3))</f>
        <v>0.123</v>
      </c>
      <c r="S9" s="221" t="s">
        <v>1166</v>
      </c>
      <c r="T9" s="16">
        <f>ROUND('FIRE1104 raw'!X12,0)</f>
        <v>35930</v>
      </c>
      <c r="U9" s="16">
        <f>ROUND('FIRE1104 raw'!Y12,0)</f>
        <v>506</v>
      </c>
      <c r="V9" s="16">
        <f>ROUND('FIRE1104 raw'!Z12,0)</f>
        <v>200</v>
      </c>
      <c r="W9" s="16">
        <f>ROUND('FIRE1104 raw'!AA12,0)</f>
        <v>506</v>
      </c>
      <c r="X9" s="16">
        <f>ROUND('FIRE1104 raw'!AB12,0)</f>
        <v>150</v>
      </c>
      <c r="Y9" s="16">
        <f>ROUND('FIRE1104 raw'!AC12,0)</f>
        <v>3494</v>
      </c>
      <c r="Z9" s="56">
        <f>IF(SUM(T9:X9)=0,"-",ROUND('FIRE1104 raw'!AD12,3))</f>
        <v>3.6999999999999998E-2</v>
      </c>
      <c r="AA9" s="86">
        <f>IF(SUM(T9:Y9)=0,"-",ROUND('FIRE1104 raw'!AE12,3))</f>
        <v>8.5999999999999993E-2</v>
      </c>
      <c r="AB9" s="221" t="s">
        <v>1166</v>
      </c>
      <c r="AC9" s="15">
        <f>ROUND(SUM('FIRE1104 raw'!AG12:AH12),0)</f>
        <v>1277</v>
      </c>
      <c r="AD9" s="15">
        <f>ROUND('FIRE1104 raw'!AI12,0)</f>
        <v>20</v>
      </c>
      <c r="AE9" s="15">
        <f>ROUND('FIRE1104 raw'!AJ12,0)</f>
        <v>5</v>
      </c>
      <c r="AF9" s="15">
        <f>ROUND('FIRE1104 raw'!AK12,0)</f>
        <v>7</v>
      </c>
      <c r="AG9" s="15">
        <f>ROUND(SUM('FIRE1104 raw'!AL12:AM12),0)</f>
        <v>5</v>
      </c>
      <c r="AH9" s="15">
        <f>ROUND('FIRE1104 raw'!AN12,0)</f>
        <v>74</v>
      </c>
      <c r="AI9" s="86">
        <f>IF(SUM(AC9:AG9)=0,"-",ROUND('FIRE1104 raw'!AO12,3))</f>
        <v>2.8000000000000001E-2</v>
      </c>
      <c r="AJ9" s="84">
        <f>IF(SUM(AC9:AH9)=0,"-",ROUND('FIRE1104 raw'!AP12,3))</f>
        <v>5.2999999999999999E-2</v>
      </c>
      <c r="AK9" s="221" t="s">
        <v>1166</v>
      </c>
      <c r="AL9" s="15">
        <f>ROUND(SUM('FIRE1104 raw'!AR12:AS12),0)</f>
        <v>7168</v>
      </c>
      <c r="AM9" s="15">
        <f>ROUND('FIRE1104 raw'!AT12,0)</f>
        <v>76</v>
      </c>
      <c r="AN9" s="15">
        <f>ROUND('FIRE1104 raw'!AU12,0)</f>
        <v>197</v>
      </c>
      <c r="AO9" s="15">
        <f>ROUND('FIRE1104 raw'!AV12,0)</f>
        <v>201</v>
      </c>
      <c r="AP9" s="15">
        <f>ROUND('FIRE1104 raw'!AW12,0)</f>
        <v>59</v>
      </c>
      <c r="AQ9" s="15">
        <f>ROUND('FIRE1104 raw'!AY12,0)</f>
        <v>588</v>
      </c>
      <c r="AR9" s="86">
        <f>IF(SUM(AL9:AP9)=0,"-",ROUND('FIRE1104 raw'!AZ12,3))</f>
        <v>6.9000000000000006E-2</v>
      </c>
      <c r="AS9" s="84">
        <f>IF(SUM(AL9:AQ9)=0,"-",ROUND('FIRE1104 raw'!BA12,3))</f>
        <v>7.0999999999999994E-2</v>
      </c>
      <c r="AT9" s="221" t="s">
        <v>1166</v>
      </c>
      <c r="AU9" s="16">
        <f>ROUND('FIRE1104 raw'!BC12,0)</f>
        <v>44375</v>
      </c>
      <c r="AV9" s="16">
        <f>ROUND('FIRE1104 raw'!BD12,0)</f>
        <v>602</v>
      </c>
      <c r="AW9" s="16">
        <f>ROUND('FIRE1104 raw'!BE12,0)</f>
        <v>402</v>
      </c>
      <c r="AX9" s="16">
        <f>ROUND('FIRE1104 raw'!BF12,0)</f>
        <v>714</v>
      </c>
      <c r="AY9" s="16">
        <f>ROUND('FIRE1104 raw'!BG12,0)</f>
        <v>214</v>
      </c>
      <c r="AZ9" s="16">
        <f>ROUND('FIRE1104 raw'!BH12,0)</f>
        <v>4156</v>
      </c>
      <c r="BA9" s="56">
        <f>IF(SUM(AU9:AY9)=0,"-",ROUND('FIRE1104 raw'!BI12,3))</f>
        <v>4.2000000000000003E-2</v>
      </c>
      <c r="BB9" s="86">
        <f>IF(SUM(AU9:AZ9)=0,"-",ROUND('FIRE1104 raw'!BJ12,3))</f>
        <v>8.2000000000000003E-2</v>
      </c>
      <c r="BC9" s="4"/>
      <c r="BD9" s="18"/>
      <c r="BF9" s="18"/>
      <c r="BG9" s="18"/>
      <c r="BH9" s="84"/>
    </row>
    <row r="10" spans="1:60" s="5" customFormat="1" ht="15" customHeight="1" x14ac:dyDescent="0.3">
      <c r="A10" s="14">
        <v>2014</v>
      </c>
      <c r="B10" s="15">
        <f>ROUND(SUM('FIRE1104 raw'!B13:C13),0)</f>
        <v>23176</v>
      </c>
      <c r="C10" s="15">
        <f>ROUND('FIRE1104 raw'!D13,0)</f>
        <v>444</v>
      </c>
      <c r="D10" s="15">
        <f>ROUND('FIRE1104 raw'!E13,0)</f>
        <v>154</v>
      </c>
      <c r="E10" s="15">
        <f>ROUND('FIRE1104 raw'!F13,0)</f>
        <v>460</v>
      </c>
      <c r="F10" s="15">
        <f>ROUND(SUM('FIRE1104 raw'!G13:H13),0)</f>
        <v>162</v>
      </c>
      <c r="G10" s="15">
        <f>ROUND('FIRE1104 raw'!I13,0)</f>
        <v>1895</v>
      </c>
      <c r="H10" s="86">
        <f>IF(SUM(B10:F10)=0,"-",ROUND('FIRE1104 raw'!J13,3))</f>
        <v>0.05</v>
      </c>
      <c r="I10" s="84">
        <f>IF(SUM(B10:G10)=0,"-",ROUND('FIRE1104 raw'!K13,3))</f>
        <v>7.1999999999999995E-2</v>
      </c>
      <c r="J10" s="221" t="s">
        <v>1166</v>
      </c>
      <c r="K10" s="15">
        <f>ROUND(SUM('FIRE1104 raw'!M13:N13),0)</f>
        <v>11305</v>
      </c>
      <c r="L10" s="15">
        <f>ROUND('FIRE1104 raw'!O13,0)</f>
        <v>57</v>
      </c>
      <c r="M10" s="15">
        <f>ROUND('FIRE1104 raw'!P13,0)</f>
        <v>22</v>
      </c>
      <c r="N10" s="15">
        <f>ROUND('FIRE1104 raw'!Q13,0)</f>
        <v>23</v>
      </c>
      <c r="O10" s="15">
        <f>ROUND(SUM('FIRE1104 raw'!R13:S13),0)</f>
        <v>38</v>
      </c>
      <c r="P10" s="15">
        <f>ROUND('FIRE1104 raw'!T13,0)</f>
        <v>1736</v>
      </c>
      <c r="Q10" s="86">
        <f>IF(SUM(K10:O10)=0,"-",ROUND('FIRE1104 raw'!U13,3))</f>
        <v>1.2E-2</v>
      </c>
      <c r="R10" s="84">
        <f>IF(SUM(K10:P10)=0,"-",ROUND('FIRE1104 raw'!V13,3))</f>
        <v>0.13200000000000001</v>
      </c>
      <c r="S10" s="221" t="s">
        <v>1166</v>
      </c>
      <c r="T10" s="16">
        <f>ROUND('FIRE1104 raw'!X13,0)</f>
        <v>34481</v>
      </c>
      <c r="U10" s="16">
        <f>ROUND('FIRE1104 raw'!Y13,0)</f>
        <v>501</v>
      </c>
      <c r="V10" s="16">
        <f>ROUND('FIRE1104 raw'!Z13,0)</f>
        <v>176</v>
      </c>
      <c r="W10" s="16">
        <f>ROUND('FIRE1104 raw'!AA13,0)</f>
        <v>483</v>
      </c>
      <c r="X10" s="16">
        <f>ROUND('FIRE1104 raw'!AB13,0)</f>
        <v>200</v>
      </c>
      <c r="Y10" s="16">
        <f>ROUND('FIRE1104 raw'!AC13,0)</f>
        <v>3631</v>
      </c>
      <c r="Z10" s="56">
        <f>IF(SUM(T10:X10)=0,"-",ROUND('FIRE1104 raw'!AD13,3))</f>
        <v>3.7999999999999999E-2</v>
      </c>
      <c r="AA10" s="86">
        <f>IF(SUM(T10:Y10)=0,"-",ROUND('FIRE1104 raw'!AE13,3))</f>
        <v>9.1999999999999998E-2</v>
      </c>
      <c r="AB10" s="221" t="s">
        <v>1166</v>
      </c>
      <c r="AC10" s="15">
        <f>ROUND(SUM('FIRE1104 raw'!AG13:AH13),0)</f>
        <v>1192</v>
      </c>
      <c r="AD10" s="15">
        <f>ROUND('FIRE1104 raw'!AI13,0)</f>
        <v>20</v>
      </c>
      <c r="AE10" s="15">
        <f>ROUND('FIRE1104 raw'!AJ13,0)</f>
        <v>3</v>
      </c>
      <c r="AF10" s="15">
        <f>ROUND('FIRE1104 raw'!AK13,0)</f>
        <v>7</v>
      </c>
      <c r="AG10" s="15">
        <f>ROUND(SUM('FIRE1104 raw'!AL13:AM13),0)</f>
        <v>4</v>
      </c>
      <c r="AH10" s="15">
        <f>ROUND('FIRE1104 raw'!AN13,0)</f>
        <v>80</v>
      </c>
      <c r="AI10" s="86">
        <f>IF(SUM(AC10:AG10)=0,"-",ROUND('FIRE1104 raw'!AO13,3))</f>
        <v>2.8000000000000001E-2</v>
      </c>
      <c r="AJ10" s="84">
        <f>IF(SUM(AC10:AH10)=0,"-",ROUND('FIRE1104 raw'!AP13,3))</f>
        <v>6.0999999999999999E-2</v>
      </c>
      <c r="AK10" s="221" t="s">
        <v>1166</v>
      </c>
      <c r="AL10" s="15">
        <f>ROUND(SUM('FIRE1104 raw'!AR13:AS13),0)</f>
        <v>6800</v>
      </c>
      <c r="AM10" s="15">
        <f>ROUND('FIRE1104 raw'!AT13,0)</f>
        <v>71</v>
      </c>
      <c r="AN10" s="15">
        <f>ROUND('FIRE1104 raw'!AU13,0)</f>
        <v>185</v>
      </c>
      <c r="AO10" s="15">
        <f>ROUND('FIRE1104 raw'!AV13,0)</f>
        <v>182</v>
      </c>
      <c r="AP10" s="15">
        <f>ROUND('FIRE1104 raw'!AW13,0)</f>
        <v>57</v>
      </c>
      <c r="AQ10" s="15">
        <f>ROUND('FIRE1104 raw'!AY13,0)</f>
        <v>669</v>
      </c>
      <c r="AR10" s="86">
        <f>IF(SUM(AL10:AP10)=0,"-",ROUND('FIRE1104 raw'!AZ13,3))</f>
        <v>6.8000000000000005E-2</v>
      </c>
      <c r="AS10" s="84">
        <f>IF(SUM(AL10:AQ10)=0,"-",ROUND('FIRE1104 raw'!BA13,3))</f>
        <v>8.4000000000000005E-2</v>
      </c>
      <c r="AT10" s="221" t="s">
        <v>1166</v>
      </c>
      <c r="AU10" s="16">
        <f>ROUND('FIRE1104 raw'!BC13,0)</f>
        <v>42473</v>
      </c>
      <c r="AV10" s="16">
        <f>ROUND('FIRE1104 raw'!BD13,0)</f>
        <v>592</v>
      </c>
      <c r="AW10" s="16">
        <f>ROUND('FIRE1104 raw'!BE13,0)</f>
        <v>364</v>
      </c>
      <c r="AX10" s="16">
        <f>ROUND('FIRE1104 raw'!BF13,0)</f>
        <v>672</v>
      </c>
      <c r="AY10" s="16">
        <f>ROUND('FIRE1104 raw'!BG13,0)</f>
        <v>261</v>
      </c>
      <c r="AZ10" s="16">
        <f>ROUND('FIRE1104 raw'!BH13,0)</f>
        <v>4380</v>
      </c>
      <c r="BA10" s="56">
        <f>IF(SUM(AU10:AY10)=0,"-",ROUND('FIRE1104 raw'!BI13,3))</f>
        <v>4.2999999999999997E-2</v>
      </c>
      <c r="BB10" s="86">
        <f>IF(SUM(AU10:AZ10)=0,"-",ROUND('FIRE1104 raw'!BJ13,3))</f>
        <v>0.09</v>
      </c>
      <c r="BC10" s="4"/>
      <c r="BD10" s="18"/>
      <c r="BE10" s="18"/>
      <c r="BF10" s="18"/>
      <c r="BG10" s="18"/>
      <c r="BH10" s="84"/>
    </row>
    <row r="11" spans="1:60" s="5" customFormat="1" ht="15" customHeight="1" x14ac:dyDescent="0.3">
      <c r="A11" s="14">
        <v>2015</v>
      </c>
      <c r="B11" s="15">
        <f>ROUND(SUM('FIRE1104 raw'!B14:C14),0)</f>
        <v>21768</v>
      </c>
      <c r="C11" s="15">
        <f>ROUND('FIRE1104 raw'!D14,0)</f>
        <v>434</v>
      </c>
      <c r="D11" s="15">
        <f>ROUND('FIRE1104 raw'!E14,0)</f>
        <v>168</v>
      </c>
      <c r="E11" s="15">
        <f>ROUND('FIRE1104 raw'!F14,0)</f>
        <v>430</v>
      </c>
      <c r="F11" s="15">
        <f>ROUND(SUM('FIRE1104 raw'!G14:H14),0)</f>
        <v>116</v>
      </c>
      <c r="G11" s="15">
        <f>ROUND('FIRE1104 raw'!I14,0)</f>
        <v>2304</v>
      </c>
      <c r="H11" s="86">
        <f>IF(SUM(B11:F11)=0,"-",ROUND('FIRE1104 raw'!J14,3))</f>
        <v>0.05</v>
      </c>
      <c r="I11" s="84">
        <f>IF(SUM(B11:G11)=0,"-",ROUND('FIRE1104 raw'!K14,3))</f>
        <v>9.0999999999999998E-2</v>
      </c>
      <c r="J11" s="221" t="s">
        <v>1166</v>
      </c>
      <c r="K11" s="15">
        <f>ROUND(SUM('FIRE1104 raw'!M14:N14),0)</f>
        <v>10625</v>
      </c>
      <c r="L11" s="15">
        <f>ROUND('FIRE1104 raw'!O14,0)</f>
        <v>58</v>
      </c>
      <c r="M11" s="15">
        <f>ROUND('FIRE1104 raw'!P14,0)</f>
        <v>32</v>
      </c>
      <c r="N11" s="15">
        <f>ROUND('FIRE1104 raw'!Q14,0)</f>
        <v>21</v>
      </c>
      <c r="O11" s="15">
        <f>ROUND(SUM('FIRE1104 raw'!R14:S14),0)</f>
        <v>17</v>
      </c>
      <c r="P11" s="15">
        <f>ROUND('FIRE1104 raw'!T14,0)</f>
        <v>2088</v>
      </c>
      <c r="Q11" s="86">
        <f>IF(SUM(K11:O11)=0,"-",ROUND('FIRE1104 raw'!U14,3))</f>
        <v>1.2E-2</v>
      </c>
      <c r="R11" s="84">
        <f>IF(SUM(K11:P11)=0,"-",ROUND('FIRE1104 raw'!V14,3))</f>
        <v>0.16300000000000001</v>
      </c>
      <c r="S11" s="221" t="s">
        <v>1166</v>
      </c>
      <c r="T11" s="16">
        <f>ROUND('FIRE1104 raw'!X14,0)</f>
        <v>32393</v>
      </c>
      <c r="U11" s="16">
        <f>ROUND('FIRE1104 raw'!Y14,0)</f>
        <v>492</v>
      </c>
      <c r="V11" s="16">
        <f>ROUND('FIRE1104 raw'!Z14,0)</f>
        <v>200</v>
      </c>
      <c r="W11" s="16">
        <f>ROUND('FIRE1104 raw'!AA14,0)</f>
        <v>451</v>
      </c>
      <c r="X11" s="16">
        <f>ROUND('FIRE1104 raw'!AB14,0)</f>
        <v>133</v>
      </c>
      <c r="Y11" s="16">
        <f>ROUND('FIRE1104 raw'!AC14,0)</f>
        <v>4392</v>
      </c>
      <c r="Z11" s="56">
        <f>IF(SUM(T11:X11)=0,"-",ROUND('FIRE1104 raw'!AD14,3))</f>
        <v>3.7999999999999999E-2</v>
      </c>
      <c r="AA11" s="86">
        <f>IF(SUM(T11:Y11)=0,"-",ROUND('FIRE1104 raw'!AE14,3))</f>
        <v>0.115</v>
      </c>
      <c r="AB11" s="221" t="s">
        <v>1166</v>
      </c>
      <c r="AC11" s="15">
        <f>ROUND(SUM('FIRE1104 raw'!AG14:AH14),0)</f>
        <v>1063</v>
      </c>
      <c r="AD11" s="15">
        <f>ROUND('FIRE1104 raw'!AI14,0)</f>
        <v>21</v>
      </c>
      <c r="AE11" s="15">
        <f>ROUND('FIRE1104 raw'!AJ14,0)</f>
        <v>4</v>
      </c>
      <c r="AF11" s="15">
        <f>ROUND('FIRE1104 raw'!AK14,0)</f>
        <v>9</v>
      </c>
      <c r="AG11" s="15">
        <f>ROUND(SUM('FIRE1104 raw'!AL14:AM14),0)</f>
        <v>2</v>
      </c>
      <c r="AH11" s="15">
        <f>ROUND('FIRE1104 raw'!AN14,0)</f>
        <v>100</v>
      </c>
      <c r="AI11" s="86">
        <f>IF(SUM(AC11:AG11)=0,"-",ROUND('FIRE1104 raw'!AO14,3))</f>
        <v>3.3000000000000002E-2</v>
      </c>
      <c r="AJ11" s="84">
        <f>IF(SUM(AC11:AH11)=0,"-",ROUND('FIRE1104 raw'!AP14,3))</f>
        <v>8.3000000000000004E-2</v>
      </c>
      <c r="AK11" s="221" t="s">
        <v>1166</v>
      </c>
      <c r="AL11" s="15">
        <f>ROUND(SUM('FIRE1104 raw'!AR14:AS14),0)</f>
        <v>6513</v>
      </c>
      <c r="AM11" s="15">
        <f>ROUND('FIRE1104 raw'!AT14,0)</f>
        <v>71</v>
      </c>
      <c r="AN11" s="15">
        <f>ROUND('FIRE1104 raw'!AU14,0)</f>
        <v>188</v>
      </c>
      <c r="AO11" s="15">
        <f>ROUND('FIRE1104 raw'!AV14,0)</f>
        <v>189</v>
      </c>
      <c r="AP11" s="15">
        <f>ROUND('FIRE1104 raw'!AW14,0)</f>
        <v>38</v>
      </c>
      <c r="AQ11" s="15">
        <f>ROUND('FIRE1104 raw'!AY14,0)</f>
        <v>834</v>
      </c>
      <c r="AR11" s="86">
        <f>IF(SUM(AL11:AP11)=0,"-",ROUND('FIRE1104 raw'!AZ14,3))</f>
        <v>6.9000000000000006E-2</v>
      </c>
      <c r="AS11" s="84">
        <f>IF(SUM(AL11:AQ11)=0,"-",ROUND('FIRE1104 raw'!BA14,3))</f>
        <v>0.106</v>
      </c>
      <c r="AT11" s="221" t="s">
        <v>1166</v>
      </c>
      <c r="AU11" s="16">
        <f>ROUND('FIRE1104 raw'!BC14,0)</f>
        <v>39969</v>
      </c>
      <c r="AV11" s="16">
        <f>ROUND('FIRE1104 raw'!BD14,0)</f>
        <v>584</v>
      </c>
      <c r="AW11" s="16">
        <f>ROUND('FIRE1104 raw'!BE14,0)</f>
        <v>392</v>
      </c>
      <c r="AX11" s="16">
        <f>ROUND('FIRE1104 raw'!BF14,0)</f>
        <v>649</v>
      </c>
      <c r="AY11" s="16">
        <f>ROUND('FIRE1104 raw'!BG14,0)</f>
        <v>173</v>
      </c>
      <c r="AZ11" s="16">
        <f>ROUND('FIRE1104 raw'!BH14,0)</f>
        <v>5326</v>
      </c>
      <c r="BA11" s="56">
        <f>IF(SUM(AU11:AY11)=0,"-",ROUND('FIRE1104 raw'!BI14,3))</f>
        <v>4.2999999999999997E-2</v>
      </c>
      <c r="BB11" s="86">
        <f>IF(SUM(AU11:AZ11)=0,"-",ROUND('FIRE1104 raw'!BJ14,3))</f>
        <v>0.113</v>
      </c>
      <c r="BC11" s="4"/>
      <c r="BD11" s="96"/>
      <c r="BE11" s="18"/>
      <c r="BF11" s="18"/>
      <c r="BG11" s="18"/>
      <c r="BH11" s="84"/>
    </row>
    <row r="12" spans="1:60" s="5" customFormat="1" ht="15" customHeight="1" x14ac:dyDescent="0.3">
      <c r="A12" s="14">
        <v>2016</v>
      </c>
      <c r="B12" s="15">
        <f>ROUND(SUM('FIRE1104 raw'!B15:C15),0)</f>
        <v>21289</v>
      </c>
      <c r="C12" s="15">
        <f>ROUND('FIRE1104 raw'!D15,0)</f>
        <v>425</v>
      </c>
      <c r="D12" s="15">
        <f>ROUND('FIRE1104 raw'!E15,0)</f>
        <v>163</v>
      </c>
      <c r="E12" s="15">
        <f>ROUND('FIRE1104 raw'!F15,0)</f>
        <v>421</v>
      </c>
      <c r="F12" s="15">
        <f>ROUND(SUM('FIRE1104 raw'!G15:H15),0)</f>
        <v>121</v>
      </c>
      <c r="G12" s="15">
        <f>ROUND('FIRE1104 raw'!I15,0)</f>
        <v>1608</v>
      </c>
      <c r="H12" s="86">
        <f>IF(SUM(B12:F12)=0,"-",ROUND('FIRE1104 raw'!J15,3))</f>
        <v>0.05</v>
      </c>
      <c r="I12" s="84">
        <f>IF(SUM(B12:G12)=0,"-",ROUND('FIRE1104 raw'!K15,3))</f>
        <v>6.7000000000000004E-2</v>
      </c>
      <c r="J12" s="221" t="s">
        <v>1166</v>
      </c>
      <c r="K12" s="15">
        <f>ROUND(SUM('FIRE1104 raw'!M15:N15),0)</f>
        <v>10712</v>
      </c>
      <c r="L12" s="15">
        <f>ROUND('FIRE1104 raw'!O15,0)</f>
        <v>72</v>
      </c>
      <c r="M12" s="15">
        <f>ROUND('FIRE1104 raw'!P15,0)</f>
        <v>23</v>
      </c>
      <c r="N12" s="15">
        <f>ROUND('FIRE1104 raw'!Q15,0)</f>
        <v>27</v>
      </c>
      <c r="O12" s="15">
        <f>ROUND(SUM('FIRE1104 raw'!R15:S15),0)</f>
        <v>17</v>
      </c>
      <c r="P12" s="15">
        <f>ROUND('FIRE1104 raw'!T15,0)</f>
        <v>1732</v>
      </c>
      <c r="Q12" s="86">
        <f>IF(SUM(K12:O12)=0,"-",ROUND('FIRE1104 raw'!U15,3))</f>
        <v>1.2999999999999999E-2</v>
      </c>
      <c r="R12" s="84">
        <f>IF(SUM(K12:P12)=0,"-",ROUND('FIRE1104 raw'!V15,3))</f>
        <v>0.13800000000000001</v>
      </c>
      <c r="S12" s="221" t="s">
        <v>1166</v>
      </c>
      <c r="T12" s="16">
        <f>ROUND('FIRE1104 raw'!X15,0)</f>
        <v>32001</v>
      </c>
      <c r="U12" s="16">
        <f>ROUND('FIRE1104 raw'!Y15,0)</f>
        <v>497</v>
      </c>
      <c r="V12" s="16">
        <f>ROUND('FIRE1104 raw'!Z15,0)</f>
        <v>186</v>
      </c>
      <c r="W12" s="16">
        <f>ROUND('FIRE1104 raw'!AA15,0)</f>
        <v>448</v>
      </c>
      <c r="X12" s="16">
        <f>ROUND('FIRE1104 raw'!AB15,0)</f>
        <v>138</v>
      </c>
      <c r="Y12" s="16">
        <f>ROUND('FIRE1104 raw'!AC15,0)</f>
        <v>3340</v>
      </c>
      <c r="Z12" s="56">
        <f>IF(SUM(T12:X12)=0,"-",ROUND('FIRE1104 raw'!AD15,3))</f>
        <v>3.7999999999999999E-2</v>
      </c>
      <c r="AA12" s="86">
        <f>IF(SUM(T12:Y12)=0,"-",ROUND('FIRE1104 raw'!AE15,3))</f>
        <v>9.0999999999999998E-2</v>
      </c>
      <c r="AB12" s="221" t="s">
        <v>1166</v>
      </c>
      <c r="AC12" s="15">
        <f>ROUND(SUM('FIRE1104 raw'!AG15:AH15),0)</f>
        <v>1017</v>
      </c>
      <c r="AD12" s="15">
        <f>ROUND('FIRE1104 raw'!AI15,0)</f>
        <v>20</v>
      </c>
      <c r="AE12" s="15">
        <f>ROUND('FIRE1104 raw'!AJ15,0)</f>
        <v>3</v>
      </c>
      <c r="AF12" s="15">
        <f>ROUND('FIRE1104 raw'!AK15,0)</f>
        <v>7</v>
      </c>
      <c r="AG12" s="15">
        <f>ROUND(SUM('FIRE1104 raw'!AL15:AM15),0)</f>
        <v>1</v>
      </c>
      <c r="AH12" s="15">
        <f>ROUND('FIRE1104 raw'!AN15,0)</f>
        <v>76</v>
      </c>
      <c r="AI12" s="86">
        <f>IF(SUM(AC12:AG12)=0,"-",ROUND('FIRE1104 raw'!AO15,3))</f>
        <v>0.03</v>
      </c>
      <c r="AJ12" s="84">
        <f>IF(SUM(AC12:AH12)=0,"-",ROUND('FIRE1104 raw'!AP15,3))</f>
        <v>6.8000000000000005E-2</v>
      </c>
      <c r="AK12" s="221" t="s">
        <v>1166</v>
      </c>
      <c r="AL12" s="15">
        <f>ROUND(SUM('FIRE1104 raw'!AR15:AS15),0)</f>
        <v>6524</v>
      </c>
      <c r="AM12" s="15">
        <f>ROUND('FIRE1104 raw'!AT15,0)</f>
        <v>81</v>
      </c>
      <c r="AN12" s="15">
        <f>ROUND('FIRE1104 raw'!AU15,0)</f>
        <v>182</v>
      </c>
      <c r="AO12" s="15">
        <f>ROUND('FIRE1104 raw'!AV15,0)</f>
        <v>186</v>
      </c>
      <c r="AP12" s="15">
        <f>ROUND('FIRE1104 raw'!AW15,0)</f>
        <v>49</v>
      </c>
      <c r="AQ12" s="15">
        <f>ROUND('FIRE1104 raw'!AY15,0)</f>
        <v>637</v>
      </c>
      <c r="AR12" s="86">
        <f>IF(SUM(AL12:AP12)=0,"-",ROUND('FIRE1104 raw'!AZ15,3))</f>
        <v>7.0999999999999994E-2</v>
      </c>
      <c r="AS12" s="84">
        <f>IF(SUM(AL12:AQ12)=0,"-",ROUND('FIRE1104 raw'!BA15,3))</f>
        <v>8.3000000000000004E-2</v>
      </c>
      <c r="AT12" s="221" t="s">
        <v>1166</v>
      </c>
      <c r="AU12" s="16">
        <f>ROUND('FIRE1104 raw'!BC15,0)</f>
        <v>39542</v>
      </c>
      <c r="AV12" s="16">
        <f>ROUND('FIRE1104 raw'!BD15,0)</f>
        <v>598</v>
      </c>
      <c r="AW12" s="16">
        <f>ROUND('FIRE1104 raw'!BE15,0)</f>
        <v>371</v>
      </c>
      <c r="AX12" s="16">
        <f>ROUND('FIRE1104 raw'!BF15,0)</f>
        <v>641</v>
      </c>
      <c r="AY12" s="16">
        <f>ROUND('FIRE1104 raw'!BG15,0)</f>
        <v>188</v>
      </c>
      <c r="AZ12" s="16">
        <f>ROUND('FIRE1104 raw'!BH15,0)</f>
        <v>4053</v>
      </c>
      <c r="BA12" s="56">
        <f>IF(SUM(AU12:AY12)=0,"-",ROUND('FIRE1104 raw'!BI15,3))</f>
        <v>4.2999999999999997E-2</v>
      </c>
      <c r="BB12" s="86">
        <f>IF(SUM(AU12:AZ12)=0,"-",ROUND('FIRE1104 raw'!BJ15,3))</f>
        <v>8.8999999999999996E-2</v>
      </c>
      <c r="BC12" s="4"/>
      <c r="BD12" s="18"/>
      <c r="BE12" s="18"/>
      <c r="BF12" s="18"/>
      <c r="BG12" s="18"/>
      <c r="BH12" s="84"/>
    </row>
    <row r="13" spans="1:60" s="5" customFormat="1" ht="15" customHeight="1" x14ac:dyDescent="0.3">
      <c r="A13" s="14">
        <v>2017</v>
      </c>
      <c r="B13" s="15">
        <f>ROUND(SUM('FIRE1104 raw'!B16:C16),0)</f>
        <v>20373</v>
      </c>
      <c r="C13" s="15">
        <f>ROUND('FIRE1104 raw'!D16,0)</f>
        <v>428</v>
      </c>
      <c r="D13" s="15">
        <f>ROUND('FIRE1104 raw'!E16,0)</f>
        <v>149</v>
      </c>
      <c r="E13" s="15">
        <f>ROUND('FIRE1104 raw'!F16,0)</f>
        <v>406</v>
      </c>
      <c r="F13" s="15">
        <f>ROUND(SUM('FIRE1104 raw'!G16:H16),0)</f>
        <v>129</v>
      </c>
      <c r="G13" s="15">
        <f>ROUND('FIRE1104 raw'!I16,0)</f>
        <v>1570</v>
      </c>
      <c r="H13" s="86">
        <f>IF(SUM(B13:F13)=0,"-",ROUND('FIRE1104 raw'!J16,3))</f>
        <v>5.1999999999999998E-2</v>
      </c>
      <c r="I13" s="84">
        <f>IF(SUM(B13:G13)=0,"-",ROUND('FIRE1104 raw'!K16,3))</f>
        <v>6.8000000000000005E-2</v>
      </c>
      <c r="J13" s="221" t="s">
        <v>1166</v>
      </c>
      <c r="K13" s="15">
        <f>ROUND(SUM('FIRE1104 raw'!M16:N16),0)</f>
        <v>10629</v>
      </c>
      <c r="L13" s="15">
        <f>ROUND('FIRE1104 raw'!O16,0)</f>
        <v>84</v>
      </c>
      <c r="M13" s="15">
        <f>ROUND('FIRE1104 raw'!P16,0)</f>
        <v>21</v>
      </c>
      <c r="N13" s="15">
        <f>ROUND('FIRE1104 raw'!Q16,0)</f>
        <v>24</v>
      </c>
      <c r="O13" s="15">
        <f>ROUND(SUM('FIRE1104 raw'!R16:S16),0)</f>
        <v>14</v>
      </c>
      <c r="P13" s="15">
        <f>ROUND('FIRE1104 raw'!T16,0)</f>
        <v>1674</v>
      </c>
      <c r="Q13" s="86">
        <f>IF(SUM(K13:O13)=0,"-",ROUND('FIRE1104 raw'!U16,3))</f>
        <v>1.2999999999999999E-2</v>
      </c>
      <c r="R13" s="84">
        <f>IF(SUM(K13:P13)=0,"-",ROUND('FIRE1104 raw'!V16,3))</f>
        <v>0.13500000000000001</v>
      </c>
      <c r="S13" s="221" t="s">
        <v>1166</v>
      </c>
      <c r="T13" s="16">
        <f>ROUND('FIRE1104 raw'!X16,0)</f>
        <v>31002</v>
      </c>
      <c r="U13" s="16">
        <f>ROUND('FIRE1104 raw'!Y16,0)</f>
        <v>512</v>
      </c>
      <c r="V13" s="16">
        <f>ROUND('FIRE1104 raw'!Z16,0)</f>
        <v>170</v>
      </c>
      <c r="W13" s="16">
        <f>ROUND('FIRE1104 raw'!AA16,0)</f>
        <v>430</v>
      </c>
      <c r="X13" s="16">
        <f>ROUND('FIRE1104 raw'!AB16,0)</f>
        <v>143</v>
      </c>
      <c r="Y13" s="16">
        <f>ROUND('FIRE1104 raw'!AC16,0)</f>
        <v>3244</v>
      </c>
      <c r="Z13" s="56">
        <f>IF(SUM(T13:X13)=0,"-",ROUND('FIRE1104 raw'!AD16,3))</f>
        <v>3.9E-2</v>
      </c>
      <c r="AA13" s="86">
        <f>IF(SUM(T13:Y13)=0,"-",ROUND('FIRE1104 raw'!AE16,3))</f>
        <v>9.0999999999999998E-2</v>
      </c>
      <c r="AB13" s="221" t="s">
        <v>1166</v>
      </c>
      <c r="AC13" s="15">
        <f>ROUND(SUM('FIRE1104 raw'!AG16:AH16),0)</f>
        <v>992</v>
      </c>
      <c r="AD13" s="15">
        <f>ROUND('FIRE1104 raw'!AI16,0)</f>
        <v>21</v>
      </c>
      <c r="AE13" s="15">
        <f>ROUND('FIRE1104 raw'!AJ16,0)</f>
        <v>3</v>
      </c>
      <c r="AF13" s="15">
        <f>ROUND('FIRE1104 raw'!AK16,0)</f>
        <v>9</v>
      </c>
      <c r="AG13" s="15">
        <f>ROUND(SUM('FIRE1104 raw'!AL16:AM16),0)</f>
        <v>0</v>
      </c>
      <c r="AH13" s="15">
        <f>ROUND('FIRE1104 raw'!AN16,0)</f>
        <v>94</v>
      </c>
      <c r="AI13" s="86">
        <f>IF(SUM(AC13:AG13)=0,"-",ROUND('FIRE1104 raw'!AO16,3))</f>
        <v>3.2000000000000001E-2</v>
      </c>
      <c r="AJ13" s="84">
        <f>IF(SUM(AC13:AH13)=0,"-",ROUND('FIRE1104 raw'!AP16,3))</f>
        <v>8.4000000000000005E-2</v>
      </c>
      <c r="AK13" s="221" t="s">
        <v>1166</v>
      </c>
      <c r="AL13" s="15">
        <f>ROUND(SUM('FIRE1104 raw'!AR16:AS16),0)</f>
        <v>6431</v>
      </c>
      <c r="AM13" s="15">
        <f>ROUND('FIRE1104 raw'!AT16,0)</f>
        <v>88</v>
      </c>
      <c r="AN13" s="15">
        <f>ROUND('FIRE1104 raw'!AU16,0)</f>
        <v>182</v>
      </c>
      <c r="AO13" s="15">
        <f>ROUND('FIRE1104 raw'!AV16,0)</f>
        <v>178</v>
      </c>
      <c r="AP13" s="15">
        <f>ROUND('FIRE1104 raw'!AW16,0)</f>
        <v>50</v>
      </c>
      <c r="AQ13" s="15">
        <f>ROUND('FIRE1104 raw'!AY16,0)</f>
        <v>677</v>
      </c>
      <c r="AR13" s="86">
        <f>IF(SUM(AL13:AP13)=0,"-",ROUND('FIRE1104 raw'!AZ16,3))</f>
        <v>7.1999999999999995E-2</v>
      </c>
      <c r="AS13" s="84">
        <f>IF(SUM(AL13:AQ13)=0,"-",ROUND('FIRE1104 raw'!BA16,3))</f>
        <v>8.8999999999999996E-2</v>
      </c>
      <c r="AT13" s="221" t="s">
        <v>1166</v>
      </c>
      <c r="AU13" s="16">
        <f>ROUND('FIRE1104 raw'!BC16,0)</f>
        <v>38425</v>
      </c>
      <c r="AV13" s="16">
        <f>ROUND('FIRE1104 raw'!BD16,0)</f>
        <v>621</v>
      </c>
      <c r="AW13" s="16">
        <f>ROUND('FIRE1104 raw'!BE16,0)</f>
        <v>355</v>
      </c>
      <c r="AX13" s="16">
        <f>ROUND('FIRE1104 raw'!BF16,0)</f>
        <v>617</v>
      </c>
      <c r="AY13" s="16">
        <f>ROUND('FIRE1104 raw'!BG16,0)</f>
        <v>193</v>
      </c>
      <c r="AZ13" s="16">
        <f>ROUND('FIRE1104 raw'!BH16,0)</f>
        <v>4015</v>
      </c>
      <c r="BA13" s="56">
        <f>IF(SUM(AU13:AY13)=0,"-",ROUND('FIRE1104 raw'!BI16,3))</f>
        <v>4.3999999999999997E-2</v>
      </c>
      <c r="BB13" s="86">
        <f>IF(SUM(AU13:AZ13)=0,"-",ROUND('FIRE1104 raw'!BJ16,3))</f>
        <v>9.0999999999999998E-2</v>
      </c>
      <c r="BC13" s="4"/>
      <c r="BD13" s="18"/>
      <c r="BE13" s="95"/>
      <c r="BF13" s="18"/>
      <c r="BG13" s="18"/>
      <c r="BH13" s="84"/>
    </row>
    <row r="14" spans="1:60" s="5" customFormat="1" ht="15" customHeight="1" x14ac:dyDescent="0.3">
      <c r="A14" s="14">
        <v>2018</v>
      </c>
      <c r="B14" s="15">
        <f>ROUND(SUM('FIRE1104 raw'!B17:C17),0)</f>
        <v>19978</v>
      </c>
      <c r="C14" s="15">
        <f>ROUND('FIRE1104 raw'!D17,0)</f>
        <v>467</v>
      </c>
      <c r="D14" s="15">
        <f>ROUND('FIRE1104 raw'!E17,0)</f>
        <v>182</v>
      </c>
      <c r="E14" s="15">
        <f>ROUND('FIRE1104 raw'!F17,0)</f>
        <v>390</v>
      </c>
      <c r="F14" s="15">
        <f>ROUND(SUM('FIRE1104 raw'!G17:H17),0)</f>
        <v>122</v>
      </c>
      <c r="G14" s="15">
        <f>ROUND('FIRE1104 raw'!I17,0)</f>
        <v>1610</v>
      </c>
      <c r="H14" s="86">
        <f>IF(SUM(B14:F14)=0,"-",ROUND('FIRE1104 raw'!J17,3))</f>
        <v>5.5E-2</v>
      </c>
      <c r="I14" s="84">
        <f>IF(SUM(B14:G14)=0,"-",ROUND('FIRE1104 raw'!K17,3))</f>
        <v>7.0999999999999994E-2</v>
      </c>
      <c r="J14" s="221" t="s">
        <v>1166</v>
      </c>
      <c r="K14" s="15">
        <f>ROUND(SUM('FIRE1104 raw'!M17:N17),0)</f>
        <v>10368</v>
      </c>
      <c r="L14" s="15">
        <f>ROUND('FIRE1104 raw'!O17,0)</f>
        <v>64</v>
      </c>
      <c r="M14" s="15">
        <f>ROUND('FIRE1104 raw'!P17,0)</f>
        <v>21</v>
      </c>
      <c r="N14" s="15">
        <f>ROUND('FIRE1104 raw'!Q17,0)</f>
        <v>30</v>
      </c>
      <c r="O14" s="15">
        <f>ROUND(SUM('FIRE1104 raw'!R17:S17),0)</f>
        <v>17</v>
      </c>
      <c r="P14" s="15">
        <f>ROUND('FIRE1104 raw'!T17,0)</f>
        <v>1713</v>
      </c>
      <c r="Q14" s="86">
        <f>IF(SUM(K14:O14)=0,"-",ROUND('FIRE1104 raw'!U17,3))</f>
        <v>1.2999999999999999E-2</v>
      </c>
      <c r="R14" s="84">
        <f>IF(SUM(K14:P14)=0,"-",ROUND('FIRE1104 raw'!V17,3))</f>
        <v>0.14000000000000001</v>
      </c>
      <c r="S14" s="221" t="s">
        <v>1166</v>
      </c>
      <c r="T14" s="16">
        <f>ROUND('FIRE1104 raw'!X17,0)</f>
        <v>30346</v>
      </c>
      <c r="U14" s="16">
        <f>ROUND('FIRE1104 raw'!Y17,0)</f>
        <v>531</v>
      </c>
      <c r="V14" s="16">
        <f>ROUND('FIRE1104 raw'!Z17,0)</f>
        <v>203</v>
      </c>
      <c r="W14" s="16">
        <f>ROUND('FIRE1104 raw'!AA17,0)</f>
        <v>420</v>
      </c>
      <c r="X14" s="16">
        <f>ROUND('FIRE1104 raw'!AB17,0)</f>
        <v>139</v>
      </c>
      <c r="Y14" s="16">
        <f>ROUND('FIRE1104 raw'!AC17,0)</f>
        <v>3323</v>
      </c>
      <c r="Z14" s="56">
        <f>IF(SUM(T14:X14)=0,"-",ROUND('FIRE1104 raw'!AD17,3))</f>
        <v>4.1000000000000002E-2</v>
      </c>
      <c r="AA14" s="86">
        <f>IF(SUM(T14:Y14)=0,"-",ROUND('FIRE1104 raw'!AE17,3))</f>
        <v>9.5000000000000001E-2</v>
      </c>
      <c r="AB14" s="221" t="s">
        <v>1166</v>
      </c>
      <c r="AC14" s="15">
        <f>ROUND(SUM('FIRE1104 raw'!AG17:AH17),0)</f>
        <v>998</v>
      </c>
      <c r="AD14" s="15">
        <f>ROUND('FIRE1104 raw'!AI17,0)</f>
        <v>17</v>
      </c>
      <c r="AE14" s="15">
        <f>ROUND('FIRE1104 raw'!AJ17,0)</f>
        <v>5</v>
      </c>
      <c r="AF14" s="15">
        <f>ROUND('FIRE1104 raw'!AK17,0)</f>
        <v>10</v>
      </c>
      <c r="AG14" s="15">
        <f>ROUND(SUM('FIRE1104 raw'!AL17:AM17),0)</f>
        <v>1</v>
      </c>
      <c r="AH14" s="15">
        <f>ROUND('FIRE1104 raw'!AN17,0)</f>
        <v>92</v>
      </c>
      <c r="AI14" s="86">
        <f>IF(SUM(AC14:AG14)=0,"-",ROUND('FIRE1104 raw'!AO17,3))</f>
        <v>3.2000000000000001E-2</v>
      </c>
      <c r="AJ14" s="84">
        <f>IF(SUM(AC14:AH14)=0,"-",ROUND('FIRE1104 raw'!AP17,3))</f>
        <v>8.2000000000000003E-2</v>
      </c>
      <c r="AK14" s="221" t="s">
        <v>1166</v>
      </c>
      <c r="AL14" s="15">
        <f>ROUND(SUM('FIRE1104 raw'!AR17:AS17),0)</f>
        <v>6543</v>
      </c>
      <c r="AM14" s="15">
        <f>ROUND('FIRE1104 raw'!AT17,0)</f>
        <v>92</v>
      </c>
      <c r="AN14" s="15">
        <f>ROUND('FIRE1104 raw'!AU17,0)</f>
        <v>201</v>
      </c>
      <c r="AO14" s="15">
        <f>ROUND('FIRE1104 raw'!AV17,0)</f>
        <v>207</v>
      </c>
      <c r="AP14" s="15">
        <f>ROUND('FIRE1104 raw'!AW17,0)</f>
        <v>56</v>
      </c>
      <c r="AQ14" s="15">
        <f>ROUND('FIRE1104 raw'!AY17,0)</f>
        <v>805</v>
      </c>
      <c r="AR14" s="86">
        <f>IF(SUM(AL14:AP14)=0,"-",ROUND('FIRE1104 raw'!AZ17,3))</f>
        <v>7.8E-2</v>
      </c>
      <c r="AS14" s="84">
        <f>IF(SUM(AL14:AQ14)=0,"-",ROUND('FIRE1104 raw'!BA17,3))</f>
        <v>0.10199999999999999</v>
      </c>
      <c r="AT14" s="221" t="s">
        <v>1166</v>
      </c>
      <c r="AU14" s="16">
        <f>ROUND('FIRE1104 raw'!BC17,0)</f>
        <v>37887</v>
      </c>
      <c r="AV14" s="16">
        <f>ROUND('FIRE1104 raw'!BD17,0)</f>
        <v>640</v>
      </c>
      <c r="AW14" s="16">
        <f>ROUND('FIRE1104 raw'!BE17,0)</f>
        <v>409</v>
      </c>
      <c r="AX14" s="16">
        <f>ROUND('FIRE1104 raw'!BF17,0)</f>
        <v>637</v>
      </c>
      <c r="AY14" s="16">
        <f>ROUND('FIRE1104 raw'!BG17,0)</f>
        <v>196</v>
      </c>
      <c r="AZ14" s="16">
        <f>ROUND('FIRE1104 raw'!BH17,0)</f>
        <v>4220</v>
      </c>
      <c r="BA14" s="56">
        <f>IF(SUM(AU14:AY14)=0,"-",ROUND('FIRE1104 raw'!BI17,3))</f>
        <v>4.7E-2</v>
      </c>
      <c r="BB14" s="86">
        <f>IF(SUM(AU14:AZ14)=0,"-",ROUND('FIRE1104 raw'!BJ17,3))</f>
        <v>9.6000000000000002E-2</v>
      </c>
      <c r="BC14" s="4"/>
      <c r="BD14" s="18"/>
      <c r="BE14" s="95"/>
      <c r="BF14" s="18"/>
      <c r="BG14" s="18"/>
      <c r="BH14" s="84"/>
    </row>
    <row r="15" spans="1:60" s="5" customFormat="1" ht="15" customHeight="1" x14ac:dyDescent="0.3">
      <c r="A15" s="14">
        <v>2019</v>
      </c>
      <c r="B15" s="15">
        <f>ROUND(SUM('FIRE1104 raw'!B18:C18),0)</f>
        <v>19974</v>
      </c>
      <c r="C15" s="15">
        <f>ROUND('FIRE1104 raw'!D18,0)</f>
        <v>500</v>
      </c>
      <c r="D15" s="15">
        <f>ROUND('FIRE1104 raw'!E18,0)</f>
        <v>198</v>
      </c>
      <c r="E15" s="15">
        <f>ROUND('FIRE1104 raw'!F18,0)</f>
        <v>398</v>
      </c>
      <c r="F15" s="15">
        <f>ROUND(SUM('FIRE1104 raw'!G18:H18),0)</f>
        <v>123</v>
      </c>
      <c r="G15" s="15">
        <f>ROUND('FIRE1104 raw'!I18,0)</f>
        <v>1608</v>
      </c>
      <c r="H15" s="86">
        <f>IF(SUM(B15:F15)=0,"-",ROUND('FIRE1104 raw'!J18,3))</f>
        <v>5.8000000000000003E-2</v>
      </c>
      <c r="I15" s="84">
        <f>IF(SUM(B15:G15)=0,"-",ROUND('FIRE1104 raw'!K18,3))</f>
        <v>7.0999999999999994E-2</v>
      </c>
      <c r="J15" s="221" t="s">
        <v>1166</v>
      </c>
      <c r="K15" s="15">
        <f>ROUND(SUM('FIRE1104 raw'!M18:N18),0)</f>
        <v>10311</v>
      </c>
      <c r="L15" s="15">
        <f>ROUND('FIRE1104 raw'!O18,0)</f>
        <v>77</v>
      </c>
      <c r="M15" s="15">
        <f>ROUND('FIRE1104 raw'!P18,0)</f>
        <v>21</v>
      </c>
      <c r="N15" s="15">
        <f>ROUND('FIRE1104 raw'!Q18,0)</f>
        <v>29</v>
      </c>
      <c r="O15" s="15">
        <f>ROUND(SUM('FIRE1104 raw'!R18:S18),0)</f>
        <v>22</v>
      </c>
      <c r="P15" s="15">
        <f>ROUND('FIRE1104 raw'!T18,0)</f>
        <v>1762</v>
      </c>
      <c r="Q15" s="86">
        <f>IF(SUM(K15:O15)=0,"-",ROUND('FIRE1104 raw'!U18,3))</f>
        <v>1.4E-2</v>
      </c>
      <c r="R15" s="84">
        <f>IF(SUM(K15:P15)=0,"-",ROUND('FIRE1104 raw'!V18,3))</f>
        <v>0.14399999999999999</v>
      </c>
      <c r="S15" s="221" t="s">
        <v>1166</v>
      </c>
      <c r="T15" s="16">
        <f>ROUND('FIRE1104 raw'!X18,0)</f>
        <v>30285</v>
      </c>
      <c r="U15" s="16">
        <f>ROUND('FIRE1104 raw'!Y18,0)</f>
        <v>577</v>
      </c>
      <c r="V15" s="16">
        <f>ROUND('FIRE1104 raw'!Z18,0)</f>
        <v>219</v>
      </c>
      <c r="W15" s="16">
        <f>ROUND('FIRE1104 raw'!AA18,0)</f>
        <v>427</v>
      </c>
      <c r="X15" s="16">
        <f>ROUND('FIRE1104 raw'!AB18,0)</f>
        <v>145</v>
      </c>
      <c r="Y15" s="16">
        <f>ROUND('FIRE1104 raw'!AC18,0)</f>
        <v>3370</v>
      </c>
      <c r="Z15" s="56">
        <f>IF(SUM(T15:X15)=0,"-",ROUND('FIRE1104 raw'!AD18,3))</f>
        <v>4.2999999999999997E-2</v>
      </c>
      <c r="AA15" s="86">
        <f>IF(SUM(T15:Y15)=0,"-",ROUND('FIRE1104 raw'!AE18,3))</f>
        <v>9.6000000000000002E-2</v>
      </c>
      <c r="AB15" s="221" t="s">
        <v>1166</v>
      </c>
      <c r="AC15" s="15">
        <f>ROUND(SUM('FIRE1104 raw'!AG18:AH18),0)</f>
        <v>1034</v>
      </c>
      <c r="AD15" s="15">
        <f>ROUND('FIRE1104 raw'!AI18,0)</f>
        <v>14</v>
      </c>
      <c r="AE15" s="15">
        <f>ROUND('FIRE1104 raw'!AJ18,0)</f>
        <v>4</v>
      </c>
      <c r="AF15" s="15">
        <f>ROUND('FIRE1104 raw'!AK18,0)</f>
        <v>8</v>
      </c>
      <c r="AG15" s="15">
        <f>ROUND(SUM('FIRE1104 raw'!AL18:AM18),0)</f>
        <v>1</v>
      </c>
      <c r="AH15" s="15">
        <f>ROUND('FIRE1104 raw'!AN18,0)</f>
        <v>73</v>
      </c>
      <c r="AI15" s="86">
        <f>IF(SUM(AC15:AG15)=0,"-",ROUND('FIRE1104 raw'!AO18,3))</f>
        <v>2.5000000000000001E-2</v>
      </c>
      <c r="AJ15" s="84">
        <f>IF(SUM(AC15:AH15)=0,"-",ROUND('FIRE1104 raw'!AP18,3))</f>
        <v>6.4000000000000001E-2</v>
      </c>
      <c r="AK15" s="221" t="s">
        <v>1166</v>
      </c>
      <c r="AL15" s="15">
        <f>ROUND(SUM('FIRE1104 raw'!AR18:AS18),0)</f>
        <v>6673</v>
      </c>
      <c r="AM15" s="15">
        <f>ROUND('FIRE1104 raw'!AT18,0)</f>
        <v>93</v>
      </c>
      <c r="AN15" s="15">
        <f>ROUND('FIRE1104 raw'!AU18,0)</f>
        <v>207</v>
      </c>
      <c r="AO15" s="15">
        <f>ROUND('FIRE1104 raw'!AV18,0)</f>
        <v>221</v>
      </c>
      <c r="AP15" s="15">
        <f>ROUND(SUM('FIRE1104 raw'!AW18:AX18),0)</f>
        <v>64</v>
      </c>
      <c r="AQ15" s="15">
        <f>ROUND('FIRE1104 raw'!AY18,0)</f>
        <v>749</v>
      </c>
      <c r="AR15" s="86">
        <f>IF(SUM(AL15:AP15)=0,"-",ROUND('FIRE1104 raw'!AZ18,3))</f>
        <v>8.1000000000000003E-2</v>
      </c>
      <c r="AS15" s="84">
        <f>IF(SUM(AL15:AQ15)=0,"-",ROUND('FIRE1104 raw'!BA18,3))</f>
        <v>9.4E-2</v>
      </c>
      <c r="AT15" s="221" t="s">
        <v>1166</v>
      </c>
      <c r="AU15" s="16">
        <f>ROUND('FIRE1104 raw'!BC18,0)</f>
        <v>37992</v>
      </c>
      <c r="AV15" s="16">
        <f>ROUND('FIRE1104 raw'!BD18,0)</f>
        <v>684</v>
      </c>
      <c r="AW15" s="16">
        <f>ROUND('FIRE1104 raw'!BE18,0)</f>
        <v>430</v>
      </c>
      <c r="AX15" s="16">
        <f>ROUND('FIRE1104 raw'!BF18,0)</f>
        <v>656</v>
      </c>
      <c r="AY15" s="16">
        <f>ROUND('FIRE1104 raw'!BG18,0)</f>
        <v>210</v>
      </c>
      <c r="AZ15" s="16">
        <f>ROUND('FIRE1104 raw'!BH18,0)</f>
        <v>4192</v>
      </c>
      <c r="BA15" s="56">
        <f>IF(SUM(AU15:AY15)=0,"-",ROUND('FIRE1104 raw'!BI18,3))</f>
        <v>0.05</v>
      </c>
      <c r="BB15" s="86">
        <f>IF(SUM(AU15:AZ15)=0,"-",ROUND('FIRE1104 raw'!BJ18,3))</f>
        <v>9.5000000000000001E-2</v>
      </c>
      <c r="BC15" s="4"/>
      <c r="BD15" s="18"/>
      <c r="BE15" s="95"/>
      <c r="BF15" s="18"/>
      <c r="BG15" s="18"/>
      <c r="BH15" s="84"/>
    </row>
    <row r="16" spans="1:60" s="5" customFormat="1" ht="15" customHeight="1" thickBot="1" x14ac:dyDescent="0.35">
      <c r="A16" s="19">
        <v>2020</v>
      </c>
      <c r="B16" s="20">
        <f>ROUND(SUM('FIRE1104 raw'!B19:C19),0)</f>
        <v>19879</v>
      </c>
      <c r="C16" s="20">
        <f>ROUND('FIRE1104 raw'!D19,0)</f>
        <v>553</v>
      </c>
      <c r="D16" s="20">
        <f>ROUND('FIRE1104 raw'!E19,0)</f>
        <v>190</v>
      </c>
      <c r="E16" s="20">
        <f>ROUND('FIRE1104 raw'!F19,0)</f>
        <v>388</v>
      </c>
      <c r="F16" s="20">
        <f>ROUND(SUM('FIRE1104 raw'!G19:H19),0)</f>
        <v>124</v>
      </c>
      <c r="G16" s="20">
        <f>ROUND('FIRE1104 raw'!I19,0)</f>
        <v>1659</v>
      </c>
      <c r="H16" s="92">
        <f>IF(SUM(B16:F16)=0,"-",ROUND('FIRE1104 raw'!J19,3))</f>
        <v>5.8999999999999997E-2</v>
      </c>
      <c r="I16" s="88">
        <f>IF(SUM(B16:G16)=0,"-",ROUND('FIRE1104 raw'!K19,3))</f>
        <v>7.2999999999999995E-2</v>
      </c>
      <c r="J16" s="222" t="s">
        <v>1166</v>
      </c>
      <c r="K16" s="20">
        <f>ROUND(SUM('FIRE1104 raw'!M19:N19),0)</f>
        <v>10419</v>
      </c>
      <c r="L16" s="20">
        <f>ROUND('FIRE1104 raw'!O19,0)</f>
        <v>71</v>
      </c>
      <c r="M16" s="20">
        <f>ROUND('FIRE1104 raw'!P19,0)</f>
        <v>25</v>
      </c>
      <c r="N16" s="20">
        <f>ROUND('FIRE1104 raw'!Q19,0)</f>
        <v>34</v>
      </c>
      <c r="O16" s="20">
        <f>ROUND(SUM('FIRE1104 raw'!R19:S19),0)</f>
        <v>25</v>
      </c>
      <c r="P16" s="20">
        <f>ROUND('FIRE1104 raw'!T19,0)</f>
        <v>1924</v>
      </c>
      <c r="Q16" s="92">
        <f>IF(SUM(K16:O16)=0,"-",ROUND('FIRE1104 raw'!U19,3))</f>
        <v>1.4999999999999999E-2</v>
      </c>
      <c r="R16" s="88">
        <f>IF(SUM(K16:P16)=0,"-",ROUND('FIRE1104 raw'!V19,3))</f>
        <v>0.154</v>
      </c>
      <c r="S16" s="222" t="s">
        <v>1166</v>
      </c>
      <c r="T16" s="91">
        <f>ROUND('FIRE1104 raw'!X19,0)</f>
        <v>30298</v>
      </c>
      <c r="U16" s="91">
        <f>ROUND('FIRE1104 raw'!Y19,0)</f>
        <v>624</v>
      </c>
      <c r="V16" s="91">
        <f>ROUND('FIRE1104 raw'!Z19,0)</f>
        <v>215</v>
      </c>
      <c r="W16" s="91">
        <f>ROUND('FIRE1104 raw'!AA19,0)</f>
        <v>422</v>
      </c>
      <c r="X16" s="91">
        <f>ROUND('FIRE1104 raw'!AB19,0)</f>
        <v>149</v>
      </c>
      <c r="Y16" s="91">
        <f>ROUND('FIRE1104 raw'!AC19,0)</f>
        <v>3583</v>
      </c>
      <c r="Z16" s="110">
        <f>IF(SUM(T16:X16)=0,"-",ROUND('FIRE1104 raw'!AD19,3))</f>
        <v>4.3999999999999997E-2</v>
      </c>
      <c r="AA16" s="92">
        <f>IF(SUM(T16:Y16)=0,"-",ROUND('FIRE1104 raw'!AE19,3))</f>
        <v>0.10199999999999999</v>
      </c>
      <c r="AB16" s="222" t="s">
        <v>1166</v>
      </c>
      <c r="AC16" s="20">
        <f>ROUND(SUM('FIRE1104 raw'!AG19:AH19),0)</f>
        <v>1053</v>
      </c>
      <c r="AD16" s="20">
        <f>ROUND('FIRE1104 raw'!AI19,0)</f>
        <v>16</v>
      </c>
      <c r="AE16" s="20">
        <f>ROUND('FIRE1104 raw'!AJ19,0)</f>
        <v>4</v>
      </c>
      <c r="AF16" s="20">
        <f>ROUND('FIRE1104 raw'!AK19,0)</f>
        <v>9</v>
      </c>
      <c r="AG16" s="20">
        <f>ROUND(SUM('FIRE1104 raw'!AL19:AM19),0)</f>
        <v>2</v>
      </c>
      <c r="AH16" s="20">
        <f>ROUND('FIRE1104 raw'!AN19,0)</f>
        <v>67</v>
      </c>
      <c r="AI16" s="92">
        <f>IF(SUM(AC16:AG16)=0,"-",ROUND('FIRE1104 raw'!AO19,3))</f>
        <v>2.9000000000000001E-2</v>
      </c>
      <c r="AJ16" s="88">
        <f>IF(SUM(AC16:AH16)=0,"-",ROUND('FIRE1104 raw'!AP19,3))</f>
        <v>5.8000000000000003E-2</v>
      </c>
      <c r="AK16" s="222" t="s">
        <v>1166</v>
      </c>
      <c r="AL16" s="20">
        <f>ROUND(SUM('FIRE1104 raw'!AR19:AS19),0)</f>
        <v>6717</v>
      </c>
      <c r="AM16" s="20">
        <f>ROUND('FIRE1104 raw'!AT19,0)</f>
        <v>102</v>
      </c>
      <c r="AN16" s="20">
        <f>ROUND('FIRE1104 raw'!AU19,0)</f>
        <v>199</v>
      </c>
      <c r="AO16" s="20">
        <f>ROUND('FIRE1104 raw'!AV19,0)</f>
        <v>222</v>
      </c>
      <c r="AP16" s="20">
        <f>ROUND(SUM('FIRE1104 raw'!AW19:AX19),0)</f>
        <v>63</v>
      </c>
      <c r="AQ16" s="20">
        <f>ROUND('FIRE1104 raw'!AY19,0)</f>
        <v>852</v>
      </c>
      <c r="AR16" s="92">
        <f>IF(SUM(AL16:AP16)=0,"-",ROUND('FIRE1104 raw'!AZ19,3))</f>
        <v>0.08</v>
      </c>
      <c r="AS16" s="88">
        <f>IF(SUM(AL16:AQ16)=0,"-",ROUND('FIRE1104 raw'!BA19,3))</f>
        <v>0.104</v>
      </c>
      <c r="AT16" s="222" t="s">
        <v>1166</v>
      </c>
      <c r="AU16" s="91">
        <f>ROUND('FIRE1104 raw'!BC19,0)</f>
        <v>38068</v>
      </c>
      <c r="AV16" s="91">
        <f>ROUND('FIRE1104 raw'!BD19,0)</f>
        <v>742</v>
      </c>
      <c r="AW16" s="91">
        <f>ROUND('FIRE1104 raw'!BE19,0)</f>
        <v>418</v>
      </c>
      <c r="AX16" s="91">
        <f>ROUND('FIRE1104 raw'!BF19,0)</f>
        <v>653</v>
      </c>
      <c r="AY16" s="91">
        <f>ROUND('FIRE1104 raw'!BG19,0)</f>
        <v>214</v>
      </c>
      <c r="AZ16" s="91">
        <f>ROUND('FIRE1104 raw'!BH19,0)</f>
        <v>4502</v>
      </c>
      <c r="BA16" s="110">
        <f>IF(SUM(AU16:AY16)=0,"-",ROUND('FIRE1104 raw'!BI19,3))</f>
        <v>5.0999999999999997E-2</v>
      </c>
      <c r="BB16" s="92">
        <f>IF(SUM(AU16:AZ16)=0,"-",ROUND('FIRE1104 raw'!BJ19,3))</f>
        <v>0.10100000000000001</v>
      </c>
      <c r="BC16" s="4"/>
      <c r="BD16" s="18"/>
      <c r="BE16" s="95"/>
      <c r="BF16" s="18"/>
      <c r="BG16" s="18"/>
      <c r="BH16" s="84"/>
    </row>
    <row r="17" spans="1:60" s="5" customFormat="1" ht="25.5" customHeight="1" x14ac:dyDescent="0.3">
      <c r="A17" s="172" t="s">
        <v>1130</v>
      </c>
      <c r="B17" s="172"/>
      <c r="C17" s="172"/>
      <c r="D17" s="172"/>
      <c r="E17" s="172"/>
      <c r="F17" s="172"/>
      <c r="G17" s="172"/>
      <c r="H17" s="172"/>
      <c r="I17" s="172"/>
      <c r="J17" s="172"/>
      <c r="K17" s="172"/>
      <c r="L17" s="172"/>
      <c r="M17" s="172"/>
      <c r="N17" s="172"/>
      <c r="O17" s="172"/>
      <c r="P17" s="172"/>
      <c r="Q17" s="172"/>
      <c r="R17" s="172"/>
      <c r="S17" s="172"/>
      <c r="T17" s="175"/>
      <c r="U17" s="172"/>
      <c r="V17" s="172"/>
      <c r="W17" s="175"/>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224"/>
      <c r="BH17" s="224"/>
    </row>
    <row r="18" spans="1:60" s="5" customFormat="1" ht="15" customHeight="1" x14ac:dyDescent="0.3">
      <c r="A18" s="172" t="s">
        <v>1131</v>
      </c>
      <c r="B18" s="172"/>
      <c r="C18" s="172"/>
      <c r="D18" s="172"/>
      <c r="E18" s="172"/>
      <c r="F18" s="172"/>
      <c r="G18" s="172"/>
      <c r="H18" s="172"/>
      <c r="I18" s="172"/>
      <c r="J18" s="172"/>
      <c r="K18" s="172"/>
      <c r="L18" s="172"/>
      <c r="M18" s="172"/>
      <c r="N18" s="172"/>
      <c r="O18" s="172"/>
      <c r="P18" s="172"/>
      <c r="Q18" s="172"/>
      <c r="R18" s="172"/>
      <c r="S18" s="172"/>
      <c r="T18" s="175"/>
      <c r="U18" s="172"/>
      <c r="V18" s="172"/>
      <c r="W18" s="175"/>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5"/>
      <c r="AV18" s="172"/>
      <c r="AW18" s="172"/>
      <c r="AX18" s="172"/>
      <c r="AY18" s="172"/>
      <c r="AZ18" s="172"/>
      <c r="BA18" s="172"/>
      <c r="BB18" s="172"/>
      <c r="BC18" s="172"/>
      <c r="BD18" s="172"/>
      <c r="BE18" s="172"/>
      <c r="BF18" s="172"/>
      <c r="BG18" s="224"/>
      <c r="BH18" s="224"/>
    </row>
    <row r="19" spans="1:60" s="5" customFormat="1" ht="15" customHeight="1" x14ac:dyDescent="0.3">
      <c r="A19" s="177" t="s">
        <v>200</v>
      </c>
      <c r="B19" s="177"/>
      <c r="C19" s="177"/>
      <c r="D19" s="177"/>
      <c r="E19" s="177"/>
      <c r="F19" s="177"/>
      <c r="G19" s="177"/>
      <c r="H19" s="177"/>
      <c r="I19" s="177"/>
      <c r="J19" s="177"/>
      <c r="K19" s="177"/>
      <c r="L19" s="177"/>
      <c r="M19" s="177"/>
      <c r="N19" s="177"/>
      <c r="O19" s="177"/>
      <c r="P19" s="177"/>
      <c r="Q19" s="177"/>
      <c r="R19" s="177"/>
      <c r="S19" s="177"/>
      <c r="T19" s="175"/>
      <c r="U19" s="177"/>
      <c r="V19" s="177"/>
      <c r="W19" s="175"/>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5"/>
      <c r="AV19" s="177"/>
      <c r="AW19" s="177"/>
      <c r="AX19" s="177"/>
      <c r="AY19" s="177"/>
      <c r="AZ19" s="177"/>
      <c r="BA19" s="177"/>
      <c r="BB19" s="177"/>
      <c r="BC19" s="172"/>
      <c r="BD19" s="172"/>
      <c r="BE19" s="172"/>
      <c r="BF19" s="172"/>
      <c r="BG19" s="224"/>
      <c r="BH19" s="224"/>
    </row>
    <row r="20" spans="1:60" s="5" customFormat="1" ht="24" customHeight="1" x14ac:dyDescent="0.3">
      <c r="A20" s="225" t="str">
        <f>VLOOKUP($A$4,Notes!C2:E52,2,FALSE)</f>
        <v>Notes on England data</v>
      </c>
      <c r="B20" s="172"/>
      <c r="C20" s="172"/>
      <c r="D20" s="172"/>
      <c r="E20" s="172"/>
      <c r="F20" s="172"/>
      <c r="G20" s="172"/>
      <c r="H20" s="172"/>
      <c r="I20" s="172"/>
      <c r="J20" s="172"/>
      <c r="K20" s="172"/>
      <c r="L20" s="172"/>
      <c r="M20" s="172"/>
      <c r="N20" s="172"/>
      <c r="O20" s="172"/>
      <c r="P20" s="172"/>
      <c r="Q20" s="172"/>
      <c r="R20" s="172"/>
      <c r="S20" s="172"/>
      <c r="T20" s="175"/>
      <c r="U20" s="172"/>
      <c r="V20" s="172"/>
      <c r="W20" s="175"/>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5"/>
      <c r="AV20" s="172"/>
      <c r="AW20" s="172"/>
      <c r="AX20" s="172"/>
      <c r="AY20" s="172"/>
      <c r="AZ20" s="172"/>
      <c r="BA20" s="172"/>
      <c r="BB20" s="172"/>
      <c r="BC20" s="172"/>
      <c r="BD20" s="172"/>
      <c r="BE20" s="172"/>
      <c r="BF20" s="172"/>
      <c r="BG20" s="224"/>
      <c r="BH20" s="224"/>
    </row>
    <row r="21" spans="1:60" s="5" customFormat="1" ht="30" customHeight="1" x14ac:dyDescent="0.3">
      <c r="A21" s="223" t="str">
        <f>VLOOKUP($A$4,Notes!C2:E52,3,FALSE)</f>
        <v>No notes</v>
      </c>
      <c r="B21" s="223"/>
      <c r="C21" s="223"/>
      <c r="D21" s="223"/>
      <c r="E21" s="223"/>
      <c r="F21" s="223"/>
      <c r="G21" s="223"/>
      <c r="H21" s="223"/>
      <c r="I21" s="223"/>
      <c r="J21" s="223"/>
      <c r="K21" s="223"/>
      <c r="L21" s="223"/>
      <c r="M21" s="223"/>
      <c r="N21" s="223"/>
      <c r="O21" s="223"/>
      <c r="P21" s="223"/>
      <c r="Q21" s="223"/>
      <c r="R21" s="223"/>
      <c r="S21" s="223"/>
      <c r="T21" s="175"/>
      <c r="U21" s="223"/>
      <c r="V21" s="223"/>
      <c r="W21" s="175"/>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175"/>
      <c r="AV21" s="223"/>
      <c r="AW21" s="223"/>
      <c r="AX21" s="223"/>
      <c r="AY21" s="223"/>
      <c r="AZ21" s="223"/>
      <c r="BA21" s="223"/>
      <c r="BB21" s="223"/>
      <c r="BC21" s="172"/>
      <c r="BD21" s="172"/>
      <c r="BE21" s="172"/>
      <c r="BF21" s="172"/>
      <c r="BG21" s="224"/>
      <c r="BH21" s="224"/>
    </row>
    <row r="22" spans="1:60" s="5" customFormat="1" ht="27" customHeight="1" x14ac:dyDescent="0.3">
      <c r="A22" s="172" t="s">
        <v>152</v>
      </c>
      <c r="B22" s="172"/>
      <c r="C22" s="172"/>
      <c r="D22" s="172"/>
      <c r="E22" s="172"/>
      <c r="F22" s="172"/>
      <c r="G22" s="172"/>
      <c r="H22" s="172"/>
      <c r="I22" s="172"/>
      <c r="J22" s="172"/>
      <c r="K22" s="172"/>
      <c r="L22" s="172"/>
      <c r="M22" s="172"/>
      <c r="N22" s="172"/>
      <c r="O22" s="172"/>
      <c r="P22" s="172"/>
      <c r="Q22" s="172"/>
      <c r="R22" s="172"/>
      <c r="S22" s="172"/>
      <c r="T22" s="175"/>
      <c r="U22" s="172"/>
      <c r="V22" s="172"/>
      <c r="W22" s="175"/>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5"/>
      <c r="AV22" s="172"/>
      <c r="AW22" s="172"/>
      <c r="AX22" s="172"/>
      <c r="AY22" s="172"/>
      <c r="AZ22" s="172"/>
      <c r="BA22" s="172"/>
      <c r="BB22" s="172"/>
      <c r="BC22" s="224"/>
      <c r="BD22" s="224"/>
      <c r="BE22" s="224"/>
      <c r="BF22" s="224"/>
      <c r="BG22" s="224"/>
      <c r="BH22" s="224"/>
    </row>
    <row r="23" spans="1:60" s="5" customFormat="1" ht="15" customHeight="1" x14ac:dyDescent="0.3">
      <c r="A23" s="211" t="s">
        <v>153</v>
      </c>
      <c r="B23" s="211"/>
      <c r="C23" s="211"/>
      <c r="D23" s="211"/>
      <c r="E23" s="211"/>
      <c r="F23" s="211"/>
      <c r="G23" s="172"/>
      <c r="H23" s="172"/>
      <c r="I23" s="172"/>
      <c r="J23" s="172"/>
      <c r="K23" s="172"/>
      <c r="L23" s="172"/>
      <c r="M23" s="172"/>
      <c r="N23" s="172"/>
      <c r="O23" s="172"/>
      <c r="P23" s="172"/>
      <c r="Q23" s="172"/>
      <c r="R23" s="172"/>
      <c r="S23" s="172"/>
      <c r="T23" s="175"/>
      <c r="U23" s="172"/>
      <c r="V23" s="172"/>
      <c r="W23" s="175"/>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5"/>
      <c r="AV23" s="172"/>
      <c r="AW23" s="172"/>
      <c r="AX23" s="172"/>
      <c r="AY23" s="172"/>
      <c r="AZ23" s="172"/>
      <c r="BA23" s="172"/>
      <c r="BB23" s="172"/>
      <c r="BC23" s="224"/>
      <c r="BD23" s="224"/>
      <c r="BE23" s="224"/>
      <c r="BF23" s="224"/>
      <c r="BG23" s="224"/>
      <c r="BH23" s="224"/>
    </row>
    <row r="24" spans="1:60" s="5" customFormat="1" ht="23.25" customHeight="1" x14ac:dyDescent="0.3">
      <c r="A24" s="172" t="s">
        <v>202</v>
      </c>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5"/>
      <c r="AV24" s="172"/>
      <c r="AW24" s="172"/>
      <c r="AX24" s="172"/>
      <c r="AY24" s="172"/>
      <c r="AZ24" s="172"/>
      <c r="BA24" s="172"/>
      <c r="BB24" s="172"/>
      <c r="BC24" s="224"/>
      <c r="BD24" s="224"/>
      <c r="BE24" s="224"/>
      <c r="BF24" s="224"/>
      <c r="BG24" s="224"/>
      <c r="BH24" s="224"/>
    </row>
    <row r="25" spans="1:60" s="5" customFormat="1" ht="24.75" customHeight="1" x14ac:dyDescent="0.3">
      <c r="A25" s="172" t="s">
        <v>154</v>
      </c>
      <c r="B25" s="172"/>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226"/>
      <c r="AK25" s="172"/>
      <c r="AL25" s="172"/>
      <c r="AM25" s="172"/>
      <c r="AN25" s="172"/>
      <c r="AO25" s="172"/>
      <c r="AP25" s="172"/>
      <c r="AQ25" s="172"/>
      <c r="AR25" s="172"/>
      <c r="AS25" s="172"/>
      <c r="AT25" s="172"/>
      <c r="AU25" s="172"/>
      <c r="AV25" s="172"/>
      <c r="AW25" s="224"/>
      <c r="AX25" s="212"/>
      <c r="AY25" s="212"/>
      <c r="BA25" s="212"/>
      <c r="BB25" s="179" t="s">
        <v>1136</v>
      </c>
      <c r="BC25" s="224"/>
      <c r="BD25" s="224"/>
      <c r="BE25" s="224"/>
      <c r="BF25" s="224"/>
      <c r="BG25" s="224"/>
      <c r="BH25" s="224"/>
    </row>
    <row r="26" spans="1:60" s="5" customFormat="1" x14ac:dyDescent="0.3">
      <c r="A26" s="210" t="s">
        <v>1106</v>
      </c>
      <c r="B26" s="210"/>
      <c r="C26" s="210"/>
      <c r="D26" s="210"/>
      <c r="E26" s="210"/>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BA26" s="212"/>
      <c r="BB26" s="179" t="s">
        <v>1135</v>
      </c>
      <c r="BC26" s="224"/>
      <c r="BD26" s="224"/>
      <c r="BE26" s="224"/>
      <c r="BF26" s="224"/>
      <c r="BG26" s="224"/>
      <c r="BH26" s="224"/>
    </row>
    <row r="27" spans="1:60" x14ac:dyDescent="0.3">
      <c r="A27" s="229" t="s">
        <v>1167</v>
      </c>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row>
    <row r="28" spans="1:60" x14ac:dyDescent="0.3">
      <c r="A28" s="172"/>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row>
    <row r="29" spans="1:60" x14ac:dyDescent="0.3">
      <c r="A29" s="172"/>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row>
    <row r="30" spans="1:60" x14ac:dyDescent="0.3">
      <c r="A30" s="172"/>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row>
    <row r="31" spans="1:60" x14ac:dyDescent="0.3">
      <c r="A31" s="172"/>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row>
    <row r="32" spans="1:60" x14ac:dyDescent="0.3">
      <c r="A32" s="17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row>
    <row r="33" spans="1:60" x14ac:dyDescent="0.3">
      <c r="A33" s="172"/>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row>
    <row r="34" spans="1:60" x14ac:dyDescent="0.3">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row>
    <row r="35" spans="1:60" x14ac:dyDescent="0.3">
      <c r="A35" s="172"/>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row>
    <row r="36" spans="1:60" x14ac:dyDescent="0.3">
      <c r="A36" s="17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row>
    <row r="37" spans="1:60" x14ac:dyDescent="0.3">
      <c r="A37" s="172"/>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row>
    <row r="38" spans="1:60" x14ac:dyDescent="0.3">
      <c r="A38" s="172"/>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row>
    <row r="39" spans="1:60" x14ac:dyDescent="0.3">
      <c r="A39" s="172"/>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row>
    <row r="40" spans="1:60" x14ac:dyDescent="0.3">
      <c r="A40" s="17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row>
    <row r="41" spans="1:60" x14ac:dyDescent="0.3">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row>
    <row r="42" spans="1:60" x14ac:dyDescent="0.3">
      <c r="A42" s="172"/>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row>
    <row r="43" spans="1:60" x14ac:dyDescent="0.3">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row>
    <row r="44" spans="1:60" x14ac:dyDescent="0.3">
      <c r="A44" s="172"/>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row>
    <row r="45" spans="1:60" x14ac:dyDescent="0.3">
      <c r="A45" s="172"/>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row>
    <row r="46" spans="1:60" x14ac:dyDescent="0.3">
      <c r="A46" s="17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row>
    <row r="47" spans="1:60" x14ac:dyDescent="0.3">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row>
    <row r="48" spans="1:60" x14ac:dyDescent="0.3">
      <c r="A48" s="172"/>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row>
    <row r="49" spans="1:60" x14ac:dyDescent="0.3">
      <c r="A49" s="172"/>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row>
    <row r="50" spans="1:60" x14ac:dyDescent="0.3">
      <c r="A50" s="172"/>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row>
    <row r="51" spans="1:60" x14ac:dyDescent="0.3">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row>
    <row r="52" spans="1:60" x14ac:dyDescent="0.3">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row>
    <row r="53" spans="1:60" x14ac:dyDescent="0.3">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t="s">
        <v>144</v>
      </c>
      <c r="BG53" s="172" t="s">
        <v>182</v>
      </c>
      <c r="BH53" s="172"/>
    </row>
    <row r="54" spans="1:60" x14ac:dyDescent="0.3">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t="s">
        <v>140</v>
      </c>
      <c r="BG54" s="172" t="s">
        <v>141</v>
      </c>
      <c r="BH54" s="172"/>
    </row>
    <row r="55" spans="1:60" x14ac:dyDescent="0.3">
      <c r="A55" s="172"/>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c r="BB55" s="172"/>
      <c r="BC55" s="172"/>
      <c r="BD55" s="172"/>
      <c r="BE55" s="172"/>
      <c r="BF55" s="172" t="s">
        <v>142</v>
      </c>
      <c r="BG55" s="172" t="s">
        <v>143</v>
      </c>
      <c r="BH55" s="172"/>
    </row>
    <row r="56" spans="1:60" x14ac:dyDescent="0.3">
      <c r="A56" s="172"/>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t="s">
        <v>0</v>
      </c>
      <c r="BG56" s="224" t="s">
        <v>2</v>
      </c>
      <c r="BH56" s="172"/>
    </row>
    <row r="57" spans="1:60" x14ac:dyDescent="0.3">
      <c r="A57" s="17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172"/>
      <c r="AZ57" s="172"/>
      <c r="BA57" s="172"/>
      <c r="BB57" s="172"/>
      <c r="BC57" s="172"/>
      <c r="BD57" s="172"/>
      <c r="BE57" s="172"/>
      <c r="BF57" s="172" t="s">
        <v>3</v>
      </c>
      <c r="BG57" s="224" t="s">
        <v>5</v>
      </c>
      <c r="BH57" s="172"/>
    </row>
    <row r="58" spans="1:60" x14ac:dyDescent="0.3">
      <c r="A58" s="172"/>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t="s">
        <v>6</v>
      </c>
      <c r="BG58" s="224" t="s">
        <v>8</v>
      </c>
      <c r="BH58" s="172"/>
    </row>
    <row r="59" spans="1:60" x14ac:dyDescent="0.3">
      <c r="A59" s="172"/>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172"/>
      <c r="AZ59" s="172"/>
      <c r="BA59" s="172"/>
      <c r="BB59" s="172"/>
      <c r="BC59" s="172"/>
      <c r="BD59" s="172"/>
      <c r="BE59" s="172"/>
      <c r="BF59" s="172" t="s">
        <v>9</v>
      </c>
      <c r="BG59" s="224" t="s">
        <v>11</v>
      </c>
      <c r="BH59" s="172"/>
    </row>
    <row r="60" spans="1:60" x14ac:dyDescent="0.3">
      <c r="A60" s="172"/>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2"/>
      <c r="BC60" s="172"/>
      <c r="BD60" s="172"/>
      <c r="BE60" s="172"/>
      <c r="BF60" s="172" t="s">
        <v>12</v>
      </c>
      <c r="BG60" s="224" t="s">
        <v>14</v>
      </c>
      <c r="BH60" s="172"/>
    </row>
    <row r="61" spans="1:60" x14ac:dyDescent="0.3">
      <c r="A61" s="172"/>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t="s">
        <v>15</v>
      </c>
      <c r="BG61" s="224" t="s">
        <v>17</v>
      </c>
      <c r="BH61" s="172"/>
    </row>
    <row r="62" spans="1:60" x14ac:dyDescent="0.3">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t="s">
        <v>18</v>
      </c>
      <c r="BG62" s="224" t="s">
        <v>20</v>
      </c>
      <c r="BH62" s="172"/>
    </row>
    <row r="63" spans="1:60" x14ac:dyDescent="0.3">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t="s">
        <v>21</v>
      </c>
      <c r="BG63" s="224" t="s">
        <v>23</v>
      </c>
      <c r="BH63" s="172"/>
    </row>
    <row r="64" spans="1:60" x14ac:dyDescent="0.3">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t="s">
        <v>24</v>
      </c>
      <c r="BG64" s="224" t="s">
        <v>26</v>
      </c>
      <c r="BH64" s="172"/>
    </row>
    <row r="65" spans="1:60" x14ac:dyDescent="0.3">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5" t="s">
        <v>27</v>
      </c>
      <c r="BG65" s="224" t="s">
        <v>29</v>
      </c>
      <c r="BH65" s="172"/>
    </row>
    <row r="66" spans="1:60" x14ac:dyDescent="0.3">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5" t="s">
        <v>30</v>
      </c>
      <c r="BG66" s="224" t="s">
        <v>32</v>
      </c>
      <c r="BH66" s="172"/>
    </row>
    <row r="67" spans="1:60" x14ac:dyDescent="0.3">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c r="AW67" s="172"/>
      <c r="AX67" s="172"/>
      <c r="AY67" s="172"/>
      <c r="AZ67" s="172"/>
      <c r="BA67" s="172"/>
      <c r="BB67" s="172"/>
      <c r="BC67" s="172"/>
      <c r="BD67" s="172"/>
      <c r="BE67" s="172"/>
      <c r="BF67" s="172" t="s">
        <v>203</v>
      </c>
      <c r="BG67" s="172" t="s">
        <v>205</v>
      </c>
      <c r="BH67" s="172"/>
    </row>
    <row r="68" spans="1:60" x14ac:dyDescent="0.3">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2"/>
      <c r="BB68" s="172"/>
      <c r="BC68" s="172"/>
      <c r="BD68" s="172"/>
      <c r="BE68" s="172"/>
      <c r="BF68" s="172" t="s">
        <v>36</v>
      </c>
      <c r="BG68" s="224" t="s">
        <v>38</v>
      </c>
      <c r="BH68" s="172"/>
    </row>
    <row r="69" spans="1:60" x14ac:dyDescent="0.3">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72"/>
      <c r="BC69" s="172"/>
      <c r="BD69" s="172"/>
      <c r="BE69" s="172"/>
      <c r="BF69" s="172" t="s">
        <v>39</v>
      </c>
      <c r="BG69" s="224" t="s">
        <v>41</v>
      </c>
      <c r="BH69" s="172"/>
    </row>
    <row r="70" spans="1:60" x14ac:dyDescent="0.3">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E70" s="172"/>
      <c r="BF70" s="172" t="s">
        <v>42</v>
      </c>
      <c r="BG70" s="224" t="s">
        <v>44</v>
      </c>
      <c r="BH70" s="172"/>
    </row>
    <row r="71" spans="1:60" x14ac:dyDescent="0.3">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72"/>
      <c r="BC71" s="172"/>
      <c r="BD71" s="172"/>
      <c r="BE71" s="172"/>
      <c r="BF71" s="172" t="s">
        <v>45</v>
      </c>
      <c r="BG71" s="224" t="s">
        <v>47</v>
      </c>
      <c r="BH71" s="172"/>
    </row>
    <row r="72" spans="1:60" x14ac:dyDescent="0.3">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t="s">
        <v>48</v>
      </c>
      <c r="BG72" s="224" t="s">
        <v>50</v>
      </c>
      <c r="BH72" s="172"/>
    </row>
    <row r="73" spans="1:60" x14ac:dyDescent="0.3">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t="s">
        <v>51</v>
      </c>
      <c r="BG73" s="224" t="s">
        <v>53</v>
      </c>
      <c r="BH73" s="172"/>
    </row>
    <row r="74" spans="1:60" x14ac:dyDescent="0.3">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t="s">
        <v>54</v>
      </c>
      <c r="BG74" s="224" t="s">
        <v>56</v>
      </c>
      <c r="BH74" s="172"/>
    </row>
    <row r="75" spans="1:60" x14ac:dyDescent="0.3">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2"/>
      <c r="BD75" s="172"/>
      <c r="BE75" s="172"/>
      <c r="BF75" s="172" t="s">
        <v>57</v>
      </c>
      <c r="BG75" s="224" t="s">
        <v>59</v>
      </c>
      <c r="BH75" s="172"/>
    </row>
    <row r="76" spans="1:60" x14ac:dyDescent="0.3">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t="s">
        <v>60</v>
      </c>
      <c r="BG76" s="224" t="s">
        <v>62</v>
      </c>
      <c r="BH76" s="172"/>
    </row>
    <row r="77" spans="1:60" x14ac:dyDescent="0.3">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t="s">
        <v>63</v>
      </c>
      <c r="BG77" s="224" t="s">
        <v>65</v>
      </c>
      <c r="BH77" s="172"/>
    </row>
    <row r="78" spans="1:60" x14ac:dyDescent="0.3">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c r="AW78" s="172"/>
      <c r="AX78" s="172"/>
      <c r="AY78" s="172"/>
      <c r="AZ78" s="172"/>
      <c r="BA78" s="172"/>
      <c r="BB78" s="172"/>
      <c r="BC78" s="172"/>
      <c r="BD78" s="172"/>
      <c r="BE78" s="172"/>
      <c r="BF78" s="172" t="s">
        <v>66</v>
      </c>
      <c r="BG78" s="224" t="s">
        <v>68</v>
      </c>
      <c r="BH78" s="172"/>
    </row>
    <row r="79" spans="1:60" x14ac:dyDescent="0.3">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t="s">
        <v>69</v>
      </c>
      <c r="BG79" s="172" t="s">
        <v>71</v>
      </c>
      <c r="BH79" s="172"/>
    </row>
    <row r="80" spans="1:60" x14ac:dyDescent="0.3">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c r="AW80" s="172"/>
      <c r="AX80" s="172"/>
      <c r="AY80" s="172"/>
      <c r="AZ80" s="172"/>
      <c r="BA80" s="172"/>
      <c r="BB80" s="172"/>
      <c r="BC80" s="172"/>
      <c r="BD80" s="172"/>
      <c r="BE80" s="172"/>
      <c r="BF80" s="224" t="s">
        <v>72</v>
      </c>
      <c r="BG80" s="224" t="s">
        <v>74</v>
      </c>
      <c r="BH80" s="172"/>
    </row>
    <row r="81" spans="1:60" x14ac:dyDescent="0.3">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224" t="s">
        <v>75</v>
      </c>
      <c r="BG81" s="224" t="s">
        <v>77</v>
      </c>
      <c r="BH81" s="172"/>
    </row>
    <row r="82" spans="1:60" x14ac:dyDescent="0.3">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72"/>
      <c r="BC82" s="172"/>
      <c r="BD82" s="172"/>
      <c r="BE82" s="172"/>
      <c r="BF82" s="172" t="s">
        <v>78</v>
      </c>
      <c r="BG82" s="172" t="s">
        <v>80</v>
      </c>
      <c r="BH82" s="172"/>
    </row>
    <row r="83" spans="1:60" x14ac:dyDescent="0.3">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224" t="s">
        <v>81</v>
      </c>
      <c r="BG83" s="224" t="s">
        <v>83</v>
      </c>
      <c r="BH83" s="172"/>
    </row>
    <row r="84" spans="1:60" x14ac:dyDescent="0.3">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2"/>
      <c r="BF84" s="172" t="s">
        <v>84</v>
      </c>
      <c r="BG84" s="172" t="s">
        <v>86</v>
      </c>
      <c r="BH84" s="172"/>
    </row>
    <row r="85" spans="1:60" x14ac:dyDescent="0.3">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2"/>
      <c r="BF85" s="224" t="s">
        <v>87</v>
      </c>
      <c r="BG85" s="224" t="s">
        <v>89</v>
      </c>
      <c r="BH85" s="172"/>
    </row>
    <row r="86" spans="1:60" x14ac:dyDescent="0.3">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2"/>
      <c r="BF86" s="224" t="s">
        <v>138</v>
      </c>
      <c r="BG86" s="224" t="s">
        <v>139</v>
      </c>
      <c r="BH86" s="172"/>
    </row>
    <row r="87" spans="1:60" x14ac:dyDescent="0.3">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224" t="s">
        <v>90</v>
      </c>
      <c r="BG87" s="224" t="s">
        <v>92</v>
      </c>
      <c r="BH87" s="172"/>
    </row>
    <row r="88" spans="1:60" x14ac:dyDescent="0.3">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2"/>
      <c r="BD88" s="172"/>
      <c r="BE88" s="172"/>
      <c r="BF88" s="224" t="s">
        <v>93</v>
      </c>
      <c r="BG88" s="224" t="s">
        <v>95</v>
      </c>
      <c r="BH88" s="172"/>
    </row>
    <row r="89" spans="1:60" x14ac:dyDescent="0.3">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72"/>
      <c r="BC89" s="172"/>
      <c r="BD89" s="172"/>
      <c r="BE89" s="172"/>
      <c r="BF89" s="224" t="s">
        <v>96</v>
      </c>
      <c r="BG89" s="224" t="s">
        <v>98</v>
      </c>
      <c r="BH89" s="172"/>
    </row>
    <row r="90" spans="1:60" x14ac:dyDescent="0.3">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t="s">
        <v>99</v>
      </c>
      <c r="BG90" s="172" t="s">
        <v>101</v>
      </c>
      <c r="BH90" s="172"/>
    </row>
    <row r="91" spans="1:60" x14ac:dyDescent="0.3">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t="s">
        <v>102</v>
      </c>
      <c r="BG91" s="172" t="s">
        <v>104</v>
      </c>
      <c r="BH91" s="172"/>
    </row>
    <row r="92" spans="1:60" x14ac:dyDescent="0.3">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172"/>
      <c r="BC92" s="172"/>
      <c r="BD92" s="172"/>
      <c r="BE92" s="172"/>
      <c r="BF92" s="172" t="s">
        <v>105</v>
      </c>
      <c r="BG92" s="172" t="s">
        <v>107</v>
      </c>
      <c r="BH92" s="172"/>
    </row>
    <row r="93" spans="1:60" x14ac:dyDescent="0.3">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t="s">
        <v>108</v>
      </c>
      <c r="BG93" s="172" t="s">
        <v>110</v>
      </c>
      <c r="BH93" s="172"/>
    </row>
    <row r="94" spans="1:60" x14ac:dyDescent="0.3">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t="s">
        <v>111</v>
      </c>
      <c r="BG94" s="172" t="s">
        <v>113</v>
      </c>
      <c r="BH94" s="172"/>
    </row>
    <row r="95" spans="1:60" x14ac:dyDescent="0.3">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t="s">
        <v>114</v>
      </c>
      <c r="BG95" s="172" t="s">
        <v>116</v>
      </c>
      <c r="BH95" s="172"/>
    </row>
    <row r="96" spans="1:60" x14ac:dyDescent="0.3">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2"/>
      <c r="BB96" s="172"/>
      <c r="BC96" s="172"/>
      <c r="BD96" s="172"/>
      <c r="BE96" s="172"/>
      <c r="BF96" s="172" t="s">
        <v>117</v>
      </c>
      <c r="BG96" s="172" t="s">
        <v>119</v>
      </c>
      <c r="BH96" s="172"/>
    </row>
    <row r="97" spans="1:60" x14ac:dyDescent="0.3">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2"/>
      <c r="BF97" s="172" t="s">
        <v>120</v>
      </c>
      <c r="BG97" s="172" t="s">
        <v>122</v>
      </c>
      <c r="BH97" s="172"/>
    </row>
    <row r="98" spans="1:60" x14ac:dyDescent="0.3">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2"/>
      <c r="BF98" s="172" t="s">
        <v>123</v>
      </c>
      <c r="BG98" s="172" t="s">
        <v>125</v>
      </c>
      <c r="BH98" s="172"/>
    </row>
    <row r="99" spans="1:60" x14ac:dyDescent="0.3">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2"/>
      <c r="BF99" s="172" t="s">
        <v>126</v>
      </c>
      <c r="BG99" s="172" t="s">
        <v>128</v>
      </c>
      <c r="BH99" s="172"/>
    </row>
    <row r="100" spans="1:60" x14ac:dyDescent="0.3">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72"/>
      <c r="BC100" s="172"/>
      <c r="BD100" s="172"/>
      <c r="BE100" s="172"/>
      <c r="BF100" s="172" t="s">
        <v>129</v>
      </c>
      <c r="BG100" s="172" t="s">
        <v>131</v>
      </c>
      <c r="BH100" s="172"/>
    </row>
    <row r="101" spans="1:60" x14ac:dyDescent="0.3">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2"/>
      <c r="BF101" s="172" t="s">
        <v>132</v>
      </c>
      <c r="BG101" s="172" t="s">
        <v>134</v>
      </c>
      <c r="BH101" s="172"/>
    </row>
    <row r="102" spans="1:60" x14ac:dyDescent="0.3">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2"/>
      <c r="BD102" s="172"/>
      <c r="BE102" s="172"/>
      <c r="BF102" s="172" t="s">
        <v>140</v>
      </c>
      <c r="BG102" s="172" t="s">
        <v>141</v>
      </c>
      <c r="BH102" s="172"/>
    </row>
    <row r="103" spans="1:60" x14ac:dyDescent="0.3">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2"/>
      <c r="AU103" s="172"/>
      <c r="AV103" s="172"/>
      <c r="AW103" s="172"/>
      <c r="AX103" s="172"/>
      <c r="AY103" s="172"/>
      <c r="AZ103" s="172"/>
      <c r="BA103" s="172"/>
      <c r="BB103" s="172"/>
      <c r="BC103" s="172"/>
      <c r="BD103" s="172"/>
      <c r="BE103" s="172"/>
      <c r="BF103" s="172" t="s">
        <v>142</v>
      </c>
      <c r="BG103" s="172" t="s">
        <v>143</v>
      </c>
      <c r="BH103" s="172"/>
    </row>
    <row r="104" spans="1:60" x14ac:dyDescent="0.3">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72"/>
      <c r="AS104" s="172"/>
      <c r="AT104" s="172"/>
      <c r="AU104" s="172"/>
      <c r="AV104" s="172"/>
      <c r="AW104" s="172"/>
      <c r="AX104" s="172"/>
      <c r="AY104" s="172"/>
      <c r="AZ104" s="172"/>
      <c r="BA104" s="172"/>
      <c r="BB104" s="172"/>
      <c r="BC104" s="172"/>
      <c r="BD104" s="172"/>
      <c r="BE104" s="172"/>
      <c r="BF104" s="172" t="s">
        <v>144</v>
      </c>
      <c r="BG104" s="172" t="s">
        <v>182</v>
      </c>
      <c r="BH104" s="172"/>
    </row>
    <row r="105" spans="1:60" x14ac:dyDescent="0.3">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2"/>
      <c r="AY105" s="172"/>
      <c r="AZ105" s="172"/>
      <c r="BA105" s="172"/>
      <c r="BB105" s="172"/>
      <c r="BC105" s="172"/>
      <c r="BD105" s="172"/>
      <c r="BE105" s="172"/>
      <c r="BF105" s="172"/>
      <c r="BG105" s="172"/>
      <c r="BH105" s="172"/>
    </row>
    <row r="106" spans="1:60" x14ac:dyDescent="0.3">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72"/>
      <c r="BC106" s="172"/>
      <c r="BD106" s="172"/>
      <c r="BE106" s="172"/>
      <c r="BF106" s="172"/>
      <c r="BG106" s="172"/>
      <c r="BH106" s="172"/>
    </row>
  </sheetData>
  <dataValidations disablePrompts="1" count="1">
    <dataValidation type="list" allowBlank="1" showInputMessage="1" showErrorMessage="1" sqref="A3" xr:uid="{00000000-0002-0000-0B00-000000000000}">
      <formula1>$BF$53:$BF$101</formula1>
    </dataValidation>
  </dataValidations>
  <hyperlinks>
    <hyperlink ref="A23" r:id="rId1" xr:uid="{00000000-0004-0000-0B00-000000000000}"/>
    <hyperlink ref="A26" r:id="rId2" display="Contact: FireStatistics@homeoffice.gsi.gov.uk" xr:uid="{00000000-0004-0000-0B00-000001000000}"/>
    <hyperlink ref="BB25" r:id="rId3" display="Updated alongside Fire and rescue workforce and pensions statistics" xr:uid="{9BE0CB9E-5F1B-4731-8470-F72B1E6E4EF3}"/>
    <hyperlink ref="BA26:BB26" r:id="rId4" display="Next Update: Autumn 2020" xr:uid="{C445FBBE-03E5-4485-A60C-34B21635FC7A}"/>
    <hyperlink ref="A26:E26" r:id="rId5" display="Contact: FireStatistics@homeoffice.gov.uk" xr:uid="{03306C42-A554-44D4-979A-073C53FB99E7}"/>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H155"/>
  <sheetViews>
    <sheetView zoomScaleNormal="100" workbookViewId="0">
      <pane ySplit="5" topLeftCell="A6" activePane="bottomLeft" state="frozen"/>
      <selection pane="bottomLeft"/>
    </sheetView>
  </sheetViews>
  <sheetFormatPr defaultColWidth="9.21875" defaultRowHeight="14.4" x14ac:dyDescent="0.3"/>
  <cols>
    <col min="1" max="1" width="41.77734375" style="4" customWidth="1"/>
    <col min="2" max="9" width="8.77734375" style="4" customWidth="1"/>
    <col min="10" max="10" width="5.5546875" style="4" bestFit="1" customWidth="1"/>
    <col min="11" max="17" width="8.77734375" style="4" customWidth="1"/>
    <col min="18" max="18" width="12.77734375" style="4" customWidth="1"/>
    <col min="19" max="19" width="6" style="4" customWidth="1"/>
    <col min="20" max="26" width="8.77734375" style="4" customWidth="1"/>
    <col min="27" max="27" width="12.77734375" style="4" customWidth="1"/>
    <col min="28" max="28" width="3.77734375" style="4" customWidth="1"/>
    <col min="29" max="35" width="8.77734375" style="4" customWidth="1"/>
    <col min="36" max="36" width="12.77734375" style="4" customWidth="1"/>
    <col min="37" max="37" width="5.5546875" style="4" bestFit="1" customWidth="1"/>
    <col min="38" max="44" width="8.77734375" style="4" customWidth="1"/>
    <col min="45" max="45" width="12.77734375" style="4" customWidth="1"/>
    <col min="46" max="46" width="5.21875" style="4" bestFit="1" customWidth="1"/>
    <col min="47" max="53" width="8.77734375" style="4" customWidth="1"/>
    <col min="54" max="54" width="12.77734375" style="4" customWidth="1"/>
    <col min="55" max="55" width="21.5546875" style="4" bestFit="1" customWidth="1"/>
    <col min="56" max="57" width="9.21875" style="4"/>
    <col min="58" max="58" width="4.77734375" style="4" bestFit="1" customWidth="1"/>
    <col min="59" max="59" width="10" style="4" customWidth="1"/>
    <col min="60" max="16384" width="9.21875" style="4"/>
  </cols>
  <sheetData>
    <row r="1" spans="1:58" s="5" customFormat="1" ht="18.600000000000001" x14ac:dyDescent="0.45">
      <c r="A1" s="207" t="s">
        <v>197</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3"/>
      <c r="BD1" s="3"/>
      <c r="BE1" s="4"/>
      <c r="BF1" s="4"/>
    </row>
    <row r="2" spans="1:58" s="224" customFormat="1" ht="24" customHeight="1" x14ac:dyDescent="0.3">
      <c r="A2" s="217" t="s">
        <v>209</v>
      </c>
      <c r="B2" s="227"/>
      <c r="C2" s="227"/>
      <c r="D2" s="227"/>
      <c r="E2" s="228"/>
      <c r="F2" s="227"/>
      <c r="G2" s="227"/>
      <c r="H2" s="227"/>
      <c r="I2" s="228"/>
      <c r="J2" s="227"/>
      <c r="K2" s="227"/>
      <c r="L2" s="227"/>
      <c r="M2" s="228"/>
      <c r="N2" s="227"/>
      <c r="O2" s="227"/>
      <c r="P2" s="227"/>
      <c r="Q2" s="228"/>
      <c r="R2" s="227"/>
      <c r="S2" s="227"/>
      <c r="T2" s="227"/>
      <c r="U2" s="228"/>
      <c r="V2" s="227"/>
      <c r="W2" s="227"/>
      <c r="X2" s="227"/>
      <c r="Y2" s="227"/>
      <c r="Z2" s="227"/>
      <c r="AA2" s="227"/>
      <c r="AB2" s="228"/>
      <c r="AC2" s="227"/>
      <c r="AD2" s="227"/>
      <c r="AE2" s="227"/>
      <c r="AF2" s="227"/>
      <c r="AG2" s="227"/>
      <c r="AH2" s="227"/>
      <c r="AI2" s="227"/>
      <c r="AJ2" s="227"/>
      <c r="AK2" s="228"/>
      <c r="AL2" s="227"/>
      <c r="AM2" s="227"/>
      <c r="AN2" s="227"/>
      <c r="AO2" s="227"/>
      <c r="AP2" s="227"/>
      <c r="AQ2" s="227"/>
      <c r="AR2" s="227"/>
      <c r="AS2" s="227"/>
      <c r="AT2" s="228"/>
      <c r="AU2" s="227"/>
      <c r="AV2" s="227"/>
      <c r="AW2" s="227"/>
      <c r="AX2" s="227"/>
      <c r="AY2" s="227"/>
      <c r="AZ2" s="227"/>
      <c r="BA2" s="227"/>
      <c r="BB2" s="227"/>
      <c r="BC2" s="172"/>
      <c r="BD2" s="172"/>
      <c r="BE2" s="172"/>
      <c r="BF2" s="172"/>
    </row>
    <row r="3" spans="1:58" s="5" customFormat="1" ht="15" customHeight="1" x14ac:dyDescent="0.3">
      <c r="A3" s="178">
        <v>2020</v>
      </c>
      <c r="B3" s="106"/>
      <c r="C3" s="106"/>
      <c r="D3" s="106"/>
      <c r="E3" s="106"/>
      <c r="F3" s="106"/>
      <c r="G3" s="106"/>
      <c r="H3" s="106"/>
      <c r="I3" s="106"/>
      <c r="J3" s="106"/>
      <c r="K3" s="106"/>
      <c r="L3" s="106"/>
      <c r="M3" s="106"/>
      <c r="N3" s="106"/>
      <c r="O3" s="106"/>
      <c r="P3" s="4"/>
      <c r="Q3" s="4"/>
      <c r="R3" s="4"/>
      <c r="S3" s="4"/>
      <c r="Y3" s="106"/>
      <c r="Z3" s="106"/>
      <c r="AA3" s="106"/>
      <c r="AB3" s="106"/>
      <c r="AC3" s="106"/>
      <c r="AD3" s="106"/>
      <c r="AE3" s="106"/>
      <c r="AF3" s="106"/>
      <c r="AG3" s="106"/>
      <c r="AH3" s="106"/>
      <c r="AI3" s="105"/>
      <c r="AJ3" s="4"/>
      <c r="AK3" s="4"/>
      <c r="AL3" s="4"/>
      <c r="AM3" s="4"/>
      <c r="AN3" s="4"/>
      <c r="AO3" s="4"/>
      <c r="AP3" s="4"/>
      <c r="AQ3" s="4"/>
      <c r="AR3" s="4"/>
    </row>
    <row r="4" spans="1:58" s="216" customFormat="1" ht="32.1" customHeight="1" thickBot="1" x14ac:dyDescent="0.4">
      <c r="A4" s="213"/>
      <c r="B4" s="214" t="s">
        <v>157</v>
      </c>
      <c r="C4" s="214"/>
      <c r="D4" s="214"/>
      <c r="E4" s="214"/>
      <c r="F4" s="214"/>
      <c r="G4" s="214"/>
      <c r="H4" s="214"/>
      <c r="I4" s="214"/>
      <c r="J4" s="218" t="s">
        <v>1166</v>
      </c>
      <c r="K4" s="214" t="s">
        <v>158</v>
      </c>
      <c r="L4" s="214"/>
      <c r="M4" s="214"/>
      <c r="N4" s="214"/>
      <c r="O4" s="214"/>
      <c r="P4" s="214"/>
      <c r="Q4" s="214"/>
      <c r="R4" s="214"/>
      <c r="S4" s="218" t="s">
        <v>1166</v>
      </c>
      <c r="T4" s="215" t="s">
        <v>159</v>
      </c>
      <c r="U4" s="215"/>
      <c r="V4" s="215"/>
      <c r="W4" s="215"/>
      <c r="X4" s="215"/>
      <c r="Y4" s="215"/>
      <c r="Z4" s="215"/>
      <c r="AA4" s="215"/>
      <c r="AB4" s="218" t="s">
        <v>1166</v>
      </c>
      <c r="AC4" s="214" t="s">
        <v>149</v>
      </c>
      <c r="AD4" s="214"/>
      <c r="AE4" s="214"/>
      <c r="AF4" s="214"/>
      <c r="AG4" s="214"/>
      <c r="AH4" s="214"/>
      <c r="AI4" s="214"/>
      <c r="AJ4" s="214"/>
      <c r="AK4" s="218" t="s">
        <v>1166</v>
      </c>
      <c r="AL4" s="214" t="s">
        <v>150</v>
      </c>
      <c r="AM4" s="214"/>
      <c r="AN4" s="214"/>
      <c r="AO4" s="214"/>
      <c r="AP4" s="214"/>
      <c r="AQ4" s="214"/>
      <c r="AR4" s="214"/>
      <c r="AS4" s="214"/>
      <c r="AT4" s="218" t="s">
        <v>1166</v>
      </c>
      <c r="AU4" s="215" t="s">
        <v>160</v>
      </c>
      <c r="AV4" s="215"/>
      <c r="AW4" s="215"/>
      <c r="AX4" s="215"/>
      <c r="AY4" s="215"/>
      <c r="AZ4" s="215"/>
      <c r="BA4" s="215"/>
      <c r="BB4" s="215"/>
      <c r="BC4" s="213"/>
      <c r="BD4" s="213"/>
      <c r="BE4" s="213"/>
      <c r="BF4" s="172"/>
    </row>
    <row r="5" spans="1:58" s="102" customFormat="1" ht="60" customHeight="1" thickBot="1" x14ac:dyDescent="0.35">
      <c r="A5" s="97" t="s">
        <v>220</v>
      </c>
      <c r="B5" s="98" t="s">
        <v>175</v>
      </c>
      <c r="C5" s="98" t="s">
        <v>177</v>
      </c>
      <c r="D5" s="98" t="s">
        <v>178</v>
      </c>
      <c r="E5" s="98" t="s">
        <v>179</v>
      </c>
      <c r="F5" s="98" t="s">
        <v>180</v>
      </c>
      <c r="G5" s="98" t="s">
        <v>176</v>
      </c>
      <c r="H5" s="100" t="s">
        <v>214</v>
      </c>
      <c r="I5" s="99" t="s">
        <v>213</v>
      </c>
      <c r="J5" s="219" t="s">
        <v>1166</v>
      </c>
      <c r="K5" s="98" t="s">
        <v>175</v>
      </c>
      <c r="L5" s="98" t="s">
        <v>177</v>
      </c>
      <c r="M5" s="98" t="s">
        <v>178</v>
      </c>
      <c r="N5" s="98" t="s">
        <v>179</v>
      </c>
      <c r="O5" s="98" t="s">
        <v>180</v>
      </c>
      <c r="P5" s="98" t="s">
        <v>176</v>
      </c>
      <c r="Q5" s="100" t="s">
        <v>214</v>
      </c>
      <c r="R5" s="99" t="s">
        <v>213</v>
      </c>
      <c r="S5" s="219" t="s">
        <v>1166</v>
      </c>
      <c r="T5" s="100" t="s">
        <v>175</v>
      </c>
      <c r="U5" s="100" t="s">
        <v>177</v>
      </c>
      <c r="V5" s="100" t="s">
        <v>178</v>
      </c>
      <c r="W5" s="100" t="s">
        <v>179</v>
      </c>
      <c r="X5" s="100" t="s">
        <v>180</v>
      </c>
      <c r="Y5" s="100" t="s">
        <v>176</v>
      </c>
      <c r="Z5" s="100" t="s">
        <v>214</v>
      </c>
      <c r="AA5" s="101" t="s">
        <v>213</v>
      </c>
      <c r="AB5" s="219" t="s">
        <v>1166</v>
      </c>
      <c r="AC5" s="98" t="s">
        <v>175</v>
      </c>
      <c r="AD5" s="98" t="s">
        <v>177</v>
      </c>
      <c r="AE5" s="98" t="s">
        <v>178</v>
      </c>
      <c r="AF5" s="98" t="s">
        <v>179</v>
      </c>
      <c r="AG5" s="98" t="s">
        <v>180</v>
      </c>
      <c r="AH5" s="98" t="s">
        <v>176</v>
      </c>
      <c r="AI5" s="100" t="s">
        <v>214</v>
      </c>
      <c r="AJ5" s="99" t="s">
        <v>213</v>
      </c>
      <c r="AK5" s="219" t="s">
        <v>1166</v>
      </c>
      <c r="AL5" s="98" t="s">
        <v>175</v>
      </c>
      <c r="AM5" s="98" t="s">
        <v>177</v>
      </c>
      <c r="AN5" s="98" t="s">
        <v>178</v>
      </c>
      <c r="AO5" s="98" t="s">
        <v>179</v>
      </c>
      <c r="AP5" s="98" t="s">
        <v>180</v>
      </c>
      <c r="AQ5" s="98" t="s">
        <v>176</v>
      </c>
      <c r="AR5" s="100" t="s">
        <v>214</v>
      </c>
      <c r="AS5" s="99" t="s">
        <v>213</v>
      </c>
      <c r="AT5" s="219" t="s">
        <v>1166</v>
      </c>
      <c r="AU5" s="100" t="s">
        <v>175</v>
      </c>
      <c r="AV5" s="100" t="s">
        <v>177</v>
      </c>
      <c r="AW5" s="100" t="s">
        <v>178</v>
      </c>
      <c r="AX5" s="100" t="s">
        <v>179</v>
      </c>
      <c r="AY5" s="100" t="s">
        <v>180</v>
      </c>
      <c r="AZ5" s="100" t="s">
        <v>176</v>
      </c>
      <c r="BA5" s="100" t="s">
        <v>214</v>
      </c>
      <c r="BB5" s="101" t="s">
        <v>213</v>
      </c>
      <c r="BF5" s="9"/>
    </row>
    <row r="6" spans="1:58" s="5" customFormat="1" ht="15" customHeight="1" x14ac:dyDescent="0.3">
      <c r="A6" s="79" t="s">
        <v>144</v>
      </c>
      <c r="B6" s="11">
        <f>ROUND(SUM('FIRE1104a raw'!B8:C8),0)</f>
        <v>19879</v>
      </c>
      <c r="C6" s="11">
        <f>ROUND('FIRE1104a raw'!D8,0)</f>
        <v>553</v>
      </c>
      <c r="D6" s="11">
        <f>ROUND('FIRE1104a raw'!E8,0)</f>
        <v>190</v>
      </c>
      <c r="E6" s="11">
        <f>ROUND('FIRE1104a raw'!F8,0)</f>
        <v>388</v>
      </c>
      <c r="F6" s="11">
        <f>ROUND(SUM('FIRE1104a raw'!G8:H8),0)</f>
        <v>124</v>
      </c>
      <c r="G6" s="11">
        <f>ROUND('FIRE1104a raw'!I8,0)</f>
        <v>1659</v>
      </c>
      <c r="H6" s="82">
        <f>IF(SUM(B6:F6)=0,"-",ROUND('FIRE1104a raw'!J8,3))</f>
        <v>5.8999999999999997E-2</v>
      </c>
      <c r="I6" s="80">
        <f>IF(SUM(B6:G6)=0,"-",ROUND('FIRE1104a raw'!K8,3))</f>
        <v>7.2999999999999995E-2</v>
      </c>
      <c r="J6" s="220" t="s">
        <v>1166</v>
      </c>
      <c r="K6" s="11">
        <f>ROUND(SUM('FIRE1104a raw'!M8:N8),0)</f>
        <v>10419</v>
      </c>
      <c r="L6" s="11">
        <f>ROUND('FIRE1104a raw'!O8,0)</f>
        <v>71</v>
      </c>
      <c r="M6" s="11">
        <f>ROUND('FIRE1104a raw'!P8,0)</f>
        <v>25</v>
      </c>
      <c r="N6" s="11">
        <f>ROUND('FIRE1104a raw'!Q8,0)</f>
        <v>34</v>
      </c>
      <c r="O6" s="11">
        <f>ROUND(SUM('FIRE1104a raw'!R8:S8),0)</f>
        <v>25</v>
      </c>
      <c r="P6" s="11">
        <f>ROUND('FIRE1104a raw'!T8,0)</f>
        <v>1924</v>
      </c>
      <c r="Q6" s="82">
        <f>IF(SUM(K6:O6)=0,"-",ROUND('FIRE1104a raw'!U8,3))</f>
        <v>1.4999999999999999E-2</v>
      </c>
      <c r="R6" s="80">
        <f>IF(SUM(K6:P6)=0,"-",ROUND('FIRE1104a raw'!V8,3))</f>
        <v>0.154</v>
      </c>
      <c r="S6" s="220" t="s">
        <v>1166</v>
      </c>
      <c r="T6" s="12">
        <f>ROUND('FIRE1104a raw'!X8,0)</f>
        <v>30298</v>
      </c>
      <c r="U6" s="12">
        <f>ROUND('FIRE1104a raw'!Y8,0)</f>
        <v>624</v>
      </c>
      <c r="V6" s="12">
        <f>ROUND('FIRE1104a raw'!Z8,0)</f>
        <v>215</v>
      </c>
      <c r="W6" s="12">
        <f>ROUND('FIRE1104a raw'!AA8,0)</f>
        <v>422</v>
      </c>
      <c r="X6" s="12">
        <f>ROUND('FIRE1104a raw'!AB8,0)</f>
        <v>149</v>
      </c>
      <c r="Y6" s="12">
        <f>ROUND('FIRE1104a raw'!AC8,0)</f>
        <v>3583</v>
      </c>
      <c r="Z6" s="82">
        <f>IF(SUM(T6:X6)=0,"-",ROUND('FIRE1104a raw'!AD8,3))</f>
        <v>4.3999999999999997E-2</v>
      </c>
      <c r="AA6" s="82">
        <f>IF(SUM(T6:Y6)=0,"-",ROUND('FIRE1104a raw'!AE8,3))</f>
        <v>0.10199999999999999</v>
      </c>
      <c r="AB6" s="220" t="s">
        <v>1166</v>
      </c>
      <c r="AC6" s="11">
        <f>ROUND(SUM('FIRE1104a raw'!AG8:AH8),0)</f>
        <v>1053</v>
      </c>
      <c r="AD6" s="11">
        <f>ROUND('FIRE1104a raw'!AI8,0)</f>
        <v>16</v>
      </c>
      <c r="AE6" s="11">
        <f>ROUND('FIRE1104a raw'!AJ8,0)</f>
        <v>4</v>
      </c>
      <c r="AF6" s="11">
        <f>ROUND('FIRE1104a raw'!AK8,0)</f>
        <v>9</v>
      </c>
      <c r="AG6" s="11">
        <f>ROUND(SUM('FIRE1104a raw'!AL8:AM8),0)</f>
        <v>2</v>
      </c>
      <c r="AH6" s="11">
        <f>ROUND('FIRE1104a raw'!AN8,0)</f>
        <v>67</v>
      </c>
      <c r="AI6" s="82">
        <f>IF(SUM(AC6:AG6)=0,"-",ROUND('FIRE1104a raw'!AO8,3))</f>
        <v>2.9000000000000001E-2</v>
      </c>
      <c r="AJ6" s="80">
        <f>IF(SUM(AC6:AH6)=0,"-",ROUND('FIRE1104a raw'!AP8,3))</f>
        <v>5.8000000000000003E-2</v>
      </c>
      <c r="AK6" s="220" t="s">
        <v>1166</v>
      </c>
      <c r="AL6" s="11">
        <f>ROUND(SUM('FIRE1104a raw'!AR8:AS8),0)</f>
        <v>6717</v>
      </c>
      <c r="AM6" s="11">
        <f>ROUND('FIRE1104a raw'!AT8,0)</f>
        <v>102</v>
      </c>
      <c r="AN6" s="11">
        <f>ROUND('FIRE1104a raw'!AU8,0)</f>
        <v>199</v>
      </c>
      <c r="AO6" s="11">
        <f>ROUND('FIRE1104a raw'!AV8,0)</f>
        <v>222</v>
      </c>
      <c r="AP6" s="11">
        <f>ROUND(SUM('FIRE1104a raw'!AW8:AX8),0)</f>
        <v>63</v>
      </c>
      <c r="AQ6" s="11">
        <f>ROUND('FIRE1104a raw'!AY8,0)</f>
        <v>852</v>
      </c>
      <c r="AR6" s="82">
        <f>IF(SUM(AL6:AP6)=0,"-",ROUND('FIRE1104a raw'!AZ8,3))</f>
        <v>0.08</v>
      </c>
      <c r="AS6" s="80">
        <f>IF(SUM(AL6:AQ6)=0,"-",ROUND('FIRE1104a raw'!BA8,3))</f>
        <v>0.104</v>
      </c>
      <c r="AT6" s="220" t="s">
        <v>1166</v>
      </c>
      <c r="AU6" s="12">
        <f>ROUND('FIRE1104a raw'!BC8,0)</f>
        <v>38068</v>
      </c>
      <c r="AV6" s="12">
        <f>ROUND('FIRE1104a raw'!BD8,0)</f>
        <v>742</v>
      </c>
      <c r="AW6" s="12">
        <f>ROUND('FIRE1104a raw'!BE8,0)</f>
        <v>418</v>
      </c>
      <c r="AX6" s="12">
        <f>ROUND('FIRE1104a raw'!BF8,0)</f>
        <v>653</v>
      </c>
      <c r="AY6" s="12">
        <f>ROUND('FIRE1104a raw'!BG8,0)</f>
        <v>214</v>
      </c>
      <c r="AZ6" s="12">
        <f>ROUND('FIRE1104a raw'!BH8,0)</f>
        <v>4502</v>
      </c>
      <c r="BA6" s="82">
        <f>IF(SUM(AU6:AY6)=0,"-",ROUND('FIRE1104a raw'!BI8,3))</f>
        <v>5.0999999999999997E-2</v>
      </c>
      <c r="BB6" s="82">
        <f>IF(SUM(AU6:AZ6)=0,"-",ROUND('FIRE1104a raw'!BJ8,3))</f>
        <v>0.10100000000000001</v>
      </c>
      <c r="BC6" s="4"/>
      <c r="BD6" s="4"/>
      <c r="BE6" s="18"/>
      <c r="BF6" s="18"/>
    </row>
    <row r="7" spans="1:58" s="5" customFormat="1" ht="15" customHeight="1" x14ac:dyDescent="0.3">
      <c r="A7" s="83" t="s">
        <v>210</v>
      </c>
      <c r="B7" s="15">
        <f>ROUND(SUM('FIRE1104a raw'!B9:C9),0)</f>
        <v>8871</v>
      </c>
      <c r="C7" s="15">
        <f>ROUND('FIRE1104a raw'!D9,0)</f>
        <v>381</v>
      </c>
      <c r="D7" s="15">
        <f>ROUND('FIRE1104a raw'!E9,0)</f>
        <v>144</v>
      </c>
      <c r="E7" s="15">
        <f>ROUND('FIRE1104a raw'!F9,0)</f>
        <v>336</v>
      </c>
      <c r="F7" s="15">
        <f>ROUND(SUM('FIRE1104a raw'!G9:H9),0)</f>
        <v>94</v>
      </c>
      <c r="G7" s="15">
        <f>ROUND('FIRE1104a raw'!I9,0)</f>
        <v>314</v>
      </c>
      <c r="H7" s="86">
        <f>IF(SUM(B7:F7)=0,"-",ROUND('FIRE1104a raw'!J9,3))</f>
        <v>9.7000000000000003E-2</v>
      </c>
      <c r="I7" s="84">
        <f>IF(SUM(B7:G7)=0,"-",ROUND('FIRE1104a raw'!K9,3))</f>
        <v>3.1E-2</v>
      </c>
      <c r="J7" s="221" t="s">
        <v>1166</v>
      </c>
      <c r="K7" s="15">
        <f>ROUND(SUM('FIRE1104a raw'!M9:N9),0)</f>
        <v>466</v>
      </c>
      <c r="L7" s="15">
        <f>ROUND('FIRE1104a raw'!O9,0)</f>
        <v>10</v>
      </c>
      <c r="M7" s="15">
        <f>ROUND('FIRE1104a raw'!P9,0)</f>
        <v>1</v>
      </c>
      <c r="N7" s="15">
        <f>ROUND('FIRE1104a raw'!Q9,0)</f>
        <v>2</v>
      </c>
      <c r="O7" s="15">
        <f>ROUND(SUM('FIRE1104a raw'!R9:S9),0)</f>
        <v>3</v>
      </c>
      <c r="P7" s="15">
        <f>ROUND('FIRE1104a raw'!T9,0)</f>
        <v>22</v>
      </c>
      <c r="Q7" s="86">
        <f>IF(SUM(K7:O7)=0,"-",ROUND('FIRE1104a raw'!U9,3))</f>
        <v>3.3000000000000002E-2</v>
      </c>
      <c r="R7" s="84">
        <f>IF(SUM(K7:P7)=0,"-",ROUND('FIRE1104a raw'!V9,3))</f>
        <v>4.3999999999999997E-2</v>
      </c>
      <c r="S7" s="221" t="s">
        <v>1166</v>
      </c>
      <c r="T7" s="16">
        <f>ROUND('FIRE1104a raw'!X9,0)</f>
        <v>9337</v>
      </c>
      <c r="U7" s="16">
        <f>ROUND('FIRE1104a raw'!Y9,0)</f>
        <v>391</v>
      </c>
      <c r="V7" s="16">
        <f>ROUND('FIRE1104a raw'!Z9,0)</f>
        <v>145</v>
      </c>
      <c r="W7" s="16">
        <f>ROUND('FIRE1104a raw'!AA9,0)</f>
        <v>338</v>
      </c>
      <c r="X7" s="16">
        <f>ROUND('FIRE1104a raw'!AB9,0)</f>
        <v>97</v>
      </c>
      <c r="Y7" s="16">
        <f>ROUND('FIRE1104a raw'!AC9,0)</f>
        <v>336</v>
      </c>
      <c r="Z7" s="86">
        <f>IF(SUM(T7:X7)=0,"-",ROUND('FIRE1104a raw'!AD9,3))</f>
        <v>9.4E-2</v>
      </c>
      <c r="AA7" s="86">
        <f>IF(SUM(T7:Y7)=0,"-",ROUND('FIRE1104a raw'!AE9,3))</f>
        <v>3.2000000000000001E-2</v>
      </c>
      <c r="AB7" s="221" t="s">
        <v>1166</v>
      </c>
      <c r="AC7" s="15">
        <f>ROUND(SUM('FIRE1104a raw'!AG9:AH9),0)</f>
        <v>298</v>
      </c>
      <c r="AD7" s="15">
        <f>ROUND('FIRE1104a raw'!AI9,0)</f>
        <v>10</v>
      </c>
      <c r="AE7" s="15">
        <f>ROUND('FIRE1104a raw'!AJ9,0)</f>
        <v>0</v>
      </c>
      <c r="AF7" s="15">
        <f>ROUND('FIRE1104a raw'!AK9,0)</f>
        <v>7</v>
      </c>
      <c r="AG7" s="15">
        <f>ROUND(SUM('FIRE1104a raw'!AL9:AM9),0)</f>
        <v>2</v>
      </c>
      <c r="AH7" s="15">
        <f>ROUND('FIRE1104a raw'!AN9,0)</f>
        <v>4</v>
      </c>
      <c r="AI7" s="86">
        <f>IF(SUM(AC7:AG7)=0,"-",ROUND('FIRE1104a raw'!AO9,3))</f>
        <v>0.06</v>
      </c>
      <c r="AJ7" s="84">
        <f>IF(SUM(AC7:AH7)=0,"-",ROUND('FIRE1104a raw'!AP9,3))</f>
        <v>1.2E-2</v>
      </c>
      <c r="AK7" s="221" t="s">
        <v>1166</v>
      </c>
      <c r="AL7" s="15">
        <f>ROUND(SUM('FIRE1104a raw'!AR9:AS9),0)</f>
        <v>2171</v>
      </c>
      <c r="AM7" s="15">
        <f>ROUND('FIRE1104a raw'!AT9,0)</f>
        <v>55</v>
      </c>
      <c r="AN7" s="15">
        <f>ROUND('FIRE1104a raw'!AU9,0)</f>
        <v>129</v>
      </c>
      <c r="AO7" s="15">
        <f>ROUND('FIRE1104a raw'!AV9,0)</f>
        <v>175</v>
      </c>
      <c r="AP7" s="15">
        <f>ROUND(SUM('FIRE1104a raw'!AW9:AX9),0)</f>
        <v>39</v>
      </c>
      <c r="AQ7" s="15">
        <f>ROUND('FIRE1104a raw'!AY9,0)</f>
        <v>83</v>
      </c>
      <c r="AR7" s="86">
        <f>IF(SUM(AL7:AP7)=0,"-",ROUND('FIRE1104a raw'!AZ9,3))</f>
        <v>0.155</v>
      </c>
      <c r="AS7" s="84">
        <f>IF(SUM(AL7:AQ7)=0,"-",ROUND('FIRE1104a raw'!BA9,3))</f>
        <v>3.1E-2</v>
      </c>
      <c r="AT7" s="221" t="s">
        <v>1166</v>
      </c>
      <c r="AU7" s="16">
        <f>ROUND('FIRE1104a raw'!BC9,0)</f>
        <v>11806</v>
      </c>
      <c r="AV7" s="16">
        <f>ROUND('FIRE1104a raw'!BD9,0)</f>
        <v>456</v>
      </c>
      <c r="AW7" s="16">
        <f>ROUND('FIRE1104a raw'!BE9,0)</f>
        <v>274</v>
      </c>
      <c r="AX7" s="16">
        <f>ROUND('FIRE1104a raw'!BF9,0)</f>
        <v>520</v>
      </c>
      <c r="AY7" s="16">
        <f>ROUND('FIRE1104a raw'!BG9,0)</f>
        <v>138</v>
      </c>
      <c r="AZ7" s="16">
        <f>ROUND('FIRE1104a raw'!BH9,0)</f>
        <v>423</v>
      </c>
      <c r="BA7" s="86">
        <f>IF(SUM(AU7:AY7)=0,"-",ROUND('FIRE1104a raw'!BI9,3))</f>
        <v>0.105</v>
      </c>
      <c r="BB7" s="86">
        <f>IF(SUM(AU7:AZ7)=0,"-",ROUND('FIRE1104a raw'!BJ9,3))</f>
        <v>3.1E-2</v>
      </c>
      <c r="BC7" s="4"/>
      <c r="BD7" s="4"/>
      <c r="BE7" s="18"/>
      <c r="BF7" s="18"/>
    </row>
    <row r="8" spans="1:58" s="5" customFormat="1" ht="15" customHeight="1" x14ac:dyDescent="0.3">
      <c r="A8" s="83" t="s">
        <v>211</v>
      </c>
      <c r="B8" s="15">
        <f>ROUND(SUM('FIRE1104a raw'!B10:C10),0)</f>
        <v>11008</v>
      </c>
      <c r="C8" s="15">
        <f>ROUND('FIRE1104a raw'!D10,0)</f>
        <v>172</v>
      </c>
      <c r="D8" s="15">
        <f>ROUND('FIRE1104a raw'!E10,0)</f>
        <v>46</v>
      </c>
      <c r="E8" s="15">
        <f>ROUND('FIRE1104a raw'!F10,0)</f>
        <v>52</v>
      </c>
      <c r="F8" s="15">
        <f>ROUND(SUM('FIRE1104a raw'!G10:H10),0)</f>
        <v>30</v>
      </c>
      <c r="G8" s="15">
        <f>ROUND('FIRE1104a raw'!I10,0)</f>
        <v>1345</v>
      </c>
      <c r="H8" s="86">
        <f>IF(SUM(B8:F8)=0,"-",ROUND('FIRE1104a raw'!J10,3))</f>
        <v>2.7E-2</v>
      </c>
      <c r="I8" s="84">
        <f>IF(SUM(B8:G8)=0,"-",ROUND('FIRE1104a raw'!K10,3))</f>
        <v>0.106</v>
      </c>
      <c r="J8" s="221" t="s">
        <v>1166</v>
      </c>
      <c r="K8" s="15">
        <f>ROUND(SUM('FIRE1104a raw'!M10:N10),0)</f>
        <v>9953</v>
      </c>
      <c r="L8" s="15">
        <f>ROUND('FIRE1104a raw'!O10,0)</f>
        <v>61</v>
      </c>
      <c r="M8" s="15">
        <f>ROUND('FIRE1104a raw'!P10,0)</f>
        <v>24</v>
      </c>
      <c r="N8" s="15">
        <f>ROUND('FIRE1104a raw'!Q10,0)</f>
        <v>32</v>
      </c>
      <c r="O8" s="15">
        <f>ROUND(SUM('FIRE1104a raw'!R10:S10),0)</f>
        <v>22</v>
      </c>
      <c r="P8" s="15">
        <f>ROUND('FIRE1104a raw'!T10,0)</f>
        <v>1902</v>
      </c>
      <c r="Q8" s="86">
        <f>IF(SUM(K8:O8)=0,"-",ROUND('FIRE1104a raw'!U10,3))</f>
        <v>1.4E-2</v>
      </c>
      <c r="R8" s="84">
        <f>IF(SUM(K8:P8)=0,"-",ROUND('FIRE1104a raw'!V10,3))</f>
        <v>0.159</v>
      </c>
      <c r="S8" s="221" t="s">
        <v>1166</v>
      </c>
      <c r="T8" s="16">
        <f>ROUND('FIRE1104a raw'!X10,0)</f>
        <v>20961</v>
      </c>
      <c r="U8" s="16">
        <f>ROUND('FIRE1104a raw'!Y10,0)</f>
        <v>233</v>
      </c>
      <c r="V8" s="16">
        <f>ROUND('FIRE1104a raw'!Z10,0)</f>
        <v>70</v>
      </c>
      <c r="W8" s="16">
        <f>ROUND('FIRE1104a raw'!AA10,0)</f>
        <v>84</v>
      </c>
      <c r="X8" s="16">
        <f>ROUND('FIRE1104a raw'!AB10,0)</f>
        <v>52</v>
      </c>
      <c r="Y8" s="16">
        <f>ROUND('FIRE1104a raw'!AC10,0)</f>
        <v>3247</v>
      </c>
      <c r="Z8" s="86">
        <f>IF(SUM(T8:X8)=0,"-",ROUND('FIRE1104a raw'!AD10,3))</f>
        <v>2.1000000000000001E-2</v>
      </c>
      <c r="AA8" s="86">
        <f>IF(SUM(T8:Y8)=0,"-",ROUND('FIRE1104a raw'!AE10,3))</f>
        <v>0.13200000000000001</v>
      </c>
      <c r="AB8" s="221" t="s">
        <v>1166</v>
      </c>
      <c r="AC8" s="15">
        <f>ROUND(SUM('FIRE1104a raw'!AG10:AH10),0)</f>
        <v>755</v>
      </c>
      <c r="AD8" s="15">
        <f>ROUND('FIRE1104a raw'!AI10,0)</f>
        <v>6</v>
      </c>
      <c r="AE8" s="15">
        <f>ROUND('FIRE1104a raw'!AJ10,0)</f>
        <v>4</v>
      </c>
      <c r="AF8" s="15">
        <f>ROUND('FIRE1104a raw'!AK10,0)</f>
        <v>2</v>
      </c>
      <c r="AG8" s="15">
        <f>ROUND(SUM('FIRE1104a raw'!AL10:AM10),0)</f>
        <v>0</v>
      </c>
      <c r="AH8" s="15">
        <f>ROUND('FIRE1104a raw'!AN10,0)</f>
        <v>63</v>
      </c>
      <c r="AI8" s="86">
        <f>IF(SUM(AC8:AG8)=0,"-",ROUND('FIRE1104a raw'!AO10,3))</f>
        <v>1.6E-2</v>
      </c>
      <c r="AJ8" s="84">
        <f>IF(SUM(AC8:AH8)=0,"-",ROUND('FIRE1104a raw'!AP10,3))</f>
        <v>7.5999999999999998E-2</v>
      </c>
      <c r="AK8" s="221" t="s">
        <v>1166</v>
      </c>
      <c r="AL8" s="15">
        <f>ROUND(SUM('FIRE1104a raw'!AR10:AS10),0)</f>
        <v>4546</v>
      </c>
      <c r="AM8" s="15">
        <f>ROUND('FIRE1104a raw'!AT10,0)</f>
        <v>47</v>
      </c>
      <c r="AN8" s="15">
        <f>ROUND('FIRE1104a raw'!AU10,0)</f>
        <v>70</v>
      </c>
      <c r="AO8" s="15">
        <f>ROUND('FIRE1104a raw'!AV10,0)</f>
        <v>47</v>
      </c>
      <c r="AP8" s="15">
        <f>ROUND(SUM('FIRE1104a raw'!AW10:AX10),0)</f>
        <v>24</v>
      </c>
      <c r="AQ8" s="15">
        <f>ROUND('FIRE1104a raw'!AY10,0)</f>
        <v>769</v>
      </c>
      <c r="AR8" s="86">
        <f>IF(SUM(AL8:AP8)=0,"-",ROUND('FIRE1104a raw'!AZ10,3))</f>
        <v>0.04</v>
      </c>
      <c r="AS8" s="84">
        <f>IF(SUM(AL8:AQ8)=0,"-",ROUND('FIRE1104a raw'!BA10,3))</f>
        <v>0.14000000000000001</v>
      </c>
      <c r="AT8" s="221" t="s">
        <v>1166</v>
      </c>
      <c r="AU8" s="16">
        <f>ROUND('FIRE1104a raw'!BC10,0)</f>
        <v>26262</v>
      </c>
      <c r="AV8" s="16">
        <f>ROUND('FIRE1104a raw'!BD10,0)</f>
        <v>286</v>
      </c>
      <c r="AW8" s="16">
        <f>ROUND('FIRE1104a raw'!BE10,0)</f>
        <v>144</v>
      </c>
      <c r="AX8" s="16">
        <f>ROUND('FIRE1104a raw'!BF10,0)</f>
        <v>133</v>
      </c>
      <c r="AY8" s="16">
        <f>ROUND('FIRE1104a raw'!BG10,0)</f>
        <v>76</v>
      </c>
      <c r="AZ8" s="16">
        <f>ROUND('FIRE1104a raw'!BH10,0)</f>
        <v>4079</v>
      </c>
      <c r="BA8" s="86">
        <f>IF(SUM(AU8:AY8)=0,"-",ROUND('FIRE1104a raw'!BI10,3))</f>
        <v>2.4E-2</v>
      </c>
      <c r="BB8" s="86">
        <f>IF(SUM(AU8:AZ8)=0,"-",ROUND('FIRE1104a raw'!BJ10,3))</f>
        <v>0.13200000000000001</v>
      </c>
      <c r="BC8" s="4"/>
      <c r="BD8" s="4"/>
      <c r="BE8" s="18"/>
      <c r="BF8" s="18"/>
    </row>
    <row r="9" spans="1:58" s="5" customFormat="1" ht="15" customHeight="1" x14ac:dyDescent="0.3">
      <c r="A9" s="14" t="s">
        <v>0</v>
      </c>
      <c r="B9" s="15">
        <f>ROUND(SUM('FIRE1104a raw'!B11:C11),0)</f>
        <v>443</v>
      </c>
      <c r="C9" s="15">
        <f>ROUND('FIRE1104a raw'!D11,0)</f>
        <v>5</v>
      </c>
      <c r="D9" s="15">
        <f>ROUND('FIRE1104a raw'!E11,0)</f>
        <v>0</v>
      </c>
      <c r="E9" s="15">
        <f>ROUND('FIRE1104a raw'!F11,0)</f>
        <v>3</v>
      </c>
      <c r="F9" s="15">
        <f>ROUND(SUM('FIRE1104a raw'!G11:H11),0)</f>
        <v>3</v>
      </c>
      <c r="G9" s="15">
        <f>ROUND('FIRE1104a raw'!I11,0)</f>
        <v>28</v>
      </c>
      <c r="H9" s="86">
        <f>IF(SUM(B9:F9)=0,"-",ROUND('FIRE1104a raw'!J11,3))</f>
        <v>2.4E-2</v>
      </c>
      <c r="I9" s="84">
        <f>IF(SUM(B9:G9)=0,"-",ROUND('FIRE1104a raw'!K11,3))</f>
        <v>5.8000000000000003E-2</v>
      </c>
      <c r="J9" s="221" t="s">
        <v>1166</v>
      </c>
      <c r="K9" s="15">
        <f>ROUND(SUM('FIRE1104a raw'!M11:N11),0)</f>
        <v>181</v>
      </c>
      <c r="L9" s="15">
        <f>ROUND('FIRE1104a raw'!O11,0)</f>
        <v>1</v>
      </c>
      <c r="M9" s="15">
        <f>ROUND('FIRE1104a raw'!P11,0)</f>
        <v>0</v>
      </c>
      <c r="N9" s="15">
        <f>ROUND('FIRE1104a raw'!Q11,0)</f>
        <v>0</v>
      </c>
      <c r="O9" s="15">
        <f>ROUND(SUM('FIRE1104a raw'!R11:S11),0)</f>
        <v>2</v>
      </c>
      <c r="P9" s="15">
        <f>ROUND('FIRE1104a raw'!T11,0)</f>
        <v>32</v>
      </c>
      <c r="Q9" s="86">
        <f>IF(SUM(K9:O9)=0,"-",ROUND('FIRE1104a raw'!U11,3))</f>
        <v>1.6E-2</v>
      </c>
      <c r="R9" s="84">
        <f>IF(SUM(K9:P9)=0,"-",ROUND('FIRE1104a raw'!V11,3))</f>
        <v>0.14799999999999999</v>
      </c>
      <c r="S9" s="221" t="s">
        <v>1166</v>
      </c>
      <c r="T9" s="16">
        <f>ROUND('FIRE1104a raw'!X11,0)</f>
        <v>624</v>
      </c>
      <c r="U9" s="16">
        <f>ROUND('FIRE1104a raw'!Y11,0)</f>
        <v>6</v>
      </c>
      <c r="V9" s="16">
        <f>ROUND('FIRE1104a raw'!Z11,0)</f>
        <v>0</v>
      </c>
      <c r="W9" s="16">
        <f>ROUND('FIRE1104a raw'!AA11,0)</f>
        <v>3</v>
      </c>
      <c r="X9" s="16">
        <f>ROUND('FIRE1104a raw'!AB11,0)</f>
        <v>5</v>
      </c>
      <c r="Y9" s="16">
        <f>ROUND('FIRE1104a raw'!AC11,0)</f>
        <v>60</v>
      </c>
      <c r="Z9" s="86">
        <f>IF(SUM(T9:X9)=0,"-",ROUND('FIRE1104a raw'!AD11,3))</f>
        <v>2.1999999999999999E-2</v>
      </c>
      <c r="AA9" s="86">
        <f>IF(SUM(T9:Y9)=0,"-",ROUND('FIRE1104a raw'!AE11,3))</f>
        <v>8.5999999999999993E-2</v>
      </c>
      <c r="AB9" s="221" t="s">
        <v>1166</v>
      </c>
      <c r="AC9" s="15">
        <f>ROUND(SUM('FIRE1104a raw'!AG11:AH11),0)</f>
        <v>38</v>
      </c>
      <c r="AD9" s="15">
        <f>ROUND('FIRE1104a raw'!AI11,0)</f>
        <v>1</v>
      </c>
      <c r="AE9" s="15">
        <f>ROUND('FIRE1104a raw'!AJ11,0)</f>
        <v>0</v>
      </c>
      <c r="AF9" s="15">
        <f>ROUND('FIRE1104a raw'!AK11,0)</f>
        <v>0</v>
      </c>
      <c r="AG9" s="15">
        <f>ROUND(SUM('FIRE1104a raw'!AL11:AM11),0)</f>
        <v>0</v>
      </c>
      <c r="AH9" s="15">
        <f>ROUND('FIRE1104a raw'!AN11,0)</f>
        <v>5</v>
      </c>
      <c r="AI9" s="86">
        <f>IF(SUM(AC9:AG9)=0,"-",ROUND('FIRE1104a raw'!AO11,3))</f>
        <v>2.5999999999999999E-2</v>
      </c>
      <c r="AJ9" s="84">
        <f>IF(SUM(AC9:AH9)=0,"-",ROUND('FIRE1104a raw'!AP11,3))</f>
        <v>0.114</v>
      </c>
      <c r="AK9" s="221" t="s">
        <v>1166</v>
      </c>
      <c r="AL9" s="15">
        <f>ROUND(SUM('FIRE1104a raw'!AR11:AS11),0)</f>
        <v>122</v>
      </c>
      <c r="AM9" s="15">
        <f>ROUND('FIRE1104a raw'!AT11,0)</f>
        <v>3</v>
      </c>
      <c r="AN9" s="15">
        <f>ROUND('FIRE1104a raw'!AU11,0)</f>
        <v>0</v>
      </c>
      <c r="AO9" s="15">
        <f>ROUND('FIRE1104a raw'!AV11,0)</f>
        <v>1</v>
      </c>
      <c r="AP9" s="15">
        <f>ROUND(SUM('FIRE1104a raw'!AW11:AX11),0)</f>
        <v>1</v>
      </c>
      <c r="AQ9" s="15">
        <f>ROUND('FIRE1104a raw'!AY11,0)</f>
        <v>25</v>
      </c>
      <c r="AR9" s="86">
        <f>IF(SUM(AL9:AP9)=0,"-",ROUND('FIRE1104a raw'!AZ11,3))</f>
        <v>3.9E-2</v>
      </c>
      <c r="AS9" s="84">
        <f>IF(SUM(AL9:AQ9)=0,"-",ROUND('FIRE1104a raw'!BA11,3))</f>
        <v>0.16400000000000001</v>
      </c>
      <c r="AT9" s="221" t="s">
        <v>1166</v>
      </c>
      <c r="AU9" s="16">
        <f>ROUND('FIRE1104a raw'!BC11,0)</f>
        <v>784</v>
      </c>
      <c r="AV9" s="16">
        <f>ROUND('FIRE1104a raw'!BD11,0)</f>
        <v>10</v>
      </c>
      <c r="AW9" s="16">
        <f>ROUND('FIRE1104a raw'!BE11,0)</f>
        <v>0</v>
      </c>
      <c r="AX9" s="16">
        <f>ROUND('FIRE1104a raw'!BF11,0)</f>
        <v>4</v>
      </c>
      <c r="AY9" s="16">
        <f>ROUND('FIRE1104a raw'!BG11,0)</f>
        <v>6</v>
      </c>
      <c r="AZ9" s="16">
        <f>ROUND('FIRE1104a raw'!BH11,0)</f>
        <v>90</v>
      </c>
      <c r="BA9" s="86">
        <f>IF(SUM(AU9:AY9)=0,"-",ROUND('FIRE1104a raw'!BI11,3))</f>
        <v>2.5000000000000001E-2</v>
      </c>
      <c r="BB9" s="86">
        <f>IF(SUM(AU9:AZ9)=0,"-",ROUND('FIRE1104a raw'!BJ11,3))</f>
        <v>0.10100000000000001</v>
      </c>
      <c r="BC9" s="4"/>
      <c r="BD9" s="4"/>
      <c r="BE9" s="18"/>
      <c r="BF9" s="18"/>
    </row>
    <row r="10" spans="1:58" s="5" customFormat="1" ht="15" customHeight="1" x14ac:dyDescent="0.3">
      <c r="A10" s="14" t="s">
        <v>3</v>
      </c>
      <c r="B10" s="15">
        <f>ROUND(SUM('FIRE1104a raw'!B12:C12),0)</f>
        <v>264</v>
      </c>
      <c r="C10" s="15">
        <f>ROUND('FIRE1104a raw'!D12,0)</f>
        <v>8</v>
      </c>
      <c r="D10" s="15">
        <f>ROUND('FIRE1104a raw'!E12,0)</f>
        <v>1</v>
      </c>
      <c r="E10" s="15">
        <f>ROUND('FIRE1104a raw'!F12,0)</f>
        <v>4</v>
      </c>
      <c r="F10" s="15">
        <f>ROUND(SUM('FIRE1104a raw'!G12:H12),0)</f>
        <v>0</v>
      </c>
      <c r="G10" s="15">
        <f>ROUND('FIRE1104a raw'!I12,0)</f>
        <v>7</v>
      </c>
      <c r="H10" s="86">
        <f>IF(SUM(B10:F10)=0,"-",ROUND('FIRE1104a raw'!J12,3))</f>
        <v>4.7E-2</v>
      </c>
      <c r="I10" s="84">
        <f>IF(SUM(B10:G10)=0,"-",ROUND('FIRE1104a raw'!K12,3))</f>
        <v>2.5000000000000001E-2</v>
      </c>
      <c r="J10" s="221" t="s">
        <v>1166</v>
      </c>
      <c r="K10" s="15">
        <f>ROUND(SUM('FIRE1104a raw'!M12:N12),0)</f>
        <v>141</v>
      </c>
      <c r="L10" s="15">
        <f>ROUND('FIRE1104a raw'!O12,0)</f>
        <v>3</v>
      </c>
      <c r="M10" s="15">
        <f>ROUND('FIRE1104a raw'!P12,0)</f>
        <v>0</v>
      </c>
      <c r="N10" s="15">
        <f>ROUND('FIRE1104a raw'!Q12,0)</f>
        <v>1</v>
      </c>
      <c r="O10" s="15">
        <f>ROUND(SUM('FIRE1104a raw'!R12:S12),0)</f>
        <v>0</v>
      </c>
      <c r="P10" s="15">
        <f>ROUND('FIRE1104a raw'!T12,0)</f>
        <v>9</v>
      </c>
      <c r="Q10" s="86">
        <f>IF(SUM(K10:O10)=0,"-",ROUND('FIRE1104a raw'!U12,3))</f>
        <v>2.8000000000000001E-2</v>
      </c>
      <c r="R10" s="84">
        <f>IF(SUM(K10:P10)=0,"-",ROUND('FIRE1104a raw'!V12,3))</f>
        <v>5.8000000000000003E-2</v>
      </c>
      <c r="S10" s="221" t="s">
        <v>1166</v>
      </c>
      <c r="T10" s="16">
        <f>ROUND('FIRE1104a raw'!X12,0)</f>
        <v>405</v>
      </c>
      <c r="U10" s="16">
        <f>ROUND('FIRE1104a raw'!Y12,0)</f>
        <v>11</v>
      </c>
      <c r="V10" s="16">
        <f>ROUND('FIRE1104a raw'!Z12,0)</f>
        <v>1</v>
      </c>
      <c r="W10" s="16">
        <f>ROUND('FIRE1104a raw'!AA12,0)</f>
        <v>5</v>
      </c>
      <c r="X10" s="16">
        <f>ROUND('FIRE1104a raw'!AB12,0)</f>
        <v>0</v>
      </c>
      <c r="Y10" s="16">
        <f>ROUND('FIRE1104a raw'!AC12,0)</f>
        <v>16</v>
      </c>
      <c r="Z10" s="86">
        <f>IF(SUM(T10:X10)=0,"-",ROUND('FIRE1104a raw'!AD12,3))</f>
        <v>0.04</v>
      </c>
      <c r="AA10" s="86">
        <f>IF(SUM(T10:Y10)=0,"-",ROUND('FIRE1104a raw'!AE12,3))</f>
        <v>3.6999999999999998E-2</v>
      </c>
      <c r="AB10" s="221" t="s">
        <v>1166</v>
      </c>
      <c r="AC10" s="15">
        <f>ROUND(SUM('FIRE1104a raw'!AG12:AH12),0)</f>
        <v>22</v>
      </c>
      <c r="AD10" s="15">
        <f>ROUND('FIRE1104a raw'!AI12,0)</f>
        <v>0</v>
      </c>
      <c r="AE10" s="15">
        <f>ROUND('FIRE1104a raw'!AJ12,0)</f>
        <v>0</v>
      </c>
      <c r="AF10" s="15">
        <f>ROUND('FIRE1104a raw'!AK12,0)</f>
        <v>1</v>
      </c>
      <c r="AG10" s="15">
        <f>ROUND(SUM('FIRE1104a raw'!AL12:AM12),0)</f>
        <v>0</v>
      </c>
      <c r="AH10" s="15">
        <f>ROUND('FIRE1104a raw'!AN12,0)</f>
        <v>1</v>
      </c>
      <c r="AI10" s="86">
        <f>IF(SUM(AC10:AG10)=0,"-",ROUND('FIRE1104a raw'!AO12,3))</f>
        <v>4.2999999999999997E-2</v>
      </c>
      <c r="AJ10" s="84">
        <f>IF(SUM(AC10:AH10)=0,"-",ROUND('FIRE1104a raw'!AP12,3))</f>
        <v>4.2000000000000003E-2</v>
      </c>
      <c r="AK10" s="221" t="s">
        <v>1166</v>
      </c>
      <c r="AL10" s="15">
        <f>ROUND(SUM('FIRE1104a raw'!AR12:AS12),0)</f>
        <v>135</v>
      </c>
      <c r="AM10" s="15">
        <f>ROUND('FIRE1104a raw'!AT12,0)</f>
        <v>0</v>
      </c>
      <c r="AN10" s="15">
        <f>ROUND('FIRE1104a raw'!AU12,0)</f>
        <v>5</v>
      </c>
      <c r="AO10" s="15">
        <f>ROUND('FIRE1104a raw'!AV12,0)</f>
        <v>9</v>
      </c>
      <c r="AP10" s="15">
        <f>ROUND(SUM('FIRE1104a raw'!AW12:AX12),0)</f>
        <v>0</v>
      </c>
      <c r="AQ10" s="15">
        <f>ROUND('FIRE1104a raw'!AY12,0)</f>
        <v>7</v>
      </c>
      <c r="AR10" s="86">
        <f>IF(SUM(AL10:AP10)=0,"-",ROUND('FIRE1104a raw'!AZ12,3))</f>
        <v>9.4E-2</v>
      </c>
      <c r="AS10" s="84">
        <f>IF(SUM(AL10:AQ10)=0,"-",ROUND('FIRE1104a raw'!BA12,3))</f>
        <v>4.4999999999999998E-2</v>
      </c>
      <c r="AT10" s="221" t="s">
        <v>1166</v>
      </c>
      <c r="AU10" s="16">
        <f>ROUND('FIRE1104a raw'!BC12,0)</f>
        <v>562</v>
      </c>
      <c r="AV10" s="16">
        <f>ROUND('FIRE1104a raw'!BD12,0)</f>
        <v>11</v>
      </c>
      <c r="AW10" s="16">
        <f>ROUND('FIRE1104a raw'!BE12,0)</f>
        <v>6</v>
      </c>
      <c r="AX10" s="16">
        <f>ROUND('FIRE1104a raw'!BF12,0)</f>
        <v>15</v>
      </c>
      <c r="AY10" s="16">
        <f>ROUND('FIRE1104a raw'!BG12,0)</f>
        <v>0</v>
      </c>
      <c r="AZ10" s="16">
        <f>ROUND('FIRE1104a raw'!BH12,0)</f>
        <v>24</v>
      </c>
      <c r="BA10" s="86">
        <f>IF(SUM(AU10:AY10)=0,"-",ROUND('FIRE1104a raw'!BI12,3))</f>
        <v>5.3999999999999999E-2</v>
      </c>
      <c r="BB10" s="86">
        <f>IF(SUM(AU10:AZ10)=0,"-",ROUND('FIRE1104a raw'!BJ12,3))</f>
        <v>3.9E-2</v>
      </c>
      <c r="BC10" s="4"/>
      <c r="BD10" s="4"/>
      <c r="BE10" s="18"/>
      <c r="BF10" s="18"/>
    </row>
    <row r="11" spans="1:58" s="5" customFormat="1" ht="15" customHeight="1" x14ac:dyDescent="0.3">
      <c r="A11" s="14" t="s">
        <v>6</v>
      </c>
      <c r="B11" s="15">
        <f>ROUND(SUM('FIRE1104a raw'!B13:C13),0)</f>
        <v>360</v>
      </c>
      <c r="C11" s="15">
        <f>ROUND('FIRE1104a raw'!D13,0)</f>
        <v>6</v>
      </c>
      <c r="D11" s="15">
        <f>ROUND('FIRE1104a raw'!E13,0)</f>
        <v>2</v>
      </c>
      <c r="E11" s="15">
        <f>ROUND('FIRE1104a raw'!F13,0)</f>
        <v>2</v>
      </c>
      <c r="F11" s="15">
        <f>ROUND(SUM('FIRE1104a raw'!G13:H13),0)</f>
        <v>1</v>
      </c>
      <c r="G11" s="15">
        <f>ROUND('FIRE1104a raw'!I13,0)</f>
        <v>1</v>
      </c>
      <c r="H11" s="86">
        <f>IF(SUM(B11:F11)=0,"-",ROUND('FIRE1104a raw'!J13,3))</f>
        <v>0.03</v>
      </c>
      <c r="I11" s="84">
        <f>IF(SUM(B11:G11)=0,"-",ROUND('FIRE1104a raw'!K13,3))</f>
        <v>3.0000000000000001E-3</v>
      </c>
      <c r="J11" s="221" t="s">
        <v>1166</v>
      </c>
      <c r="K11" s="15">
        <f>ROUND(SUM('FIRE1104a raw'!M13:N13),0)</f>
        <v>86</v>
      </c>
      <c r="L11" s="15">
        <f>ROUND('FIRE1104a raw'!O13,0)</f>
        <v>1</v>
      </c>
      <c r="M11" s="15">
        <f>ROUND('FIRE1104a raw'!P13,0)</f>
        <v>0</v>
      </c>
      <c r="N11" s="15">
        <f>ROUND('FIRE1104a raw'!Q13,0)</f>
        <v>0</v>
      </c>
      <c r="O11" s="15">
        <f>ROUND(SUM('FIRE1104a raw'!R13:S13),0)</f>
        <v>0</v>
      </c>
      <c r="P11" s="15">
        <f>ROUND('FIRE1104a raw'!T13,0)</f>
        <v>0</v>
      </c>
      <c r="Q11" s="86">
        <f>IF(SUM(K11:O11)=0,"-",ROUND('FIRE1104a raw'!U13,3))</f>
        <v>1.0999999999999999E-2</v>
      </c>
      <c r="R11" s="84">
        <f>IF(SUM(K11:P11)=0,"-",ROUND('FIRE1104a raw'!V13,3))</f>
        <v>0</v>
      </c>
      <c r="S11" s="221" t="s">
        <v>1166</v>
      </c>
      <c r="T11" s="16">
        <f>ROUND('FIRE1104a raw'!X13,0)</f>
        <v>446</v>
      </c>
      <c r="U11" s="16">
        <f>ROUND('FIRE1104a raw'!Y13,0)</f>
        <v>7</v>
      </c>
      <c r="V11" s="16">
        <f>ROUND('FIRE1104a raw'!Z13,0)</f>
        <v>2</v>
      </c>
      <c r="W11" s="16">
        <f>ROUND('FIRE1104a raw'!AA13,0)</f>
        <v>2</v>
      </c>
      <c r="X11" s="16">
        <f>ROUND('FIRE1104a raw'!AB13,0)</f>
        <v>1</v>
      </c>
      <c r="Y11" s="16">
        <f>ROUND('FIRE1104a raw'!AC13,0)</f>
        <v>1</v>
      </c>
      <c r="Z11" s="86">
        <f>IF(SUM(T11:X11)=0,"-",ROUND('FIRE1104a raw'!AD13,3))</f>
        <v>2.5999999999999999E-2</v>
      </c>
      <c r="AA11" s="86">
        <f>IF(SUM(T11:Y11)=0,"-",ROUND('FIRE1104a raw'!AE13,3))</f>
        <v>2E-3</v>
      </c>
      <c r="AB11" s="221" t="s">
        <v>1166</v>
      </c>
      <c r="AC11" s="15">
        <f>ROUND(SUM('FIRE1104a raw'!AG13:AH13),0)</f>
        <v>39</v>
      </c>
      <c r="AD11" s="15">
        <f>ROUND('FIRE1104a raw'!AI13,0)</f>
        <v>0</v>
      </c>
      <c r="AE11" s="15">
        <f>ROUND('FIRE1104a raw'!AJ13,0)</f>
        <v>0</v>
      </c>
      <c r="AF11" s="15">
        <f>ROUND('FIRE1104a raw'!AK13,0)</f>
        <v>1</v>
      </c>
      <c r="AG11" s="15">
        <f>ROUND(SUM('FIRE1104a raw'!AL13:AM13),0)</f>
        <v>0</v>
      </c>
      <c r="AH11" s="15">
        <f>ROUND('FIRE1104a raw'!AN13,0)</f>
        <v>1</v>
      </c>
      <c r="AI11" s="86">
        <f>IF(SUM(AC11:AG11)=0,"-",ROUND('FIRE1104a raw'!AO13,3))</f>
        <v>2.5000000000000001E-2</v>
      </c>
      <c r="AJ11" s="84">
        <f>IF(SUM(AC11:AH11)=0,"-",ROUND('FIRE1104a raw'!AP13,3))</f>
        <v>2.4E-2</v>
      </c>
      <c r="AK11" s="221" t="s">
        <v>1166</v>
      </c>
      <c r="AL11" s="15">
        <f>ROUND(SUM('FIRE1104a raw'!AR13:AS13),0)</f>
        <v>142</v>
      </c>
      <c r="AM11" s="15">
        <f>ROUND('FIRE1104a raw'!AT13,0)</f>
        <v>2</v>
      </c>
      <c r="AN11" s="15">
        <f>ROUND('FIRE1104a raw'!AU13,0)</f>
        <v>7</v>
      </c>
      <c r="AO11" s="15">
        <f>ROUND('FIRE1104a raw'!AV13,0)</f>
        <v>5</v>
      </c>
      <c r="AP11" s="15">
        <f>ROUND(SUM('FIRE1104a raw'!AW13:AX13),0)</f>
        <v>1</v>
      </c>
      <c r="AQ11" s="15">
        <f>ROUND('FIRE1104a raw'!AY13,0)</f>
        <v>3</v>
      </c>
      <c r="AR11" s="86">
        <f>IF(SUM(AL11:AP11)=0,"-",ROUND('FIRE1104a raw'!AZ13,3))</f>
        <v>9.6000000000000002E-2</v>
      </c>
      <c r="AS11" s="84">
        <f>IF(SUM(AL11:AQ11)=0,"-",ROUND('FIRE1104a raw'!BA13,3))</f>
        <v>1.9E-2</v>
      </c>
      <c r="AT11" s="221" t="s">
        <v>1166</v>
      </c>
      <c r="AU11" s="16">
        <f>ROUND('FIRE1104a raw'!BC13,0)</f>
        <v>627</v>
      </c>
      <c r="AV11" s="16">
        <f>ROUND('FIRE1104a raw'!BD13,0)</f>
        <v>9</v>
      </c>
      <c r="AW11" s="16">
        <f>ROUND('FIRE1104a raw'!BE13,0)</f>
        <v>9</v>
      </c>
      <c r="AX11" s="16">
        <f>ROUND('FIRE1104a raw'!BF13,0)</f>
        <v>8</v>
      </c>
      <c r="AY11" s="16">
        <f>ROUND('FIRE1104a raw'!BG13,0)</f>
        <v>2</v>
      </c>
      <c r="AZ11" s="16">
        <f>ROUND('FIRE1104a raw'!BH13,0)</f>
        <v>5</v>
      </c>
      <c r="BA11" s="86">
        <f>IF(SUM(AU11:AY11)=0,"-",ROUND('FIRE1104a raw'!BI13,3))</f>
        <v>4.2999999999999997E-2</v>
      </c>
      <c r="BB11" s="86">
        <f>IF(SUM(AU11:AZ11)=0,"-",ROUND('FIRE1104a raw'!BJ13,3))</f>
        <v>8.0000000000000002E-3</v>
      </c>
      <c r="BC11" s="4"/>
      <c r="BD11" s="4"/>
      <c r="BE11" s="18"/>
      <c r="BF11" s="18"/>
    </row>
    <row r="12" spans="1:58" s="5" customFormat="1" ht="15" customHeight="1" x14ac:dyDescent="0.3">
      <c r="A12" s="14" t="s">
        <v>9</v>
      </c>
      <c r="B12" s="15">
        <f>ROUND(SUM('FIRE1104a raw'!B14:C14),0)</f>
        <v>207</v>
      </c>
      <c r="C12" s="15">
        <f>ROUND('FIRE1104a raw'!D14,0)</f>
        <v>6</v>
      </c>
      <c r="D12" s="15">
        <f>ROUND('FIRE1104a raw'!E14,0)</f>
        <v>0</v>
      </c>
      <c r="E12" s="15">
        <f>ROUND('FIRE1104a raw'!F14,0)</f>
        <v>2</v>
      </c>
      <c r="F12" s="15">
        <f>ROUND(SUM('FIRE1104a raw'!G14:H14),0)</f>
        <v>0</v>
      </c>
      <c r="G12" s="15">
        <f>ROUND('FIRE1104a raw'!I14,0)</f>
        <v>26</v>
      </c>
      <c r="H12" s="86">
        <f>IF(SUM(B12:F12)=0,"-",ROUND('FIRE1104a raw'!J14,3))</f>
        <v>3.6999999999999998E-2</v>
      </c>
      <c r="I12" s="84">
        <f>IF(SUM(B12:G12)=0,"-",ROUND('FIRE1104a raw'!K14,3))</f>
        <v>0.108</v>
      </c>
      <c r="J12" s="221" t="s">
        <v>1166</v>
      </c>
      <c r="K12" s="15">
        <f>ROUND(SUM('FIRE1104a raw'!M14:N14),0)</f>
        <v>106</v>
      </c>
      <c r="L12" s="15">
        <f>ROUND('FIRE1104a raw'!O14,0)</f>
        <v>1</v>
      </c>
      <c r="M12" s="15">
        <f>ROUND('FIRE1104a raw'!P14,0)</f>
        <v>1</v>
      </c>
      <c r="N12" s="15">
        <f>ROUND('FIRE1104a raw'!Q14,0)</f>
        <v>0</v>
      </c>
      <c r="O12" s="15">
        <f>ROUND(SUM('FIRE1104a raw'!R14:S14),0)</f>
        <v>0</v>
      </c>
      <c r="P12" s="15">
        <f>ROUND('FIRE1104a raw'!T14,0)</f>
        <v>9</v>
      </c>
      <c r="Q12" s="86">
        <f>IF(SUM(K12:O12)=0,"-",ROUND('FIRE1104a raw'!U14,3))</f>
        <v>1.9E-2</v>
      </c>
      <c r="R12" s="84">
        <f>IF(SUM(K12:P12)=0,"-",ROUND('FIRE1104a raw'!V14,3))</f>
        <v>7.6999999999999999E-2</v>
      </c>
      <c r="S12" s="221" t="s">
        <v>1166</v>
      </c>
      <c r="T12" s="16">
        <f>ROUND('FIRE1104a raw'!X14,0)</f>
        <v>313</v>
      </c>
      <c r="U12" s="16">
        <f>ROUND('FIRE1104a raw'!Y14,0)</f>
        <v>7</v>
      </c>
      <c r="V12" s="16">
        <f>ROUND('FIRE1104a raw'!Z14,0)</f>
        <v>1</v>
      </c>
      <c r="W12" s="16">
        <f>ROUND('FIRE1104a raw'!AA14,0)</f>
        <v>2</v>
      </c>
      <c r="X12" s="16">
        <f>ROUND('FIRE1104a raw'!AB14,0)</f>
        <v>0</v>
      </c>
      <c r="Y12" s="16">
        <f>ROUND('FIRE1104a raw'!AC14,0)</f>
        <v>35</v>
      </c>
      <c r="Z12" s="86">
        <f>IF(SUM(T12:X12)=0,"-",ROUND('FIRE1104a raw'!AD14,3))</f>
        <v>3.1E-2</v>
      </c>
      <c r="AA12" s="86">
        <f>IF(SUM(T12:Y12)=0,"-",ROUND('FIRE1104a raw'!AE14,3))</f>
        <v>9.8000000000000004E-2</v>
      </c>
      <c r="AB12" s="221" t="s">
        <v>1166</v>
      </c>
      <c r="AC12" s="15">
        <f>ROUND(SUM('FIRE1104a raw'!AG14:AH14),0)</f>
        <v>0</v>
      </c>
      <c r="AD12" s="15">
        <f>ROUND('FIRE1104a raw'!AI14,0)</f>
        <v>0</v>
      </c>
      <c r="AE12" s="15">
        <f>ROUND('FIRE1104a raw'!AJ14,0)</f>
        <v>0</v>
      </c>
      <c r="AF12" s="15">
        <f>ROUND('FIRE1104a raw'!AK14,0)</f>
        <v>0</v>
      </c>
      <c r="AG12" s="15">
        <f>ROUND(SUM('FIRE1104a raw'!AL14:AM14),0)</f>
        <v>0</v>
      </c>
      <c r="AH12" s="15">
        <f>ROUND('FIRE1104a raw'!AN14,0)</f>
        <v>0</v>
      </c>
      <c r="AI12" s="86" t="str">
        <f>IF(SUM(AC12:AG12)=0,"-",ROUND('FIRE1104a raw'!AO14,3))</f>
        <v>-</v>
      </c>
      <c r="AJ12" s="84" t="str">
        <f>IF(SUM(AC12:AH12)=0,"-",ROUND('FIRE1104a raw'!AP14,3))</f>
        <v>-</v>
      </c>
      <c r="AK12" s="221" t="s">
        <v>1166</v>
      </c>
      <c r="AL12" s="15">
        <f>ROUND(SUM('FIRE1104a raw'!AR14:AS14),0)</f>
        <v>102</v>
      </c>
      <c r="AM12" s="15">
        <f>ROUND('FIRE1104a raw'!AT14,0)</f>
        <v>2</v>
      </c>
      <c r="AN12" s="15">
        <f>ROUND('FIRE1104a raw'!AU14,0)</f>
        <v>3</v>
      </c>
      <c r="AO12" s="15">
        <f>ROUND('FIRE1104a raw'!AV14,0)</f>
        <v>3</v>
      </c>
      <c r="AP12" s="15">
        <f>ROUND(SUM('FIRE1104a raw'!AW14:AX14),0)</f>
        <v>1</v>
      </c>
      <c r="AQ12" s="15">
        <f>ROUND('FIRE1104a raw'!AY14,0)</f>
        <v>10</v>
      </c>
      <c r="AR12" s="86">
        <f>IF(SUM(AL12:AP12)=0,"-",ROUND('FIRE1104a raw'!AZ14,3))</f>
        <v>8.1000000000000003E-2</v>
      </c>
      <c r="AS12" s="84">
        <f>IF(SUM(AL12:AQ12)=0,"-",ROUND('FIRE1104a raw'!BA14,3))</f>
        <v>8.3000000000000004E-2</v>
      </c>
      <c r="AT12" s="221" t="s">
        <v>1166</v>
      </c>
      <c r="AU12" s="16">
        <f>ROUND('FIRE1104a raw'!BC14,0)</f>
        <v>415</v>
      </c>
      <c r="AV12" s="16">
        <f>ROUND('FIRE1104a raw'!BD14,0)</f>
        <v>9</v>
      </c>
      <c r="AW12" s="16">
        <f>ROUND('FIRE1104a raw'!BE14,0)</f>
        <v>4</v>
      </c>
      <c r="AX12" s="16">
        <f>ROUND('FIRE1104a raw'!BF14,0)</f>
        <v>5</v>
      </c>
      <c r="AY12" s="16">
        <f>ROUND('FIRE1104a raw'!BG14,0)</f>
        <v>1</v>
      </c>
      <c r="AZ12" s="16">
        <f>ROUND('FIRE1104a raw'!BH14,0)</f>
        <v>45</v>
      </c>
      <c r="BA12" s="86">
        <f>IF(SUM(AU12:AY12)=0,"-",ROUND('FIRE1104a raw'!BI14,3))</f>
        <v>4.3999999999999997E-2</v>
      </c>
      <c r="BB12" s="86">
        <f>IF(SUM(AU12:AZ12)=0,"-",ROUND('FIRE1104a raw'!BJ14,3))</f>
        <v>9.4E-2</v>
      </c>
      <c r="BC12" s="4"/>
      <c r="BD12" s="4"/>
      <c r="BE12" s="18"/>
      <c r="BF12" s="18"/>
    </row>
    <row r="13" spans="1:58" s="5" customFormat="1" ht="15" customHeight="1" x14ac:dyDescent="0.3">
      <c r="A13" s="14" t="s">
        <v>12</v>
      </c>
      <c r="B13" s="15">
        <f>ROUND(SUM('FIRE1104a raw'!B15:C15),0)</f>
        <v>228</v>
      </c>
      <c r="C13" s="15">
        <f>ROUND('FIRE1104a raw'!D15,0)</f>
        <v>6</v>
      </c>
      <c r="D13" s="15">
        <f>ROUND('FIRE1104a raw'!E15,0)</f>
        <v>1</v>
      </c>
      <c r="E13" s="15">
        <f>ROUND('FIRE1104a raw'!F15,0)</f>
        <v>0</v>
      </c>
      <c r="F13" s="15">
        <f>ROUND(SUM('FIRE1104a raw'!G15:H15),0)</f>
        <v>0</v>
      </c>
      <c r="G13" s="15">
        <f>ROUND('FIRE1104a raw'!I15,0)</f>
        <v>8</v>
      </c>
      <c r="H13" s="86">
        <f>IF(SUM(B13:F13)=0,"-",ROUND('FIRE1104a raw'!J15,3))</f>
        <v>0.03</v>
      </c>
      <c r="I13" s="84">
        <f>IF(SUM(B13:G13)=0,"-",ROUND('FIRE1104a raw'!K15,3))</f>
        <v>3.3000000000000002E-2</v>
      </c>
      <c r="J13" s="221" t="s">
        <v>1166</v>
      </c>
      <c r="K13" s="15">
        <f>ROUND(SUM('FIRE1104a raw'!M15:N15),0)</f>
        <v>143</v>
      </c>
      <c r="L13" s="15">
        <f>ROUND('FIRE1104a raw'!O15,0)</f>
        <v>3</v>
      </c>
      <c r="M13" s="15">
        <f>ROUND('FIRE1104a raw'!P15,0)</f>
        <v>0</v>
      </c>
      <c r="N13" s="15">
        <f>ROUND('FIRE1104a raw'!Q15,0)</f>
        <v>0</v>
      </c>
      <c r="O13" s="15">
        <f>ROUND(SUM('FIRE1104a raw'!R15:S15),0)</f>
        <v>0</v>
      </c>
      <c r="P13" s="15">
        <f>ROUND('FIRE1104a raw'!T15,0)</f>
        <v>4</v>
      </c>
      <c r="Q13" s="86">
        <f>IF(SUM(K13:O13)=0,"-",ROUND('FIRE1104a raw'!U15,3))</f>
        <v>2.1000000000000001E-2</v>
      </c>
      <c r="R13" s="84">
        <f>IF(SUM(K13:P13)=0,"-",ROUND('FIRE1104a raw'!V15,3))</f>
        <v>2.7E-2</v>
      </c>
      <c r="S13" s="221" t="s">
        <v>1166</v>
      </c>
      <c r="T13" s="16">
        <f>ROUND('FIRE1104a raw'!X15,0)</f>
        <v>371</v>
      </c>
      <c r="U13" s="16">
        <f>ROUND('FIRE1104a raw'!Y15,0)</f>
        <v>9</v>
      </c>
      <c r="V13" s="16">
        <f>ROUND('FIRE1104a raw'!Z15,0)</f>
        <v>1</v>
      </c>
      <c r="W13" s="16">
        <f>ROUND('FIRE1104a raw'!AA15,0)</f>
        <v>0</v>
      </c>
      <c r="X13" s="16">
        <f>ROUND('FIRE1104a raw'!AB15,0)</f>
        <v>0</v>
      </c>
      <c r="Y13" s="16">
        <f>ROUND('FIRE1104a raw'!AC15,0)</f>
        <v>12</v>
      </c>
      <c r="Z13" s="86">
        <f>IF(SUM(T13:X13)=0,"-",ROUND('FIRE1104a raw'!AD15,3))</f>
        <v>2.5999999999999999E-2</v>
      </c>
      <c r="AA13" s="86">
        <f>IF(SUM(T13:Y13)=0,"-",ROUND('FIRE1104a raw'!AE15,3))</f>
        <v>3.1E-2</v>
      </c>
      <c r="AB13" s="221" t="s">
        <v>1166</v>
      </c>
      <c r="AC13" s="15">
        <f>ROUND(SUM('FIRE1104a raw'!AG15:AH15),0)</f>
        <v>41</v>
      </c>
      <c r="AD13" s="15">
        <f>ROUND('FIRE1104a raw'!AI15,0)</f>
        <v>0</v>
      </c>
      <c r="AE13" s="15">
        <f>ROUND('FIRE1104a raw'!AJ15,0)</f>
        <v>1</v>
      </c>
      <c r="AF13" s="15">
        <f>ROUND('FIRE1104a raw'!AK15,0)</f>
        <v>0</v>
      </c>
      <c r="AG13" s="15">
        <f>ROUND(SUM('FIRE1104a raw'!AL15:AM15),0)</f>
        <v>0</v>
      </c>
      <c r="AH13" s="15">
        <f>ROUND('FIRE1104a raw'!AN15,0)</f>
        <v>0</v>
      </c>
      <c r="AI13" s="86">
        <f>IF(SUM(AC13:AG13)=0,"-",ROUND('FIRE1104a raw'!AO15,3))</f>
        <v>2.4E-2</v>
      </c>
      <c r="AJ13" s="84">
        <f>IF(SUM(AC13:AH13)=0,"-",ROUND('FIRE1104a raw'!AP15,3))</f>
        <v>0</v>
      </c>
      <c r="AK13" s="221" t="s">
        <v>1166</v>
      </c>
      <c r="AL13" s="15">
        <f>ROUND(SUM('FIRE1104a raw'!AR15:AS15),0)</f>
        <v>129</v>
      </c>
      <c r="AM13" s="15">
        <f>ROUND('FIRE1104a raw'!AT15,0)</f>
        <v>0</v>
      </c>
      <c r="AN13" s="15">
        <f>ROUND('FIRE1104a raw'!AU15,0)</f>
        <v>4</v>
      </c>
      <c r="AO13" s="15">
        <f>ROUND('FIRE1104a raw'!AV15,0)</f>
        <v>3</v>
      </c>
      <c r="AP13" s="15">
        <f>ROUND(SUM('FIRE1104a raw'!AW15:AX15),0)</f>
        <v>1</v>
      </c>
      <c r="AQ13" s="15">
        <f>ROUND('FIRE1104a raw'!AY15,0)</f>
        <v>5</v>
      </c>
      <c r="AR13" s="86">
        <f>IF(SUM(AL13:AP13)=0,"-",ROUND('FIRE1104a raw'!AZ15,3))</f>
        <v>5.8000000000000003E-2</v>
      </c>
      <c r="AS13" s="84">
        <f>IF(SUM(AL13:AQ13)=0,"-",ROUND('FIRE1104a raw'!BA15,3))</f>
        <v>3.5000000000000003E-2</v>
      </c>
      <c r="AT13" s="221" t="s">
        <v>1166</v>
      </c>
      <c r="AU13" s="16">
        <f>ROUND('FIRE1104a raw'!BC15,0)</f>
        <v>541</v>
      </c>
      <c r="AV13" s="16">
        <f>ROUND('FIRE1104a raw'!BD15,0)</f>
        <v>9</v>
      </c>
      <c r="AW13" s="16">
        <f>ROUND('FIRE1104a raw'!BE15,0)</f>
        <v>6</v>
      </c>
      <c r="AX13" s="16">
        <f>ROUND('FIRE1104a raw'!BF15,0)</f>
        <v>3</v>
      </c>
      <c r="AY13" s="16">
        <f>ROUND('FIRE1104a raw'!BG15,0)</f>
        <v>1</v>
      </c>
      <c r="AZ13" s="16">
        <f>ROUND('FIRE1104a raw'!BH15,0)</f>
        <v>17</v>
      </c>
      <c r="BA13" s="86">
        <f>IF(SUM(AU13:AY13)=0,"-",ROUND('FIRE1104a raw'!BI15,3))</f>
        <v>3.4000000000000002E-2</v>
      </c>
      <c r="BB13" s="86">
        <f>IF(SUM(AU13:AZ13)=0,"-",ROUND('FIRE1104a raw'!BJ15,3))</f>
        <v>2.9000000000000001E-2</v>
      </c>
      <c r="BC13" s="4"/>
      <c r="BD13" s="4"/>
      <c r="BE13" s="18"/>
      <c r="BF13" s="18"/>
    </row>
    <row r="14" spans="1:58" s="5" customFormat="1" ht="15" customHeight="1" x14ac:dyDescent="0.3">
      <c r="A14" s="14" t="s">
        <v>15</v>
      </c>
      <c r="B14" s="15">
        <f>ROUND(SUM('FIRE1104a raw'!B16:C16),0)</f>
        <v>400</v>
      </c>
      <c r="C14" s="15">
        <f>ROUND('FIRE1104a raw'!D16,0)</f>
        <v>2</v>
      </c>
      <c r="D14" s="15">
        <f>ROUND('FIRE1104a raw'!E16,0)</f>
        <v>3</v>
      </c>
      <c r="E14" s="15">
        <f>ROUND('FIRE1104a raw'!F16,0)</f>
        <v>1</v>
      </c>
      <c r="F14" s="15">
        <f>ROUND(SUM('FIRE1104a raw'!G16:H16),0)</f>
        <v>2</v>
      </c>
      <c r="G14" s="15">
        <f>ROUND('FIRE1104a raw'!I16,0)</f>
        <v>11</v>
      </c>
      <c r="H14" s="86">
        <f>IF(SUM(B14:F14)=0,"-",ROUND('FIRE1104a raw'!J16,3))</f>
        <v>0.02</v>
      </c>
      <c r="I14" s="84">
        <f>IF(SUM(B14:G14)=0,"-",ROUND('FIRE1104a raw'!K16,3))</f>
        <v>2.5999999999999999E-2</v>
      </c>
      <c r="J14" s="221" t="s">
        <v>1166</v>
      </c>
      <c r="K14" s="15">
        <f>ROUND(SUM('FIRE1104a raw'!M16:N16),0)</f>
        <v>258</v>
      </c>
      <c r="L14" s="15">
        <f>ROUND('FIRE1104a raw'!O16,0)</f>
        <v>1</v>
      </c>
      <c r="M14" s="15">
        <f>ROUND('FIRE1104a raw'!P16,0)</f>
        <v>1</v>
      </c>
      <c r="N14" s="15">
        <f>ROUND('FIRE1104a raw'!Q16,0)</f>
        <v>2</v>
      </c>
      <c r="O14" s="15">
        <f>ROUND(SUM('FIRE1104a raw'!R16:S16),0)</f>
        <v>1</v>
      </c>
      <c r="P14" s="15">
        <f>ROUND('FIRE1104a raw'!T16,0)</f>
        <v>7</v>
      </c>
      <c r="Q14" s="86">
        <f>IF(SUM(K14:O14)=0,"-",ROUND('FIRE1104a raw'!U16,3))</f>
        <v>1.9E-2</v>
      </c>
      <c r="R14" s="84">
        <f>IF(SUM(K14:P14)=0,"-",ROUND('FIRE1104a raw'!V16,3))</f>
        <v>2.5999999999999999E-2</v>
      </c>
      <c r="S14" s="221" t="s">
        <v>1166</v>
      </c>
      <c r="T14" s="16">
        <f>ROUND('FIRE1104a raw'!X16,0)</f>
        <v>658</v>
      </c>
      <c r="U14" s="16">
        <f>ROUND('FIRE1104a raw'!Y16,0)</f>
        <v>3</v>
      </c>
      <c r="V14" s="16">
        <f>ROUND('FIRE1104a raw'!Z16,0)</f>
        <v>4</v>
      </c>
      <c r="W14" s="16">
        <f>ROUND('FIRE1104a raw'!AA16,0)</f>
        <v>3</v>
      </c>
      <c r="X14" s="16">
        <f>ROUND('FIRE1104a raw'!AB16,0)</f>
        <v>3</v>
      </c>
      <c r="Y14" s="16">
        <f>ROUND('FIRE1104a raw'!AC16,0)</f>
        <v>18</v>
      </c>
      <c r="Z14" s="86">
        <f>IF(SUM(T14:X14)=0,"-",ROUND('FIRE1104a raw'!AD16,3))</f>
        <v>1.9E-2</v>
      </c>
      <c r="AA14" s="86">
        <f>IF(SUM(T14:Y14)=0,"-",ROUND('FIRE1104a raw'!AE16,3))</f>
        <v>2.5999999999999999E-2</v>
      </c>
      <c r="AB14" s="221" t="s">
        <v>1166</v>
      </c>
      <c r="AC14" s="15">
        <f>ROUND(SUM('FIRE1104a raw'!AG16:AH16),0)</f>
        <v>0</v>
      </c>
      <c r="AD14" s="15">
        <f>ROUND('FIRE1104a raw'!AI16,0)</f>
        <v>0</v>
      </c>
      <c r="AE14" s="15">
        <f>ROUND('FIRE1104a raw'!AJ16,0)</f>
        <v>0</v>
      </c>
      <c r="AF14" s="15">
        <f>ROUND('FIRE1104a raw'!AK16,0)</f>
        <v>0</v>
      </c>
      <c r="AG14" s="15">
        <f>ROUND(SUM('FIRE1104a raw'!AL16:AM16),0)</f>
        <v>0</v>
      </c>
      <c r="AH14" s="15">
        <f>ROUND('FIRE1104a raw'!AN16,0)</f>
        <v>0</v>
      </c>
      <c r="AI14" s="86" t="str">
        <f>IF(SUM(AC14:AG14)=0,"-",ROUND('FIRE1104a raw'!AO16,3))</f>
        <v>-</v>
      </c>
      <c r="AJ14" s="84" t="str">
        <f>IF(SUM(AC14:AH14)=0,"-",ROUND('FIRE1104a raw'!AP16,3))</f>
        <v>-</v>
      </c>
      <c r="AK14" s="221" t="s">
        <v>1166</v>
      </c>
      <c r="AL14" s="15">
        <f>ROUND(SUM('FIRE1104a raw'!AR16:AS16),0)</f>
        <v>172</v>
      </c>
      <c r="AM14" s="15">
        <f>ROUND('FIRE1104a raw'!AT16,0)</f>
        <v>2</v>
      </c>
      <c r="AN14" s="15">
        <f>ROUND('FIRE1104a raw'!AU16,0)</f>
        <v>1</v>
      </c>
      <c r="AO14" s="15">
        <f>ROUND('FIRE1104a raw'!AV16,0)</f>
        <v>0</v>
      </c>
      <c r="AP14" s="15">
        <f>ROUND(SUM('FIRE1104a raw'!AW16:AX16),0)</f>
        <v>0</v>
      </c>
      <c r="AQ14" s="15">
        <f>ROUND('FIRE1104a raw'!AY16,0)</f>
        <v>4</v>
      </c>
      <c r="AR14" s="86">
        <f>IF(SUM(AL14:AP14)=0,"-",ROUND('FIRE1104a raw'!AZ16,3))</f>
        <v>1.7000000000000001E-2</v>
      </c>
      <c r="AS14" s="84">
        <f>IF(SUM(AL14:AQ14)=0,"-",ROUND('FIRE1104a raw'!BA16,3))</f>
        <v>2.1999999999999999E-2</v>
      </c>
      <c r="AT14" s="221" t="s">
        <v>1166</v>
      </c>
      <c r="AU14" s="16">
        <f>ROUND('FIRE1104a raw'!BC16,0)</f>
        <v>830</v>
      </c>
      <c r="AV14" s="16">
        <f>ROUND('FIRE1104a raw'!BD16,0)</f>
        <v>5</v>
      </c>
      <c r="AW14" s="16">
        <f>ROUND('FIRE1104a raw'!BE16,0)</f>
        <v>5</v>
      </c>
      <c r="AX14" s="16">
        <f>ROUND('FIRE1104a raw'!BF16,0)</f>
        <v>3</v>
      </c>
      <c r="AY14" s="16">
        <f>ROUND('FIRE1104a raw'!BG16,0)</f>
        <v>3</v>
      </c>
      <c r="AZ14" s="16">
        <f>ROUND('FIRE1104a raw'!BH16,0)</f>
        <v>22</v>
      </c>
      <c r="BA14" s="86">
        <f>IF(SUM(AU14:AY14)=0,"-",ROUND('FIRE1104a raw'!BI16,3))</f>
        <v>1.9E-2</v>
      </c>
      <c r="BB14" s="86">
        <f>IF(SUM(AU14:AZ14)=0,"-",ROUND('FIRE1104a raw'!BJ16,3))</f>
        <v>2.5000000000000001E-2</v>
      </c>
      <c r="BC14" s="4"/>
      <c r="BD14" s="4"/>
      <c r="BE14" s="18"/>
      <c r="BF14" s="18"/>
    </row>
    <row r="15" spans="1:58" s="5" customFormat="1" ht="15" customHeight="1" x14ac:dyDescent="0.3">
      <c r="A15" s="14" t="s">
        <v>18</v>
      </c>
      <c r="B15" s="15">
        <f>ROUND(SUM('FIRE1104a raw'!B17:C17),0)</f>
        <v>331</v>
      </c>
      <c r="C15" s="15">
        <f>ROUND('FIRE1104a raw'!D17,0)</f>
        <v>2</v>
      </c>
      <c r="D15" s="15">
        <f>ROUND('FIRE1104a raw'!E17,0)</f>
        <v>1</v>
      </c>
      <c r="E15" s="15">
        <f>ROUND('FIRE1104a raw'!F17,0)</f>
        <v>1</v>
      </c>
      <c r="F15" s="15">
        <f>ROUND(SUM('FIRE1104a raw'!G17:H17),0)</f>
        <v>1</v>
      </c>
      <c r="G15" s="15">
        <f>ROUND('FIRE1104a raw'!I17,0)</f>
        <v>0</v>
      </c>
      <c r="H15" s="86">
        <f>IF(SUM(B15:F15)=0,"-",ROUND('FIRE1104a raw'!J17,3))</f>
        <v>1.4999999999999999E-2</v>
      </c>
      <c r="I15" s="84">
        <f>IF(SUM(B15:G15)=0,"-",ROUND('FIRE1104a raw'!K17,3))</f>
        <v>0</v>
      </c>
      <c r="J15" s="221" t="s">
        <v>1166</v>
      </c>
      <c r="K15" s="15">
        <f>ROUND(SUM('FIRE1104a raw'!M17:N17),0)</f>
        <v>106</v>
      </c>
      <c r="L15" s="15">
        <f>ROUND('FIRE1104a raw'!O17,0)</f>
        <v>0</v>
      </c>
      <c r="M15" s="15">
        <f>ROUND('FIRE1104a raw'!P17,0)</f>
        <v>0</v>
      </c>
      <c r="N15" s="15">
        <f>ROUND('FIRE1104a raw'!Q17,0)</f>
        <v>0</v>
      </c>
      <c r="O15" s="15">
        <f>ROUND(SUM('FIRE1104a raw'!R17:S17),0)</f>
        <v>0</v>
      </c>
      <c r="P15" s="15">
        <f>ROUND('FIRE1104a raw'!T17,0)</f>
        <v>0</v>
      </c>
      <c r="Q15" s="86">
        <f>IF(SUM(K15:O15)=0,"-",ROUND('FIRE1104a raw'!U17,3))</f>
        <v>0</v>
      </c>
      <c r="R15" s="84">
        <f>IF(SUM(K15:P15)=0,"-",ROUND('FIRE1104a raw'!V17,3))</f>
        <v>0</v>
      </c>
      <c r="S15" s="221" t="s">
        <v>1166</v>
      </c>
      <c r="T15" s="16">
        <f>ROUND('FIRE1104a raw'!X17,0)</f>
        <v>437</v>
      </c>
      <c r="U15" s="16">
        <f>ROUND('FIRE1104a raw'!Y17,0)</f>
        <v>2</v>
      </c>
      <c r="V15" s="16">
        <f>ROUND('FIRE1104a raw'!Z17,0)</f>
        <v>1</v>
      </c>
      <c r="W15" s="16">
        <f>ROUND('FIRE1104a raw'!AA17,0)</f>
        <v>1</v>
      </c>
      <c r="X15" s="16">
        <f>ROUND('FIRE1104a raw'!AB17,0)</f>
        <v>1</v>
      </c>
      <c r="Y15" s="16">
        <f>ROUND('FIRE1104a raw'!AC17,0)</f>
        <v>0</v>
      </c>
      <c r="Z15" s="86">
        <f>IF(SUM(T15:X15)=0,"-",ROUND('FIRE1104a raw'!AD17,3))</f>
        <v>1.0999999999999999E-2</v>
      </c>
      <c r="AA15" s="86">
        <f>IF(SUM(T15:Y15)=0,"-",ROUND('FIRE1104a raw'!AE17,3))</f>
        <v>0</v>
      </c>
      <c r="AB15" s="221" t="s">
        <v>1166</v>
      </c>
      <c r="AC15" s="15">
        <f>ROUND(SUM('FIRE1104a raw'!AG17:AH17),0)</f>
        <v>22</v>
      </c>
      <c r="AD15" s="15">
        <f>ROUND('FIRE1104a raw'!AI17,0)</f>
        <v>0</v>
      </c>
      <c r="AE15" s="15">
        <f>ROUND('FIRE1104a raw'!AJ17,0)</f>
        <v>0</v>
      </c>
      <c r="AF15" s="15">
        <f>ROUND('FIRE1104a raw'!AK17,0)</f>
        <v>0</v>
      </c>
      <c r="AG15" s="15">
        <f>ROUND(SUM('FIRE1104a raw'!AL17:AM17),0)</f>
        <v>0</v>
      </c>
      <c r="AH15" s="15">
        <f>ROUND('FIRE1104a raw'!AN17,0)</f>
        <v>0</v>
      </c>
      <c r="AI15" s="86">
        <f>IF(SUM(AC15:AG15)=0,"-",ROUND('FIRE1104a raw'!AO17,3))</f>
        <v>0</v>
      </c>
      <c r="AJ15" s="84">
        <f>IF(SUM(AC15:AH15)=0,"-",ROUND('FIRE1104a raw'!AP17,3))</f>
        <v>0</v>
      </c>
      <c r="AK15" s="221" t="s">
        <v>1166</v>
      </c>
      <c r="AL15" s="15">
        <f>ROUND(SUM('FIRE1104a raw'!AR17:AS17),0)</f>
        <v>117</v>
      </c>
      <c r="AM15" s="15">
        <f>ROUND('FIRE1104a raw'!AT17,0)</f>
        <v>0</v>
      </c>
      <c r="AN15" s="15">
        <f>ROUND('FIRE1104a raw'!AU17,0)</f>
        <v>1</v>
      </c>
      <c r="AO15" s="15">
        <f>ROUND('FIRE1104a raw'!AV17,0)</f>
        <v>0</v>
      </c>
      <c r="AP15" s="15">
        <f>ROUND(SUM('FIRE1104a raw'!AW17:AX17),0)</f>
        <v>0</v>
      </c>
      <c r="AQ15" s="15">
        <f>ROUND('FIRE1104a raw'!AY17,0)</f>
        <v>2</v>
      </c>
      <c r="AR15" s="86">
        <f>IF(SUM(AL15:AP15)=0,"-",ROUND('FIRE1104a raw'!AZ17,3))</f>
        <v>8.0000000000000002E-3</v>
      </c>
      <c r="AS15" s="84">
        <f>IF(SUM(AL15:AQ15)=0,"-",ROUND('FIRE1104a raw'!BA17,3))</f>
        <v>1.7000000000000001E-2</v>
      </c>
      <c r="AT15" s="221" t="s">
        <v>1166</v>
      </c>
      <c r="AU15" s="16">
        <f>ROUND('FIRE1104a raw'!BC17,0)</f>
        <v>576</v>
      </c>
      <c r="AV15" s="16">
        <f>ROUND('FIRE1104a raw'!BD17,0)</f>
        <v>2</v>
      </c>
      <c r="AW15" s="16">
        <f>ROUND('FIRE1104a raw'!BE17,0)</f>
        <v>2</v>
      </c>
      <c r="AX15" s="16">
        <f>ROUND('FIRE1104a raw'!BF17,0)</f>
        <v>1</v>
      </c>
      <c r="AY15" s="16">
        <f>ROUND('FIRE1104a raw'!BG17,0)</f>
        <v>1</v>
      </c>
      <c r="AZ15" s="16">
        <f>ROUND('FIRE1104a raw'!BH17,0)</f>
        <v>2</v>
      </c>
      <c r="BA15" s="86">
        <f>IF(SUM(AU15:AY15)=0,"-",ROUND('FIRE1104a raw'!BI17,3))</f>
        <v>0.01</v>
      </c>
      <c r="BB15" s="86">
        <f>IF(SUM(AU15:AZ15)=0,"-",ROUND('FIRE1104a raw'!BJ17,3))</f>
        <v>3.0000000000000001E-3</v>
      </c>
      <c r="BC15" s="4"/>
      <c r="BD15" s="4"/>
      <c r="BE15" s="18"/>
      <c r="BF15" s="18"/>
    </row>
    <row r="16" spans="1:58" s="5" customFormat="1" ht="15" customHeight="1" x14ac:dyDescent="0.3">
      <c r="A16" s="14" t="s">
        <v>21</v>
      </c>
      <c r="B16" s="15">
        <f>ROUND(SUM('FIRE1104a raw'!B18:C18),0)</f>
        <v>163</v>
      </c>
      <c r="C16" s="15">
        <f>ROUND('FIRE1104a raw'!D18,0)</f>
        <v>3</v>
      </c>
      <c r="D16" s="15">
        <f>ROUND('FIRE1104a raw'!E18,0)</f>
        <v>0</v>
      </c>
      <c r="E16" s="15">
        <f>ROUND('FIRE1104a raw'!F18,0)</f>
        <v>1</v>
      </c>
      <c r="F16" s="15">
        <f>ROUND(SUM('FIRE1104a raw'!G18:H18),0)</f>
        <v>1</v>
      </c>
      <c r="G16" s="15">
        <f>ROUND('FIRE1104a raw'!I18,0)</f>
        <v>34</v>
      </c>
      <c r="H16" s="86">
        <f>IF(SUM(B16:F16)=0,"-",ROUND('FIRE1104a raw'!J18,3))</f>
        <v>0.03</v>
      </c>
      <c r="I16" s="84">
        <f>IF(SUM(B16:G16)=0,"-",ROUND('FIRE1104a raw'!K18,3))</f>
        <v>0.16800000000000001</v>
      </c>
      <c r="J16" s="221" t="s">
        <v>1166</v>
      </c>
      <c r="K16" s="15">
        <f>ROUND(SUM('FIRE1104a raw'!M18:N18),0)</f>
        <v>288</v>
      </c>
      <c r="L16" s="15">
        <f>ROUND('FIRE1104a raw'!O18,0)</f>
        <v>0</v>
      </c>
      <c r="M16" s="15">
        <f>ROUND('FIRE1104a raw'!P18,0)</f>
        <v>0</v>
      </c>
      <c r="N16" s="15">
        <f>ROUND('FIRE1104a raw'!Q18,0)</f>
        <v>1</v>
      </c>
      <c r="O16" s="15">
        <f>ROUND(SUM('FIRE1104a raw'!R18:S18),0)</f>
        <v>0</v>
      </c>
      <c r="P16" s="15">
        <f>ROUND('FIRE1104a raw'!T18,0)</f>
        <v>147</v>
      </c>
      <c r="Q16" s="86">
        <f>IF(SUM(K16:O16)=0,"-",ROUND('FIRE1104a raw'!U18,3))</f>
        <v>3.0000000000000001E-3</v>
      </c>
      <c r="R16" s="84">
        <f>IF(SUM(K16:P16)=0,"-",ROUND('FIRE1104a raw'!V18,3))</f>
        <v>0.33700000000000002</v>
      </c>
      <c r="S16" s="221" t="s">
        <v>1166</v>
      </c>
      <c r="T16" s="16">
        <f>ROUND('FIRE1104a raw'!X18,0)</f>
        <v>451</v>
      </c>
      <c r="U16" s="16">
        <f>ROUND('FIRE1104a raw'!Y18,0)</f>
        <v>3</v>
      </c>
      <c r="V16" s="16">
        <f>ROUND('FIRE1104a raw'!Z18,0)</f>
        <v>0</v>
      </c>
      <c r="W16" s="16">
        <f>ROUND('FIRE1104a raw'!AA18,0)</f>
        <v>2</v>
      </c>
      <c r="X16" s="16">
        <f>ROUND('FIRE1104a raw'!AB18,0)</f>
        <v>1</v>
      </c>
      <c r="Y16" s="16">
        <f>ROUND('FIRE1104a raw'!AC18,0)</f>
        <v>181</v>
      </c>
      <c r="Z16" s="86">
        <f>IF(SUM(T16:X16)=0,"-",ROUND('FIRE1104a raw'!AD18,3))</f>
        <v>1.2999999999999999E-2</v>
      </c>
      <c r="AA16" s="86">
        <f>IF(SUM(T16:Y16)=0,"-",ROUND('FIRE1104a raw'!AE18,3))</f>
        <v>0.28399999999999997</v>
      </c>
      <c r="AB16" s="221" t="s">
        <v>1166</v>
      </c>
      <c r="AC16" s="15">
        <f>ROUND(SUM('FIRE1104a raw'!AG18:AH18),0)</f>
        <v>10</v>
      </c>
      <c r="AD16" s="15">
        <f>ROUND('FIRE1104a raw'!AI18,0)</f>
        <v>0</v>
      </c>
      <c r="AE16" s="15">
        <f>ROUND('FIRE1104a raw'!AJ18,0)</f>
        <v>0</v>
      </c>
      <c r="AF16" s="15">
        <f>ROUND('FIRE1104a raw'!AK18,0)</f>
        <v>0</v>
      </c>
      <c r="AG16" s="15">
        <f>ROUND(SUM('FIRE1104a raw'!AL18:AM18),0)</f>
        <v>0</v>
      </c>
      <c r="AH16" s="15">
        <f>ROUND('FIRE1104a raw'!AN18,0)</f>
        <v>11</v>
      </c>
      <c r="AI16" s="86">
        <f>IF(SUM(AC16:AG16)=0,"-",ROUND('FIRE1104a raw'!AO18,3))</f>
        <v>0</v>
      </c>
      <c r="AJ16" s="84">
        <f>IF(SUM(AC16:AH16)=0,"-",ROUND('FIRE1104a raw'!AP18,3))</f>
        <v>0.52400000000000002</v>
      </c>
      <c r="AK16" s="221" t="s">
        <v>1166</v>
      </c>
      <c r="AL16" s="15">
        <f>ROUND(SUM('FIRE1104a raw'!AR18:AS18),0)</f>
        <v>69</v>
      </c>
      <c r="AM16" s="15">
        <f>ROUND('FIRE1104a raw'!AT18,0)</f>
        <v>0</v>
      </c>
      <c r="AN16" s="15">
        <f>ROUND('FIRE1104a raw'!AU18,0)</f>
        <v>0</v>
      </c>
      <c r="AO16" s="15">
        <f>ROUND('FIRE1104a raw'!AV18,0)</f>
        <v>1</v>
      </c>
      <c r="AP16" s="15">
        <f>ROUND(SUM('FIRE1104a raw'!AW18:AX18),0)</f>
        <v>0</v>
      </c>
      <c r="AQ16" s="15">
        <f>ROUND('FIRE1104a raw'!AY18,0)</f>
        <v>38</v>
      </c>
      <c r="AR16" s="86">
        <f>IF(SUM(AL16:AP16)=0,"-",ROUND('FIRE1104a raw'!AZ18,3))</f>
        <v>1.4E-2</v>
      </c>
      <c r="AS16" s="84">
        <f>IF(SUM(AL16:AQ16)=0,"-",ROUND('FIRE1104a raw'!BA18,3))</f>
        <v>0.35199999999999998</v>
      </c>
      <c r="AT16" s="221" t="s">
        <v>1166</v>
      </c>
      <c r="AU16" s="16">
        <f>ROUND('FIRE1104a raw'!BC18,0)</f>
        <v>530</v>
      </c>
      <c r="AV16" s="16">
        <f>ROUND('FIRE1104a raw'!BD18,0)</f>
        <v>3</v>
      </c>
      <c r="AW16" s="16">
        <f>ROUND('FIRE1104a raw'!BE18,0)</f>
        <v>0</v>
      </c>
      <c r="AX16" s="16">
        <f>ROUND('FIRE1104a raw'!BF18,0)</f>
        <v>3</v>
      </c>
      <c r="AY16" s="16">
        <f>ROUND('FIRE1104a raw'!BG18,0)</f>
        <v>1</v>
      </c>
      <c r="AZ16" s="16">
        <f>ROUND('FIRE1104a raw'!BH18,0)</f>
        <v>230</v>
      </c>
      <c r="BA16" s="86">
        <f>IF(SUM(AU16:AY16)=0,"-",ROUND('FIRE1104a raw'!BI18,3))</f>
        <v>1.2999999999999999E-2</v>
      </c>
      <c r="BB16" s="86">
        <f>IF(SUM(AU16:AZ16)=0,"-",ROUND('FIRE1104a raw'!BJ18,3))</f>
        <v>0.3</v>
      </c>
      <c r="BC16" s="4"/>
      <c r="BD16" s="4"/>
      <c r="BE16" s="18"/>
      <c r="BF16" s="18"/>
    </row>
    <row r="17" spans="1:58" s="5" customFormat="1" ht="15" customHeight="1" x14ac:dyDescent="0.3">
      <c r="A17" s="14" t="s">
        <v>24</v>
      </c>
      <c r="B17" s="15">
        <f>ROUND(SUM('FIRE1104a raw'!B19:C19),0)</f>
        <v>174</v>
      </c>
      <c r="C17" s="15">
        <f>ROUND('FIRE1104a raw'!D19,0)</f>
        <v>0</v>
      </c>
      <c r="D17" s="15">
        <f>ROUND('FIRE1104a raw'!E19,0)</f>
        <v>0</v>
      </c>
      <c r="E17" s="15">
        <f>ROUND('FIRE1104a raw'!F19,0)</f>
        <v>0</v>
      </c>
      <c r="F17" s="15">
        <f>ROUND(SUM('FIRE1104a raw'!G19:H19),0)</f>
        <v>0</v>
      </c>
      <c r="G17" s="15">
        <f>ROUND('FIRE1104a raw'!I19,0)</f>
        <v>36</v>
      </c>
      <c r="H17" s="86">
        <f>IF(SUM(B17:F17)=0,"-",ROUND('FIRE1104a raw'!J19,3))</f>
        <v>0</v>
      </c>
      <c r="I17" s="84">
        <f>IF(SUM(B17:G17)=0,"-",ROUND('FIRE1104a raw'!K19,3))</f>
        <v>0.17100000000000001</v>
      </c>
      <c r="J17" s="221" t="s">
        <v>1166</v>
      </c>
      <c r="K17" s="15">
        <f>ROUND(SUM('FIRE1104a raw'!M19:N19),0)</f>
        <v>241</v>
      </c>
      <c r="L17" s="15">
        <f>ROUND('FIRE1104a raw'!O19,0)</f>
        <v>0</v>
      </c>
      <c r="M17" s="15">
        <f>ROUND('FIRE1104a raw'!P19,0)</f>
        <v>0</v>
      </c>
      <c r="N17" s="15">
        <f>ROUND('FIRE1104a raw'!Q19,0)</f>
        <v>0</v>
      </c>
      <c r="O17" s="15">
        <f>ROUND(SUM('FIRE1104a raw'!R19:S19),0)</f>
        <v>1</v>
      </c>
      <c r="P17" s="15">
        <f>ROUND('FIRE1104a raw'!T19,0)</f>
        <v>130</v>
      </c>
      <c r="Q17" s="86">
        <f>IF(SUM(K17:O17)=0,"-",ROUND('FIRE1104a raw'!U19,3))</f>
        <v>4.0000000000000001E-3</v>
      </c>
      <c r="R17" s="84">
        <f>IF(SUM(K17:P17)=0,"-",ROUND('FIRE1104a raw'!V19,3))</f>
        <v>0.34899999999999998</v>
      </c>
      <c r="S17" s="221" t="s">
        <v>1166</v>
      </c>
      <c r="T17" s="16">
        <f>ROUND('FIRE1104a raw'!X19,0)</f>
        <v>415</v>
      </c>
      <c r="U17" s="16">
        <f>ROUND('FIRE1104a raw'!Y19,0)</f>
        <v>0</v>
      </c>
      <c r="V17" s="16">
        <f>ROUND('FIRE1104a raw'!Z19,0)</f>
        <v>0</v>
      </c>
      <c r="W17" s="16">
        <f>ROUND('FIRE1104a raw'!AA19,0)</f>
        <v>0</v>
      </c>
      <c r="X17" s="16">
        <f>ROUND('FIRE1104a raw'!AB19,0)</f>
        <v>1</v>
      </c>
      <c r="Y17" s="16">
        <f>ROUND('FIRE1104a raw'!AC19,0)</f>
        <v>166</v>
      </c>
      <c r="Z17" s="86">
        <f>IF(SUM(T17:X17)=0,"-",ROUND('FIRE1104a raw'!AD19,3))</f>
        <v>2E-3</v>
      </c>
      <c r="AA17" s="86">
        <f>IF(SUM(T17:Y17)=0,"-",ROUND('FIRE1104a raw'!AE19,3))</f>
        <v>0.28499999999999998</v>
      </c>
      <c r="AB17" s="221" t="s">
        <v>1166</v>
      </c>
      <c r="AC17" s="15">
        <f>ROUND(SUM('FIRE1104a raw'!AG19:AH19),0)</f>
        <v>0</v>
      </c>
      <c r="AD17" s="15">
        <f>ROUND('FIRE1104a raw'!AI19,0)</f>
        <v>0</v>
      </c>
      <c r="AE17" s="15">
        <f>ROUND('FIRE1104a raw'!AJ19,0)</f>
        <v>0</v>
      </c>
      <c r="AF17" s="15">
        <f>ROUND('FIRE1104a raw'!AK19,0)</f>
        <v>0</v>
      </c>
      <c r="AG17" s="15">
        <f>ROUND(SUM('FIRE1104a raw'!AL19:AM19),0)</f>
        <v>0</v>
      </c>
      <c r="AH17" s="15">
        <f>ROUND('FIRE1104a raw'!AN19,0)</f>
        <v>0</v>
      </c>
      <c r="AI17" s="86" t="str">
        <f>IF(SUM(AC17:AG17)=0,"-",ROUND('FIRE1104a raw'!AO19,3))</f>
        <v>-</v>
      </c>
      <c r="AJ17" s="84" t="str">
        <f>IF(SUM(AC17:AH17)=0,"-",ROUND('FIRE1104a raw'!AP19,3))</f>
        <v>-</v>
      </c>
      <c r="AK17" s="221" t="s">
        <v>1166</v>
      </c>
      <c r="AL17" s="15">
        <f>ROUND(SUM('FIRE1104a raw'!AR19:AS19),0)</f>
        <v>64</v>
      </c>
      <c r="AM17" s="15">
        <f>ROUND('FIRE1104a raw'!AT19,0)</f>
        <v>0</v>
      </c>
      <c r="AN17" s="15">
        <f>ROUND('FIRE1104a raw'!AU19,0)</f>
        <v>1</v>
      </c>
      <c r="AO17" s="15">
        <f>ROUND('FIRE1104a raw'!AV19,0)</f>
        <v>0</v>
      </c>
      <c r="AP17" s="15">
        <f>ROUND(SUM('FIRE1104a raw'!AW19:AX19),0)</f>
        <v>0</v>
      </c>
      <c r="AQ17" s="15">
        <f>ROUND('FIRE1104a raw'!AY19,0)</f>
        <v>3</v>
      </c>
      <c r="AR17" s="86">
        <f>IF(SUM(AL17:AP17)=0,"-",ROUND('FIRE1104a raw'!AZ19,3))</f>
        <v>1.4999999999999999E-2</v>
      </c>
      <c r="AS17" s="84">
        <f>IF(SUM(AL17:AQ17)=0,"-",ROUND('FIRE1104a raw'!BA19,3))</f>
        <v>4.3999999999999997E-2</v>
      </c>
      <c r="AT17" s="221" t="s">
        <v>1166</v>
      </c>
      <c r="AU17" s="16">
        <f>ROUND('FIRE1104a raw'!BC19,0)</f>
        <v>479</v>
      </c>
      <c r="AV17" s="16">
        <f>ROUND('FIRE1104a raw'!BD19,0)</f>
        <v>0</v>
      </c>
      <c r="AW17" s="16">
        <f>ROUND('FIRE1104a raw'!BE19,0)</f>
        <v>1</v>
      </c>
      <c r="AX17" s="16">
        <f>ROUND('FIRE1104a raw'!BF19,0)</f>
        <v>0</v>
      </c>
      <c r="AY17" s="16">
        <f>ROUND('FIRE1104a raw'!BG19,0)</f>
        <v>1</v>
      </c>
      <c r="AZ17" s="16">
        <f>ROUND('FIRE1104a raw'!BH19,0)</f>
        <v>169</v>
      </c>
      <c r="BA17" s="86">
        <f>IF(SUM(AU17:AY17)=0,"-",ROUND('FIRE1104a raw'!BI19,3))</f>
        <v>4.0000000000000001E-3</v>
      </c>
      <c r="BB17" s="86">
        <f>IF(SUM(AU17:AZ17)=0,"-",ROUND('FIRE1104a raw'!BJ19,3))</f>
        <v>0.26</v>
      </c>
      <c r="BC17" s="4"/>
      <c r="BD17" s="4"/>
      <c r="BE17" s="18"/>
      <c r="BF17" s="18"/>
    </row>
    <row r="18" spans="1:58" s="5" customFormat="1" ht="15" customHeight="1" x14ac:dyDescent="0.3">
      <c r="A18" s="14" t="s">
        <v>27</v>
      </c>
      <c r="B18" s="15">
        <f>ROUND(SUM('FIRE1104a raw'!B20:C20),0)</f>
        <v>322</v>
      </c>
      <c r="C18" s="15">
        <f>ROUND('FIRE1104a raw'!D20,0)</f>
        <v>5</v>
      </c>
      <c r="D18" s="15">
        <f>ROUND('FIRE1104a raw'!E20,0)</f>
        <v>2</v>
      </c>
      <c r="E18" s="15">
        <f>ROUND('FIRE1104a raw'!F20,0)</f>
        <v>0</v>
      </c>
      <c r="F18" s="15">
        <f>ROUND(SUM('FIRE1104a raw'!G20:H20),0)</f>
        <v>1</v>
      </c>
      <c r="G18" s="15">
        <f>ROUND('FIRE1104a raw'!I20,0)</f>
        <v>12</v>
      </c>
      <c r="H18" s="86">
        <f>IF(SUM(B18:F18)=0,"-",ROUND('FIRE1104a raw'!J20,3))</f>
        <v>2.4E-2</v>
      </c>
      <c r="I18" s="84">
        <f>IF(SUM(B18:G18)=0,"-",ROUND('FIRE1104a raw'!K20,3))</f>
        <v>3.5000000000000003E-2</v>
      </c>
      <c r="J18" s="221" t="s">
        <v>1166</v>
      </c>
      <c r="K18" s="15">
        <f>ROUND(SUM('FIRE1104a raw'!M20:N20),0)</f>
        <v>308</v>
      </c>
      <c r="L18" s="15">
        <f>ROUND('FIRE1104a raw'!O20,0)</f>
        <v>1</v>
      </c>
      <c r="M18" s="15">
        <f>ROUND('FIRE1104a raw'!P20,0)</f>
        <v>0</v>
      </c>
      <c r="N18" s="15">
        <f>ROUND('FIRE1104a raw'!Q20,0)</f>
        <v>0</v>
      </c>
      <c r="O18" s="15">
        <f>ROUND(SUM('FIRE1104a raw'!R20:S20),0)</f>
        <v>1</v>
      </c>
      <c r="P18" s="15">
        <f>ROUND('FIRE1104a raw'!T20,0)</f>
        <v>13</v>
      </c>
      <c r="Q18" s="86">
        <f>IF(SUM(K18:O18)=0,"-",ROUND('FIRE1104a raw'!U20,3))</f>
        <v>6.0000000000000001E-3</v>
      </c>
      <c r="R18" s="84">
        <f>IF(SUM(K18:P18)=0,"-",ROUND('FIRE1104a raw'!V20,3))</f>
        <v>0.04</v>
      </c>
      <c r="S18" s="221" t="s">
        <v>1166</v>
      </c>
      <c r="T18" s="16">
        <f>ROUND('FIRE1104a raw'!X20,0)</f>
        <v>630</v>
      </c>
      <c r="U18" s="16">
        <f>ROUND('FIRE1104a raw'!Y20,0)</f>
        <v>6</v>
      </c>
      <c r="V18" s="16">
        <f>ROUND('FIRE1104a raw'!Z20,0)</f>
        <v>2</v>
      </c>
      <c r="W18" s="16">
        <f>ROUND('FIRE1104a raw'!AA20,0)</f>
        <v>0</v>
      </c>
      <c r="X18" s="16">
        <f>ROUND('FIRE1104a raw'!AB20,0)</f>
        <v>2</v>
      </c>
      <c r="Y18" s="16">
        <f>ROUND('FIRE1104a raw'!AC20,0)</f>
        <v>25</v>
      </c>
      <c r="Z18" s="86">
        <f>IF(SUM(T18:X18)=0,"-",ROUND('FIRE1104a raw'!AD20,3))</f>
        <v>1.6E-2</v>
      </c>
      <c r="AA18" s="86">
        <f>IF(SUM(T18:Y18)=0,"-",ROUND('FIRE1104a raw'!AE20,3))</f>
        <v>3.7999999999999999E-2</v>
      </c>
      <c r="AB18" s="221" t="s">
        <v>1166</v>
      </c>
      <c r="AC18" s="15">
        <f>ROUND(SUM('FIRE1104a raw'!AG20:AH20),0)</f>
        <v>33</v>
      </c>
      <c r="AD18" s="15">
        <f>ROUND('FIRE1104a raw'!AI20,0)</f>
        <v>0</v>
      </c>
      <c r="AE18" s="15">
        <f>ROUND('FIRE1104a raw'!AJ20,0)</f>
        <v>0</v>
      </c>
      <c r="AF18" s="15">
        <f>ROUND('FIRE1104a raw'!AK20,0)</f>
        <v>0</v>
      </c>
      <c r="AG18" s="15">
        <f>ROUND(SUM('FIRE1104a raw'!AL20:AM20),0)</f>
        <v>0</v>
      </c>
      <c r="AH18" s="15">
        <f>ROUND('FIRE1104a raw'!AN20,0)</f>
        <v>2</v>
      </c>
      <c r="AI18" s="86">
        <f>IF(SUM(AC18:AG18)=0,"-",ROUND('FIRE1104a raw'!AO20,3))</f>
        <v>0</v>
      </c>
      <c r="AJ18" s="84">
        <f>IF(SUM(AC18:AH18)=0,"-",ROUND('FIRE1104a raw'!AP20,3))</f>
        <v>5.7000000000000002E-2</v>
      </c>
      <c r="AK18" s="221" t="s">
        <v>1166</v>
      </c>
      <c r="AL18" s="15">
        <f>ROUND(SUM('FIRE1104a raw'!AR20:AS20),0)</f>
        <v>151</v>
      </c>
      <c r="AM18" s="15">
        <f>ROUND('FIRE1104a raw'!AT20,0)</f>
        <v>2</v>
      </c>
      <c r="AN18" s="15">
        <f>ROUND('FIRE1104a raw'!AU20,0)</f>
        <v>4</v>
      </c>
      <c r="AO18" s="15">
        <f>ROUND('FIRE1104a raw'!AV20,0)</f>
        <v>0</v>
      </c>
      <c r="AP18" s="15">
        <f>ROUND(SUM('FIRE1104a raw'!AW20:AX20),0)</f>
        <v>3</v>
      </c>
      <c r="AQ18" s="15">
        <f>ROUND('FIRE1104a raw'!AY20,0)</f>
        <v>11</v>
      </c>
      <c r="AR18" s="86">
        <f>IF(SUM(AL18:AP18)=0,"-",ROUND('FIRE1104a raw'!AZ20,3))</f>
        <v>5.6000000000000001E-2</v>
      </c>
      <c r="AS18" s="84">
        <f>IF(SUM(AL18:AQ18)=0,"-",ROUND('FIRE1104a raw'!BA20,3))</f>
        <v>6.4000000000000001E-2</v>
      </c>
      <c r="AT18" s="221" t="s">
        <v>1166</v>
      </c>
      <c r="AU18" s="16">
        <f>ROUND('FIRE1104a raw'!BC20,0)</f>
        <v>814</v>
      </c>
      <c r="AV18" s="16">
        <f>ROUND('FIRE1104a raw'!BD20,0)</f>
        <v>8</v>
      </c>
      <c r="AW18" s="16">
        <f>ROUND('FIRE1104a raw'!BE20,0)</f>
        <v>6</v>
      </c>
      <c r="AX18" s="16">
        <f>ROUND('FIRE1104a raw'!BF20,0)</f>
        <v>0</v>
      </c>
      <c r="AY18" s="16">
        <f>ROUND('FIRE1104a raw'!BG20,0)</f>
        <v>5</v>
      </c>
      <c r="AZ18" s="16">
        <f>ROUND('FIRE1104a raw'!BH20,0)</f>
        <v>38</v>
      </c>
      <c r="BA18" s="86">
        <f>IF(SUM(AU18:AY18)=0,"-",ROUND('FIRE1104a raw'!BI20,3))</f>
        <v>2.3E-2</v>
      </c>
      <c r="BB18" s="86">
        <f>IF(SUM(AU18:AZ18)=0,"-",ROUND('FIRE1104a raw'!BJ20,3))</f>
        <v>4.3999999999999997E-2</v>
      </c>
      <c r="BC18" s="4"/>
      <c r="BD18" s="4"/>
      <c r="BE18" s="18"/>
      <c r="BF18" s="18"/>
    </row>
    <row r="19" spans="1:58" s="5" customFormat="1" ht="15" customHeight="1" x14ac:dyDescent="0.3">
      <c r="A19" s="14" t="s">
        <v>30</v>
      </c>
      <c r="B19" s="15">
        <f>ROUND(SUM('FIRE1104a raw'!B21:C21),0)</f>
        <v>488</v>
      </c>
      <c r="C19" s="15">
        <f>ROUND('FIRE1104a raw'!D21,0)</f>
        <v>3</v>
      </c>
      <c r="D19" s="15">
        <f>ROUND('FIRE1104a raw'!E21,0)</f>
        <v>0</v>
      </c>
      <c r="E19" s="15">
        <f>ROUND('FIRE1104a raw'!F21,0)</f>
        <v>0</v>
      </c>
      <c r="F19" s="15">
        <f>ROUND(SUM('FIRE1104a raw'!G21:H21),0)</f>
        <v>3</v>
      </c>
      <c r="G19" s="15">
        <f>ROUND('FIRE1104a raw'!I21,0)</f>
        <v>35</v>
      </c>
      <c r="H19" s="86">
        <f>IF(SUM(B19:F19)=0,"-",ROUND('FIRE1104a raw'!J21,3))</f>
        <v>1.2E-2</v>
      </c>
      <c r="I19" s="84">
        <f>IF(SUM(B19:G19)=0,"-",ROUND('FIRE1104a raw'!K21,3))</f>
        <v>6.6000000000000003E-2</v>
      </c>
      <c r="J19" s="221" t="s">
        <v>1166</v>
      </c>
      <c r="K19" s="15">
        <f>ROUND(SUM('FIRE1104a raw'!M21:N21),0)</f>
        <v>1123</v>
      </c>
      <c r="L19" s="15">
        <f>ROUND('FIRE1104a raw'!O21,0)</f>
        <v>6</v>
      </c>
      <c r="M19" s="15">
        <f>ROUND('FIRE1104a raw'!P21,0)</f>
        <v>0</v>
      </c>
      <c r="N19" s="15">
        <f>ROUND('FIRE1104a raw'!Q21,0)</f>
        <v>0</v>
      </c>
      <c r="O19" s="15">
        <f>ROUND(SUM('FIRE1104a raw'!R21:S21),0)</f>
        <v>1</v>
      </c>
      <c r="P19" s="15">
        <f>ROUND('FIRE1104a raw'!T21,0)</f>
        <v>59</v>
      </c>
      <c r="Q19" s="86">
        <f>IF(SUM(K19:O19)=0,"-",ROUND('FIRE1104a raw'!U21,3))</f>
        <v>6.0000000000000001E-3</v>
      </c>
      <c r="R19" s="84">
        <f>IF(SUM(K19:P19)=0,"-",ROUND('FIRE1104a raw'!V21,3))</f>
        <v>0.05</v>
      </c>
      <c r="S19" s="221" t="s">
        <v>1166</v>
      </c>
      <c r="T19" s="16">
        <f>ROUND('FIRE1104a raw'!X21,0)</f>
        <v>1611</v>
      </c>
      <c r="U19" s="16">
        <f>ROUND('FIRE1104a raw'!Y21,0)</f>
        <v>9</v>
      </c>
      <c r="V19" s="16">
        <f>ROUND('FIRE1104a raw'!Z21,0)</f>
        <v>0</v>
      </c>
      <c r="W19" s="16">
        <f>ROUND('FIRE1104a raw'!AA21,0)</f>
        <v>0</v>
      </c>
      <c r="X19" s="16">
        <f>ROUND('FIRE1104a raw'!AB21,0)</f>
        <v>4</v>
      </c>
      <c r="Y19" s="16">
        <f>ROUND('FIRE1104a raw'!AC21,0)</f>
        <v>94</v>
      </c>
      <c r="Z19" s="86">
        <f>IF(SUM(T19:X19)=0,"-",ROUND('FIRE1104a raw'!AD21,3))</f>
        <v>8.0000000000000002E-3</v>
      </c>
      <c r="AA19" s="86">
        <f>IF(SUM(T19:Y19)=0,"-",ROUND('FIRE1104a raw'!AE21,3))</f>
        <v>5.5E-2</v>
      </c>
      <c r="AB19" s="221" t="s">
        <v>1166</v>
      </c>
      <c r="AC19" s="15">
        <f>ROUND(SUM('FIRE1104a raw'!AG21:AH21),0)</f>
        <v>36</v>
      </c>
      <c r="AD19" s="15">
        <f>ROUND('FIRE1104a raw'!AI21,0)</f>
        <v>1</v>
      </c>
      <c r="AE19" s="15">
        <f>ROUND('FIRE1104a raw'!AJ21,0)</f>
        <v>0</v>
      </c>
      <c r="AF19" s="15">
        <f>ROUND('FIRE1104a raw'!AK21,0)</f>
        <v>0</v>
      </c>
      <c r="AG19" s="15">
        <f>ROUND(SUM('FIRE1104a raw'!AL21:AM21),0)</f>
        <v>0</v>
      </c>
      <c r="AH19" s="15">
        <f>ROUND('FIRE1104a raw'!AN21,0)</f>
        <v>0</v>
      </c>
      <c r="AI19" s="86">
        <f>IF(SUM(AC19:AG19)=0,"-",ROUND('FIRE1104a raw'!AO21,3))</f>
        <v>2.7E-2</v>
      </c>
      <c r="AJ19" s="84">
        <f>IF(SUM(AC19:AH19)=0,"-",ROUND('FIRE1104a raw'!AP21,3))</f>
        <v>0</v>
      </c>
      <c r="AK19" s="221" t="s">
        <v>1166</v>
      </c>
      <c r="AL19" s="15">
        <f>ROUND(SUM('FIRE1104a raw'!AR21:AS21),0)</f>
        <v>285</v>
      </c>
      <c r="AM19" s="15">
        <f>ROUND('FIRE1104a raw'!AT21,0)</f>
        <v>3</v>
      </c>
      <c r="AN19" s="15">
        <f>ROUND('FIRE1104a raw'!AU21,0)</f>
        <v>1</v>
      </c>
      <c r="AO19" s="15">
        <f>ROUND('FIRE1104a raw'!AV21,0)</f>
        <v>1</v>
      </c>
      <c r="AP19" s="15">
        <f>ROUND(SUM('FIRE1104a raw'!AW21:AX21),0)</f>
        <v>0</v>
      </c>
      <c r="AQ19" s="15">
        <f>ROUND('FIRE1104a raw'!AY21,0)</f>
        <v>23</v>
      </c>
      <c r="AR19" s="86">
        <f>IF(SUM(AL19:AP19)=0,"-",ROUND('FIRE1104a raw'!AZ21,3))</f>
        <v>1.7000000000000001E-2</v>
      </c>
      <c r="AS19" s="84">
        <f>IF(SUM(AL19:AQ19)=0,"-",ROUND('FIRE1104a raw'!BA21,3))</f>
        <v>7.2999999999999995E-2</v>
      </c>
      <c r="AT19" s="221" t="s">
        <v>1166</v>
      </c>
      <c r="AU19" s="16">
        <f>ROUND('FIRE1104a raw'!BC21,0)</f>
        <v>1932</v>
      </c>
      <c r="AV19" s="16">
        <f>ROUND('FIRE1104a raw'!BD21,0)</f>
        <v>13</v>
      </c>
      <c r="AW19" s="16">
        <f>ROUND('FIRE1104a raw'!BE21,0)</f>
        <v>1</v>
      </c>
      <c r="AX19" s="16">
        <f>ROUND('FIRE1104a raw'!BF21,0)</f>
        <v>1</v>
      </c>
      <c r="AY19" s="16">
        <f>ROUND('FIRE1104a raw'!BG21,0)</f>
        <v>4</v>
      </c>
      <c r="AZ19" s="16">
        <f>ROUND('FIRE1104a raw'!BH21,0)</f>
        <v>117</v>
      </c>
      <c r="BA19" s="86">
        <f>IF(SUM(AU19:AY19)=0,"-",ROUND('FIRE1104a raw'!BI21,3))</f>
        <v>0.01</v>
      </c>
      <c r="BB19" s="86">
        <f>IF(SUM(AU19:AZ19)=0,"-",ROUND('FIRE1104a raw'!BJ21,3))</f>
        <v>5.7000000000000002E-2</v>
      </c>
      <c r="BC19" s="4"/>
      <c r="BD19" s="4"/>
      <c r="BE19" s="18"/>
      <c r="BF19" s="18"/>
    </row>
    <row r="20" spans="1:58" s="5" customFormat="1" ht="15" customHeight="1" x14ac:dyDescent="0.3">
      <c r="A20" s="14" t="s">
        <v>203</v>
      </c>
      <c r="B20" s="15">
        <f>ROUND(SUM('FIRE1104a raw'!B22:C22),0)</f>
        <v>340</v>
      </c>
      <c r="C20" s="15">
        <f>ROUND('FIRE1104a raw'!D22,0)</f>
        <v>8</v>
      </c>
      <c r="D20" s="15">
        <f>ROUND('FIRE1104a raw'!E22,0)</f>
        <v>2</v>
      </c>
      <c r="E20" s="15">
        <f>ROUND('FIRE1104a raw'!F22,0)</f>
        <v>2</v>
      </c>
      <c r="F20" s="15">
        <f>ROUND(SUM('FIRE1104a raw'!G22:H22),0)</f>
        <v>0</v>
      </c>
      <c r="G20" s="15">
        <f>ROUND('FIRE1104a raw'!I22,0)</f>
        <v>52</v>
      </c>
      <c r="H20" s="86">
        <f>IF(SUM(B20:F20)=0,"-",ROUND('FIRE1104a raw'!J22,3))</f>
        <v>3.4000000000000002E-2</v>
      </c>
      <c r="I20" s="84">
        <f>IF(SUM(B20:G20)=0,"-",ROUND('FIRE1104a raw'!K22,3))</f>
        <v>0.129</v>
      </c>
      <c r="J20" s="221" t="s">
        <v>1166</v>
      </c>
      <c r="K20" s="15">
        <f>ROUND(SUM('FIRE1104a raw'!M22:N22),0)</f>
        <v>553</v>
      </c>
      <c r="L20" s="15">
        <f>ROUND('FIRE1104a raw'!O22,0)</f>
        <v>2</v>
      </c>
      <c r="M20" s="15">
        <f>ROUND('FIRE1104a raw'!P22,0)</f>
        <v>0</v>
      </c>
      <c r="N20" s="15">
        <f>ROUND('FIRE1104a raw'!Q22,0)</f>
        <v>1</v>
      </c>
      <c r="O20" s="15">
        <f>ROUND(SUM('FIRE1104a raw'!R22:S22),0)</f>
        <v>0</v>
      </c>
      <c r="P20" s="15">
        <f>ROUND('FIRE1104a raw'!T22,0)</f>
        <v>54</v>
      </c>
      <c r="Q20" s="86">
        <f>IF(SUM(K20:O20)=0,"-",ROUND('FIRE1104a raw'!U22,3))</f>
        <v>5.0000000000000001E-3</v>
      </c>
      <c r="R20" s="84">
        <f>IF(SUM(K20:P20)=0,"-",ROUND('FIRE1104a raw'!V22,3))</f>
        <v>8.8999999999999996E-2</v>
      </c>
      <c r="S20" s="221" t="s">
        <v>1166</v>
      </c>
      <c r="T20" s="16">
        <f>ROUND('FIRE1104a raw'!X22,0)</f>
        <v>893</v>
      </c>
      <c r="U20" s="16">
        <f>ROUND('FIRE1104a raw'!Y22,0)</f>
        <v>10</v>
      </c>
      <c r="V20" s="16">
        <f>ROUND('FIRE1104a raw'!Z22,0)</f>
        <v>2</v>
      </c>
      <c r="W20" s="16">
        <f>ROUND('FIRE1104a raw'!AA22,0)</f>
        <v>3</v>
      </c>
      <c r="X20" s="16">
        <f>ROUND('FIRE1104a raw'!AB22,0)</f>
        <v>0</v>
      </c>
      <c r="Y20" s="16">
        <f>ROUND('FIRE1104a raw'!AC22,0)</f>
        <v>106</v>
      </c>
      <c r="Z20" s="86">
        <f>IF(SUM(T20:X20)=0,"-",ROUND('FIRE1104a raw'!AD22,3))</f>
        <v>1.7000000000000001E-2</v>
      </c>
      <c r="AA20" s="86">
        <f>IF(SUM(T20:Y20)=0,"-",ROUND('FIRE1104a raw'!AE22,3))</f>
        <v>0.105</v>
      </c>
      <c r="AB20" s="221" t="s">
        <v>1166</v>
      </c>
      <c r="AC20" s="15">
        <f>ROUND(SUM('FIRE1104a raw'!AG22:AH22),0)</f>
        <v>31</v>
      </c>
      <c r="AD20" s="15">
        <f>ROUND('FIRE1104a raw'!AI22,0)</f>
        <v>0</v>
      </c>
      <c r="AE20" s="15">
        <f>ROUND('FIRE1104a raw'!AJ22,0)</f>
        <v>0</v>
      </c>
      <c r="AF20" s="15">
        <f>ROUND('FIRE1104a raw'!AK22,0)</f>
        <v>0</v>
      </c>
      <c r="AG20" s="15">
        <f>ROUND(SUM('FIRE1104a raw'!AL22:AM22),0)</f>
        <v>0</v>
      </c>
      <c r="AH20" s="15">
        <f>ROUND('FIRE1104a raw'!AN22,0)</f>
        <v>4</v>
      </c>
      <c r="AI20" s="86">
        <f>IF(SUM(AC20:AG20)=0,"-",ROUND('FIRE1104a raw'!AO22,3))</f>
        <v>0</v>
      </c>
      <c r="AJ20" s="84">
        <f>IF(SUM(AC20:AH20)=0,"-",ROUND('FIRE1104a raw'!AP22,3))</f>
        <v>0.114</v>
      </c>
      <c r="AK20" s="221" t="s">
        <v>1166</v>
      </c>
      <c r="AL20" s="15">
        <f>ROUND(SUM('FIRE1104a raw'!AR22:AS22),0)</f>
        <v>280</v>
      </c>
      <c r="AM20" s="15">
        <f>ROUND('FIRE1104a raw'!AT22,0)</f>
        <v>0</v>
      </c>
      <c r="AN20" s="15">
        <f>ROUND('FIRE1104a raw'!AU22,0)</f>
        <v>1</v>
      </c>
      <c r="AO20" s="15">
        <f>ROUND('FIRE1104a raw'!AV22,0)</f>
        <v>0</v>
      </c>
      <c r="AP20" s="15">
        <f>ROUND(SUM('FIRE1104a raw'!AW22:AX22),0)</f>
        <v>1</v>
      </c>
      <c r="AQ20" s="15">
        <f>ROUND('FIRE1104a raw'!AY22,0)</f>
        <v>19</v>
      </c>
      <c r="AR20" s="86">
        <f>IF(SUM(AL20:AP20)=0,"-",ROUND('FIRE1104a raw'!AZ22,3))</f>
        <v>7.0000000000000001E-3</v>
      </c>
      <c r="AS20" s="84">
        <f>IF(SUM(AL20:AQ20)=0,"-",ROUND('FIRE1104a raw'!BA22,3))</f>
        <v>6.3E-2</v>
      </c>
      <c r="AT20" s="221" t="s">
        <v>1166</v>
      </c>
      <c r="AU20" s="16">
        <f>ROUND('FIRE1104a raw'!BC22,0)</f>
        <v>1204</v>
      </c>
      <c r="AV20" s="16">
        <f>ROUND('FIRE1104a raw'!BD22,0)</f>
        <v>10</v>
      </c>
      <c r="AW20" s="16">
        <f>ROUND('FIRE1104a raw'!BE22,0)</f>
        <v>3</v>
      </c>
      <c r="AX20" s="16">
        <f>ROUND('FIRE1104a raw'!BF22,0)</f>
        <v>3</v>
      </c>
      <c r="AY20" s="16">
        <f>ROUND('FIRE1104a raw'!BG22,0)</f>
        <v>1</v>
      </c>
      <c r="AZ20" s="16">
        <f>ROUND('FIRE1104a raw'!BH22,0)</f>
        <v>129</v>
      </c>
      <c r="BA20" s="86">
        <f>IF(SUM(AU20:AY20)=0,"-",ROUND('FIRE1104a raw'!BI22,3))</f>
        <v>1.4E-2</v>
      </c>
      <c r="BB20" s="86">
        <f>IF(SUM(AU20:AZ20)=0,"-",ROUND('FIRE1104a raw'!BJ22,3))</f>
        <v>9.6000000000000002E-2</v>
      </c>
      <c r="BC20" s="4"/>
      <c r="BD20" s="4"/>
      <c r="BE20" s="18"/>
      <c r="BF20" s="18"/>
    </row>
    <row r="21" spans="1:58" s="5" customFormat="1" ht="15" customHeight="1" x14ac:dyDescent="0.3">
      <c r="A21" s="14" t="s">
        <v>36</v>
      </c>
      <c r="B21" s="15">
        <f>ROUND(SUM('FIRE1104a raw'!B23:C23),0)</f>
        <v>274</v>
      </c>
      <c r="C21" s="15">
        <f>ROUND('FIRE1104a raw'!D23,0)</f>
        <v>4</v>
      </c>
      <c r="D21" s="15">
        <f>ROUND('FIRE1104a raw'!E23,0)</f>
        <v>2</v>
      </c>
      <c r="E21" s="15">
        <f>ROUND('FIRE1104a raw'!F23,0)</f>
        <v>1</v>
      </c>
      <c r="F21" s="15">
        <f>ROUND(SUM('FIRE1104a raw'!G23:H23),0)</f>
        <v>0</v>
      </c>
      <c r="G21" s="15">
        <f>ROUND('FIRE1104a raw'!I23,0)</f>
        <v>23</v>
      </c>
      <c r="H21" s="86">
        <f>IF(SUM(B21:F21)=0,"-",ROUND('FIRE1104a raw'!J23,3))</f>
        <v>2.5000000000000001E-2</v>
      </c>
      <c r="I21" s="84">
        <f>IF(SUM(B21:G21)=0,"-",ROUND('FIRE1104a raw'!K23,3))</f>
        <v>7.5999999999999998E-2</v>
      </c>
      <c r="J21" s="221" t="s">
        <v>1166</v>
      </c>
      <c r="K21" s="15">
        <f>ROUND(SUM('FIRE1104a raw'!M23:N23),0)</f>
        <v>132</v>
      </c>
      <c r="L21" s="15">
        <f>ROUND('FIRE1104a raw'!O23,0)</f>
        <v>0</v>
      </c>
      <c r="M21" s="15">
        <f>ROUND('FIRE1104a raw'!P23,0)</f>
        <v>1</v>
      </c>
      <c r="N21" s="15">
        <f>ROUND('FIRE1104a raw'!Q23,0)</f>
        <v>2</v>
      </c>
      <c r="O21" s="15">
        <f>ROUND(SUM('FIRE1104a raw'!R23:S23),0)</f>
        <v>0</v>
      </c>
      <c r="P21" s="15">
        <f>ROUND('FIRE1104a raw'!T23,0)</f>
        <v>49</v>
      </c>
      <c r="Q21" s="86">
        <f>IF(SUM(K21:O21)=0,"-",ROUND('FIRE1104a raw'!U23,3))</f>
        <v>2.1999999999999999E-2</v>
      </c>
      <c r="R21" s="84">
        <f>IF(SUM(K21:P21)=0,"-",ROUND('FIRE1104a raw'!V23,3))</f>
        <v>0.26600000000000001</v>
      </c>
      <c r="S21" s="221" t="s">
        <v>1166</v>
      </c>
      <c r="T21" s="16">
        <f>ROUND('FIRE1104a raw'!X23,0)</f>
        <v>406</v>
      </c>
      <c r="U21" s="16">
        <f>ROUND('FIRE1104a raw'!Y23,0)</f>
        <v>4</v>
      </c>
      <c r="V21" s="16">
        <f>ROUND('FIRE1104a raw'!Z23,0)</f>
        <v>3</v>
      </c>
      <c r="W21" s="16">
        <f>ROUND('FIRE1104a raw'!AA23,0)</f>
        <v>3</v>
      </c>
      <c r="X21" s="16">
        <f>ROUND('FIRE1104a raw'!AB23,0)</f>
        <v>0</v>
      </c>
      <c r="Y21" s="16">
        <f>ROUND('FIRE1104a raw'!AC23,0)</f>
        <v>72</v>
      </c>
      <c r="Z21" s="86">
        <f>IF(SUM(T21:X21)=0,"-",ROUND('FIRE1104a raw'!AD23,3))</f>
        <v>2.4E-2</v>
      </c>
      <c r="AA21" s="86">
        <f>IF(SUM(T21:Y21)=0,"-",ROUND('FIRE1104a raw'!AE23,3))</f>
        <v>0.14799999999999999</v>
      </c>
      <c r="AB21" s="221" t="s">
        <v>1166</v>
      </c>
      <c r="AC21" s="15">
        <f>ROUND(SUM('FIRE1104a raw'!AG23:AH23),0)</f>
        <v>22</v>
      </c>
      <c r="AD21" s="15">
        <f>ROUND('FIRE1104a raw'!AI23,0)</f>
        <v>0</v>
      </c>
      <c r="AE21" s="15">
        <f>ROUND('FIRE1104a raw'!AJ23,0)</f>
        <v>0</v>
      </c>
      <c r="AF21" s="15">
        <f>ROUND('FIRE1104a raw'!AK23,0)</f>
        <v>0</v>
      </c>
      <c r="AG21" s="15">
        <f>ROUND(SUM('FIRE1104a raw'!AL23:AM23),0)</f>
        <v>0</v>
      </c>
      <c r="AH21" s="15">
        <f>ROUND('FIRE1104a raw'!AN23,0)</f>
        <v>0</v>
      </c>
      <c r="AI21" s="86">
        <f>IF(SUM(AC21:AG21)=0,"-",ROUND('FIRE1104a raw'!AO23,3))</f>
        <v>0</v>
      </c>
      <c r="AJ21" s="84">
        <f>IF(SUM(AC21:AH21)=0,"-",ROUND('FIRE1104a raw'!AP23,3))</f>
        <v>0</v>
      </c>
      <c r="AK21" s="221" t="s">
        <v>1166</v>
      </c>
      <c r="AL21" s="15">
        <f>ROUND(SUM('FIRE1104a raw'!AR23:AS23),0)</f>
        <v>63</v>
      </c>
      <c r="AM21" s="15">
        <f>ROUND('FIRE1104a raw'!AT23,0)</f>
        <v>0</v>
      </c>
      <c r="AN21" s="15">
        <f>ROUND('FIRE1104a raw'!AU23,0)</f>
        <v>0</v>
      </c>
      <c r="AO21" s="15">
        <f>ROUND('FIRE1104a raw'!AV23,0)</f>
        <v>0</v>
      </c>
      <c r="AP21" s="15">
        <f>ROUND(SUM('FIRE1104a raw'!AW23:AX23),0)</f>
        <v>0</v>
      </c>
      <c r="AQ21" s="15">
        <f>ROUND('FIRE1104a raw'!AY23,0)</f>
        <v>19</v>
      </c>
      <c r="AR21" s="86">
        <f>IF(SUM(AL21:AP21)=0,"-",ROUND('FIRE1104a raw'!AZ23,3))</f>
        <v>0</v>
      </c>
      <c r="AS21" s="84">
        <f>IF(SUM(AL21:AQ21)=0,"-",ROUND('FIRE1104a raw'!BA23,3))</f>
        <v>0.23200000000000001</v>
      </c>
      <c r="AT21" s="221" t="s">
        <v>1166</v>
      </c>
      <c r="AU21" s="16">
        <f>ROUND('FIRE1104a raw'!BC23,0)</f>
        <v>491</v>
      </c>
      <c r="AV21" s="16">
        <f>ROUND('FIRE1104a raw'!BD23,0)</f>
        <v>4</v>
      </c>
      <c r="AW21" s="16">
        <f>ROUND('FIRE1104a raw'!BE23,0)</f>
        <v>3</v>
      </c>
      <c r="AX21" s="16">
        <f>ROUND('FIRE1104a raw'!BF23,0)</f>
        <v>3</v>
      </c>
      <c r="AY21" s="16">
        <f>ROUND('FIRE1104a raw'!BG23,0)</f>
        <v>0</v>
      </c>
      <c r="AZ21" s="16">
        <f>ROUND('FIRE1104a raw'!BH23,0)</f>
        <v>91</v>
      </c>
      <c r="BA21" s="86">
        <f>IF(SUM(AU21:AY21)=0,"-",ROUND('FIRE1104a raw'!BI23,3))</f>
        <v>0.02</v>
      </c>
      <c r="BB21" s="86">
        <f>IF(SUM(AU21:AZ21)=0,"-",ROUND('FIRE1104a raw'!BJ23,3))</f>
        <v>0.154</v>
      </c>
      <c r="BC21" s="4"/>
      <c r="BD21" s="4"/>
      <c r="BE21" s="18"/>
      <c r="BF21" s="18"/>
    </row>
    <row r="22" spans="1:58" s="5" customFormat="1" ht="15" customHeight="1" x14ac:dyDescent="0.3">
      <c r="A22" s="14" t="s">
        <v>39</v>
      </c>
      <c r="B22" s="15">
        <f>ROUND(SUM('FIRE1104a raw'!B24:C24),0)</f>
        <v>326</v>
      </c>
      <c r="C22" s="15">
        <f>ROUND('FIRE1104a raw'!D24,0)</f>
        <v>7</v>
      </c>
      <c r="D22" s="15">
        <f>ROUND('FIRE1104a raw'!E24,0)</f>
        <v>1</v>
      </c>
      <c r="E22" s="15">
        <f>ROUND('FIRE1104a raw'!F24,0)</f>
        <v>1</v>
      </c>
      <c r="F22" s="15">
        <f>ROUND(SUM('FIRE1104a raw'!G24:H24),0)</f>
        <v>0</v>
      </c>
      <c r="G22" s="15">
        <f>ROUND('FIRE1104a raw'!I24,0)</f>
        <v>23</v>
      </c>
      <c r="H22" s="86">
        <f>IF(SUM(B22:F22)=0,"-",ROUND('FIRE1104a raw'!J24,3))</f>
        <v>2.7E-2</v>
      </c>
      <c r="I22" s="84">
        <f>IF(SUM(B22:G22)=0,"-",ROUND('FIRE1104a raw'!K24,3))</f>
        <v>6.4000000000000001E-2</v>
      </c>
      <c r="J22" s="221" t="s">
        <v>1166</v>
      </c>
      <c r="K22" s="15">
        <f>ROUND(SUM('FIRE1104a raw'!M24:N24),0)</f>
        <v>227</v>
      </c>
      <c r="L22" s="15">
        <f>ROUND('FIRE1104a raw'!O24,0)</f>
        <v>7</v>
      </c>
      <c r="M22" s="15">
        <f>ROUND('FIRE1104a raw'!P24,0)</f>
        <v>0</v>
      </c>
      <c r="N22" s="15">
        <f>ROUND('FIRE1104a raw'!Q24,0)</f>
        <v>1</v>
      </c>
      <c r="O22" s="15">
        <f>ROUND(SUM('FIRE1104a raw'!R24:S24),0)</f>
        <v>0</v>
      </c>
      <c r="P22" s="15">
        <f>ROUND('FIRE1104a raw'!T24,0)</f>
        <v>19</v>
      </c>
      <c r="Q22" s="86">
        <f>IF(SUM(K22:O22)=0,"-",ROUND('FIRE1104a raw'!U24,3))</f>
        <v>3.4000000000000002E-2</v>
      </c>
      <c r="R22" s="84">
        <f>IF(SUM(K22:P22)=0,"-",ROUND('FIRE1104a raw'!V24,3))</f>
        <v>7.4999999999999997E-2</v>
      </c>
      <c r="S22" s="221" t="s">
        <v>1166</v>
      </c>
      <c r="T22" s="16">
        <f>ROUND('FIRE1104a raw'!X24,0)</f>
        <v>553</v>
      </c>
      <c r="U22" s="16">
        <f>ROUND('FIRE1104a raw'!Y24,0)</f>
        <v>14</v>
      </c>
      <c r="V22" s="16">
        <f>ROUND('FIRE1104a raw'!Z24,0)</f>
        <v>1</v>
      </c>
      <c r="W22" s="16">
        <f>ROUND('FIRE1104a raw'!AA24,0)</f>
        <v>2</v>
      </c>
      <c r="X22" s="16">
        <f>ROUND('FIRE1104a raw'!AB24,0)</f>
        <v>0</v>
      </c>
      <c r="Y22" s="16">
        <f>ROUND('FIRE1104a raw'!AC24,0)</f>
        <v>42</v>
      </c>
      <c r="Z22" s="86">
        <f>IF(SUM(T22:X22)=0,"-",ROUND('FIRE1104a raw'!AD24,3))</f>
        <v>0.03</v>
      </c>
      <c r="AA22" s="86">
        <f>IF(SUM(T22:Y22)=0,"-",ROUND('FIRE1104a raw'!AE24,3))</f>
        <v>6.9000000000000006E-2</v>
      </c>
      <c r="AB22" s="221" t="s">
        <v>1166</v>
      </c>
      <c r="AC22" s="15">
        <f>ROUND(SUM('FIRE1104a raw'!AG24:AH24),0)</f>
        <v>29</v>
      </c>
      <c r="AD22" s="15">
        <f>ROUND('FIRE1104a raw'!AI24,0)</f>
        <v>2</v>
      </c>
      <c r="AE22" s="15">
        <f>ROUND('FIRE1104a raw'!AJ24,0)</f>
        <v>0</v>
      </c>
      <c r="AF22" s="15">
        <f>ROUND('FIRE1104a raw'!AK24,0)</f>
        <v>0</v>
      </c>
      <c r="AG22" s="15">
        <f>ROUND(SUM('FIRE1104a raw'!AL24:AM24),0)</f>
        <v>0</v>
      </c>
      <c r="AH22" s="15">
        <f>ROUND('FIRE1104a raw'!AN24,0)</f>
        <v>2</v>
      </c>
      <c r="AI22" s="86">
        <f>IF(SUM(AC22:AG22)=0,"-",ROUND('FIRE1104a raw'!AO24,3))</f>
        <v>6.5000000000000002E-2</v>
      </c>
      <c r="AJ22" s="84">
        <f>IF(SUM(AC22:AH22)=0,"-",ROUND('FIRE1104a raw'!AP24,3))</f>
        <v>6.0999999999999999E-2</v>
      </c>
      <c r="AK22" s="221" t="s">
        <v>1166</v>
      </c>
      <c r="AL22" s="15">
        <f>ROUND(SUM('FIRE1104a raw'!AR24:AS24),0)</f>
        <v>151</v>
      </c>
      <c r="AM22" s="15">
        <f>ROUND('FIRE1104a raw'!AT24,0)</f>
        <v>2</v>
      </c>
      <c r="AN22" s="15">
        <f>ROUND('FIRE1104a raw'!AU24,0)</f>
        <v>1</v>
      </c>
      <c r="AO22" s="15">
        <f>ROUND('FIRE1104a raw'!AV24,0)</f>
        <v>1</v>
      </c>
      <c r="AP22" s="15">
        <f>ROUND(SUM('FIRE1104a raw'!AW24:AX24),0)</f>
        <v>1</v>
      </c>
      <c r="AQ22" s="15">
        <f>ROUND('FIRE1104a raw'!AY24,0)</f>
        <v>19</v>
      </c>
      <c r="AR22" s="86">
        <f>IF(SUM(AL22:AP22)=0,"-",ROUND('FIRE1104a raw'!AZ24,3))</f>
        <v>3.2000000000000001E-2</v>
      </c>
      <c r="AS22" s="84">
        <f>IF(SUM(AL22:AQ22)=0,"-",ROUND('FIRE1104a raw'!BA24,3))</f>
        <v>0.109</v>
      </c>
      <c r="AT22" s="221" t="s">
        <v>1166</v>
      </c>
      <c r="AU22" s="16">
        <f>ROUND('FIRE1104a raw'!BC24,0)</f>
        <v>733</v>
      </c>
      <c r="AV22" s="16">
        <f>ROUND('FIRE1104a raw'!BD24,0)</f>
        <v>18</v>
      </c>
      <c r="AW22" s="16">
        <f>ROUND('FIRE1104a raw'!BE24,0)</f>
        <v>2</v>
      </c>
      <c r="AX22" s="16">
        <f>ROUND('FIRE1104a raw'!BF24,0)</f>
        <v>3</v>
      </c>
      <c r="AY22" s="16">
        <f>ROUND('FIRE1104a raw'!BG24,0)</f>
        <v>1</v>
      </c>
      <c r="AZ22" s="16">
        <f>ROUND('FIRE1104a raw'!BH24,0)</f>
        <v>63</v>
      </c>
      <c r="BA22" s="86">
        <f>IF(SUM(AU22:AY22)=0,"-",ROUND('FIRE1104a raw'!BI24,3))</f>
        <v>3.2000000000000001E-2</v>
      </c>
      <c r="BB22" s="86">
        <f>IF(SUM(AU22:AZ22)=0,"-",ROUND('FIRE1104a raw'!BJ24,3))</f>
        <v>7.6999999999999999E-2</v>
      </c>
      <c r="BC22" s="4"/>
      <c r="BD22" s="4"/>
      <c r="BE22" s="18"/>
      <c r="BF22" s="18"/>
    </row>
    <row r="23" spans="1:58" s="5" customFormat="1" ht="15" customHeight="1" x14ac:dyDescent="0.3">
      <c r="A23" s="14" t="s">
        <v>42</v>
      </c>
      <c r="B23" s="15">
        <f>ROUND(SUM('FIRE1104a raw'!B25:C25),0)</f>
        <v>303</v>
      </c>
      <c r="C23" s="15">
        <f>ROUND('FIRE1104a raw'!D25,0)</f>
        <v>5</v>
      </c>
      <c r="D23" s="15">
        <f>ROUND('FIRE1104a raw'!E25,0)</f>
        <v>1</v>
      </c>
      <c r="E23" s="15">
        <f>ROUND('FIRE1104a raw'!F25,0)</f>
        <v>2</v>
      </c>
      <c r="F23" s="15">
        <f>ROUND(SUM('FIRE1104a raw'!G25:H25),0)</f>
        <v>0</v>
      </c>
      <c r="G23" s="15">
        <f>ROUND('FIRE1104a raw'!I25,0)</f>
        <v>330</v>
      </c>
      <c r="H23" s="86">
        <f>IF(SUM(B23:F23)=0,"-",ROUND('FIRE1104a raw'!J25,3))</f>
        <v>2.5999999999999999E-2</v>
      </c>
      <c r="I23" s="84">
        <f>IF(SUM(B23:G23)=0,"-",ROUND('FIRE1104a raw'!K25,3))</f>
        <v>0.51500000000000001</v>
      </c>
      <c r="J23" s="221" t="s">
        <v>1166</v>
      </c>
      <c r="K23" s="15">
        <f>ROUND(SUM('FIRE1104a raw'!M25:N25),0)</f>
        <v>274</v>
      </c>
      <c r="L23" s="15">
        <f>ROUND('FIRE1104a raw'!O25,0)</f>
        <v>2</v>
      </c>
      <c r="M23" s="15">
        <f>ROUND('FIRE1104a raw'!P25,0)</f>
        <v>1</v>
      </c>
      <c r="N23" s="15">
        <f>ROUND('FIRE1104a raw'!Q25,0)</f>
        <v>2</v>
      </c>
      <c r="O23" s="15">
        <f>ROUND(SUM('FIRE1104a raw'!R25:S25),0)</f>
        <v>2</v>
      </c>
      <c r="P23" s="15">
        <f>ROUND('FIRE1104a raw'!T25,0)</f>
        <v>231</v>
      </c>
      <c r="Q23" s="86">
        <f>IF(SUM(K23:O23)=0,"-",ROUND('FIRE1104a raw'!U25,3))</f>
        <v>2.5000000000000001E-2</v>
      </c>
      <c r="R23" s="84">
        <f>IF(SUM(K23:P23)=0,"-",ROUND('FIRE1104a raw'!V25,3))</f>
        <v>0.45100000000000001</v>
      </c>
      <c r="S23" s="221" t="s">
        <v>1166</v>
      </c>
      <c r="T23" s="16">
        <f>ROUND('FIRE1104a raw'!X25,0)</f>
        <v>577</v>
      </c>
      <c r="U23" s="16">
        <f>ROUND('FIRE1104a raw'!Y25,0)</f>
        <v>7</v>
      </c>
      <c r="V23" s="16">
        <f>ROUND('FIRE1104a raw'!Z25,0)</f>
        <v>2</v>
      </c>
      <c r="W23" s="16">
        <f>ROUND('FIRE1104a raw'!AA25,0)</f>
        <v>4</v>
      </c>
      <c r="X23" s="16">
        <f>ROUND('FIRE1104a raw'!AB25,0)</f>
        <v>2</v>
      </c>
      <c r="Y23" s="16">
        <f>ROUND('FIRE1104a raw'!AC25,0)</f>
        <v>561</v>
      </c>
      <c r="Z23" s="86">
        <f>IF(SUM(T23:X23)=0,"-",ROUND('FIRE1104a raw'!AD25,3))</f>
        <v>2.5000000000000001E-2</v>
      </c>
      <c r="AA23" s="86">
        <f>IF(SUM(T23:Y23)=0,"-",ROUND('FIRE1104a raw'!AE25,3))</f>
        <v>0.48699999999999999</v>
      </c>
      <c r="AB23" s="221" t="s">
        <v>1166</v>
      </c>
      <c r="AC23" s="15">
        <f>ROUND(SUM('FIRE1104a raw'!AG25:AH25),0)</f>
        <v>24</v>
      </c>
      <c r="AD23" s="15">
        <f>ROUND('FIRE1104a raw'!AI25,0)</f>
        <v>1</v>
      </c>
      <c r="AE23" s="15">
        <f>ROUND('FIRE1104a raw'!AJ25,0)</f>
        <v>0</v>
      </c>
      <c r="AF23" s="15">
        <f>ROUND('FIRE1104a raw'!AK25,0)</f>
        <v>0</v>
      </c>
      <c r="AG23" s="15">
        <f>ROUND(SUM('FIRE1104a raw'!AL25:AM25),0)</f>
        <v>0</v>
      </c>
      <c r="AH23" s="15">
        <f>ROUND('FIRE1104a raw'!AN25,0)</f>
        <v>10</v>
      </c>
      <c r="AI23" s="86">
        <f>IF(SUM(AC23:AG23)=0,"-",ROUND('FIRE1104a raw'!AO25,3))</f>
        <v>0.04</v>
      </c>
      <c r="AJ23" s="84">
        <f>IF(SUM(AC23:AH23)=0,"-",ROUND('FIRE1104a raw'!AP25,3))</f>
        <v>0.28599999999999998</v>
      </c>
      <c r="AK23" s="221" t="s">
        <v>1166</v>
      </c>
      <c r="AL23" s="15">
        <f>ROUND(SUM('FIRE1104a raw'!AR25:AS25),0)</f>
        <v>202</v>
      </c>
      <c r="AM23" s="15">
        <f>ROUND('FIRE1104a raw'!AT25,0)</f>
        <v>1</v>
      </c>
      <c r="AN23" s="15">
        <f>ROUND('FIRE1104a raw'!AU25,0)</f>
        <v>2</v>
      </c>
      <c r="AO23" s="15">
        <f>ROUND('FIRE1104a raw'!AV25,0)</f>
        <v>1</v>
      </c>
      <c r="AP23" s="15">
        <f>ROUND(SUM('FIRE1104a raw'!AW25:AX25),0)</f>
        <v>1</v>
      </c>
      <c r="AQ23" s="15">
        <f>ROUND('FIRE1104a raw'!AY25,0)</f>
        <v>99</v>
      </c>
      <c r="AR23" s="86">
        <f>IF(SUM(AL23:AP23)=0,"-",ROUND('FIRE1104a raw'!AZ25,3))</f>
        <v>2.4E-2</v>
      </c>
      <c r="AS23" s="84">
        <f>IF(SUM(AL23:AQ23)=0,"-",ROUND('FIRE1104a raw'!BA25,3))</f>
        <v>0.32400000000000001</v>
      </c>
      <c r="AT23" s="221" t="s">
        <v>1166</v>
      </c>
      <c r="AU23" s="16">
        <f>ROUND('FIRE1104a raw'!BC25,0)</f>
        <v>803</v>
      </c>
      <c r="AV23" s="16">
        <f>ROUND('FIRE1104a raw'!BD25,0)</f>
        <v>9</v>
      </c>
      <c r="AW23" s="16">
        <f>ROUND('FIRE1104a raw'!BE25,0)</f>
        <v>4</v>
      </c>
      <c r="AX23" s="16">
        <f>ROUND('FIRE1104a raw'!BF25,0)</f>
        <v>5</v>
      </c>
      <c r="AY23" s="16">
        <f>ROUND('FIRE1104a raw'!BG25,0)</f>
        <v>3</v>
      </c>
      <c r="AZ23" s="16">
        <f>ROUND('FIRE1104a raw'!BH25,0)</f>
        <v>670</v>
      </c>
      <c r="BA23" s="86">
        <f>IF(SUM(AU23:AY23)=0,"-",ROUND('FIRE1104a raw'!BI25,3))</f>
        <v>2.5000000000000001E-2</v>
      </c>
      <c r="BB23" s="86">
        <f>IF(SUM(AU23:AZ23)=0,"-",ROUND('FIRE1104a raw'!BJ25,3))</f>
        <v>0.44800000000000001</v>
      </c>
      <c r="BC23" s="4"/>
      <c r="BD23" s="4"/>
      <c r="BE23" s="18"/>
      <c r="BF23" s="18"/>
    </row>
    <row r="24" spans="1:58" s="5" customFormat="1" ht="15" customHeight="1" x14ac:dyDescent="0.3">
      <c r="A24" s="14" t="s">
        <v>45</v>
      </c>
      <c r="B24" s="15">
        <f>ROUND(SUM('FIRE1104a raw'!B26:C26),0)</f>
        <v>137</v>
      </c>
      <c r="C24" s="15">
        <f>ROUND('FIRE1104a raw'!D26,0)</f>
        <v>4</v>
      </c>
      <c r="D24" s="15">
        <f>ROUND('FIRE1104a raw'!E26,0)</f>
        <v>2</v>
      </c>
      <c r="E24" s="15">
        <f>ROUND('FIRE1104a raw'!F26,0)</f>
        <v>2</v>
      </c>
      <c r="F24" s="15">
        <f>ROUND(SUM('FIRE1104a raw'!G26:H26),0)</f>
        <v>1</v>
      </c>
      <c r="G24" s="15">
        <f>ROUND('FIRE1104a raw'!I26,0)</f>
        <v>29</v>
      </c>
      <c r="H24" s="86">
        <f>IF(SUM(B24:F24)=0,"-",ROUND('FIRE1104a raw'!J26,3))</f>
        <v>6.2E-2</v>
      </c>
      <c r="I24" s="84">
        <f>IF(SUM(B24:G24)=0,"-",ROUND('FIRE1104a raw'!K26,3))</f>
        <v>0.16600000000000001</v>
      </c>
      <c r="J24" s="221" t="s">
        <v>1166</v>
      </c>
      <c r="K24" s="15">
        <f>ROUND(SUM('FIRE1104a raw'!M26:N26),0)</f>
        <v>164</v>
      </c>
      <c r="L24" s="15">
        <f>ROUND('FIRE1104a raw'!O26,0)</f>
        <v>1</v>
      </c>
      <c r="M24" s="15">
        <f>ROUND('FIRE1104a raw'!P26,0)</f>
        <v>0</v>
      </c>
      <c r="N24" s="15">
        <f>ROUND('FIRE1104a raw'!Q26,0)</f>
        <v>0</v>
      </c>
      <c r="O24" s="15">
        <f>ROUND(SUM('FIRE1104a raw'!R26:S26),0)</f>
        <v>0</v>
      </c>
      <c r="P24" s="15">
        <f>ROUND('FIRE1104a raw'!T26,0)</f>
        <v>69</v>
      </c>
      <c r="Q24" s="86">
        <f>IF(SUM(K24:O24)=0,"-",ROUND('FIRE1104a raw'!U26,3))</f>
        <v>6.0000000000000001E-3</v>
      </c>
      <c r="R24" s="84">
        <f>IF(SUM(K24:P24)=0,"-",ROUND('FIRE1104a raw'!V26,3))</f>
        <v>0.29499999999999998</v>
      </c>
      <c r="S24" s="221" t="s">
        <v>1166</v>
      </c>
      <c r="T24" s="16">
        <f>ROUND('FIRE1104a raw'!X26,0)</f>
        <v>301</v>
      </c>
      <c r="U24" s="16">
        <f>ROUND('FIRE1104a raw'!Y26,0)</f>
        <v>5</v>
      </c>
      <c r="V24" s="16">
        <f>ROUND('FIRE1104a raw'!Z26,0)</f>
        <v>2</v>
      </c>
      <c r="W24" s="16">
        <f>ROUND('FIRE1104a raw'!AA26,0)</f>
        <v>2</v>
      </c>
      <c r="X24" s="16">
        <f>ROUND('FIRE1104a raw'!AB26,0)</f>
        <v>1</v>
      </c>
      <c r="Y24" s="16">
        <f>ROUND('FIRE1104a raw'!AC26,0)</f>
        <v>98</v>
      </c>
      <c r="Z24" s="86">
        <f>IF(SUM(T24:X24)=0,"-",ROUND('FIRE1104a raw'!AD26,3))</f>
        <v>3.2000000000000001E-2</v>
      </c>
      <c r="AA24" s="86">
        <f>IF(SUM(T24:Y24)=0,"-",ROUND('FIRE1104a raw'!AE26,3))</f>
        <v>0.24</v>
      </c>
      <c r="AB24" s="221" t="s">
        <v>1166</v>
      </c>
      <c r="AC24" s="15">
        <f>ROUND(SUM('FIRE1104a raw'!AG26:AH26),0)</f>
        <v>19</v>
      </c>
      <c r="AD24" s="15">
        <f>ROUND('FIRE1104a raw'!AI26,0)</f>
        <v>0</v>
      </c>
      <c r="AE24" s="15">
        <f>ROUND('FIRE1104a raw'!AJ26,0)</f>
        <v>0</v>
      </c>
      <c r="AF24" s="15">
        <f>ROUND('FIRE1104a raw'!AK26,0)</f>
        <v>0</v>
      </c>
      <c r="AG24" s="15">
        <f>ROUND(SUM('FIRE1104a raw'!AL26:AM26),0)</f>
        <v>0</v>
      </c>
      <c r="AH24" s="15">
        <f>ROUND('FIRE1104a raw'!AN26,0)</f>
        <v>1</v>
      </c>
      <c r="AI24" s="86">
        <f>IF(SUM(AC24:AG24)=0,"-",ROUND('FIRE1104a raw'!AO26,3))</f>
        <v>0</v>
      </c>
      <c r="AJ24" s="84">
        <f>IF(SUM(AC24:AH24)=0,"-",ROUND('FIRE1104a raw'!AP26,3))</f>
        <v>0.05</v>
      </c>
      <c r="AK24" s="221" t="s">
        <v>1166</v>
      </c>
      <c r="AL24" s="15">
        <f>ROUND(SUM('FIRE1104a raw'!AR26:AS26),0)</f>
        <v>38</v>
      </c>
      <c r="AM24" s="15">
        <f>ROUND('FIRE1104a raw'!AT26,0)</f>
        <v>0</v>
      </c>
      <c r="AN24" s="15">
        <f>ROUND('FIRE1104a raw'!AU26,0)</f>
        <v>0</v>
      </c>
      <c r="AO24" s="15">
        <f>ROUND('FIRE1104a raw'!AV26,0)</f>
        <v>0</v>
      </c>
      <c r="AP24" s="15">
        <f>ROUND(SUM('FIRE1104a raw'!AW26:AX26),0)</f>
        <v>0</v>
      </c>
      <c r="AQ24" s="15">
        <f>ROUND('FIRE1104a raw'!AY26,0)</f>
        <v>10</v>
      </c>
      <c r="AR24" s="86">
        <f>IF(SUM(AL24:AP24)=0,"-",ROUND('FIRE1104a raw'!AZ26,3))</f>
        <v>0</v>
      </c>
      <c r="AS24" s="84">
        <f>IF(SUM(AL24:AQ24)=0,"-",ROUND('FIRE1104a raw'!BA26,3))</f>
        <v>0.20799999999999999</v>
      </c>
      <c r="AT24" s="221" t="s">
        <v>1166</v>
      </c>
      <c r="AU24" s="16">
        <f>ROUND('FIRE1104a raw'!BC26,0)</f>
        <v>358</v>
      </c>
      <c r="AV24" s="16">
        <f>ROUND('FIRE1104a raw'!BD26,0)</f>
        <v>5</v>
      </c>
      <c r="AW24" s="16">
        <f>ROUND('FIRE1104a raw'!BE26,0)</f>
        <v>2</v>
      </c>
      <c r="AX24" s="16">
        <f>ROUND('FIRE1104a raw'!BF26,0)</f>
        <v>2</v>
      </c>
      <c r="AY24" s="16">
        <f>ROUND('FIRE1104a raw'!BG26,0)</f>
        <v>1</v>
      </c>
      <c r="AZ24" s="16">
        <f>ROUND('FIRE1104a raw'!BH26,0)</f>
        <v>109</v>
      </c>
      <c r="BA24" s="86">
        <f>IF(SUM(AU24:AY24)=0,"-",ROUND('FIRE1104a raw'!BI26,3))</f>
        <v>2.7E-2</v>
      </c>
      <c r="BB24" s="86">
        <f>IF(SUM(AU24:AZ24)=0,"-",ROUND('FIRE1104a raw'!BJ26,3))</f>
        <v>0.22900000000000001</v>
      </c>
      <c r="BC24" s="4"/>
      <c r="BD24" s="4"/>
      <c r="BE24" s="18"/>
      <c r="BF24" s="18"/>
    </row>
    <row r="25" spans="1:58" s="5" customFormat="1" ht="15" customHeight="1" x14ac:dyDescent="0.3">
      <c r="A25" s="14" t="s">
        <v>48</v>
      </c>
      <c r="B25" s="15">
        <f>ROUND(SUM('FIRE1104a raw'!B27:C27),0)</f>
        <v>4043</v>
      </c>
      <c r="C25" s="15">
        <f>ROUND('FIRE1104a raw'!D27,0)</f>
        <v>227</v>
      </c>
      <c r="D25" s="15">
        <f>ROUND('FIRE1104a raw'!E27,0)</f>
        <v>88</v>
      </c>
      <c r="E25" s="15">
        <f>ROUND('FIRE1104a raw'!F27,0)</f>
        <v>246</v>
      </c>
      <c r="F25" s="15">
        <f>ROUND(SUM('FIRE1104a raw'!G27:H27),0)</f>
        <v>68</v>
      </c>
      <c r="G25" s="15">
        <f>ROUND('FIRE1104a raw'!I27,0)</f>
        <v>60</v>
      </c>
      <c r="H25" s="86">
        <f>IF(SUM(B25:F25)=0,"-",ROUND('FIRE1104a raw'!J27,3))</f>
        <v>0.13500000000000001</v>
      </c>
      <c r="I25" s="84">
        <f>IF(SUM(B25:G25)=0,"-",ROUND('FIRE1104a raw'!K27,3))</f>
        <v>1.2999999999999999E-2</v>
      </c>
      <c r="J25" s="221" t="s">
        <v>1166</v>
      </c>
      <c r="K25" s="15">
        <f>ROUND(SUM('FIRE1104a raw'!M27:N27),0)</f>
        <v>0</v>
      </c>
      <c r="L25" s="15">
        <f>ROUND('FIRE1104a raw'!O27,0)</f>
        <v>0</v>
      </c>
      <c r="M25" s="15">
        <f>ROUND('FIRE1104a raw'!P27,0)</f>
        <v>0</v>
      </c>
      <c r="N25" s="15">
        <f>ROUND('FIRE1104a raw'!Q27,0)</f>
        <v>0</v>
      </c>
      <c r="O25" s="15">
        <f>ROUND(SUM('FIRE1104a raw'!R27:S27),0)</f>
        <v>0</v>
      </c>
      <c r="P25" s="15">
        <f>ROUND('FIRE1104a raw'!T27,0)</f>
        <v>0</v>
      </c>
      <c r="Q25" s="86" t="str">
        <f>IF(SUM(K25:O25)=0,"-",ROUND('FIRE1104a raw'!U27,3))</f>
        <v>-</v>
      </c>
      <c r="R25" s="84" t="str">
        <f>IF(SUM(K25:P25)=0,"-",ROUND('FIRE1104a raw'!V27,3))</f>
        <v>-</v>
      </c>
      <c r="S25" s="221" t="s">
        <v>1166</v>
      </c>
      <c r="T25" s="16">
        <f>ROUND('FIRE1104a raw'!X27,0)</f>
        <v>4043</v>
      </c>
      <c r="U25" s="16">
        <f>ROUND('FIRE1104a raw'!Y27,0)</f>
        <v>227</v>
      </c>
      <c r="V25" s="16">
        <f>ROUND('FIRE1104a raw'!Z27,0)</f>
        <v>88</v>
      </c>
      <c r="W25" s="16">
        <f>ROUND('FIRE1104a raw'!AA27,0)</f>
        <v>246</v>
      </c>
      <c r="X25" s="16">
        <f>ROUND('FIRE1104a raw'!AB27,0)</f>
        <v>68</v>
      </c>
      <c r="Y25" s="16">
        <f>ROUND('FIRE1104a raw'!AC27,0)</f>
        <v>60</v>
      </c>
      <c r="Z25" s="86">
        <f>IF(SUM(T25:X25)=0,"-",ROUND('FIRE1104a raw'!AD27,3))</f>
        <v>0.13500000000000001</v>
      </c>
      <c r="AA25" s="86">
        <f>IF(SUM(T25:Y25)=0,"-",ROUND('FIRE1104a raw'!AE27,3))</f>
        <v>1.2999999999999999E-2</v>
      </c>
      <c r="AB25" s="221" t="s">
        <v>1166</v>
      </c>
      <c r="AC25" s="15">
        <f>ROUND(SUM('FIRE1104a raw'!AG27:AH27),0)</f>
        <v>94</v>
      </c>
      <c r="AD25" s="15">
        <f>ROUND('FIRE1104a raw'!AI27,0)</f>
        <v>7</v>
      </c>
      <c r="AE25" s="15">
        <f>ROUND('FIRE1104a raw'!AJ27,0)</f>
        <v>0</v>
      </c>
      <c r="AF25" s="15">
        <f>ROUND('FIRE1104a raw'!AK27,0)</f>
        <v>6</v>
      </c>
      <c r="AG25" s="15">
        <f>ROUND(SUM('FIRE1104a raw'!AL27:AM27),0)</f>
        <v>1</v>
      </c>
      <c r="AH25" s="15">
        <f>ROUND('FIRE1104a raw'!AN27,0)</f>
        <v>1</v>
      </c>
      <c r="AI25" s="86">
        <f>IF(SUM(AC25:AG25)=0,"-",ROUND('FIRE1104a raw'!AO27,3))</f>
        <v>0.13</v>
      </c>
      <c r="AJ25" s="84">
        <f>IF(SUM(AC25:AH25)=0,"-",ROUND('FIRE1104a raw'!AP27,3))</f>
        <v>8.9999999999999993E-3</v>
      </c>
      <c r="AK25" s="221" t="s">
        <v>1166</v>
      </c>
      <c r="AL25" s="15">
        <f>ROUND(SUM('FIRE1104a raw'!AR27:AS27),0)</f>
        <v>608</v>
      </c>
      <c r="AM25" s="15">
        <f>ROUND('FIRE1104a raw'!AT27,0)</f>
        <v>33</v>
      </c>
      <c r="AN25" s="15">
        <f>ROUND('FIRE1104a raw'!AU27,0)</f>
        <v>61</v>
      </c>
      <c r="AO25" s="15">
        <f>ROUND('FIRE1104a raw'!AV27,0)</f>
        <v>130</v>
      </c>
      <c r="AP25" s="15">
        <f>ROUND(SUM('FIRE1104a raw'!AW27:AX27),0)</f>
        <v>31</v>
      </c>
      <c r="AQ25" s="15">
        <f>ROUND('FIRE1104a raw'!AY27,0)</f>
        <v>15</v>
      </c>
      <c r="AR25" s="86">
        <f>IF(SUM(AL25:AP25)=0,"-",ROUND('FIRE1104a raw'!AZ27,3))</f>
        <v>0.29499999999999998</v>
      </c>
      <c r="AS25" s="84">
        <f>IF(SUM(AL25:AQ25)=0,"-",ROUND('FIRE1104a raw'!BA27,3))</f>
        <v>1.7000000000000001E-2</v>
      </c>
      <c r="AT25" s="221" t="s">
        <v>1166</v>
      </c>
      <c r="AU25" s="16">
        <f>ROUND('FIRE1104a raw'!BC27,0)</f>
        <v>4745</v>
      </c>
      <c r="AV25" s="16">
        <f>ROUND('FIRE1104a raw'!BD27,0)</f>
        <v>267</v>
      </c>
      <c r="AW25" s="16">
        <f>ROUND('FIRE1104a raw'!BE27,0)</f>
        <v>149</v>
      </c>
      <c r="AX25" s="16">
        <f>ROUND('FIRE1104a raw'!BF27,0)</f>
        <v>382</v>
      </c>
      <c r="AY25" s="16">
        <f>ROUND('FIRE1104a raw'!BG27,0)</f>
        <v>100</v>
      </c>
      <c r="AZ25" s="16">
        <f>ROUND('FIRE1104a raw'!BH27,0)</f>
        <v>76</v>
      </c>
      <c r="BA25" s="86">
        <f>IF(SUM(AU25:AY25)=0,"-",ROUND('FIRE1104a raw'!BI27,3))</f>
        <v>0.159</v>
      </c>
      <c r="BB25" s="86">
        <f>IF(SUM(AU25:AZ25)=0,"-",ROUND('FIRE1104a raw'!BJ27,3))</f>
        <v>1.2999999999999999E-2</v>
      </c>
      <c r="BC25" s="4"/>
      <c r="BD25" s="4"/>
      <c r="BE25" s="18"/>
      <c r="BF25" s="18"/>
    </row>
    <row r="26" spans="1:58" s="5" customFormat="1" ht="15" customHeight="1" x14ac:dyDescent="0.3">
      <c r="A26" s="14" t="s">
        <v>51</v>
      </c>
      <c r="B26" s="15">
        <f>ROUND(SUM('FIRE1104a raw'!B28:C28),0)</f>
        <v>1136</v>
      </c>
      <c r="C26" s="15">
        <f>ROUND('FIRE1104a raw'!D28,0)</f>
        <v>36</v>
      </c>
      <c r="D26" s="15">
        <f>ROUND('FIRE1104a raw'!E28,0)</f>
        <v>11</v>
      </c>
      <c r="E26" s="15">
        <f>ROUND('FIRE1104a raw'!F28,0)</f>
        <v>11</v>
      </c>
      <c r="F26" s="15">
        <f>ROUND(SUM('FIRE1104a raw'!G28:H28),0)</f>
        <v>3</v>
      </c>
      <c r="G26" s="15">
        <f>ROUND('FIRE1104a raw'!I28,0)</f>
        <v>160</v>
      </c>
      <c r="H26" s="86">
        <f>IF(SUM(B26:F26)=0,"-",ROUND('FIRE1104a raw'!J28,3))</f>
        <v>5.0999999999999997E-2</v>
      </c>
      <c r="I26" s="84">
        <f>IF(SUM(B26:G26)=0,"-",ROUND('FIRE1104a raw'!K28,3))</f>
        <v>0.11799999999999999</v>
      </c>
      <c r="J26" s="221" t="s">
        <v>1166</v>
      </c>
      <c r="K26" s="15">
        <f>ROUND(SUM('FIRE1104a raw'!M28:N28),0)</f>
        <v>6</v>
      </c>
      <c r="L26" s="15">
        <f>ROUND('FIRE1104a raw'!O28,0)</f>
        <v>0</v>
      </c>
      <c r="M26" s="15">
        <f>ROUND('FIRE1104a raw'!P28,0)</f>
        <v>0</v>
      </c>
      <c r="N26" s="15">
        <f>ROUND('FIRE1104a raw'!Q28,0)</f>
        <v>0</v>
      </c>
      <c r="O26" s="15">
        <f>ROUND(SUM('FIRE1104a raw'!R28:S28),0)</f>
        <v>0</v>
      </c>
      <c r="P26" s="15">
        <f>ROUND('FIRE1104a raw'!T28,0)</f>
        <v>0</v>
      </c>
      <c r="Q26" s="86">
        <f>IF(SUM(K26:O26)=0,"-",ROUND('FIRE1104a raw'!U28,3))</f>
        <v>0</v>
      </c>
      <c r="R26" s="84">
        <f>IF(SUM(K26:P26)=0,"-",ROUND('FIRE1104a raw'!V28,3))</f>
        <v>0</v>
      </c>
      <c r="S26" s="221" t="s">
        <v>1166</v>
      </c>
      <c r="T26" s="16">
        <f>ROUND('FIRE1104a raw'!X28,0)</f>
        <v>1142</v>
      </c>
      <c r="U26" s="16">
        <f>ROUND('FIRE1104a raw'!Y28,0)</f>
        <v>36</v>
      </c>
      <c r="V26" s="16">
        <f>ROUND('FIRE1104a raw'!Z28,0)</f>
        <v>11</v>
      </c>
      <c r="W26" s="16">
        <f>ROUND('FIRE1104a raw'!AA28,0)</f>
        <v>11</v>
      </c>
      <c r="X26" s="16">
        <f>ROUND('FIRE1104a raw'!AB28,0)</f>
        <v>3</v>
      </c>
      <c r="Y26" s="16">
        <f>ROUND('FIRE1104a raw'!AC28,0)</f>
        <v>160</v>
      </c>
      <c r="Z26" s="86">
        <f>IF(SUM(T26:X26)=0,"-",ROUND('FIRE1104a raw'!AD28,3))</f>
        <v>5.0999999999999997E-2</v>
      </c>
      <c r="AA26" s="86">
        <f>IF(SUM(T26:Y26)=0,"-",ROUND('FIRE1104a raw'!AE28,3))</f>
        <v>0.11700000000000001</v>
      </c>
      <c r="AB26" s="221" t="s">
        <v>1166</v>
      </c>
      <c r="AC26" s="15">
        <f>ROUND(SUM('FIRE1104a raw'!AG28:AH28),0)</f>
        <v>0</v>
      </c>
      <c r="AD26" s="15">
        <f>ROUND('FIRE1104a raw'!AI28,0)</f>
        <v>0</v>
      </c>
      <c r="AE26" s="15">
        <f>ROUND('FIRE1104a raw'!AJ28,0)</f>
        <v>0</v>
      </c>
      <c r="AF26" s="15">
        <f>ROUND('FIRE1104a raw'!AK28,0)</f>
        <v>0</v>
      </c>
      <c r="AG26" s="15">
        <f>ROUND(SUM('FIRE1104a raw'!AL28:AM28),0)</f>
        <v>0</v>
      </c>
      <c r="AH26" s="15">
        <f>ROUND('FIRE1104a raw'!AN28,0)</f>
        <v>0</v>
      </c>
      <c r="AI26" s="86" t="str">
        <f>IF(SUM(AC26:AG26)=0,"-",ROUND('FIRE1104a raw'!AO28,3))</f>
        <v>-</v>
      </c>
      <c r="AJ26" s="84" t="str">
        <f>IF(SUM(AC26:AH26)=0,"-",ROUND('FIRE1104a raw'!AP28,3))</f>
        <v>-</v>
      </c>
      <c r="AK26" s="221" t="s">
        <v>1166</v>
      </c>
      <c r="AL26" s="15">
        <f>ROUND(SUM('FIRE1104a raw'!AR28:AS28),0)</f>
        <v>254</v>
      </c>
      <c r="AM26" s="15">
        <f>ROUND('FIRE1104a raw'!AT28,0)</f>
        <v>3</v>
      </c>
      <c r="AN26" s="15">
        <f>ROUND('FIRE1104a raw'!AU28,0)</f>
        <v>2</v>
      </c>
      <c r="AO26" s="15">
        <f>ROUND('FIRE1104a raw'!AV28,0)</f>
        <v>7</v>
      </c>
      <c r="AP26" s="15">
        <f>ROUND(SUM('FIRE1104a raw'!AW28:AX28),0)</f>
        <v>1</v>
      </c>
      <c r="AQ26" s="15">
        <f>ROUND('FIRE1104a raw'!AY28,0)</f>
        <v>22</v>
      </c>
      <c r="AR26" s="86">
        <f>IF(SUM(AL26:AP26)=0,"-",ROUND('FIRE1104a raw'!AZ28,3))</f>
        <v>4.9000000000000002E-2</v>
      </c>
      <c r="AS26" s="84">
        <f>IF(SUM(AL26:AQ26)=0,"-",ROUND('FIRE1104a raw'!BA28,3))</f>
        <v>7.5999999999999998E-2</v>
      </c>
      <c r="AT26" s="221" t="s">
        <v>1166</v>
      </c>
      <c r="AU26" s="16">
        <f>ROUND('FIRE1104a raw'!BC28,0)</f>
        <v>1396</v>
      </c>
      <c r="AV26" s="16">
        <f>ROUND('FIRE1104a raw'!BD28,0)</f>
        <v>39</v>
      </c>
      <c r="AW26" s="16">
        <f>ROUND('FIRE1104a raw'!BE28,0)</f>
        <v>13</v>
      </c>
      <c r="AX26" s="16">
        <f>ROUND('FIRE1104a raw'!BF28,0)</f>
        <v>18</v>
      </c>
      <c r="AY26" s="16">
        <f>ROUND('FIRE1104a raw'!BG28,0)</f>
        <v>4</v>
      </c>
      <c r="AZ26" s="16">
        <f>ROUND('FIRE1104a raw'!BH28,0)</f>
        <v>182</v>
      </c>
      <c r="BA26" s="86">
        <f>IF(SUM(AU26:AY26)=0,"-",ROUND('FIRE1104a raw'!BI28,3))</f>
        <v>0.05</v>
      </c>
      <c r="BB26" s="86">
        <f>IF(SUM(AU26:AZ26)=0,"-",ROUND('FIRE1104a raw'!BJ28,3))</f>
        <v>0.11</v>
      </c>
      <c r="BC26" s="4"/>
      <c r="BD26" s="4"/>
      <c r="BE26" s="18"/>
      <c r="BF26" s="18"/>
    </row>
    <row r="27" spans="1:58" s="5" customFormat="1" ht="15" customHeight="1" x14ac:dyDescent="0.3">
      <c r="A27" s="14" t="s">
        <v>54</v>
      </c>
      <c r="B27" s="15">
        <f>ROUND(SUM('FIRE1104a raw'!B29:C29),0)</f>
        <v>617</v>
      </c>
      <c r="C27" s="15">
        <f>ROUND('FIRE1104a raw'!D29,0)</f>
        <v>4</v>
      </c>
      <c r="D27" s="15">
        <f>ROUND('FIRE1104a raw'!E29,0)</f>
        <v>2</v>
      </c>
      <c r="E27" s="15">
        <f>ROUND('FIRE1104a raw'!F29,0)</f>
        <v>1</v>
      </c>
      <c r="F27" s="15">
        <f>ROUND(SUM('FIRE1104a raw'!G29:H29),0)</f>
        <v>2</v>
      </c>
      <c r="G27" s="15">
        <f>ROUND('FIRE1104a raw'!I29,0)</f>
        <v>47</v>
      </c>
      <c r="H27" s="86">
        <f>IF(SUM(B27:F27)=0,"-",ROUND('FIRE1104a raw'!J29,3))</f>
        <v>1.4E-2</v>
      </c>
      <c r="I27" s="84">
        <f>IF(SUM(B27:G27)=0,"-",ROUND('FIRE1104a raw'!K29,3))</f>
        <v>7.0000000000000007E-2</v>
      </c>
      <c r="J27" s="221" t="s">
        <v>1166</v>
      </c>
      <c r="K27" s="15">
        <f>ROUND(SUM('FIRE1104a raw'!M29:N29),0)</f>
        <v>604</v>
      </c>
      <c r="L27" s="15">
        <f>ROUND('FIRE1104a raw'!O29,0)</f>
        <v>2</v>
      </c>
      <c r="M27" s="15">
        <f>ROUND('FIRE1104a raw'!P29,0)</f>
        <v>1</v>
      </c>
      <c r="N27" s="15">
        <f>ROUND('FIRE1104a raw'!Q29,0)</f>
        <v>1</v>
      </c>
      <c r="O27" s="15">
        <f>ROUND(SUM('FIRE1104a raw'!R29:S29),0)</f>
        <v>2</v>
      </c>
      <c r="P27" s="15">
        <f>ROUND('FIRE1104a raw'!T29,0)</f>
        <v>98</v>
      </c>
      <c r="Q27" s="86">
        <f>IF(SUM(K27:O27)=0,"-",ROUND('FIRE1104a raw'!U29,3))</f>
        <v>0.01</v>
      </c>
      <c r="R27" s="84">
        <f>IF(SUM(K27:P27)=0,"-",ROUND('FIRE1104a raw'!V29,3))</f>
        <v>0.13800000000000001</v>
      </c>
      <c r="S27" s="221" t="s">
        <v>1166</v>
      </c>
      <c r="T27" s="16">
        <f>ROUND('FIRE1104a raw'!X29,0)</f>
        <v>1221</v>
      </c>
      <c r="U27" s="16">
        <f>ROUND('FIRE1104a raw'!Y29,0)</f>
        <v>6</v>
      </c>
      <c r="V27" s="16">
        <f>ROUND('FIRE1104a raw'!Z29,0)</f>
        <v>3</v>
      </c>
      <c r="W27" s="16">
        <f>ROUND('FIRE1104a raw'!AA29,0)</f>
        <v>2</v>
      </c>
      <c r="X27" s="16">
        <f>ROUND('FIRE1104a raw'!AB29,0)</f>
        <v>4</v>
      </c>
      <c r="Y27" s="16">
        <f>ROUND('FIRE1104a raw'!AC29,0)</f>
        <v>145</v>
      </c>
      <c r="Z27" s="86">
        <f>IF(SUM(T27:X27)=0,"-",ROUND('FIRE1104a raw'!AD29,3))</f>
        <v>1.2E-2</v>
      </c>
      <c r="AA27" s="86">
        <f>IF(SUM(T27:Y27)=0,"-",ROUND('FIRE1104a raw'!AE29,3))</f>
        <v>0.105</v>
      </c>
      <c r="AB27" s="221" t="s">
        <v>1166</v>
      </c>
      <c r="AC27" s="15">
        <f>ROUND(SUM('FIRE1104a raw'!AG29:AH29),0)</f>
        <v>37</v>
      </c>
      <c r="AD27" s="15">
        <f>ROUND('FIRE1104a raw'!AI29,0)</f>
        <v>0</v>
      </c>
      <c r="AE27" s="15">
        <f>ROUND('FIRE1104a raw'!AJ29,0)</f>
        <v>0</v>
      </c>
      <c r="AF27" s="15">
        <f>ROUND('FIRE1104a raw'!AK29,0)</f>
        <v>0</v>
      </c>
      <c r="AG27" s="15">
        <f>ROUND(SUM('FIRE1104a raw'!AL29:AM29),0)</f>
        <v>0</v>
      </c>
      <c r="AH27" s="15">
        <f>ROUND('FIRE1104a raw'!AN29,0)</f>
        <v>2</v>
      </c>
      <c r="AI27" s="86">
        <f>IF(SUM(AC27:AG27)=0,"-",ROUND('FIRE1104a raw'!AO29,3))</f>
        <v>0</v>
      </c>
      <c r="AJ27" s="84">
        <f>IF(SUM(AC27:AH27)=0,"-",ROUND('FIRE1104a raw'!AP29,3))</f>
        <v>5.0999999999999997E-2</v>
      </c>
      <c r="AK27" s="221" t="s">
        <v>1166</v>
      </c>
      <c r="AL27" s="15">
        <f>ROUND(SUM('FIRE1104a raw'!AR29:AS29),0)</f>
        <v>262</v>
      </c>
      <c r="AM27" s="15">
        <f>ROUND('FIRE1104a raw'!AT29,0)</f>
        <v>5</v>
      </c>
      <c r="AN27" s="15">
        <f>ROUND('FIRE1104a raw'!AU29,0)</f>
        <v>4</v>
      </c>
      <c r="AO27" s="15">
        <f>ROUND('FIRE1104a raw'!AV29,0)</f>
        <v>1</v>
      </c>
      <c r="AP27" s="15">
        <f>ROUND(SUM('FIRE1104a raw'!AW29:AX29),0)</f>
        <v>2</v>
      </c>
      <c r="AQ27" s="15">
        <f>ROUND('FIRE1104a raw'!AY29,0)</f>
        <v>38</v>
      </c>
      <c r="AR27" s="86">
        <f>IF(SUM(AL27:AP27)=0,"-",ROUND('FIRE1104a raw'!AZ29,3))</f>
        <v>4.3999999999999997E-2</v>
      </c>
      <c r="AS27" s="84">
        <f>IF(SUM(AL27:AQ27)=0,"-",ROUND('FIRE1104a raw'!BA29,3))</f>
        <v>0.122</v>
      </c>
      <c r="AT27" s="221" t="s">
        <v>1166</v>
      </c>
      <c r="AU27" s="16">
        <f>ROUND('FIRE1104a raw'!BC29,0)</f>
        <v>1520</v>
      </c>
      <c r="AV27" s="16">
        <f>ROUND('FIRE1104a raw'!BD29,0)</f>
        <v>11</v>
      </c>
      <c r="AW27" s="16">
        <f>ROUND('FIRE1104a raw'!BE29,0)</f>
        <v>7</v>
      </c>
      <c r="AX27" s="16">
        <f>ROUND('FIRE1104a raw'!BF29,0)</f>
        <v>3</v>
      </c>
      <c r="AY27" s="16">
        <f>ROUND('FIRE1104a raw'!BG29,0)</f>
        <v>6</v>
      </c>
      <c r="AZ27" s="16">
        <f>ROUND('FIRE1104a raw'!BH29,0)</f>
        <v>185</v>
      </c>
      <c r="BA27" s="86">
        <f>IF(SUM(AU27:AY27)=0,"-",ROUND('FIRE1104a raw'!BI29,3))</f>
        <v>1.7000000000000001E-2</v>
      </c>
      <c r="BB27" s="86">
        <f>IF(SUM(AU27:AZ27)=0,"-",ROUND('FIRE1104a raw'!BJ29,3))</f>
        <v>0.107</v>
      </c>
      <c r="BC27" s="4"/>
      <c r="BD27" s="4"/>
      <c r="BE27" s="18"/>
      <c r="BF27" s="18"/>
    </row>
    <row r="28" spans="1:58" s="5" customFormat="1" ht="15" customHeight="1" x14ac:dyDescent="0.3">
      <c r="A28" s="14" t="s">
        <v>57</v>
      </c>
      <c r="B28" s="15">
        <f>ROUND(SUM('FIRE1104a raw'!B30:C30),0)</f>
        <v>212</v>
      </c>
      <c r="C28" s="15">
        <f>ROUND('FIRE1104a raw'!D30,0)</f>
        <v>2</v>
      </c>
      <c r="D28" s="15">
        <f>ROUND('FIRE1104a raw'!E30,0)</f>
        <v>0</v>
      </c>
      <c r="E28" s="15">
        <f>ROUND('FIRE1104a raw'!F30,0)</f>
        <v>0</v>
      </c>
      <c r="F28" s="15">
        <f>ROUND(SUM('FIRE1104a raw'!G30:H30),0)</f>
        <v>0</v>
      </c>
      <c r="G28" s="15">
        <f>ROUND('FIRE1104a raw'!I30,0)</f>
        <v>4</v>
      </c>
      <c r="H28" s="86">
        <f>IF(SUM(B28:F28)=0,"-",ROUND('FIRE1104a raw'!J30,3))</f>
        <v>8.9999999999999993E-3</v>
      </c>
      <c r="I28" s="84">
        <f>IF(SUM(B28:G28)=0,"-",ROUND('FIRE1104a raw'!K30,3))</f>
        <v>1.7999999999999999E-2</v>
      </c>
      <c r="J28" s="221" t="s">
        <v>1166</v>
      </c>
      <c r="K28" s="15">
        <f>ROUND(SUM('FIRE1104a raw'!M30:N30),0)</f>
        <v>339</v>
      </c>
      <c r="L28" s="15">
        <f>ROUND('FIRE1104a raw'!O30,0)</f>
        <v>3</v>
      </c>
      <c r="M28" s="15">
        <f>ROUND('FIRE1104a raw'!P30,0)</f>
        <v>1</v>
      </c>
      <c r="N28" s="15">
        <f>ROUND('FIRE1104a raw'!Q30,0)</f>
        <v>7</v>
      </c>
      <c r="O28" s="15">
        <f>ROUND(SUM('FIRE1104a raw'!R30:S30),0)</f>
        <v>1</v>
      </c>
      <c r="P28" s="15">
        <f>ROUND('FIRE1104a raw'!T30,0)</f>
        <v>24</v>
      </c>
      <c r="Q28" s="86">
        <f>IF(SUM(K28:O28)=0,"-",ROUND('FIRE1104a raw'!U30,3))</f>
        <v>3.4000000000000002E-2</v>
      </c>
      <c r="R28" s="84">
        <f>IF(SUM(K28:P28)=0,"-",ROUND('FIRE1104a raw'!V30,3))</f>
        <v>6.4000000000000001E-2</v>
      </c>
      <c r="S28" s="221" t="s">
        <v>1166</v>
      </c>
      <c r="T28" s="16">
        <f>ROUND('FIRE1104a raw'!X30,0)</f>
        <v>551</v>
      </c>
      <c r="U28" s="16">
        <f>ROUND('FIRE1104a raw'!Y30,0)</f>
        <v>5</v>
      </c>
      <c r="V28" s="16">
        <f>ROUND('FIRE1104a raw'!Z30,0)</f>
        <v>1</v>
      </c>
      <c r="W28" s="16">
        <f>ROUND('FIRE1104a raw'!AA30,0)</f>
        <v>7</v>
      </c>
      <c r="X28" s="16">
        <f>ROUND('FIRE1104a raw'!AB30,0)</f>
        <v>1</v>
      </c>
      <c r="Y28" s="16">
        <f>ROUND('FIRE1104a raw'!AC30,0)</f>
        <v>28</v>
      </c>
      <c r="Z28" s="86">
        <f>IF(SUM(T28:X28)=0,"-",ROUND('FIRE1104a raw'!AD30,3))</f>
        <v>2.5000000000000001E-2</v>
      </c>
      <c r="AA28" s="86">
        <f>IF(SUM(T28:Y28)=0,"-",ROUND('FIRE1104a raw'!AE30,3))</f>
        <v>4.7E-2</v>
      </c>
      <c r="AB28" s="221" t="s">
        <v>1166</v>
      </c>
      <c r="AC28" s="15">
        <f>ROUND(SUM('FIRE1104a raw'!AG30:AH30),0)</f>
        <v>21</v>
      </c>
      <c r="AD28" s="15">
        <f>ROUND('FIRE1104a raw'!AI30,0)</f>
        <v>0</v>
      </c>
      <c r="AE28" s="15">
        <f>ROUND('FIRE1104a raw'!AJ30,0)</f>
        <v>0</v>
      </c>
      <c r="AF28" s="15">
        <f>ROUND('FIRE1104a raw'!AK30,0)</f>
        <v>0</v>
      </c>
      <c r="AG28" s="15">
        <f>ROUND(SUM('FIRE1104a raw'!AL30:AM30),0)</f>
        <v>0</v>
      </c>
      <c r="AH28" s="15">
        <f>ROUND('FIRE1104a raw'!AN30,0)</f>
        <v>0</v>
      </c>
      <c r="AI28" s="86">
        <f>IF(SUM(AC28:AG28)=0,"-",ROUND('FIRE1104a raw'!AO30,3))</f>
        <v>0</v>
      </c>
      <c r="AJ28" s="84">
        <f>IF(SUM(AC28:AH28)=0,"-",ROUND('FIRE1104a raw'!AP30,3))</f>
        <v>0</v>
      </c>
      <c r="AK28" s="221" t="s">
        <v>1166</v>
      </c>
      <c r="AL28" s="15">
        <f>ROUND(SUM('FIRE1104a raw'!AR30:AS30),0)</f>
        <v>102</v>
      </c>
      <c r="AM28" s="15">
        <f>ROUND('FIRE1104a raw'!AT30,0)</f>
        <v>0</v>
      </c>
      <c r="AN28" s="15">
        <f>ROUND('FIRE1104a raw'!AU30,0)</f>
        <v>0</v>
      </c>
      <c r="AO28" s="15">
        <f>ROUND('FIRE1104a raw'!AV30,0)</f>
        <v>2</v>
      </c>
      <c r="AP28" s="15">
        <f>ROUND(SUM('FIRE1104a raw'!AW30:AX30),0)</f>
        <v>0</v>
      </c>
      <c r="AQ28" s="15">
        <f>ROUND('FIRE1104a raw'!AY30,0)</f>
        <v>11</v>
      </c>
      <c r="AR28" s="86">
        <f>IF(SUM(AL28:AP28)=0,"-",ROUND('FIRE1104a raw'!AZ30,3))</f>
        <v>1.9E-2</v>
      </c>
      <c r="AS28" s="84">
        <f>IF(SUM(AL28:AQ28)=0,"-",ROUND('FIRE1104a raw'!BA30,3))</f>
        <v>9.6000000000000002E-2</v>
      </c>
      <c r="AT28" s="221" t="s">
        <v>1166</v>
      </c>
      <c r="AU28" s="16">
        <f>ROUND('FIRE1104a raw'!BC30,0)</f>
        <v>674</v>
      </c>
      <c r="AV28" s="16">
        <f>ROUND('FIRE1104a raw'!BD30,0)</f>
        <v>5</v>
      </c>
      <c r="AW28" s="16">
        <f>ROUND('FIRE1104a raw'!BE30,0)</f>
        <v>1</v>
      </c>
      <c r="AX28" s="16">
        <f>ROUND('FIRE1104a raw'!BF30,0)</f>
        <v>9</v>
      </c>
      <c r="AY28" s="16">
        <f>ROUND('FIRE1104a raw'!BG30,0)</f>
        <v>1</v>
      </c>
      <c r="AZ28" s="16">
        <f>ROUND('FIRE1104a raw'!BH30,0)</f>
        <v>39</v>
      </c>
      <c r="BA28" s="86">
        <f>IF(SUM(AU28:AY28)=0,"-",ROUND('FIRE1104a raw'!BI30,3))</f>
        <v>2.3E-2</v>
      </c>
      <c r="BB28" s="86">
        <f>IF(SUM(AU28:AZ28)=0,"-",ROUND('FIRE1104a raw'!BJ30,3))</f>
        <v>5.2999999999999999E-2</v>
      </c>
      <c r="BC28" s="4"/>
      <c r="BD28" s="4"/>
      <c r="BE28" s="18"/>
      <c r="BF28" s="18"/>
    </row>
    <row r="29" spans="1:58" s="5" customFormat="1" ht="15" customHeight="1" x14ac:dyDescent="0.3">
      <c r="A29" s="14" t="s">
        <v>60</v>
      </c>
      <c r="B29" s="15">
        <f>ROUND(SUM('FIRE1104a raw'!B31:C31),0)</f>
        <v>468</v>
      </c>
      <c r="C29" s="15">
        <f>ROUND('FIRE1104a raw'!D31,0)</f>
        <v>15</v>
      </c>
      <c r="D29" s="15">
        <f>ROUND('FIRE1104a raw'!E31,0)</f>
        <v>1</v>
      </c>
      <c r="E29" s="15">
        <f>ROUND('FIRE1104a raw'!F31,0)</f>
        <v>3</v>
      </c>
      <c r="F29" s="15">
        <f>ROUND(SUM('FIRE1104a raw'!G31:H31),0)</f>
        <v>4</v>
      </c>
      <c r="G29" s="15">
        <f>ROUND('FIRE1104a raw'!I31,0)</f>
        <v>18</v>
      </c>
      <c r="H29" s="86">
        <f>IF(SUM(B29:F29)=0,"-",ROUND('FIRE1104a raw'!J31,3))</f>
        <v>4.7E-2</v>
      </c>
      <c r="I29" s="84">
        <f>IF(SUM(B29:G29)=0,"-",ROUND('FIRE1104a raw'!K31,3))</f>
        <v>3.5000000000000003E-2</v>
      </c>
      <c r="J29" s="221" t="s">
        <v>1166</v>
      </c>
      <c r="K29" s="15">
        <f>ROUND(SUM('FIRE1104a raw'!M31:N31),0)</f>
        <v>196</v>
      </c>
      <c r="L29" s="15">
        <f>ROUND('FIRE1104a raw'!O31,0)</f>
        <v>0</v>
      </c>
      <c r="M29" s="15">
        <f>ROUND('FIRE1104a raw'!P31,0)</f>
        <v>0</v>
      </c>
      <c r="N29" s="15">
        <f>ROUND('FIRE1104a raw'!Q31,0)</f>
        <v>0</v>
      </c>
      <c r="O29" s="15">
        <f>ROUND(SUM('FIRE1104a raw'!R31:S31),0)</f>
        <v>1</v>
      </c>
      <c r="P29" s="15">
        <f>ROUND('FIRE1104a raw'!T31,0)</f>
        <v>9</v>
      </c>
      <c r="Q29" s="86">
        <f>IF(SUM(K29:O29)=0,"-",ROUND('FIRE1104a raw'!U31,3))</f>
        <v>5.0000000000000001E-3</v>
      </c>
      <c r="R29" s="84">
        <f>IF(SUM(K29:P29)=0,"-",ROUND('FIRE1104a raw'!V31,3))</f>
        <v>4.3999999999999997E-2</v>
      </c>
      <c r="S29" s="221" t="s">
        <v>1166</v>
      </c>
      <c r="T29" s="16">
        <f>ROUND('FIRE1104a raw'!X31,0)</f>
        <v>664</v>
      </c>
      <c r="U29" s="16">
        <f>ROUND('FIRE1104a raw'!Y31,0)</f>
        <v>15</v>
      </c>
      <c r="V29" s="16">
        <f>ROUND('FIRE1104a raw'!Z31,0)</f>
        <v>1</v>
      </c>
      <c r="W29" s="16">
        <f>ROUND('FIRE1104a raw'!AA31,0)</f>
        <v>3</v>
      </c>
      <c r="X29" s="16">
        <f>ROUND('FIRE1104a raw'!AB31,0)</f>
        <v>5</v>
      </c>
      <c r="Y29" s="16">
        <f>ROUND('FIRE1104a raw'!AC31,0)</f>
        <v>27</v>
      </c>
      <c r="Z29" s="86">
        <f>IF(SUM(T29:X29)=0,"-",ROUND('FIRE1104a raw'!AD31,3))</f>
        <v>3.5000000000000003E-2</v>
      </c>
      <c r="AA29" s="86">
        <f>IF(SUM(T29:Y29)=0,"-",ROUND('FIRE1104a raw'!AE31,3))</f>
        <v>3.7999999999999999E-2</v>
      </c>
      <c r="AB29" s="221" t="s">
        <v>1166</v>
      </c>
      <c r="AC29" s="15">
        <f>ROUND(SUM('FIRE1104a raw'!AG31:AH31),0)</f>
        <v>26</v>
      </c>
      <c r="AD29" s="15">
        <f>ROUND('FIRE1104a raw'!AI31,0)</f>
        <v>0</v>
      </c>
      <c r="AE29" s="15">
        <f>ROUND('FIRE1104a raw'!AJ31,0)</f>
        <v>0</v>
      </c>
      <c r="AF29" s="15">
        <f>ROUND('FIRE1104a raw'!AK31,0)</f>
        <v>0</v>
      </c>
      <c r="AG29" s="15">
        <f>ROUND(SUM('FIRE1104a raw'!AL31:AM31),0)</f>
        <v>0</v>
      </c>
      <c r="AH29" s="15">
        <f>ROUND('FIRE1104a raw'!AN31,0)</f>
        <v>0</v>
      </c>
      <c r="AI29" s="86">
        <f>IF(SUM(AC29:AG29)=0,"-",ROUND('FIRE1104a raw'!AO31,3))</f>
        <v>0</v>
      </c>
      <c r="AJ29" s="84">
        <f>IF(SUM(AC29:AH29)=0,"-",ROUND('FIRE1104a raw'!AP31,3))</f>
        <v>0</v>
      </c>
      <c r="AK29" s="221" t="s">
        <v>1166</v>
      </c>
      <c r="AL29" s="15">
        <f>ROUND(SUM('FIRE1104a raw'!AR31:AS31),0)</f>
        <v>156</v>
      </c>
      <c r="AM29" s="15">
        <f>ROUND('FIRE1104a raw'!AT31,0)</f>
        <v>4</v>
      </c>
      <c r="AN29" s="15">
        <f>ROUND('FIRE1104a raw'!AU31,0)</f>
        <v>1</v>
      </c>
      <c r="AO29" s="15">
        <f>ROUND('FIRE1104a raw'!AV31,0)</f>
        <v>2</v>
      </c>
      <c r="AP29" s="15">
        <f>ROUND(SUM('FIRE1104a raw'!AW31:AX31),0)</f>
        <v>1</v>
      </c>
      <c r="AQ29" s="15">
        <f>ROUND('FIRE1104a raw'!AY31,0)</f>
        <v>7</v>
      </c>
      <c r="AR29" s="86">
        <f>IF(SUM(AL29:AP29)=0,"-",ROUND('FIRE1104a raw'!AZ31,3))</f>
        <v>4.9000000000000002E-2</v>
      </c>
      <c r="AS29" s="84">
        <f>IF(SUM(AL29:AQ29)=0,"-",ROUND('FIRE1104a raw'!BA31,3))</f>
        <v>4.1000000000000002E-2</v>
      </c>
      <c r="AT29" s="221" t="s">
        <v>1166</v>
      </c>
      <c r="AU29" s="16">
        <f>ROUND('FIRE1104a raw'!BC31,0)</f>
        <v>846</v>
      </c>
      <c r="AV29" s="16">
        <f>ROUND('FIRE1104a raw'!BD31,0)</f>
        <v>19</v>
      </c>
      <c r="AW29" s="16">
        <f>ROUND('FIRE1104a raw'!BE31,0)</f>
        <v>2</v>
      </c>
      <c r="AX29" s="16">
        <f>ROUND('FIRE1104a raw'!BF31,0)</f>
        <v>5</v>
      </c>
      <c r="AY29" s="16">
        <f>ROUND('FIRE1104a raw'!BG31,0)</f>
        <v>6</v>
      </c>
      <c r="AZ29" s="16">
        <f>ROUND('FIRE1104a raw'!BH31,0)</f>
        <v>34</v>
      </c>
      <c r="BA29" s="86">
        <f>IF(SUM(AU29:AY29)=0,"-",ROUND('FIRE1104a raw'!BI31,3))</f>
        <v>3.5999999999999997E-2</v>
      </c>
      <c r="BB29" s="86">
        <f>IF(SUM(AU29:AZ29)=0,"-",ROUND('FIRE1104a raw'!BJ31,3))</f>
        <v>3.6999999999999998E-2</v>
      </c>
      <c r="BC29" s="4"/>
      <c r="BD29" s="4"/>
      <c r="BE29" s="18"/>
      <c r="BF29" s="18"/>
    </row>
    <row r="30" spans="1:58" s="5" customFormat="1" ht="15" customHeight="1" x14ac:dyDescent="0.3">
      <c r="A30" s="14" t="s">
        <v>63</v>
      </c>
      <c r="B30" s="15">
        <f>ROUND(SUM('FIRE1104a raw'!B32:C32),0)</f>
        <v>435</v>
      </c>
      <c r="C30" s="15">
        <f>ROUND('FIRE1104a raw'!D32,0)</f>
        <v>6</v>
      </c>
      <c r="D30" s="15">
        <f>ROUND('FIRE1104a raw'!E32,0)</f>
        <v>0</v>
      </c>
      <c r="E30" s="15">
        <f>ROUND('FIRE1104a raw'!F32,0)</f>
        <v>2</v>
      </c>
      <c r="F30" s="15">
        <f>ROUND(SUM('FIRE1104a raw'!G32:H32),0)</f>
        <v>1</v>
      </c>
      <c r="G30" s="15">
        <f>ROUND('FIRE1104a raw'!I32,0)</f>
        <v>14</v>
      </c>
      <c r="H30" s="86">
        <f>IF(SUM(B30:F30)=0,"-",ROUND('FIRE1104a raw'!J32,3))</f>
        <v>0.02</v>
      </c>
      <c r="I30" s="84">
        <f>IF(SUM(B30:G30)=0,"-",ROUND('FIRE1104a raw'!K32,3))</f>
        <v>3.1E-2</v>
      </c>
      <c r="J30" s="221" t="s">
        <v>1166</v>
      </c>
      <c r="K30" s="15">
        <f>ROUND(SUM('FIRE1104a raw'!M32:N32),0)</f>
        <v>323</v>
      </c>
      <c r="L30" s="15">
        <f>ROUND('FIRE1104a raw'!O32,0)</f>
        <v>4</v>
      </c>
      <c r="M30" s="15">
        <f>ROUND('FIRE1104a raw'!P32,0)</f>
        <v>0</v>
      </c>
      <c r="N30" s="15">
        <f>ROUND('FIRE1104a raw'!Q32,0)</f>
        <v>1</v>
      </c>
      <c r="O30" s="15">
        <f>ROUND(SUM('FIRE1104a raw'!R32:S32),0)</f>
        <v>0</v>
      </c>
      <c r="P30" s="15">
        <f>ROUND('FIRE1104a raw'!T32,0)</f>
        <v>15</v>
      </c>
      <c r="Q30" s="86">
        <f>IF(SUM(K30:O30)=0,"-",ROUND('FIRE1104a raw'!U32,3))</f>
        <v>1.4999999999999999E-2</v>
      </c>
      <c r="R30" s="84">
        <f>IF(SUM(K30:P30)=0,"-",ROUND('FIRE1104a raw'!V32,3))</f>
        <v>4.3999999999999997E-2</v>
      </c>
      <c r="S30" s="221" t="s">
        <v>1166</v>
      </c>
      <c r="T30" s="16">
        <f>ROUND('FIRE1104a raw'!X32,0)</f>
        <v>758</v>
      </c>
      <c r="U30" s="16">
        <f>ROUND('FIRE1104a raw'!Y32,0)</f>
        <v>10</v>
      </c>
      <c r="V30" s="16">
        <f>ROUND('FIRE1104a raw'!Z32,0)</f>
        <v>0</v>
      </c>
      <c r="W30" s="16">
        <f>ROUND('FIRE1104a raw'!AA32,0)</f>
        <v>3</v>
      </c>
      <c r="X30" s="16">
        <f>ROUND('FIRE1104a raw'!AB32,0)</f>
        <v>1</v>
      </c>
      <c r="Y30" s="16">
        <f>ROUND('FIRE1104a raw'!AC32,0)</f>
        <v>29</v>
      </c>
      <c r="Z30" s="86">
        <f>IF(SUM(T30:X30)=0,"-",ROUND('FIRE1104a raw'!AD32,3))</f>
        <v>1.7999999999999999E-2</v>
      </c>
      <c r="AA30" s="86">
        <f>IF(SUM(T30:Y30)=0,"-",ROUND('FIRE1104a raw'!AE32,3))</f>
        <v>3.5999999999999997E-2</v>
      </c>
      <c r="AB30" s="221" t="s">
        <v>1166</v>
      </c>
      <c r="AC30" s="15">
        <f>ROUND(SUM('FIRE1104a raw'!AG32:AH32),0)</f>
        <v>30</v>
      </c>
      <c r="AD30" s="15">
        <f>ROUND('FIRE1104a raw'!AI32,0)</f>
        <v>1</v>
      </c>
      <c r="AE30" s="15">
        <f>ROUND('FIRE1104a raw'!AJ32,0)</f>
        <v>0</v>
      </c>
      <c r="AF30" s="15">
        <f>ROUND('FIRE1104a raw'!AK32,0)</f>
        <v>0</v>
      </c>
      <c r="AG30" s="15">
        <f>ROUND(SUM('FIRE1104a raw'!AL32:AM32),0)</f>
        <v>0</v>
      </c>
      <c r="AH30" s="15">
        <f>ROUND('FIRE1104a raw'!AN32,0)</f>
        <v>0</v>
      </c>
      <c r="AI30" s="86">
        <f>IF(SUM(AC30:AG30)=0,"-",ROUND('FIRE1104a raw'!AO32,3))</f>
        <v>3.2000000000000001E-2</v>
      </c>
      <c r="AJ30" s="84">
        <f>IF(SUM(AC30:AH30)=0,"-",ROUND('FIRE1104a raw'!AP32,3))</f>
        <v>0</v>
      </c>
      <c r="AK30" s="221" t="s">
        <v>1166</v>
      </c>
      <c r="AL30" s="15">
        <f>ROUND(SUM('FIRE1104a raw'!AR32:AS32),0)</f>
        <v>212</v>
      </c>
      <c r="AM30" s="15">
        <f>ROUND('FIRE1104a raw'!AT32,0)</f>
        <v>4</v>
      </c>
      <c r="AN30" s="15">
        <f>ROUND('FIRE1104a raw'!AU32,0)</f>
        <v>1</v>
      </c>
      <c r="AO30" s="15">
        <f>ROUND('FIRE1104a raw'!AV32,0)</f>
        <v>0</v>
      </c>
      <c r="AP30" s="15">
        <f>ROUND(SUM('FIRE1104a raw'!AW32:AX32),0)</f>
        <v>0</v>
      </c>
      <c r="AQ30" s="15">
        <f>ROUND('FIRE1104a raw'!AY32,0)</f>
        <v>3</v>
      </c>
      <c r="AR30" s="86">
        <f>IF(SUM(AL30:AP30)=0,"-",ROUND('FIRE1104a raw'!AZ32,3))</f>
        <v>2.3E-2</v>
      </c>
      <c r="AS30" s="84">
        <f>IF(SUM(AL30:AQ30)=0,"-",ROUND('FIRE1104a raw'!BA32,3))</f>
        <v>1.4E-2</v>
      </c>
      <c r="AT30" s="221" t="s">
        <v>1166</v>
      </c>
      <c r="AU30" s="16">
        <f>ROUND('FIRE1104a raw'!BC32,0)</f>
        <v>1000</v>
      </c>
      <c r="AV30" s="16">
        <f>ROUND('FIRE1104a raw'!BD32,0)</f>
        <v>15</v>
      </c>
      <c r="AW30" s="16">
        <f>ROUND('FIRE1104a raw'!BE32,0)</f>
        <v>1</v>
      </c>
      <c r="AX30" s="16">
        <f>ROUND('FIRE1104a raw'!BF32,0)</f>
        <v>3</v>
      </c>
      <c r="AY30" s="16">
        <f>ROUND('FIRE1104a raw'!BG32,0)</f>
        <v>1</v>
      </c>
      <c r="AZ30" s="16">
        <f>ROUND('FIRE1104a raw'!BH32,0)</f>
        <v>32</v>
      </c>
      <c r="BA30" s="86">
        <f>IF(SUM(AU30:AY30)=0,"-",ROUND('FIRE1104a raw'!BI32,3))</f>
        <v>0.02</v>
      </c>
      <c r="BB30" s="86">
        <f>IF(SUM(AU30:AZ30)=0,"-",ROUND('FIRE1104a raw'!BJ32,3))</f>
        <v>0.03</v>
      </c>
      <c r="BC30" s="4"/>
      <c r="BD30" s="4"/>
      <c r="BE30" s="18"/>
      <c r="BF30" s="18"/>
    </row>
    <row r="31" spans="1:58" s="5" customFormat="1" ht="15" customHeight="1" x14ac:dyDescent="0.3">
      <c r="A31" s="14" t="s">
        <v>66</v>
      </c>
      <c r="B31" s="15">
        <f>ROUND(SUM('FIRE1104a raw'!B33:C33),0)</f>
        <v>61</v>
      </c>
      <c r="C31" s="15">
        <f>ROUND('FIRE1104a raw'!D33,0)</f>
        <v>0</v>
      </c>
      <c r="D31" s="15">
        <f>ROUND('FIRE1104a raw'!E33,0)</f>
        <v>0</v>
      </c>
      <c r="E31" s="15">
        <f>ROUND('FIRE1104a raw'!F33,0)</f>
        <v>0</v>
      </c>
      <c r="F31" s="15">
        <f>ROUND(SUM('FIRE1104a raw'!G33:H33),0)</f>
        <v>0</v>
      </c>
      <c r="G31" s="15">
        <f>ROUND('FIRE1104a raw'!I33,0)</f>
        <v>5</v>
      </c>
      <c r="H31" s="86">
        <f>IF(SUM(B31:F31)=0,"-",ROUND('FIRE1104a raw'!J33,3))</f>
        <v>0</v>
      </c>
      <c r="I31" s="84">
        <f>IF(SUM(B31:G31)=0,"-",ROUND('FIRE1104a raw'!K33,3))</f>
        <v>7.5999999999999998E-2</v>
      </c>
      <c r="J31" s="221" t="s">
        <v>1166</v>
      </c>
      <c r="K31" s="15">
        <f>ROUND(SUM('FIRE1104a raw'!M33:N33),0)</f>
        <v>99</v>
      </c>
      <c r="L31" s="15">
        <f>ROUND('FIRE1104a raw'!O33,0)</f>
        <v>0</v>
      </c>
      <c r="M31" s="15">
        <f>ROUND('FIRE1104a raw'!P33,0)</f>
        <v>0</v>
      </c>
      <c r="N31" s="15">
        <f>ROUND('FIRE1104a raw'!Q33,0)</f>
        <v>0</v>
      </c>
      <c r="O31" s="15">
        <f>ROUND(SUM('FIRE1104a raw'!R33:S33),0)</f>
        <v>0</v>
      </c>
      <c r="P31" s="15">
        <f>ROUND('FIRE1104a raw'!T33,0)</f>
        <v>17</v>
      </c>
      <c r="Q31" s="86">
        <f>IF(SUM(K31:O31)=0,"-",ROUND('FIRE1104a raw'!U33,3))</f>
        <v>0</v>
      </c>
      <c r="R31" s="84">
        <f>IF(SUM(K31:P31)=0,"-",ROUND('FIRE1104a raw'!V33,3))</f>
        <v>0.14699999999999999</v>
      </c>
      <c r="S31" s="221" t="s">
        <v>1166</v>
      </c>
      <c r="T31" s="16">
        <f>ROUND('FIRE1104a raw'!X33,0)</f>
        <v>160</v>
      </c>
      <c r="U31" s="16">
        <f>ROUND('FIRE1104a raw'!Y33,0)</f>
        <v>0</v>
      </c>
      <c r="V31" s="16">
        <f>ROUND('FIRE1104a raw'!Z33,0)</f>
        <v>0</v>
      </c>
      <c r="W31" s="16">
        <f>ROUND('FIRE1104a raw'!AA33,0)</f>
        <v>0</v>
      </c>
      <c r="X31" s="16">
        <f>ROUND('FIRE1104a raw'!AB33,0)</f>
        <v>0</v>
      </c>
      <c r="Y31" s="16">
        <f>ROUND('FIRE1104a raw'!AC33,0)</f>
        <v>22</v>
      </c>
      <c r="Z31" s="86">
        <f>IF(SUM(T31:X31)=0,"-",ROUND('FIRE1104a raw'!AD33,3))</f>
        <v>0</v>
      </c>
      <c r="AA31" s="86">
        <f>IF(SUM(T31:Y31)=0,"-",ROUND('FIRE1104a raw'!AE33,3))</f>
        <v>0.121</v>
      </c>
      <c r="AB31" s="221" t="s">
        <v>1166</v>
      </c>
      <c r="AC31" s="15">
        <f>ROUND(SUM('FIRE1104a raw'!AG33:AH33),0)</f>
        <v>0</v>
      </c>
      <c r="AD31" s="15">
        <f>ROUND('FIRE1104a raw'!AI33,0)</f>
        <v>0</v>
      </c>
      <c r="AE31" s="15">
        <f>ROUND('FIRE1104a raw'!AJ33,0)</f>
        <v>0</v>
      </c>
      <c r="AF31" s="15">
        <f>ROUND('FIRE1104a raw'!AK33,0)</f>
        <v>0</v>
      </c>
      <c r="AG31" s="15">
        <f>ROUND(SUM('FIRE1104a raw'!AL33:AM33),0)</f>
        <v>0</v>
      </c>
      <c r="AH31" s="15">
        <f>ROUND('FIRE1104a raw'!AN33,0)</f>
        <v>0</v>
      </c>
      <c r="AI31" s="86" t="str">
        <f>IF(SUM(AC31:AG31)=0,"-",ROUND('FIRE1104a raw'!AO33,3))</f>
        <v>-</v>
      </c>
      <c r="AJ31" s="84" t="str">
        <f>IF(SUM(AC31:AH31)=0,"-",ROUND('FIRE1104a raw'!AP33,3))</f>
        <v>-</v>
      </c>
      <c r="AK31" s="221" t="s">
        <v>1166</v>
      </c>
      <c r="AL31" s="15">
        <f>ROUND(SUM('FIRE1104a raw'!AR33:AS33),0)</f>
        <v>14</v>
      </c>
      <c r="AM31" s="15">
        <f>ROUND('FIRE1104a raw'!AT33,0)</f>
        <v>0</v>
      </c>
      <c r="AN31" s="15">
        <f>ROUND('FIRE1104a raw'!AU33,0)</f>
        <v>0</v>
      </c>
      <c r="AO31" s="15">
        <f>ROUND('FIRE1104a raw'!AV33,0)</f>
        <v>0</v>
      </c>
      <c r="AP31" s="15">
        <f>ROUND(SUM('FIRE1104a raw'!AW33:AX33),0)</f>
        <v>0</v>
      </c>
      <c r="AQ31" s="15">
        <f>ROUND('FIRE1104a raw'!AY33,0)</f>
        <v>3</v>
      </c>
      <c r="AR31" s="86">
        <f>IF(SUM(AL31:AP31)=0,"-",ROUND('FIRE1104a raw'!AZ33,3))</f>
        <v>0</v>
      </c>
      <c r="AS31" s="84">
        <f>IF(SUM(AL31:AQ31)=0,"-",ROUND('FIRE1104a raw'!BA33,3))</f>
        <v>0.17599999999999999</v>
      </c>
      <c r="AT31" s="221" t="s">
        <v>1166</v>
      </c>
      <c r="AU31" s="16">
        <f>ROUND('FIRE1104a raw'!BC33,0)</f>
        <v>174</v>
      </c>
      <c r="AV31" s="16">
        <f>ROUND('FIRE1104a raw'!BD33,0)</f>
        <v>0</v>
      </c>
      <c r="AW31" s="16">
        <f>ROUND('FIRE1104a raw'!BE33,0)</f>
        <v>0</v>
      </c>
      <c r="AX31" s="16">
        <f>ROUND('FIRE1104a raw'!BF33,0)</f>
        <v>0</v>
      </c>
      <c r="AY31" s="16">
        <f>ROUND('FIRE1104a raw'!BG33,0)</f>
        <v>0</v>
      </c>
      <c r="AZ31" s="16">
        <f>ROUND('FIRE1104a raw'!BH33,0)</f>
        <v>25</v>
      </c>
      <c r="BA31" s="86">
        <f>IF(SUM(AU31:AY31)=0,"-",ROUND('FIRE1104a raw'!BI33,3))</f>
        <v>0</v>
      </c>
      <c r="BB31" s="86">
        <f>IF(SUM(AU31:AZ31)=0,"-",ROUND('FIRE1104a raw'!BJ33,3))</f>
        <v>0.126</v>
      </c>
      <c r="BC31" s="4"/>
      <c r="BD31" s="4"/>
      <c r="BE31" s="18"/>
      <c r="BF31" s="18"/>
    </row>
    <row r="32" spans="1:58" s="5" customFormat="1" ht="15" customHeight="1" x14ac:dyDescent="0.3">
      <c r="A32" s="14" t="s">
        <v>69</v>
      </c>
      <c r="B32" s="15">
        <f>ROUND(SUM('FIRE1104a raw'!B34:C34),0)</f>
        <v>0</v>
      </c>
      <c r="C32" s="15">
        <f>ROUND('FIRE1104a raw'!D34,0)</f>
        <v>0</v>
      </c>
      <c r="D32" s="15">
        <f>ROUND('FIRE1104a raw'!E34,0)</f>
        <v>0</v>
      </c>
      <c r="E32" s="15">
        <f>ROUND('FIRE1104a raw'!F34,0)</f>
        <v>0</v>
      </c>
      <c r="F32" s="15">
        <f>ROUND(SUM('FIRE1104a raw'!G34:H34),0)</f>
        <v>0</v>
      </c>
      <c r="G32" s="15">
        <f>ROUND('FIRE1104a raw'!I34,0)</f>
        <v>0</v>
      </c>
      <c r="H32" s="86" t="str">
        <f>IF(SUM(B32:F32)=0,"-",ROUND('FIRE1104a raw'!J34,3))</f>
        <v>-</v>
      </c>
      <c r="I32" s="84" t="str">
        <f>IF(SUM(B32:G32)=0,"-",ROUND('FIRE1104a raw'!K34,3))</f>
        <v>-</v>
      </c>
      <c r="J32" s="221" t="s">
        <v>1166</v>
      </c>
      <c r="K32" s="15">
        <f>ROUND(SUM('FIRE1104a raw'!M34:N34),0)</f>
        <v>38</v>
      </c>
      <c r="L32" s="15">
        <f>ROUND('FIRE1104a raw'!O34,0)</f>
        <v>0</v>
      </c>
      <c r="M32" s="15">
        <f>ROUND('FIRE1104a raw'!P34,0)</f>
        <v>0</v>
      </c>
      <c r="N32" s="15">
        <f>ROUND('FIRE1104a raw'!Q34,0)</f>
        <v>1</v>
      </c>
      <c r="O32" s="15">
        <f>ROUND(SUM('FIRE1104a raw'!R34:S34),0)</f>
        <v>0</v>
      </c>
      <c r="P32" s="15">
        <f>ROUND('FIRE1104a raw'!T34,0)</f>
        <v>0</v>
      </c>
      <c r="Q32" s="86">
        <f>IF(SUM(K32:O32)=0,"-",ROUND('FIRE1104a raw'!U34,3))</f>
        <v>2.5999999999999999E-2</v>
      </c>
      <c r="R32" s="84">
        <f>IF(SUM(K32:P32)=0,"-",ROUND('FIRE1104a raw'!V34,3))</f>
        <v>0</v>
      </c>
      <c r="S32" s="221" t="s">
        <v>1166</v>
      </c>
      <c r="T32" s="16">
        <f>ROUND('FIRE1104a raw'!X34,0)</f>
        <v>38</v>
      </c>
      <c r="U32" s="16">
        <f>ROUND('FIRE1104a raw'!Y34,0)</f>
        <v>0</v>
      </c>
      <c r="V32" s="16">
        <f>ROUND('FIRE1104a raw'!Z34,0)</f>
        <v>0</v>
      </c>
      <c r="W32" s="16">
        <f>ROUND('FIRE1104a raw'!AA34,0)</f>
        <v>1</v>
      </c>
      <c r="X32" s="16">
        <f>ROUND('FIRE1104a raw'!AB34,0)</f>
        <v>0</v>
      </c>
      <c r="Y32" s="16">
        <f>ROUND('FIRE1104a raw'!AC34,0)</f>
        <v>0</v>
      </c>
      <c r="Z32" s="86">
        <f>IF(SUM(T32:X32)=0,"-",ROUND('FIRE1104a raw'!AD34,3))</f>
        <v>2.5999999999999999E-2</v>
      </c>
      <c r="AA32" s="86">
        <f>IF(SUM(T32:Y32)=0,"-",ROUND('FIRE1104a raw'!AE34,3))</f>
        <v>0</v>
      </c>
      <c r="AB32" s="221" t="s">
        <v>1166</v>
      </c>
      <c r="AC32" s="15">
        <f>ROUND(SUM('FIRE1104a raw'!AG34:AH34),0)</f>
        <v>0</v>
      </c>
      <c r="AD32" s="15">
        <f>ROUND('FIRE1104a raw'!AI34,0)</f>
        <v>0</v>
      </c>
      <c r="AE32" s="15">
        <f>ROUND('FIRE1104a raw'!AJ34,0)</f>
        <v>0</v>
      </c>
      <c r="AF32" s="15">
        <f>ROUND('FIRE1104a raw'!AK34,0)</f>
        <v>0</v>
      </c>
      <c r="AG32" s="15">
        <f>ROUND(SUM('FIRE1104a raw'!AL34:AM34),0)</f>
        <v>0</v>
      </c>
      <c r="AH32" s="15">
        <f>ROUND('FIRE1104a raw'!AN34,0)</f>
        <v>0</v>
      </c>
      <c r="AI32" s="86" t="str">
        <f>IF(SUM(AC32:AG32)=0,"-",ROUND('FIRE1104a raw'!AO34,3))</f>
        <v>-</v>
      </c>
      <c r="AJ32" s="84" t="str">
        <f>IF(SUM(AC32:AH32)=0,"-",ROUND('FIRE1104a raw'!AP34,3))</f>
        <v>-</v>
      </c>
      <c r="AK32" s="221" t="s">
        <v>1166</v>
      </c>
      <c r="AL32" s="15">
        <f>ROUND(SUM('FIRE1104a raw'!AR34:AS34),0)</f>
        <v>1</v>
      </c>
      <c r="AM32" s="15">
        <f>ROUND('FIRE1104a raw'!AT34,0)</f>
        <v>0</v>
      </c>
      <c r="AN32" s="15">
        <f>ROUND('FIRE1104a raw'!AU34,0)</f>
        <v>0</v>
      </c>
      <c r="AO32" s="15">
        <f>ROUND('FIRE1104a raw'!AV34,0)</f>
        <v>0</v>
      </c>
      <c r="AP32" s="15">
        <f>ROUND(SUM('FIRE1104a raw'!AW34:AX34),0)</f>
        <v>0</v>
      </c>
      <c r="AQ32" s="15">
        <f>ROUND('FIRE1104a raw'!AY34,0)</f>
        <v>0</v>
      </c>
      <c r="AR32" s="86">
        <f>IF(SUM(AL32:AP32)=0,"-",ROUND('FIRE1104a raw'!AZ34,3))</f>
        <v>0</v>
      </c>
      <c r="AS32" s="84">
        <f>IF(SUM(AL32:AQ32)=0,"-",ROUND('FIRE1104a raw'!BA34,3))</f>
        <v>0</v>
      </c>
      <c r="AT32" s="221" t="s">
        <v>1166</v>
      </c>
      <c r="AU32" s="16">
        <f>ROUND('FIRE1104a raw'!BC34,0)</f>
        <v>39</v>
      </c>
      <c r="AV32" s="16">
        <f>ROUND('FIRE1104a raw'!BD34,0)</f>
        <v>0</v>
      </c>
      <c r="AW32" s="16">
        <f>ROUND('FIRE1104a raw'!BE34,0)</f>
        <v>0</v>
      </c>
      <c r="AX32" s="16">
        <f>ROUND('FIRE1104a raw'!BF34,0)</f>
        <v>1</v>
      </c>
      <c r="AY32" s="16">
        <f>ROUND('FIRE1104a raw'!BG34,0)</f>
        <v>0</v>
      </c>
      <c r="AZ32" s="16">
        <f>ROUND('FIRE1104a raw'!BH34,0)</f>
        <v>0</v>
      </c>
      <c r="BA32" s="86">
        <f>IF(SUM(AU32:AY32)=0,"-",ROUND('FIRE1104a raw'!BI34,3))</f>
        <v>2.5000000000000001E-2</v>
      </c>
      <c r="BB32" s="86">
        <f>IF(SUM(AU32:AZ32)=0,"-",ROUND('FIRE1104a raw'!BJ34,3))</f>
        <v>0</v>
      </c>
      <c r="BC32" s="4"/>
      <c r="BD32" s="4"/>
      <c r="BE32" s="18"/>
      <c r="BF32" s="18"/>
    </row>
    <row r="33" spans="1:58" s="5" customFormat="1" ht="15" customHeight="1" x14ac:dyDescent="0.3">
      <c r="A33" s="14" t="s">
        <v>72</v>
      </c>
      <c r="B33" s="15">
        <f>ROUND(SUM('FIRE1104a raw'!B35:C35),0)</f>
        <v>476</v>
      </c>
      <c r="C33" s="15">
        <f>ROUND('FIRE1104a raw'!D35,0)</f>
        <v>3</v>
      </c>
      <c r="D33" s="15">
        <f>ROUND('FIRE1104a raw'!E35,0)</f>
        <v>0</v>
      </c>
      <c r="E33" s="15">
        <f>ROUND('FIRE1104a raw'!F35,0)</f>
        <v>1</v>
      </c>
      <c r="F33" s="15">
        <f>ROUND(SUM('FIRE1104a raw'!G35:H35),0)</f>
        <v>5</v>
      </c>
      <c r="G33" s="15">
        <f>ROUND('FIRE1104a raw'!I35,0)</f>
        <v>186</v>
      </c>
      <c r="H33" s="86">
        <f>IF(SUM(B33:F33)=0,"-",ROUND('FIRE1104a raw'!J35,3))</f>
        <v>1.9E-2</v>
      </c>
      <c r="I33" s="84">
        <f>IF(SUM(B33:G33)=0,"-",ROUND('FIRE1104a raw'!K35,3))</f>
        <v>0.27700000000000002</v>
      </c>
      <c r="J33" s="221" t="s">
        <v>1166</v>
      </c>
      <c r="K33" s="15">
        <f>ROUND(SUM('FIRE1104a raw'!M35:N35),0)</f>
        <v>252</v>
      </c>
      <c r="L33" s="15">
        <f>ROUND('FIRE1104a raw'!O35,0)</f>
        <v>3</v>
      </c>
      <c r="M33" s="15">
        <f>ROUND('FIRE1104a raw'!P35,0)</f>
        <v>0</v>
      </c>
      <c r="N33" s="15">
        <f>ROUND('FIRE1104a raw'!Q35,0)</f>
        <v>1</v>
      </c>
      <c r="O33" s="15">
        <f>ROUND(SUM('FIRE1104a raw'!R35:S35),0)</f>
        <v>0</v>
      </c>
      <c r="P33" s="15">
        <f>ROUND('FIRE1104a raw'!T35,0)</f>
        <v>276</v>
      </c>
      <c r="Q33" s="86">
        <f>IF(SUM(K33:O33)=0,"-",ROUND('FIRE1104a raw'!U35,3))</f>
        <v>1.6E-2</v>
      </c>
      <c r="R33" s="84">
        <f>IF(SUM(K33:P33)=0,"-",ROUND('FIRE1104a raw'!V35,3))</f>
        <v>0.51900000000000002</v>
      </c>
      <c r="S33" s="221" t="s">
        <v>1166</v>
      </c>
      <c r="T33" s="16">
        <f>ROUND('FIRE1104a raw'!X35,0)</f>
        <v>728</v>
      </c>
      <c r="U33" s="16">
        <f>ROUND('FIRE1104a raw'!Y35,0)</f>
        <v>6</v>
      </c>
      <c r="V33" s="16">
        <f>ROUND('FIRE1104a raw'!Z35,0)</f>
        <v>0</v>
      </c>
      <c r="W33" s="16">
        <f>ROUND('FIRE1104a raw'!AA35,0)</f>
        <v>2</v>
      </c>
      <c r="X33" s="16">
        <f>ROUND('FIRE1104a raw'!AB35,0)</f>
        <v>5</v>
      </c>
      <c r="Y33" s="16">
        <f>ROUND('FIRE1104a raw'!AC35,0)</f>
        <v>462</v>
      </c>
      <c r="Z33" s="86">
        <f>IF(SUM(T33:X33)=0,"-",ROUND('FIRE1104a raw'!AD35,3))</f>
        <v>1.7999999999999999E-2</v>
      </c>
      <c r="AA33" s="86">
        <f>IF(SUM(T33:Y33)=0,"-",ROUND('FIRE1104a raw'!AE35,3))</f>
        <v>0.38400000000000001</v>
      </c>
      <c r="AB33" s="221" t="s">
        <v>1166</v>
      </c>
      <c r="AC33" s="15">
        <f>ROUND(SUM('FIRE1104a raw'!AG35:AH35),0)</f>
        <v>32</v>
      </c>
      <c r="AD33" s="15">
        <f>ROUND('FIRE1104a raw'!AI35,0)</f>
        <v>0</v>
      </c>
      <c r="AE33" s="15">
        <f>ROUND('FIRE1104a raw'!AJ35,0)</f>
        <v>0</v>
      </c>
      <c r="AF33" s="15">
        <f>ROUND('FIRE1104a raw'!AK35,0)</f>
        <v>0</v>
      </c>
      <c r="AG33" s="15">
        <f>ROUND(SUM('FIRE1104a raw'!AL35:AM35),0)</f>
        <v>0</v>
      </c>
      <c r="AH33" s="15">
        <f>ROUND('FIRE1104a raw'!AN35,0)</f>
        <v>8</v>
      </c>
      <c r="AI33" s="86">
        <f>IF(SUM(AC33:AG33)=0,"-",ROUND('FIRE1104a raw'!AO35,3))</f>
        <v>0</v>
      </c>
      <c r="AJ33" s="84">
        <f>IF(SUM(AC33:AH33)=0,"-",ROUND('FIRE1104a raw'!AP35,3))</f>
        <v>0.2</v>
      </c>
      <c r="AK33" s="221" t="s">
        <v>1166</v>
      </c>
      <c r="AL33" s="15">
        <f>ROUND(SUM('FIRE1104a raw'!AR35:AS35),0)</f>
        <v>204</v>
      </c>
      <c r="AM33" s="15">
        <f>ROUND('FIRE1104a raw'!AT35,0)</f>
        <v>3</v>
      </c>
      <c r="AN33" s="15">
        <f>ROUND('FIRE1104a raw'!AU35,0)</f>
        <v>3</v>
      </c>
      <c r="AO33" s="15">
        <f>ROUND('FIRE1104a raw'!AV35,0)</f>
        <v>0</v>
      </c>
      <c r="AP33" s="15">
        <f>ROUND(SUM('FIRE1104a raw'!AW35:AX35),0)</f>
        <v>4</v>
      </c>
      <c r="AQ33" s="15">
        <f>ROUND('FIRE1104a raw'!AY35,0)</f>
        <v>111</v>
      </c>
      <c r="AR33" s="86">
        <f>IF(SUM(AL33:AP33)=0,"-",ROUND('FIRE1104a raw'!AZ35,3))</f>
        <v>4.7E-2</v>
      </c>
      <c r="AS33" s="84">
        <f>IF(SUM(AL33:AQ33)=0,"-",ROUND('FIRE1104a raw'!BA35,3))</f>
        <v>0.34200000000000003</v>
      </c>
      <c r="AT33" s="221" t="s">
        <v>1166</v>
      </c>
      <c r="AU33" s="16">
        <f>ROUND('FIRE1104a raw'!BC35,0)</f>
        <v>964</v>
      </c>
      <c r="AV33" s="16">
        <f>ROUND('FIRE1104a raw'!BD35,0)</f>
        <v>9</v>
      </c>
      <c r="AW33" s="16">
        <f>ROUND('FIRE1104a raw'!BE35,0)</f>
        <v>3</v>
      </c>
      <c r="AX33" s="16">
        <f>ROUND('FIRE1104a raw'!BF35,0)</f>
        <v>2</v>
      </c>
      <c r="AY33" s="16">
        <f>ROUND('FIRE1104a raw'!BG35,0)</f>
        <v>9</v>
      </c>
      <c r="AZ33" s="16">
        <f>ROUND('FIRE1104a raw'!BH35,0)</f>
        <v>581</v>
      </c>
      <c r="BA33" s="86">
        <f>IF(SUM(AU33:AY33)=0,"-",ROUND('FIRE1104a raw'!BI35,3))</f>
        <v>2.3E-2</v>
      </c>
      <c r="BB33" s="86">
        <f>IF(SUM(AU33:AZ33)=0,"-",ROUND('FIRE1104a raw'!BJ35,3))</f>
        <v>0.371</v>
      </c>
      <c r="BC33" s="4"/>
      <c r="BD33" s="4"/>
      <c r="BE33" s="18"/>
      <c r="BF33" s="18"/>
    </row>
    <row r="34" spans="1:58" s="5" customFormat="1" ht="15" customHeight="1" x14ac:dyDescent="0.3">
      <c r="A34" s="14" t="s">
        <v>75</v>
      </c>
      <c r="B34" s="15">
        <f>ROUND(SUM('FIRE1104a raw'!B36:C36),0)</f>
        <v>599</v>
      </c>
      <c r="C34" s="15">
        <f>ROUND('FIRE1104a raw'!D36,0)</f>
        <v>8</v>
      </c>
      <c r="D34" s="15">
        <f>ROUND('FIRE1104a raw'!E36,0)</f>
        <v>8</v>
      </c>
      <c r="E34" s="15">
        <f>ROUND('FIRE1104a raw'!F36,0)</f>
        <v>1</v>
      </c>
      <c r="F34" s="15">
        <f>ROUND(SUM('FIRE1104a raw'!G36:H36),0)</f>
        <v>1</v>
      </c>
      <c r="G34" s="15">
        <f>ROUND('FIRE1104a raw'!I36,0)</f>
        <v>5</v>
      </c>
      <c r="H34" s="86">
        <f>IF(SUM(B34:F34)=0,"-",ROUND('FIRE1104a raw'!J36,3))</f>
        <v>2.9000000000000001E-2</v>
      </c>
      <c r="I34" s="84">
        <f>IF(SUM(B34:G34)=0,"-",ROUND('FIRE1104a raw'!K36,3))</f>
        <v>8.0000000000000002E-3</v>
      </c>
      <c r="J34" s="221" t="s">
        <v>1166</v>
      </c>
      <c r="K34" s="15">
        <f>ROUND(SUM('FIRE1104a raw'!M36:N36),0)</f>
        <v>408</v>
      </c>
      <c r="L34" s="15">
        <f>ROUND('FIRE1104a raw'!O36,0)</f>
        <v>4</v>
      </c>
      <c r="M34" s="15">
        <f>ROUND('FIRE1104a raw'!P36,0)</f>
        <v>4</v>
      </c>
      <c r="N34" s="15">
        <f>ROUND('FIRE1104a raw'!Q36,0)</f>
        <v>2</v>
      </c>
      <c r="O34" s="15">
        <f>ROUND(SUM('FIRE1104a raw'!R36:S36),0)</f>
        <v>3</v>
      </c>
      <c r="P34" s="15">
        <f>ROUND('FIRE1104a raw'!T36,0)</f>
        <v>18</v>
      </c>
      <c r="Q34" s="86">
        <f>IF(SUM(K34:O34)=0,"-",ROUND('FIRE1104a raw'!U36,3))</f>
        <v>3.1E-2</v>
      </c>
      <c r="R34" s="84">
        <f>IF(SUM(K34:P34)=0,"-",ROUND('FIRE1104a raw'!V36,3))</f>
        <v>4.1000000000000002E-2</v>
      </c>
      <c r="S34" s="221" t="s">
        <v>1166</v>
      </c>
      <c r="T34" s="16">
        <f>ROUND('FIRE1104a raw'!X36,0)</f>
        <v>1007</v>
      </c>
      <c r="U34" s="16">
        <f>ROUND('FIRE1104a raw'!Y36,0)</f>
        <v>12</v>
      </c>
      <c r="V34" s="16">
        <f>ROUND('FIRE1104a raw'!Z36,0)</f>
        <v>12</v>
      </c>
      <c r="W34" s="16">
        <f>ROUND('FIRE1104a raw'!AA36,0)</f>
        <v>3</v>
      </c>
      <c r="X34" s="16">
        <f>ROUND('FIRE1104a raw'!AB36,0)</f>
        <v>4</v>
      </c>
      <c r="Y34" s="16">
        <f>ROUND('FIRE1104a raw'!AC36,0)</f>
        <v>23</v>
      </c>
      <c r="Z34" s="86">
        <f>IF(SUM(T34:X34)=0,"-",ROUND('FIRE1104a raw'!AD36,3))</f>
        <v>0.03</v>
      </c>
      <c r="AA34" s="86">
        <f>IF(SUM(T34:Y34)=0,"-",ROUND('FIRE1104a raw'!AE36,3))</f>
        <v>2.1999999999999999E-2</v>
      </c>
      <c r="AB34" s="221" t="s">
        <v>1166</v>
      </c>
      <c r="AC34" s="15">
        <f>ROUND(SUM('FIRE1104a raw'!AG36:AH36),0)</f>
        <v>1</v>
      </c>
      <c r="AD34" s="15">
        <f>ROUND('FIRE1104a raw'!AI36,0)</f>
        <v>0</v>
      </c>
      <c r="AE34" s="15">
        <f>ROUND('FIRE1104a raw'!AJ36,0)</f>
        <v>0</v>
      </c>
      <c r="AF34" s="15">
        <f>ROUND('FIRE1104a raw'!AK36,0)</f>
        <v>0</v>
      </c>
      <c r="AG34" s="15">
        <f>ROUND(SUM('FIRE1104a raw'!AL36:AM36),0)</f>
        <v>0</v>
      </c>
      <c r="AH34" s="15">
        <f>ROUND('FIRE1104a raw'!AN36,0)</f>
        <v>0</v>
      </c>
      <c r="AI34" s="86">
        <f>IF(SUM(AC34:AG34)=0,"-",ROUND('FIRE1104a raw'!AO36,3))</f>
        <v>0</v>
      </c>
      <c r="AJ34" s="84">
        <f>IF(SUM(AC34:AH34)=0,"-",ROUND('FIRE1104a raw'!AP36,3))</f>
        <v>0</v>
      </c>
      <c r="AK34" s="221" t="s">
        <v>1166</v>
      </c>
      <c r="AL34" s="15">
        <f>ROUND(SUM('FIRE1104a raw'!AR36:AS36),0)</f>
        <v>202</v>
      </c>
      <c r="AM34" s="15">
        <f>ROUND('FIRE1104a raw'!AT36,0)</f>
        <v>1</v>
      </c>
      <c r="AN34" s="15">
        <f>ROUND('FIRE1104a raw'!AU36,0)</f>
        <v>9</v>
      </c>
      <c r="AO34" s="15">
        <f>ROUND('FIRE1104a raw'!AV36,0)</f>
        <v>1</v>
      </c>
      <c r="AP34" s="15">
        <f>ROUND(SUM('FIRE1104a raw'!AW36:AX36),0)</f>
        <v>2</v>
      </c>
      <c r="AQ34" s="15">
        <f>ROUND('FIRE1104a raw'!AY36,0)</f>
        <v>9</v>
      </c>
      <c r="AR34" s="86">
        <f>IF(SUM(AL34:AP34)=0,"-",ROUND('FIRE1104a raw'!AZ36,3))</f>
        <v>0.06</v>
      </c>
      <c r="AS34" s="84">
        <f>IF(SUM(AL34:AQ34)=0,"-",ROUND('FIRE1104a raw'!BA36,3))</f>
        <v>0.04</v>
      </c>
      <c r="AT34" s="221" t="s">
        <v>1166</v>
      </c>
      <c r="AU34" s="16">
        <f>ROUND('FIRE1104a raw'!BC36,0)</f>
        <v>1210</v>
      </c>
      <c r="AV34" s="16">
        <f>ROUND('FIRE1104a raw'!BD36,0)</f>
        <v>13</v>
      </c>
      <c r="AW34" s="16">
        <f>ROUND('FIRE1104a raw'!BE36,0)</f>
        <v>21</v>
      </c>
      <c r="AX34" s="16">
        <f>ROUND('FIRE1104a raw'!BF36,0)</f>
        <v>4</v>
      </c>
      <c r="AY34" s="16">
        <f>ROUND('FIRE1104a raw'!BG36,0)</f>
        <v>6</v>
      </c>
      <c r="AZ34" s="16">
        <f>ROUND('FIRE1104a raw'!BH36,0)</f>
        <v>32</v>
      </c>
      <c r="BA34" s="86">
        <f>IF(SUM(AU34:AY34)=0,"-",ROUND('FIRE1104a raw'!BI36,3))</f>
        <v>3.5000000000000003E-2</v>
      </c>
      <c r="BB34" s="86">
        <f>IF(SUM(AU34:AZ34)=0,"-",ROUND('FIRE1104a raw'!BJ36,3))</f>
        <v>2.5000000000000001E-2</v>
      </c>
      <c r="BC34" s="4"/>
      <c r="BD34" s="4"/>
      <c r="BE34" s="18"/>
      <c r="BF34" s="18"/>
    </row>
    <row r="35" spans="1:58" s="5" customFormat="1" ht="15" customHeight="1" x14ac:dyDescent="0.3">
      <c r="A35" s="14" t="s">
        <v>78</v>
      </c>
      <c r="B35" s="15">
        <f>ROUND(SUM('FIRE1104a raw'!B37:C37),0)</f>
        <v>314</v>
      </c>
      <c r="C35" s="15">
        <f>ROUND('FIRE1104a raw'!D37,0)</f>
        <v>12</v>
      </c>
      <c r="D35" s="15">
        <f>ROUND('FIRE1104a raw'!E37,0)</f>
        <v>2</v>
      </c>
      <c r="E35" s="15">
        <f>ROUND('FIRE1104a raw'!F37,0)</f>
        <v>2</v>
      </c>
      <c r="F35" s="15">
        <f>ROUND(SUM('FIRE1104a raw'!G37:H37),0)</f>
        <v>0</v>
      </c>
      <c r="G35" s="15">
        <f>ROUND('FIRE1104a raw'!I37,0)</f>
        <v>20</v>
      </c>
      <c r="H35" s="86">
        <f>IF(SUM(B35:F35)=0,"-",ROUND('FIRE1104a raw'!J37,3))</f>
        <v>4.8000000000000001E-2</v>
      </c>
      <c r="I35" s="84">
        <f>IF(SUM(B35:G35)=0,"-",ROUND('FIRE1104a raw'!K37,3))</f>
        <v>5.7000000000000002E-2</v>
      </c>
      <c r="J35" s="221" t="s">
        <v>1166</v>
      </c>
      <c r="K35" s="15">
        <f>ROUND(SUM('FIRE1104a raw'!M37:N37),0)</f>
        <v>185</v>
      </c>
      <c r="L35" s="15">
        <f>ROUND('FIRE1104a raw'!O37,0)</f>
        <v>0</v>
      </c>
      <c r="M35" s="15">
        <f>ROUND('FIRE1104a raw'!P37,0)</f>
        <v>0</v>
      </c>
      <c r="N35" s="15">
        <f>ROUND('FIRE1104a raw'!Q37,0)</f>
        <v>0</v>
      </c>
      <c r="O35" s="15">
        <f>ROUND(SUM('FIRE1104a raw'!R37:S37),0)</f>
        <v>0</v>
      </c>
      <c r="P35" s="15">
        <f>ROUND('FIRE1104a raw'!T37,0)</f>
        <v>22</v>
      </c>
      <c r="Q35" s="86">
        <f>IF(SUM(K35:O35)=0,"-",ROUND('FIRE1104a raw'!U37,3))</f>
        <v>0</v>
      </c>
      <c r="R35" s="84">
        <f>IF(SUM(K35:P35)=0,"-",ROUND('FIRE1104a raw'!V37,3))</f>
        <v>0.106</v>
      </c>
      <c r="S35" s="221" t="s">
        <v>1166</v>
      </c>
      <c r="T35" s="16">
        <f>ROUND('FIRE1104a raw'!X37,0)</f>
        <v>499</v>
      </c>
      <c r="U35" s="16">
        <f>ROUND('FIRE1104a raw'!Y37,0)</f>
        <v>12</v>
      </c>
      <c r="V35" s="16">
        <f>ROUND('FIRE1104a raw'!Z37,0)</f>
        <v>2</v>
      </c>
      <c r="W35" s="16">
        <f>ROUND('FIRE1104a raw'!AA37,0)</f>
        <v>2</v>
      </c>
      <c r="X35" s="16">
        <f>ROUND('FIRE1104a raw'!AB37,0)</f>
        <v>0</v>
      </c>
      <c r="Y35" s="16">
        <f>ROUND('FIRE1104a raw'!AC37,0)</f>
        <v>42</v>
      </c>
      <c r="Z35" s="86">
        <f>IF(SUM(T35:X35)=0,"-",ROUND('FIRE1104a raw'!AD37,3))</f>
        <v>3.1E-2</v>
      </c>
      <c r="AA35" s="86">
        <f>IF(SUM(T35:Y35)=0,"-",ROUND('FIRE1104a raw'!AE37,3))</f>
        <v>7.4999999999999997E-2</v>
      </c>
      <c r="AB35" s="221" t="s">
        <v>1166</v>
      </c>
      <c r="AC35" s="15">
        <f>ROUND(SUM('FIRE1104a raw'!AG37:AH37),0)</f>
        <v>22</v>
      </c>
      <c r="AD35" s="15">
        <f>ROUND('FIRE1104a raw'!AI37,0)</f>
        <v>0</v>
      </c>
      <c r="AE35" s="15">
        <f>ROUND('FIRE1104a raw'!AJ37,0)</f>
        <v>2</v>
      </c>
      <c r="AF35" s="15">
        <f>ROUND('FIRE1104a raw'!AK37,0)</f>
        <v>0</v>
      </c>
      <c r="AG35" s="15">
        <f>ROUND(SUM('FIRE1104a raw'!AL37:AM37),0)</f>
        <v>0</v>
      </c>
      <c r="AH35" s="15">
        <f>ROUND('FIRE1104a raw'!AN37,0)</f>
        <v>2</v>
      </c>
      <c r="AI35" s="86">
        <f>IF(SUM(AC35:AG35)=0,"-",ROUND('FIRE1104a raw'!AO37,3))</f>
        <v>8.3000000000000004E-2</v>
      </c>
      <c r="AJ35" s="84">
        <f>IF(SUM(AC35:AH35)=0,"-",ROUND('FIRE1104a raw'!AP37,3))</f>
        <v>7.6999999999999999E-2</v>
      </c>
      <c r="AK35" s="221" t="s">
        <v>1166</v>
      </c>
      <c r="AL35" s="15">
        <f>ROUND(SUM('FIRE1104a raw'!AR37:AS37),0)</f>
        <v>98</v>
      </c>
      <c r="AM35" s="15">
        <f>ROUND('FIRE1104a raw'!AT37,0)</f>
        <v>4</v>
      </c>
      <c r="AN35" s="15">
        <f>ROUND('FIRE1104a raw'!AU37,0)</f>
        <v>9</v>
      </c>
      <c r="AO35" s="15">
        <f>ROUND('FIRE1104a raw'!AV37,0)</f>
        <v>1</v>
      </c>
      <c r="AP35" s="15">
        <f>ROUND(SUM('FIRE1104a raw'!AW37:AX37),0)</f>
        <v>0</v>
      </c>
      <c r="AQ35" s="15">
        <f>ROUND('FIRE1104a raw'!AY37,0)</f>
        <v>10</v>
      </c>
      <c r="AR35" s="86">
        <f>IF(SUM(AL35:AP35)=0,"-",ROUND('FIRE1104a raw'!AZ37,3))</f>
        <v>0.125</v>
      </c>
      <c r="AS35" s="84">
        <f>IF(SUM(AL35:AQ35)=0,"-",ROUND('FIRE1104a raw'!BA37,3))</f>
        <v>8.2000000000000003E-2</v>
      </c>
      <c r="AT35" s="221" t="s">
        <v>1166</v>
      </c>
      <c r="AU35" s="16">
        <f>ROUND('FIRE1104a raw'!BC37,0)</f>
        <v>619</v>
      </c>
      <c r="AV35" s="16">
        <f>ROUND('FIRE1104a raw'!BD37,0)</f>
        <v>16</v>
      </c>
      <c r="AW35" s="16">
        <f>ROUND('FIRE1104a raw'!BE37,0)</f>
        <v>13</v>
      </c>
      <c r="AX35" s="16">
        <f>ROUND('FIRE1104a raw'!BF37,0)</f>
        <v>3</v>
      </c>
      <c r="AY35" s="16">
        <f>ROUND('FIRE1104a raw'!BG37,0)</f>
        <v>0</v>
      </c>
      <c r="AZ35" s="16">
        <f>ROUND('FIRE1104a raw'!BH37,0)</f>
        <v>54</v>
      </c>
      <c r="BA35" s="86">
        <f>IF(SUM(AU35:AY35)=0,"-",ROUND('FIRE1104a raw'!BI37,3))</f>
        <v>4.9000000000000002E-2</v>
      </c>
      <c r="BB35" s="86">
        <f>IF(SUM(AU35:AZ35)=0,"-",ROUND('FIRE1104a raw'!BJ37,3))</f>
        <v>7.6999999999999999E-2</v>
      </c>
      <c r="BC35" s="4"/>
      <c r="BD35" s="4"/>
      <c r="BE35" s="18"/>
      <c r="BF35" s="18"/>
    </row>
    <row r="36" spans="1:58" s="5" customFormat="1" ht="15" customHeight="1" x14ac:dyDescent="0.3">
      <c r="A36" s="14" t="s">
        <v>81</v>
      </c>
      <c r="B36" s="15">
        <f>ROUND(SUM('FIRE1104a raw'!B38:C38),0)</f>
        <v>178</v>
      </c>
      <c r="C36" s="15">
        <f>ROUND('FIRE1104a raw'!D38,0)</f>
        <v>3</v>
      </c>
      <c r="D36" s="15">
        <f>ROUND('FIRE1104a raw'!E38,0)</f>
        <v>1</v>
      </c>
      <c r="E36" s="15">
        <f>ROUND('FIRE1104a raw'!F38,0)</f>
        <v>0</v>
      </c>
      <c r="F36" s="15">
        <f>ROUND(SUM('FIRE1104a raw'!G38:H38),0)</f>
        <v>0</v>
      </c>
      <c r="G36" s="15">
        <f>ROUND('FIRE1104a raw'!I38,0)</f>
        <v>3</v>
      </c>
      <c r="H36" s="86">
        <f>IF(SUM(B36:F36)=0,"-",ROUND('FIRE1104a raw'!J38,3))</f>
        <v>2.1999999999999999E-2</v>
      </c>
      <c r="I36" s="84">
        <f>IF(SUM(B36:G36)=0,"-",ROUND('FIRE1104a raw'!K38,3))</f>
        <v>1.6E-2</v>
      </c>
      <c r="J36" s="221" t="s">
        <v>1166</v>
      </c>
      <c r="K36" s="15">
        <f>ROUND(SUM('FIRE1104a raw'!M38:N38),0)</f>
        <v>407</v>
      </c>
      <c r="L36" s="15">
        <f>ROUND('FIRE1104a raw'!O38,0)</f>
        <v>4</v>
      </c>
      <c r="M36" s="15">
        <f>ROUND('FIRE1104a raw'!P38,0)</f>
        <v>2</v>
      </c>
      <c r="N36" s="15">
        <f>ROUND('FIRE1104a raw'!Q38,0)</f>
        <v>0</v>
      </c>
      <c r="O36" s="15">
        <f>ROUND(SUM('FIRE1104a raw'!R38:S38),0)</f>
        <v>0</v>
      </c>
      <c r="P36" s="15">
        <f>ROUND('FIRE1104a raw'!T38,0)</f>
        <v>8</v>
      </c>
      <c r="Q36" s="86">
        <f>IF(SUM(K36:O36)=0,"-",ROUND('FIRE1104a raw'!U38,3))</f>
        <v>1.4999999999999999E-2</v>
      </c>
      <c r="R36" s="84">
        <f>IF(SUM(K36:P36)=0,"-",ROUND('FIRE1104a raw'!V38,3))</f>
        <v>1.9E-2</v>
      </c>
      <c r="S36" s="221" t="s">
        <v>1166</v>
      </c>
      <c r="T36" s="16">
        <f>ROUND('FIRE1104a raw'!X38,0)</f>
        <v>585</v>
      </c>
      <c r="U36" s="16">
        <f>ROUND('FIRE1104a raw'!Y38,0)</f>
        <v>7</v>
      </c>
      <c r="V36" s="16">
        <f>ROUND('FIRE1104a raw'!Z38,0)</f>
        <v>3</v>
      </c>
      <c r="W36" s="16">
        <f>ROUND('FIRE1104a raw'!AA38,0)</f>
        <v>0</v>
      </c>
      <c r="X36" s="16">
        <f>ROUND('FIRE1104a raw'!AB38,0)</f>
        <v>0</v>
      </c>
      <c r="Y36" s="16">
        <f>ROUND('FIRE1104a raw'!AC38,0)</f>
        <v>11</v>
      </c>
      <c r="Z36" s="86">
        <f>IF(SUM(T36:X36)=0,"-",ROUND('FIRE1104a raw'!AD38,3))</f>
        <v>1.7000000000000001E-2</v>
      </c>
      <c r="AA36" s="86">
        <f>IF(SUM(T36:Y36)=0,"-",ROUND('FIRE1104a raw'!AE38,3))</f>
        <v>1.7999999999999999E-2</v>
      </c>
      <c r="AB36" s="221" t="s">
        <v>1166</v>
      </c>
      <c r="AC36" s="15">
        <f>ROUND(SUM('FIRE1104a raw'!AG38:AH38),0)</f>
        <v>17</v>
      </c>
      <c r="AD36" s="15">
        <f>ROUND('FIRE1104a raw'!AI38,0)</f>
        <v>0</v>
      </c>
      <c r="AE36" s="15">
        <f>ROUND('FIRE1104a raw'!AJ38,0)</f>
        <v>0</v>
      </c>
      <c r="AF36" s="15">
        <f>ROUND('FIRE1104a raw'!AK38,0)</f>
        <v>0</v>
      </c>
      <c r="AG36" s="15">
        <f>ROUND(SUM('FIRE1104a raw'!AL38:AM38),0)</f>
        <v>0</v>
      </c>
      <c r="AH36" s="15">
        <f>ROUND('FIRE1104a raw'!AN38,0)</f>
        <v>1</v>
      </c>
      <c r="AI36" s="86">
        <f>IF(SUM(AC36:AG36)=0,"-",ROUND('FIRE1104a raw'!AO38,3))</f>
        <v>0</v>
      </c>
      <c r="AJ36" s="84">
        <f>IF(SUM(AC36:AH36)=0,"-",ROUND('FIRE1104a raw'!AP38,3))</f>
        <v>5.6000000000000001E-2</v>
      </c>
      <c r="AK36" s="221" t="s">
        <v>1166</v>
      </c>
      <c r="AL36" s="15">
        <f>ROUND(SUM('FIRE1104a raw'!AR38:AS38),0)</f>
        <v>56</v>
      </c>
      <c r="AM36" s="15">
        <f>ROUND('FIRE1104a raw'!AT38,0)</f>
        <v>0</v>
      </c>
      <c r="AN36" s="15">
        <f>ROUND('FIRE1104a raw'!AU38,0)</f>
        <v>0</v>
      </c>
      <c r="AO36" s="15">
        <f>ROUND('FIRE1104a raw'!AV38,0)</f>
        <v>1</v>
      </c>
      <c r="AP36" s="15">
        <f>ROUND(SUM('FIRE1104a raw'!AW38:AX38),0)</f>
        <v>0</v>
      </c>
      <c r="AQ36" s="15">
        <f>ROUND('FIRE1104a raw'!AY38,0)</f>
        <v>2</v>
      </c>
      <c r="AR36" s="86">
        <f>IF(SUM(AL36:AP36)=0,"-",ROUND('FIRE1104a raw'!AZ38,3))</f>
        <v>1.7999999999999999E-2</v>
      </c>
      <c r="AS36" s="84">
        <f>IF(SUM(AL36:AQ36)=0,"-",ROUND('FIRE1104a raw'!BA38,3))</f>
        <v>3.4000000000000002E-2</v>
      </c>
      <c r="AT36" s="221" t="s">
        <v>1166</v>
      </c>
      <c r="AU36" s="16">
        <f>ROUND('FIRE1104a raw'!BC38,0)</f>
        <v>658</v>
      </c>
      <c r="AV36" s="16">
        <f>ROUND('FIRE1104a raw'!BD38,0)</f>
        <v>7</v>
      </c>
      <c r="AW36" s="16">
        <f>ROUND('FIRE1104a raw'!BE38,0)</f>
        <v>3</v>
      </c>
      <c r="AX36" s="16">
        <f>ROUND('FIRE1104a raw'!BF38,0)</f>
        <v>1</v>
      </c>
      <c r="AY36" s="16">
        <f>ROUND('FIRE1104a raw'!BG38,0)</f>
        <v>0</v>
      </c>
      <c r="AZ36" s="16">
        <f>ROUND('FIRE1104a raw'!BH38,0)</f>
        <v>14</v>
      </c>
      <c r="BA36" s="86">
        <f>IF(SUM(AU36:AY36)=0,"-",ROUND('FIRE1104a raw'!BI38,3))</f>
        <v>1.6E-2</v>
      </c>
      <c r="BB36" s="86">
        <f>IF(SUM(AU36:AZ36)=0,"-",ROUND('FIRE1104a raw'!BJ38,3))</f>
        <v>0.02</v>
      </c>
      <c r="BC36" s="4"/>
      <c r="BD36" s="4"/>
      <c r="BE36" s="18"/>
      <c r="BF36" s="18"/>
    </row>
    <row r="37" spans="1:58" s="5" customFormat="1" ht="15" customHeight="1" x14ac:dyDescent="0.3">
      <c r="A37" s="14" t="s">
        <v>84</v>
      </c>
      <c r="B37" s="15">
        <f>ROUND(SUM('FIRE1104a raw'!B39:C39),0)</f>
        <v>577</v>
      </c>
      <c r="C37" s="15">
        <f>ROUND('FIRE1104a raw'!D39,0)</f>
        <v>21</v>
      </c>
      <c r="D37" s="15">
        <f>ROUND('FIRE1104a raw'!E39,0)</f>
        <v>0</v>
      </c>
      <c r="E37" s="15">
        <f>ROUND('FIRE1104a raw'!F39,0)</f>
        <v>7</v>
      </c>
      <c r="F37" s="15">
        <f>ROUND(SUM('FIRE1104a raw'!G39:H39),0)</f>
        <v>4</v>
      </c>
      <c r="G37" s="15">
        <f>ROUND('FIRE1104a raw'!I39,0)</f>
        <v>12</v>
      </c>
      <c r="H37" s="86">
        <f>IF(SUM(B37:F37)=0,"-",ROUND('FIRE1104a raw'!J39,3))</f>
        <v>5.2999999999999999E-2</v>
      </c>
      <c r="I37" s="84">
        <f>IF(SUM(B37:G37)=0,"-",ROUND('FIRE1104a raw'!K39,3))</f>
        <v>1.9E-2</v>
      </c>
      <c r="J37" s="221" t="s">
        <v>1166</v>
      </c>
      <c r="K37" s="15">
        <f>ROUND(SUM('FIRE1104a raw'!M39:N39),0)</f>
        <v>207</v>
      </c>
      <c r="L37" s="15">
        <f>ROUND('FIRE1104a raw'!O39,0)</f>
        <v>9</v>
      </c>
      <c r="M37" s="15">
        <f>ROUND('FIRE1104a raw'!P39,0)</f>
        <v>0</v>
      </c>
      <c r="N37" s="15">
        <f>ROUND('FIRE1104a raw'!Q39,0)</f>
        <v>2</v>
      </c>
      <c r="O37" s="15">
        <f>ROUND(SUM('FIRE1104a raw'!R39:S39),0)</f>
        <v>3</v>
      </c>
      <c r="P37" s="15">
        <f>ROUND('FIRE1104a raw'!T39,0)</f>
        <v>6</v>
      </c>
      <c r="Q37" s="86">
        <f>IF(SUM(K37:O37)=0,"-",ROUND('FIRE1104a raw'!U39,3))</f>
        <v>6.3E-2</v>
      </c>
      <c r="R37" s="84">
        <f>IF(SUM(K37:P37)=0,"-",ROUND('FIRE1104a raw'!V39,3))</f>
        <v>2.5999999999999999E-2</v>
      </c>
      <c r="S37" s="221" t="s">
        <v>1166</v>
      </c>
      <c r="T37" s="16">
        <f>ROUND('FIRE1104a raw'!X39,0)</f>
        <v>784</v>
      </c>
      <c r="U37" s="16">
        <f>ROUND('FIRE1104a raw'!Y39,0)</f>
        <v>30</v>
      </c>
      <c r="V37" s="16">
        <f>ROUND('FIRE1104a raw'!Z39,0)</f>
        <v>0</v>
      </c>
      <c r="W37" s="16">
        <f>ROUND('FIRE1104a raw'!AA39,0)</f>
        <v>9</v>
      </c>
      <c r="X37" s="16">
        <f>ROUND('FIRE1104a raw'!AB39,0)</f>
        <v>7</v>
      </c>
      <c r="Y37" s="16">
        <f>ROUND('FIRE1104a raw'!AC39,0)</f>
        <v>18</v>
      </c>
      <c r="Z37" s="86">
        <f>IF(SUM(T37:X37)=0,"-",ROUND('FIRE1104a raw'!AD39,3))</f>
        <v>5.5E-2</v>
      </c>
      <c r="AA37" s="86">
        <f>IF(SUM(T37:Y37)=0,"-",ROUND('FIRE1104a raw'!AE39,3))</f>
        <v>2.1000000000000001E-2</v>
      </c>
      <c r="AB37" s="221" t="s">
        <v>1166</v>
      </c>
      <c r="AC37" s="15">
        <f>ROUND(SUM('FIRE1104a raw'!AG39:AH39),0)</f>
        <v>37</v>
      </c>
      <c r="AD37" s="15">
        <f>ROUND('FIRE1104a raw'!AI39,0)</f>
        <v>0</v>
      </c>
      <c r="AE37" s="15">
        <f>ROUND('FIRE1104a raw'!AJ39,0)</f>
        <v>0</v>
      </c>
      <c r="AF37" s="15">
        <f>ROUND('FIRE1104a raw'!AK39,0)</f>
        <v>0</v>
      </c>
      <c r="AG37" s="15">
        <f>ROUND(SUM('FIRE1104a raw'!AL39:AM39),0)</f>
        <v>0</v>
      </c>
      <c r="AH37" s="15">
        <f>ROUND('FIRE1104a raw'!AN39,0)</f>
        <v>0</v>
      </c>
      <c r="AI37" s="86">
        <f>IF(SUM(AC37:AG37)=0,"-",ROUND('FIRE1104a raw'!AO39,3))</f>
        <v>0</v>
      </c>
      <c r="AJ37" s="84">
        <f>IF(SUM(AC37:AH37)=0,"-",ROUND('FIRE1104a raw'!AP39,3))</f>
        <v>0</v>
      </c>
      <c r="AK37" s="221" t="s">
        <v>1166</v>
      </c>
      <c r="AL37" s="15">
        <f>ROUND(SUM('FIRE1104a raw'!AR39:AS39),0)</f>
        <v>293</v>
      </c>
      <c r="AM37" s="15">
        <f>ROUND('FIRE1104a raw'!AT39,0)</f>
        <v>3</v>
      </c>
      <c r="AN37" s="15">
        <f>ROUND('FIRE1104a raw'!AU39,0)</f>
        <v>2</v>
      </c>
      <c r="AO37" s="15">
        <f>ROUND('FIRE1104a raw'!AV39,0)</f>
        <v>3</v>
      </c>
      <c r="AP37" s="15">
        <f>ROUND(SUM('FIRE1104a raw'!AW39:AX39),0)</f>
        <v>0</v>
      </c>
      <c r="AQ37" s="15">
        <f>ROUND('FIRE1104a raw'!AY39,0)</f>
        <v>10</v>
      </c>
      <c r="AR37" s="86">
        <f>IF(SUM(AL37:AP37)=0,"-",ROUND('FIRE1104a raw'!AZ39,3))</f>
        <v>2.7E-2</v>
      </c>
      <c r="AS37" s="84">
        <f>IF(SUM(AL37:AQ37)=0,"-",ROUND('FIRE1104a raw'!BA39,3))</f>
        <v>3.2000000000000001E-2</v>
      </c>
      <c r="AT37" s="221" t="s">
        <v>1166</v>
      </c>
      <c r="AU37" s="16">
        <f>ROUND('FIRE1104a raw'!BC39,0)</f>
        <v>1114</v>
      </c>
      <c r="AV37" s="16">
        <f>ROUND('FIRE1104a raw'!BD39,0)</f>
        <v>33</v>
      </c>
      <c r="AW37" s="16">
        <f>ROUND('FIRE1104a raw'!BE39,0)</f>
        <v>2</v>
      </c>
      <c r="AX37" s="16">
        <f>ROUND('FIRE1104a raw'!BF39,0)</f>
        <v>12</v>
      </c>
      <c r="AY37" s="16">
        <f>ROUND('FIRE1104a raw'!BG39,0)</f>
        <v>7</v>
      </c>
      <c r="AZ37" s="16">
        <f>ROUND('FIRE1104a raw'!BH39,0)</f>
        <v>28</v>
      </c>
      <c r="BA37" s="86">
        <f>IF(SUM(AU37:AY37)=0,"-",ROUND('FIRE1104a raw'!BI39,3))</f>
        <v>4.5999999999999999E-2</v>
      </c>
      <c r="BB37" s="86">
        <f>IF(SUM(AU37:AZ37)=0,"-",ROUND('FIRE1104a raw'!BJ39,3))</f>
        <v>2.3E-2</v>
      </c>
      <c r="BC37" s="4"/>
      <c r="BD37" s="4"/>
      <c r="BE37" s="18"/>
      <c r="BF37" s="18"/>
    </row>
    <row r="38" spans="1:58" s="5" customFormat="1" ht="15" customHeight="1" x14ac:dyDescent="0.3">
      <c r="A38" s="14" t="s">
        <v>87</v>
      </c>
      <c r="B38" s="15">
        <f>ROUND(SUM('FIRE1104a raw'!B40:C40),0)</f>
        <v>244</v>
      </c>
      <c r="C38" s="15">
        <f>ROUND('FIRE1104a raw'!D40,0)</f>
        <v>1</v>
      </c>
      <c r="D38" s="15">
        <f>ROUND('FIRE1104a raw'!E40,0)</f>
        <v>1</v>
      </c>
      <c r="E38" s="15">
        <f>ROUND('FIRE1104a raw'!F40,0)</f>
        <v>0</v>
      </c>
      <c r="F38" s="15">
        <f>ROUND(SUM('FIRE1104a raw'!G40:H40),0)</f>
        <v>0</v>
      </c>
      <c r="G38" s="15">
        <f>ROUND('FIRE1104a raw'!I40,0)</f>
        <v>33</v>
      </c>
      <c r="H38" s="86">
        <f>IF(SUM(B38:F38)=0,"-",ROUND('FIRE1104a raw'!J40,3))</f>
        <v>8.0000000000000002E-3</v>
      </c>
      <c r="I38" s="84">
        <f>IF(SUM(B38:G38)=0,"-",ROUND('FIRE1104a raw'!K40,3))</f>
        <v>0.11799999999999999</v>
      </c>
      <c r="J38" s="221" t="s">
        <v>1166</v>
      </c>
      <c r="K38" s="15">
        <f>ROUND(SUM('FIRE1104a raw'!M40:N40),0)</f>
        <v>414</v>
      </c>
      <c r="L38" s="15">
        <f>ROUND('FIRE1104a raw'!O40,0)</f>
        <v>2</v>
      </c>
      <c r="M38" s="15">
        <f>ROUND('FIRE1104a raw'!P40,0)</f>
        <v>1</v>
      </c>
      <c r="N38" s="15">
        <f>ROUND('FIRE1104a raw'!Q40,0)</f>
        <v>2</v>
      </c>
      <c r="O38" s="15">
        <f>ROUND(SUM('FIRE1104a raw'!R40:S40),0)</f>
        <v>0</v>
      </c>
      <c r="P38" s="15">
        <f>ROUND('FIRE1104a raw'!T40,0)</f>
        <v>40</v>
      </c>
      <c r="Q38" s="86">
        <f>IF(SUM(K38:O38)=0,"-",ROUND('FIRE1104a raw'!U40,3))</f>
        <v>1.2E-2</v>
      </c>
      <c r="R38" s="84">
        <f>IF(SUM(K38:P38)=0,"-",ROUND('FIRE1104a raw'!V40,3))</f>
        <v>8.6999999999999994E-2</v>
      </c>
      <c r="S38" s="221" t="s">
        <v>1166</v>
      </c>
      <c r="T38" s="16">
        <f>ROUND('FIRE1104a raw'!X40,0)</f>
        <v>658</v>
      </c>
      <c r="U38" s="16">
        <f>ROUND('FIRE1104a raw'!Y40,0)</f>
        <v>3</v>
      </c>
      <c r="V38" s="16">
        <f>ROUND('FIRE1104a raw'!Z40,0)</f>
        <v>2</v>
      </c>
      <c r="W38" s="16">
        <f>ROUND('FIRE1104a raw'!AA40,0)</f>
        <v>2</v>
      </c>
      <c r="X38" s="16">
        <f>ROUND('FIRE1104a raw'!AB40,0)</f>
        <v>0</v>
      </c>
      <c r="Y38" s="16">
        <f>ROUND('FIRE1104a raw'!AC40,0)</f>
        <v>73</v>
      </c>
      <c r="Z38" s="86">
        <f>IF(SUM(T38:X38)=0,"-",ROUND('FIRE1104a raw'!AD40,3))</f>
        <v>1.0999999999999999E-2</v>
      </c>
      <c r="AA38" s="86">
        <f>IF(SUM(T38:Y38)=0,"-",ROUND('FIRE1104a raw'!AE40,3))</f>
        <v>9.9000000000000005E-2</v>
      </c>
      <c r="AB38" s="221" t="s">
        <v>1166</v>
      </c>
      <c r="AC38" s="15">
        <f>ROUND(SUM('FIRE1104a raw'!AG40:AH40),0)</f>
        <v>25</v>
      </c>
      <c r="AD38" s="15">
        <f>ROUND('FIRE1104a raw'!AI40,0)</f>
        <v>0</v>
      </c>
      <c r="AE38" s="15">
        <f>ROUND('FIRE1104a raw'!AJ40,0)</f>
        <v>0</v>
      </c>
      <c r="AF38" s="15">
        <f>ROUND('FIRE1104a raw'!AK40,0)</f>
        <v>0</v>
      </c>
      <c r="AG38" s="15">
        <f>ROUND(SUM('FIRE1104a raw'!AL40:AM40),0)</f>
        <v>0</v>
      </c>
      <c r="AH38" s="15">
        <f>ROUND('FIRE1104a raw'!AN40,0)</f>
        <v>0</v>
      </c>
      <c r="AI38" s="86">
        <f>IF(SUM(AC38:AG38)=0,"-",ROUND('FIRE1104a raw'!AO40,3))</f>
        <v>0</v>
      </c>
      <c r="AJ38" s="84">
        <f>IF(SUM(AC38:AH38)=0,"-",ROUND('FIRE1104a raw'!AP40,3))</f>
        <v>0</v>
      </c>
      <c r="AK38" s="221" t="s">
        <v>1166</v>
      </c>
      <c r="AL38" s="15">
        <f>ROUND(SUM('FIRE1104a raw'!AR40:AS40),0)</f>
        <v>71</v>
      </c>
      <c r="AM38" s="15">
        <f>ROUND('FIRE1104a raw'!AT40,0)</f>
        <v>0</v>
      </c>
      <c r="AN38" s="15">
        <f>ROUND('FIRE1104a raw'!AU40,0)</f>
        <v>0</v>
      </c>
      <c r="AO38" s="15">
        <f>ROUND('FIRE1104a raw'!AV40,0)</f>
        <v>0</v>
      </c>
      <c r="AP38" s="15">
        <f>ROUND(SUM('FIRE1104a raw'!AW40:AX40),0)</f>
        <v>0</v>
      </c>
      <c r="AQ38" s="15">
        <f>ROUND('FIRE1104a raw'!AY40,0)</f>
        <v>82</v>
      </c>
      <c r="AR38" s="86">
        <f>IF(SUM(AL38:AP38)=0,"-",ROUND('FIRE1104a raw'!AZ40,3))</f>
        <v>0</v>
      </c>
      <c r="AS38" s="84">
        <f>IF(SUM(AL38:AQ38)=0,"-",ROUND('FIRE1104a raw'!BA40,3))</f>
        <v>0.53600000000000003</v>
      </c>
      <c r="AT38" s="221" t="s">
        <v>1166</v>
      </c>
      <c r="AU38" s="16">
        <f>ROUND('FIRE1104a raw'!BC40,0)</f>
        <v>754</v>
      </c>
      <c r="AV38" s="16">
        <f>ROUND('FIRE1104a raw'!BD40,0)</f>
        <v>3</v>
      </c>
      <c r="AW38" s="16">
        <f>ROUND('FIRE1104a raw'!BE40,0)</f>
        <v>2</v>
      </c>
      <c r="AX38" s="16">
        <f>ROUND('FIRE1104a raw'!BF40,0)</f>
        <v>2</v>
      </c>
      <c r="AY38" s="16">
        <f>ROUND('FIRE1104a raw'!BG40,0)</f>
        <v>0</v>
      </c>
      <c r="AZ38" s="16">
        <f>ROUND('FIRE1104a raw'!BH40,0)</f>
        <v>155</v>
      </c>
      <c r="BA38" s="86">
        <f>IF(SUM(AU38:AY38)=0,"-",ROUND('FIRE1104a raw'!BI40,3))</f>
        <v>8.9999999999999993E-3</v>
      </c>
      <c r="BB38" s="86">
        <f>IF(SUM(AU38:AZ38)=0,"-",ROUND('FIRE1104a raw'!BJ40,3))</f>
        <v>0.16900000000000001</v>
      </c>
      <c r="BC38" s="4"/>
      <c r="BD38" s="4"/>
      <c r="BE38" s="18"/>
      <c r="BF38" s="18"/>
    </row>
    <row r="39" spans="1:58" s="5" customFormat="1" ht="15" customHeight="1" x14ac:dyDescent="0.3">
      <c r="A39" s="14" t="s">
        <v>138</v>
      </c>
      <c r="B39" s="15">
        <f>ROUND(SUM('FIRE1104a raw'!B41:C41),0)</f>
        <v>0</v>
      </c>
      <c r="C39" s="15">
        <f>ROUND('FIRE1104a raw'!D41,0)</f>
        <v>0</v>
      </c>
      <c r="D39" s="15">
        <f>ROUND('FIRE1104a raw'!E41,0)</f>
        <v>0</v>
      </c>
      <c r="E39" s="15">
        <f>ROUND('FIRE1104a raw'!F41,0)</f>
        <v>0</v>
      </c>
      <c r="F39" s="15">
        <f>ROUND(SUM('FIRE1104a raw'!G41:H41),0)</f>
        <v>0</v>
      </c>
      <c r="G39" s="15">
        <f>ROUND('FIRE1104a raw'!I41,0)</f>
        <v>0</v>
      </c>
      <c r="H39" s="86" t="str">
        <f>IF(SUM(B39:F39)=0,"-",ROUND('FIRE1104a raw'!J41,3))</f>
        <v>-</v>
      </c>
      <c r="I39" s="84" t="str">
        <f>IF(SUM(B39:G39)=0,"-",ROUND('FIRE1104a raw'!K41,3))</f>
        <v>-</v>
      </c>
      <c r="J39" s="221" t="s">
        <v>1166</v>
      </c>
      <c r="K39" s="15">
        <f>ROUND(SUM('FIRE1104a raw'!M41:N41),0)</f>
        <v>0</v>
      </c>
      <c r="L39" s="15">
        <f>ROUND('FIRE1104a raw'!O41,0)</f>
        <v>0</v>
      </c>
      <c r="M39" s="15">
        <f>ROUND('FIRE1104a raw'!P41,0)</f>
        <v>0</v>
      </c>
      <c r="N39" s="15">
        <f>ROUND('FIRE1104a raw'!Q41,0)</f>
        <v>0</v>
      </c>
      <c r="O39" s="15">
        <f>ROUND(SUM('FIRE1104a raw'!R41:S41),0)</f>
        <v>0</v>
      </c>
      <c r="P39" s="15">
        <f>ROUND('FIRE1104a raw'!T41,0)</f>
        <v>0</v>
      </c>
      <c r="Q39" s="86" t="str">
        <f>IF(SUM(K39:O39)=0,"-",ROUND('FIRE1104a raw'!U41,3))</f>
        <v>-</v>
      </c>
      <c r="R39" s="84" t="str">
        <f>IF(SUM(K39:P39)=0,"-",ROUND('FIRE1104a raw'!V41,3))</f>
        <v>-</v>
      </c>
      <c r="S39" s="221" t="s">
        <v>1166</v>
      </c>
      <c r="T39" s="16">
        <f>ROUND('FIRE1104a raw'!X41,0)</f>
        <v>0</v>
      </c>
      <c r="U39" s="16">
        <f>ROUND('FIRE1104a raw'!Y41,0)</f>
        <v>0</v>
      </c>
      <c r="V39" s="16">
        <f>ROUND('FIRE1104a raw'!Z41,0)</f>
        <v>0</v>
      </c>
      <c r="W39" s="16">
        <f>ROUND('FIRE1104a raw'!AA41,0)</f>
        <v>0</v>
      </c>
      <c r="X39" s="16">
        <f>ROUND('FIRE1104a raw'!AB41,0)</f>
        <v>0</v>
      </c>
      <c r="Y39" s="16">
        <f>ROUND('FIRE1104a raw'!AC41,0)</f>
        <v>0</v>
      </c>
      <c r="Z39" s="86" t="str">
        <f>IF(SUM(T39:X39)=0,"-",ROUND('FIRE1104a raw'!AD41,3))</f>
        <v>-</v>
      </c>
      <c r="AA39" s="86" t="str">
        <f>IF(SUM(T39:Y39)=0,"-",ROUND('FIRE1104a raw'!AE41,3))</f>
        <v>-</v>
      </c>
      <c r="AB39" s="221" t="s">
        <v>1166</v>
      </c>
      <c r="AC39" s="15">
        <f>ROUND(SUM('FIRE1104a raw'!AG41:AH41),0)</f>
        <v>60</v>
      </c>
      <c r="AD39" s="15">
        <f>ROUND('FIRE1104a raw'!AI41,0)</f>
        <v>0</v>
      </c>
      <c r="AE39" s="15">
        <f>ROUND('FIRE1104a raw'!AJ41,0)</f>
        <v>1</v>
      </c>
      <c r="AF39" s="15">
        <f>ROUND('FIRE1104a raw'!AK41,0)</f>
        <v>0</v>
      </c>
      <c r="AG39" s="15">
        <f>ROUND(SUM('FIRE1104a raw'!AL41:AM41),0)</f>
        <v>0</v>
      </c>
      <c r="AH39" s="15">
        <f>ROUND('FIRE1104a raw'!AN41,0)</f>
        <v>0</v>
      </c>
      <c r="AI39" s="86">
        <f>IF(SUM(AC39:AG39)=0,"-",ROUND('FIRE1104a raw'!AO41,3))</f>
        <v>1.6E-2</v>
      </c>
      <c r="AJ39" s="84">
        <f>IF(SUM(AC39:AH39)=0,"-",ROUND('FIRE1104a raw'!AP41,3))</f>
        <v>0</v>
      </c>
      <c r="AK39" s="221" t="s">
        <v>1166</v>
      </c>
      <c r="AL39" s="15">
        <f>ROUND(SUM('FIRE1104a raw'!AR41:AS41),0)</f>
        <v>4</v>
      </c>
      <c r="AM39" s="15">
        <f>ROUND('FIRE1104a raw'!AT41,0)</f>
        <v>0</v>
      </c>
      <c r="AN39" s="15">
        <f>ROUND('FIRE1104a raw'!AU41,0)</f>
        <v>0</v>
      </c>
      <c r="AO39" s="15">
        <f>ROUND('FIRE1104a raw'!AV41,0)</f>
        <v>1</v>
      </c>
      <c r="AP39" s="15">
        <f>ROUND(SUM('FIRE1104a raw'!AW41:AX41),0)</f>
        <v>0</v>
      </c>
      <c r="AQ39" s="15">
        <f>ROUND('FIRE1104a raw'!AY41,0)</f>
        <v>0</v>
      </c>
      <c r="AR39" s="86">
        <f>IF(SUM(AL39:AP39)=0,"-",ROUND('FIRE1104a raw'!AZ41,3))</f>
        <v>0.2</v>
      </c>
      <c r="AS39" s="84">
        <f>IF(SUM(AL39:AQ39)=0,"-",ROUND('FIRE1104a raw'!BA41,3))</f>
        <v>0</v>
      </c>
      <c r="AT39" s="221" t="s">
        <v>1166</v>
      </c>
      <c r="AU39" s="16">
        <f>ROUND('FIRE1104a raw'!BC41,0)</f>
        <v>64</v>
      </c>
      <c r="AV39" s="16">
        <f>ROUND('FIRE1104a raw'!BD41,0)</f>
        <v>0</v>
      </c>
      <c r="AW39" s="16">
        <f>ROUND('FIRE1104a raw'!BE41,0)</f>
        <v>1</v>
      </c>
      <c r="AX39" s="16">
        <f>ROUND('FIRE1104a raw'!BF41,0)</f>
        <v>1</v>
      </c>
      <c r="AY39" s="16">
        <f>ROUND('FIRE1104a raw'!BG41,0)</f>
        <v>0</v>
      </c>
      <c r="AZ39" s="16">
        <f>ROUND('FIRE1104a raw'!BH41,0)</f>
        <v>0</v>
      </c>
      <c r="BA39" s="86">
        <f>IF(SUM(AU39:AY39)=0,"-",ROUND('FIRE1104a raw'!BI41,3))</f>
        <v>0.03</v>
      </c>
      <c r="BB39" s="86">
        <f>IF(SUM(AU39:AZ39)=0,"-",ROUND('FIRE1104a raw'!BJ41,3))</f>
        <v>0</v>
      </c>
      <c r="BC39" s="4"/>
      <c r="BD39" s="4"/>
      <c r="BE39" s="18"/>
      <c r="BF39" s="18"/>
    </row>
    <row r="40" spans="1:58" s="5" customFormat="1" ht="15" customHeight="1" x14ac:dyDescent="0.3">
      <c r="A40" s="14" t="s">
        <v>90</v>
      </c>
      <c r="B40" s="15">
        <f>ROUND(SUM('FIRE1104a raw'!B42:C42),0)</f>
        <v>261</v>
      </c>
      <c r="C40" s="15">
        <f>ROUND('FIRE1104a raw'!D42,0)</f>
        <v>3</v>
      </c>
      <c r="D40" s="15">
        <f>ROUND('FIRE1104a raw'!E42,0)</f>
        <v>0</v>
      </c>
      <c r="E40" s="15">
        <f>ROUND('FIRE1104a raw'!F42,0)</f>
        <v>0</v>
      </c>
      <c r="F40" s="15">
        <f>ROUND(SUM('FIRE1104a raw'!G42:H42),0)</f>
        <v>0</v>
      </c>
      <c r="G40" s="15">
        <f>ROUND('FIRE1104a raw'!I42,0)</f>
        <v>49</v>
      </c>
      <c r="H40" s="86">
        <f>IF(SUM(B40:F40)=0,"-",ROUND('FIRE1104a raw'!J42,3))</f>
        <v>1.0999999999999999E-2</v>
      </c>
      <c r="I40" s="84">
        <f>IF(SUM(B40:G40)=0,"-",ROUND('FIRE1104a raw'!K42,3))</f>
        <v>0.157</v>
      </c>
      <c r="J40" s="221" t="s">
        <v>1166</v>
      </c>
      <c r="K40" s="15">
        <f>ROUND(SUM('FIRE1104a raw'!M42:N42),0)</f>
        <v>311</v>
      </c>
      <c r="L40" s="15">
        <f>ROUND('FIRE1104a raw'!O42,0)</f>
        <v>1</v>
      </c>
      <c r="M40" s="15">
        <f>ROUND('FIRE1104a raw'!P42,0)</f>
        <v>2</v>
      </c>
      <c r="N40" s="15">
        <f>ROUND('FIRE1104a raw'!Q42,0)</f>
        <v>0</v>
      </c>
      <c r="O40" s="15">
        <f>ROUND(SUM('FIRE1104a raw'!R42:S42),0)</f>
        <v>0</v>
      </c>
      <c r="P40" s="15">
        <f>ROUND('FIRE1104a raw'!T42,0)</f>
        <v>43</v>
      </c>
      <c r="Q40" s="86">
        <f>IF(SUM(K40:O40)=0,"-",ROUND('FIRE1104a raw'!U42,3))</f>
        <v>0.01</v>
      </c>
      <c r="R40" s="84">
        <f>IF(SUM(K40:P40)=0,"-",ROUND('FIRE1104a raw'!V42,3))</f>
        <v>0.12</v>
      </c>
      <c r="S40" s="221" t="s">
        <v>1166</v>
      </c>
      <c r="T40" s="16">
        <f>ROUND('FIRE1104a raw'!X42,0)</f>
        <v>572</v>
      </c>
      <c r="U40" s="16">
        <f>ROUND('FIRE1104a raw'!Y42,0)</f>
        <v>4</v>
      </c>
      <c r="V40" s="16">
        <f>ROUND('FIRE1104a raw'!Z42,0)</f>
        <v>2</v>
      </c>
      <c r="W40" s="16">
        <f>ROUND('FIRE1104a raw'!AA42,0)</f>
        <v>0</v>
      </c>
      <c r="X40" s="16">
        <f>ROUND('FIRE1104a raw'!AB42,0)</f>
        <v>0</v>
      </c>
      <c r="Y40" s="16">
        <f>ROUND('FIRE1104a raw'!AC42,0)</f>
        <v>92</v>
      </c>
      <c r="Z40" s="86">
        <f>IF(SUM(T40:X40)=0,"-",ROUND('FIRE1104a raw'!AD42,3))</f>
        <v>0.01</v>
      </c>
      <c r="AA40" s="86">
        <f>IF(SUM(T40:Y40)=0,"-",ROUND('FIRE1104a raw'!AE42,3))</f>
        <v>0.13700000000000001</v>
      </c>
      <c r="AB40" s="221" t="s">
        <v>1166</v>
      </c>
      <c r="AC40" s="15">
        <f>ROUND(SUM('FIRE1104a raw'!AG42:AH42),0)</f>
        <v>20</v>
      </c>
      <c r="AD40" s="15">
        <f>ROUND('FIRE1104a raw'!AI42,0)</f>
        <v>0</v>
      </c>
      <c r="AE40" s="15">
        <f>ROUND('FIRE1104a raw'!AJ42,0)</f>
        <v>0</v>
      </c>
      <c r="AF40" s="15">
        <f>ROUND('FIRE1104a raw'!AK42,0)</f>
        <v>0</v>
      </c>
      <c r="AG40" s="15">
        <f>ROUND(SUM('FIRE1104a raw'!AL42:AM42),0)</f>
        <v>0</v>
      </c>
      <c r="AH40" s="15">
        <f>ROUND('FIRE1104a raw'!AN42,0)</f>
        <v>0</v>
      </c>
      <c r="AI40" s="86">
        <f>IF(SUM(AC40:AG40)=0,"-",ROUND('FIRE1104a raw'!AO42,3))</f>
        <v>0</v>
      </c>
      <c r="AJ40" s="84">
        <f>IF(SUM(AC40:AH40)=0,"-",ROUND('FIRE1104a raw'!AP42,3))</f>
        <v>0</v>
      </c>
      <c r="AK40" s="221" t="s">
        <v>1166</v>
      </c>
      <c r="AL40" s="15">
        <f>ROUND(SUM('FIRE1104a raw'!AR42:AS42),0)</f>
        <v>87</v>
      </c>
      <c r="AM40" s="15">
        <f>ROUND('FIRE1104a raw'!AT42,0)</f>
        <v>1</v>
      </c>
      <c r="AN40" s="15">
        <f>ROUND('FIRE1104a raw'!AU42,0)</f>
        <v>1</v>
      </c>
      <c r="AO40" s="15">
        <f>ROUND('FIRE1104a raw'!AV42,0)</f>
        <v>1</v>
      </c>
      <c r="AP40" s="15">
        <f>ROUND(SUM('FIRE1104a raw'!AW42:AX42),0)</f>
        <v>0</v>
      </c>
      <c r="AQ40" s="15">
        <f>ROUND('FIRE1104a raw'!AY42,0)</f>
        <v>3</v>
      </c>
      <c r="AR40" s="86">
        <f>IF(SUM(AL40:AP40)=0,"-",ROUND('FIRE1104a raw'!AZ42,3))</f>
        <v>3.3000000000000002E-2</v>
      </c>
      <c r="AS40" s="84">
        <f>IF(SUM(AL40:AQ40)=0,"-",ROUND('FIRE1104a raw'!BA42,3))</f>
        <v>3.2000000000000001E-2</v>
      </c>
      <c r="AT40" s="221" t="s">
        <v>1166</v>
      </c>
      <c r="AU40" s="16">
        <f>ROUND('FIRE1104a raw'!BC42,0)</f>
        <v>679</v>
      </c>
      <c r="AV40" s="16">
        <f>ROUND('FIRE1104a raw'!BD42,0)</f>
        <v>5</v>
      </c>
      <c r="AW40" s="16">
        <f>ROUND('FIRE1104a raw'!BE42,0)</f>
        <v>3</v>
      </c>
      <c r="AX40" s="16">
        <f>ROUND('FIRE1104a raw'!BF42,0)</f>
        <v>1</v>
      </c>
      <c r="AY40" s="16">
        <f>ROUND('FIRE1104a raw'!BG42,0)</f>
        <v>0</v>
      </c>
      <c r="AZ40" s="16">
        <f>ROUND('FIRE1104a raw'!BH42,0)</f>
        <v>95</v>
      </c>
      <c r="BA40" s="86">
        <f>IF(SUM(AU40:AY40)=0,"-",ROUND('FIRE1104a raw'!BI42,3))</f>
        <v>1.2999999999999999E-2</v>
      </c>
      <c r="BB40" s="86">
        <f>IF(SUM(AU40:AZ40)=0,"-",ROUND('FIRE1104a raw'!BJ42,3))</f>
        <v>0.121</v>
      </c>
      <c r="BC40" s="4"/>
      <c r="BD40" s="4"/>
      <c r="BE40" s="18"/>
      <c r="BF40" s="18"/>
    </row>
    <row r="41" spans="1:58" s="5" customFormat="1" ht="15" customHeight="1" x14ac:dyDescent="0.3">
      <c r="A41" s="14" t="s">
        <v>93</v>
      </c>
      <c r="B41" s="15">
        <f>ROUND(SUM('FIRE1104a raw'!B43:C43),0)</f>
        <v>180</v>
      </c>
      <c r="C41" s="15">
        <f>ROUND('FIRE1104a raw'!D43,0)</f>
        <v>4</v>
      </c>
      <c r="D41" s="15">
        <f>ROUND('FIRE1104a raw'!E43,0)</f>
        <v>0</v>
      </c>
      <c r="E41" s="15">
        <f>ROUND('FIRE1104a raw'!F43,0)</f>
        <v>1</v>
      </c>
      <c r="F41" s="15">
        <f>ROUND(SUM('FIRE1104a raw'!G43:H43),0)</f>
        <v>2</v>
      </c>
      <c r="G41" s="15">
        <f>ROUND('FIRE1104a raw'!I43,0)</f>
        <v>67</v>
      </c>
      <c r="H41" s="86">
        <f>IF(SUM(B41:F41)=0,"-",ROUND('FIRE1104a raw'!J43,3))</f>
        <v>3.6999999999999998E-2</v>
      </c>
      <c r="I41" s="84">
        <f>IF(SUM(B41:G41)=0,"-",ROUND('FIRE1104a raw'!K43,3))</f>
        <v>0.26400000000000001</v>
      </c>
      <c r="J41" s="221" t="s">
        <v>1166</v>
      </c>
      <c r="K41" s="15">
        <f>ROUND(SUM('FIRE1104a raw'!M43:N43),0)</f>
        <v>105</v>
      </c>
      <c r="L41" s="15">
        <f>ROUND('FIRE1104a raw'!O43,0)</f>
        <v>0</v>
      </c>
      <c r="M41" s="15">
        <f>ROUND('FIRE1104a raw'!P43,0)</f>
        <v>1</v>
      </c>
      <c r="N41" s="15">
        <f>ROUND('FIRE1104a raw'!Q43,0)</f>
        <v>0</v>
      </c>
      <c r="O41" s="15">
        <f>ROUND(SUM('FIRE1104a raw'!R43:S43),0)</f>
        <v>0</v>
      </c>
      <c r="P41" s="15">
        <f>ROUND('FIRE1104a raw'!T43,0)</f>
        <v>101</v>
      </c>
      <c r="Q41" s="86">
        <f>IF(SUM(K41:O41)=0,"-",ROUND('FIRE1104a raw'!U43,3))</f>
        <v>8.9999999999999993E-3</v>
      </c>
      <c r="R41" s="84">
        <f>IF(SUM(K41:P41)=0,"-",ROUND('FIRE1104a raw'!V43,3))</f>
        <v>0.48799999999999999</v>
      </c>
      <c r="S41" s="221" t="s">
        <v>1166</v>
      </c>
      <c r="T41" s="16">
        <f>ROUND('FIRE1104a raw'!X43,0)</f>
        <v>285</v>
      </c>
      <c r="U41" s="16">
        <f>ROUND('FIRE1104a raw'!Y43,0)</f>
        <v>4</v>
      </c>
      <c r="V41" s="16">
        <f>ROUND('FIRE1104a raw'!Z43,0)</f>
        <v>1</v>
      </c>
      <c r="W41" s="16">
        <f>ROUND('FIRE1104a raw'!AA43,0)</f>
        <v>1</v>
      </c>
      <c r="X41" s="16">
        <f>ROUND('FIRE1104a raw'!AB43,0)</f>
        <v>2</v>
      </c>
      <c r="Y41" s="16">
        <f>ROUND('FIRE1104a raw'!AC43,0)</f>
        <v>168</v>
      </c>
      <c r="Z41" s="86">
        <f>IF(SUM(T41:X41)=0,"-",ROUND('FIRE1104a raw'!AD43,3))</f>
        <v>2.7E-2</v>
      </c>
      <c r="AA41" s="86">
        <f>IF(SUM(T41:Y41)=0,"-",ROUND('FIRE1104a raw'!AE43,3))</f>
        <v>0.36399999999999999</v>
      </c>
      <c r="AB41" s="221" t="s">
        <v>1166</v>
      </c>
      <c r="AC41" s="15">
        <f>ROUND(SUM('FIRE1104a raw'!AG43:AH43),0)</f>
        <v>16</v>
      </c>
      <c r="AD41" s="15">
        <f>ROUND('FIRE1104a raw'!AI43,0)</f>
        <v>0</v>
      </c>
      <c r="AE41" s="15">
        <f>ROUND('FIRE1104a raw'!AJ43,0)</f>
        <v>0</v>
      </c>
      <c r="AF41" s="15">
        <f>ROUND('FIRE1104a raw'!AK43,0)</f>
        <v>0</v>
      </c>
      <c r="AG41" s="15">
        <f>ROUND(SUM('FIRE1104a raw'!AL43:AM43),0)</f>
        <v>0</v>
      </c>
      <c r="AH41" s="15">
        <f>ROUND('FIRE1104a raw'!AN43,0)</f>
        <v>3</v>
      </c>
      <c r="AI41" s="86">
        <f>IF(SUM(AC41:AG41)=0,"-",ROUND('FIRE1104a raw'!AO43,3))</f>
        <v>0</v>
      </c>
      <c r="AJ41" s="84">
        <f>IF(SUM(AC41:AH41)=0,"-",ROUND('FIRE1104a raw'!AP43,3))</f>
        <v>0.158</v>
      </c>
      <c r="AK41" s="221" t="s">
        <v>1166</v>
      </c>
      <c r="AL41" s="15">
        <f>ROUND(SUM('FIRE1104a raw'!AR43:AS43),0)</f>
        <v>46</v>
      </c>
      <c r="AM41" s="15">
        <f>ROUND('FIRE1104a raw'!AT43,0)</f>
        <v>1</v>
      </c>
      <c r="AN41" s="15">
        <f>ROUND('FIRE1104a raw'!AU43,0)</f>
        <v>0</v>
      </c>
      <c r="AO41" s="15">
        <f>ROUND('FIRE1104a raw'!AV43,0)</f>
        <v>1</v>
      </c>
      <c r="AP41" s="15">
        <f>ROUND(SUM('FIRE1104a raw'!AW43:AX43),0)</f>
        <v>1</v>
      </c>
      <c r="AQ41" s="15">
        <f>ROUND('FIRE1104a raw'!AY43,0)</f>
        <v>29</v>
      </c>
      <c r="AR41" s="86">
        <f>IF(SUM(AL41:AP41)=0,"-",ROUND('FIRE1104a raw'!AZ43,3))</f>
        <v>6.0999999999999999E-2</v>
      </c>
      <c r="AS41" s="84">
        <f>IF(SUM(AL41:AQ41)=0,"-",ROUND('FIRE1104a raw'!BA43,3))</f>
        <v>0.372</v>
      </c>
      <c r="AT41" s="221" t="s">
        <v>1166</v>
      </c>
      <c r="AU41" s="16">
        <f>ROUND('FIRE1104a raw'!BC43,0)</f>
        <v>347</v>
      </c>
      <c r="AV41" s="16">
        <f>ROUND('FIRE1104a raw'!BD43,0)</f>
        <v>5</v>
      </c>
      <c r="AW41" s="16">
        <f>ROUND('FIRE1104a raw'!BE43,0)</f>
        <v>1</v>
      </c>
      <c r="AX41" s="16">
        <f>ROUND('FIRE1104a raw'!BF43,0)</f>
        <v>2</v>
      </c>
      <c r="AY41" s="16">
        <f>ROUND('FIRE1104a raw'!BG43,0)</f>
        <v>3</v>
      </c>
      <c r="AZ41" s="16">
        <f>ROUND('FIRE1104a raw'!BH43,0)</f>
        <v>200</v>
      </c>
      <c r="BA41" s="86">
        <f>IF(SUM(AU41:AY41)=0,"-",ROUND('FIRE1104a raw'!BI43,3))</f>
        <v>3.1E-2</v>
      </c>
      <c r="BB41" s="86">
        <f>IF(SUM(AU41:AZ41)=0,"-",ROUND('FIRE1104a raw'!BJ43,3))</f>
        <v>0.35799999999999998</v>
      </c>
      <c r="BC41" s="4"/>
      <c r="BD41" s="4"/>
      <c r="BE41" s="18"/>
      <c r="BF41" s="18"/>
    </row>
    <row r="42" spans="1:58" s="5" customFormat="1" ht="15" customHeight="1" x14ac:dyDescent="0.3">
      <c r="A42" s="14" t="s">
        <v>96</v>
      </c>
      <c r="B42" s="15">
        <f>ROUND(SUM('FIRE1104a raw'!B44:C44),0)</f>
        <v>111</v>
      </c>
      <c r="C42" s="15">
        <f>ROUND('FIRE1104a raw'!D44,0)</f>
        <v>0</v>
      </c>
      <c r="D42" s="15">
        <f>ROUND('FIRE1104a raw'!E44,0)</f>
        <v>0</v>
      </c>
      <c r="E42" s="15">
        <f>ROUND('FIRE1104a raw'!F44,0)</f>
        <v>0</v>
      </c>
      <c r="F42" s="15">
        <f>ROUND(SUM('FIRE1104a raw'!G44:H44),0)</f>
        <v>0</v>
      </c>
      <c r="G42" s="15">
        <f>ROUND('FIRE1104a raw'!I44,0)</f>
        <v>19</v>
      </c>
      <c r="H42" s="86">
        <f>IF(SUM(B42:F42)=0,"-",ROUND('FIRE1104a raw'!J44,3))</f>
        <v>0</v>
      </c>
      <c r="I42" s="84">
        <f>IF(SUM(B42:G42)=0,"-",ROUND('FIRE1104a raw'!K44,3))</f>
        <v>0.14599999999999999</v>
      </c>
      <c r="J42" s="221" t="s">
        <v>1166</v>
      </c>
      <c r="K42" s="15">
        <f>ROUND(SUM('FIRE1104a raw'!M44:N44),0)</f>
        <v>137</v>
      </c>
      <c r="L42" s="15">
        <f>ROUND('FIRE1104a raw'!O44,0)</f>
        <v>2</v>
      </c>
      <c r="M42" s="15">
        <f>ROUND('FIRE1104a raw'!P44,0)</f>
        <v>0</v>
      </c>
      <c r="N42" s="15">
        <f>ROUND('FIRE1104a raw'!Q44,0)</f>
        <v>0</v>
      </c>
      <c r="O42" s="15">
        <f>ROUND(SUM('FIRE1104a raw'!R44:S44),0)</f>
        <v>0</v>
      </c>
      <c r="P42" s="15">
        <f>ROUND('FIRE1104a raw'!T44,0)</f>
        <v>15</v>
      </c>
      <c r="Q42" s="86">
        <f>IF(SUM(K42:O42)=0,"-",ROUND('FIRE1104a raw'!U44,3))</f>
        <v>1.4E-2</v>
      </c>
      <c r="R42" s="84">
        <f>IF(SUM(K42:P42)=0,"-",ROUND('FIRE1104a raw'!V44,3))</f>
        <v>9.7000000000000003E-2</v>
      </c>
      <c r="S42" s="221" t="s">
        <v>1166</v>
      </c>
      <c r="T42" s="16">
        <f>ROUND('FIRE1104a raw'!X44,0)</f>
        <v>248</v>
      </c>
      <c r="U42" s="16">
        <f>ROUND('FIRE1104a raw'!Y44,0)</f>
        <v>2</v>
      </c>
      <c r="V42" s="16">
        <f>ROUND('FIRE1104a raw'!Z44,0)</f>
        <v>0</v>
      </c>
      <c r="W42" s="16">
        <f>ROUND('FIRE1104a raw'!AA44,0)</f>
        <v>0</v>
      </c>
      <c r="X42" s="16">
        <f>ROUND('FIRE1104a raw'!AB44,0)</f>
        <v>0</v>
      </c>
      <c r="Y42" s="16">
        <f>ROUND('FIRE1104a raw'!AC44,0)</f>
        <v>34</v>
      </c>
      <c r="Z42" s="86">
        <f>IF(SUM(T42:X42)=0,"-",ROUND('FIRE1104a raw'!AD44,3))</f>
        <v>8.0000000000000002E-3</v>
      </c>
      <c r="AA42" s="86">
        <f>IF(SUM(T42:Y42)=0,"-",ROUND('FIRE1104a raw'!AE44,3))</f>
        <v>0.12</v>
      </c>
      <c r="AB42" s="221" t="s">
        <v>1166</v>
      </c>
      <c r="AC42" s="15">
        <f>ROUND(SUM('FIRE1104a raw'!AG44:AH44),0)</f>
        <v>16</v>
      </c>
      <c r="AD42" s="15">
        <f>ROUND('FIRE1104a raw'!AI44,0)</f>
        <v>0</v>
      </c>
      <c r="AE42" s="15">
        <f>ROUND('FIRE1104a raw'!AJ44,0)</f>
        <v>0</v>
      </c>
      <c r="AF42" s="15">
        <f>ROUND('FIRE1104a raw'!AK44,0)</f>
        <v>0</v>
      </c>
      <c r="AG42" s="15">
        <f>ROUND(SUM('FIRE1104a raw'!AL44:AM44),0)</f>
        <v>0</v>
      </c>
      <c r="AH42" s="15">
        <f>ROUND('FIRE1104a raw'!AN44,0)</f>
        <v>0</v>
      </c>
      <c r="AI42" s="86">
        <f>IF(SUM(AC42:AG42)=0,"-",ROUND('FIRE1104a raw'!AO44,3))</f>
        <v>0</v>
      </c>
      <c r="AJ42" s="84">
        <f>IF(SUM(AC42:AH42)=0,"-",ROUND('FIRE1104a raw'!AP44,3))</f>
        <v>0</v>
      </c>
      <c r="AK42" s="221" t="s">
        <v>1166</v>
      </c>
      <c r="AL42" s="15">
        <f>ROUND(SUM('FIRE1104a raw'!AR44:AS44),0)</f>
        <v>24</v>
      </c>
      <c r="AM42" s="15">
        <f>ROUND('FIRE1104a raw'!AT44,0)</f>
        <v>0</v>
      </c>
      <c r="AN42" s="15">
        <f>ROUND('FIRE1104a raw'!AU44,0)</f>
        <v>0</v>
      </c>
      <c r="AO42" s="15">
        <f>ROUND('FIRE1104a raw'!AV44,0)</f>
        <v>0</v>
      </c>
      <c r="AP42" s="15">
        <f>ROUND(SUM('FIRE1104a raw'!AW44:AX44),0)</f>
        <v>0</v>
      </c>
      <c r="AQ42" s="15">
        <f>ROUND('FIRE1104a raw'!AY44,0)</f>
        <v>13</v>
      </c>
      <c r="AR42" s="86">
        <f>IF(SUM(AL42:AP42)=0,"-",ROUND('FIRE1104a raw'!AZ44,3))</f>
        <v>0</v>
      </c>
      <c r="AS42" s="84">
        <f>IF(SUM(AL42:AQ42)=0,"-",ROUND('FIRE1104a raw'!BA44,3))</f>
        <v>0.35099999999999998</v>
      </c>
      <c r="AT42" s="221" t="s">
        <v>1166</v>
      </c>
      <c r="AU42" s="16">
        <f>ROUND('FIRE1104a raw'!BC44,0)</f>
        <v>288</v>
      </c>
      <c r="AV42" s="16">
        <f>ROUND('FIRE1104a raw'!BD44,0)</f>
        <v>2</v>
      </c>
      <c r="AW42" s="16">
        <f>ROUND('FIRE1104a raw'!BE44,0)</f>
        <v>0</v>
      </c>
      <c r="AX42" s="16">
        <f>ROUND('FIRE1104a raw'!BF44,0)</f>
        <v>0</v>
      </c>
      <c r="AY42" s="16">
        <f>ROUND('FIRE1104a raw'!BG44,0)</f>
        <v>0</v>
      </c>
      <c r="AZ42" s="16">
        <f>ROUND('FIRE1104a raw'!BH44,0)</f>
        <v>47</v>
      </c>
      <c r="BA42" s="86">
        <f>IF(SUM(AU42:AY42)=0,"-",ROUND('FIRE1104a raw'!BI44,3))</f>
        <v>7.0000000000000001E-3</v>
      </c>
      <c r="BB42" s="86">
        <f>IF(SUM(AU42:AZ42)=0,"-",ROUND('FIRE1104a raw'!BJ44,3))</f>
        <v>0.13900000000000001</v>
      </c>
      <c r="BC42" s="4"/>
      <c r="BD42" s="4"/>
      <c r="BE42" s="18"/>
      <c r="BF42" s="18"/>
    </row>
    <row r="43" spans="1:58" s="5" customFormat="1" ht="15" customHeight="1" x14ac:dyDescent="0.3">
      <c r="A43" s="14" t="s">
        <v>99</v>
      </c>
      <c r="B43" s="15">
        <f>ROUND(SUM('FIRE1104a raw'!B45:C45),0)</f>
        <v>386</v>
      </c>
      <c r="C43" s="15">
        <f>ROUND('FIRE1104a raw'!D45,0)</f>
        <v>15</v>
      </c>
      <c r="D43" s="15">
        <f>ROUND('FIRE1104a raw'!E45,0)</f>
        <v>4</v>
      </c>
      <c r="E43" s="15">
        <f>ROUND('FIRE1104a raw'!F45,0)</f>
        <v>4</v>
      </c>
      <c r="F43" s="15">
        <f>ROUND(SUM('FIRE1104a raw'!G45:H45),0)</f>
        <v>0</v>
      </c>
      <c r="G43" s="15">
        <f>ROUND('FIRE1104a raw'!I45,0)</f>
        <v>21</v>
      </c>
      <c r="H43" s="86">
        <f>IF(SUM(B43:F43)=0,"-",ROUND('FIRE1104a raw'!J45,3))</f>
        <v>5.6000000000000001E-2</v>
      </c>
      <c r="I43" s="84">
        <f>IF(SUM(B43:G43)=0,"-",ROUND('FIRE1104a raw'!K45,3))</f>
        <v>4.9000000000000002E-2</v>
      </c>
      <c r="J43" s="221" t="s">
        <v>1166</v>
      </c>
      <c r="K43" s="15">
        <f>ROUND(SUM('FIRE1104a raw'!M45:N45),0)</f>
        <v>230</v>
      </c>
      <c r="L43" s="15">
        <f>ROUND('FIRE1104a raw'!O45,0)</f>
        <v>2</v>
      </c>
      <c r="M43" s="15">
        <f>ROUND('FIRE1104a raw'!P45,0)</f>
        <v>1</v>
      </c>
      <c r="N43" s="15">
        <f>ROUND('FIRE1104a raw'!Q45,0)</f>
        <v>3</v>
      </c>
      <c r="O43" s="15">
        <f>ROUND(SUM('FIRE1104a raw'!R45:S45),0)</f>
        <v>0</v>
      </c>
      <c r="P43" s="15">
        <f>ROUND('FIRE1104a raw'!T45,0)</f>
        <v>12</v>
      </c>
      <c r="Q43" s="86">
        <f>IF(SUM(K43:O43)=0,"-",ROUND('FIRE1104a raw'!U45,3))</f>
        <v>2.5000000000000001E-2</v>
      </c>
      <c r="R43" s="84">
        <f>IF(SUM(K43:P43)=0,"-",ROUND('FIRE1104a raw'!V45,3))</f>
        <v>4.8000000000000001E-2</v>
      </c>
      <c r="S43" s="221" t="s">
        <v>1166</v>
      </c>
      <c r="T43" s="16">
        <f>ROUND('FIRE1104a raw'!X45,0)</f>
        <v>616</v>
      </c>
      <c r="U43" s="16">
        <f>ROUND('FIRE1104a raw'!Y45,0)</f>
        <v>17</v>
      </c>
      <c r="V43" s="16">
        <f>ROUND('FIRE1104a raw'!Z45,0)</f>
        <v>5</v>
      </c>
      <c r="W43" s="16">
        <f>ROUND('FIRE1104a raw'!AA45,0)</f>
        <v>7</v>
      </c>
      <c r="X43" s="16">
        <f>ROUND('FIRE1104a raw'!AB45,0)</f>
        <v>0</v>
      </c>
      <c r="Y43" s="16">
        <f>ROUND('FIRE1104a raw'!AC45,0)</f>
        <v>33</v>
      </c>
      <c r="Z43" s="86">
        <f>IF(SUM(T43:X43)=0,"-",ROUND('FIRE1104a raw'!AD45,3))</f>
        <v>4.4999999999999998E-2</v>
      </c>
      <c r="AA43" s="86">
        <f>IF(SUM(T43:Y43)=0,"-",ROUND('FIRE1104a raw'!AE45,3))</f>
        <v>4.9000000000000002E-2</v>
      </c>
      <c r="AB43" s="221" t="s">
        <v>1166</v>
      </c>
      <c r="AC43" s="15">
        <f>ROUND(SUM('FIRE1104a raw'!AG45:AH45),0)</f>
        <v>0</v>
      </c>
      <c r="AD43" s="15">
        <f>ROUND('FIRE1104a raw'!AI45,0)</f>
        <v>0</v>
      </c>
      <c r="AE43" s="15">
        <f>ROUND('FIRE1104a raw'!AJ45,0)</f>
        <v>0</v>
      </c>
      <c r="AF43" s="15">
        <f>ROUND('FIRE1104a raw'!AK45,0)</f>
        <v>0</v>
      </c>
      <c r="AG43" s="15">
        <f>ROUND(SUM('FIRE1104a raw'!AL45:AM45),0)</f>
        <v>0</v>
      </c>
      <c r="AH43" s="15">
        <f>ROUND('FIRE1104a raw'!AN45,0)</f>
        <v>0</v>
      </c>
      <c r="AI43" s="86" t="str">
        <f>IF(SUM(AC43:AG43)=0,"-",ROUND('FIRE1104a raw'!AO45,3))</f>
        <v>-</v>
      </c>
      <c r="AJ43" s="84" t="str">
        <f>IF(SUM(AC43:AH43)=0,"-",ROUND('FIRE1104a raw'!AP45,3))</f>
        <v>-</v>
      </c>
      <c r="AK43" s="221" t="s">
        <v>1166</v>
      </c>
      <c r="AL43" s="15">
        <f>ROUND(SUM('FIRE1104a raw'!AR45:AS45),0)</f>
        <v>134</v>
      </c>
      <c r="AM43" s="15">
        <f>ROUND('FIRE1104a raw'!AT45,0)</f>
        <v>1</v>
      </c>
      <c r="AN43" s="15">
        <f>ROUND('FIRE1104a raw'!AU45,0)</f>
        <v>4</v>
      </c>
      <c r="AO43" s="15">
        <f>ROUND('FIRE1104a raw'!AV45,0)</f>
        <v>4</v>
      </c>
      <c r="AP43" s="15">
        <f>ROUND(SUM('FIRE1104a raw'!AW45:AX45),0)</f>
        <v>1</v>
      </c>
      <c r="AQ43" s="15">
        <f>ROUND('FIRE1104a raw'!AY45,0)</f>
        <v>20</v>
      </c>
      <c r="AR43" s="86">
        <f>IF(SUM(AL43:AP43)=0,"-",ROUND('FIRE1104a raw'!AZ45,3))</f>
        <v>6.9000000000000006E-2</v>
      </c>
      <c r="AS43" s="84">
        <f>IF(SUM(AL43:AQ43)=0,"-",ROUND('FIRE1104a raw'!BA45,3))</f>
        <v>0.122</v>
      </c>
      <c r="AT43" s="221" t="s">
        <v>1166</v>
      </c>
      <c r="AU43" s="16">
        <f>ROUND('FIRE1104a raw'!BC45,0)</f>
        <v>750</v>
      </c>
      <c r="AV43" s="16">
        <f>ROUND('FIRE1104a raw'!BD45,0)</f>
        <v>18</v>
      </c>
      <c r="AW43" s="16">
        <f>ROUND('FIRE1104a raw'!BE45,0)</f>
        <v>9</v>
      </c>
      <c r="AX43" s="16">
        <f>ROUND('FIRE1104a raw'!BF45,0)</f>
        <v>11</v>
      </c>
      <c r="AY43" s="16">
        <f>ROUND('FIRE1104a raw'!BG45,0)</f>
        <v>1</v>
      </c>
      <c r="AZ43" s="16">
        <f>ROUND('FIRE1104a raw'!BH45,0)</f>
        <v>53</v>
      </c>
      <c r="BA43" s="86">
        <f>IF(SUM(AU43:AY43)=0,"-",ROUND('FIRE1104a raw'!BI45,3))</f>
        <v>4.9000000000000002E-2</v>
      </c>
      <c r="BB43" s="86">
        <f>IF(SUM(AU43:AZ43)=0,"-",ROUND('FIRE1104a raw'!BJ45,3))</f>
        <v>6.3E-2</v>
      </c>
      <c r="BC43" s="4"/>
      <c r="BD43" s="4"/>
      <c r="BE43" s="18"/>
      <c r="BF43" s="18"/>
    </row>
    <row r="44" spans="1:58" s="5" customFormat="1" ht="15" customHeight="1" x14ac:dyDescent="0.3">
      <c r="A44" s="14" t="s">
        <v>102</v>
      </c>
      <c r="B44" s="15">
        <f>ROUND(SUM('FIRE1104a raw'!B46:C46),0)</f>
        <v>207</v>
      </c>
      <c r="C44" s="15">
        <f>ROUND('FIRE1104a raw'!D46,0)</f>
        <v>2</v>
      </c>
      <c r="D44" s="15">
        <f>ROUND('FIRE1104a raw'!E46,0)</f>
        <v>0</v>
      </c>
      <c r="E44" s="15">
        <f>ROUND('FIRE1104a raw'!F46,0)</f>
        <v>1</v>
      </c>
      <c r="F44" s="15">
        <f>ROUND(SUM('FIRE1104a raw'!G46:H46),0)</f>
        <v>0</v>
      </c>
      <c r="G44" s="15">
        <f>ROUND('FIRE1104a raw'!I46,0)</f>
        <v>18</v>
      </c>
      <c r="H44" s="86">
        <f>IF(SUM(B44:F44)=0,"-",ROUND('FIRE1104a raw'!J46,3))</f>
        <v>1.4E-2</v>
      </c>
      <c r="I44" s="84">
        <f>IF(SUM(B44:G44)=0,"-",ROUND('FIRE1104a raw'!K46,3))</f>
        <v>7.9000000000000001E-2</v>
      </c>
      <c r="J44" s="221" t="s">
        <v>1166</v>
      </c>
      <c r="K44" s="15">
        <f>ROUND(SUM('FIRE1104a raw'!M46:N46),0)</f>
        <v>303</v>
      </c>
      <c r="L44" s="15">
        <f>ROUND('FIRE1104a raw'!O46,0)</f>
        <v>1</v>
      </c>
      <c r="M44" s="15">
        <f>ROUND('FIRE1104a raw'!P46,0)</f>
        <v>0</v>
      </c>
      <c r="N44" s="15">
        <f>ROUND('FIRE1104a raw'!Q46,0)</f>
        <v>1</v>
      </c>
      <c r="O44" s="15">
        <f>ROUND(SUM('FIRE1104a raw'!R46:S46),0)</f>
        <v>5</v>
      </c>
      <c r="P44" s="15">
        <f>ROUND('FIRE1104a raw'!T46,0)</f>
        <v>41</v>
      </c>
      <c r="Q44" s="86">
        <f>IF(SUM(K44:O44)=0,"-",ROUND('FIRE1104a raw'!U46,3))</f>
        <v>2.3E-2</v>
      </c>
      <c r="R44" s="84">
        <f>IF(SUM(K44:P44)=0,"-",ROUND('FIRE1104a raw'!V46,3))</f>
        <v>0.11700000000000001</v>
      </c>
      <c r="S44" s="221" t="s">
        <v>1166</v>
      </c>
      <c r="T44" s="16">
        <f>ROUND('FIRE1104a raw'!X46,0)</f>
        <v>510</v>
      </c>
      <c r="U44" s="16">
        <f>ROUND('FIRE1104a raw'!Y46,0)</f>
        <v>3</v>
      </c>
      <c r="V44" s="16">
        <f>ROUND('FIRE1104a raw'!Z46,0)</f>
        <v>0</v>
      </c>
      <c r="W44" s="16">
        <f>ROUND('FIRE1104a raw'!AA46,0)</f>
        <v>2</v>
      </c>
      <c r="X44" s="16">
        <f>ROUND('FIRE1104a raw'!AB46,0)</f>
        <v>5</v>
      </c>
      <c r="Y44" s="16">
        <f>ROUND('FIRE1104a raw'!AC46,0)</f>
        <v>59</v>
      </c>
      <c r="Z44" s="86">
        <f>IF(SUM(T44:X44)=0,"-",ROUND('FIRE1104a raw'!AD46,3))</f>
        <v>1.9E-2</v>
      </c>
      <c r="AA44" s="86">
        <f>IF(SUM(T44:Y44)=0,"-",ROUND('FIRE1104a raw'!AE46,3))</f>
        <v>0.10199999999999999</v>
      </c>
      <c r="AB44" s="221" t="s">
        <v>1166</v>
      </c>
      <c r="AC44" s="15">
        <f>ROUND(SUM('FIRE1104a raw'!AG46:AH46),0)</f>
        <v>0</v>
      </c>
      <c r="AD44" s="15">
        <f>ROUND('FIRE1104a raw'!AI46,0)</f>
        <v>0</v>
      </c>
      <c r="AE44" s="15">
        <f>ROUND('FIRE1104a raw'!AJ46,0)</f>
        <v>0</v>
      </c>
      <c r="AF44" s="15">
        <f>ROUND('FIRE1104a raw'!AK46,0)</f>
        <v>0</v>
      </c>
      <c r="AG44" s="15">
        <f>ROUND(SUM('FIRE1104a raw'!AL46:AM46),0)</f>
        <v>0</v>
      </c>
      <c r="AH44" s="15">
        <f>ROUND('FIRE1104a raw'!AN46,0)</f>
        <v>0</v>
      </c>
      <c r="AI44" s="86" t="str">
        <f>IF(SUM(AC44:AG44)=0,"-",ROUND('FIRE1104a raw'!AO46,3))</f>
        <v>-</v>
      </c>
      <c r="AJ44" s="84" t="str">
        <f>IF(SUM(AC44:AH44)=0,"-",ROUND('FIRE1104a raw'!AP46,3))</f>
        <v>-</v>
      </c>
      <c r="AK44" s="221" t="s">
        <v>1166</v>
      </c>
      <c r="AL44" s="15">
        <f>ROUND(SUM('FIRE1104a raw'!AR46:AS46),0)</f>
        <v>70</v>
      </c>
      <c r="AM44" s="15">
        <f>ROUND('FIRE1104a raw'!AT46,0)</f>
        <v>4</v>
      </c>
      <c r="AN44" s="15">
        <f>ROUND('FIRE1104a raw'!AU46,0)</f>
        <v>0</v>
      </c>
      <c r="AO44" s="15">
        <f>ROUND('FIRE1104a raw'!AV46,0)</f>
        <v>1</v>
      </c>
      <c r="AP44" s="15">
        <f>ROUND(SUM('FIRE1104a raw'!AW46:AX46),0)</f>
        <v>1</v>
      </c>
      <c r="AQ44" s="15">
        <f>ROUND('FIRE1104a raw'!AY46,0)</f>
        <v>10</v>
      </c>
      <c r="AR44" s="86">
        <f>IF(SUM(AL44:AP44)=0,"-",ROUND('FIRE1104a raw'!AZ46,3))</f>
        <v>7.9000000000000001E-2</v>
      </c>
      <c r="AS44" s="84">
        <f>IF(SUM(AL44:AQ44)=0,"-",ROUND('FIRE1104a raw'!BA46,3))</f>
        <v>0.11600000000000001</v>
      </c>
      <c r="AT44" s="221" t="s">
        <v>1166</v>
      </c>
      <c r="AU44" s="16">
        <f>ROUND('FIRE1104a raw'!BC46,0)</f>
        <v>580</v>
      </c>
      <c r="AV44" s="16">
        <f>ROUND('FIRE1104a raw'!BD46,0)</f>
        <v>7</v>
      </c>
      <c r="AW44" s="16">
        <f>ROUND('FIRE1104a raw'!BE46,0)</f>
        <v>0</v>
      </c>
      <c r="AX44" s="16">
        <f>ROUND('FIRE1104a raw'!BF46,0)</f>
        <v>3</v>
      </c>
      <c r="AY44" s="16">
        <f>ROUND('FIRE1104a raw'!BG46,0)</f>
        <v>6</v>
      </c>
      <c r="AZ44" s="16">
        <f>ROUND('FIRE1104a raw'!BH46,0)</f>
        <v>69</v>
      </c>
      <c r="BA44" s="86">
        <f>IF(SUM(AU44:AY44)=0,"-",ROUND('FIRE1104a raw'!BI46,3))</f>
        <v>2.7E-2</v>
      </c>
      <c r="BB44" s="86">
        <f>IF(SUM(AU44:AZ44)=0,"-",ROUND('FIRE1104a raw'!BJ46,3))</f>
        <v>0.104</v>
      </c>
      <c r="BC44" s="4"/>
      <c r="BD44" s="4"/>
      <c r="BE44" s="18"/>
      <c r="BF44" s="18"/>
    </row>
    <row r="45" spans="1:58" s="5" customFormat="1" ht="15" customHeight="1" x14ac:dyDescent="0.3">
      <c r="A45" s="14" t="s">
        <v>105</v>
      </c>
      <c r="B45" s="15">
        <f>ROUND(SUM('FIRE1104a raw'!B47:C47),0)</f>
        <v>146</v>
      </c>
      <c r="C45" s="15">
        <f>ROUND('FIRE1104a raw'!D47,0)</f>
        <v>2</v>
      </c>
      <c r="D45" s="15">
        <f>ROUND('FIRE1104a raw'!E47,0)</f>
        <v>0</v>
      </c>
      <c r="E45" s="15">
        <f>ROUND('FIRE1104a raw'!F47,0)</f>
        <v>3</v>
      </c>
      <c r="F45" s="15">
        <f>ROUND(SUM('FIRE1104a raw'!G47:H47),0)</f>
        <v>0</v>
      </c>
      <c r="G45" s="15">
        <f>ROUND('FIRE1104a raw'!I47,0)</f>
        <v>30</v>
      </c>
      <c r="H45" s="86">
        <f>IF(SUM(B45:F45)=0,"-",ROUND('FIRE1104a raw'!J47,3))</f>
        <v>3.3000000000000002E-2</v>
      </c>
      <c r="I45" s="84">
        <f>IF(SUM(B45:G45)=0,"-",ROUND('FIRE1104a raw'!K47,3))</f>
        <v>0.16600000000000001</v>
      </c>
      <c r="J45" s="221" t="s">
        <v>1166</v>
      </c>
      <c r="K45" s="15">
        <f>ROUND(SUM('FIRE1104a raw'!M47:N47),0)</f>
        <v>226</v>
      </c>
      <c r="L45" s="15">
        <f>ROUND('FIRE1104a raw'!O47,0)</f>
        <v>0</v>
      </c>
      <c r="M45" s="15">
        <f>ROUND('FIRE1104a raw'!P47,0)</f>
        <v>1</v>
      </c>
      <c r="N45" s="15">
        <f>ROUND('FIRE1104a raw'!Q47,0)</f>
        <v>1</v>
      </c>
      <c r="O45" s="15">
        <f>ROUND(SUM('FIRE1104a raw'!R47:S47),0)</f>
        <v>1</v>
      </c>
      <c r="P45" s="15">
        <f>ROUND('FIRE1104a raw'!T47,0)</f>
        <v>91</v>
      </c>
      <c r="Q45" s="86">
        <f>IF(SUM(K45:O45)=0,"-",ROUND('FIRE1104a raw'!U47,3))</f>
        <v>1.2999999999999999E-2</v>
      </c>
      <c r="R45" s="84">
        <f>IF(SUM(K45:P45)=0,"-",ROUND('FIRE1104a raw'!V47,3))</f>
        <v>0.28399999999999997</v>
      </c>
      <c r="S45" s="221" t="s">
        <v>1166</v>
      </c>
      <c r="T45" s="16">
        <f>ROUND('FIRE1104a raw'!X47,0)</f>
        <v>372</v>
      </c>
      <c r="U45" s="16">
        <f>ROUND('FIRE1104a raw'!Y47,0)</f>
        <v>2</v>
      </c>
      <c r="V45" s="16">
        <f>ROUND('FIRE1104a raw'!Z47,0)</f>
        <v>1</v>
      </c>
      <c r="W45" s="16">
        <f>ROUND('FIRE1104a raw'!AA47,0)</f>
        <v>4</v>
      </c>
      <c r="X45" s="16">
        <f>ROUND('FIRE1104a raw'!AB47,0)</f>
        <v>1</v>
      </c>
      <c r="Y45" s="16">
        <f>ROUND('FIRE1104a raw'!AC47,0)</f>
        <v>121</v>
      </c>
      <c r="Z45" s="86">
        <f>IF(SUM(T45:X45)=0,"-",ROUND('FIRE1104a raw'!AD47,3))</f>
        <v>2.1000000000000001E-2</v>
      </c>
      <c r="AA45" s="86">
        <f>IF(SUM(T45:Y45)=0,"-",ROUND('FIRE1104a raw'!AE47,3))</f>
        <v>0.24199999999999999</v>
      </c>
      <c r="AB45" s="221" t="s">
        <v>1166</v>
      </c>
      <c r="AC45" s="15">
        <f>ROUND(SUM('FIRE1104a raw'!AG47:AH47),0)</f>
        <v>14</v>
      </c>
      <c r="AD45" s="15">
        <f>ROUND('FIRE1104a raw'!AI47,0)</f>
        <v>0</v>
      </c>
      <c r="AE45" s="15">
        <f>ROUND('FIRE1104a raw'!AJ47,0)</f>
        <v>0</v>
      </c>
      <c r="AF45" s="15">
        <f>ROUND('FIRE1104a raw'!AK47,0)</f>
        <v>0</v>
      </c>
      <c r="AG45" s="15">
        <f>ROUND(SUM('FIRE1104a raw'!AL47:AM47),0)</f>
        <v>0</v>
      </c>
      <c r="AH45" s="15">
        <f>ROUND('FIRE1104a raw'!AN47,0)</f>
        <v>6</v>
      </c>
      <c r="AI45" s="86">
        <f>IF(SUM(AC45:AG45)=0,"-",ROUND('FIRE1104a raw'!AO47,3))</f>
        <v>0</v>
      </c>
      <c r="AJ45" s="84">
        <f>IF(SUM(AC45:AH45)=0,"-",ROUND('FIRE1104a raw'!AP47,3))</f>
        <v>0.3</v>
      </c>
      <c r="AK45" s="221" t="s">
        <v>1166</v>
      </c>
      <c r="AL45" s="15">
        <f>ROUND(SUM('FIRE1104a raw'!AR47:AS47),0)</f>
        <v>64</v>
      </c>
      <c r="AM45" s="15">
        <f>ROUND('FIRE1104a raw'!AT47,0)</f>
        <v>0</v>
      </c>
      <c r="AN45" s="15">
        <f>ROUND('FIRE1104a raw'!AU47,0)</f>
        <v>2</v>
      </c>
      <c r="AO45" s="15">
        <f>ROUND('FIRE1104a raw'!AV47,0)</f>
        <v>0</v>
      </c>
      <c r="AP45" s="15">
        <f>ROUND(SUM('FIRE1104a raw'!AW47:AX47),0)</f>
        <v>2</v>
      </c>
      <c r="AQ45" s="15">
        <f>ROUND('FIRE1104a raw'!AY47,0)</f>
        <v>14</v>
      </c>
      <c r="AR45" s="86">
        <f>IF(SUM(AL45:AP45)=0,"-",ROUND('FIRE1104a raw'!AZ47,3))</f>
        <v>5.8999999999999997E-2</v>
      </c>
      <c r="AS45" s="84">
        <f>IF(SUM(AL45:AQ45)=0,"-",ROUND('FIRE1104a raw'!BA47,3))</f>
        <v>0.17100000000000001</v>
      </c>
      <c r="AT45" s="221" t="s">
        <v>1166</v>
      </c>
      <c r="AU45" s="16">
        <f>ROUND('FIRE1104a raw'!BC47,0)</f>
        <v>450</v>
      </c>
      <c r="AV45" s="16">
        <f>ROUND('FIRE1104a raw'!BD47,0)</f>
        <v>2</v>
      </c>
      <c r="AW45" s="16">
        <f>ROUND('FIRE1104a raw'!BE47,0)</f>
        <v>3</v>
      </c>
      <c r="AX45" s="16">
        <f>ROUND('FIRE1104a raw'!BF47,0)</f>
        <v>4</v>
      </c>
      <c r="AY45" s="16">
        <f>ROUND('FIRE1104a raw'!BG47,0)</f>
        <v>3</v>
      </c>
      <c r="AZ45" s="16">
        <f>ROUND('FIRE1104a raw'!BH47,0)</f>
        <v>141</v>
      </c>
      <c r="BA45" s="86">
        <f>IF(SUM(AU45:AY45)=0,"-",ROUND('FIRE1104a raw'!BI47,3))</f>
        <v>2.5999999999999999E-2</v>
      </c>
      <c r="BB45" s="86">
        <f>IF(SUM(AU45:AZ45)=0,"-",ROUND('FIRE1104a raw'!BJ47,3))</f>
        <v>0.23400000000000001</v>
      </c>
      <c r="BC45" s="4"/>
      <c r="BD45" s="4"/>
      <c r="BE45" s="18"/>
      <c r="BF45" s="18"/>
    </row>
    <row r="46" spans="1:58" s="5" customFormat="1" ht="15" customHeight="1" x14ac:dyDescent="0.3">
      <c r="A46" s="14" t="s">
        <v>108</v>
      </c>
      <c r="B46" s="15">
        <f>ROUND(SUM('FIRE1104a raw'!B48:C48),0)</f>
        <v>497</v>
      </c>
      <c r="C46" s="15">
        <f>ROUND('FIRE1104a raw'!D48,0)</f>
        <v>13</v>
      </c>
      <c r="D46" s="15">
        <f>ROUND('FIRE1104a raw'!E48,0)</f>
        <v>1</v>
      </c>
      <c r="E46" s="15">
        <f>ROUND('FIRE1104a raw'!F48,0)</f>
        <v>6</v>
      </c>
      <c r="F46" s="15">
        <f>ROUND(SUM('FIRE1104a raw'!G48:H48),0)</f>
        <v>3</v>
      </c>
      <c r="G46" s="15">
        <f>ROUND('FIRE1104a raw'!I48,0)</f>
        <v>1</v>
      </c>
      <c r="H46" s="86">
        <f>IF(SUM(B46:F46)=0,"-",ROUND('FIRE1104a raw'!J48,3))</f>
        <v>4.3999999999999997E-2</v>
      </c>
      <c r="I46" s="84">
        <f>IF(SUM(B46:G46)=0,"-",ROUND('FIRE1104a raw'!K48,3))</f>
        <v>2E-3</v>
      </c>
      <c r="J46" s="221" t="s">
        <v>1166</v>
      </c>
      <c r="K46" s="15">
        <f>ROUND(SUM('FIRE1104a raw'!M48:N48),0)</f>
        <v>93</v>
      </c>
      <c r="L46" s="15">
        <f>ROUND('FIRE1104a raw'!O48,0)</f>
        <v>0</v>
      </c>
      <c r="M46" s="15">
        <f>ROUND('FIRE1104a raw'!P48,0)</f>
        <v>0</v>
      </c>
      <c r="N46" s="15">
        <f>ROUND('FIRE1104a raw'!Q48,0)</f>
        <v>0</v>
      </c>
      <c r="O46" s="15">
        <f>ROUND(SUM('FIRE1104a raw'!R48:S48),0)</f>
        <v>0</v>
      </c>
      <c r="P46" s="15">
        <f>ROUND('FIRE1104a raw'!T48,0)</f>
        <v>0</v>
      </c>
      <c r="Q46" s="86">
        <f>IF(SUM(K46:O46)=0,"-",ROUND('FIRE1104a raw'!U48,3))</f>
        <v>0</v>
      </c>
      <c r="R46" s="84">
        <f>IF(SUM(K46:P46)=0,"-",ROUND('FIRE1104a raw'!V48,3))</f>
        <v>0</v>
      </c>
      <c r="S46" s="221" t="s">
        <v>1166</v>
      </c>
      <c r="T46" s="16">
        <f>ROUND('FIRE1104a raw'!X48,0)</f>
        <v>590</v>
      </c>
      <c r="U46" s="16">
        <f>ROUND('FIRE1104a raw'!Y48,0)</f>
        <v>13</v>
      </c>
      <c r="V46" s="16">
        <f>ROUND('FIRE1104a raw'!Z48,0)</f>
        <v>1</v>
      </c>
      <c r="W46" s="16">
        <f>ROUND('FIRE1104a raw'!AA48,0)</f>
        <v>6</v>
      </c>
      <c r="X46" s="16">
        <f>ROUND('FIRE1104a raw'!AB48,0)</f>
        <v>3</v>
      </c>
      <c r="Y46" s="16">
        <f>ROUND('FIRE1104a raw'!AC48,0)</f>
        <v>1</v>
      </c>
      <c r="Z46" s="86">
        <f>IF(SUM(T46:X46)=0,"-",ROUND('FIRE1104a raw'!AD48,3))</f>
        <v>3.7999999999999999E-2</v>
      </c>
      <c r="AA46" s="86">
        <f>IF(SUM(T46:Y46)=0,"-",ROUND('FIRE1104a raw'!AE48,3))</f>
        <v>2E-3</v>
      </c>
      <c r="AB46" s="221" t="s">
        <v>1166</v>
      </c>
      <c r="AC46" s="15">
        <f>ROUND(SUM('FIRE1104a raw'!AG48:AH48),0)</f>
        <v>29</v>
      </c>
      <c r="AD46" s="15">
        <f>ROUND('FIRE1104a raw'!AI48,0)</f>
        <v>1</v>
      </c>
      <c r="AE46" s="15">
        <f>ROUND('FIRE1104a raw'!AJ48,0)</f>
        <v>0</v>
      </c>
      <c r="AF46" s="15">
        <f>ROUND('FIRE1104a raw'!AK48,0)</f>
        <v>0</v>
      </c>
      <c r="AG46" s="15">
        <f>ROUND(SUM('FIRE1104a raw'!AL48:AM48),0)</f>
        <v>0</v>
      </c>
      <c r="AH46" s="15">
        <f>ROUND('FIRE1104a raw'!AN48,0)</f>
        <v>0</v>
      </c>
      <c r="AI46" s="86">
        <f>IF(SUM(AC46:AG46)=0,"-",ROUND('FIRE1104a raw'!AO48,3))</f>
        <v>3.3000000000000002E-2</v>
      </c>
      <c r="AJ46" s="84">
        <f>IF(SUM(AC46:AH46)=0,"-",ROUND('FIRE1104a raw'!AP48,3))</f>
        <v>0</v>
      </c>
      <c r="AK46" s="221" t="s">
        <v>1166</v>
      </c>
      <c r="AL46" s="15">
        <f>ROUND(SUM('FIRE1104a raw'!AR48:AS48),0)</f>
        <v>210</v>
      </c>
      <c r="AM46" s="15">
        <f>ROUND('FIRE1104a raw'!AT48,0)</f>
        <v>2</v>
      </c>
      <c r="AN46" s="15">
        <f>ROUND('FIRE1104a raw'!AU48,0)</f>
        <v>4</v>
      </c>
      <c r="AO46" s="15">
        <f>ROUND('FIRE1104a raw'!AV48,0)</f>
        <v>6</v>
      </c>
      <c r="AP46" s="15">
        <f>ROUND(SUM('FIRE1104a raw'!AW48:AX48),0)</f>
        <v>4</v>
      </c>
      <c r="AQ46" s="15">
        <f>ROUND('FIRE1104a raw'!AY48,0)</f>
        <v>0</v>
      </c>
      <c r="AR46" s="86">
        <f>IF(SUM(AL46:AP46)=0,"-",ROUND('FIRE1104a raw'!AZ48,3))</f>
        <v>7.0999999999999994E-2</v>
      </c>
      <c r="AS46" s="84">
        <f>IF(SUM(AL46:AQ46)=0,"-",ROUND('FIRE1104a raw'!BA48,3))</f>
        <v>0</v>
      </c>
      <c r="AT46" s="221" t="s">
        <v>1166</v>
      </c>
      <c r="AU46" s="16">
        <f>ROUND('FIRE1104a raw'!BC48,0)</f>
        <v>829</v>
      </c>
      <c r="AV46" s="16">
        <f>ROUND('FIRE1104a raw'!BD48,0)</f>
        <v>16</v>
      </c>
      <c r="AW46" s="16">
        <f>ROUND('FIRE1104a raw'!BE48,0)</f>
        <v>5</v>
      </c>
      <c r="AX46" s="16">
        <f>ROUND('FIRE1104a raw'!BF48,0)</f>
        <v>12</v>
      </c>
      <c r="AY46" s="16">
        <f>ROUND('FIRE1104a raw'!BG48,0)</f>
        <v>7</v>
      </c>
      <c r="AZ46" s="16">
        <f>ROUND('FIRE1104a raw'!BH48,0)</f>
        <v>1</v>
      </c>
      <c r="BA46" s="86">
        <f>IF(SUM(AU46:AY46)=0,"-",ROUND('FIRE1104a raw'!BI48,3))</f>
        <v>4.5999999999999999E-2</v>
      </c>
      <c r="BB46" s="86">
        <f>IF(SUM(AU46:AZ46)=0,"-",ROUND('FIRE1104a raw'!BJ48,3))</f>
        <v>1E-3</v>
      </c>
      <c r="BC46" s="4"/>
      <c r="BD46" s="4"/>
      <c r="BE46" s="18"/>
      <c r="BF46" s="18"/>
    </row>
    <row r="47" spans="1:58" s="5" customFormat="1" ht="15" customHeight="1" x14ac:dyDescent="0.3">
      <c r="A47" s="14" t="s">
        <v>111</v>
      </c>
      <c r="B47" s="15">
        <f>ROUND(SUM('FIRE1104a raw'!B49:C49),0)</f>
        <v>283</v>
      </c>
      <c r="C47" s="15">
        <f>ROUND('FIRE1104a raw'!D49,0)</f>
        <v>1</v>
      </c>
      <c r="D47" s="15">
        <f>ROUND('FIRE1104a raw'!E49,0)</f>
        <v>3</v>
      </c>
      <c r="E47" s="15">
        <f>ROUND('FIRE1104a raw'!F49,0)</f>
        <v>6</v>
      </c>
      <c r="F47" s="15">
        <f>ROUND(SUM('FIRE1104a raw'!G49:H49),0)</f>
        <v>0</v>
      </c>
      <c r="G47" s="15">
        <f>ROUND('FIRE1104a raw'!I49,0)</f>
        <v>1</v>
      </c>
      <c r="H47" s="86">
        <f>IF(SUM(B47:F47)=0,"-",ROUND('FIRE1104a raw'!J49,3))</f>
        <v>3.4000000000000002E-2</v>
      </c>
      <c r="I47" s="84">
        <f>IF(SUM(B47:G47)=0,"-",ROUND('FIRE1104a raw'!K49,3))</f>
        <v>3.0000000000000001E-3</v>
      </c>
      <c r="J47" s="221" t="s">
        <v>1166</v>
      </c>
      <c r="K47" s="15">
        <f>ROUND(SUM('FIRE1104a raw'!M49:N49),0)</f>
        <v>348</v>
      </c>
      <c r="L47" s="15">
        <f>ROUND('FIRE1104a raw'!O49,0)</f>
        <v>1</v>
      </c>
      <c r="M47" s="15">
        <f>ROUND('FIRE1104a raw'!P49,0)</f>
        <v>5</v>
      </c>
      <c r="N47" s="15">
        <f>ROUND('FIRE1104a raw'!Q49,0)</f>
        <v>2</v>
      </c>
      <c r="O47" s="15">
        <f>ROUND(SUM('FIRE1104a raw'!R49:S49),0)</f>
        <v>0</v>
      </c>
      <c r="P47" s="15">
        <f>ROUND('FIRE1104a raw'!T49,0)</f>
        <v>0</v>
      </c>
      <c r="Q47" s="86">
        <f>IF(SUM(K47:O47)=0,"-",ROUND('FIRE1104a raw'!U49,3))</f>
        <v>2.1999999999999999E-2</v>
      </c>
      <c r="R47" s="84">
        <f>IF(SUM(K47:P47)=0,"-",ROUND('FIRE1104a raw'!V49,3))</f>
        <v>0</v>
      </c>
      <c r="S47" s="221" t="s">
        <v>1166</v>
      </c>
      <c r="T47" s="16">
        <f>ROUND('FIRE1104a raw'!X49,0)</f>
        <v>631</v>
      </c>
      <c r="U47" s="16">
        <f>ROUND('FIRE1104a raw'!Y49,0)</f>
        <v>2</v>
      </c>
      <c r="V47" s="16">
        <f>ROUND('FIRE1104a raw'!Z49,0)</f>
        <v>8</v>
      </c>
      <c r="W47" s="16">
        <f>ROUND('FIRE1104a raw'!AA49,0)</f>
        <v>8</v>
      </c>
      <c r="X47" s="16">
        <f>ROUND('FIRE1104a raw'!AB49,0)</f>
        <v>0</v>
      </c>
      <c r="Y47" s="16">
        <f>ROUND('FIRE1104a raw'!AC49,0)</f>
        <v>1</v>
      </c>
      <c r="Z47" s="86">
        <f>IF(SUM(T47:X47)=0,"-",ROUND('FIRE1104a raw'!AD49,3))</f>
        <v>2.8000000000000001E-2</v>
      </c>
      <c r="AA47" s="86">
        <f>IF(SUM(T47:Y47)=0,"-",ROUND('FIRE1104a raw'!AE49,3))</f>
        <v>2E-3</v>
      </c>
      <c r="AB47" s="221" t="s">
        <v>1166</v>
      </c>
      <c r="AC47" s="15">
        <f>ROUND(SUM('FIRE1104a raw'!AG49:AH49),0)</f>
        <v>0</v>
      </c>
      <c r="AD47" s="15">
        <f>ROUND('FIRE1104a raw'!AI49,0)</f>
        <v>0</v>
      </c>
      <c r="AE47" s="15">
        <f>ROUND('FIRE1104a raw'!AJ49,0)</f>
        <v>0</v>
      </c>
      <c r="AF47" s="15">
        <f>ROUND('FIRE1104a raw'!AK49,0)</f>
        <v>0</v>
      </c>
      <c r="AG47" s="15">
        <f>ROUND(SUM('FIRE1104a raw'!AL49:AM49),0)</f>
        <v>0</v>
      </c>
      <c r="AH47" s="15">
        <f>ROUND('FIRE1104a raw'!AN49,0)</f>
        <v>0</v>
      </c>
      <c r="AI47" s="86" t="str">
        <f>IF(SUM(AC47:AG47)=0,"-",ROUND('FIRE1104a raw'!AO49,3))</f>
        <v>-</v>
      </c>
      <c r="AJ47" s="84" t="str">
        <f>IF(SUM(AC47:AH47)=0,"-",ROUND('FIRE1104a raw'!AP49,3))</f>
        <v>-</v>
      </c>
      <c r="AK47" s="221" t="s">
        <v>1166</v>
      </c>
      <c r="AL47" s="15">
        <f>ROUND(SUM('FIRE1104a raw'!AR49:AS49),0)</f>
        <v>188</v>
      </c>
      <c r="AM47" s="15">
        <f>ROUND('FIRE1104a raw'!AT49,0)</f>
        <v>0</v>
      </c>
      <c r="AN47" s="15">
        <f>ROUND('FIRE1104a raw'!AU49,0)</f>
        <v>0</v>
      </c>
      <c r="AO47" s="15">
        <f>ROUND('FIRE1104a raw'!AV49,0)</f>
        <v>3</v>
      </c>
      <c r="AP47" s="15">
        <f>ROUND(SUM('FIRE1104a raw'!AW49:AX49),0)</f>
        <v>0</v>
      </c>
      <c r="AQ47" s="15">
        <f>ROUND('FIRE1104a raw'!AY49,0)</f>
        <v>0</v>
      </c>
      <c r="AR47" s="86">
        <f>IF(SUM(AL47:AP47)=0,"-",ROUND('FIRE1104a raw'!AZ49,3))</f>
        <v>1.6E-2</v>
      </c>
      <c r="AS47" s="84">
        <f>IF(SUM(AL47:AQ47)=0,"-",ROUND('FIRE1104a raw'!BA49,3))</f>
        <v>0</v>
      </c>
      <c r="AT47" s="221" t="s">
        <v>1166</v>
      </c>
      <c r="AU47" s="16">
        <f>ROUND('FIRE1104a raw'!BC49,0)</f>
        <v>819</v>
      </c>
      <c r="AV47" s="16">
        <f>ROUND('FIRE1104a raw'!BD49,0)</f>
        <v>2</v>
      </c>
      <c r="AW47" s="16">
        <f>ROUND('FIRE1104a raw'!BE49,0)</f>
        <v>8</v>
      </c>
      <c r="AX47" s="16">
        <f>ROUND('FIRE1104a raw'!BF49,0)</f>
        <v>11</v>
      </c>
      <c r="AY47" s="16">
        <f>ROUND('FIRE1104a raw'!BG49,0)</f>
        <v>0</v>
      </c>
      <c r="AZ47" s="16">
        <f>ROUND('FIRE1104a raw'!BH49,0)</f>
        <v>1</v>
      </c>
      <c r="BA47" s="86">
        <f>IF(SUM(AU47:AY47)=0,"-",ROUND('FIRE1104a raw'!BI49,3))</f>
        <v>2.5000000000000001E-2</v>
      </c>
      <c r="BB47" s="86">
        <f>IF(SUM(AU47:AZ47)=0,"-",ROUND('FIRE1104a raw'!BJ49,3))</f>
        <v>1E-3</v>
      </c>
      <c r="BC47" s="4"/>
      <c r="BD47" s="4"/>
      <c r="BE47" s="18"/>
      <c r="BF47" s="18"/>
    </row>
    <row r="48" spans="1:58" s="5" customFormat="1" ht="15" customHeight="1" x14ac:dyDescent="0.3">
      <c r="A48" s="14" t="s">
        <v>114</v>
      </c>
      <c r="B48" s="15">
        <f>ROUND(SUM('FIRE1104a raw'!B50:C50),0)</f>
        <v>157</v>
      </c>
      <c r="C48" s="15">
        <f>ROUND('FIRE1104a raw'!D50,0)</f>
        <v>6</v>
      </c>
      <c r="D48" s="15">
        <f>ROUND('FIRE1104a raw'!E50,0)</f>
        <v>0</v>
      </c>
      <c r="E48" s="15">
        <f>ROUND('FIRE1104a raw'!F50,0)</f>
        <v>1</v>
      </c>
      <c r="F48" s="15">
        <f>ROUND(SUM('FIRE1104a raw'!G50:H50),0)</f>
        <v>1</v>
      </c>
      <c r="G48" s="15">
        <f>ROUND('FIRE1104a raw'!I50,0)</f>
        <v>34</v>
      </c>
      <c r="H48" s="86">
        <f>IF(SUM(B48:F48)=0,"-",ROUND('FIRE1104a raw'!J50,3))</f>
        <v>4.8000000000000001E-2</v>
      </c>
      <c r="I48" s="84">
        <f>IF(SUM(B48:G48)=0,"-",ROUND('FIRE1104a raw'!K50,3))</f>
        <v>0.17100000000000001</v>
      </c>
      <c r="J48" s="221" t="s">
        <v>1166</v>
      </c>
      <c r="K48" s="15">
        <f>ROUND(SUM('FIRE1104a raw'!M50:N50),0)</f>
        <v>246</v>
      </c>
      <c r="L48" s="15">
        <f>ROUND('FIRE1104a raw'!O50,0)</f>
        <v>2</v>
      </c>
      <c r="M48" s="15">
        <f>ROUND('FIRE1104a raw'!P50,0)</f>
        <v>0</v>
      </c>
      <c r="N48" s="15">
        <f>ROUND('FIRE1104a raw'!Q50,0)</f>
        <v>0</v>
      </c>
      <c r="O48" s="15">
        <f>ROUND(SUM('FIRE1104a raw'!R50:S50),0)</f>
        <v>0</v>
      </c>
      <c r="P48" s="15">
        <f>ROUND('FIRE1104a raw'!T50,0)</f>
        <v>149</v>
      </c>
      <c r="Q48" s="86">
        <f>IF(SUM(K48:O48)=0,"-",ROUND('FIRE1104a raw'!U50,3))</f>
        <v>8.0000000000000002E-3</v>
      </c>
      <c r="R48" s="84">
        <f>IF(SUM(K48:P48)=0,"-",ROUND('FIRE1104a raw'!V50,3))</f>
        <v>0.375</v>
      </c>
      <c r="S48" s="221" t="s">
        <v>1166</v>
      </c>
      <c r="T48" s="16">
        <f>ROUND('FIRE1104a raw'!X50,0)</f>
        <v>403</v>
      </c>
      <c r="U48" s="16">
        <f>ROUND('FIRE1104a raw'!Y50,0)</f>
        <v>8</v>
      </c>
      <c r="V48" s="16">
        <f>ROUND('FIRE1104a raw'!Z50,0)</f>
        <v>0</v>
      </c>
      <c r="W48" s="16">
        <f>ROUND('FIRE1104a raw'!AA50,0)</f>
        <v>1</v>
      </c>
      <c r="X48" s="16">
        <f>ROUND('FIRE1104a raw'!AB50,0)</f>
        <v>1</v>
      </c>
      <c r="Y48" s="16">
        <f>ROUND('FIRE1104a raw'!AC50,0)</f>
        <v>183</v>
      </c>
      <c r="Z48" s="86">
        <f>IF(SUM(T48:X48)=0,"-",ROUND('FIRE1104a raw'!AD50,3))</f>
        <v>2.4E-2</v>
      </c>
      <c r="AA48" s="86">
        <f>IF(SUM(T48:Y48)=0,"-",ROUND('FIRE1104a raw'!AE50,3))</f>
        <v>0.307</v>
      </c>
      <c r="AB48" s="221" t="s">
        <v>1166</v>
      </c>
      <c r="AC48" s="15">
        <f>ROUND(SUM('FIRE1104a raw'!AG50:AH50),0)</f>
        <v>0</v>
      </c>
      <c r="AD48" s="15">
        <f>ROUND('FIRE1104a raw'!AI50,0)</f>
        <v>0</v>
      </c>
      <c r="AE48" s="15">
        <f>ROUND('FIRE1104a raw'!AJ50,0)</f>
        <v>0</v>
      </c>
      <c r="AF48" s="15">
        <f>ROUND('FIRE1104a raw'!AK50,0)</f>
        <v>0</v>
      </c>
      <c r="AG48" s="15">
        <f>ROUND(SUM('FIRE1104a raw'!AL50:AM50),0)</f>
        <v>0</v>
      </c>
      <c r="AH48" s="15">
        <f>ROUND('FIRE1104a raw'!AN50,0)</f>
        <v>0</v>
      </c>
      <c r="AI48" s="86" t="str">
        <f>IF(SUM(AC48:AG48)=0,"-",ROUND('FIRE1104a raw'!AO50,3))</f>
        <v>-</v>
      </c>
      <c r="AJ48" s="84" t="str">
        <f>IF(SUM(AC48:AH48)=0,"-",ROUND('FIRE1104a raw'!AP50,3))</f>
        <v>-</v>
      </c>
      <c r="AK48" s="221" t="s">
        <v>1166</v>
      </c>
      <c r="AL48" s="15">
        <f>ROUND(SUM('FIRE1104a raw'!AR50:AS50),0)</f>
        <v>85</v>
      </c>
      <c r="AM48" s="15">
        <f>ROUND('FIRE1104a raw'!AT50,0)</f>
        <v>1</v>
      </c>
      <c r="AN48" s="15">
        <f>ROUND('FIRE1104a raw'!AU50,0)</f>
        <v>1</v>
      </c>
      <c r="AO48" s="15">
        <f>ROUND('FIRE1104a raw'!AV50,0)</f>
        <v>0</v>
      </c>
      <c r="AP48" s="15">
        <f>ROUND(SUM('FIRE1104a raw'!AW50:AX50),0)</f>
        <v>0</v>
      </c>
      <c r="AQ48" s="15">
        <f>ROUND('FIRE1104a raw'!AY50,0)</f>
        <v>18</v>
      </c>
      <c r="AR48" s="86">
        <f>IF(SUM(AL48:AP48)=0,"-",ROUND('FIRE1104a raw'!AZ50,3))</f>
        <v>2.3E-2</v>
      </c>
      <c r="AS48" s="84">
        <f>IF(SUM(AL48:AQ48)=0,"-",ROUND('FIRE1104a raw'!BA50,3))</f>
        <v>0.17100000000000001</v>
      </c>
      <c r="AT48" s="221" t="s">
        <v>1166</v>
      </c>
      <c r="AU48" s="16">
        <f>ROUND('FIRE1104a raw'!BC50,0)</f>
        <v>488</v>
      </c>
      <c r="AV48" s="16">
        <f>ROUND('FIRE1104a raw'!BD50,0)</f>
        <v>9</v>
      </c>
      <c r="AW48" s="16">
        <f>ROUND('FIRE1104a raw'!BE50,0)</f>
        <v>1</v>
      </c>
      <c r="AX48" s="16">
        <f>ROUND('FIRE1104a raw'!BF50,0)</f>
        <v>1</v>
      </c>
      <c r="AY48" s="16">
        <f>ROUND('FIRE1104a raw'!BG50,0)</f>
        <v>1</v>
      </c>
      <c r="AZ48" s="16">
        <f>ROUND('FIRE1104a raw'!BH50,0)</f>
        <v>201</v>
      </c>
      <c r="BA48" s="86">
        <f>IF(SUM(AU48:AY48)=0,"-",ROUND('FIRE1104a raw'!BI50,3))</f>
        <v>2.4E-2</v>
      </c>
      <c r="BB48" s="86">
        <f>IF(SUM(AU48:AZ48)=0,"-",ROUND('FIRE1104a raw'!BJ50,3))</f>
        <v>0.28699999999999998</v>
      </c>
      <c r="BC48" s="4"/>
      <c r="BD48" s="4"/>
      <c r="BE48" s="18"/>
      <c r="BF48" s="18"/>
    </row>
    <row r="49" spans="1:60" s="5" customFormat="1" ht="15" customHeight="1" x14ac:dyDescent="0.3">
      <c r="A49" s="14" t="s">
        <v>117</v>
      </c>
      <c r="B49" s="15">
        <f>ROUND(SUM('FIRE1104a raw'!B51:C51),0)</f>
        <v>436</v>
      </c>
      <c r="C49" s="15">
        <f>ROUND('FIRE1104a raw'!D51,0)</f>
        <v>6</v>
      </c>
      <c r="D49" s="15">
        <f>ROUND('FIRE1104a raw'!E51,0)</f>
        <v>4</v>
      </c>
      <c r="E49" s="15">
        <f>ROUND('FIRE1104a raw'!F51,0)</f>
        <v>1</v>
      </c>
      <c r="F49" s="15">
        <f>ROUND(SUM('FIRE1104a raw'!G51:H51),0)</f>
        <v>0</v>
      </c>
      <c r="G49" s="15">
        <f>ROUND('FIRE1104a raw'!I51,0)</f>
        <v>19</v>
      </c>
      <c r="H49" s="86">
        <f>IF(SUM(B49:F49)=0,"-",ROUND('FIRE1104a raw'!J51,3))</f>
        <v>2.5000000000000001E-2</v>
      </c>
      <c r="I49" s="84">
        <f>IF(SUM(B49:G49)=0,"-",ROUND('FIRE1104a raw'!K51,3))</f>
        <v>4.1000000000000002E-2</v>
      </c>
      <c r="J49" s="221" t="s">
        <v>1166</v>
      </c>
      <c r="K49" s="15">
        <f>ROUND(SUM('FIRE1104a raw'!M51:N51),0)</f>
        <v>106</v>
      </c>
      <c r="L49" s="15">
        <f>ROUND('FIRE1104a raw'!O51,0)</f>
        <v>1</v>
      </c>
      <c r="M49" s="15">
        <f>ROUND('FIRE1104a raw'!P51,0)</f>
        <v>0</v>
      </c>
      <c r="N49" s="15">
        <f>ROUND('FIRE1104a raw'!Q51,0)</f>
        <v>0</v>
      </c>
      <c r="O49" s="15">
        <f>ROUND(SUM('FIRE1104a raw'!R51:S51),0)</f>
        <v>0</v>
      </c>
      <c r="P49" s="15">
        <f>ROUND('FIRE1104a raw'!T51,0)</f>
        <v>1</v>
      </c>
      <c r="Q49" s="86">
        <f>IF(SUM(K49:O49)=0,"-",ROUND('FIRE1104a raw'!U51,3))</f>
        <v>8.9999999999999993E-3</v>
      </c>
      <c r="R49" s="84">
        <f>IF(SUM(K49:P49)=0,"-",ROUND('FIRE1104a raw'!V51,3))</f>
        <v>8.9999999999999993E-3</v>
      </c>
      <c r="S49" s="221" t="s">
        <v>1166</v>
      </c>
      <c r="T49" s="16">
        <f>ROUND('FIRE1104a raw'!X51,0)</f>
        <v>542</v>
      </c>
      <c r="U49" s="16">
        <f>ROUND('FIRE1104a raw'!Y51,0)</f>
        <v>7</v>
      </c>
      <c r="V49" s="16">
        <f>ROUND('FIRE1104a raw'!Z51,0)</f>
        <v>4</v>
      </c>
      <c r="W49" s="16">
        <f>ROUND('FIRE1104a raw'!AA51,0)</f>
        <v>1</v>
      </c>
      <c r="X49" s="16">
        <f>ROUND('FIRE1104a raw'!AB51,0)</f>
        <v>0</v>
      </c>
      <c r="Y49" s="16">
        <f>ROUND('FIRE1104a raw'!AC51,0)</f>
        <v>20</v>
      </c>
      <c r="Z49" s="86">
        <f>IF(SUM(T49:X49)=0,"-",ROUND('FIRE1104a raw'!AD51,3))</f>
        <v>2.1999999999999999E-2</v>
      </c>
      <c r="AA49" s="86">
        <f>IF(SUM(T49:Y49)=0,"-",ROUND('FIRE1104a raw'!AE51,3))</f>
        <v>3.5000000000000003E-2</v>
      </c>
      <c r="AB49" s="221" t="s">
        <v>1166</v>
      </c>
      <c r="AC49" s="15">
        <f>ROUND(SUM('FIRE1104a raw'!AG51:AH51),0)</f>
        <v>35</v>
      </c>
      <c r="AD49" s="15">
        <f>ROUND('FIRE1104a raw'!AI51,0)</f>
        <v>0</v>
      </c>
      <c r="AE49" s="15">
        <f>ROUND('FIRE1104a raw'!AJ51,0)</f>
        <v>0</v>
      </c>
      <c r="AF49" s="15">
        <f>ROUND('FIRE1104a raw'!AK51,0)</f>
        <v>0</v>
      </c>
      <c r="AG49" s="15">
        <f>ROUND(SUM('FIRE1104a raw'!AL51:AM51),0)</f>
        <v>0</v>
      </c>
      <c r="AH49" s="15">
        <f>ROUND('FIRE1104a raw'!AN51,0)</f>
        <v>1</v>
      </c>
      <c r="AI49" s="86">
        <f>IF(SUM(AC49:AG49)=0,"-",ROUND('FIRE1104a raw'!AO51,3))</f>
        <v>0</v>
      </c>
      <c r="AJ49" s="84">
        <f>IF(SUM(AC49:AH49)=0,"-",ROUND('FIRE1104a raw'!AP51,3))</f>
        <v>2.8000000000000001E-2</v>
      </c>
      <c r="AK49" s="221" t="s">
        <v>1166</v>
      </c>
      <c r="AL49" s="15">
        <f>ROUND(SUM('FIRE1104a raw'!AR51:AS51),0)</f>
        <v>146</v>
      </c>
      <c r="AM49" s="15">
        <f>ROUND('FIRE1104a raw'!AT51,0)</f>
        <v>1</v>
      </c>
      <c r="AN49" s="15">
        <f>ROUND('FIRE1104a raw'!AU51,0)</f>
        <v>2</v>
      </c>
      <c r="AO49" s="15">
        <f>ROUND('FIRE1104a raw'!AV51,0)</f>
        <v>3</v>
      </c>
      <c r="AP49" s="15">
        <f>ROUND(SUM('FIRE1104a raw'!AW51:AX51),0)</f>
        <v>0</v>
      </c>
      <c r="AQ49" s="15">
        <f>ROUND('FIRE1104a raw'!AY51,0)</f>
        <v>20</v>
      </c>
      <c r="AR49" s="86">
        <f>IF(SUM(AL49:AP49)=0,"-",ROUND('FIRE1104a raw'!AZ51,3))</f>
        <v>3.9E-2</v>
      </c>
      <c r="AS49" s="84">
        <f>IF(SUM(AL49:AQ49)=0,"-",ROUND('FIRE1104a raw'!BA51,3))</f>
        <v>0.11600000000000001</v>
      </c>
      <c r="AT49" s="221" t="s">
        <v>1166</v>
      </c>
      <c r="AU49" s="16">
        <f>ROUND('FIRE1104a raw'!BC51,0)</f>
        <v>723</v>
      </c>
      <c r="AV49" s="16">
        <f>ROUND('FIRE1104a raw'!BD51,0)</f>
        <v>8</v>
      </c>
      <c r="AW49" s="16">
        <f>ROUND('FIRE1104a raw'!BE51,0)</f>
        <v>6</v>
      </c>
      <c r="AX49" s="16">
        <f>ROUND('FIRE1104a raw'!BF51,0)</f>
        <v>4</v>
      </c>
      <c r="AY49" s="16">
        <f>ROUND('FIRE1104a raw'!BG51,0)</f>
        <v>0</v>
      </c>
      <c r="AZ49" s="16">
        <f>ROUND('FIRE1104a raw'!BH51,0)</f>
        <v>41</v>
      </c>
      <c r="BA49" s="86">
        <f>IF(SUM(AU49:AY49)=0,"-",ROUND('FIRE1104a raw'!BI51,3))</f>
        <v>2.4E-2</v>
      </c>
      <c r="BB49" s="86">
        <f>IF(SUM(AU49:AZ49)=0,"-",ROUND('FIRE1104a raw'!BJ51,3))</f>
        <v>5.1999999999999998E-2</v>
      </c>
      <c r="BD49" s="87"/>
      <c r="BF49" s="18"/>
      <c r="BG49" s="18"/>
      <c r="BH49" s="84"/>
    </row>
    <row r="50" spans="1:60" s="5" customFormat="1" ht="15" customHeight="1" x14ac:dyDescent="0.3">
      <c r="A50" s="14" t="s">
        <v>120</v>
      </c>
      <c r="B50" s="15">
        <f>ROUND(SUM('FIRE1104a raw'!B52:C52),0)</f>
        <v>563</v>
      </c>
      <c r="C50" s="15">
        <f>ROUND('FIRE1104a raw'!D52,0)</f>
        <v>6</v>
      </c>
      <c r="D50" s="15">
        <f>ROUND('FIRE1104a raw'!E52,0)</f>
        <v>2</v>
      </c>
      <c r="E50" s="15">
        <f>ROUND('FIRE1104a raw'!F52,0)</f>
        <v>1</v>
      </c>
      <c r="F50" s="15">
        <f>ROUND(SUM('FIRE1104a raw'!G52:H52),0)</f>
        <v>2</v>
      </c>
      <c r="G50" s="15">
        <f>ROUND('FIRE1104a raw'!I52,0)</f>
        <v>27</v>
      </c>
      <c r="H50" s="86">
        <f>IF(SUM(B50:F50)=0,"-",ROUND('FIRE1104a raw'!J52,3))</f>
        <v>1.9E-2</v>
      </c>
      <c r="I50" s="84">
        <f>IF(SUM(B50:G50)=0,"-",ROUND('FIRE1104a raw'!K52,3))</f>
        <v>4.4999999999999998E-2</v>
      </c>
      <c r="J50" s="221" t="s">
        <v>1166</v>
      </c>
      <c r="K50" s="15">
        <f>ROUND(SUM('FIRE1104a raw'!M52:N52),0)</f>
        <v>14</v>
      </c>
      <c r="L50" s="15">
        <f>ROUND('FIRE1104a raw'!O52,0)</f>
        <v>0</v>
      </c>
      <c r="M50" s="15">
        <f>ROUND('FIRE1104a raw'!P52,0)</f>
        <v>0</v>
      </c>
      <c r="N50" s="15">
        <f>ROUND('FIRE1104a raw'!Q52,0)</f>
        <v>0</v>
      </c>
      <c r="O50" s="15">
        <f>ROUND(SUM('FIRE1104a raw'!R52:S52),0)</f>
        <v>0</v>
      </c>
      <c r="P50" s="15">
        <f>ROUND('FIRE1104a raw'!T52,0)</f>
        <v>0</v>
      </c>
      <c r="Q50" s="86">
        <f>IF(SUM(K50:O50)=0,"-",ROUND('FIRE1104a raw'!U52,3))</f>
        <v>0</v>
      </c>
      <c r="R50" s="84">
        <f>IF(SUM(K50:P50)=0,"-",ROUND('FIRE1104a raw'!V52,3))</f>
        <v>0</v>
      </c>
      <c r="S50" s="221" t="s">
        <v>1166</v>
      </c>
      <c r="T50" s="16">
        <f>ROUND('FIRE1104a raw'!X52,0)</f>
        <v>577</v>
      </c>
      <c r="U50" s="16">
        <f>ROUND('FIRE1104a raw'!Y52,0)</f>
        <v>6</v>
      </c>
      <c r="V50" s="16">
        <f>ROUND('FIRE1104a raw'!Z52,0)</f>
        <v>2</v>
      </c>
      <c r="W50" s="16">
        <f>ROUND('FIRE1104a raw'!AA52,0)</f>
        <v>1</v>
      </c>
      <c r="X50" s="16">
        <f>ROUND('FIRE1104a raw'!AB52,0)</f>
        <v>2</v>
      </c>
      <c r="Y50" s="16">
        <f>ROUND('FIRE1104a raw'!AC52,0)</f>
        <v>27</v>
      </c>
      <c r="Z50" s="86">
        <f>IF(SUM(T50:X50)=0,"-",ROUND('FIRE1104a raw'!AD52,3))</f>
        <v>1.9E-2</v>
      </c>
      <c r="AA50" s="86">
        <f>IF(SUM(T50:Y50)=0,"-",ROUND('FIRE1104a raw'!AE52,3))</f>
        <v>4.3999999999999997E-2</v>
      </c>
      <c r="AB50" s="221" t="s">
        <v>1166</v>
      </c>
      <c r="AC50" s="15">
        <f>ROUND(SUM('FIRE1104a raw'!AG52:AH52),0)</f>
        <v>34</v>
      </c>
      <c r="AD50" s="15">
        <f>ROUND('FIRE1104a raw'!AI52,0)</f>
        <v>0</v>
      </c>
      <c r="AE50" s="15">
        <f>ROUND('FIRE1104a raw'!AJ52,0)</f>
        <v>0</v>
      </c>
      <c r="AF50" s="15">
        <f>ROUND('FIRE1104a raw'!AK52,0)</f>
        <v>0</v>
      </c>
      <c r="AG50" s="15">
        <f>ROUND(SUM('FIRE1104a raw'!AL52:AM52),0)</f>
        <v>0</v>
      </c>
      <c r="AH50" s="15">
        <f>ROUND('FIRE1104a raw'!AN52,0)</f>
        <v>0</v>
      </c>
      <c r="AI50" s="86">
        <f>IF(SUM(AC50:AG50)=0,"-",ROUND('FIRE1104a raw'!AO52,3))</f>
        <v>0</v>
      </c>
      <c r="AJ50" s="84">
        <f>IF(SUM(AC50:AH50)=0,"-",ROUND('FIRE1104a raw'!AP52,3))</f>
        <v>0</v>
      </c>
      <c r="AK50" s="221" t="s">
        <v>1166</v>
      </c>
      <c r="AL50" s="15">
        <f>ROUND(SUM('FIRE1104a raw'!AR52:AS52),0)</f>
        <v>185</v>
      </c>
      <c r="AM50" s="15">
        <f>ROUND('FIRE1104a raw'!AT52,0)</f>
        <v>0</v>
      </c>
      <c r="AN50" s="15">
        <f>ROUND('FIRE1104a raw'!AU52,0)</f>
        <v>2</v>
      </c>
      <c r="AO50" s="15">
        <f>ROUND('FIRE1104a raw'!AV52,0)</f>
        <v>1</v>
      </c>
      <c r="AP50" s="15">
        <f>ROUND(SUM('FIRE1104a raw'!AW52:AX52),0)</f>
        <v>1</v>
      </c>
      <c r="AQ50" s="15">
        <f>ROUND('FIRE1104a raw'!AY52,0)</f>
        <v>6</v>
      </c>
      <c r="AR50" s="86">
        <f>IF(SUM(AL50:AP50)=0,"-",ROUND('FIRE1104a raw'!AZ52,3))</f>
        <v>2.1000000000000001E-2</v>
      </c>
      <c r="AS50" s="84">
        <f>IF(SUM(AL50:AQ50)=0,"-",ROUND('FIRE1104a raw'!BA52,3))</f>
        <v>3.1E-2</v>
      </c>
      <c r="AT50" s="221" t="s">
        <v>1166</v>
      </c>
      <c r="AU50" s="16">
        <f>ROUND('FIRE1104a raw'!BC52,0)</f>
        <v>796</v>
      </c>
      <c r="AV50" s="16">
        <f>ROUND('FIRE1104a raw'!BD52,0)</f>
        <v>6</v>
      </c>
      <c r="AW50" s="16">
        <f>ROUND('FIRE1104a raw'!BE52,0)</f>
        <v>4</v>
      </c>
      <c r="AX50" s="16">
        <f>ROUND('FIRE1104a raw'!BF52,0)</f>
        <v>2</v>
      </c>
      <c r="AY50" s="16">
        <f>ROUND('FIRE1104a raw'!BG52,0)</f>
        <v>3</v>
      </c>
      <c r="AZ50" s="16">
        <f>ROUND('FIRE1104a raw'!BH52,0)</f>
        <v>33</v>
      </c>
      <c r="BA50" s="86">
        <f>IF(SUM(AU50:AY50)=0,"-",ROUND('FIRE1104a raw'!BI52,3))</f>
        <v>1.7999999999999999E-2</v>
      </c>
      <c r="BB50" s="86">
        <f>IF(SUM(AU50:AZ50)=0,"-",ROUND('FIRE1104a raw'!BJ52,3))</f>
        <v>3.9E-2</v>
      </c>
      <c r="BC50" s="4"/>
      <c r="BD50" s="18"/>
      <c r="BF50" s="18"/>
      <c r="BG50" s="18"/>
      <c r="BH50" s="84"/>
    </row>
    <row r="51" spans="1:60" s="5" customFormat="1" ht="15" customHeight="1" x14ac:dyDescent="0.3">
      <c r="A51" s="14" t="s">
        <v>123</v>
      </c>
      <c r="B51" s="15">
        <f>ROUND(SUM('FIRE1104a raw'!B53:C53),0)</f>
        <v>211</v>
      </c>
      <c r="C51" s="15">
        <f>ROUND('FIRE1104a raw'!D53,0)</f>
        <v>3</v>
      </c>
      <c r="D51" s="15">
        <f>ROUND('FIRE1104a raw'!E53,0)</f>
        <v>2</v>
      </c>
      <c r="E51" s="15">
        <f>ROUND('FIRE1104a raw'!F53,0)</f>
        <v>3</v>
      </c>
      <c r="F51" s="15">
        <f>ROUND(SUM('FIRE1104a raw'!G53:H53),0)</f>
        <v>0</v>
      </c>
      <c r="G51" s="15">
        <f>ROUND('FIRE1104a raw'!I53,0)</f>
        <v>48</v>
      </c>
      <c r="H51" s="86">
        <f>IF(SUM(B51:F51)=0,"-",ROUND('FIRE1104a raw'!J53,3))</f>
        <v>3.6999999999999998E-2</v>
      </c>
      <c r="I51" s="84">
        <f>IF(SUM(B51:G51)=0,"-",ROUND('FIRE1104a raw'!K53,3))</f>
        <v>0.18</v>
      </c>
      <c r="J51" s="221" t="s">
        <v>1166</v>
      </c>
      <c r="K51" s="15">
        <f>ROUND(SUM('FIRE1104a raw'!M53:N53),0)</f>
        <v>108</v>
      </c>
      <c r="L51" s="15">
        <f>ROUND('FIRE1104a raw'!O53,0)</f>
        <v>0</v>
      </c>
      <c r="M51" s="15">
        <f>ROUND('FIRE1104a raw'!P53,0)</f>
        <v>1</v>
      </c>
      <c r="N51" s="15">
        <f>ROUND('FIRE1104a raw'!Q53,0)</f>
        <v>0</v>
      </c>
      <c r="O51" s="15">
        <f>ROUND(SUM('FIRE1104a raw'!R53:S53),0)</f>
        <v>0</v>
      </c>
      <c r="P51" s="15">
        <f>ROUND('FIRE1104a raw'!T53,0)</f>
        <v>30</v>
      </c>
      <c r="Q51" s="86">
        <f>IF(SUM(K51:O51)=0,"-",ROUND('FIRE1104a raw'!U53,3))</f>
        <v>8.9999999999999993E-3</v>
      </c>
      <c r="R51" s="84">
        <f>IF(SUM(K51:P51)=0,"-",ROUND('FIRE1104a raw'!V53,3))</f>
        <v>0.216</v>
      </c>
      <c r="S51" s="221" t="s">
        <v>1166</v>
      </c>
      <c r="T51" s="16">
        <f>ROUND('FIRE1104a raw'!X53,0)</f>
        <v>319</v>
      </c>
      <c r="U51" s="16">
        <f>ROUND('FIRE1104a raw'!Y53,0)</f>
        <v>3</v>
      </c>
      <c r="V51" s="16">
        <f>ROUND('FIRE1104a raw'!Z53,0)</f>
        <v>3</v>
      </c>
      <c r="W51" s="16">
        <f>ROUND('FIRE1104a raw'!AA53,0)</f>
        <v>3</v>
      </c>
      <c r="X51" s="16">
        <f>ROUND('FIRE1104a raw'!AB53,0)</f>
        <v>0</v>
      </c>
      <c r="Y51" s="16">
        <f>ROUND('FIRE1104a raw'!AC53,0)</f>
        <v>78</v>
      </c>
      <c r="Z51" s="86">
        <f>IF(SUM(T51:X51)=0,"-",ROUND('FIRE1104a raw'!AD53,3))</f>
        <v>2.7E-2</v>
      </c>
      <c r="AA51" s="86">
        <f>IF(SUM(T51:Y51)=0,"-",ROUND('FIRE1104a raw'!AE53,3))</f>
        <v>0.192</v>
      </c>
      <c r="AB51" s="221" t="s">
        <v>1166</v>
      </c>
      <c r="AC51" s="15">
        <f>ROUND(SUM('FIRE1104a raw'!AG53:AH53),0)</f>
        <v>17</v>
      </c>
      <c r="AD51" s="15">
        <f>ROUND('FIRE1104a raw'!AI53,0)</f>
        <v>0</v>
      </c>
      <c r="AE51" s="15">
        <f>ROUND('FIRE1104a raw'!AJ53,0)</f>
        <v>0</v>
      </c>
      <c r="AF51" s="15">
        <f>ROUND('FIRE1104a raw'!AK53,0)</f>
        <v>0</v>
      </c>
      <c r="AG51" s="15">
        <f>ROUND(SUM('FIRE1104a raw'!AL53:AM53),0)</f>
        <v>0</v>
      </c>
      <c r="AH51" s="15">
        <f>ROUND('FIRE1104a raw'!AN53,0)</f>
        <v>3</v>
      </c>
      <c r="AI51" s="86">
        <f>IF(SUM(AC51:AG51)=0,"-",ROUND('FIRE1104a raw'!AO53,3))</f>
        <v>0</v>
      </c>
      <c r="AJ51" s="84">
        <f>IF(SUM(AC51:AH51)=0,"-",ROUND('FIRE1104a raw'!AP53,3))</f>
        <v>0.15</v>
      </c>
      <c r="AK51" s="221" t="s">
        <v>1166</v>
      </c>
      <c r="AL51" s="15">
        <f>ROUND(SUM('FIRE1104a raw'!AR53:AS53),0)</f>
        <v>66</v>
      </c>
      <c r="AM51" s="15">
        <f>ROUND('FIRE1104a raw'!AT53,0)</f>
        <v>0</v>
      </c>
      <c r="AN51" s="15">
        <f>ROUND('FIRE1104a raw'!AU53,0)</f>
        <v>2</v>
      </c>
      <c r="AO51" s="15">
        <f>ROUND('FIRE1104a raw'!AV53,0)</f>
        <v>0</v>
      </c>
      <c r="AP51" s="15">
        <f>ROUND(SUM('FIRE1104a raw'!AW53:AX53),0)</f>
        <v>0</v>
      </c>
      <c r="AQ51" s="15">
        <f>ROUND('FIRE1104a raw'!AY53,0)</f>
        <v>8</v>
      </c>
      <c r="AR51" s="86">
        <f>IF(SUM(AL51:AP51)=0,"-",ROUND('FIRE1104a raw'!AZ53,3))</f>
        <v>2.9000000000000001E-2</v>
      </c>
      <c r="AS51" s="84">
        <f>IF(SUM(AL51:AQ51)=0,"-",ROUND('FIRE1104a raw'!BA53,3))</f>
        <v>0.105</v>
      </c>
      <c r="AT51" s="221" t="s">
        <v>1166</v>
      </c>
      <c r="AU51" s="16">
        <f>ROUND('FIRE1104a raw'!BC53,0)</f>
        <v>402</v>
      </c>
      <c r="AV51" s="16">
        <f>ROUND('FIRE1104a raw'!BD53,0)</f>
        <v>3</v>
      </c>
      <c r="AW51" s="16">
        <f>ROUND('FIRE1104a raw'!BE53,0)</f>
        <v>5</v>
      </c>
      <c r="AX51" s="16">
        <f>ROUND('FIRE1104a raw'!BF53,0)</f>
        <v>3</v>
      </c>
      <c r="AY51" s="16">
        <f>ROUND('FIRE1104a raw'!BG53,0)</f>
        <v>0</v>
      </c>
      <c r="AZ51" s="16">
        <f>ROUND('FIRE1104a raw'!BH53,0)</f>
        <v>89</v>
      </c>
      <c r="BA51" s="86">
        <f>IF(SUM(AU51:AY51)=0,"-",ROUND('FIRE1104a raw'!BI53,3))</f>
        <v>2.7E-2</v>
      </c>
      <c r="BB51" s="86">
        <f>IF(SUM(AU51:AZ51)=0,"-",ROUND('FIRE1104a raw'!BJ53,3))</f>
        <v>0.17699999999999999</v>
      </c>
      <c r="BC51" s="4"/>
      <c r="BD51" s="18"/>
      <c r="BE51" s="18"/>
      <c r="BF51" s="18"/>
      <c r="BG51" s="18"/>
      <c r="BH51" s="84"/>
    </row>
    <row r="52" spans="1:60" s="5" customFormat="1" ht="15" customHeight="1" x14ac:dyDescent="0.3">
      <c r="A52" s="14" t="s">
        <v>126</v>
      </c>
      <c r="B52" s="15">
        <f>ROUND(SUM('FIRE1104a raw'!B54:C54),0)</f>
        <v>1214</v>
      </c>
      <c r="C52" s="15">
        <f>ROUND('FIRE1104a raw'!D54,0)</f>
        <v>65</v>
      </c>
      <c r="D52" s="15">
        <f>ROUND('FIRE1104a raw'!E54,0)</f>
        <v>26</v>
      </c>
      <c r="E52" s="15">
        <f>ROUND('FIRE1104a raw'!F54,0)</f>
        <v>62</v>
      </c>
      <c r="F52" s="15">
        <f>ROUND(SUM('FIRE1104a raw'!G54:H54),0)</f>
        <v>8</v>
      </c>
      <c r="G52" s="15">
        <f>ROUND('FIRE1104a raw'!I54,0)</f>
        <v>22</v>
      </c>
      <c r="H52" s="86">
        <f>IF(SUM(B52:F52)=0,"-",ROUND('FIRE1104a raw'!J54,3))</f>
        <v>0.11700000000000001</v>
      </c>
      <c r="I52" s="84">
        <f>IF(SUM(B52:G52)=0,"-",ROUND('FIRE1104a raw'!K54,3))</f>
        <v>1.6E-2</v>
      </c>
      <c r="J52" s="221" t="s">
        <v>1166</v>
      </c>
      <c r="K52" s="15">
        <f>ROUND(SUM('FIRE1104a raw'!M54:N54),0)</f>
        <v>8</v>
      </c>
      <c r="L52" s="15">
        <f>ROUND('FIRE1104a raw'!O54,0)</f>
        <v>0</v>
      </c>
      <c r="M52" s="15">
        <f>ROUND('FIRE1104a raw'!P54,0)</f>
        <v>0</v>
      </c>
      <c r="N52" s="15">
        <f>ROUND('FIRE1104a raw'!Q54,0)</f>
        <v>0</v>
      </c>
      <c r="O52" s="15">
        <f>ROUND(SUM('FIRE1104a raw'!R54:S54),0)</f>
        <v>0</v>
      </c>
      <c r="P52" s="15">
        <f>ROUND('FIRE1104a raw'!T54,0)</f>
        <v>0</v>
      </c>
      <c r="Q52" s="86">
        <f>IF(SUM(K52:O52)=0,"-",ROUND('FIRE1104a raw'!U54,3))</f>
        <v>0</v>
      </c>
      <c r="R52" s="84">
        <f>IF(SUM(K52:P52)=0,"-",ROUND('FIRE1104a raw'!V54,3))</f>
        <v>0</v>
      </c>
      <c r="S52" s="221" t="s">
        <v>1166</v>
      </c>
      <c r="T52" s="16">
        <f>ROUND('FIRE1104a raw'!X54,0)</f>
        <v>1222</v>
      </c>
      <c r="U52" s="16">
        <f>ROUND('FIRE1104a raw'!Y54,0)</f>
        <v>65</v>
      </c>
      <c r="V52" s="16">
        <f>ROUND('FIRE1104a raw'!Z54,0)</f>
        <v>26</v>
      </c>
      <c r="W52" s="16">
        <f>ROUND('FIRE1104a raw'!AA54,0)</f>
        <v>62</v>
      </c>
      <c r="X52" s="16">
        <f>ROUND('FIRE1104a raw'!AB54,0)</f>
        <v>8</v>
      </c>
      <c r="Y52" s="16">
        <f>ROUND('FIRE1104a raw'!AC54,0)</f>
        <v>22</v>
      </c>
      <c r="Z52" s="86">
        <f>IF(SUM(T52:X52)=0,"-",ROUND('FIRE1104a raw'!AD54,3))</f>
        <v>0.11600000000000001</v>
      </c>
      <c r="AA52" s="86">
        <f>IF(SUM(T52:Y52)=0,"-",ROUND('FIRE1104a raw'!AE54,3))</f>
        <v>1.6E-2</v>
      </c>
      <c r="AB52" s="221" t="s">
        <v>1166</v>
      </c>
      <c r="AC52" s="15">
        <f>ROUND(SUM('FIRE1104a raw'!AG54:AH54),0)</f>
        <v>62</v>
      </c>
      <c r="AD52" s="15">
        <f>ROUND('FIRE1104a raw'!AI54,0)</f>
        <v>0</v>
      </c>
      <c r="AE52" s="15">
        <f>ROUND('FIRE1104a raw'!AJ54,0)</f>
        <v>0</v>
      </c>
      <c r="AF52" s="15">
        <f>ROUND('FIRE1104a raw'!AK54,0)</f>
        <v>1</v>
      </c>
      <c r="AG52" s="15">
        <f>ROUND(SUM('FIRE1104a raw'!AL54:AM54),0)</f>
        <v>0</v>
      </c>
      <c r="AH52" s="15">
        <f>ROUND('FIRE1104a raw'!AN54,0)</f>
        <v>2</v>
      </c>
      <c r="AI52" s="86">
        <f>IF(SUM(AC52:AG52)=0,"-",ROUND('FIRE1104a raw'!AO54,3))</f>
        <v>1.6E-2</v>
      </c>
      <c r="AJ52" s="84">
        <f>IF(SUM(AC52:AH52)=0,"-",ROUND('FIRE1104a raw'!AP54,3))</f>
        <v>3.1E-2</v>
      </c>
      <c r="AK52" s="221" t="s">
        <v>1166</v>
      </c>
      <c r="AL52" s="15">
        <f>ROUND(SUM('FIRE1104a raw'!AR54:AS54),0)</f>
        <v>351</v>
      </c>
      <c r="AM52" s="15">
        <f>ROUND('FIRE1104a raw'!AT54,0)</f>
        <v>11</v>
      </c>
      <c r="AN52" s="15">
        <f>ROUND('FIRE1104a raw'!AU54,0)</f>
        <v>40</v>
      </c>
      <c r="AO52" s="15">
        <f>ROUND('FIRE1104a raw'!AV54,0)</f>
        <v>26</v>
      </c>
      <c r="AP52" s="15">
        <f>ROUND(SUM('FIRE1104a raw'!AW54:AX54),0)</f>
        <v>0</v>
      </c>
      <c r="AQ52" s="15">
        <f>ROUND('FIRE1104a raw'!AY54,0)</f>
        <v>18</v>
      </c>
      <c r="AR52" s="86">
        <f>IF(SUM(AL52:AP52)=0,"-",ROUND('FIRE1104a raw'!AZ54,3))</f>
        <v>0.18</v>
      </c>
      <c r="AS52" s="84">
        <f>IF(SUM(AL52:AQ52)=0,"-",ROUND('FIRE1104a raw'!BA54,3))</f>
        <v>0.04</v>
      </c>
      <c r="AT52" s="221" t="s">
        <v>1166</v>
      </c>
      <c r="AU52" s="16">
        <f>ROUND('FIRE1104a raw'!BC54,0)</f>
        <v>1635</v>
      </c>
      <c r="AV52" s="16">
        <f>ROUND('FIRE1104a raw'!BD54,0)</f>
        <v>76</v>
      </c>
      <c r="AW52" s="16">
        <f>ROUND('FIRE1104a raw'!BE54,0)</f>
        <v>66</v>
      </c>
      <c r="AX52" s="16">
        <f>ROUND('FIRE1104a raw'!BF54,0)</f>
        <v>89</v>
      </c>
      <c r="AY52" s="16">
        <f>ROUND('FIRE1104a raw'!BG54,0)</f>
        <v>8</v>
      </c>
      <c r="AZ52" s="16">
        <f>ROUND('FIRE1104a raw'!BH54,0)</f>
        <v>42</v>
      </c>
      <c r="BA52" s="86">
        <f>IF(SUM(AU52:AY52)=0,"-",ROUND('FIRE1104a raw'!BI54,3))</f>
        <v>0.128</v>
      </c>
      <c r="BB52" s="86">
        <f>IF(SUM(AU52:AZ52)=0,"-",ROUND('FIRE1104a raw'!BJ54,3))</f>
        <v>2.1999999999999999E-2</v>
      </c>
      <c r="BC52" s="4"/>
      <c r="BD52" s="96"/>
      <c r="BE52" s="18"/>
      <c r="BF52" s="18"/>
      <c r="BG52" s="18"/>
      <c r="BH52" s="84"/>
    </row>
    <row r="53" spans="1:60" s="5" customFormat="1" ht="15" customHeight="1" x14ac:dyDescent="0.3">
      <c r="A53" s="14" t="s">
        <v>129</v>
      </c>
      <c r="B53" s="15">
        <f>ROUND(SUM('FIRE1104a raw'!B55:C55),0)</f>
        <v>266</v>
      </c>
      <c r="C53" s="15">
        <f>ROUND('FIRE1104a raw'!D55,0)</f>
        <v>2</v>
      </c>
      <c r="D53" s="15">
        <f>ROUND('FIRE1104a raw'!E55,0)</f>
        <v>0</v>
      </c>
      <c r="E53" s="15">
        <f>ROUND('FIRE1104a raw'!F55,0)</f>
        <v>0</v>
      </c>
      <c r="F53" s="15">
        <f>ROUND(SUM('FIRE1104a raw'!G55:H55),0)</f>
        <v>1</v>
      </c>
      <c r="G53" s="15">
        <f>ROUND('FIRE1104a raw'!I55,0)</f>
        <v>49</v>
      </c>
      <c r="H53" s="86">
        <f>IF(SUM(B53:F53)=0,"-",ROUND('FIRE1104a raw'!J55,3))</f>
        <v>1.0999999999999999E-2</v>
      </c>
      <c r="I53" s="84">
        <f>IF(SUM(B53:G53)=0,"-",ROUND('FIRE1104a raw'!K55,3))</f>
        <v>0.154</v>
      </c>
      <c r="J53" s="221" t="s">
        <v>1166</v>
      </c>
      <c r="K53" s="15">
        <f>ROUND(SUM('FIRE1104a raw'!M55:N55),0)</f>
        <v>237</v>
      </c>
      <c r="L53" s="15">
        <f>ROUND('FIRE1104a raw'!O55,0)</f>
        <v>0</v>
      </c>
      <c r="M53" s="15">
        <f>ROUND('FIRE1104a raw'!P55,0)</f>
        <v>0</v>
      </c>
      <c r="N53" s="15">
        <f>ROUND('FIRE1104a raw'!Q55,0)</f>
        <v>0</v>
      </c>
      <c r="O53" s="15">
        <f>ROUND(SUM('FIRE1104a raw'!R55:S55),0)</f>
        <v>1</v>
      </c>
      <c r="P53" s="15">
        <f>ROUND('FIRE1104a raw'!T55,0)</f>
        <v>60</v>
      </c>
      <c r="Q53" s="86">
        <f>IF(SUM(K53:O53)=0,"-",ROUND('FIRE1104a raw'!U55,3))</f>
        <v>4.0000000000000001E-3</v>
      </c>
      <c r="R53" s="84">
        <f>IF(SUM(K53:P53)=0,"-",ROUND('FIRE1104a raw'!V55,3))</f>
        <v>0.20100000000000001</v>
      </c>
      <c r="S53" s="221" t="s">
        <v>1166</v>
      </c>
      <c r="T53" s="16">
        <f>ROUND('FIRE1104a raw'!X55,0)</f>
        <v>503</v>
      </c>
      <c r="U53" s="16">
        <f>ROUND('FIRE1104a raw'!Y55,0)</f>
        <v>2</v>
      </c>
      <c r="V53" s="16">
        <f>ROUND('FIRE1104a raw'!Z55,0)</f>
        <v>0</v>
      </c>
      <c r="W53" s="16">
        <f>ROUND('FIRE1104a raw'!AA55,0)</f>
        <v>0</v>
      </c>
      <c r="X53" s="16">
        <f>ROUND('FIRE1104a raw'!AB55,0)</f>
        <v>2</v>
      </c>
      <c r="Y53" s="16">
        <f>ROUND('FIRE1104a raw'!AC55,0)</f>
        <v>109</v>
      </c>
      <c r="Z53" s="86">
        <f>IF(SUM(T53:X53)=0,"-",ROUND('FIRE1104a raw'!AD55,3))</f>
        <v>8.0000000000000002E-3</v>
      </c>
      <c r="AA53" s="86">
        <f>IF(SUM(T53:Y53)=0,"-",ROUND('FIRE1104a raw'!AE55,3))</f>
        <v>0.17699999999999999</v>
      </c>
      <c r="AB53" s="221" t="s">
        <v>1166</v>
      </c>
      <c r="AC53" s="15">
        <f>ROUND(SUM('FIRE1104a raw'!AG55:AH55),0)</f>
        <v>0</v>
      </c>
      <c r="AD53" s="15">
        <f>ROUND('FIRE1104a raw'!AI55,0)</f>
        <v>0</v>
      </c>
      <c r="AE53" s="15">
        <f>ROUND('FIRE1104a raw'!AJ55,0)</f>
        <v>0</v>
      </c>
      <c r="AF53" s="15">
        <f>ROUND('FIRE1104a raw'!AK55,0)</f>
        <v>0</v>
      </c>
      <c r="AG53" s="15">
        <f>ROUND(SUM('FIRE1104a raw'!AL55:AM55),0)</f>
        <v>0</v>
      </c>
      <c r="AH53" s="15">
        <f>ROUND('FIRE1104a raw'!AN55,0)</f>
        <v>0</v>
      </c>
      <c r="AI53" s="86" t="str">
        <f>IF(SUM(AC53:AG53)=0,"-",ROUND('FIRE1104a raw'!AO55,3))</f>
        <v>-</v>
      </c>
      <c r="AJ53" s="84" t="str">
        <f>IF(SUM(AC53:AH53)=0,"-",ROUND('FIRE1104a raw'!AP55,3))</f>
        <v>-</v>
      </c>
      <c r="AK53" s="221" t="s">
        <v>1166</v>
      </c>
      <c r="AL53" s="15">
        <f>ROUND(SUM('FIRE1104a raw'!AR55:AS55),0)</f>
        <v>32</v>
      </c>
      <c r="AM53" s="15">
        <f>ROUND('FIRE1104a raw'!AT55,0)</f>
        <v>0</v>
      </c>
      <c r="AN53" s="15">
        <f>ROUND('FIRE1104a raw'!AU55,0)</f>
        <v>0</v>
      </c>
      <c r="AO53" s="15">
        <f>ROUND('FIRE1104a raw'!AV55,0)</f>
        <v>0</v>
      </c>
      <c r="AP53" s="15">
        <f>ROUND(SUM('FIRE1104a raw'!AW55:AX55),0)</f>
        <v>0</v>
      </c>
      <c r="AQ53" s="15">
        <f>ROUND('FIRE1104a raw'!AY55,0)</f>
        <v>61</v>
      </c>
      <c r="AR53" s="86">
        <f>IF(SUM(AL53:AP53)=0,"-",ROUND('FIRE1104a raw'!AZ55,3))</f>
        <v>0</v>
      </c>
      <c r="AS53" s="84">
        <f>IF(SUM(AL53:AQ53)=0,"-",ROUND('FIRE1104a raw'!BA55,3))</f>
        <v>0.65600000000000003</v>
      </c>
      <c r="AT53" s="221" t="s">
        <v>1166</v>
      </c>
      <c r="AU53" s="16">
        <f>ROUND('FIRE1104a raw'!BC55,0)</f>
        <v>535</v>
      </c>
      <c r="AV53" s="16">
        <f>ROUND('FIRE1104a raw'!BD55,0)</f>
        <v>2</v>
      </c>
      <c r="AW53" s="16">
        <f>ROUND('FIRE1104a raw'!BE55,0)</f>
        <v>0</v>
      </c>
      <c r="AX53" s="16">
        <f>ROUND('FIRE1104a raw'!BF55,0)</f>
        <v>0</v>
      </c>
      <c r="AY53" s="16">
        <f>ROUND('FIRE1104a raw'!BG55,0)</f>
        <v>2</v>
      </c>
      <c r="AZ53" s="16">
        <f>ROUND('FIRE1104a raw'!BH55,0)</f>
        <v>170</v>
      </c>
      <c r="BA53" s="86">
        <f>IF(SUM(AU53:AY53)=0,"-",ROUND('FIRE1104a raw'!BI55,3))</f>
        <v>7.0000000000000001E-3</v>
      </c>
      <c r="BB53" s="86">
        <f>IF(SUM(AU53:AZ53)=0,"-",ROUND('FIRE1104a raw'!BJ55,3))</f>
        <v>0.24</v>
      </c>
      <c r="BC53" s="4"/>
      <c r="BD53" s="18"/>
      <c r="BE53" s="18"/>
      <c r="BF53" s="18"/>
      <c r="BG53" s="18"/>
      <c r="BH53" s="84"/>
    </row>
    <row r="54" spans="1:60" s="5" customFormat="1" ht="15" customHeight="1" thickBot="1" x14ac:dyDescent="0.35">
      <c r="A54" s="19" t="s">
        <v>132</v>
      </c>
      <c r="B54" s="20">
        <f>ROUND(SUM('FIRE1104a raw'!B56:C56),0)</f>
        <v>841</v>
      </c>
      <c r="C54" s="20">
        <f>ROUND('FIRE1104a raw'!D56,0)</f>
        <v>13</v>
      </c>
      <c r="D54" s="20">
        <f>ROUND('FIRE1104a raw'!E56,0)</f>
        <v>16</v>
      </c>
      <c r="E54" s="20">
        <f>ROUND('FIRE1104a raw'!F56,0)</f>
        <v>3</v>
      </c>
      <c r="F54" s="20">
        <f>ROUND(SUM('FIRE1104a raw'!G56:H56),0)</f>
        <v>6</v>
      </c>
      <c r="G54" s="20">
        <f>ROUND('FIRE1104a raw'!I56,0)</f>
        <v>32</v>
      </c>
      <c r="H54" s="92">
        <f>IF(SUM(B54:F54)=0,"-",ROUND('FIRE1104a raw'!J56,3))</f>
        <v>4.2999999999999997E-2</v>
      </c>
      <c r="I54" s="88">
        <f>IF(SUM(B54:G54)=0,"-",ROUND('FIRE1104a raw'!K56,3))</f>
        <v>3.5000000000000003E-2</v>
      </c>
      <c r="J54" s="221" t="s">
        <v>1166</v>
      </c>
      <c r="K54" s="20">
        <f>ROUND(SUM('FIRE1104a raw'!M56:N56),0)</f>
        <v>138</v>
      </c>
      <c r="L54" s="20">
        <f>ROUND('FIRE1104a raw'!O56,0)</f>
        <v>1</v>
      </c>
      <c r="M54" s="20">
        <f>ROUND('FIRE1104a raw'!P56,0)</f>
        <v>1</v>
      </c>
      <c r="N54" s="20">
        <f>ROUND('FIRE1104a raw'!Q56,0)</f>
        <v>0</v>
      </c>
      <c r="O54" s="20">
        <f>ROUND(SUM('FIRE1104a raw'!R56:S56),0)</f>
        <v>0</v>
      </c>
      <c r="P54" s="20">
        <f>ROUND('FIRE1104a raw'!T56,0)</f>
        <v>16</v>
      </c>
      <c r="Q54" s="92">
        <f>IF(SUM(K54:O54)=0,"-",ROUND('FIRE1104a raw'!U56,3))</f>
        <v>1.4E-2</v>
      </c>
      <c r="R54" s="88">
        <f>IF(SUM(K54:P54)=0,"-",ROUND('FIRE1104a raw'!V56,3))</f>
        <v>0.10299999999999999</v>
      </c>
      <c r="S54" s="221" t="s">
        <v>1166</v>
      </c>
      <c r="T54" s="91">
        <f>ROUND('FIRE1104a raw'!X56,0)</f>
        <v>979</v>
      </c>
      <c r="U54" s="91">
        <f>ROUND('FIRE1104a raw'!Y56,0)</f>
        <v>14</v>
      </c>
      <c r="V54" s="91">
        <f>ROUND('FIRE1104a raw'!Z56,0)</f>
        <v>17</v>
      </c>
      <c r="W54" s="91">
        <f>ROUND('FIRE1104a raw'!AA56,0)</f>
        <v>3</v>
      </c>
      <c r="X54" s="91">
        <f>ROUND('FIRE1104a raw'!AB56,0)</f>
        <v>6</v>
      </c>
      <c r="Y54" s="91">
        <f>ROUND('FIRE1104a raw'!AC56,0)</f>
        <v>48</v>
      </c>
      <c r="Z54" s="92">
        <f>IF(SUM(T54:X54)=0,"-",ROUND('FIRE1104a raw'!AD56,3))</f>
        <v>3.9E-2</v>
      </c>
      <c r="AA54" s="92">
        <f>IF(SUM(T54:Y54)=0,"-",ROUND('FIRE1104a raw'!AE56,3))</f>
        <v>4.4999999999999998E-2</v>
      </c>
      <c r="AB54" s="221" t="s">
        <v>1166</v>
      </c>
      <c r="AC54" s="15">
        <f>ROUND(SUM('FIRE1104a raw'!AG56:AH56),0)</f>
        <v>42</v>
      </c>
      <c r="AD54" s="20">
        <f>ROUND('FIRE1104a raw'!AI56,0)</f>
        <v>2</v>
      </c>
      <c r="AE54" s="20">
        <f>ROUND('FIRE1104a raw'!AJ56,0)</f>
        <v>0</v>
      </c>
      <c r="AF54" s="20">
        <f>ROUND('FIRE1104a raw'!AK56,0)</f>
        <v>0</v>
      </c>
      <c r="AG54" s="20">
        <f>ROUND(SUM('FIRE1104a raw'!AL56:AM56),0)</f>
        <v>1</v>
      </c>
      <c r="AH54" s="20">
        <f>ROUND('FIRE1104a raw'!AN56,0)</f>
        <v>1</v>
      </c>
      <c r="AI54" s="92">
        <f>IF(SUM(AC54:AG54)=0,"-",ROUND('FIRE1104a raw'!AO56,3))</f>
        <v>6.7000000000000004E-2</v>
      </c>
      <c r="AJ54" s="88">
        <f>IF(SUM(AC54:AH54)=0,"-",ROUND('FIRE1104a raw'!AP56,3))</f>
        <v>2.1999999999999999E-2</v>
      </c>
      <c r="AK54" s="221" t="s">
        <v>1166</v>
      </c>
      <c r="AL54" s="15">
        <f>ROUND(SUM('FIRE1104a raw'!AR56:AS56),0)</f>
        <v>270</v>
      </c>
      <c r="AM54" s="20">
        <f>ROUND('FIRE1104a raw'!AT56,0)</f>
        <v>3</v>
      </c>
      <c r="AN54" s="20">
        <f>ROUND('FIRE1104a raw'!AU56,0)</f>
        <v>18</v>
      </c>
      <c r="AO54" s="20">
        <f>ROUND('FIRE1104a raw'!AV56,0)</f>
        <v>2</v>
      </c>
      <c r="AP54" s="20">
        <f>ROUND(SUM('FIRE1104a raw'!AW56:AX56),0)</f>
        <v>2</v>
      </c>
      <c r="AQ54" s="20">
        <f>ROUND('FIRE1104a raw'!AY56,0)</f>
        <v>12</v>
      </c>
      <c r="AR54" s="92">
        <f>IF(SUM(AL54:AP54)=0,"-",ROUND('FIRE1104a raw'!AZ56,3))</f>
        <v>8.5000000000000006E-2</v>
      </c>
      <c r="AS54" s="88">
        <f>IF(SUM(AL54:AQ54)=0,"-",ROUND('FIRE1104a raw'!BA56,3))</f>
        <v>3.9E-2</v>
      </c>
      <c r="AT54" s="221" t="s">
        <v>1166</v>
      </c>
      <c r="AU54" s="91">
        <f>ROUND('FIRE1104a raw'!BC56,0)</f>
        <v>1291</v>
      </c>
      <c r="AV54" s="91">
        <f>ROUND('FIRE1104a raw'!BD56,0)</f>
        <v>19</v>
      </c>
      <c r="AW54" s="91">
        <f>ROUND('FIRE1104a raw'!BE56,0)</f>
        <v>35</v>
      </c>
      <c r="AX54" s="91">
        <f>ROUND('FIRE1104a raw'!BF56,0)</f>
        <v>5</v>
      </c>
      <c r="AY54" s="91">
        <f>ROUND('FIRE1104a raw'!BG56,0)</f>
        <v>9</v>
      </c>
      <c r="AZ54" s="91">
        <f>ROUND('FIRE1104a raw'!BH56,0)</f>
        <v>61</v>
      </c>
      <c r="BA54" s="92">
        <f>IF(SUM(AU54:AY54)=0,"-",ROUND('FIRE1104a raw'!BI56,3))</f>
        <v>0.05</v>
      </c>
      <c r="BB54" s="92">
        <f>IF(SUM(AU54:AZ54)=0,"-",ROUND('FIRE1104a raw'!BJ56,3))</f>
        <v>4.2999999999999997E-2</v>
      </c>
      <c r="BC54" s="4"/>
      <c r="BD54" s="18"/>
      <c r="BE54" s="95"/>
      <c r="BF54" s="18"/>
      <c r="BG54" s="18"/>
      <c r="BH54" s="84"/>
    </row>
    <row r="55" spans="1:60" s="5" customFormat="1" ht="26.25" customHeight="1" x14ac:dyDescent="0.3">
      <c r="A55" s="172" t="s">
        <v>1130</v>
      </c>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c r="BB55" s="172"/>
      <c r="BC55" s="172"/>
      <c r="BD55" s="172"/>
      <c r="BE55" s="4"/>
      <c r="BF55" s="18"/>
    </row>
    <row r="56" spans="1:60" s="5" customFormat="1" ht="15" customHeight="1" x14ac:dyDescent="0.3">
      <c r="A56" s="172" t="s">
        <v>1131</v>
      </c>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4"/>
      <c r="BF56" s="18"/>
    </row>
    <row r="57" spans="1:60" s="5" customFormat="1" ht="15" customHeight="1" x14ac:dyDescent="0.3">
      <c r="A57" s="177" t="s">
        <v>200</v>
      </c>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2"/>
      <c r="BD57" s="172"/>
      <c r="BE57" s="4"/>
      <c r="BF57" s="18"/>
    </row>
    <row r="58" spans="1:60" s="5" customFormat="1" ht="24" customHeight="1" x14ac:dyDescent="0.3">
      <c r="A58" s="225" t="str">
        <f>VLOOKUP(A3,Notes!B54:E72,3,FALSE)</f>
        <v>Notes on 2020 data</v>
      </c>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4"/>
      <c r="BF58" s="18"/>
    </row>
    <row r="59" spans="1:60" s="5" customFormat="1" ht="30" customHeight="1" x14ac:dyDescent="0.3">
      <c r="A59" s="223" t="str">
        <f>VLOOKUP(A58,Notes!D54:E72,2,FALSE)</f>
        <v>No notes</v>
      </c>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172"/>
      <c r="BD59" s="172"/>
      <c r="BE59" s="4"/>
      <c r="BF59" s="18"/>
    </row>
    <row r="60" spans="1:60" s="5" customFormat="1" ht="22.5" customHeight="1" x14ac:dyDescent="0.3">
      <c r="A60" s="172" t="s">
        <v>152</v>
      </c>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2"/>
      <c r="BC60" s="224"/>
      <c r="BD60" s="224"/>
      <c r="BF60" s="18"/>
    </row>
    <row r="61" spans="1:60" s="5" customFormat="1" ht="15" customHeight="1" x14ac:dyDescent="0.3">
      <c r="A61" s="211" t="s">
        <v>153</v>
      </c>
      <c r="B61" s="211"/>
      <c r="C61" s="211"/>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224"/>
      <c r="BD61" s="224"/>
      <c r="BF61" s="18"/>
    </row>
    <row r="62" spans="1:60" s="5" customFormat="1" ht="23.25" customHeight="1" x14ac:dyDescent="0.3">
      <c r="A62" s="172" t="s">
        <v>202</v>
      </c>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224"/>
      <c r="BD62" s="224"/>
      <c r="BF62" s="18"/>
    </row>
    <row r="63" spans="1:60" s="5" customFormat="1" ht="23.25" customHeight="1" x14ac:dyDescent="0.3">
      <c r="A63" s="172" t="s">
        <v>154</v>
      </c>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226"/>
      <c r="AW63" s="224"/>
      <c r="AX63" s="212"/>
      <c r="AY63" s="212"/>
      <c r="BA63" s="212"/>
      <c r="BB63" s="179" t="s">
        <v>1137</v>
      </c>
      <c r="BC63" s="224"/>
      <c r="BD63" s="224"/>
      <c r="BF63" s="18"/>
    </row>
    <row r="64" spans="1:60" s="5" customFormat="1" x14ac:dyDescent="0.3">
      <c r="A64" s="210" t="s">
        <v>1106</v>
      </c>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BA64" s="212"/>
      <c r="BB64" s="179" t="s">
        <v>1135</v>
      </c>
      <c r="BC64" s="224"/>
      <c r="BD64" s="224"/>
      <c r="BF64" s="18"/>
    </row>
    <row r="65" spans="1:58" x14ac:dyDescent="0.3">
      <c r="A65" s="229" t="s">
        <v>1167</v>
      </c>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F65" s="18"/>
    </row>
    <row r="66" spans="1:58" x14ac:dyDescent="0.3">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F66" s="18"/>
    </row>
    <row r="67" spans="1:58" x14ac:dyDescent="0.3">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c r="AW67" s="172"/>
      <c r="AX67" s="172"/>
      <c r="AY67" s="172"/>
      <c r="AZ67" s="172"/>
      <c r="BA67" s="172"/>
      <c r="BB67" s="172"/>
      <c r="BC67" s="172"/>
      <c r="BD67" s="172"/>
      <c r="BF67" s="18"/>
    </row>
    <row r="68" spans="1:58" x14ac:dyDescent="0.3">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2"/>
      <c r="BB68" s="172"/>
      <c r="BC68" s="172"/>
      <c r="BD68" s="172"/>
      <c r="BF68" s="18"/>
    </row>
    <row r="69" spans="1:58" x14ac:dyDescent="0.3">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72"/>
      <c r="BC69" s="172"/>
      <c r="BD69" s="172"/>
      <c r="BF69" s="18"/>
    </row>
    <row r="70" spans="1:58" x14ac:dyDescent="0.3">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F70" s="18"/>
    </row>
    <row r="71" spans="1:58" x14ac:dyDescent="0.3">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72"/>
      <c r="BC71" s="172"/>
      <c r="BD71" s="172"/>
      <c r="BF71" s="18"/>
    </row>
    <row r="72" spans="1:58" x14ac:dyDescent="0.3">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F72" s="18"/>
    </row>
    <row r="73" spans="1:58" x14ac:dyDescent="0.3">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F73" s="18"/>
    </row>
    <row r="74" spans="1:58" x14ac:dyDescent="0.3">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F74" s="18"/>
    </row>
    <row r="75" spans="1:58" x14ac:dyDescent="0.3">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2"/>
      <c r="BD75" s="172"/>
      <c r="BF75" s="18"/>
    </row>
    <row r="76" spans="1:58" x14ac:dyDescent="0.3">
      <c r="BF76" s="18"/>
    </row>
    <row r="77" spans="1:58" x14ac:dyDescent="0.3">
      <c r="BF77" s="18"/>
    </row>
    <row r="78" spans="1:58" x14ac:dyDescent="0.3">
      <c r="BF78" s="18"/>
    </row>
    <row r="79" spans="1:58" x14ac:dyDescent="0.3">
      <c r="BF79" s="18"/>
    </row>
    <row r="80" spans="1:58" x14ac:dyDescent="0.3">
      <c r="BF80" s="18"/>
    </row>
    <row r="81" spans="58:59" x14ac:dyDescent="0.3">
      <c r="BF81" s="18"/>
      <c r="BG81" s="5"/>
    </row>
    <row r="82" spans="58:59" x14ac:dyDescent="0.3">
      <c r="BF82" s="18"/>
      <c r="BG82" s="5"/>
    </row>
    <row r="83" spans="58:59" x14ac:dyDescent="0.3">
      <c r="BF83" s="18"/>
      <c r="BG83" s="5"/>
    </row>
    <row r="84" spans="58:59" x14ac:dyDescent="0.3">
      <c r="BF84" s="18"/>
      <c r="BG84" s="5"/>
    </row>
    <row r="85" spans="58:59" x14ac:dyDescent="0.3">
      <c r="BF85" s="18"/>
      <c r="BG85" s="5"/>
    </row>
    <row r="86" spans="58:59" x14ac:dyDescent="0.3">
      <c r="BF86" s="18"/>
      <c r="BG86" s="5"/>
    </row>
    <row r="87" spans="58:59" x14ac:dyDescent="0.3">
      <c r="BF87" s="18"/>
      <c r="BG87" s="5"/>
    </row>
    <row r="88" spans="58:59" x14ac:dyDescent="0.3">
      <c r="BF88" s="18"/>
      <c r="BG88" s="5"/>
    </row>
    <row r="89" spans="58:59" x14ac:dyDescent="0.3">
      <c r="BF89" s="18"/>
      <c r="BG89" s="5"/>
    </row>
    <row r="90" spans="58:59" x14ac:dyDescent="0.3">
      <c r="BF90" s="18"/>
      <c r="BG90" s="5"/>
    </row>
    <row r="91" spans="58:59" x14ac:dyDescent="0.3">
      <c r="BF91" s="18"/>
      <c r="BG91" s="5"/>
    </row>
    <row r="93" spans="58:59" x14ac:dyDescent="0.3">
      <c r="BG93" s="5"/>
    </row>
    <row r="94" spans="58:59" x14ac:dyDescent="0.3">
      <c r="BG94" s="5"/>
    </row>
    <row r="95" spans="58:59" x14ac:dyDescent="0.3">
      <c r="BG95" s="5"/>
    </row>
    <row r="96" spans="58:59" x14ac:dyDescent="0.3">
      <c r="BG96" s="5"/>
    </row>
    <row r="97" spans="58:59" x14ac:dyDescent="0.3">
      <c r="BG97" s="5"/>
    </row>
    <row r="98" spans="58:59" x14ac:dyDescent="0.3">
      <c r="BG98" s="5"/>
    </row>
    <row r="99" spans="58:59" x14ac:dyDescent="0.3">
      <c r="BF99" s="5"/>
      <c r="BG99" s="5"/>
    </row>
    <row r="100" spans="58:59" x14ac:dyDescent="0.3">
      <c r="BF100" s="5"/>
      <c r="BG100" s="5"/>
    </row>
    <row r="101" spans="58:59" x14ac:dyDescent="0.3">
      <c r="BG101" s="5"/>
    </row>
    <row r="102" spans="58:59" x14ac:dyDescent="0.3">
      <c r="BF102" s="5"/>
      <c r="BG102" s="5"/>
    </row>
    <row r="103" spans="58:59" x14ac:dyDescent="0.3">
      <c r="BF103" s="5"/>
      <c r="BG103" s="5"/>
    </row>
    <row r="104" spans="58:59" x14ac:dyDescent="0.3">
      <c r="BF104" s="5"/>
    </row>
    <row r="105" spans="58:59" x14ac:dyDescent="0.3">
      <c r="BF105" s="5"/>
      <c r="BG105" s="5"/>
    </row>
    <row r="106" spans="58:59" x14ac:dyDescent="0.3">
      <c r="BG106" s="5"/>
    </row>
    <row r="108" spans="58:59" x14ac:dyDescent="0.3">
      <c r="BG108" s="5"/>
    </row>
    <row r="110" spans="58:59" x14ac:dyDescent="0.3">
      <c r="BG110" s="5"/>
    </row>
    <row r="111" spans="58:59" x14ac:dyDescent="0.3">
      <c r="BG111" s="5"/>
    </row>
    <row r="112" spans="58:59" x14ac:dyDescent="0.3">
      <c r="BG112" s="5"/>
    </row>
    <row r="113" spans="58:59" x14ac:dyDescent="0.3">
      <c r="BG113" s="5"/>
    </row>
    <row r="114" spans="58:59" x14ac:dyDescent="0.3">
      <c r="BG114" s="5"/>
    </row>
    <row r="128" spans="58:59" x14ac:dyDescent="0.3">
      <c r="BF128" s="4">
        <v>2020</v>
      </c>
    </row>
    <row r="129" spans="58:58" x14ac:dyDescent="0.3">
      <c r="BF129" s="4">
        <v>2019</v>
      </c>
    </row>
    <row r="130" spans="58:58" x14ac:dyDescent="0.3">
      <c r="BF130" s="4">
        <v>2018</v>
      </c>
    </row>
    <row r="131" spans="58:58" x14ac:dyDescent="0.3">
      <c r="BF131" s="4">
        <v>2017</v>
      </c>
    </row>
    <row r="132" spans="58:58" x14ac:dyDescent="0.3">
      <c r="BF132" s="4">
        <v>2016</v>
      </c>
    </row>
    <row r="133" spans="58:58" x14ac:dyDescent="0.3">
      <c r="BF133" s="4">
        <v>2015</v>
      </c>
    </row>
    <row r="134" spans="58:58" x14ac:dyDescent="0.3">
      <c r="BF134" s="4">
        <v>2014</v>
      </c>
    </row>
    <row r="135" spans="58:58" x14ac:dyDescent="0.3">
      <c r="BF135" s="4">
        <v>2013</v>
      </c>
    </row>
    <row r="136" spans="58:58" x14ac:dyDescent="0.3">
      <c r="BF136" s="4">
        <v>2012</v>
      </c>
    </row>
    <row r="137" spans="58:58" x14ac:dyDescent="0.3">
      <c r="BF137" s="4">
        <v>2011</v>
      </c>
    </row>
    <row r="138" spans="58:58" x14ac:dyDescent="0.3">
      <c r="BF138" s="4">
        <v>2010</v>
      </c>
    </row>
    <row r="139" spans="58:58" x14ac:dyDescent="0.3">
      <c r="BF139" s="4">
        <v>2009</v>
      </c>
    </row>
    <row r="140" spans="58:58" x14ac:dyDescent="0.3">
      <c r="BF140" s="4">
        <v>2008</v>
      </c>
    </row>
    <row r="141" spans="58:58" x14ac:dyDescent="0.3">
      <c r="BF141" s="4">
        <v>2007</v>
      </c>
    </row>
    <row r="142" spans="58:58" x14ac:dyDescent="0.3">
      <c r="BF142" s="4">
        <v>2006</v>
      </c>
    </row>
    <row r="143" spans="58:58" x14ac:dyDescent="0.3">
      <c r="BF143" s="4">
        <v>2005</v>
      </c>
    </row>
    <row r="144" spans="58:58" x14ac:dyDescent="0.3">
      <c r="BF144" s="4">
        <v>2004</v>
      </c>
    </row>
    <row r="145" spans="58:58" x14ac:dyDescent="0.3">
      <c r="BF145" s="4">
        <v>2003</v>
      </c>
    </row>
    <row r="146" spans="58:58" x14ac:dyDescent="0.3">
      <c r="BF146" s="4">
        <v>2002</v>
      </c>
    </row>
    <row r="147" spans="58:58" x14ac:dyDescent="0.3">
      <c r="BF147" s="5"/>
    </row>
    <row r="149" spans="58:58" x14ac:dyDescent="0.3">
      <c r="BF149" s="5"/>
    </row>
    <row r="151" spans="58:58" x14ac:dyDescent="0.3">
      <c r="BF151" s="5"/>
    </row>
    <row r="152" spans="58:58" x14ac:dyDescent="0.3">
      <c r="BF152" s="5"/>
    </row>
    <row r="153" spans="58:58" x14ac:dyDescent="0.3">
      <c r="BF153" s="5"/>
    </row>
    <row r="154" spans="58:58" x14ac:dyDescent="0.3">
      <c r="BF154" s="5"/>
    </row>
    <row r="155" spans="58:58" x14ac:dyDescent="0.3">
      <c r="BF155" s="5"/>
    </row>
  </sheetData>
  <dataValidations count="1">
    <dataValidation type="list" allowBlank="1" showInputMessage="1" showErrorMessage="1" sqref="A3" xr:uid="{00000000-0002-0000-0C00-000000000000}">
      <formula1>$BF$128:$BF$137</formula1>
    </dataValidation>
  </dataValidations>
  <hyperlinks>
    <hyperlink ref="A61" r:id="rId1" xr:uid="{00000000-0004-0000-0C00-000000000000}"/>
    <hyperlink ref="A64" r:id="rId2" xr:uid="{00000000-0004-0000-0C00-000001000000}"/>
    <hyperlink ref="BB63" r:id="rId3" display="Updated alongside Fire and rescue workforce and pensions statistics" xr:uid="{B9A01D97-7314-422F-A1DF-35DBCFDA2377}"/>
    <hyperlink ref="BA64:BB64" r:id="rId4" display="Next Update: Autumn 2020" xr:uid="{07E22576-CBE0-45CD-B356-96A00AD81A43}"/>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1826"/>
  <sheetViews>
    <sheetView workbookViewId="0">
      <selection activeCell="G11827" sqref="G11827"/>
    </sheetView>
  </sheetViews>
  <sheetFormatPr defaultRowHeight="14.4" x14ac:dyDescent="0.3"/>
  <cols>
    <col min="2" max="3" width="22.77734375" bestFit="1" customWidth="1"/>
    <col min="4" max="4" width="17" customWidth="1"/>
    <col min="5" max="5" width="40" customWidth="1"/>
    <col min="6" max="6" width="29.44140625" customWidth="1"/>
  </cols>
  <sheetData>
    <row r="1" spans="1:8" x14ac:dyDescent="0.3">
      <c r="A1" t="s">
        <v>169</v>
      </c>
      <c r="B1" t="s">
        <v>170</v>
      </c>
      <c r="C1" t="s">
        <v>171</v>
      </c>
      <c r="D1" t="s">
        <v>172</v>
      </c>
      <c r="E1" t="s">
        <v>174</v>
      </c>
      <c r="F1" t="s">
        <v>173</v>
      </c>
      <c r="G1" t="s">
        <v>151</v>
      </c>
      <c r="H1" s="28"/>
    </row>
    <row r="2" spans="1:8" x14ac:dyDescent="0.3">
      <c r="A2">
        <v>2019</v>
      </c>
      <c r="B2" t="s">
        <v>0</v>
      </c>
      <c r="C2" t="str">
        <f>VLOOKUP(B2,lookup!$A$2:$D$49,3,0)</f>
        <v>Non Metropolitan Fire Authorities</v>
      </c>
      <c r="D2" t="str">
        <f>VLOOKUP(B2,lookup!$A$2:$D$49,4,0)</f>
        <v>E31000001</v>
      </c>
      <c r="E2" t="s">
        <v>175</v>
      </c>
      <c r="F2" t="s">
        <v>157</v>
      </c>
      <c r="G2">
        <v>426</v>
      </c>
      <c r="H2" s="28"/>
    </row>
    <row r="3" spans="1:8" x14ac:dyDescent="0.3">
      <c r="A3">
        <v>2019</v>
      </c>
      <c r="B3" t="s">
        <v>0</v>
      </c>
      <c r="C3" t="str">
        <f>VLOOKUP(B3,lookup!$A$2:$D$49,3,0)</f>
        <v>Non Metropolitan Fire Authorities</v>
      </c>
      <c r="D3" t="str">
        <f>VLOOKUP(B3,lookup!$A$2:$D$49,4,0)</f>
        <v>E31000001</v>
      </c>
      <c r="E3" t="s">
        <v>1086</v>
      </c>
      <c r="F3" t="s">
        <v>157</v>
      </c>
      <c r="G3">
        <v>7</v>
      </c>
      <c r="H3" s="28"/>
    </row>
    <row r="4" spans="1:8" x14ac:dyDescent="0.3">
      <c r="A4">
        <v>2019</v>
      </c>
      <c r="B4" t="s">
        <v>0</v>
      </c>
      <c r="C4" t="str">
        <f>VLOOKUP(B4,lookup!$A$2:$D$49,3,0)</f>
        <v>Non Metropolitan Fire Authorities</v>
      </c>
      <c r="D4" t="str">
        <f>VLOOKUP(B4,lookup!$A$2:$D$49,4,0)</f>
        <v>E31000001</v>
      </c>
      <c r="E4" t="s">
        <v>177</v>
      </c>
      <c r="F4" t="s">
        <v>157</v>
      </c>
      <c r="G4">
        <v>5</v>
      </c>
      <c r="H4" s="28"/>
    </row>
    <row r="5" spans="1:8" x14ac:dyDescent="0.3">
      <c r="A5">
        <v>2019</v>
      </c>
      <c r="B5" t="s">
        <v>0</v>
      </c>
      <c r="C5" t="str">
        <f>VLOOKUP(B5,lookup!$A$2:$D$49,3,0)</f>
        <v>Non Metropolitan Fire Authorities</v>
      </c>
      <c r="D5" t="str">
        <f>VLOOKUP(B5,lookup!$A$2:$D$49,4,0)</f>
        <v>E31000001</v>
      </c>
      <c r="E5" t="s">
        <v>178</v>
      </c>
      <c r="F5" t="s">
        <v>157</v>
      </c>
      <c r="G5">
        <v>0</v>
      </c>
      <c r="H5" s="28"/>
    </row>
    <row r="6" spans="1:8" x14ac:dyDescent="0.3">
      <c r="A6">
        <v>2019</v>
      </c>
      <c r="B6" t="s">
        <v>0</v>
      </c>
      <c r="C6" t="str">
        <f>VLOOKUP(B6,lookup!$A$2:$D$49,3,0)</f>
        <v>Non Metropolitan Fire Authorities</v>
      </c>
      <c r="D6" t="str">
        <f>VLOOKUP(B6,lookup!$A$2:$D$49,4,0)</f>
        <v>E31000001</v>
      </c>
      <c r="E6" t="s">
        <v>179</v>
      </c>
      <c r="F6" t="s">
        <v>157</v>
      </c>
      <c r="G6">
        <v>5</v>
      </c>
      <c r="H6" s="28"/>
    </row>
    <row r="7" spans="1:8" x14ac:dyDescent="0.3">
      <c r="A7">
        <v>2019</v>
      </c>
      <c r="B7" t="s">
        <v>0</v>
      </c>
      <c r="C7" t="str">
        <f>VLOOKUP(B7,lookup!$A$2:$D$49,3,0)</f>
        <v>Non Metropolitan Fire Authorities</v>
      </c>
      <c r="D7" t="str">
        <f>VLOOKUP(B7,lookup!$A$2:$D$49,4,0)</f>
        <v>E31000001</v>
      </c>
      <c r="E7" t="s">
        <v>1087</v>
      </c>
      <c r="F7" t="s">
        <v>157</v>
      </c>
      <c r="G7">
        <v>0</v>
      </c>
      <c r="H7" s="28"/>
    </row>
    <row r="8" spans="1:8" x14ac:dyDescent="0.3">
      <c r="A8">
        <v>2019</v>
      </c>
      <c r="B8" t="s">
        <v>0</v>
      </c>
      <c r="C8" t="str">
        <f>VLOOKUP(B8,lookup!$A$2:$D$49,3,0)</f>
        <v>Non Metropolitan Fire Authorities</v>
      </c>
      <c r="D8" t="str">
        <f>VLOOKUP(B8,lookup!$A$2:$D$49,4,0)</f>
        <v>E31000001</v>
      </c>
      <c r="E8" t="s">
        <v>1088</v>
      </c>
      <c r="F8" t="s">
        <v>157</v>
      </c>
      <c r="G8">
        <v>2</v>
      </c>
      <c r="H8" s="28"/>
    </row>
    <row r="9" spans="1:8" x14ac:dyDescent="0.3">
      <c r="A9">
        <v>2019</v>
      </c>
      <c r="B9" t="s">
        <v>0</v>
      </c>
      <c r="C9" t="str">
        <f>VLOOKUP(B9,lookup!$A$2:$D$49,3,0)</f>
        <v>Non Metropolitan Fire Authorities</v>
      </c>
      <c r="D9" t="str">
        <f>VLOOKUP(B9,lookup!$A$2:$D$49,4,0)</f>
        <v>E31000001</v>
      </c>
      <c r="E9" t="s">
        <v>1089</v>
      </c>
      <c r="F9" t="s">
        <v>157</v>
      </c>
      <c r="G9">
        <v>30</v>
      </c>
      <c r="H9" s="28"/>
    </row>
    <row r="10" spans="1:8" x14ac:dyDescent="0.3">
      <c r="A10">
        <v>2019</v>
      </c>
      <c r="B10" t="s">
        <v>3</v>
      </c>
      <c r="C10" t="str">
        <f>VLOOKUP(B10,lookup!$A$2:$D$49,3,0)</f>
        <v>Non Metropolitan Fire Authorities</v>
      </c>
      <c r="D10" t="str">
        <f>VLOOKUP(B10,lookup!$A$2:$D$49,4,0)</f>
        <v>E31000002</v>
      </c>
      <c r="E10" t="s">
        <v>175</v>
      </c>
      <c r="F10" t="s">
        <v>157</v>
      </c>
      <c r="G10">
        <v>256</v>
      </c>
      <c r="H10" s="28"/>
    </row>
    <row r="11" spans="1:8" x14ac:dyDescent="0.3">
      <c r="A11">
        <v>2019</v>
      </c>
      <c r="B11" t="s">
        <v>3</v>
      </c>
      <c r="C11" t="str">
        <f>VLOOKUP(B11,lookup!$A$2:$D$49,3,0)</f>
        <v>Non Metropolitan Fire Authorities</v>
      </c>
      <c r="D11" t="str">
        <f>VLOOKUP(B11,lookup!$A$2:$D$49,4,0)</f>
        <v>E31000002</v>
      </c>
      <c r="E11" t="s">
        <v>1086</v>
      </c>
      <c r="F11" t="s">
        <v>157</v>
      </c>
      <c r="G11">
        <v>4</v>
      </c>
      <c r="H11" s="28"/>
    </row>
    <row r="12" spans="1:8" x14ac:dyDescent="0.3">
      <c r="A12">
        <v>2019</v>
      </c>
      <c r="B12" t="s">
        <v>3</v>
      </c>
      <c r="C12" t="str">
        <f>VLOOKUP(B12,lookup!$A$2:$D$49,3,0)</f>
        <v>Non Metropolitan Fire Authorities</v>
      </c>
      <c r="D12" t="str">
        <f>VLOOKUP(B12,lookup!$A$2:$D$49,4,0)</f>
        <v>E31000002</v>
      </c>
      <c r="E12" t="s">
        <v>177</v>
      </c>
      <c r="F12" t="s">
        <v>157</v>
      </c>
      <c r="G12">
        <v>8</v>
      </c>
      <c r="H12" s="28"/>
    </row>
    <row r="13" spans="1:8" x14ac:dyDescent="0.3">
      <c r="A13">
        <v>2019</v>
      </c>
      <c r="B13" t="s">
        <v>3</v>
      </c>
      <c r="C13" t="str">
        <f>VLOOKUP(B13,lookup!$A$2:$D$49,3,0)</f>
        <v>Non Metropolitan Fire Authorities</v>
      </c>
      <c r="D13" t="str">
        <f>VLOOKUP(B13,lookup!$A$2:$D$49,4,0)</f>
        <v>E31000002</v>
      </c>
      <c r="E13" t="s">
        <v>178</v>
      </c>
      <c r="F13" t="s">
        <v>157</v>
      </c>
      <c r="G13">
        <v>1</v>
      </c>
      <c r="H13" s="28"/>
    </row>
    <row r="14" spans="1:8" x14ac:dyDescent="0.3">
      <c r="A14">
        <v>2019</v>
      </c>
      <c r="B14" t="s">
        <v>3</v>
      </c>
      <c r="C14" t="str">
        <f>VLOOKUP(B14,lookup!$A$2:$D$49,3,0)</f>
        <v>Non Metropolitan Fire Authorities</v>
      </c>
      <c r="D14" t="str">
        <f>VLOOKUP(B14,lookup!$A$2:$D$49,4,0)</f>
        <v>E31000002</v>
      </c>
      <c r="E14" t="s">
        <v>179</v>
      </c>
      <c r="F14" t="s">
        <v>157</v>
      </c>
      <c r="G14">
        <v>4</v>
      </c>
      <c r="H14" s="28"/>
    </row>
    <row r="15" spans="1:8" x14ac:dyDescent="0.3">
      <c r="A15">
        <v>2019</v>
      </c>
      <c r="B15" t="s">
        <v>3</v>
      </c>
      <c r="C15" t="str">
        <f>VLOOKUP(B15,lookup!$A$2:$D$49,3,0)</f>
        <v>Non Metropolitan Fire Authorities</v>
      </c>
      <c r="D15" t="str">
        <f>VLOOKUP(B15,lookup!$A$2:$D$49,4,0)</f>
        <v>E31000002</v>
      </c>
      <c r="E15" t="s">
        <v>1087</v>
      </c>
      <c r="F15" t="s">
        <v>157</v>
      </c>
      <c r="G15">
        <v>0</v>
      </c>
      <c r="H15" s="28"/>
    </row>
    <row r="16" spans="1:8" x14ac:dyDescent="0.3">
      <c r="A16">
        <v>2019</v>
      </c>
      <c r="B16" t="s">
        <v>3</v>
      </c>
      <c r="C16" t="str">
        <f>VLOOKUP(B16,lookup!$A$2:$D$49,3,0)</f>
        <v>Non Metropolitan Fire Authorities</v>
      </c>
      <c r="D16" t="str">
        <f>VLOOKUP(B16,lookup!$A$2:$D$49,4,0)</f>
        <v>E31000002</v>
      </c>
      <c r="E16" t="s">
        <v>1088</v>
      </c>
      <c r="F16" t="s">
        <v>157</v>
      </c>
      <c r="G16">
        <v>0</v>
      </c>
      <c r="H16" s="28"/>
    </row>
    <row r="17" spans="1:8" x14ac:dyDescent="0.3">
      <c r="A17">
        <v>2019</v>
      </c>
      <c r="B17" t="s">
        <v>3</v>
      </c>
      <c r="C17" t="str">
        <f>VLOOKUP(B17,lookup!$A$2:$D$49,3,0)</f>
        <v>Non Metropolitan Fire Authorities</v>
      </c>
      <c r="D17" t="str">
        <f>VLOOKUP(B17,lookup!$A$2:$D$49,4,0)</f>
        <v>E31000002</v>
      </c>
      <c r="E17" t="s">
        <v>1089</v>
      </c>
      <c r="F17" t="s">
        <v>157</v>
      </c>
      <c r="G17">
        <v>8</v>
      </c>
      <c r="H17" s="28"/>
    </row>
    <row r="18" spans="1:8" x14ac:dyDescent="0.3">
      <c r="A18">
        <v>2019</v>
      </c>
      <c r="B18" t="s">
        <v>6</v>
      </c>
      <c r="C18" t="str">
        <f>VLOOKUP(B18,lookup!$A$2:$D$49,3,0)</f>
        <v>Non Metropolitan Fire Authorities</v>
      </c>
      <c r="D18" t="str">
        <f>VLOOKUP(B18,lookup!$A$2:$D$49,4,0)</f>
        <v>E31000003</v>
      </c>
      <c r="E18" t="s">
        <v>175</v>
      </c>
      <c r="F18" t="s">
        <v>157</v>
      </c>
      <c r="G18">
        <v>348</v>
      </c>
      <c r="H18" s="28"/>
    </row>
    <row r="19" spans="1:8" x14ac:dyDescent="0.3">
      <c r="A19">
        <v>2019</v>
      </c>
      <c r="B19" t="s">
        <v>6</v>
      </c>
      <c r="C19" t="str">
        <f>VLOOKUP(B19,lookup!$A$2:$D$49,3,0)</f>
        <v>Non Metropolitan Fire Authorities</v>
      </c>
      <c r="D19" t="str">
        <f>VLOOKUP(B19,lookup!$A$2:$D$49,4,0)</f>
        <v>E31000003</v>
      </c>
      <c r="E19" t="s">
        <v>1086</v>
      </c>
      <c r="F19" t="s">
        <v>157</v>
      </c>
      <c r="G19">
        <v>6</v>
      </c>
      <c r="H19" s="28"/>
    </row>
    <row r="20" spans="1:8" x14ac:dyDescent="0.3">
      <c r="A20">
        <v>2019</v>
      </c>
      <c r="B20" t="s">
        <v>6</v>
      </c>
      <c r="C20" t="str">
        <f>VLOOKUP(B20,lookup!$A$2:$D$49,3,0)</f>
        <v>Non Metropolitan Fire Authorities</v>
      </c>
      <c r="D20" t="str">
        <f>VLOOKUP(B20,lookup!$A$2:$D$49,4,0)</f>
        <v>E31000003</v>
      </c>
      <c r="E20" t="s">
        <v>177</v>
      </c>
      <c r="F20" t="s">
        <v>157</v>
      </c>
      <c r="G20">
        <v>5</v>
      </c>
      <c r="H20" s="28"/>
    </row>
    <row r="21" spans="1:8" x14ac:dyDescent="0.3">
      <c r="A21">
        <v>2019</v>
      </c>
      <c r="B21" t="s">
        <v>6</v>
      </c>
      <c r="C21" t="str">
        <f>VLOOKUP(B21,lookup!$A$2:$D$49,3,0)</f>
        <v>Non Metropolitan Fire Authorities</v>
      </c>
      <c r="D21" t="str">
        <f>VLOOKUP(B21,lookup!$A$2:$D$49,4,0)</f>
        <v>E31000003</v>
      </c>
      <c r="E21" t="s">
        <v>178</v>
      </c>
      <c r="F21" t="s">
        <v>157</v>
      </c>
      <c r="G21">
        <v>2</v>
      </c>
      <c r="H21" s="28"/>
    </row>
    <row r="22" spans="1:8" x14ac:dyDescent="0.3">
      <c r="A22">
        <v>2019</v>
      </c>
      <c r="B22" t="s">
        <v>6</v>
      </c>
      <c r="C22" t="str">
        <f>VLOOKUP(B22,lookup!$A$2:$D$49,3,0)</f>
        <v>Non Metropolitan Fire Authorities</v>
      </c>
      <c r="D22" t="str">
        <f>VLOOKUP(B22,lookup!$A$2:$D$49,4,0)</f>
        <v>E31000003</v>
      </c>
      <c r="E22" t="s">
        <v>179</v>
      </c>
      <c r="F22" t="s">
        <v>157</v>
      </c>
      <c r="G22">
        <v>3</v>
      </c>
      <c r="H22" s="28"/>
    </row>
    <row r="23" spans="1:8" x14ac:dyDescent="0.3">
      <c r="A23">
        <v>2019</v>
      </c>
      <c r="B23" t="s">
        <v>6</v>
      </c>
      <c r="C23" t="str">
        <f>VLOOKUP(B23,lookup!$A$2:$D$49,3,0)</f>
        <v>Non Metropolitan Fire Authorities</v>
      </c>
      <c r="D23" t="str">
        <f>VLOOKUP(B23,lookup!$A$2:$D$49,4,0)</f>
        <v>E31000003</v>
      </c>
      <c r="E23" t="s">
        <v>1087</v>
      </c>
      <c r="F23" t="s">
        <v>157</v>
      </c>
      <c r="G23">
        <v>0</v>
      </c>
      <c r="H23" s="28"/>
    </row>
    <row r="24" spans="1:8" x14ac:dyDescent="0.3">
      <c r="A24">
        <v>2019</v>
      </c>
      <c r="B24" t="s">
        <v>6</v>
      </c>
      <c r="C24" t="str">
        <f>VLOOKUP(B24,lookup!$A$2:$D$49,3,0)</f>
        <v>Non Metropolitan Fire Authorities</v>
      </c>
      <c r="D24" t="str">
        <f>VLOOKUP(B24,lookup!$A$2:$D$49,4,0)</f>
        <v>E31000003</v>
      </c>
      <c r="E24" t="s">
        <v>1088</v>
      </c>
      <c r="F24" t="s">
        <v>157</v>
      </c>
      <c r="G24">
        <v>1</v>
      </c>
      <c r="H24" s="28"/>
    </row>
    <row r="25" spans="1:8" x14ac:dyDescent="0.3">
      <c r="A25">
        <v>2019</v>
      </c>
      <c r="B25" t="s">
        <v>6</v>
      </c>
      <c r="C25" t="str">
        <f>VLOOKUP(B25,lookup!$A$2:$D$49,3,0)</f>
        <v>Non Metropolitan Fire Authorities</v>
      </c>
      <c r="D25" t="str">
        <f>VLOOKUP(B25,lookup!$A$2:$D$49,4,0)</f>
        <v>E31000003</v>
      </c>
      <c r="E25" t="s">
        <v>1089</v>
      </c>
      <c r="F25" t="s">
        <v>157</v>
      </c>
      <c r="G25">
        <v>1</v>
      </c>
      <c r="H25" s="28"/>
    </row>
    <row r="26" spans="1:8" x14ac:dyDescent="0.3">
      <c r="A26">
        <v>2019</v>
      </c>
      <c r="B26" t="s">
        <v>9</v>
      </c>
      <c r="C26" t="str">
        <f>VLOOKUP(B26,lookup!$A$2:$D$49,3,0)</f>
        <v>Non Metropolitan Fire Authorities</v>
      </c>
      <c r="D26" t="str">
        <f>VLOOKUP(B26,lookup!$A$2:$D$49,4,0)</f>
        <v>E31000004</v>
      </c>
      <c r="E26" t="s">
        <v>175</v>
      </c>
      <c r="F26" t="s">
        <v>157</v>
      </c>
      <c r="G26">
        <v>201</v>
      </c>
      <c r="H26" s="28"/>
    </row>
    <row r="27" spans="1:8" x14ac:dyDescent="0.3">
      <c r="A27">
        <v>2019</v>
      </c>
      <c r="B27" t="s">
        <v>9</v>
      </c>
      <c r="C27" t="str">
        <f>VLOOKUP(B27,lookup!$A$2:$D$49,3,0)</f>
        <v>Non Metropolitan Fire Authorities</v>
      </c>
      <c r="D27" t="str">
        <f>VLOOKUP(B27,lookup!$A$2:$D$49,4,0)</f>
        <v>E31000004</v>
      </c>
      <c r="E27" t="s">
        <v>1086</v>
      </c>
      <c r="F27" t="s">
        <v>157</v>
      </c>
      <c r="G27">
        <v>2</v>
      </c>
      <c r="H27" s="28"/>
    </row>
    <row r="28" spans="1:8" x14ac:dyDescent="0.3">
      <c r="A28">
        <v>2019</v>
      </c>
      <c r="B28" t="s">
        <v>9</v>
      </c>
      <c r="C28" t="str">
        <f>VLOOKUP(B28,lookup!$A$2:$D$49,3,0)</f>
        <v>Non Metropolitan Fire Authorities</v>
      </c>
      <c r="D28" t="str">
        <f>VLOOKUP(B28,lookup!$A$2:$D$49,4,0)</f>
        <v>E31000004</v>
      </c>
      <c r="E28" t="s">
        <v>177</v>
      </c>
      <c r="F28" t="s">
        <v>157</v>
      </c>
      <c r="G28">
        <v>6</v>
      </c>
      <c r="H28" s="28"/>
    </row>
    <row r="29" spans="1:8" x14ac:dyDescent="0.3">
      <c r="A29">
        <v>2019</v>
      </c>
      <c r="B29" t="s">
        <v>9</v>
      </c>
      <c r="C29" t="str">
        <f>VLOOKUP(B29,lookup!$A$2:$D$49,3,0)</f>
        <v>Non Metropolitan Fire Authorities</v>
      </c>
      <c r="D29" t="str">
        <f>VLOOKUP(B29,lookup!$A$2:$D$49,4,0)</f>
        <v>E31000004</v>
      </c>
      <c r="E29" t="s">
        <v>178</v>
      </c>
      <c r="F29" t="s">
        <v>157</v>
      </c>
      <c r="G29">
        <v>0</v>
      </c>
      <c r="H29" s="28"/>
    </row>
    <row r="30" spans="1:8" x14ac:dyDescent="0.3">
      <c r="A30">
        <v>2019</v>
      </c>
      <c r="B30" t="s">
        <v>9</v>
      </c>
      <c r="C30" t="str">
        <f>VLOOKUP(B30,lookup!$A$2:$D$49,3,0)</f>
        <v>Non Metropolitan Fire Authorities</v>
      </c>
      <c r="D30" t="str">
        <f>VLOOKUP(B30,lookup!$A$2:$D$49,4,0)</f>
        <v>E31000004</v>
      </c>
      <c r="E30" t="s">
        <v>179</v>
      </c>
      <c r="F30" t="s">
        <v>157</v>
      </c>
      <c r="G30">
        <v>2</v>
      </c>
      <c r="H30" s="28"/>
    </row>
    <row r="31" spans="1:8" x14ac:dyDescent="0.3">
      <c r="A31">
        <v>2019</v>
      </c>
      <c r="B31" t="s">
        <v>9</v>
      </c>
      <c r="C31" t="str">
        <f>VLOOKUP(B31,lookup!$A$2:$D$49,3,0)</f>
        <v>Non Metropolitan Fire Authorities</v>
      </c>
      <c r="D31" t="str">
        <f>VLOOKUP(B31,lookup!$A$2:$D$49,4,0)</f>
        <v>E31000004</v>
      </c>
      <c r="E31" t="s">
        <v>1087</v>
      </c>
      <c r="F31" t="s">
        <v>157</v>
      </c>
      <c r="G31">
        <v>0</v>
      </c>
      <c r="H31" s="28"/>
    </row>
    <row r="32" spans="1:8" x14ac:dyDescent="0.3">
      <c r="A32">
        <v>2019</v>
      </c>
      <c r="B32" t="s">
        <v>9</v>
      </c>
      <c r="C32" t="str">
        <f>VLOOKUP(B32,lookup!$A$2:$D$49,3,0)</f>
        <v>Non Metropolitan Fire Authorities</v>
      </c>
      <c r="D32" t="str">
        <f>VLOOKUP(B32,lookup!$A$2:$D$49,4,0)</f>
        <v>E31000004</v>
      </c>
      <c r="E32" t="s">
        <v>1088</v>
      </c>
      <c r="F32" t="s">
        <v>157</v>
      </c>
      <c r="G32">
        <v>0</v>
      </c>
      <c r="H32" s="28"/>
    </row>
    <row r="33" spans="1:8" x14ac:dyDescent="0.3">
      <c r="A33">
        <v>2019</v>
      </c>
      <c r="B33" t="s">
        <v>9</v>
      </c>
      <c r="C33" t="str">
        <f>VLOOKUP(B33,lookup!$A$2:$D$49,3,0)</f>
        <v>Non Metropolitan Fire Authorities</v>
      </c>
      <c r="D33" t="str">
        <f>VLOOKUP(B33,lookup!$A$2:$D$49,4,0)</f>
        <v>E31000004</v>
      </c>
      <c r="E33" t="s">
        <v>1089</v>
      </c>
      <c r="F33" t="s">
        <v>157</v>
      </c>
      <c r="G33">
        <v>25</v>
      </c>
      <c r="H33" s="28"/>
    </row>
    <row r="34" spans="1:8" x14ac:dyDescent="0.3">
      <c r="A34">
        <v>2019</v>
      </c>
      <c r="B34" t="s">
        <v>12</v>
      </c>
      <c r="C34" t="str">
        <f>VLOOKUP(B34,lookup!$A$2:$D$49,3,0)</f>
        <v>Non Metropolitan Fire Authorities</v>
      </c>
      <c r="D34" t="str">
        <f>VLOOKUP(B34,lookup!$A$2:$D$49,4,0)</f>
        <v>E31000005</v>
      </c>
      <c r="E34" t="s">
        <v>175</v>
      </c>
      <c r="F34" t="s">
        <v>157</v>
      </c>
      <c r="G34">
        <v>213</v>
      </c>
      <c r="H34" s="28"/>
    </row>
    <row r="35" spans="1:8" x14ac:dyDescent="0.3">
      <c r="A35">
        <v>2019</v>
      </c>
      <c r="B35" t="s">
        <v>12</v>
      </c>
      <c r="C35" t="str">
        <f>VLOOKUP(B35,lookup!$A$2:$D$49,3,0)</f>
        <v>Non Metropolitan Fire Authorities</v>
      </c>
      <c r="D35" t="str">
        <f>VLOOKUP(B35,lookup!$A$2:$D$49,4,0)</f>
        <v>E31000005</v>
      </c>
      <c r="E35" t="s">
        <v>1086</v>
      </c>
      <c r="F35" t="s">
        <v>157</v>
      </c>
      <c r="G35">
        <v>25</v>
      </c>
      <c r="H35" s="28"/>
    </row>
    <row r="36" spans="1:8" x14ac:dyDescent="0.3">
      <c r="A36">
        <v>2019</v>
      </c>
      <c r="B36" t="s">
        <v>12</v>
      </c>
      <c r="C36" t="str">
        <f>VLOOKUP(B36,lookup!$A$2:$D$49,3,0)</f>
        <v>Non Metropolitan Fire Authorities</v>
      </c>
      <c r="D36" t="str">
        <f>VLOOKUP(B36,lookup!$A$2:$D$49,4,0)</f>
        <v>E31000005</v>
      </c>
      <c r="E36" t="s">
        <v>177</v>
      </c>
      <c r="F36" t="s">
        <v>157</v>
      </c>
      <c r="G36">
        <v>4</v>
      </c>
      <c r="H36" s="28"/>
    </row>
    <row r="37" spans="1:8" x14ac:dyDescent="0.3">
      <c r="A37">
        <v>2019</v>
      </c>
      <c r="B37" t="s">
        <v>12</v>
      </c>
      <c r="C37" t="str">
        <f>VLOOKUP(B37,lookup!$A$2:$D$49,3,0)</f>
        <v>Non Metropolitan Fire Authorities</v>
      </c>
      <c r="D37" t="str">
        <f>VLOOKUP(B37,lookup!$A$2:$D$49,4,0)</f>
        <v>E31000005</v>
      </c>
      <c r="E37" t="s">
        <v>178</v>
      </c>
      <c r="F37" t="s">
        <v>157</v>
      </c>
      <c r="G37">
        <v>2</v>
      </c>
      <c r="H37" s="28"/>
    </row>
    <row r="38" spans="1:8" x14ac:dyDescent="0.3">
      <c r="A38">
        <v>2019</v>
      </c>
      <c r="B38" t="s">
        <v>12</v>
      </c>
      <c r="C38" t="str">
        <f>VLOOKUP(B38,lookup!$A$2:$D$49,3,0)</f>
        <v>Non Metropolitan Fire Authorities</v>
      </c>
      <c r="D38" t="str">
        <f>VLOOKUP(B38,lookup!$A$2:$D$49,4,0)</f>
        <v>E31000005</v>
      </c>
      <c r="E38" t="s">
        <v>179</v>
      </c>
      <c r="F38" t="s">
        <v>157</v>
      </c>
      <c r="G38">
        <v>1</v>
      </c>
      <c r="H38" s="28"/>
    </row>
    <row r="39" spans="1:8" x14ac:dyDescent="0.3">
      <c r="A39">
        <v>2019</v>
      </c>
      <c r="B39" t="s">
        <v>12</v>
      </c>
      <c r="C39" t="str">
        <f>VLOOKUP(B39,lookup!$A$2:$D$49,3,0)</f>
        <v>Non Metropolitan Fire Authorities</v>
      </c>
      <c r="D39" t="str">
        <f>VLOOKUP(B39,lookup!$A$2:$D$49,4,0)</f>
        <v>E31000005</v>
      </c>
      <c r="E39" t="s">
        <v>1087</v>
      </c>
      <c r="F39" t="s">
        <v>157</v>
      </c>
      <c r="G39">
        <v>0</v>
      </c>
      <c r="H39" s="28"/>
    </row>
    <row r="40" spans="1:8" x14ac:dyDescent="0.3">
      <c r="A40">
        <v>2019</v>
      </c>
      <c r="B40" t="s">
        <v>12</v>
      </c>
      <c r="C40" t="str">
        <f>VLOOKUP(B40,lookup!$A$2:$D$49,3,0)</f>
        <v>Non Metropolitan Fire Authorities</v>
      </c>
      <c r="D40" t="str">
        <f>VLOOKUP(B40,lookup!$A$2:$D$49,4,0)</f>
        <v>E31000005</v>
      </c>
      <c r="E40" t="s">
        <v>1088</v>
      </c>
      <c r="F40" t="s">
        <v>157</v>
      </c>
      <c r="G40">
        <v>0</v>
      </c>
      <c r="H40" s="28"/>
    </row>
    <row r="41" spans="1:8" x14ac:dyDescent="0.3">
      <c r="A41">
        <v>2019</v>
      </c>
      <c r="B41" t="s">
        <v>12</v>
      </c>
      <c r="C41" t="str">
        <f>VLOOKUP(B41,lookup!$A$2:$D$49,3,0)</f>
        <v>Non Metropolitan Fire Authorities</v>
      </c>
      <c r="D41" t="str">
        <f>VLOOKUP(B41,lookup!$A$2:$D$49,4,0)</f>
        <v>E31000005</v>
      </c>
      <c r="E41" t="s">
        <v>1089</v>
      </c>
      <c r="F41" t="s">
        <v>157</v>
      </c>
      <c r="G41">
        <v>8</v>
      </c>
      <c r="H41" s="28"/>
    </row>
    <row r="42" spans="1:8" x14ac:dyDescent="0.3">
      <c r="A42">
        <v>2019</v>
      </c>
      <c r="B42" t="s">
        <v>15</v>
      </c>
      <c r="C42" t="str">
        <f>VLOOKUP(B42,lookup!$A$2:$D$49,3,0)</f>
        <v>Non Metropolitan Fire Authorities</v>
      </c>
      <c r="D42" t="str">
        <f>VLOOKUP(B42,lookup!$A$2:$D$49,4,0)</f>
        <v>E31000006</v>
      </c>
      <c r="E42" t="s">
        <v>175</v>
      </c>
      <c r="F42" t="s">
        <v>157</v>
      </c>
      <c r="G42">
        <v>390</v>
      </c>
      <c r="H42" s="28"/>
    </row>
    <row r="43" spans="1:8" x14ac:dyDescent="0.3">
      <c r="A43">
        <v>2019</v>
      </c>
      <c r="B43" t="s">
        <v>15</v>
      </c>
      <c r="C43" t="str">
        <f>VLOOKUP(B43,lookup!$A$2:$D$49,3,0)</f>
        <v>Non Metropolitan Fire Authorities</v>
      </c>
      <c r="D43" t="str">
        <f>VLOOKUP(B43,lookup!$A$2:$D$49,4,0)</f>
        <v>E31000006</v>
      </c>
      <c r="E43" t="s">
        <v>1086</v>
      </c>
      <c r="F43" t="s">
        <v>157</v>
      </c>
      <c r="G43">
        <v>8</v>
      </c>
      <c r="H43" s="28"/>
    </row>
    <row r="44" spans="1:8" x14ac:dyDescent="0.3">
      <c r="A44">
        <v>2019</v>
      </c>
      <c r="B44" t="s">
        <v>15</v>
      </c>
      <c r="C44" t="str">
        <f>VLOOKUP(B44,lookup!$A$2:$D$49,3,0)</f>
        <v>Non Metropolitan Fire Authorities</v>
      </c>
      <c r="D44" t="str">
        <f>VLOOKUP(B44,lookup!$A$2:$D$49,4,0)</f>
        <v>E31000006</v>
      </c>
      <c r="E44" t="s">
        <v>177</v>
      </c>
      <c r="F44" t="s">
        <v>157</v>
      </c>
      <c r="G44">
        <v>2</v>
      </c>
      <c r="H44" s="28"/>
    </row>
    <row r="45" spans="1:8" x14ac:dyDescent="0.3">
      <c r="A45">
        <v>2019</v>
      </c>
      <c r="B45" t="s">
        <v>15</v>
      </c>
      <c r="C45" t="str">
        <f>VLOOKUP(B45,lookup!$A$2:$D$49,3,0)</f>
        <v>Non Metropolitan Fire Authorities</v>
      </c>
      <c r="D45" t="str">
        <f>VLOOKUP(B45,lookup!$A$2:$D$49,4,0)</f>
        <v>E31000006</v>
      </c>
      <c r="E45" t="s">
        <v>178</v>
      </c>
      <c r="F45" t="s">
        <v>157</v>
      </c>
      <c r="G45">
        <v>3</v>
      </c>
      <c r="H45" s="28"/>
    </row>
    <row r="46" spans="1:8" x14ac:dyDescent="0.3">
      <c r="A46">
        <v>2019</v>
      </c>
      <c r="B46" t="s">
        <v>15</v>
      </c>
      <c r="C46" t="str">
        <f>VLOOKUP(B46,lookup!$A$2:$D$49,3,0)</f>
        <v>Non Metropolitan Fire Authorities</v>
      </c>
      <c r="D46" t="str">
        <f>VLOOKUP(B46,lookup!$A$2:$D$49,4,0)</f>
        <v>E31000006</v>
      </c>
      <c r="E46" t="s">
        <v>179</v>
      </c>
      <c r="F46" t="s">
        <v>157</v>
      </c>
      <c r="G46">
        <v>1</v>
      </c>
      <c r="H46" s="28"/>
    </row>
    <row r="47" spans="1:8" x14ac:dyDescent="0.3">
      <c r="A47">
        <v>2019</v>
      </c>
      <c r="B47" t="s">
        <v>15</v>
      </c>
      <c r="C47" t="str">
        <f>VLOOKUP(B47,lookup!$A$2:$D$49,3,0)</f>
        <v>Non Metropolitan Fire Authorities</v>
      </c>
      <c r="D47" t="str">
        <f>VLOOKUP(B47,lookup!$A$2:$D$49,4,0)</f>
        <v>E31000006</v>
      </c>
      <c r="E47" t="s">
        <v>1087</v>
      </c>
      <c r="F47" t="s">
        <v>157</v>
      </c>
      <c r="G47">
        <v>1</v>
      </c>
      <c r="H47" s="28"/>
    </row>
    <row r="48" spans="1:8" x14ac:dyDescent="0.3">
      <c r="A48">
        <v>2019</v>
      </c>
      <c r="B48" t="s">
        <v>15</v>
      </c>
      <c r="C48" t="str">
        <f>VLOOKUP(B48,lookup!$A$2:$D$49,3,0)</f>
        <v>Non Metropolitan Fire Authorities</v>
      </c>
      <c r="D48" t="str">
        <f>VLOOKUP(B48,lookup!$A$2:$D$49,4,0)</f>
        <v>E31000006</v>
      </c>
      <c r="E48" t="s">
        <v>1088</v>
      </c>
      <c r="F48" t="s">
        <v>157</v>
      </c>
      <c r="G48">
        <v>1</v>
      </c>
      <c r="H48" s="28"/>
    </row>
    <row r="49" spans="1:8" x14ac:dyDescent="0.3">
      <c r="A49">
        <v>2019</v>
      </c>
      <c r="B49" t="s">
        <v>15</v>
      </c>
      <c r="C49" t="str">
        <f>VLOOKUP(B49,lookup!$A$2:$D$49,3,0)</f>
        <v>Non Metropolitan Fire Authorities</v>
      </c>
      <c r="D49" t="str">
        <f>VLOOKUP(B49,lookup!$A$2:$D$49,4,0)</f>
        <v>E31000006</v>
      </c>
      <c r="E49" t="s">
        <v>1089</v>
      </c>
      <c r="F49" t="s">
        <v>157</v>
      </c>
      <c r="G49">
        <v>10</v>
      </c>
      <c r="H49" s="28"/>
    </row>
    <row r="50" spans="1:8" x14ac:dyDescent="0.3">
      <c r="A50">
        <v>2019</v>
      </c>
      <c r="B50" t="s">
        <v>18</v>
      </c>
      <c r="C50" t="str">
        <f>VLOOKUP(B50,lookup!$A$2:$D$49,3,0)</f>
        <v>Non Metropolitan Fire Authorities</v>
      </c>
      <c r="D50" t="str">
        <f>VLOOKUP(B50,lookup!$A$2:$D$49,4,0)</f>
        <v>E31000007</v>
      </c>
      <c r="E50" t="s">
        <v>175</v>
      </c>
      <c r="F50" t="s">
        <v>157</v>
      </c>
      <c r="G50">
        <v>320</v>
      </c>
      <c r="H50" s="28"/>
    </row>
    <row r="51" spans="1:8" x14ac:dyDescent="0.3">
      <c r="A51">
        <v>2019</v>
      </c>
      <c r="B51" t="s">
        <v>18</v>
      </c>
      <c r="C51" t="str">
        <f>VLOOKUP(B51,lookup!$A$2:$D$49,3,0)</f>
        <v>Non Metropolitan Fire Authorities</v>
      </c>
      <c r="D51" t="str">
        <f>VLOOKUP(B51,lookup!$A$2:$D$49,4,0)</f>
        <v>E31000007</v>
      </c>
      <c r="E51" t="s">
        <v>1086</v>
      </c>
      <c r="F51" t="s">
        <v>157</v>
      </c>
      <c r="G51">
        <v>1</v>
      </c>
      <c r="H51" s="28"/>
    </row>
    <row r="52" spans="1:8" x14ac:dyDescent="0.3">
      <c r="A52">
        <v>2019</v>
      </c>
      <c r="B52" t="s">
        <v>18</v>
      </c>
      <c r="C52" t="str">
        <f>VLOOKUP(B52,lookup!$A$2:$D$49,3,0)</f>
        <v>Non Metropolitan Fire Authorities</v>
      </c>
      <c r="D52" t="str">
        <f>VLOOKUP(B52,lookup!$A$2:$D$49,4,0)</f>
        <v>E31000007</v>
      </c>
      <c r="E52" t="s">
        <v>177</v>
      </c>
      <c r="F52" t="s">
        <v>157</v>
      </c>
      <c r="G52">
        <v>1</v>
      </c>
      <c r="H52" s="28"/>
    </row>
    <row r="53" spans="1:8" x14ac:dyDescent="0.3">
      <c r="A53">
        <v>2019</v>
      </c>
      <c r="B53" t="s">
        <v>18</v>
      </c>
      <c r="C53" t="str">
        <f>VLOOKUP(B53,lookup!$A$2:$D$49,3,0)</f>
        <v>Non Metropolitan Fire Authorities</v>
      </c>
      <c r="D53" t="str">
        <f>VLOOKUP(B53,lookup!$A$2:$D$49,4,0)</f>
        <v>E31000007</v>
      </c>
      <c r="E53" t="s">
        <v>178</v>
      </c>
      <c r="F53" t="s">
        <v>157</v>
      </c>
      <c r="G53">
        <v>2</v>
      </c>
      <c r="H53" s="28"/>
    </row>
    <row r="54" spans="1:8" x14ac:dyDescent="0.3">
      <c r="A54">
        <v>2019</v>
      </c>
      <c r="B54" t="s">
        <v>18</v>
      </c>
      <c r="C54" t="str">
        <f>VLOOKUP(B54,lookup!$A$2:$D$49,3,0)</f>
        <v>Non Metropolitan Fire Authorities</v>
      </c>
      <c r="D54" t="str">
        <f>VLOOKUP(B54,lookup!$A$2:$D$49,4,0)</f>
        <v>E31000007</v>
      </c>
      <c r="E54" t="s">
        <v>179</v>
      </c>
      <c r="F54" t="s">
        <v>157</v>
      </c>
      <c r="G54">
        <v>2</v>
      </c>
      <c r="H54" s="28"/>
    </row>
    <row r="55" spans="1:8" x14ac:dyDescent="0.3">
      <c r="A55">
        <v>2019</v>
      </c>
      <c r="B55" t="s">
        <v>18</v>
      </c>
      <c r="C55" t="str">
        <f>VLOOKUP(B55,lookup!$A$2:$D$49,3,0)</f>
        <v>Non Metropolitan Fire Authorities</v>
      </c>
      <c r="D55" t="str">
        <f>VLOOKUP(B55,lookup!$A$2:$D$49,4,0)</f>
        <v>E31000007</v>
      </c>
      <c r="E55" t="s">
        <v>1087</v>
      </c>
      <c r="F55" t="s">
        <v>157</v>
      </c>
      <c r="G55">
        <v>0</v>
      </c>
      <c r="H55" s="28"/>
    </row>
    <row r="56" spans="1:8" x14ac:dyDescent="0.3">
      <c r="A56">
        <v>2019</v>
      </c>
      <c r="B56" t="s">
        <v>18</v>
      </c>
      <c r="C56" t="str">
        <f>VLOOKUP(B56,lookup!$A$2:$D$49,3,0)</f>
        <v>Non Metropolitan Fire Authorities</v>
      </c>
      <c r="D56" t="str">
        <f>VLOOKUP(B56,lookup!$A$2:$D$49,4,0)</f>
        <v>E31000007</v>
      </c>
      <c r="E56" t="s">
        <v>1088</v>
      </c>
      <c r="F56" t="s">
        <v>157</v>
      </c>
      <c r="G56">
        <v>0</v>
      </c>
      <c r="H56" s="28"/>
    </row>
    <row r="57" spans="1:8" x14ac:dyDescent="0.3">
      <c r="A57">
        <v>2019</v>
      </c>
      <c r="B57" t="s">
        <v>18</v>
      </c>
      <c r="C57" t="str">
        <f>VLOOKUP(B57,lookup!$A$2:$D$49,3,0)</f>
        <v>Non Metropolitan Fire Authorities</v>
      </c>
      <c r="D57" t="str">
        <f>VLOOKUP(B57,lookup!$A$2:$D$49,4,0)</f>
        <v>E31000007</v>
      </c>
      <c r="E57" t="s">
        <v>1089</v>
      </c>
      <c r="F57" t="s">
        <v>157</v>
      </c>
      <c r="G57">
        <v>0</v>
      </c>
      <c r="H57" s="28"/>
    </row>
    <row r="58" spans="1:8" x14ac:dyDescent="0.3">
      <c r="A58">
        <v>2019</v>
      </c>
      <c r="B58" t="s">
        <v>21</v>
      </c>
      <c r="C58" t="str">
        <f>VLOOKUP(B58,lookup!$A$2:$D$49,3,0)</f>
        <v>Non Metropolitan Fire Authorities</v>
      </c>
      <c r="D58" t="str">
        <f>VLOOKUP(B58,lookup!$A$2:$D$49,4,0)</f>
        <v>E31000008</v>
      </c>
      <c r="E58" t="s">
        <v>175</v>
      </c>
      <c r="F58" t="s">
        <v>157</v>
      </c>
      <c r="G58">
        <v>159</v>
      </c>
      <c r="H58" s="28"/>
    </row>
    <row r="59" spans="1:8" x14ac:dyDescent="0.3">
      <c r="A59">
        <v>2019</v>
      </c>
      <c r="B59" t="s">
        <v>21</v>
      </c>
      <c r="C59" t="str">
        <f>VLOOKUP(B59,lookup!$A$2:$D$49,3,0)</f>
        <v>Non Metropolitan Fire Authorities</v>
      </c>
      <c r="D59" t="str">
        <f>VLOOKUP(B59,lookup!$A$2:$D$49,4,0)</f>
        <v>E31000008</v>
      </c>
      <c r="E59" t="s">
        <v>1086</v>
      </c>
      <c r="F59" t="s">
        <v>157</v>
      </c>
      <c r="G59">
        <v>5</v>
      </c>
      <c r="H59" s="28"/>
    </row>
    <row r="60" spans="1:8" x14ac:dyDescent="0.3">
      <c r="A60">
        <v>2019</v>
      </c>
      <c r="B60" t="s">
        <v>21</v>
      </c>
      <c r="C60" t="str">
        <f>VLOOKUP(B60,lookup!$A$2:$D$49,3,0)</f>
        <v>Non Metropolitan Fire Authorities</v>
      </c>
      <c r="D60" t="str">
        <f>VLOOKUP(B60,lookup!$A$2:$D$49,4,0)</f>
        <v>E31000008</v>
      </c>
      <c r="E60" t="s">
        <v>177</v>
      </c>
      <c r="F60" t="s">
        <v>157</v>
      </c>
      <c r="G60">
        <v>2</v>
      </c>
      <c r="H60" s="28"/>
    </row>
    <row r="61" spans="1:8" x14ac:dyDescent="0.3">
      <c r="A61">
        <v>2019</v>
      </c>
      <c r="B61" t="s">
        <v>21</v>
      </c>
      <c r="C61" t="str">
        <f>VLOOKUP(B61,lookup!$A$2:$D$49,3,0)</f>
        <v>Non Metropolitan Fire Authorities</v>
      </c>
      <c r="D61" t="str">
        <f>VLOOKUP(B61,lookup!$A$2:$D$49,4,0)</f>
        <v>E31000008</v>
      </c>
      <c r="E61" t="s">
        <v>178</v>
      </c>
      <c r="F61" t="s">
        <v>157</v>
      </c>
      <c r="G61">
        <v>0</v>
      </c>
      <c r="H61" s="28"/>
    </row>
    <row r="62" spans="1:8" x14ac:dyDescent="0.3">
      <c r="A62">
        <v>2019</v>
      </c>
      <c r="B62" t="s">
        <v>21</v>
      </c>
      <c r="C62" t="str">
        <f>VLOOKUP(B62,lookup!$A$2:$D$49,3,0)</f>
        <v>Non Metropolitan Fire Authorities</v>
      </c>
      <c r="D62" t="str">
        <f>VLOOKUP(B62,lookup!$A$2:$D$49,4,0)</f>
        <v>E31000008</v>
      </c>
      <c r="E62" t="s">
        <v>179</v>
      </c>
      <c r="F62" t="s">
        <v>157</v>
      </c>
      <c r="G62">
        <v>1</v>
      </c>
      <c r="H62" s="28"/>
    </row>
    <row r="63" spans="1:8" x14ac:dyDescent="0.3">
      <c r="A63">
        <v>2019</v>
      </c>
      <c r="B63" t="s">
        <v>21</v>
      </c>
      <c r="C63" t="str">
        <f>VLOOKUP(B63,lookup!$A$2:$D$49,3,0)</f>
        <v>Non Metropolitan Fire Authorities</v>
      </c>
      <c r="D63" t="str">
        <f>VLOOKUP(B63,lookup!$A$2:$D$49,4,0)</f>
        <v>E31000008</v>
      </c>
      <c r="E63" t="s">
        <v>1087</v>
      </c>
      <c r="F63" t="s">
        <v>157</v>
      </c>
      <c r="G63">
        <v>0</v>
      </c>
      <c r="H63" s="28"/>
    </row>
    <row r="64" spans="1:8" x14ac:dyDescent="0.3">
      <c r="A64">
        <v>2019</v>
      </c>
      <c r="B64" t="s">
        <v>21</v>
      </c>
      <c r="C64" t="str">
        <f>VLOOKUP(B64,lookup!$A$2:$D$49,3,0)</f>
        <v>Non Metropolitan Fire Authorities</v>
      </c>
      <c r="D64" t="str">
        <f>VLOOKUP(B64,lookup!$A$2:$D$49,4,0)</f>
        <v>E31000008</v>
      </c>
      <c r="E64" t="s">
        <v>1088</v>
      </c>
      <c r="F64" t="s">
        <v>157</v>
      </c>
      <c r="G64">
        <v>1</v>
      </c>
      <c r="H64" s="28"/>
    </row>
    <row r="65" spans="1:8" x14ac:dyDescent="0.3">
      <c r="A65">
        <v>2019</v>
      </c>
      <c r="B65" t="s">
        <v>21</v>
      </c>
      <c r="C65" t="str">
        <f>VLOOKUP(B65,lookup!$A$2:$D$49,3,0)</f>
        <v>Non Metropolitan Fire Authorities</v>
      </c>
      <c r="D65" t="str">
        <f>VLOOKUP(B65,lookup!$A$2:$D$49,4,0)</f>
        <v>E31000008</v>
      </c>
      <c r="E65" t="s">
        <v>1089</v>
      </c>
      <c r="F65" t="s">
        <v>157</v>
      </c>
      <c r="G65">
        <v>24</v>
      </c>
      <c r="H65" s="28"/>
    </row>
    <row r="66" spans="1:8" x14ac:dyDescent="0.3">
      <c r="A66">
        <v>2019</v>
      </c>
      <c r="B66" t="s">
        <v>24</v>
      </c>
      <c r="C66" t="str">
        <f>VLOOKUP(B66,lookup!$A$2:$D$49,3,0)</f>
        <v>Non Metropolitan Fire Authorities</v>
      </c>
      <c r="D66" t="str">
        <f>VLOOKUP(B66,lookup!$A$2:$D$49,4,0)</f>
        <v>E31000009</v>
      </c>
      <c r="E66" t="s">
        <v>175</v>
      </c>
      <c r="F66" t="s">
        <v>157</v>
      </c>
      <c r="G66">
        <v>185</v>
      </c>
      <c r="H66" s="28"/>
    </row>
    <row r="67" spans="1:8" x14ac:dyDescent="0.3">
      <c r="A67">
        <v>2019</v>
      </c>
      <c r="B67" t="s">
        <v>24</v>
      </c>
      <c r="C67" t="str">
        <f>VLOOKUP(B67,lookup!$A$2:$D$49,3,0)</f>
        <v>Non Metropolitan Fire Authorities</v>
      </c>
      <c r="D67" t="str">
        <f>VLOOKUP(B67,lookup!$A$2:$D$49,4,0)</f>
        <v>E31000009</v>
      </c>
      <c r="E67" t="s">
        <v>1086</v>
      </c>
      <c r="F67" t="s">
        <v>157</v>
      </c>
      <c r="G67">
        <v>0</v>
      </c>
      <c r="H67" s="28"/>
    </row>
    <row r="68" spans="1:8" x14ac:dyDescent="0.3">
      <c r="A68">
        <v>2019</v>
      </c>
      <c r="B68" t="s">
        <v>24</v>
      </c>
      <c r="C68" t="str">
        <f>VLOOKUP(B68,lookup!$A$2:$D$49,3,0)</f>
        <v>Non Metropolitan Fire Authorities</v>
      </c>
      <c r="D68" t="str">
        <f>VLOOKUP(B68,lookup!$A$2:$D$49,4,0)</f>
        <v>E31000009</v>
      </c>
      <c r="E68" t="s">
        <v>177</v>
      </c>
      <c r="F68" t="s">
        <v>157</v>
      </c>
      <c r="G68">
        <v>0</v>
      </c>
      <c r="H68" s="28"/>
    </row>
    <row r="69" spans="1:8" x14ac:dyDescent="0.3">
      <c r="A69">
        <v>2019</v>
      </c>
      <c r="B69" t="s">
        <v>24</v>
      </c>
      <c r="C69" t="str">
        <f>VLOOKUP(B69,lookup!$A$2:$D$49,3,0)</f>
        <v>Non Metropolitan Fire Authorities</v>
      </c>
      <c r="D69" t="str">
        <f>VLOOKUP(B69,lookup!$A$2:$D$49,4,0)</f>
        <v>E31000009</v>
      </c>
      <c r="E69" t="s">
        <v>178</v>
      </c>
      <c r="F69" t="s">
        <v>157</v>
      </c>
      <c r="G69">
        <v>1</v>
      </c>
      <c r="H69" s="28"/>
    </row>
    <row r="70" spans="1:8" x14ac:dyDescent="0.3">
      <c r="A70">
        <v>2019</v>
      </c>
      <c r="B70" t="s">
        <v>24</v>
      </c>
      <c r="C70" t="str">
        <f>VLOOKUP(B70,lookup!$A$2:$D$49,3,0)</f>
        <v>Non Metropolitan Fire Authorities</v>
      </c>
      <c r="D70" t="str">
        <f>VLOOKUP(B70,lookup!$A$2:$D$49,4,0)</f>
        <v>E31000009</v>
      </c>
      <c r="E70" t="s">
        <v>179</v>
      </c>
      <c r="F70" t="s">
        <v>157</v>
      </c>
      <c r="G70">
        <v>1</v>
      </c>
      <c r="H70" s="28"/>
    </row>
    <row r="71" spans="1:8" x14ac:dyDescent="0.3">
      <c r="A71">
        <v>2019</v>
      </c>
      <c r="B71" t="s">
        <v>24</v>
      </c>
      <c r="C71" t="str">
        <f>VLOOKUP(B71,lookup!$A$2:$D$49,3,0)</f>
        <v>Non Metropolitan Fire Authorities</v>
      </c>
      <c r="D71" t="str">
        <f>VLOOKUP(B71,lookup!$A$2:$D$49,4,0)</f>
        <v>E31000009</v>
      </c>
      <c r="E71" t="s">
        <v>1087</v>
      </c>
      <c r="F71" t="s">
        <v>157</v>
      </c>
      <c r="G71">
        <v>0</v>
      </c>
      <c r="H71" s="28"/>
    </row>
    <row r="72" spans="1:8" x14ac:dyDescent="0.3">
      <c r="A72">
        <v>2019</v>
      </c>
      <c r="B72" t="s">
        <v>24</v>
      </c>
      <c r="C72" t="str">
        <f>VLOOKUP(B72,lookup!$A$2:$D$49,3,0)</f>
        <v>Non Metropolitan Fire Authorities</v>
      </c>
      <c r="D72" t="str">
        <f>VLOOKUP(B72,lookup!$A$2:$D$49,4,0)</f>
        <v>E31000009</v>
      </c>
      <c r="E72" t="s">
        <v>1088</v>
      </c>
      <c r="F72" t="s">
        <v>157</v>
      </c>
      <c r="G72">
        <v>0</v>
      </c>
      <c r="H72" s="28"/>
    </row>
    <row r="73" spans="1:8" x14ac:dyDescent="0.3">
      <c r="A73">
        <v>2019</v>
      </c>
      <c r="B73" t="s">
        <v>24</v>
      </c>
      <c r="C73" t="str">
        <f>VLOOKUP(B73,lookup!$A$2:$D$49,3,0)</f>
        <v>Non Metropolitan Fire Authorities</v>
      </c>
      <c r="D73" t="str">
        <f>VLOOKUP(B73,lookup!$A$2:$D$49,4,0)</f>
        <v>E31000009</v>
      </c>
      <c r="E73" t="s">
        <v>1089</v>
      </c>
      <c r="F73" t="s">
        <v>157</v>
      </c>
      <c r="G73">
        <v>24</v>
      </c>
      <c r="H73" s="28"/>
    </row>
    <row r="74" spans="1:8" x14ac:dyDescent="0.3">
      <c r="A74">
        <v>2019</v>
      </c>
      <c r="B74" t="s">
        <v>27</v>
      </c>
      <c r="C74" t="str">
        <f>VLOOKUP(B74,lookup!$A$2:$D$49,3,0)</f>
        <v>Non Metropolitan Fire Authorities</v>
      </c>
      <c r="D74" t="str">
        <f>VLOOKUP(B74,lookup!$A$2:$D$49,4,0)</f>
        <v>E31000010</v>
      </c>
      <c r="E74" t="s">
        <v>175</v>
      </c>
      <c r="F74" t="s">
        <v>157</v>
      </c>
      <c r="G74">
        <v>328</v>
      </c>
      <c r="H74" s="28"/>
    </row>
    <row r="75" spans="1:8" x14ac:dyDescent="0.3">
      <c r="A75">
        <v>2019</v>
      </c>
      <c r="B75" t="s">
        <v>27</v>
      </c>
      <c r="C75" t="str">
        <f>VLOOKUP(B75,lookup!$A$2:$D$49,3,0)</f>
        <v>Non Metropolitan Fire Authorities</v>
      </c>
      <c r="D75" t="str">
        <f>VLOOKUP(B75,lookup!$A$2:$D$49,4,0)</f>
        <v>E31000010</v>
      </c>
      <c r="E75" t="s">
        <v>1086</v>
      </c>
      <c r="F75" t="s">
        <v>157</v>
      </c>
      <c r="G75">
        <v>1</v>
      </c>
      <c r="H75" s="28"/>
    </row>
    <row r="76" spans="1:8" x14ac:dyDescent="0.3">
      <c r="A76">
        <v>2019</v>
      </c>
      <c r="B76" t="s">
        <v>27</v>
      </c>
      <c r="C76" t="str">
        <f>VLOOKUP(B76,lookup!$A$2:$D$49,3,0)</f>
        <v>Non Metropolitan Fire Authorities</v>
      </c>
      <c r="D76" t="str">
        <f>VLOOKUP(B76,lookup!$A$2:$D$49,4,0)</f>
        <v>E31000010</v>
      </c>
      <c r="E76" t="s">
        <v>177</v>
      </c>
      <c r="F76" t="s">
        <v>157</v>
      </c>
      <c r="G76">
        <v>4</v>
      </c>
      <c r="H76" s="28"/>
    </row>
    <row r="77" spans="1:8" x14ac:dyDescent="0.3">
      <c r="A77">
        <v>2019</v>
      </c>
      <c r="B77" t="s">
        <v>27</v>
      </c>
      <c r="C77" t="str">
        <f>VLOOKUP(B77,lookup!$A$2:$D$49,3,0)</f>
        <v>Non Metropolitan Fire Authorities</v>
      </c>
      <c r="D77" t="str">
        <f>VLOOKUP(B77,lookup!$A$2:$D$49,4,0)</f>
        <v>E31000010</v>
      </c>
      <c r="E77" t="s">
        <v>178</v>
      </c>
      <c r="F77" t="s">
        <v>157</v>
      </c>
      <c r="G77">
        <v>4</v>
      </c>
      <c r="H77" s="28"/>
    </row>
    <row r="78" spans="1:8" x14ac:dyDescent="0.3">
      <c r="A78">
        <v>2019</v>
      </c>
      <c r="B78" t="s">
        <v>27</v>
      </c>
      <c r="C78" t="str">
        <f>VLOOKUP(B78,lookup!$A$2:$D$49,3,0)</f>
        <v>Non Metropolitan Fire Authorities</v>
      </c>
      <c r="D78" t="str">
        <f>VLOOKUP(B78,lookup!$A$2:$D$49,4,0)</f>
        <v>E31000010</v>
      </c>
      <c r="E78" t="s">
        <v>179</v>
      </c>
      <c r="F78" t="s">
        <v>157</v>
      </c>
      <c r="G78">
        <v>0</v>
      </c>
      <c r="H78" s="28"/>
    </row>
    <row r="79" spans="1:8" x14ac:dyDescent="0.3">
      <c r="A79">
        <v>2019</v>
      </c>
      <c r="B79" t="s">
        <v>27</v>
      </c>
      <c r="C79" t="str">
        <f>VLOOKUP(B79,lookup!$A$2:$D$49,3,0)</f>
        <v>Non Metropolitan Fire Authorities</v>
      </c>
      <c r="D79" t="str">
        <f>VLOOKUP(B79,lookup!$A$2:$D$49,4,0)</f>
        <v>E31000010</v>
      </c>
      <c r="E79" t="s">
        <v>1087</v>
      </c>
      <c r="F79" t="s">
        <v>157</v>
      </c>
      <c r="G79">
        <v>0</v>
      </c>
      <c r="H79" s="28"/>
    </row>
    <row r="80" spans="1:8" x14ac:dyDescent="0.3">
      <c r="A80">
        <v>2019</v>
      </c>
      <c r="B80" t="s">
        <v>27</v>
      </c>
      <c r="C80" t="str">
        <f>VLOOKUP(B80,lookup!$A$2:$D$49,3,0)</f>
        <v>Non Metropolitan Fire Authorities</v>
      </c>
      <c r="D80" t="str">
        <f>VLOOKUP(B80,lookup!$A$2:$D$49,4,0)</f>
        <v>E31000010</v>
      </c>
      <c r="E80" t="s">
        <v>1088</v>
      </c>
      <c r="F80" t="s">
        <v>157</v>
      </c>
      <c r="G80">
        <v>0</v>
      </c>
      <c r="H80" s="28"/>
    </row>
    <row r="81" spans="1:8" x14ac:dyDescent="0.3">
      <c r="A81">
        <v>2019</v>
      </c>
      <c r="B81" t="s">
        <v>27</v>
      </c>
      <c r="C81" t="str">
        <f>VLOOKUP(B81,lookup!$A$2:$D$49,3,0)</f>
        <v>Non Metropolitan Fire Authorities</v>
      </c>
      <c r="D81" t="str">
        <f>VLOOKUP(B81,lookup!$A$2:$D$49,4,0)</f>
        <v>E31000010</v>
      </c>
      <c r="E81" t="s">
        <v>1089</v>
      </c>
      <c r="F81" t="s">
        <v>157</v>
      </c>
      <c r="G81">
        <v>12</v>
      </c>
      <c r="H81" s="28"/>
    </row>
    <row r="82" spans="1:8" x14ac:dyDescent="0.3">
      <c r="A82">
        <v>2019</v>
      </c>
      <c r="B82" t="s">
        <v>30</v>
      </c>
      <c r="C82" t="str">
        <f>VLOOKUP(B82,lookup!$A$2:$D$49,3,0)</f>
        <v>Non Metropolitan Fire Authorities</v>
      </c>
      <c r="D82" t="str">
        <f>VLOOKUP(B82,lookup!$A$2:$D$49,4,0)</f>
        <v>E31000011</v>
      </c>
      <c r="E82" t="s">
        <v>175</v>
      </c>
      <c r="F82" t="s">
        <v>157</v>
      </c>
      <c r="G82">
        <v>481</v>
      </c>
      <c r="H82" s="28"/>
    </row>
    <row r="83" spans="1:8" x14ac:dyDescent="0.3">
      <c r="A83">
        <v>2019</v>
      </c>
      <c r="B83" t="s">
        <v>30</v>
      </c>
      <c r="C83" t="str">
        <f>VLOOKUP(B83,lookup!$A$2:$D$49,3,0)</f>
        <v>Non Metropolitan Fire Authorities</v>
      </c>
      <c r="D83" t="str">
        <f>VLOOKUP(B83,lookup!$A$2:$D$49,4,0)</f>
        <v>E31000011</v>
      </c>
      <c r="E83" t="s">
        <v>1086</v>
      </c>
      <c r="F83" t="s">
        <v>157</v>
      </c>
      <c r="G83">
        <v>4</v>
      </c>
      <c r="H83" s="28"/>
    </row>
    <row r="84" spans="1:8" x14ac:dyDescent="0.3">
      <c r="A84">
        <v>2019</v>
      </c>
      <c r="B84" t="s">
        <v>30</v>
      </c>
      <c r="C84" t="str">
        <f>VLOOKUP(B84,lookup!$A$2:$D$49,3,0)</f>
        <v>Non Metropolitan Fire Authorities</v>
      </c>
      <c r="D84" t="str">
        <f>VLOOKUP(B84,lookup!$A$2:$D$49,4,0)</f>
        <v>E31000011</v>
      </c>
      <c r="E84" t="s">
        <v>177</v>
      </c>
      <c r="F84" t="s">
        <v>157</v>
      </c>
      <c r="G84">
        <v>3</v>
      </c>
      <c r="H84" s="28"/>
    </row>
    <row r="85" spans="1:8" x14ac:dyDescent="0.3">
      <c r="A85">
        <v>2019</v>
      </c>
      <c r="B85" t="s">
        <v>30</v>
      </c>
      <c r="C85" t="str">
        <f>VLOOKUP(B85,lookup!$A$2:$D$49,3,0)</f>
        <v>Non Metropolitan Fire Authorities</v>
      </c>
      <c r="D85" t="str">
        <f>VLOOKUP(B85,lookup!$A$2:$D$49,4,0)</f>
        <v>E31000011</v>
      </c>
      <c r="E85" t="s">
        <v>178</v>
      </c>
      <c r="F85" t="s">
        <v>157</v>
      </c>
      <c r="G85">
        <v>0</v>
      </c>
      <c r="H85" s="28"/>
    </row>
    <row r="86" spans="1:8" x14ac:dyDescent="0.3">
      <c r="A86">
        <v>2019</v>
      </c>
      <c r="B86" t="s">
        <v>30</v>
      </c>
      <c r="C86" t="str">
        <f>VLOOKUP(B86,lookup!$A$2:$D$49,3,0)</f>
        <v>Non Metropolitan Fire Authorities</v>
      </c>
      <c r="D86" t="str">
        <f>VLOOKUP(B86,lookup!$A$2:$D$49,4,0)</f>
        <v>E31000011</v>
      </c>
      <c r="E86" t="s">
        <v>179</v>
      </c>
      <c r="F86" t="s">
        <v>157</v>
      </c>
      <c r="G86">
        <v>1</v>
      </c>
      <c r="H86" s="28"/>
    </row>
    <row r="87" spans="1:8" x14ac:dyDescent="0.3">
      <c r="A87">
        <v>2019</v>
      </c>
      <c r="B87" t="s">
        <v>30</v>
      </c>
      <c r="C87" t="str">
        <f>VLOOKUP(B87,lookup!$A$2:$D$49,3,0)</f>
        <v>Non Metropolitan Fire Authorities</v>
      </c>
      <c r="D87" t="str">
        <f>VLOOKUP(B87,lookup!$A$2:$D$49,4,0)</f>
        <v>E31000011</v>
      </c>
      <c r="E87" t="s">
        <v>1087</v>
      </c>
      <c r="F87" t="s">
        <v>157</v>
      </c>
      <c r="G87">
        <v>2</v>
      </c>
      <c r="H87" s="28"/>
    </row>
    <row r="88" spans="1:8" x14ac:dyDescent="0.3">
      <c r="A88">
        <v>2019</v>
      </c>
      <c r="B88" t="s">
        <v>30</v>
      </c>
      <c r="C88" t="str">
        <f>VLOOKUP(B88,lookup!$A$2:$D$49,3,0)</f>
        <v>Non Metropolitan Fire Authorities</v>
      </c>
      <c r="D88" t="str">
        <f>VLOOKUP(B88,lookup!$A$2:$D$49,4,0)</f>
        <v>E31000011</v>
      </c>
      <c r="E88" t="s">
        <v>1088</v>
      </c>
      <c r="F88" t="s">
        <v>157</v>
      </c>
      <c r="G88">
        <v>0</v>
      </c>
      <c r="H88" s="28"/>
    </row>
    <row r="89" spans="1:8" x14ac:dyDescent="0.3">
      <c r="A89">
        <v>2019</v>
      </c>
      <c r="B89" t="s">
        <v>30</v>
      </c>
      <c r="C89" t="str">
        <f>VLOOKUP(B89,lookup!$A$2:$D$49,3,0)</f>
        <v>Non Metropolitan Fire Authorities</v>
      </c>
      <c r="D89" t="str">
        <f>VLOOKUP(B89,lookup!$A$2:$D$49,4,0)</f>
        <v>E31000011</v>
      </c>
      <c r="E89" t="s">
        <v>1089</v>
      </c>
      <c r="F89" t="s">
        <v>157</v>
      </c>
      <c r="G89">
        <v>38</v>
      </c>
      <c r="H89" s="28"/>
    </row>
    <row r="90" spans="1:8" x14ac:dyDescent="0.3">
      <c r="A90">
        <v>2019</v>
      </c>
      <c r="B90" t="s">
        <v>36</v>
      </c>
      <c r="C90" t="str">
        <f>VLOOKUP(B90,lookup!$A$2:$D$49,3,0)</f>
        <v>Non Metropolitan Fire Authorities</v>
      </c>
      <c r="D90" t="str">
        <f>VLOOKUP(B90,lookup!$A$2:$D$49,4,0)</f>
        <v>E31000013</v>
      </c>
      <c r="E90" t="s">
        <v>175</v>
      </c>
      <c r="F90" t="s">
        <v>157</v>
      </c>
      <c r="G90">
        <v>278</v>
      </c>
      <c r="H90" s="28"/>
    </row>
    <row r="91" spans="1:8" x14ac:dyDescent="0.3">
      <c r="A91">
        <v>2019</v>
      </c>
      <c r="B91" t="s">
        <v>36</v>
      </c>
      <c r="C91" t="str">
        <f>VLOOKUP(B91,lookup!$A$2:$D$49,3,0)</f>
        <v>Non Metropolitan Fire Authorities</v>
      </c>
      <c r="D91" t="str">
        <f>VLOOKUP(B91,lookup!$A$2:$D$49,4,0)</f>
        <v>E31000013</v>
      </c>
      <c r="E91" t="s">
        <v>1086</v>
      </c>
      <c r="F91" t="s">
        <v>157</v>
      </c>
      <c r="G91">
        <v>0</v>
      </c>
      <c r="H91" s="28"/>
    </row>
    <row r="92" spans="1:8" x14ac:dyDescent="0.3">
      <c r="A92">
        <v>2019</v>
      </c>
      <c r="B92" t="s">
        <v>36</v>
      </c>
      <c r="C92" t="str">
        <f>VLOOKUP(B92,lookup!$A$2:$D$49,3,0)</f>
        <v>Non Metropolitan Fire Authorities</v>
      </c>
      <c r="D92" t="str">
        <f>VLOOKUP(B92,lookup!$A$2:$D$49,4,0)</f>
        <v>E31000013</v>
      </c>
      <c r="E92" t="s">
        <v>177</v>
      </c>
      <c r="F92" t="s">
        <v>157</v>
      </c>
      <c r="G92">
        <v>5</v>
      </c>
      <c r="H92" s="28"/>
    </row>
    <row r="93" spans="1:8" x14ac:dyDescent="0.3">
      <c r="A93">
        <v>2019</v>
      </c>
      <c r="B93" t="s">
        <v>36</v>
      </c>
      <c r="C93" t="str">
        <f>VLOOKUP(B93,lookup!$A$2:$D$49,3,0)</f>
        <v>Non Metropolitan Fire Authorities</v>
      </c>
      <c r="D93" t="str">
        <f>VLOOKUP(B93,lookup!$A$2:$D$49,4,0)</f>
        <v>E31000013</v>
      </c>
      <c r="E93" t="s">
        <v>178</v>
      </c>
      <c r="F93" t="s">
        <v>157</v>
      </c>
      <c r="G93">
        <v>0</v>
      </c>
      <c r="H93" s="28"/>
    </row>
    <row r="94" spans="1:8" x14ac:dyDescent="0.3">
      <c r="A94">
        <v>2019</v>
      </c>
      <c r="B94" t="s">
        <v>36</v>
      </c>
      <c r="C94" t="str">
        <f>VLOOKUP(B94,lookup!$A$2:$D$49,3,0)</f>
        <v>Non Metropolitan Fire Authorities</v>
      </c>
      <c r="D94" t="str">
        <f>VLOOKUP(B94,lookup!$A$2:$D$49,4,0)</f>
        <v>E31000013</v>
      </c>
      <c r="E94" t="s">
        <v>179</v>
      </c>
      <c r="F94" t="s">
        <v>157</v>
      </c>
      <c r="G94">
        <v>2</v>
      </c>
      <c r="H94" s="28"/>
    </row>
    <row r="95" spans="1:8" x14ac:dyDescent="0.3">
      <c r="A95">
        <v>2019</v>
      </c>
      <c r="B95" t="s">
        <v>36</v>
      </c>
      <c r="C95" t="str">
        <f>VLOOKUP(B95,lookup!$A$2:$D$49,3,0)</f>
        <v>Non Metropolitan Fire Authorities</v>
      </c>
      <c r="D95" t="str">
        <f>VLOOKUP(B95,lookup!$A$2:$D$49,4,0)</f>
        <v>E31000013</v>
      </c>
      <c r="E95" t="s">
        <v>1087</v>
      </c>
      <c r="F95" t="s">
        <v>157</v>
      </c>
      <c r="G95">
        <v>0</v>
      </c>
      <c r="H95" s="28"/>
    </row>
    <row r="96" spans="1:8" x14ac:dyDescent="0.3">
      <c r="A96">
        <v>2019</v>
      </c>
      <c r="B96" t="s">
        <v>36</v>
      </c>
      <c r="C96" t="str">
        <f>VLOOKUP(B96,lookup!$A$2:$D$49,3,0)</f>
        <v>Non Metropolitan Fire Authorities</v>
      </c>
      <c r="D96" t="str">
        <f>VLOOKUP(B96,lookup!$A$2:$D$49,4,0)</f>
        <v>E31000013</v>
      </c>
      <c r="E96" t="s">
        <v>1088</v>
      </c>
      <c r="F96" t="s">
        <v>157</v>
      </c>
      <c r="G96">
        <v>0</v>
      </c>
      <c r="H96" s="28"/>
    </row>
    <row r="97" spans="1:8" x14ac:dyDescent="0.3">
      <c r="A97">
        <v>2019</v>
      </c>
      <c r="B97" t="s">
        <v>36</v>
      </c>
      <c r="C97" t="str">
        <f>VLOOKUP(B97,lookup!$A$2:$D$49,3,0)</f>
        <v>Non Metropolitan Fire Authorities</v>
      </c>
      <c r="D97" t="str">
        <f>VLOOKUP(B97,lookup!$A$2:$D$49,4,0)</f>
        <v>E31000013</v>
      </c>
      <c r="E97" t="s">
        <v>1089</v>
      </c>
      <c r="F97" t="s">
        <v>157</v>
      </c>
      <c r="G97">
        <v>10</v>
      </c>
      <c r="H97" s="28"/>
    </row>
    <row r="98" spans="1:8" x14ac:dyDescent="0.3">
      <c r="A98">
        <v>2019</v>
      </c>
      <c r="B98" t="s">
        <v>39</v>
      </c>
      <c r="C98" t="str">
        <f>VLOOKUP(B98,lookup!$A$2:$D$49,3,0)</f>
        <v>Non Metropolitan Fire Authorities</v>
      </c>
      <c r="D98" t="str">
        <f>VLOOKUP(B98,lookup!$A$2:$D$49,4,0)</f>
        <v>E31000014</v>
      </c>
      <c r="E98" t="s">
        <v>175</v>
      </c>
      <c r="F98" t="s">
        <v>157</v>
      </c>
      <c r="G98">
        <v>314</v>
      </c>
      <c r="H98" s="28"/>
    </row>
    <row r="99" spans="1:8" x14ac:dyDescent="0.3">
      <c r="A99">
        <v>2019</v>
      </c>
      <c r="B99" t="s">
        <v>39</v>
      </c>
      <c r="C99" t="str">
        <f>VLOOKUP(B99,lookup!$A$2:$D$49,3,0)</f>
        <v>Non Metropolitan Fire Authorities</v>
      </c>
      <c r="D99" t="str">
        <f>VLOOKUP(B99,lookup!$A$2:$D$49,4,0)</f>
        <v>E31000014</v>
      </c>
      <c r="E99" t="s">
        <v>1086</v>
      </c>
      <c r="F99" t="s">
        <v>157</v>
      </c>
      <c r="G99">
        <v>9</v>
      </c>
      <c r="H99" s="28"/>
    </row>
    <row r="100" spans="1:8" x14ac:dyDescent="0.3">
      <c r="A100">
        <v>2019</v>
      </c>
      <c r="B100" t="s">
        <v>39</v>
      </c>
      <c r="C100" t="str">
        <f>VLOOKUP(B100,lookup!$A$2:$D$49,3,0)</f>
        <v>Non Metropolitan Fire Authorities</v>
      </c>
      <c r="D100" t="str">
        <f>VLOOKUP(B100,lookup!$A$2:$D$49,4,0)</f>
        <v>E31000014</v>
      </c>
      <c r="E100" t="s">
        <v>177</v>
      </c>
      <c r="F100" t="s">
        <v>157</v>
      </c>
      <c r="G100">
        <v>8</v>
      </c>
      <c r="H100" s="28"/>
    </row>
    <row r="101" spans="1:8" x14ac:dyDescent="0.3">
      <c r="A101">
        <v>2019</v>
      </c>
      <c r="B101" t="s">
        <v>39</v>
      </c>
      <c r="C101" t="str">
        <f>VLOOKUP(B101,lookup!$A$2:$D$49,3,0)</f>
        <v>Non Metropolitan Fire Authorities</v>
      </c>
      <c r="D101" t="str">
        <f>VLOOKUP(B101,lookup!$A$2:$D$49,4,0)</f>
        <v>E31000014</v>
      </c>
      <c r="E101" t="s">
        <v>178</v>
      </c>
      <c r="F101" t="s">
        <v>157</v>
      </c>
      <c r="G101">
        <v>1</v>
      </c>
      <c r="H101" s="28"/>
    </row>
    <row r="102" spans="1:8" x14ac:dyDescent="0.3">
      <c r="A102">
        <v>2019</v>
      </c>
      <c r="B102" t="s">
        <v>39</v>
      </c>
      <c r="C102" t="str">
        <f>VLOOKUP(B102,lookup!$A$2:$D$49,3,0)</f>
        <v>Non Metropolitan Fire Authorities</v>
      </c>
      <c r="D102" t="str">
        <f>VLOOKUP(B102,lookup!$A$2:$D$49,4,0)</f>
        <v>E31000014</v>
      </c>
      <c r="E102" t="s">
        <v>179</v>
      </c>
      <c r="F102" t="s">
        <v>157</v>
      </c>
      <c r="G102">
        <v>1</v>
      </c>
      <c r="H102" s="28"/>
    </row>
    <row r="103" spans="1:8" x14ac:dyDescent="0.3">
      <c r="A103">
        <v>2019</v>
      </c>
      <c r="B103" t="s">
        <v>39</v>
      </c>
      <c r="C103" t="str">
        <f>VLOOKUP(B103,lookup!$A$2:$D$49,3,0)</f>
        <v>Non Metropolitan Fire Authorities</v>
      </c>
      <c r="D103" t="str">
        <f>VLOOKUP(B103,lookup!$A$2:$D$49,4,0)</f>
        <v>E31000014</v>
      </c>
      <c r="E103" t="s">
        <v>1087</v>
      </c>
      <c r="F103" t="s">
        <v>157</v>
      </c>
      <c r="G103">
        <v>0</v>
      </c>
      <c r="H103" s="28"/>
    </row>
    <row r="104" spans="1:8" x14ac:dyDescent="0.3">
      <c r="A104">
        <v>2019</v>
      </c>
      <c r="B104" t="s">
        <v>39</v>
      </c>
      <c r="C104" t="str">
        <f>VLOOKUP(B104,lookup!$A$2:$D$49,3,0)</f>
        <v>Non Metropolitan Fire Authorities</v>
      </c>
      <c r="D104" t="str">
        <f>VLOOKUP(B104,lookup!$A$2:$D$49,4,0)</f>
        <v>E31000014</v>
      </c>
      <c r="E104" t="s">
        <v>1088</v>
      </c>
      <c r="F104" t="s">
        <v>157</v>
      </c>
      <c r="G104">
        <v>1</v>
      </c>
      <c r="H104" s="28"/>
    </row>
    <row r="105" spans="1:8" x14ac:dyDescent="0.3">
      <c r="A105">
        <v>2019</v>
      </c>
      <c r="B105" t="s">
        <v>39</v>
      </c>
      <c r="C105" t="str">
        <f>VLOOKUP(B105,lookup!$A$2:$D$49,3,0)</f>
        <v>Non Metropolitan Fire Authorities</v>
      </c>
      <c r="D105" t="str">
        <f>VLOOKUP(B105,lookup!$A$2:$D$49,4,0)</f>
        <v>E31000014</v>
      </c>
      <c r="E105" t="s">
        <v>1089</v>
      </c>
      <c r="F105" t="s">
        <v>157</v>
      </c>
      <c r="G105">
        <v>18</v>
      </c>
      <c r="H105" s="28"/>
    </row>
    <row r="106" spans="1:8" x14ac:dyDescent="0.3">
      <c r="A106">
        <v>2019</v>
      </c>
      <c r="B106" t="s">
        <v>42</v>
      </c>
      <c r="C106" t="str">
        <f>VLOOKUP(B106,lookup!$A$2:$D$49,3,0)</f>
        <v>Non Metropolitan Fire Authorities</v>
      </c>
      <c r="D106" t="str">
        <f>VLOOKUP(B106,lookup!$A$2:$D$49,4,0)</f>
        <v>E31000015</v>
      </c>
      <c r="E106" t="s">
        <v>175</v>
      </c>
      <c r="F106" t="s">
        <v>157</v>
      </c>
      <c r="G106">
        <v>255</v>
      </c>
      <c r="H106" s="28"/>
    </row>
    <row r="107" spans="1:8" x14ac:dyDescent="0.3">
      <c r="A107">
        <v>2019</v>
      </c>
      <c r="B107" t="s">
        <v>42</v>
      </c>
      <c r="C107" t="str">
        <f>VLOOKUP(B107,lookup!$A$2:$D$49,3,0)</f>
        <v>Non Metropolitan Fire Authorities</v>
      </c>
      <c r="D107" t="str">
        <f>VLOOKUP(B107,lookup!$A$2:$D$49,4,0)</f>
        <v>E31000015</v>
      </c>
      <c r="E107" t="s">
        <v>1086</v>
      </c>
      <c r="F107" t="s">
        <v>157</v>
      </c>
      <c r="G107">
        <v>6</v>
      </c>
      <c r="H107" s="28"/>
    </row>
    <row r="108" spans="1:8" x14ac:dyDescent="0.3">
      <c r="A108">
        <v>2019</v>
      </c>
      <c r="B108" t="s">
        <v>42</v>
      </c>
      <c r="C108" t="str">
        <f>VLOOKUP(B108,lookup!$A$2:$D$49,3,0)</f>
        <v>Non Metropolitan Fire Authorities</v>
      </c>
      <c r="D108" t="str">
        <f>VLOOKUP(B108,lookup!$A$2:$D$49,4,0)</f>
        <v>E31000015</v>
      </c>
      <c r="E108" t="s">
        <v>177</v>
      </c>
      <c r="F108" t="s">
        <v>157</v>
      </c>
      <c r="G108">
        <v>5</v>
      </c>
      <c r="H108" s="28"/>
    </row>
    <row r="109" spans="1:8" x14ac:dyDescent="0.3">
      <c r="A109">
        <v>2019</v>
      </c>
      <c r="B109" t="s">
        <v>42</v>
      </c>
      <c r="C109" t="str">
        <f>VLOOKUP(B109,lookup!$A$2:$D$49,3,0)</f>
        <v>Non Metropolitan Fire Authorities</v>
      </c>
      <c r="D109" t="str">
        <f>VLOOKUP(B109,lookup!$A$2:$D$49,4,0)</f>
        <v>E31000015</v>
      </c>
      <c r="E109" t="s">
        <v>178</v>
      </c>
      <c r="F109" t="s">
        <v>157</v>
      </c>
      <c r="G109">
        <v>1</v>
      </c>
      <c r="H109" s="28"/>
    </row>
    <row r="110" spans="1:8" x14ac:dyDescent="0.3">
      <c r="A110">
        <v>2019</v>
      </c>
      <c r="B110" t="s">
        <v>42</v>
      </c>
      <c r="C110" t="str">
        <f>VLOOKUP(B110,lookup!$A$2:$D$49,3,0)</f>
        <v>Non Metropolitan Fire Authorities</v>
      </c>
      <c r="D110" t="str">
        <f>VLOOKUP(B110,lookup!$A$2:$D$49,4,0)</f>
        <v>E31000015</v>
      </c>
      <c r="E110" t="s">
        <v>179</v>
      </c>
      <c r="F110" t="s">
        <v>157</v>
      </c>
      <c r="G110">
        <v>1</v>
      </c>
      <c r="H110" s="28"/>
    </row>
    <row r="111" spans="1:8" x14ac:dyDescent="0.3">
      <c r="A111">
        <v>2019</v>
      </c>
      <c r="B111" t="s">
        <v>42</v>
      </c>
      <c r="C111" t="str">
        <f>VLOOKUP(B111,lookup!$A$2:$D$49,3,0)</f>
        <v>Non Metropolitan Fire Authorities</v>
      </c>
      <c r="D111" t="str">
        <f>VLOOKUP(B111,lookup!$A$2:$D$49,4,0)</f>
        <v>E31000015</v>
      </c>
      <c r="E111" t="s">
        <v>1087</v>
      </c>
      <c r="F111" t="s">
        <v>157</v>
      </c>
      <c r="G111">
        <v>0</v>
      </c>
      <c r="H111" s="28"/>
    </row>
    <row r="112" spans="1:8" x14ac:dyDescent="0.3">
      <c r="A112">
        <v>2019</v>
      </c>
      <c r="B112" t="s">
        <v>42</v>
      </c>
      <c r="C112" t="str">
        <f>VLOOKUP(B112,lookup!$A$2:$D$49,3,0)</f>
        <v>Non Metropolitan Fire Authorities</v>
      </c>
      <c r="D112" t="str">
        <f>VLOOKUP(B112,lookup!$A$2:$D$49,4,0)</f>
        <v>E31000015</v>
      </c>
      <c r="E112" t="s">
        <v>1088</v>
      </c>
      <c r="F112" t="s">
        <v>157</v>
      </c>
      <c r="G112">
        <v>0</v>
      </c>
      <c r="H112" s="28"/>
    </row>
    <row r="113" spans="1:8" x14ac:dyDescent="0.3">
      <c r="A113">
        <v>2019</v>
      </c>
      <c r="B113" t="s">
        <v>42</v>
      </c>
      <c r="C113" t="str">
        <f>VLOOKUP(B113,lookup!$A$2:$D$49,3,0)</f>
        <v>Non Metropolitan Fire Authorities</v>
      </c>
      <c r="D113" t="str">
        <f>VLOOKUP(B113,lookup!$A$2:$D$49,4,0)</f>
        <v>E31000015</v>
      </c>
      <c r="E113" t="s">
        <v>1089</v>
      </c>
      <c r="F113" t="s">
        <v>157</v>
      </c>
      <c r="G113">
        <v>361</v>
      </c>
      <c r="H113" s="28"/>
    </row>
    <row r="114" spans="1:8" x14ac:dyDescent="0.3">
      <c r="A114">
        <v>2019</v>
      </c>
      <c r="B114" t="s">
        <v>45</v>
      </c>
      <c r="C114" t="str">
        <f>VLOOKUP(B114,lookup!$A$2:$D$49,3,0)</f>
        <v>Non Metropolitan Fire Authorities</v>
      </c>
      <c r="D114" t="str">
        <f>VLOOKUP(B114,lookup!$A$2:$D$49,4,0)</f>
        <v>E31000016</v>
      </c>
      <c r="E114" t="s">
        <v>175</v>
      </c>
      <c r="F114" t="s">
        <v>157</v>
      </c>
      <c r="G114">
        <v>125</v>
      </c>
      <c r="H114" s="28"/>
    </row>
    <row r="115" spans="1:8" x14ac:dyDescent="0.3">
      <c r="A115">
        <v>2019</v>
      </c>
      <c r="B115" t="s">
        <v>45</v>
      </c>
      <c r="C115" t="str">
        <f>VLOOKUP(B115,lookup!$A$2:$D$49,3,0)</f>
        <v>Non Metropolitan Fire Authorities</v>
      </c>
      <c r="D115" t="str">
        <f>VLOOKUP(B115,lookup!$A$2:$D$49,4,0)</f>
        <v>E31000016</v>
      </c>
      <c r="E115" t="s">
        <v>1086</v>
      </c>
      <c r="F115" t="s">
        <v>157</v>
      </c>
      <c r="G115">
        <v>9</v>
      </c>
      <c r="H115" s="28"/>
    </row>
    <row r="116" spans="1:8" x14ac:dyDescent="0.3">
      <c r="A116">
        <v>2019</v>
      </c>
      <c r="B116" t="s">
        <v>45</v>
      </c>
      <c r="C116" t="str">
        <f>VLOOKUP(B116,lookup!$A$2:$D$49,3,0)</f>
        <v>Non Metropolitan Fire Authorities</v>
      </c>
      <c r="D116" t="str">
        <f>VLOOKUP(B116,lookup!$A$2:$D$49,4,0)</f>
        <v>E31000016</v>
      </c>
      <c r="E116" t="s">
        <v>177</v>
      </c>
      <c r="F116" t="s">
        <v>157</v>
      </c>
      <c r="G116">
        <v>4</v>
      </c>
      <c r="H116" s="28"/>
    </row>
    <row r="117" spans="1:8" x14ac:dyDescent="0.3">
      <c r="A117">
        <v>2019</v>
      </c>
      <c r="B117" t="s">
        <v>45</v>
      </c>
      <c r="C117" t="str">
        <f>VLOOKUP(B117,lookup!$A$2:$D$49,3,0)</f>
        <v>Non Metropolitan Fire Authorities</v>
      </c>
      <c r="D117" t="str">
        <f>VLOOKUP(B117,lookup!$A$2:$D$49,4,0)</f>
        <v>E31000016</v>
      </c>
      <c r="E117" t="s">
        <v>178</v>
      </c>
      <c r="F117" t="s">
        <v>157</v>
      </c>
      <c r="G117">
        <v>2</v>
      </c>
      <c r="H117" s="28"/>
    </row>
    <row r="118" spans="1:8" x14ac:dyDescent="0.3">
      <c r="A118">
        <v>2019</v>
      </c>
      <c r="B118" t="s">
        <v>45</v>
      </c>
      <c r="C118" t="str">
        <f>VLOOKUP(B118,lookup!$A$2:$D$49,3,0)</f>
        <v>Non Metropolitan Fire Authorities</v>
      </c>
      <c r="D118" t="str">
        <f>VLOOKUP(B118,lookup!$A$2:$D$49,4,0)</f>
        <v>E31000016</v>
      </c>
      <c r="E118" t="s">
        <v>179</v>
      </c>
      <c r="F118" t="s">
        <v>157</v>
      </c>
      <c r="G118">
        <v>2</v>
      </c>
      <c r="H118" s="28"/>
    </row>
    <row r="119" spans="1:8" x14ac:dyDescent="0.3">
      <c r="A119">
        <v>2019</v>
      </c>
      <c r="B119" t="s">
        <v>45</v>
      </c>
      <c r="C119" t="str">
        <f>VLOOKUP(B119,lookup!$A$2:$D$49,3,0)</f>
        <v>Non Metropolitan Fire Authorities</v>
      </c>
      <c r="D119" t="str">
        <f>VLOOKUP(B119,lookup!$A$2:$D$49,4,0)</f>
        <v>E31000016</v>
      </c>
      <c r="E119" t="s">
        <v>1087</v>
      </c>
      <c r="F119" t="s">
        <v>157</v>
      </c>
      <c r="G119">
        <v>0</v>
      </c>
      <c r="H119" s="28"/>
    </row>
    <row r="120" spans="1:8" x14ac:dyDescent="0.3">
      <c r="A120">
        <v>2019</v>
      </c>
      <c r="B120" t="s">
        <v>45</v>
      </c>
      <c r="C120" t="str">
        <f>VLOOKUP(B120,lookup!$A$2:$D$49,3,0)</f>
        <v>Non Metropolitan Fire Authorities</v>
      </c>
      <c r="D120" t="str">
        <f>VLOOKUP(B120,lookup!$A$2:$D$49,4,0)</f>
        <v>E31000016</v>
      </c>
      <c r="E120" t="s">
        <v>1088</v>
      </c>
      <c r="F120" t="s">
        <v>157</v>
      </c>
      <c r="G120">
        <v>1</v>
      </c>
      <c r="H120" s="28"/>
    </row>
    <row r="121" spans="1:8" x14ac:dyDescent="0.3">
      <c r="A121">
        <v>2019</v>
      </c>
      <c r="B121" t="s">
        <v>45</v>
      </c>
      <c r="C121" t="str">
        <f>VLOOKUP(B121,lookup!$A$2:$D$49,3,0)</f>
        <v>Non Metropolitan Fire Authorities</v>
      </c>
      <c r="D121" t="str">
        <f>VLOOKUP(B121,lookup!$A$2:$D$49,4,0)</f>
        <v>E31000016</v>
      </c>
      <c r="E121" t="s">
        <v>1089</v>
      </c>
      <c r="F121" t="s">
        <v>157</v>
      </c>
      <c r="G121">
        <v>28</v>
      </c>
      <c r="H121" s="28"/>
    </row>
    <row r="122" spans="1:8" x14ac:dyDescent="0.3">
      <c r="A122">
        <v>2019</v>
      </c>
      <c r="B122" t="s">
        <v>48</v>
      </c>
      <c r="C122" t="str">
        <f>VLOOKUP(B122,lookup!$A$2:$D$49,3,0)</f>
        <v>Metropolitan Fire Authorities</v>
      </c>
      <c r="D122" t="str">
        <f>VLOOKUP(B122,lookup!$A$2:$D$49,4,0)</f>
        <v>E31000046</v>
      </c>
      <c r="E122" t="s">
        <v>175</v>
      </c>
      <c r="F122" t="s">
        <v>157</v>
      </c>
      <c r="G122">
        <v>3728</v>
      </c>
      <c r="H122" s="28"/>
    </row>
    <row r="123" spans="1:8" x14ac:dyDescent="0.3">
      <c r="A123">
        <v>2019</v>
      </c>
      <c r="B123" t="s">
        <v>48</v>
      </c>
      <c r="C123" t="str">
        <f>VLOOKUP(B123,lookup!$A$2:$D$49,3,0)</f>
        <v>Metropolitan Fire Authorities</v>
      </c>
      <c r="D123" t="str">
        <f>VLOOKUP(B123,lookup!$A$2:$D$49,4,0)</f>
        <v>E31000046</v>
      </c>
      <c r="E123" t="s">
        <v>1086</v>
      </c>
      <c r="F123" t="s">
        <v>157</v>
      </c>
      <c r="G123">
        <v>276</v>
      </c>
      <c r="H123" s="28"/>
    </row>
    <row r="124" spans="1:8" x14ac:dyDescent="0.3">
      <c r="A124">
        <v>2019</v>
      </c>
      <c r="B124" t="s">
        <v>48</v>
      </c>
      <c r="C124" t="str">
        <f>VLOOKUP(B124,lookup!$A$2:$D$49,3,0)</f>
        <v>Metropolitan Fire Authorities</v>
      </c>
      <c r="D124" t="str">
        <f>VLOOKUP(B124,lookup!$A$2:$D$49,4,0)</f>
        <v>E31000046</v>
      </c>
      <c r="E124" t="s">
        <v>177</v>
      </c>
      <c r="F124" t="s">
        <v>157</v>
      </c>
      <c r="G124">
        <v>220</v>
      </c>
      <c r="H124" s="28"/>
    </row>
    <row r="125" spans="1:8" x14ac:dyDescent="0.3">
      <c r="A125">
        <v>2019</v>
      </c>
      <c r="B125" t="s">
        <v>48</v>
      </c>
      <c r="C125" t="str">
        <f>VLOOKUP(B125,lookup!$A$2:$D$49,3,0)</f>
        <v>Metropolitan Fire Authorities</v>
      </c>
      <c r="D125" t="str">
        <f>VLOOKUP(B125,lookup!$A$2:$D$49,4,0)</f>
        <v>E31000046</v>
      </c>
      <c r="E125" t="s">
        <v>178</v>
      </c>
      <c r="F125" t="s">
        <v>157</v>
      </c>
      <c r="G125">
        <v>84</v>
      </c>
      <c r="H125" s="28"/>
    </row>
    <row r="126" spans="1:8" x14ac:dyDescent="0.3">
      <c r="A126">
        <v>2019</v>
      </c>
      <c r="B126" t="s">
        <v>48</v>
      </c>
      <c r="C126" t="str">
        <f>VLOOKUP(B126,lookup!$A$2:$D$49,3,0)</f>
        <v>Metropolitan Fire Authorities</v>
      </c>
      <c r="D126" t="str">
        <f>VLOOKUP(B126,lookup!$A$2:$D$49,4,0)</f>
        <v>E31000046</v>
      </c>
      <c r="E126" t="s">
        <v>179</v>
      </c>
      <c r="F126" t="s">
        <v>157</v>
      </c>
      <c r="G126">
        <v>247</v>
      </c>
      <c r="H126" s="28"/>
    </row>
    <row r="127" spans="1:8" x14ac:dyDescent="0.3">
      <c r="A127">
        <v>2019</v>
      </c>
      <c r="B127" t="s">
        <v>48</v>
      </c>
      <c r="C127" t="str">
        <f>VLOOKUP(B127,lookup!$A$2:$D$49,3,0)</f>
        <v>Metropolitan Fire Authorities</v>
      </c>
      <c r="D127" t="str">
        <f>VLOOKUP(B127,lookup!$A$2:$D$49,4,0)</f>
        <v>E31000046</v>
      </c>
      <c r="E127" t="s">
        <v>1087</v>
      </c>
      <c r="F127" t="s">
        <v>157</v>
      </c>
      <c r="G127">
        <v>11</v>
      </c>
      <c r="H127" s="28"/>
    </row>
    <row r="128" spans="1:8" x14ac:dyDescent="0.3">
      <c r="A128">
        <v>2019</v>
      </c>
      <c r="B128" t="s">
        <v>48</v>
      </c>
      <c r="C128" t="str">
        <f>VLOOKUP(B128,lookup!$A$2:$D$49,3,0)</f>
        <v>Metropolitan Fire Authorities</v>
      </c>
      <c r="D128" t="str">
        <f>VLOOKUP(B128,lookup!$A$2:$D$49,4,0)</f>
        <v>E31000046</v>
      </c>
      <c r="E128" t="s">
        <v>1088</v>
      </c>
      <c r="F128" t="s">
        <v>157</v>
      </c>
      <c r="G128">
        <v>55</v>
      </c>
      <c r="H128" s="28"/>
    </row>
    <row r="129" spans="1:8" x14ac:dyDescent="0.3">
      <c r="A129">
        <v>2019</v>
      </c>
      <c r="B129" t="s">
        <v>48</v>
      </c>
      <c r="C129" t="str">
        <f>VLOOKUP(B129,lookup!$A$2:$D$49,3,0)</f>
        <v>Metropolitan Fire Authorities</v>
      </c>
      <c r="D129" t="str">
        <f>VLOOKUP(B129,lookup!$A$2:$D$49,4,0)</f>
        <v>E31000046</v>
      </c>
      <c r="E129" t="s">
        <v>1089</v>
      </c>
      <c r="F129" t="s">
        <v>157</v>
      </c>
      <c r="G129">
        <v>62</v>
      </c>
      <c r="H129" s="28"/>
    </row>
    <row r="130" spans="1:8" x14ac:dyDescent="0.3">
      <c r="A130">
        <v>2019</v>
      </c>
      <c r="B130" t="s">
        <v>51</v>
      </c>
      <c r="C130" t="str">
        <f>VLOOKUP(B130,lookup!$A$2:$D$49,3,0)</f>
        <v>Metropolitan Fire Authorities</v>
      </c>
      <c r="D130" t="str">
        <f>VLOOKUP(B130,lookup!$A$2:$D$49,4,0)</f>
        <v>E31000040</v>
      </c>
      <c r="E130" t="s">
        <v>175</v>
      </c>
      <c r="F130" t="s">
        <v>157</v>
      </c>
      <c r="G130">
        <v>1118</v>
      </c>
      <c r="H130" s="28"/>
    </row>
    <row r="131" spans="1:8" x14ac:dyDescent="0.3">
      <c r="A131">
        <v>2019</v>
      </c>
      <c r="B131" t="s">
        <v>51</v>
      </c>
      <c r="C131" t="str">
        <f>VLOOKUP(B131,lookup!$A$2:$D$49,3,0)</f>
        <v>Metropolitan Fire Authorities</v>
      </c>
      <c r="D131" t="str">
        <f>VLOOKUP(B131,lookup!$A$2:$D$49,4,0)</f>
        <v>E31000040</v>
      </c>
      <c r="E131" t="s">
        <v>1086</v>
      </c>
      <c r="F131" t="s">
        <v>157</v>
      </c>
      <c r="G131">
        <v>24</v>
      </c>
      <c r="H131" s="28"/>
    </row>
    <row r="132" spans="1:8" x14ac:dyDescent="0.3">
      <c r="A132">
        <v>2019</v>
      </c>
      <c r="B132" t="s">
        <v>51</v>
      </c>
      <c r="C132" t="str">
        <f>VLOOKUP(B132,lookup!$A$2:$D$49,3,0)</f>
        <v>Metropolitan Fire Authorities</v>
      </c>
      <c r="D132" t="str">
        <f>VLOOKUP(B132,lookup!$A$2:$D$49,4,0)</f>
        <v>E31000040</v>
      </c>
      <c r="E132" t="s">
        <v>177</v>
      </c>
      <c r="F132" t="s">
        <v>157</v>
      </c>
      <c r="G132">
        <v>35</v>
      </c>
      <c r="H132" s="28"/>
    </row>
    <row r="133" spans="1:8" x14ac:dyDescent="0.3">
      <c r="A133">
        <v>2019</v>
      </c>
      <c r="B133" t="s">
        <v>51</v>
      </c>
      <c r="C133" t="str">
        <f>VLOOKUP(B133,lookup!$A$2:$D$49,3,0)</f>
        <v>Metropolitan Fire Authorities</v>
      </c>
      <c r="D133" t="str">
        <f>VLOOKUP(B133,lookup!$A$2:$D$49,4,0)</f>
        <v>E31000040</v>
      </c>
      <c r="E133" t="s">
        <v>178</v>
      </c>
      <c r="F133" t="s">
        <v>157</v>
      </c>
      <c r="G133">
        <v>12</v>
      </c>
      <c r="H133" s="28"/>
    </row>
    <row r="134" spans="1:8" x14ac:dyDescent="0.3">
      <c r="A134">
        <v>2019</v>
      </c>
      <c r="B134" t="s">
        <v>51</v>
      </c>
      <c r="C134" t="str">
        <f>VLOOKUP(B134,lookup!$A$2:$D$49,3,0)</f>
        <v>Metropolitan Fire Authorities</v>
      </c>
      <c r="D134" t="str">
        <f>VLOOKUP(B134,lookup!$A$2:$D$49,4,0)</f>
        <v>E31000040</v>
      </c>
      <c r="E134" t="s">
        <v>179</v>
      </c>
      <c r="F134" t="s">
        <v>157</v>
      </c>
      <c r="G134">
        <v>13</v>
      </c>
      <c r="H134" s="28"/>
    </row>
    <row r="135" spans="1:8" x14ac:dyDescent="0.3">
      <c r="A135">
        <v>2019</v>
      </c>
      <c r="B135" t="s">
        <v>51</v>
      </c>
      <c r="C135" t="str">
        <f>VLOOKUP(B135,lookup!$A$2:$D$49,3,0)</f>
        <v>Metropolitan Fire Authorities</v>
      </c>
      <c r="D135" t="str">
        <f>VLOOKUP(B135,lookup!$A$2:$D$49,4,0)</f>
        <v>E31000040</v>
      </c>
      <c r="E135" t="s">
        <v>1087</v>
      </c>
      <c r="F135" t="s">
        <v>157</v>
      </c>
      <c r="G135">
        <v>0</v>
      </c>
      <c r="H135" s="28"/>
    </row>
    <row r="136" spans="1:8" x14ac:dyDescent="0.3">
      <c r="A136">
        <v>2019</v>
      </c>
      <c r="B136" t="s">
        <v>51</v>
      </c>
      <c r="C136" t="str">
        <f>VLOOKUP(B136,lookup!$A$2:$D$49,3,0)</f>
        <v>Metropolitan Fire Authorities</v>
      </c>
      <c r="D136" t="str">
        <f>VLOOKUP(B136,lookup!$A$2:$D$49,4,0)</f>
        <v>E31000040</v>
      </c>
      <c r="E136" t="s">
        <v>1088</v>
      </c>
      <c r="F136" t="s">
        <v>157</v>
      </c>
      <c r="G136">
        <v>2</v>
      </c>
      <c r="H136" s="28"/>
    </row>
    <row r="137" spans="1:8" x14ac:dyDescent="0.3">
      <c r="A137">
        <v>2019</v>
      </c>
      <c r="B137" t="s">
        <v>51</v>
      </c>
      <c r="C137" t="str">
        <f>VLOOKUP(B137,lookup!$A$2:$D$49,3,0)</f>
        <v>Metropolitan Fire Authorities</v>
      </c>
      <c r="D137" t="str">
        <f>VLOOKUP(B137,lookup!$A$2:$D$49,4,0)</f>
        <v>E31000040</v>
      </c>
      <c r="E137" t="s">
        <v>1089</v>
      </c>
      <c r="F137" t="s">
        <v>157</v>
      </c>
      <c r="G137">
        <v>160</v>
      </c>
      <c r="H137" s="28"/>
    </row>
    <row r="138" spans="1:8" x14ac:dyDescent="0.3">
      <c r="A138">
        <v>2019</v>
      </c>
      <c r="B138" t="s">
        <v>54</v>
      </c>
      <c r="C138" t="str">
        <f>VLOOKUP(B138,lookup!$A$2:$D$49,3,0)</f>
        <v>Non Metropolitan Fire Authorities</v>
      </c>
      <c r="D138" t="str">
        <f>VLOOKUP(B138,lookup!$A$2:$D$49,4,0)</f>
        <v>E31000017</v>
      </c>
      <c r="E138" t="s">
        <v>175</v>
      </c>
      <c r="F138" t="s">
        <v>157</v>
      </c>
      <c r="G138">
        <v>590</v>
      </c>
      <c r="H138" s="28"/>
    </row>
    <row r="139" spans="1:8" x14ac:dyDescent="0.3">
      <c r="A139">
        <v>2019</v>
      </c>
      <c r="B139" t="s">
        <v>54</v>
      </c>
      <c r="C139" t="str">
        <f>VLOOKUP(B139,lookup!$A$2:$D$49,3,0)</f>
        <v>Non Metropolitan Fire Authorities</v>
      </c>
      <c r="D139" t="str">
        <f>VLOOKUP(B139,lookup!$A$2:$D$49,4,0)</f>
        <v>E31000017</v>
      </c>
      <c r="E139" t="s">
        <v>1086</v>
      </c>
      <c r="F139" t="s">
        <v>157</v>
      </c>
      <c r="G139">
        <v>14</v>
      </c>
      <c r="H139" s="28"/>
    </row>
    <row r="140" spans="1:8" x14ac:dyDescent="0.3">
      <c r="A140">
        <v>2019</v>
      </c>
      <c r="B140" t="s">
        <v>54</v>
      </c>
      <c r="C140" t="str">
        <f>VLOOKUP(B140,lookup!$A$2:$D$49,3,0)</f>
        <v>Non Metropolitan Fire Authorities</v>
      </c>
      <c r="D140" t="str">
        <f>VLOOKUP(B140,lookup!$A$2:$D$49,4,0)</f>
        <v>E31000017</v>
      </c>
      <c r="E140" t="s">
        <v>177</v>
      </c>
      <c r="F140" t="s">
        <v>157</v>
      </c>
      <c r="G140">
        <v>4</v>
      </c>
      <c r="H140" s="28"/>
    </row>
    <row r="141" spans="1:8" x14ac:dyDescent="0.3">
      <c r="A141">
        <v>2019</v>
      </c>
      <c r="B141" t="s">
        <v>54</v>
      </c>
      <c r="C141" t="str">
        <f>VLOOKUP(B141,lookup!$A$2:$D$49,3,0)</f>
        <v>Non Metropolitan Fire Authorities</v>
      </c>
      <c r="D141" t="str">
        <f>VLOOKUP(B141,lookup!$A$2:$D$49,4,0)</f>
        <v>E31000017</v>
      </c>
      <c r="E141" t="s">
        <v>178</v>
      </c>
      <c r="F141" t="s">
        <v>157</v>
      </c>
      <c r="G141">
        <v>2</v>
      </c>
      <c r="H141" s="28"/>
    </row>
    <row r="142" spans="1:8" x14ac:dyDescent="0.3">
      <c r="A142">
        <v>2019</v>
      </c>
      <c r="B142" t="s">
        <v>54</v>
      </c>
      <c r="C142" t="str">
        <f>VLOOKUP(B142,lookup!$A$2:$D$49,3,0)</f>
        <v>Non Metropolitan Fire Authorities</v>
      </c>
      <c r="D142" t="str">
        <f>VLOOKUP(B142,lookup!$A$2:$D$49,4,0)</f>
        <v>E31000017</v>
      </c>
      <c r="E142" t="s">
        <v>179</v>
      </c>
      <c r="F142" t="s">
        <v>157</v>
      </c>
      <c r="G142">
        <v>0</v>
      </c>
      <c r="H142" s="28"/>
    </row>
    <row r="143" spans="1:8" x14ac:dyDescent="0.3">
      <c r="A143">
        <v>2019</v>
      </c>
      <c r="B143" t="s">
        <v>54</v>
      </c>
      <c r="C143" t="str">
        <f>VLOOKUP(B143,lookup!$A$2:$D$49,3,0)</f>
        <v>Non Metropolitan Fire Authorities</v>
      </c>
      <c r="D143" t="str">
        <f>VLOOKUP(B143,lookup!$A$2:$D$49,4,0)</f>
        <v>E31000017</v>
      </c>
      <c r="E143" t="s">
        <v>1087</v>
      </c>
      <c r="F143" t="s">
        <v>157</v>
      </c>
      <c r="G143">
        <v>0</v>
      </c>
      <c r="H143" s="28"/>
    </row>
    <row r="144" spans="1:8" x14ac:dyDescent="0.3">
      <c r="A144">
        <v>2019</v>
      </c>
      <c r="B144" t="s">
        <v>54</v>
      </c>
      <c r="C144" t="str">
        <f>VLOOKUP(B144,lookup!$A$2:$D$49,3,0)</f>
        <v>Non Metropolitan Fire Authorities</v>
      </c>
      <c r="D144" t="str">
        <f>VLOOKUP(B144,lookup!$A$2:$D$49,4,0)</f>
        <v>E31000017</v>
      </c>
      <c r="E144" t="s">
        <v>1088</v>
      </c>
      <c r="F144" t="s">
        <v>157</v>
      </c>
      <c r="G144">
        <v>1</v>
      </c>
      <c r="H144" s="28"/>
    </row>
    <row r="145" spans="1:8" x14ac:dyDescent="0.3">
      <c r="A145">
        <v>2019</v>
      </c>
      <c r="B145" t="s">
        <v>54</v>
      </c>
      <c r="C145" t="str">
        <f>VLOOKUP(B145,lookup!$A$2:$D$49,3,0)</f>
        <v>Non Metropolitan Fire Authorities</v>
      </c>
      <c r="D145" t="str">
        <f>VLOOKUP(B145,lookup!$A$2:$D$49,4,0)</f>
        <v>E31000017</v>
      </c>
      <c r="E145" t="s">
        <v>1089</v>
      </c>
      <c r="F145" t="s">
        <v>157</v>
      </c>
      <c r="G145">
        <v>47</v>
      </c>
      <c r="H145" s="28"/>
    </row>
    <row r="146" spans="1:8" x14ac:dyDescent="0.3">
      <c r="A146">
        <v>2019</v>
      </c>
      <c r="B146" t="s">
        <v>57</v>
      </c>
      <c r="C146" t="str">
        <f>VLOOKUP(B146,lookup!$A$2:$D$49,3,0)</f>
        <v>Non Metropolitan Fire Authorities</v>
      </c>
      <c r="D146" t="str">
        <f>VLOOKUP(B146,lookup!$A$2:$D$49,4,0)</f>
        <v>E31000018</v>
      </c>
      <c r="E146" t="s">
        <v>175</v>
      </c>
      <c r="F146" t="s">
        <v>157</v>
      </c>
      <c r="G146">
        <v>214</v>
      </c>
      <c r="H146" s="28"/>
    </row>
    <row r="147" spans="1:8" x14ac:dyDescent="0.3">
      <c r="A147">
        <v>2019</v>
      </c>
      <c r="B147" t="s">
        <v>57</v>
      </c>
      <c r="C147" t="str">
        <f>VLOOKUP(B147,lookup!$A$2:$D$49,3,0)</f>
        <v>Non Metropolitan Fire Authorities</v>
      </c>
      <c r="D147" t="str">
        <f>VLOOKUP(B147,lookup!$A$2:$D$49,4,0)</f>
        <v>E31000018</v>
      </c>
      <c r="E147" t="s">
        <v>1086</v>
      </c>
      <c r="F147" t="s">
        <v>157</v>
      </c>
      <c r="G147">
        <v>6</v>
      </c>
      <c r="H147" s="28"/>
    </row>
    <row r="148" spans="1:8" x14ac:dyDescent="0.3">
      <c r="A148">
        <v>2019</v>
      </c>
      <c r="B148" t="s">
        <v>57</v>
      </c>
      <c r="C148" t="str">
        <f>VLOOKUP(B148,lookup!$A$2:$D$49,3,0)</f>
        <v>Non Metropolitan Fire Authorities</v>
      </c>
      <c r="D148" t="str">
        <f>VLOOKUP(B148,lookup!$A$2:$D$49,4,0)</f>
        <v>E31000018</v>
      </c>
      <c r="E148" t="s">
        <v>177</v>
      </c>
      <c r="F148" t="s">
        <v>157</v>
      </c>
      <c r="G148">
        <v>2</v>
      </c>
      <c r="H148" s="28"/>
    </row>
    <row r="149" spans="1:8" x14ac:dyDescent="0.3">
      <c r="A149">
        <v>2019</v>
      </c>
      <c r="B149" t="s">
        <v>57</v>
      </c>
      <c r="C149" t="str">
        <f>VLOOKUP(B149,lookup!$A$2:$D$49,3,0)</f>
        <v>Non Metropolitan Fire Authorities</v>
      </c>
      <c r="D149" t="str">
        <f>VLOOKUP(B149,lookup!$A$2:$D$49,4,0)</f>
        <v>E31000018</v>
      </c>
      <c r="E149" t="s">
        <v>178</v>
      </c>
      <c r="F149" t="s">
        <v>157</v>
      </c>
      <c r="G149">
        <v>0</v>
      </c>
      <c r="H149" s="28"/>
    </row>
    <row r="150" spans="1:8" x14ac:dyDescent="0.3">
      <c r="A150">
        <v>2019</v>
      </c>
      <c r="B150" t="s">
        <v>57</v>
      </c>
      <c r="C150" t="str">
        <f>VLOOKUP(B150,lookup!$A$2:$D$49,3,0)</f>
        <v>Non Metropolitan Fire Authorities</v>
      </c>
      <c r="D150" t="str">
        <f>VLOOKUP(B150,lookup!$A$2:$D$49,4,0)</f>
        <v>E31000018</v>
      </c>
      <c r="E150" t="s">
        <v>179</v>
      </c>
      <c r="F150" t="s">
        <v>157</v>
      </c>
      <c r="G150">
        <v>0</v>
      </c>
      <c r="H150" s="28"/>
    </row>
    <row r="151" spans="1:8" x14ac:dyDescent="0.3">
      <c r="A151">
        <v>2019</v>
      </c>
      <c r="B151" t="s">
        <v>57</v>
      </c>
      <c r="C151" t="str">
        <f>VLOOKUP(B151,lookup!$A$2:$D$49,3,0)</f>
        <v>Non Metropolitan Fire Authorities</v>
      </c>
      <c r="D151" t="str">
        <f>VLOOKUP(B151,lookup!$A$2:$D$49,4,0)</f>
        <v>E31000018</v>
      </c>
      <c r="E151" t="s">
        <v>1087</v>
      </c>
      <c r="F151" t="s">
        <v>157</v>
      </c>
      <c r="G151">
        <v>0</v>
      </c>
      <c r="H151" s="28"/>
    </row>
    <row r="152" spans="1:8" x14ac:dyDescent="0.3">
      <c r="A152">
        <v>2019</v>
      </c>
      <c r="B152" t="s">
        <v>57</v>
      </c>
      <c r="C152" t="str">
        <f>VLOOKUP(B152,lookup!$A$2:$D$49,3,0)</f>
        <v>Non Metropolitan Fire Authorities</v>
      </c>
      <c r="D152" t="str">
        <f>VLOOKUP(B152,lookup!$A$2:$D$49,4,0)</f>
        <v>E31000018</v>
      </c>
      <c r="E152" t="s">
        <v>1088</v>
      </c>
      <c r="F152" t="s">
        <v>157</v>
      </c>
      <c r="G152">
        <v>0</v>
      </c>
      <c r="H152" s="28"/>
    </row>
    <row r="153" spans="1:8" x14ac:dyDescent="0.3">
      <c r="A153">
        <v>2019</v>
      </c>
      <c r="B153" t="s">
        <v>57</v>
      </c>
      <c r="C153" t="str">
        <f>VLOOKUP(B153,lookup!$A$2:$D$49,3,0)</f>
        <v>Non Metropolitan Fire Authorities</v>
      </c>
      <c r="D153" t="str">
        <f>VLOOKUP(B153,lookup!$A$2:$D$49,4,0)</f>
        <v>E31000018</v>
      </c>
      <c r="E153" t="s">
        <v>1089</v>
      </c>
      <c r="F153" t="s">
        <v>157</v>
      </c>
      <c r="G153">
        <v>2</v>
      </c>
      <c r="H153" s="28"/>
    </row>
    <row r="154" spans="1:8" x14ac:dyDescent="0.3">
      <c r="A154">
        <v>2019</v>
      </c>
      <c r="B154" t="s">
        <v>60</v>
      </c>
      <c r="C154" t="str">
        <f>VLOOKUP(B154,lookup!$A$2:$D$49,3,0)</f>
        <v>Non Metropolitan Fire Authorities</v>
      </c>
      <c r="D154" t="str">
        <f>VLOOKUP(B154,lookup!$A$2:$D$49,4,0)</f>
        <v>E31000019</v>
      </c>
      <c r="E154" t="s">
        <v>175</v>
      </c>
      <c r="F154" t="s">
        <v>157</v>
      </c>
      <c r="G154">
        <v>422</v>
      </c>
      <c r="H154" s="28"/>
    </row>
    <row r="155" spans="1:8" x14ac:dyDescent="0.3">
      <c r="A155">
        <v>2019</v>
      </c>
      <c r="B155" t="s">
        <v>60</v>
      </c>
      <c r="C155" t="str">
        <f>VLOOKUP(B155,lookup!$A$2:$D$49,3,0)</f>
        <v>Non Metropolitan Fire Authorities</v>
      </c>
      <c r="D155" t="str">
        <f>VLOOKUP(B155,lookup!$A$2:$D$49,4,0)</f>
        <v>E31000019</v>
      </c>
      <c r="E155" t="s">
        <v>1086</v>
      </c>
      <c r="F155" t="s">
        <v>157</v>
      </c>
      <c r="G155">
        <v>5</v>
      </c>
      <c r="H155" s="28"/>
    </row>
    <row r="156" spans="1:8" x14ac:dyDescent="0.3">
      <c r="A156">
        <v>2019</v>
      </c>
      <c r="B156" t="s">
        <v>60</v>
      </c>
      <c r="C156" t="str">
        <f>VLOOKUP(B156,lookup!$A$2:$D$49,3,0)</f>
        <v>Non Metropolitan Fire Authorities</v>
      </c>
      <c r="D156" t="str">
        <f>VLOOKUP(B156,lookup!$A$2:$D$49,4,0)</f>
        <v>E31000019</v>
      </c>
      <c r="E156" t="s">
        <v>177</v>
      </c>
      <c r="F156" t="s">
        <v>157</v>
      </c>
      <c r="G156">
        <v>8</v>
      </c>
      <c r="H156" s="28"/>
    </row>
    <row r="157" spans="1:8" x14ac:dyDescent="0.3">
      <c r="A157">
        <v>2019</v>
      </c>
      <c r="B157" t="s">
        <v>60</v>
      </c>
      <c r="C157" t="str">
        <f>VLOOKUP(B157,lookup!$A$2:$D$49,3,0)</f>
        <v>Non Metropolitan Fire Authorities</v>
      </c>
      <c r="D157" t="str">
        <f>VLOOKUP(B157,lookup!$A$2:$D$49,4,0)</f>
        <v>E31000019</v>
      </c>
      <c r="E157" t="s">
        <v>178</v>
      </c>
      <c r="F157" t="s">
        <v>157</v>
      </c>
      <c r="G157">
        <v>7</v>
      </c>
      <c r="H157" s="28"/>
    </row>
    <row r="158" spans="1:8" x14ac:dyDescent="0.3">
      <c r="A158">
        <v>2019</v>
      </c>
      <c r="B158" t="s">
        <v>60</v>
      </c>
      <c r="C158" t="str">
        <f>VLOOKUP(B158,lookup!$A$2:$D$49,3,0)</f>
        <v>Non Metropolitan Fire Authorities</v>
      </c>
      <c r="D158" t="str">
        <f>VLOOKUP(B158,lookup!$A$2:$D$49,4,0)</f>
        <v>E31000019</v>
      </c>
      <c r="E158" t="s">
        <v>179</v>
      </c>
      <c r="F158" t="s">
        <v>157</v>
      </c>
      <c r="G158">
        <v>4</v>
      </c>
      <c r="H158" s="28"/>
    </row>
    <row r="159" spans="1:8" x14ac:dyDescent="0.3">
      <c r="A159">
        <v>2019</v>
      </c>
      <c r="B159" t="s">
        <v>60</v>
      </c>
      <c r="C159" t="str">
        <f>VLOOKUP(B159,lookup!$A$2:$D$49,3,0)</f>
        <v>Non Metropolitan Fire Authorities</v>
      </c>
      <c r="D159" t="str">
        <f>VLOOKUP(B159,lookup!$A$2:$D$49,4,0)</f>
        <v>E31000019</v>
      </c>
      <c r="E159" t="s">
        <v>1087</v>
      </c>
      <c r="F159" t="s">
        <v>157</v>
      </c>
      <c r="G159">
        <v>0</v>
      </c>
      <c r="H159" s="28"/>
    </row>
    <row r="160" spans="1:8" x14ac:dyDescent="0.3">
      <c r="A160">
        <v>2019</v>
      </c>
      <c r="B160" t="s">
        <v>60</v>
      </c>
      <c r="C160" t="str">
        <f>VLOOKUP(B160,lookup!$A$2:$D$49,3,0)</f>
        <v>Non Metropolitan Fire Authorities</v>
      </c>
      <c r="D160" t="str">
        <f>VLOOKUP(B160,lookup!$A$2:$D$49,4,0)</f>
        <v>E31000019</v>
      </c>
      <c r="E160" t="s">
        <v>1088</v>
      </c>
      <c r="F160" t="s">
        <v>157</v>
      </c>
      <c r="G160">
        <v>3</v>
      </c>
      <c r="H160" s="28"/>
    </row>
    <row r="161" spans="1:8" x14ac:dyDescent="0.3">
      <c r="A161">
        <v>2019</v>
      </c>
      <c r="B161" t="s">
        <v>60</v>
      </c>
      <c r="C161" t="str">
        <f>VLOOKUP(B161,lookup!$A$2:$D$49,3,0)</f>
        <v>Non Metropolitan Fire Authorities</v>
      </c>
      <c r="D161" t="str">
        <f>VLOOKUP(B161,lookup!$A$2:$D$49,4,0)</f>
        <v>E31000019</v>
      </c>
      <c r="E161" t="s">
        <v>1089</v>
      </c>
      <c r="F161" t="s">
        <v>157</v>
      </c>
      <c r="G161">
        <v>19</v>
      </c>
      <c r="H161" s="28"/>
    </row>
    <row r="162" spans="1:8" x14ac:dyDescent="0.3">
      <c r="A162">
        <v>2019</v>
      </c>
      <c r="B162" t="s">
        <v>63</v>
      </c>
      <c r="C162" t="str">
        <f>VLOOKUP(B162,lookup!$A$2:$D$49,3,0)</f>
        <v>Non Metropolitan Fire Authorities</v>
      </c>
      <c r="D162" t="str">
        <f>VLOOKUP(B162,lookup!$A$2:$D$49,4,0)</f>
        <v>E31000020</v>
      </c>
      <c r="E162" t="s">
        <v>175</v>
      </c>
      <c r="F162" t="s">
        <v>157</v>
      </c>
      <c r="G162">
        <v>444</v>
      </c>
      <c r="H162" s="28"/>
    </row>
    <row r="163" spans="1:8" x14ac:dyDescent="0.3">
      <c r="A163">
        <v>2019</v>
      </c>
      <c r="B163" t="s">
        <v>63</v>
      </c>
      <c r="C163" t="str">
        <f>VLOOKUP(B163,lookup!$A$2:$D$49,3,0)</f>
        <v>Non Metropolitan Fire Authorities</v>
      </c>
      <c r="D163" t="str">
        <f>VLOOKUP(B163,lookup!$A$2:$D$49,4,0)</f>
        <v>E31000020</v>
      </c>
      <c r="E163" t="s">
        <v>1086</v>
      </c>
      <c r="F163" t="s">
        <v>157</v>
      </c>
      <c r="G163">
        <v>6</v>
      </c>
      <c r="H163" s="28"/>
    </row>
    <row r="164" spans="1:8" x14ac:dyDescent="0.3">
      <c r="A164">
        <v>2019</v>
      </c>
      <c r="B164" t="s">
        <v>63</v>
      </c>
      <c r="C164" t="str">
        <f>VLOOKUP(B164,lookup!$A$2:$D$49,3,0)</f>
        <v>Non Metropolitan Fire Authorities</v>
      </c>
      <c r="D164" t="str">
        <f>VLOOKUP(B164,lookup!$A$2:$D$49,4,0)</f>
        <v>E31000020</v>
      </c>
      <c r="E164" t="s">
        <v>177</v>
      </c>
      <c r="F164" t="s">
        <v>157</v>
      </c>
      <c r="G164">
        <v>5</v>
      </c>
      <c r="H164" s="28"/>
    </row>
    <row r="165" spans="1:8" x14ac:dyDescent="0.3">
      <c r="A165">
        <v>2019</v>
      </c>
      <c r="B165" t="s">
        <v>63</v>
      </c>
      <c r="C165" t="str">
        <f>VLOOKUP(B165,lookup!$A$2:$D$49,3,0)</f>
        <v>Non Metropolitan Fire Authorities</v>
      </c>
      <c r="D165" t="str">
        <f>VLOOKUP(B165,lookup!$A$2:$D$49,4,0)</f>
        <v>E31000020</v>
      </c>
      <c r="E165" t="s">
        <v>178</v>
      </c>
      <c r="F165" t="s">
        <v>157</v>
      </c>
      <c r="G165">
        <v>1</v>
      </c>
      <c r="H165" s="28"/>
    </row>
    <row r="166" spans="1:8" x14ac:dyDescent="0.3">
      <c r="A166">
        <v>2019</v>
      </c>
      <c r="B166" t="s">
        <v>63</v>
      </c>
      <c r="C166" t="str">
        <f>VLOOKUP(B166,lookup!$A$2:$D$49,3,0)</f>
        <v>Non Metropolitan Fire Authorities</v>
      </c>
      <c r="D166" t="str">
        <f>VLOOKUP(B166,lookup!$A$2:$D$49,4,0)</f>
        <v>E31000020</v>
      </c>
      <c r="E166" t="s">
        <v>179</v>
      </c>
      <c r="F166" t="s">
        <v>157</v>
      </c>
      <c r="G166">
        <v>2</v>
      </c>
      <c r="H166" s="28"/>
    </row>
    <row r="167" spans="1:8" x14ac:dyDescent="0.3">
      <c r="A167">
        <v>2019</v>
      </c>
      <c r="B167" t="s">
        <v>63</v>
      </c>
      <c r="C167" t="str">
        <f>VLOOKUP(B167,lookup!$A$2:$D$49,3,0)</f>
        <v>Non Metropolitan Fire Authorities</v>
      </c>
      <c r="D167" t="str">
        <f>VLOOKUP(B167,lookup!$A$2:$D$49,4,0)</f>
        <v>E31000020</v>
      </c>
      <c r="E167" t="s">
        <v>1087</v>
      </c>
      <c r="F167" t="s">
        <v>157</v>
      </c>
      <c r="G167">
        <v>0</v>
      </c>
      <c r="H167" s="28"/>
    </row>
    <row r="168" spans="1:8" x14ac:dyDescent="0.3">
      <c r="A168">
        <v>2019</v>
      </c>
      <c r="B168" t="s">
        <v>63</v>
      </c>
      <c r="C168" t="str">
        <f>VLOOKUP(B168,lookup!$A$2:$D$49,3,0)</f>
        <v>Non Metropolitan Fire Authorities</v>
      </c>
      <c r="D168" t="str">
        <f>VLOOKUP(B168,lookup!$A$2:$D$49,4,0)</f>
        <v>E31000020</v>
      </c>
      <c r="E168" t="s">
        <v>1088</v>
      </c>
      <c r="F168" t="s">
        <v>157</v>
      </c>
      <c r="G168">
        <v>0</v>
      </c>
      <c r="H168" s="28"/>
    </row>
    <row r="169" spans="1:8" x14ac:dyDescent="0.3">
      <c r="A169">
        <v>2019</v>
      </c>
      <c r="B169" t="s">
        <v>63</v>
      </c>
      <c r="C169" t="str">
        <f>VLOOKUP(B169,lookup!$A$2:$D$49,3,0)</f>
        <v>Non Metropolitan Fire Authorities</v>
      </c>
      <c r="D169" t="str">
        <f>VLOOKUP(B169,lookup!$A$2:$D$49,4,0)</f>
        <v>E31000020</v>
      </c>
      <c r="E169" t="s">
        <v>1089</v>
      </c>
      <c r="F169" t="s">
        <v>157</v>
      </c>
      <c r="G169">
        <v>36</v>
      </c>
      <c r="H169" s="28"/>
    </row>
    <row r="170" spans="1:8" x14ac:dyDescent="0.3">
      <c r="A170">
        <v>2019</v>
      </c>
      <c r="B170" t="s">
        <v>66</v>
      </c>
      <c r="C170" t="str">
        <f>VLOOKUP(B170,lookup!$A$2:$D$49,3,0)</f>
        <v>Non Metropolitan Fire Authorities</v>
      </c>
      <c r="D170" t="str">
        <f>VLOOKUP(B170,lookup!$A$2:$D$49,4,0)</f>
        <v>E31000021</v>
      </c>
      <c r="E170" t="s">
        <v>175</v>
      </c>
      <c r="F170" t="s">
        <v>157</v>
      </c>
      <c r="G170">
        <v>63</v>
      </c>
      <c r="H170" s="28"/>
    </row>
    <row r="171" spans="1:8" x14ac:dyDescent="0.3">
      <c r="A171">
        <v>2019</v>
      </c>
      <c r="B171" t="s">
        <v>66</v>
      </c>
      <c r="C171" t="str">
        <f>VLOOKUP(B171,lookup!$A$2:$D$49,3,0)</f>
        <v>Non Metropolitan Fire Authorities</v>
      </c>
      <c r="D171" t="str">
        <f>VLOOKUP(B171,lookup!$A$2:$D$49,4,0)</f>
        <v>E31000021</v>
      </c>
      <c r="E171" t="s">
        <v>1086</v>
      </c>
      <c r="F171" t="s">
        <v>157</v>
      </c>
      <c r="G171">
        <v>0</v>
      </c>
      <c r="H171" s="28"/>
    </row>
    <row r="172" spans="1:8" x14ac:dyDescent="0.3">
      <c r="A172">
        <v>2019</v>
      </c>
      <c r="B172" t="s">
        <v>66</v>
      </c>
      <c r="C172" t="str">
        <f>VLOOKUP(B172,lookup!$A$2:$D$49,3,0)</f>
        <v>Non Metropolitan Fire Authorities</v>
      </c>
      <c r="D172" t="str">
        <f>VLOOKUP(B172,lookup!$A$2:$D$49,4,0)</f>
        <v>E31000021</v>
      </c>
      <c r="E172" t="s">
        <v>177</v>
      </c>
      <c r="F172" t="s">
        <v>157</v>
      </c>
      <c r="G172">
        <v>0</v>
      </c>
      <c r="H172" s="28"/>
    </row>
    <row r="173" spans="1:8" x14ac:dyDescent="0.3">
      <c r="A173">
        <v>2019</v>
      </c>
      <c r="B173" t="s">
        <v>66</v>
      </c>
      <c r="C173" t="str">
        <f>VLOOKUP(B173,lookup!$A$2:$D$49,3,0)</f>
        <v>Non Metropolitan Fire Authorities</v>
      </c>
      <c r="D173" t="str">
        <f>VLOOKUP(B173,lookup!$A$2:$D$49,4,0)</f>
        <v>E31000021</v>
      </c>
      <c r="E173" t="s">
        <v>178</v>
      </c>
      <c r="F173" t="s">
        <v>157</v>
      </c>
      <c r="G173">
        <v>0</v>
      </c>
      <c r="H173" s="28"/>
    </row>
    <row r="174" spans="1:8" x14ac:dyDescent="0.3">
      <c r="A174">
        <v>2019</v>
      </c>
      <c r="B174" t="s">
        <v>66</v>
      </c>
      <c r="C174" t="str">
        <f>VLOOKUP(B174,lookup!$A$2:$D$49,3,0)</f>
        <v>Non Metropolitan Fire Authorities</v>
      </c>
      <c r="D174" t="str">
        <f>VLOOKUP(B174,lookup!$A$2:$D$49,4,0)</f>
        <v>E31000021</v>
      </c>
      <c r="E174" t="s">
        <v>179</v>
      </c>
      <c r="F174" t="s">
        <v>157</v>
      </c>
      <c r="G174">
        <v>0</v>
      </c>
      <c r="H174" s="28"/>
    </row>
    <row r="175" spans="1:8" x14ac:dyDescent="0.3">
      <c r="A175">
        <v>2019</v>
      </c>
      <c r="B175" t="s">
        <v>66</v>
      </c>
      <c r="C175" t="str">
        <f>VLOOKUP(B175,lookup!$A$2:$D$49,3,0)</f>
        <v>Non Metropolitan Fire Authorities</v>
      </c>
      <c r="D175" t="str">
        <f>VLOOKUP(B175,lookup!$A$2:$D$49,4,0)</f>
        <v>E31000021</v>
      </c>
      <c r="E175" t="s">
        <v>1087</v>
      </c>
      <c r="F175" t="s">
        <v>157</v>
      </c>
      <c r="G175">
        <v>0</v>
      </c>
      <c r="H175" s="28"/>
    </row>
    <row r="176" spans="1:8" x14ac:dyDescent="0.3">
      <c r="A176">
        <v>2019</v>
      </c>
      <c r="B176" t="s">
        <v>66</v>
      </c>
      <c r="C176" t="str">
        <f>VLOOKUP(B176,lookup!$A$2:$D$49,3,0)</f>
        <v>Non Metropolitan Fire Authorities</v>
      </c>
      <c r="D176" t="str">
        <f>VLOOKUP(B176,lookup!$A$2:$D$49,4,0)</f>
        <v>E31000021</v>
      </c>
      <c r="E176" t="s">
        <v>1088</v>
      </c>
      <c r="F176" t="s">
        <v>157</v>
      </c>
      <c r="G176">
        <v>0</v>
      </c>
      <c r="H176" s="28"/>
    </row>
    <row r="177" spans="1:8" x14ac:dyDescent="0.3">
      <c r="A177">
        <v>2019</v>
      </c>
      <c r="B177" t="s">
        <v>66</v>
      </c>
      <c r="C177" t="str">
        <f>VLOOKUP(B177,lookup!$A$2:$D$49,3,0)</f>
        <v>Non Metropolitan Fire Authorities</v>
      </c>
      <c r="D177" t="str">
        <f>VLOOKUP(B177,lookup!$A$2:$D$49,4,0)</f>
        <v>E31000021</v>
      </c>
      <c r="E177" t="s">
        <v>1089</v>
      </c>
      <c r="F177" t="s">
        <v>157</v>
      </c>
      <c r="G177">
        <v>5</v>
      </c>
      <c r="H177" s="28"/>
    </row>
    <row r="178" spans="1:8" x14ac:dyDescent="0.3">
      <c r="A178">
        <v>2019</v>
      </c>
      <c r="B178" t="s">
        <v>69</v>
      </c>
      <c r="C178" t="str">
        <f>VLOOKUP(B178,lookup!$A$2:$D$49,3,0)</f>
        <v>Non Metropolitan Fire Authorities</v>
      </c>
      <c r="D178" t="str">
        <f>VLOOKUP(B178,lookup!$A$2:$D$49,4,0)</f>
        <v>E31000039</v>
      </c>
      <c r="E178" t="s">
        <v>175</v>
      </c>
      <c r="F178" t="s">
        <v>157</v>
      </c>
      <c r="G178">
        <v>0</v>
      </c>
      <c r="H178" s="28"/>
    </row>
    <row r="179" spans="1:8" x14ac:dyDescent="0.3">
      <c r="A179">
        <v>2019</v>
      </c>
      <c r="B179" t="s">
        <v>69</v>
      </c>
      <c r="C179" t="str">
        <f>VLOOKUP(B179,lookup!$A$2:$D$49,3,0)</f>
        <v>Non Metropolitan Fire Authorities</v>
      </c>
      <c r="D179" t="str">
        <f>VLOOKUP(B179,lookup!$A$2:$D$49,4,0)</f>
        <v>E31000039</v>
      </c>
      <c r="E179" t="s">
        <v>1086</v>
      </c>
      <c r="F179" t="s">
        <v>157</v>
      </c>
      <c r="G179">
        <v>0</v>
      </c>
      <c r="H179" s="28"/>
    </row>
    <row r="180" spans="1:8" x14ac:dyDescent="0.3">
      <c r="A180">
        <v>2019</v>
      </c>
      <c r="B180" t="s">
        <v>69</v>
      </c>
      <c r="C180" t="str">
        <f>VLOOKUP(B180,lookup!$A$2:$D$49,3,0)</f>
        <v>Non Metropolitan Fire Authorities</v>
      </c>
      <c r="D180" t="str">
        <f>VLOOKUP(B180,lookup!$A$2:$D$49,4,0)</f>
        <v>E31000039</v>
      </c>
      <c r="E180" t="s">
        <v>177</v>
      </c>
      <c r="F180" t="s">
        <v>157</v>
      </c>
      <c r="G180">
        <v>0</v>
      </c>
      <c r="H180" s="28"/>
    </row>
    <row r="181" spans="1:8" x14ac:dyDescent="0.3">
      <c r="A181">
        <v>2019</v>
      </c>
      <c r="B181" t="s">
        <v>69</v>
      </c>
      <c r="C181" t="str">
        <f>VLOOKUP(B181,lookup!$A$2:$D$49,3,0)</f>
        <v>Non Metropolitan Fire Authorities</v>
      </c>
      <c r="D181" t="str">
        <f>VLOOKUP(B181,lookup!$A$2:$D$49,4,0)</f>
        <v>E31000039</v>
      </c>
      <c r="E181" t="s">
        <v>178</v>
      </c>
      <c r="F181" t="s">
        <v>157</v>
      </c>
      <c r="G181">
        <v>0</v>
      </c>
      <c r="H181" s="28"/>
    </row>
    <row r="182" spans="1:8" x14ac:dyDescent="0.3">
      <c r="A182">
        <v>2019</v>
      </c>
      <c r="B182" t="s">
        <v>69</v>
      </c>
      <c r="C182" t="str">
        <f>VLOOKUP(B182,lookup!$A$2:$D$49,3,0)</f>
        <v>Non Metropolitan Fire Authorities</v>
      </c>
      <c r="D182" t="str">
        <f>VLOOKUP(B182,lookup!$A$2:$D$49,4,0)</f>
        <v>E31000039</v>
      </c>
      <c r="E182" t="s">
        <v>179</v>
      </c>
      <c r="F182" t="s">
        <v>157</v>
      </c>
      <c r="G182">
        <v>0</v>
      </c>
      <c r="H182" s="28"/>
    </row>
    <row r="183" spans="1:8" x14ac:dyDescent="0.3">
      <c r="A183">
        <v>2019</v>
      </c>
      <c r="B183" t="s">
        <v>69</v>
      </c>
      <c r="C183" t="str">
        <f>VLOOKUP(B183,lookup!$A$2:$D$49,3,0)</f>
        <v>Non Metropolitan Fire Authorities</v>
      </c>
      <c r="D183" t="str">
        <f>VLOOKUP(B183,lookup!$A$2:$D$49,4,0)</f>
        <v>E31000039</v>
      </c>
      <c r="E183" t="s">
        <v>1087</v>
      </c>
      <c r="F183" t="s">
        <v>157</v>
      </c>
      <c r="G183">
        <v>0</v>
      </c>
      <c r="H183" s="28"/>
    </row>
    <row r="184" spans="1:8" x14ac:dyDescent="0.3">
      <c r="A184">
        <v>2019</v>
      </c>
      <c r="B184" t="s">
        <v>69</v>
      </c>
      <c r="C184" t="str">
        <f>VLOOKUP(B184,lookup!$A$2:$D$49,3,0)</f>
        <v>Non Metropolitan Fire Authorities</v>
      </c>
      <c r="D184" t="str">
        <f>VLOOKUP(B184,lookup!$A$2:$D$49,4,0)</f>
        <v>E31000039</v>
      </c>
      <c r="E184" t="s">
        <v>1088</v>
      </c>
      <c r="F184" t="s">
        <v>157</v>
      </c>
      <c r="G184">
        <v>0</v>
      </c>
      <c r="H184" s="28"/>
    </row>
    <row r="185" spans="1:8" x14ac:dyDescent="0.3">
      <c r="A185">
        <v>2019</v>
      </c>
      <c r="B185" t="s">
        <v>69</v>
      </c>
      <c r="C185" t="str">
        <f>VLOOKUP(B185,lookup!$A$2:$D$49,3,0)</f>
        <v>Non Metropolitan Fire Authorities</v>
      </c>
      <c r="D185" t="str">
        <f>VLOOKUP(B185,lookup!$A$2:$D$49,4,0)</f>
        <v>E31000039</v>
      </c>
      <c r="E185" t="s">
        <v>1089</v>
      </c>
      <c r="F185" t="s">
        <v>157</v>
      </c>
      <c r="G185">
        <v>0</v>
      </c>
      <c r="H185" s="28"/>
    </row>
    <row r="186" spans="1:8" x14ac:dyDescent="0.3">
      <c r="A186">
        <v>2019</v>
      </c>
      <c r="B186" t="s">
        <v>72</v>
      </c>
      <c r="C186" t="str">
        <f>VLOOKUP(B186,lookup!$A$2:$D$49,3,0)</f>
        <v>Non Metropolitan Fire Authorities</v>
      </c>
      <c r="D186" t="str">
        <f>VLOOKUP(B186,lookup!$A$2:$D$49,4,0)</f>
        <v>E31000022</v>
      </c>
      <c r="E186" t="s">
        <v>175</v>
      </c>
      <c r="F186" t="s">
        <v>157</v>
      </c>
      <c r="G186">
        <v>457</v>
      </c>
      <c r="H186" s="28"/>
    </row>
    <row r="187" spans="1:8" x14ac:dyDescent="0.3">
      <c r="A187">
        <v>2019</v>
      </c>
      <c r="B187" t="s">
        <v>72</v>
      </c>
      <c r="C187" t="str">
        <f>VLOOKUP(B187,lookup!$A$2:$D$49,3,0)</f>
        <v>Non Metropolitan Fire Authorities</v>
      </c>
      <c r="D187" t="str">
        <f>VLOOKUP(B187,lookup!$A$2:$D$49,4,0)</f>
        <v>E31000022</v>
      </c>
      <c r="E187" t="s">
        <v>1086</v>
      </c>
      <c r="F187" t="s">
        <v>157</v>
      </c>
      <c r="G187">
        <v>16</v>
      </c>
      <c r="H187" s="28"/>
    </row>
    <row r="188" spans="1:8" x14ac:dyDescent="0.3">
      <c r="A188">
        <v>2019</v>
      </c>
      <c r="B188" t="s">
        <v>72</v>
      </c>
      <c r="C188" t="str">
        <f>VLOOKUP(B188,lookup!$A$2:$D$49,3,0)</f>
        <v>Non Metropolitan Fire Authorities</v>
      </c>
      <c r="D188" t="str">
        <f>VLOOKUP(B188,lookup!$A$2:$D$49,4,0)</f>
        <v>E31000022</v>
      </c>
      <c r="E188" t="s">
        <v>177</v>
      </c>
      <c r="F188" t="s">
        <v>157</v>
      </c>
      <c r="G188">
        <v>1</v>
      </c>
      <c r="H188" s="28"/>
    </row>
    <row r="189" spans="1:8" x14ac:dyDescent="0.3">
      <c r="A189">
        <v>2019</v>
      </c>
      <c r="B189" t="s">
        <v>72</v>
      </c>
      <c r="C189" t="str">
        <f>VLOOKUP(B189,lookup!$A$2:$D$49,3,0)</f>
        <v>Non Metropolitan Fire Authorities</v>
      </c>
      <c r="D189" t="str">
        <f>VLOOKUP(B189,lookup!$A$2:$D$49,4,0)</f>
        <v>E31000022</v>
      </c>
      <c r="E189" t="s">
        <v>178</v>
      </c>
      <c r="F189" t="s">
        <v>157</v>
      </c>
      <c r="G189">
        <v>1</v>
      </c>
      <c r="H189" s="28"/>
    </row>
    <row r="190" spans="1:8" x14ac:dyDescent="0.3">
      <c r="A190">
        <v>2019</v>
      </c>
      <c r="B190" t="s">
        <v>72</v>
      </c>
      <c r="C190" t="str">
        <f>VLOOKUP(B190,lookup!$A$2:$D$49,3,0)</f>
        <v>Non Metropolitan Fire Authorities</v>
      </c>
      <c r="D190" t="str">
        <f>VLOOKUP(B190,lookup!$A$2:$D$49,4,0)</f>
        <v>E31000022</v>
      </c>
      <c r="E190" t="s">
        <v>179</v>
      </c>
      <c r="F190" t="s">
        <v>157</v>
      </c>
      <c r="G190">
        <v>1</v>
      </c>
      <c r="H190" s="28"/>
    </row>
    <row r="191" spans="1:8" x14ac:dyDescent="0.3">
      <c r="A191">
        <v>2019</v>
      </c>
      <c r="B191" t="s">
        <v>72</v>
      </c>
      <c r="C191" t="str">
        <f>VLOOKUP(B191,lookup!$A$2:$D$49,3,0)</f>
        <v>Non Metropolitan Fire Authorities</v>
      </c>
      <c r="D191" t="str">
        <f>VLOOKUP(B191,lookup!$A$2:$D$49,4,0)</f>
        <v>E31000022</v>
      </c>
      <c r="E191" t="s">
        <v>1087</v>
      </c>
      <c r="F191" t="s">
        <v>157</v>
      </c>
      <c r="G191">
        <v>0</v>
      </c>
      <c r="H191" s="28"/>
    </row>
    <row r="192" spans="1:8" x14ac:dyDescent="0.3">
      <c r="A192">
        <v>2019</v>
      </c>
      <c r="B192" t="s">
        <v>72</v>
      </c>
      <c r="C192" t="str">
        <f>VLOOKUP(B192,lookup!$A$2:$D$49,3,0)</f>
        <v>Non Metropolitan Fire Authorities</v>
      </c>
      <c r="D192" t="str">
        <f>VLOOKUP(B192,lookup!$A$2:$D$49,4,0)</f>
        <v>E31000022</v>
      </c>
      <c r="E192" t="s">
        <v>1088</v>
      </c>
      <c r="F192" t="s">
        <v>157</v>
      </c>
      <c r="G192">
        <v>5</v>
      </c>
      <c r="H192" s="28"/>
    </row>
    <row r="193" spans="1:8" x14ac:dyDescent="0.3">
      <c r="A193">
        <v>2019</v>
      </c>
      <c r="B193" t="s">
        <v>72</v>
      </c>
      <c r="C193" t="str">
        <f>VLOOKUP(B193,lookup!$A$2:$D$49,3,0)</f>
        <v>Non Metropolitan Fire Authorities</v>
      </c>
      <c r="D193" t="str">
        <f>VLOOKUP(B193,lookup!$A$2:$D$49,4,0)</f>
        <v>E31000022</v>
      </c>
      <c r="E193" t="s">
        <v>1089</v>
      </c>
      <c r="F193" t="s">
        <v>157</v>
      </c>
      <c r="G193">
        <v>177</v>
      </c>
      <c r="H193" s="28"/>
    </row>
    <row r="194" spans="1:8" x14ac:dyDescent="0.3">
      <c r="A194">
        <v>2019</v>
      </c>
      <c r="B194" t="s">
        <v>75</v>
      </c>
      <c r="C194" t="str">
        <f>VLOOKUP(B194,lookup!$A$2:$D$49,3,0)</f>
        <v>Non Metropolitan Fire Authorities</v>
      </c>
      <c r="D194" t="str">
        <f>VLOOKUP(B194,lookup!$A$2:$D$49,4,0)</f>
        <v>E31000023</v>
      </c>
      <c r="E194" t="s">
        <v>175</v>
      </c>
      <c r="F194" t="s">
        <v>157</v>
      </c>
      <c r="G194">
        <v>622</v>
      </c>
      <c r="H194" s="28"/>
    </row>
    <row r="195" spans="1:8" x14ac:dyDescent="0.3">
      <c r="A195">
        <v>2019</v>
      </c>
      <c r="B195" t="s">
        <v>75</v>
      </c>
      <c r="C195" t="str">
        <f>VLOOKUP(B195,lookup!$A$2:$D$49,3,0)</f>
        <v>Non Metropolitan Fire Authorities</v>
      </c>
      <c r="D195" t="str">
        <f>VLOOKUP(B195,lookup!$A$2:$D$49,4,0)</f>
        <v>E31000023</v>
      </c>
      <c r="E195" t="s">
        <v>1086</v>
      </c>
      <c r="F195" t="s">
        <v>157</v>
      </c>
      <c r="G195">
        <v>2</v>
      </c>
      <c r="H195" s="28"/>
    </row>
    <row r="196" spans="1:8" x14ac:dyDescent="0.3">
      <c r="A196">
        <v>2019</v>
      </c>
      <c r="B196" t="s">
        <v>75</v>
      </c>
      <c r="C196" t="str">
        <f>VLOOKUP(B196,lookup!$A$2:$D$49,3,0)</f>
        <v>Non Metropolitan Fire Authorities</v>
      </c>
      <c r="D196" t="str">
        <f>VLOOKUP(B196,lookup!$A$2:$D$49,4,0)</f>
        <v>E31000023</v>
      </c>
      <c r="E196" t="s">
        <v>177</v>
      </c>
      <c r="F196" t="s">
        <v>157</v>
      </c>
      <c r="G196">
        <v>7</v>
      </c>
      <c r="H196" s="28"/>
    </row>
    <row r="197" spans="1:8" x14ac:dyDescent="0.3">
      <c r="A197">
        <v>2019</v>
      </c>
      <c r="B197" t="s">
        <v>75</v>
      </c>
      <c r="C197" t="str">
        <f>VLOOKUP(B197,lookup!$A$2:$D$49,3,0)</f>
        <v>Non Metropolitan Fire Authorities</v>
      </c>
      <c r="D197" t="str">
        <f>VLOOKUP(B197,lookup!$A$2:$D$49,4,0)</f>
        <v>E31000023</v>
      </c>
      <c r="E197" t="s">
        <v>178</v>
      </c>
      <c r="F197" t="s">
        <v>157</v>
      </c>
      <c r="G197">
        <v>7</v>
      </c>
      <c r="H197" s="28"/>
    </row>
    <row r="198" spans="1:8" x14ac:dyDescent="0.3">
      <c r="A198">
        <v>2019</v>
      </c>
      <c r="B198" t="s">
        <v>75</v>
      </c>
      <c r="C198" t="str">
        <f>VLOOKUP(B198,lookup!$A$2:$D$49,3,0)</f>
        <v>Non Metropolitan Fire Authorities</v>
      </c>
      <c r="D198" t="str">
        <f>VLOOKUP(B198,lookup!$A$2:$D$49,4,0)</f>
        <v>E31000023</v>
      </c>
      <c r="E198" t="s">
        <v>179</v>
      </c>
      <c r="F198" t="s">
        <v>157</v>
      </c>
      <c r="G198">
        <v>1</v>
      </c>
      <c r="H198" s="28"/>
    </row>
    <row r="199" spans="1:8" x14ac:dyDescent="0.3">
      <c r="A199">
        <v>2019</v>
      </c>
      <c r="B199" t="s">
        <v>75</v>
      </c>
      <c r="C199" t="str">
        <f>VLOOKUP(B199,lookup!$A$2:$D$49,3,0)</f>
        <v>Non Metropolitan Fire Authorities</v>
      </c>
      <c r="D199" t="str">
        <f>VLOOKUP(B199,lookup!$A$2:$D$49,4,0)</f>
        <v>E31000023</v>
      </c>
      <c r="E199" t="s">
        <v>1087</v>
      </c>
      <c r="F199" t="s">
        <v>157</v>
      </c>
      <c r="G199">
        <v>0</v>
      </c>
      <c r="H199" s="28"/>
    </row>
    <row r="200" spans="1:8" x14ac:dyDescent="0.3">
      <c r="A200">
        <v>2019</v>
      </c>
      <c r="B200" t="s">
        <v>75</v>
      </c>
      <c r="C200" t="str">
        <f>VLOOKUP(B200,lookup!$A$2:$D$49,3,0)</f>
        <v>Non Metropolitan Fire Authorities</v>
      </c>
      <c r="D200" t="str">
        <f>VLOOKUP(B200,lookup!$A$2:$D$49,4,0)</f>
        <v>E31000023</v>
      </c>
      <c r="E200" t="s">
        <v>1088</v>
      </c>
      <c r="F200" t="s">
        <v>157</v>
      </c>
      <c r="G200">
        <v>1</v>
      </c>
      <c r="H200" s="28"/>
    </row>
    <row r="201" spans="1:8" x14ac:dyDescent="0.3">
      <c r="A201">
        <v>2019</v>
      </c>
      <c r="B201" t="s">
        <v>75</v>
      </c>
      <c r="C201" t="str">
        <f>VLOOKUP(B201,lookup!$A$2:$D$49,3,0)</f>
        <v>Non Metropolitan Fire Authorities</v>
      </c>
      <c r="D201" t="str">
        <f>VLOOKUP(B201,lookup!$A$2:$D$49,4,0)</f>
        <v>E31000023</v>
      </c>
      <c r="E201" t="s">
        <v>1089</v>
      </c>
      <c r="F201" t="s">
        <v>157</v>
      </c>
      <c r="G201">
        <v>5</v>
      </c>
      <c r="H201" s="28"/>
    </row>
    <row r="202" spans="1:8" x14ac:dyDescent="0.3">
      <c r="A202">
        <v>2019</v>
      </c>
      <c r="B202" t="s">
        <v>78</v>
      </c>
      <c r="C202" t="str">
        <f>VLOOKUP(B202,lookup!$A$2:$D$49,3,0)</f>
        <v>Non Metropolitan Fire Authorities</v>
      </c>
      <c r="D202" t="str">
        <f>VLOOKUP(B202,lookup!$A$2:$D$49,4,0)</f>
        <v>E31000024</v>
      </c>
      <c r="E202" t="s">
        <v>175</v>
      </c>
      <c r="F202" t="s">
        <v>157</v>
      </c>
      <c r="G202">
        <v>311</v>
      </c>
      <c r="H202" s="28"/>
    </row>
    <row r="203" spans="1:8" x14ac:dyDescent="0.3">
      <c r="A203">
        <v>2019</v>
      </c>
      <c r="B203" t="s">
        <v>78</v>
      </c>
      <c r="C203" t="str">
        <f>VLOOKUP(B203,lookup!$A$2:$D$49,3,0)</f>
        <v>Non Metropolitan Fire Authorities</v>
      </c>
      <c r="D203" t="str">
        <f>VLOOKUP(B203,lookup!$A$2:$D$49,4,0)</f>
        <v>E31000024</v>
      </c>
      <c r="E203" t="s">
        <v>1086</v>
      </c>
      <c r="F203" t="s">
        <v>157</v>
      </c>
      <c r="G203">
        <v>4</v>
      </c>
      <c r="H203" s="28"/>
    </row>
    <row r="204" spans="1:8" x14ac:dyDescent="0.3">
      <c r="A204">
        <v>2019</v>
      </c>
      <c r="B204" t="s">
        <v>78</v>
      </c>
      <c r="C204" t="str">
        <f>VLOOKUP(B204,lookup!$A$2:$D$49,3,0)</f>
        <v>Non Metropolitan Fire Authorities</v>
      </c>
      <c r="D204" t="str">
        <f>VLOOKUP(B204,lookup!$A$2:$D$49,4,0)</f>
        <v>E31000024</v>
      </c>
      <c r="E204" t="s">
        <v>177</v>
      </c>
      <c r="F204" t="s">
        <v>157</v>
      </c>
      <c r="G204">
        <v>8</v>
      </c>
      <c r="H204" s="28"/>
    </row>
    <row r="205" spans="1:8" x14ac:dyDescent="0.3">
      <c r="A205">
        <v>2019</v>
      </c>
      <c r="B205" t="s">
        <v>78</v>
      </c>
      <c r="C205" t="str">
        <f>VLOOKUP(B205,lookup!$A$2:$D$49,3,0)</f>
        <v>Non Metropolitan Fire Authorities</v>
      </c>
      <c r="D205" t="str">
        <f>VLOOKUP(B205,lookup!$A$2:$D$49,4,0)</f>
        <v>E31000024</v>
      </c>
      <c r="E205" t="s">
        <v>178</v>
      </c>
      <c r="F205" t="s">
        <v>157</v>
      </c>
      <c r="G205">
        <v>2</v>
      </c>
      <c r="H205" s="28"/>
    </row>
    <row r="206" spans="1:8" x14ac:dyDescent="0.3">
      <c r="A206">
        <v>2019</v>
      </c>
      <c r="B206" t="s">
        <v>78</v>
      </c>
      <c r="C206" t="str">
        <f>VLOOKUP(B206,lookup!$A$2:$D$49,3,0)</f>
        <v>Non Metropolitan Fire Authorities</v>
      </c>
      <c r="D206" t="str">
        <f>VLOOKUP(B206,lookup!$A$2:$D$49,4,0)</f>
        <v>E31000024</v>
      </c>
      <c r="E206" t="s">
        <v>179</v>
      </c>
      <c r="F206" t="s">
        <v>157</v>
      </c>
      <c r="G206">
        <v>2</v>
      </c>
      <c r="H206" s="28"/>
    </row>
    <row r="207" spans="1:8" x14ac:dyDescent="0.3">
      <c r="A207">
        <v>2019</v>
      </c>
      <c r="B207" t="s">
        <v>78</v>
      </c>
      <c r="C207" t="str">
        <f>VLOOKUP(B207,lookup!$A$2:$D$49,3,0)</f>
        <v>Non Metropolitan Fire Authorities</v>
      </c>
      <c r="D207" t="str">
        <f>VLOOKUP(B207,lookup!$A$2:$D$49,4,0)</f>
        <v>E31000024</v>
      </c>
      <c r="E207" t="s">
        <v>1087</v>
      </c>
      <c r="F207" t="s">
        <v>157</v>
      </c>
      <c r="G207">
        <v>0</v>
      </c>
      <c r="H207" s="28"/>
    </row>
    <row r="208" spans="1:8" x14ac:dyDescent="0.3">
      <c r="A208">
        <v>2019</v>
      </c>
      <c r="B208" t="s">
        <v>78</v>
      </c>
      <c r="C208" t="str">
        <f>VLOOKUP(B208,lookup!$A$2:$D$49,3,0)</f>
        <v>Non Metropolitan Fire Authorities</v>
      </c>
      <c r="D208" t="str">
        <f>VLOOKUP(B208,lookup!$A$2:$D$49,4,0)</f>
        <v>E31000024</v>
      </c>
      <c r="E208" t="s">
        <v>1088</v>
      </c>
      <c r="F208" t="s">
        <v>157</v>
      </c>
      <c r="G208">
        <v>0</v>
      </c>
      <c r="H208" s="28"/>
    </row>
    <row r="209" spans="1:8" x14ac:dyDescent="0.3">
      <c r="A209">
        <v>2019</v>
      </c>
      <c r="B209" t="s">
        <v>78</v>
      </c>
      <c r="C209" t="str">
        <f>VLOOKUP(B209,lookup!$A$2:$D$49,3,0)</f>
        <v>Non Metropolitan Fire Authorities</v>
      </c>
      <c r="D209" t="str">
        <f>VLOOKUP(B209,lookup!$A$2:$D$49,4,0)</f>
        <v>E31000024</v>
      </c>
      <c r="E209" t="s">
        <v>1089</v>
      </c>
      <c r="F209" t="s">
        <v>157</v>
      </c>
      <c r="G209">
        <v>18</v>
      </c>
      <c r="H209" s="28"/>
    </row>
    <row r="210" spans="1:8" x14ac:dyDescent="0.3">
      <c r="A210">
        <v>2019</v>
      </c>
      <c r="B210" t="s">
        <v>81</v>
      </c>
      <c r="C210" t="str">
        <f>VLOOKUP(B210,lookup!$A$2:$D$49,3,0)</f>
        <v>Non Metropolitan Fire Authorities</v>
      </c>
      <c r="D210" t="str">
        <f>VLOOKUP(B210,lookup!$A$2:$D$49,4,0)</f>
        <v>E31000025</v>
      </c>
      <c r="E210" t="s">
        <v>175</v>
      </c>
      <c r="F210" t="s">
        <v>157</v>
      </c>
      <c r="G210">
        <v>166</v>
      </c>
      <c r="H210" s="28"/>
    </row>
    <row r="211" spans="1:8" x14ac:dyDescent="0.3">
      <c r="A211">
        <v>2019</v>
      </c>
      <c r="B211" t="s">
        <v>81</v>
      </c>
      <c r="C211" t="str">
        <f>VLOOKUP(B211,lookup!$A$2:$D$49,3,0)</f>
        <v>Non Metropolitan Fire Authorities</v>
      </c>
      <c r="D211" t="str">
        <f>VLOOKUP(B211,lookup!$A$2:$D$49,4,0)</f>
        <v>E31000025</v>
      </c>
      <c r="E211" t="s">
        <v>1086</v>
      </c>
      <c r="F211" t="s">
        <v>157</v>
      </c>
      <c r="G211">
        <v>6</v>
      </c>
      <c r="H211" s="28"/>
    </row>
    <row r="212" spans="1:8" x14ac:dyDescent="0.3">
      <c r="A212">
        <v>2019</v>
      </c>
      <c r="B212" t="s">
        <v>81</v>
      </c>
      <c r="C212" t="str">
        <f>VLOOKUP(B212,lookup!$A$2:$D$49,3,0)</f>
        <v>Non Metropolitan Fire Authorities</v>
      </c>
      <c r="D212" t="str">
        <f>VLOOKUP(B212,lookup!$A$2:$D$49,4,0)</f>
        <v>E31000025</v>
      </c>
      <c r="E212" t="s">
        <v>177</v>
      </c>
      <c r="F212" t="s">
        <v>157</v>
      </c>
      <c r="G212">
        <v>2</v>
      </c>
      <c r="H212" s="28"/>
    </row>
    <row r="213" spans="1:8" x14ac:dyDescent="0.3">
      <c r="A213">
        <v>2019</v>
      </c>
      <c r="B213" t="s">
        <v>81</v>
      </c>
      <c r="C213" t="str">
        <f>VLOOKUP(B213,lookup!$A$2:$D$49,3,0)</f>
        <v>Non Metropolitan Fire Authorities</v>
      </c>
      <c r="D213" t="str">
        <f>VLOOKUP(B213,lookup!$A$2:$D$49,4,0)</f>
        <v>E31000025</v>
      </c>
      <c r="E213" t="s">
        <v>178</v>
      </c>
      <c r="F213" t="s">
        <v>157</v>
      </c>
      <c r="G213">
        <v>0</v>
      </c>
      <c r="H213" s="28"/>
    </row>
    <row r="214" spans="1:8" x14ac:dyDescent="0.3">
      <c r="A214">
        <v>2019</v>
      </c>
      <c r="B214" t="s">
        <v>81</v>
      </c>
      <c r="C214" t="str">
        <f>VLOOKUP(B214,lookup!$A$2:$D$49,3,0)</f>
        <v>Non Metropolitan Fire Authorities</v>
      </c>
      <c r="D214" t="str">
        <f>VLOOKUP(B214,lookup!$A$2:$D$49,4,0)</f>
        <v>E31000025</v>
      </c>
      <c r="E214" t="s">
        <v>179</v>
      </c>
      <c r="F214" t="s">
        <v>157</v>
      </c>
      <c r="G214">
        <v>0</v>
      </c>
      <c r="H214" s="28"/>
    </row>
    <row r="215" spans="1:8" x14ac:dyDescent="0.3">
      <c r="A215">
        <v>2019</v>
      </c>
      <c r="B215" t="s">
        <v>81</v>
      </c>
      <c r="C215" t="str">
        <f>VLOOKUP(B215,lookup!$A$2:$D$49,3,0)</f>
        <v>Non Metropolitan Fire Authorities</v>
      </c>
      <c r="D215" t="str">
        <f>VLOOKUP(B215,lookup!$A$2:$D$49,4,0)</f>
        <v>E31000025</v>
      </c>
      <c r="E215" t="s">
        <v>1087</v>
      </c>
      <c r="F215" t="s">
        <v>157</v>
      </c>
      <c r="G215">
        <v>0</v>
      </c>
      <c r="H215" s="28"/>
    </row>
    <row r="216" spans="1:8" x14ac:dyDescent="0.3">
      <c r="A216">
        <v>2019</v>
      </c>
      <c r="B216" t="s">
        <v>81</v>
      </c>
      <c r="C216" t="str">
        <f>VLOOKUP(B216,lookup!$A$2:$D$49,3,0)</f>
        <v>Non Metropolitan Fire Authorities</v>
      </c>
      <c r="D216" t="str">
        <f>VLOOKUP(B216,lookup!$A$2:$D$49,4,0)</f>
        <v>E31000025</v>
      </c>
      <c r="E216" t="s">
        <v>1088</v>
      </c>
      <c r="F216" t="s">
        <v>157</v>
      </c>
      <c r="G216">
        <v>0</v>
      </c>
      <c r="H216" s="28"/>
    </row>
    <row r="217" spans="1:8" x14ac:dyDescent="0.3">
      <c r="A217">
        <v>2019</v>
      </c>
      <c r="B217" t="s">
        <v>81</v>
      </c>
      <c r="C217" t="str">
        <f>VLOOKUP(B217,lookup!$A$2:$D$49,3,0)</f>
        <v>Non Metropolitan Fire Authorities</v>
      </c>
      <c r="D217" t="str">
        <f>VLOOKUP(B217,lookup!$A$2:$D$49,4,0)</f>
        <v>E31000025</v>
      </c>
      <c r="E217" t="s">
        <v>1089</v>
      </c>
      <c r="F217" t="s">
        <v>157</v>
      </c>
      <c r="G217">
        <v>6</v>
      </c>
      <c r="H217" s="28"/>
    </row>
    <row r="218" spans="1:8" x14ac:dyDescent="0.3">
      <c r="A218">
        <v>2019</v>
      </c>
      <c r="B218" t="s">
        <v>84</v>
      </c>
      <c r="C218" t="str">
        <f>VLOOKUP(B218,lookup!$A$2:$D$49,3,0)</f>
        <v>Metropolitan Fire Authorities</v>
      </c>
      <c r="D218" t="str">
        <f>VLOOKUP(B218,lookup!$A$2:$D$49,4,0)</f>
        <v>E31000041</v>
      </c>
      <c r="E218" t="s">
        <v>175</v>
      </c>
      <c r="F218" t="s">
        <v>157</v>
      </c>
      <c r="G218">
        <v>564</v>
      </c>
      <c r="H218" s="28"/>
    </row>
    <row r="219" spans="1:8" x14ac:dyDescent="0.3">
      <c r="A219">
        <v>2019</v>
      </c>
      <c r="B219" t="s">
        <v>84</v>
      </c>
      <c r="C219" t="str">
        <f>VLOOKUP(B219,lookup!$A$2:$D$49,3,0)</f>
        <v>Metropolitan Fire Authorities</v>
      </c>
      <c r="D219" t="str">
        <f>VLOOKUP(B219,lookup!$A$2:$D$49,4,0)</f>
        <v>E31000041</v>
      </c>
      <c r="E219" t="s">
        <v>1086</v>
      </c>
      <c r="F219" t="s">
        <v>157</v>
      </c>
      <c r="G219">
        <v>6</v>
      </c>
      <c r="H219" s="28"/>
    </row>
    <row r="220" spans="1:8" x14ac:dyDescent="0.3">
      <c r="A220">
        <v>2019</v>
      </c>
      <c r="B220" t="s">
        <v>84</v>
      </c>
      <c r="C220" t="str">
        <f>VLOOKUP(B220,lookup!$A$2:$D$49,3,0)</f>
        <v>Metropolitan Fire Authorities</v>
      </c>
      <c r="D220" t="str">
        <f>VLOOKUP(B220,lookup!$A$2:$D$49,4,0)</f>
        <v>E31000041</v>
      </c>
      <c r="E220" t="s">
        <v>177</v>
      </c>
      <c r="F220" t="s">
        <v>157</v>
      </c>
      <c r="G220">
        <v>19</v>
      </c>
      <c r="H220" s="28"/>
    </row>
    <row r="221" spans="1:8" x14ac:dyDescent="0.3">
      <c r="A221">
        <v>2019</v>
      </c>
      <c r="B221" t="s">
        <v>84</v>
      </c>
      <c r="C221" t="str">
        <f>VLOOKUP(B221,lookup!$A$2:$D$49,3,0)</f>
        <v>Metropolitan Fire Authorities</v>
      </c>
      <c r="D221" t="str">
        <f>VLOOKUP(B221,lookup!$A$2:$D$49,4,0)</f>
        <v>E31000041</v>
      </c>
      <c r="E221" t="s">
        <v>178</v>
      </c>
      <c r="F221" t="s">
        <v>157</v>
      </c>
      <c r="G221">
        <v>0</v>
      </c>
      <c r="H221" s="28"/>
    </row>
    <row r="222" spans="1:8" x14ac:dyDescent="0.3">
      <c r="A222">
        <v>2019</v>
      </c>
      <c r="B222" t="s">
        <v>84</v>
      </c>
      <c r="C222" t="str">
        <f>VLOOKUP(B222,lookup!$A$2:$D$49,3,0)</f>
        <v>Metropolitan Fire Authorities</v>
      </c>
      <c r="D222" t="str">
        <f>VLOOKUP(B222,lookup!$A$2:$D$49,4,0)</f>
        <v>E31000041</v>
      </c>
      <c r="E222" t="s">
        <v>179</v>
      </c>
      <c r="F222" t="s">
        <v>157</v>
      </c>
      <c r="G222">
        <v>5</v>
      </c>
      <c r="H222" s="28"/>
    </row>
    <row r="223" spans="1:8" x14ac:dyDescent="0.3">
      <c r="A223">
        <v>2019</v>
      </c>
      <c r="B223" t="s">
        <v>84</v>
      </c>
      <c r="C223" t="str">
        <f>VLOOKUP(B223,lookup!$A$2:$D$49,3,0)</f>
        <v>Metropolitan Fire Authorities</v>
      </c>
      <c r="D223" t="str">
        <f>VLOOKUP(B223,lookup!$A$2:$D$49,4,0)</f>
        <v>E31000041</v>
      </c>
      <c r="E223" t="s">
        <v>1087</v>
      </c>
      <c r="F223" t="s">
        <v>157</v>
      </c>
      <c r="G223">
        <v>3</v>
      </c>
      <c r="H223" s="28"/>
    </row>
    <row r="224" spans="1:8" x14ac:dyDescent="0.3">
      <c r="A224">
        <v>2019</v>
      </c>
      <c r="B224" t="s">
        <v>84</v>
      </c>
      <c r="C224" t="str">
        <f>VLOOKUP(B224,lookup!$A$2:$D$49,3,0)</f>
        <v>Metropolitan Fire Authorities</v>
      </c>
      <c r="D224" t="str">
        <f>VLOOKUP(B224,lookup!$A$2:$D$49,4,0)</f>
        <v>E31000041</v>
      </c>
      <c r="E224" t="s">
        <v>1088</v>
      </c>
      <c r="F224" t="s">
        <v>157</v>
      </c>
      <c r="G224">
        <v>5</v>
      </c>
      <c r="H224" s="28"/>
    </row>
    <row r="225" spans="1:8" x14ac:dyDescent="0.3">
      <c r="A225">
        <v>2019</v>
      </c>
      <c r="B225" t="s">
        <v>84</v>
      </c>
      <c r="C225" t="str">
        <f>VLOOKUP(B225,lookup!$A$2:$D$49,3,0)</f>
        <v>Metropolitan Fire Authorities</v>
      </c>
      <c r="D225" t="str">
        <f>VLOOKUP(B225,lookup!$A$2:$D$49,4,0)</f>
        <v>E31000041</v>
      </c>
      <c r="E225" t="s">
        <v>1089</v>
      </c>
      <c r="F225" t="s">
        <v>157</v>
      </c>
      <c r="G225">
        <v>8</v>
      </c>
      <c r="H225" s="28"/>
    </row>
    <row r="226" spans="1:8" x14ac:dyDescent="0.3">
      <c r="A226">
        <v>2019</v>
      </c>
      <c r="B226" t="s">
        <v>87</v>
      </c>
      <c r="C226" t="str">
        <f>VLOOKUP(B226,lookup!$A$2:$D$49,3,0)</f>
        <v>Non Metropolitan Fire Authorities</v>
      </c>
      <c r="D226" t="str">
        <f>VLOOKUP(B226,lookup!$A$2:$D$49,4,0)</f>
        <v>E31000026</v>
      </c>
      <c r="E226" t="s">
        <v>175</v>
      </c>
      <c r="F226" t="s">
        <v>157</v>
      </c>
      <c r="G226">
        <v>200</v>
      </c>
      <c r="H226" s="28"/>
    </row>
    <row r="227" spans="1:8" x14ac:dyDescent="0.3">
      <c r="A227">
        <v>2019</v>
      </c>
      <c r="B227" t="s">
        <v>87</v>
      </c>
      <c r="C227" t="str">
        <f>VLOOKUP(B227,lookup!$A$2:$D$49,3,0)</f>
        <v>Non Metropolitan Fire Authorities</v>
      </c>
      <c r="D227" t="str">
        <f>VLOOKUP(B227,lookup!$A$2:$D$49,4,0)</f>
        <v>E31000026</v>
      </c>
      <c r="E227" t="s">
        <v>1086</v>
      </c>
      <c r="F227" t="s">
        <v>157</v>
      </c>
      <c r="G227">
        <v>33</v>
      </c>
      <c r="H227" s="28"/>
    </row>
    <row r="228" spans="1:8" x14ac:dyDescent="0.3">
      <c r="A228">
        <v>2019</v>
      </c>
      <c r="B228" t="s">
        <v>87</v>
      </c>
      <c r="C228" t="str">
        <f>VLOOKUP(B228,lookup!$A$2:$D$49,3,0)</f>
        <v>Non Metropolitan Fire Authorities</v>
      </c>
      <c r="D228" t="str">
        <f>VLOOKUP(B228,lookup!$A$2:$D$49,4,0)</f>
        <v>E31000026</v>
      </c>
      <c r="E228" t="s">
        <v>177</v>
      </c>
      <c r="F228" t="s">
        <v>157</v>
      </c>
      <c r="G228">
        <v>0</v>
      </c>
      <c r="H228" s="28"/>
    </row>
    <row r="229" spans="1:8" x14ac:dyDescent="0.3">
      <c r="A229">
        <v>2019</v>
      </c>
      <c r="B229" t="s">
        <v>87</v>
      </c>
      <c r="C229" t="str">
        <f>VLOOKUP(B229,lookup!$A$2:$D$49,3,0)</f>
        <v>Non Metropolitan Fire Authorities</v>
      </c>
      <c r="D229" t="str">
        <f>VLOOKUP(B229,lookup!$A$2:$D$49,4,0)</f>
        <v>E31000026</v>
      </c>
      <c r="E229" t="s">
        <v>178</v>
      </c>
      <c r="F229" t="s">
        <v>157</v>
      </c>
      <c r="G229">
        <v>0</v>
      </c>
      <c r="H229" s="28"/>
    </row>
    <row r="230" spans="1:8" x14ac:dyDescent="0.3">
      <c r="A230">
        <v>2019</v>
      </c>
      <c r="B230" t="s">
        <v>87</v>
      </c>
      <c r="C230" t="str">
        <f>VLOOKUP(B230,lookup!$A$2:$D$49,3,0)</f>
        <v>Non Metropolitan Fire Authorities</v>
      </c>
      <c r="D230" t="str">
        <f>VLOOKUP(B230,lookup!$A$2:$D$49,4,0)</f>
        <v>E31000026</v>
      </c>
      <c r="E230" t="s">
        <v>179</v>
      </c>
      <c r="F230" t="s">
        <v>157</v>
      </c>
      <c r="G230">
        <v>1</v>
      </c>
      <c r="H230" s="28"/>
    </row>
    <row r="231" spans="1:8" x14ac:dyDescent="0.3">
      <c r="A231">
        <v>2019</v>
      </c>
      <c r="B231" t="s">
        <v>87</v>
      </c>
      <c r="C231" t="str">
        <f>VLOOKUP(B231,lookup!$A$2:$D$49,3,0)</f>
        <v>Non Metropolitan Fire Authorities</v>
      </c>
      <c r="D231" t="str">
        <f>VLOOKUP(B231,lookup!$A$2:$D$49,4,0)</f>
        <v>E31000026</v>
      </c>
      <c r="E231" t="s">
        <v>1087</v>
      </c>
      <c r="F231" t="s">
        <v>157</v>
      </c>
      <c r="G231">
        <v>0</v>
      </c>
      <c r="H231" s="28"/>
    </row>
    <row r="232" spans="1:8" x14ac:dyDescent="0.3">
      <c r="A232">
        <v>2019</v>
      </c>
      <c r="B232" t="s">
        <v>87</v>
      </c>
      <c r="C232" t="str">
        <f>VLOOKUP(B232,lookup!$A$2:$D$49,3,0)</f>
        <v>Non Metropolitan Fire Authorities</v>
      </c>
      <c r="D232" t="str">
        <f>VLOOKUP(B232,lookup!$A$2:$D$49,4,0)</f>
        <v>E31000026</v>
      </c>
      <c r="E232" t="s">
        <v>1088</v>
      </c>
      <c r="F232" t="s">
        <v>157</v>
      </c>
      <c r="G232">
        <v>1</v>
      </c>
      <c r="H232" s="28"/>
    </row>
    <row r="233" spans="1:8" x14ac:dyDescent="0.3">
      <c r="A233">
        <v>2019</v>
      </c>
      <c r="B233" t="s">
        <v>87</v>
      </c>
      <c r="C233" t="str">
        <f>VLOOKUP(B233,lookup!$A$2:$D$49,3,0)</f>
        <v>Non Metropolitan Fire Authorities</v>
      </c>
      <c r="D233" t="str">
        <f>VLOOKUP(B233,lookup!$A$2:$D$49,4,0)</f>
        <v>E31000026</v>
      </c>
      <c r="E233" t="s">
        <v>1089</v>
      </c>
      <c r="F233" t="s">
        <v>157</v>
      </c>
      <c r="G233">
        <v>42</v>
      </c>
      <c r="H233" s="28"/>
    </row>
    <row r="234" spans="1:8" x14ac:dyDescent="0.3">
      <c r="A234">
        <v>2019</v>
      </c>
      <c r="B234" t="s">
        <v>90</v>
      </c>
      <c r="C234" t="str">
        <f>VLOOKUP(B234,lookup!$A$2:$D$49,3,0)</f>
        <v>Non Metropolitan Fire Authorities</v>
      </c>
      <c r="D234" t="str">
        <f>VLOOKUP(B234,lookup!$A$2:$D$49,4,0)</f>
        <v>E31000027</v>
      </c>
      <c r="E234" t="s">
        <v>175</v>
      </c>
      <c r="F234" t="s">
        <v>157</v>
      </c>
      <c r="G234">
        <v>251</v>
      </c>
      <c r="H234" s="28"/>
    </row>
    <row r="235" spans="1:8" x14ac:dyDescent="0.3">
      <c r="A235">
        <v>2019</v>
      </c>
      <c r="B235" t="s">
        <v>90</v>
      </c>
      <c r="C235" t="str">
        <f>VLOOKUP(B235,lookup!$A$2:$D$49,3,0)</f>
        <v>Non Metropolitan Fire Authorities</v>
      </c>
      <c r="D235" t="str">
        <f>VLOOKUP(B235,lookup!$A$2:$D$49,4,0)</f>
        <v>E31000027</v>
      </c>
      <c r="E235" t="s">
        <v>1086</v>
      </c>
      <c r="F235" t="s">
        <v>157</v>
      </c>
      <c r="G235">
        <v>2</v>
      </c>
      <c r="H235" s="28"/>
    </row>
    <row r="236" spans="1:8" x14ac:dyDescent="0.3">
      <c r="A236">
        <v>2019</v>
      </c>
      <c r="B236" t="s">
        <v>90</v>
      </c>
      <c r="C236" t="str">
        <f>VLOOKUP(B236,lookup!$A$2:$D$49,3,0)</f>
        <v>Non Metropolitan Fire Authorities</v>
      </c>
      <c r="D236" t="str">
        <f>VLOOKUP(B236,lookup!$A$2:$D$49,4,0)</f>
        <v>E31000027</v>
      </c>
      <c r="E236" t="s">
        <v>177</v>
      </c>
      <c r="F236" t="s">
        <v>157</v>
      </c>
      <c r="G236">
        <v>1</v>
      </c>
      <c r="H236" s="28"/>
    </row>
    <row r="237" spans="1:8" x14ac:dyDescent="0.3">
      <c r="A237">
        <v>2019</v>
      </c>
      <c r="B237" t="s">
        <v>90</v>
      </c>
      <c r="C237" t="str">
        <f>VLOOKUP(B237,lookup!$A$2:$D$49,3,0)</f>
        <v>Non Metropolitan Fire Authorities</v>
      </c>
      <c r="D237" t="str">
        <f>VLOOKUP(B237,lookup!$A$2:$D$49,4,0)</f>
        <v>E31000027</v>
      </c>
      <c r="E237" t="s">
        <v>178</v>
      </c>
      <c r="F237" t="s">
        <v>157</v>
      </c>
      <c r="G237">
        <v>0</v>
      </c>
      <c r="H237" s="28"/>
    </row>
    <row r="238" spans="1:8" x14ac:dyDescent="0.3">
      <c r="A238">
        <v>2019</v>
      </c>
      <c r="B238" t="s">
        <v>90</v>
      </c>
      <c r="C238" t="str">
        <f>VLOOKUP(B238,lookup!$A$2:$D$49,3,0)</f>
        <v>Non Metropolitan Fire Authorities</v>
      </c>
      <c r="D238" t="str">
        <f>VLOOKUP(B238,lookup!$A$2:$D$49,4,0)</f>
        <v>E31000027</v>
      </c>
      <c r="E238" t="s">
        <v>179</v>
      </c>
      <c r="F238" t="s">
        <v>157</v>
      </c>
      <c r="G238">
        <v>0</v>
      </c>
      <c r="H238" s="28"/>
    </row>
    <row r="239" spans="1:8" x14ac:dyDescent="0.3">
      <c r="A239">
        <v>2019</v>
      </c>
      <c r="B239" t="s">
        <v>90</v>
      </c>
      <c r="C239" t="str">
        <f>VLOOKUP(B239,lookup!$A$2:$D$49,3,0)</f>
        <v>Non Metropolitan Fire Authorities</v>
      </c>
      <c r="D239" t="str">
        <f>VLOOKUP(B239,lookup!$A$2:$D$49,4,0)</f>
        <v>E31000027</v>
      </c>
      <c r="E239" t="s">
        <v>1087</v>
      </c>
      <c r="F239" t="s">
        <v>157</v>
      </c>
      <c r="G239">
        <v>0</v>
      </c>
      <c r="H239" s="28"/>
    </row>
    <row r="240" spans="1:8" x14ac:dyDescent="0.3">
      <c r="A240">
        <v>2019</v>
      </c>
      <c r="B240" t="s">
        <v>90</v>
      </c>
      <c r="C240" t="str">
        <f>VLOOKUP(B240,lookup!$A$2:$D$49,3,0)</f>
        <v>Non Metropolitan Fire Authorities</v>
      </c>
      <c r="D240" t="str">
        <f>VLOOKUP(B240,lookup!$A$2:$D$49,4,0)</f>
        <v>E31000027</v>
      </c>
      <c r="E240" t="s">
        <v>1088</v>
      </c>
      <c r="F240" t="s">
        <v>157</v>
      </c>
      <c r="G240">
        <v>1</v>
      </c>
      <c r="H240" s="28"/>
    </row>
    <row r="241" spans="1:8" x14ac:dyDescent="0.3">
      <c r="A241">
        <v>2019</v>
      </c>
      <c r="B241" t="s">
        <v>90</v>
      </c>
      <c r="C241" t="str">
        <f>VLOOKUP(B241,lookup!$A$2:$D$49,3,0)</f>
        <v>Non Metropolitan Fire Authorities</v>
      </c>
      <c r="D241" t="str">
        <f>VLOOKUP(B241,lookup!$A$2:$D$49,4,0)</f>
        <v>E31000027</v>
      </c>
      <c r="E241" t="s">
        <v>1089</v>
      </c>
      <c r="F241" t="s">
        <v>157</v>
      </c>
      <c r="G241">
        <v>44</v>
      </c>
      <c r="H241" s="28"/>
    </row>
    <row r="242" spans="1:8" x14ac:dyDescent="0.3">
      <c r="A242">
        <v>2019</v>
      </c>
      <c r="B242" t="s">
        <v>93</v>
      </c>
      <c r="C242" t="str">
        <f>VLOOKUP(B242,lookup!$A$2:$D$49,3,0)</f>
        <v>Non Metropolitan Fire Authorities</v>
      </c>
      <c r="D242" t="str">
        <f>VLOOKUP(B242,lookup!$A$2:$D$49,4,0)</f>
        <v>E31000028</v>
      </c>
      <c r="E242" t="s">
        <v>175</v>
      </c>
      <c r="F242" t="s">
        <v>157</v>
      </c>
      <c r="G242">
        <v>177</v>
      </c>
      <c r="H242" s="28"/>
    </row>
    <row r="243" spans="1:8" x14ac:dyDescent="0.3">
      <c r="A243">
        <v>2019</v>
      </c>
      <c r="B243" t="s">
        <v>93</v>
      </c>
      <c r="C243" t="str">
        <f>VLOOKUP(B243,lookup!$A$2:$D$49,3,0)</f>
        <v>Non Metropolitan Fire Authorities</v>
      </c>
      <c r="D243" t="str">
        <f>VLOOKUP(B243,lookup!$A$2:$D$49,4,0)</f>
        <v>E31000028</v>
      </c>
      <c r="E243" t="s">
        <v>1086</v>
      </c>
      <c r="F243" t="s">
        <v>157</v>
      </c>
      <c r="G243">
        <v>2</v>
      </c>
      <c r="H243" s="28"/>
    </row>
    <row r="244" spans="1:8" x14ac:dyDescent="0.3">
      <c r="A244">
        <v>2019</v>
      </c>
      <c r="B244" t="s">
        <v>93</v>
      </c>
      <c r="C244" t="str">
        <f>VLOOKUP(B244,lookup!$A$2:$D$49,3,0)</f>
        <v>Non Metropolitan Fire Authorities</v>
      </c>
      <c r="D244" t="str">
        <f>VLOOKUP(B244,lookup!$A$2:$D$49,4,0)</f>
        <v>E31000028</v>
      </c>
      <c r="E244" t="s">
        <v>177</v>
      </c>
      <c r="F244" t="s">
        <v>157</v>
      </c>
      <c r="G244">
        <v>4</v>
      </c>
      <c r="H244" s="28"/>
    </row>
    <row r="245" spans="1:8" x14ac:dyDescent="0.3">
      <c r="A245">
        <v>2019</v>
      </c>
      <c r="B245" t="s">
        <v>93</v>
      </c>
      <c r="C245" t="str">
        <f>VLOOKUP(B245,lookup!$A$2:$D$49,3,0)</f>
        <v>Non Metropolitan Fire Authorities</v>
      </c>
      <c r="D245" t="str">
        <f>VLOOKUP(B245,lookup!$A$2:$D$49,4,0)</f>
        <v>E31000028</v>
      </c>
      <c r="E245" t="s">
        <v>178</v>
      </c>
      <c r="F245" t="s">
        <v>157</v>
      </c>
      <c r="G245">
        <v>0</v>
      </c>
      <c r="H245" s="28"/>
    </row>
    <row r="246" spans="1:8" x14ac:dyDescent="0.3">
      <c r="A246">
        <v>2019</v>
      </c>
      <c r="B246" t="s">
        <v>93</v>
      </c>
      <c r="C246" t="str">
        <f>VLOOKUP(B246,lookup!$A$2:$D$49,3,0)</f>
        <v>Non Metropolitan Fire Authorities</v>
      </c>
      <c r="D246" t="str">
        <f>VLOOKUP(B246,lookup!$A$2:$D$49,4,0)</f>
        <v>E31000028</v>
      </c>
      <c r="E246" t="s">
        <v>179</v>
      </c>
      <c r="F246" t="s">
        <v>157</v>
      </c>
      <c r="G246">
        <v>1</v>
      </c>
      <c r="H246" s="28"/>
    </row>
    <row r="247" spans="1:8" x14ac:dyDescent="0.3">
      <c r="A247">
        <v>2019</v>
      </c>
      <c r="B247" t="s">
        <v>93</v>
      </c>
      <c r="C247" t="str">
        <f>VLOOKUP(B247,lookup!$A$2:$D$49,3,0)</f>
        <v>Non Metropolitan Fire Authorities</v>
      </c>
      <c r="D247" t="str">
        <f>VLOOKUP(B247,lookup!$A$2:$D$49,4,0)</f>
        <v>E31000028</v>
      </c>
      <c r="E247" t="s">
        <v>1087</v>
      </c>
      <c r="F247" t="s">
        <v>157</v>
      </c>
      <c r="G247">
        <v>0</v>
      </c>
      <c r="H247" s="28"/>
    </row>
    <row r="248" spans="1:8" x14ac:dyDescent="0.3">
      <c r="A248">
        <v>2019</v>
      </c>
      <c r="B248" t="s">
        <v>93</v>
      </c>
      <c r="C248" t="str">
        <f>VLOOKUP(B248,lookup!$A$2:$D$49,3,0)</f>
        <v>Non Metropolitan Fire Authorities</v>
      </c>
      <c r="D248" t="str">
        <f>VLOOKUP(B248,lookup!$A$2:$D$49,4,0)</f>
        <v>E31000028</v>
      </c>
      <c r="E248" t="s">
        <v>1088</v>
      </c>
      <c r="F248" t="s">
        <v>157</v>
      </c>
      <c r="G248">
        <v>0</v>
      </c>
      <c r="H248" s="28"/>
    </row>
    <row r="249" spans="1:8" x14ac:dyDescent="0.3">
      <c r="A249">
        <v>2019</v>
      </c>
      <c r="B249" t="s">
        <v>93</v>
      </c>
      <c r="C249" t="str">
        <f>VLOOKUP(B249,lookup!$A$2:$D$49,3,0)</f>
        <v>Non Metropolitan Fire Authorities</v>
      </c>
      <c r="D249" t="str">
        <f>VLOOKUP(B249,lookup!$A$2:$D$49,4,0)</f>
        <v>E31000028</v>
      </c>
      <c r="E249" t="s">
        <v>1089</v>
      </c>
      <c r="F249" t="s">
        <v>157</v>
      </c>
      <c r="G249">
        <v>51</v>
      </c>
      <c r="H249" s="28"/>
    </row>
    <row r="250" spans="1:8" x14ac:dyDescent="0.3">
      <c r="A250">
        <v>2019</v>
      </c>
      <c r="B250" t="s">
        <v>96</v>
      </c>
      <c r="C250" t="str">
        <f>VLOOKUP(B250,lookup!$A$2:$D$49,3,0)</f>
        <v>Non Metropolitan Fire Authorities</v>
      </c>
      <c r="D250" t="str">
        <f>VLOOKUP(B250,lookup!$A$2:$D$49,4,0)</f>
        <v>E31000029</v>
      </c>
      <c r="E250" t="s">
        <v>175</v>
      </c>
      <c r="F250" t="s">
        <v>157</v>
      </c>
      <c r="G250">
        <v>125</v>
      </c>
      <c r="H250" s="28"/>
    </row>
    <row r="251" spans="1:8" x14ac:dyDescent="0.3">
      <c r="A251">
        <v>2019</v>
      </c>
      <c r="B251" t="s">
        <v>96</v>
      </c>
      <c r="C251" t="str">
        <f>VLOOKUP(B251,lookup!$A$2:$D$49,3,0)</f>
        <v>Non Metropolitan Fire Authorities</v>
      </c>
      <c r="D251" t="str">
        <f>VLOOKUP(B251,lookup!$A$2:$D$49,4,0)</f>
        <v>E31000029</v>
      </c>
      <c r="E251" t="s">
        <v>1086</v>
      </c>
      <c r="F251" t="s">
        <v>157</v>
      </c>
      <c r="G251">
        <v>1</v>
      </c>
      <c r="H251" s="28"/>
    </row>
    <row r="252" spans="1:8" x14ac:dyDescent="0.3">
      <c r="A252">
        <v>2019</v>
      </c>
      <c r="B252" t="s">
        <v>96</v>
      </c>
      <c r="C252" t="str">
        <f>VLOOKUP(B252,lookup!$A$2:$D$49,3,0)</f>
        <v>Non Metropolitan Fire Authorities</v>
      </c>
      <c r="D252" t="str">
        <f>VLOOKUP(B252,lookup!$A$2:$D$49,4,0)</f>
        <v>E31000029</v>
      </c>
      <c r="E252" t="s">
        <v>177</v>
      </c>
      <c r="F252" t="s">
        <v>157</v>
      </c>
      <c r="G252">
        <v>0</v>
      </c>
      <c r="H252" s="28"/>
    </row>
    <row r="253" spans="1:8" x14ac:dyDescent="0.3">
      <c r="A253">
        <v>2019</v>
      </c>
      <c r="B253" t="s">
        <v>96</v>
      </c>
      <c r="C253" t="str">
        <f>VLOOKUP(B253,lookup!$A$2:$D$49,3,0)</f>
        <v>Non Metropolitan Fire Authorities</v>
      </c>
      <c r="D253" t="str">
        <f>VLOOKUP(B253,lookup!$A$2:$D$49,4,0)</f>
        <v>E31000029</v>
      </c>
      <c r="E253" t="s">
        <v>178</v>
      </c>
      <c r="F253" t="s">
        <v>157</v>
      </c>
      <c r="G253">
        <v>0</v>
      </c>
      <c r="H253" s="28"/>
    </row>
    <row r="254" spans="1:8" x14ac:dyDescent="0.3">
      <c r="A254">
        <v>2019</v>
      </c>
      <c r="B254" t="s">
        <v>96</v>
      </c>
      <c r="C254" t="str">
        <f>VLOOKUP(B254,lookup!$A$2:$D$49,3,0)</f>
        <v>Non Metropolitan Fire Authorities</v>
      </c>
      <c r="D254" t="str">
        <f>VLOOKUP(B254,lookup!$A$2:$D$49,4,0)</f>
        <v>E31000029</v>
      </c>
      <c r="E254" t="s">
        <v>179</v>
      </c>
      <c r="F254" t="s">
        <v>157</v>
      </c>
      <c r="G254">
        <v>0</v>
      </c>
      <c r="H254" s="28"/>
    </row>
    <row r="255" spans="1:8" x14ac:dyDescent="0.3">
      <c r="A255">
        <v>2019</v>
      </c>
      <c r="B255" t="s">
        <v>96</v>
      </c>
      <c r="C255" t="str">
        <f>VLOOKUP(B255,lookup!$A$2:$D$49,3,0)</f>
        <v>Non Metropolitan Fire Authorities</v>
      </c>
      <c r="D255" t="str">
        <f>VLOOKUP(B255,lookup!$A$2:$D$49,4,0)</f>
        <v>E31000029</v>
      </c>
      <c r="E255" t="s">
        <v>1087</v>
      </c>
      <c r="F255" t="s">
        <v>157</v>
      </c>
      <c r="G255">
        <v>0</v>
      </c>
      <c r="H255" s="28"/>
    </row>
    <row r="256" spans="1:8" x14ac:dyDescent="0.3">
      <c r="A256">
        <v>2019</v>
      </c>
      <c r="B256" t="s">
        <v>96</v>
      </c>
      <c r="C256" t="str">
        <f>VLOOKUP(B256,lookup!$A$2:$D$49,3,0)</f>
        <v>Non Metropolitan Fire Authorities</v>
      </c>
      <c r="D256" t="str">
        <f>VLOOKUP(B256,lookup!$A$2:$D$49,4,0)</f>
        <v>E31000029</v>
      </c>
      <c r="E256" t="s">
        <v>1088</v>
      </c>
      <c r="F256" t="s">
        <v>157</v>
      </c>
      <c r="G256">
        <v>0</v>
      </c>
      <c r="H256" s="28"/>
    </row>
    <row r="257" spans="1:8" x14ac:dyDescent="0.3">
      <c r="A257">
        <v>2019</v>
      </c>
      <c r="B257" t="s">
        <v>96</v>
      </c>
      <c r="C257" t="str">
        <f>VLOOKUP(B257,lookup!$A$2:$D$49,3,0)</f>
        <v>Non Metropolitan Fire Authorities</v>
      </c>
      <c r="D257" t="str">
        <f>VLOOKUP(B257,lookup!$A$2:$D$49,4,0)</f>
        <v>E31000029</v>
      </c>
      <c r="E257" t="s">
        <v>1089</v>
      </c>
      <c r="F257" t="s">
        <v>157</v>
      </c>
      <c r="G257">
        <v>8</v>
      </c>
      <c r="H257" s="28"/>
    </row>
    <row r="258" spans="1:8" x14ac:dyDescent="0.3">
      <c r="A258">
        <v>2019</v>
      </c>
      <c r="B258" t="s">
        <v>99</v>
      </c>
      <c r="C258" t="str">
        <f>VLOOKUP(B258,lookup!$A$2:$D$49,3,0)</f>
        <v>Non Metropolitan Fire Authorities</v>
      </c>
      <c r="D258" t="str">
        <f>VLOOKUP(B258,lookup!$A$2:$D$49,4,0)</f>
        <v>E31000030</v>
      </c>
      <c r="E258" t="s">
        <v>175</v>
      </c>
      <c r="F258" t="s">
        <v>157</v>
      </c>
      <c r="G258">
        <v>384</v>
      </c>
      <c r="H258" s="28"/>
    </row>
    <row r="259" spans="1:8" x14ac:dyDescent="0.3">
      <c r="A259">
        <v>2019</v>
      </c>
      <c r="B259" t="s">
        <v>99</v>
      </c>
      <c r="C259" t="str">
        <f>VLOOKUP(B259,lookup!$A$2:$D$49,3,0)</f>
        <v>Non Metropolitan Fire Authorities</v>
      </c>
      <c r="D259" t="str">
        <f>VLOOKUP(B259,lookup!$A$2:$D$49,4,0)</f>
        <v>E31000030</v>
      </c>
      <c r="E259" t="s">
        <v>1086</v>
      </c>
      <c r="F259" t="s">
        <v>157</v>
      </c>
      <c r="G259">
        <v>28</v>
      </c>
      <c r="H259" s="28"/>
    </row>
    <row r="260" spans="1:8" x14ac:dyDescent="0.3">
      <c r="A260">
        <v>2019</v>
      </c>
      <c r="B260" t="s">
        <v>99</v>
      </c>
      <c r="C260" t="str">
        <f>VLOOKUP(B260,lookup!$A$2:$D$49,3,0)</f>
        <v>Non Metropolitan Fire Authorities</v>
      </c>
      <c r="D260" t="str">
        <f>VLOOKUP(B260,lookup!$A$2:$D$49,4,0)</f>
        <v>E31000030</v>
      </c>
      <c r="E260" t="s">
        <v>177</v>
      </c>
      <c r="F260" t="s">
        <v>157</v>
      </c>
      <c r="G260">
        <v>14</v>
      </c>
      <c r="H260" s="28"/>
    </row>
    <row r="261" spans="1:8" x14ac:dyDescent="0.3">
      <c r="A261">
        <v>2019</v>
      </c>
      <c r="B261" t="s">
        <v>99</v>
      </c>
      <c r="C261" t="str">
        <f>VLOOKUP(B261,lookup!$A$2:$D$49,3,0)</f>
        <v>Non Metropolitan Fire Authorities</v>
      </c>
      <c r="D261" t="str">
        <f>VLOOKUP(B261,lookup!$A$2:$D$49,4,0)</f>
        <v>E31000030</v>
      </c>
      <c r="E261" t="s">
        <v>178</v>
      </c>
      <c r="F261" t="s">
        <v>157</v>
      </c>
      <c r="G261">
        <v>5</v>
      </c>
      <c r="H261" s="28"/>
    </row>
    <row r="262" spans="1:8" x14ac:dyDescent="0.3">
      <c r="A262">
        <v>2019</v>
      </c>
      <c r="B262" t="s">
        <v>99</v>
      </c>
      <c r="C262" t="str">
        <f>VLOOKUP(B262,lookup!$A$2:$D$49,3,0)</f>
        <v>Non Metropolitan Fire Authorities</v>
      </c>
      <c r="D262" t="str">
        <f>VLOOKUP(B262,lookup!$A$2:$D$49,4,0)</f>
        <v>E31000030</v>
      </c>
      <c r="E262" t="s">
        <v>179</v>
      </c>
      <c r="F262" t="s">
        <v>157</v>
      </c>
      <c r="G262">
        <v>3</v>
      </c>
      <c r="H262" s="28"/>
    </row>
    <row r="263" spans="1:8" x14ac:dyDescent="0.3">
      <c r="A263">
        <v>2019</v>
      </c>
      <c r="B263" t="s">
        <v>99</v>
      </c>
      <c r="C263" t="str">
        <f>VLOOKUP(B263,lookup!$A$2:$D$49,3,0)</f>
        <v>Non Metropolitan Fire Authorities</v>
      </c>
      <c r="D263" t="str">
        <f>VLOOKUP(B263,lookup!$A$2:$D$49,4,0)</f>
        <v>E31000030</v>
      </c>
      <c r="E263" t="s">
        <v>1087</v>
      </c>
      <c r="F263" t="s">
        <v>157</v>
      </c>
      <c r="G263">
        <v>0</v>
      </c>
      <c r="H263" s="28"/>
    </row>
    <row r="264" spans="1:8" x14ac:dyDescent="0.3">
      <c r="A264">
        <v>2019</v>
      </c>
      <c r="B264" t="s">
        <v>99</v>
      </c>
      <c r="C264" t="str">
        <f>VLOOKUP(B264,lookup!$A$2:$D$49,3,0)</f>
        <v>Non Metropolitan Fire Authorities</v>
      </c>
      <c r="D264" t="str">
        <f>VLOOKUP(B264,lookup!$A$2:$D$49,4,0)</f>
        <v>E31000030</v>
      </c>
      <c r="E264" t="s">
        <v>1088</v>
      </c>
      <c r="F264" t="s">
        <v>157</v>
      </c>
      <c r="G264">
        <v>0</v>
      </c>
      <c r="H264" s="28"/>
    </row>
    <row r="265" spans="1:8" x14ac:dyDescent="0.3">
      <c r="A265">
        <v>2019</v>
      </c>
      <c r="B265" t="s">
        <v>99</v>
      </c>
      <c r="C265" t="str">
        <f>VLOOKUP(B265,lookup!$A$2:$D$49,3,0)</f>
        <v>Non Metropolitan Fire Authorities</v>
      </c>
      <c r="D265" t="str">
        <f>VLOOKUP(B265,lookup!$A$2:$D$49,4,0)</f>
        <v>E31000030</v>
      </c>
      <c r="E265" t="s">
        <v>1089</v>
      </c>
      <c r="F265" t="s">
        <v>157</v>
      </c>
      <c r="G265">
        <v>22</v>
      </c>
      <c r="H265" s="28"/>
    </row>
    <row r="266" spans="1:8" x14ac:dyDescent="0.3">
      <c r="A266">
        <v>2019</v>
      </c>
      <c r="B266" t="s">
        <v>102</v>
      </c>
      <c r="C266" t="str">
        <f>VLOOKUP(B266,lookup!$A$2:$D$49,3,0)</f>
        <v>Non Metropolitan Fire Authorities</v>
      </c>
      <c r="D266" t="str">
        <f>VLOOKUP(B266,lookup!$A$2:$D$49,4,0)</f>
        <v>E31000031</v>
      </c>
      <c r="E266" t="s">
        <v>175</v>
      </c>
      <c r="F266" t="s">
        <v>157</v>
      </c>
      <c r="G266">
        <v>214</v>
      </c>
      <c r="H266" s="28"/>
    </row>
    <row r="267" spans="1:8" x14ac:dyDescent="0.3">
      <c r="A267">
        <v>2019</v>
      </c>
      <c r="B267" t="s">
        <v>102</v>
      </c>
      <c r="C267" t="str">
        <f>VLOOKUP(B267,lookup!$A$2:$D$49,3,0)</f>
        <v>Non Metropolitan Fire Authorities</v>
      </c>
      <c r="D267" t="str">
        <f>VLOOKUP(B267,lookup!$A$2:$D$49,4,0)</f>
        <v>E31000031</v>
      </c>
      <c r="E267" t="s">
        <v>1086</v>
      </c>
      <c r="F267" t="s">
        <v>157</v>
      </c>
      <c r="G267">
        <v>4</v>
      </c>
      <c r="H267" s="28"/>
    </row>
    <row r="268" spans="1:8" x14ac:dyDescent="0.3">
      <c r="A268">
        <v>2019</v>
      </c>
      <c r="B268" t="s">
        <v>102</v>
      </c>
      <c r="C268" t="str">
        <f>VLOOKUP(B268,lookup!$A$2:$D$49,3,0)</f>
        <v>Non Metropolitan Fire Authorities</v>
      </c>
      <c r="D268" t="str">
        <f>VLOOKUP(B268,lookup!$A$2:$D$49,4,0)</f>
        <v>E31000031</v>
      </c>
      <c r="E268" t="s">
        <v>177</v>
      </c>
      <c r="F268" t="s">
        <v>157</v>
      </c>
      <c r="G268">
        <v>2</v>
      </c>
      <c r="H268" s="28"/>
    </row>
    <row r="269" spans="1:8" x14ac:dyDescent="0.3">
      <c r="A269">
        <v>2019</v>
      </c>
      <c r="B269" t="s">
        <v>102</v>
      </c>
      <c r="C269" t="str">
        <f>VLOOKUP(B269,lookup!$A$2:$D$49,3,0)</f>
        <v>Non Metropolitan Fire Authorities</v>
      </c>
      <c r="D269" t="str">
        <f>VLOOKUP(B269,lookup!$A$2:$D$49,4,0)</f>
        <v>E31000031</v>
      </c>
      <c r="E269" t="s">
        <v>178</v>
      </c>
      <c r="F269" t="s">
        <v>157</v>
      </c>
      <c r="G269">
        <v>0</v>
      </c>
      <c r="H269" s="28"/>
    </row>
    <row r="270" spans="1:8" x14ac:dyDescent="0.3">
      <c r="A270">
        <v>2019</v>
      </c>
      <c r="B270" t="s">
        <v>102</v>
      </c>
      <c r="C270" t="str">
        <f>VLOOKUP(B270,lookup!$A$2:$D$49,3,0)</f>
        <v>Non Metropolitan Fire Authorities</v>
      </c>
      <c r="D270" t="str">
        <f>VLOOKUP(B270,lookup!$A$2:$D$49,4,0)</f>
        <v>E31000031</v>
      </c>
      <c r="E270" t="s">
        <v>179</v>
      </c>
      <c r="F270" t="s">
        <v>157</v>
      </c>
      <c r="G270">
        <v>1</v>
      </c>
      <c r="H270" s="28"/>
    </row>
    <row r="271" spans="1:8" x14ac:dyDescent="0.3">
      <c r="A271">
        <v>2019</v>
      </c>
      <c r="B271" t="s">
        <v>102</v>
      </c>
      <c r="C271" t="str">
        <f>VLOOKUP(B271,lookup!$A$2:$D$49,3,0)</f>
        <v>Non Metropolitan Fire Authorities</v>
      </c>
      <c r="D271" t="str">
        <f>VLOOKUP(B271,lookup!$A$2:$D$49,4,0)</f>
        <v>E31000031</v>
      </c>
      <c r="E271" t="s">
        <v>1087</v>
      </c>
      <c r="F271" t="s">
        <v>157</v>
      </c>
      <c r="G271">
        <v>0</v>
      </c>
      <c r="H271" s="28"/>
    </row>
    <row r="272" spans="1:8" x14ac:dyDescent="0.3">
      <c r="A272">
        <v>2019</v>
      </c>
      <c r="B272" t="s">
        <v>102</v>
      </c>
      <c r="C272" t="str">
        <f>VLOOKUP(B272,lookup!$A$2:$D$49,3,0)</f>
        <v>Non Metropolitan Fire Authorities</v>
      </c>
      <c r="D272" t="str">
        <f>VLOOKUP(B272,lookup!$A$2:$D$49,4,0)</f>
        <v>E31000031</v>
      </c>
      <c r="E272" t="s">
        <v>1088</v>
      </c>
      <c r="F272" t="s">
        <v>157</v>
      </c>
      <c r="G272">
        <v>0</v>
      </c>
      <c r="H272" s="28"/>
    </row>
    <row r="273" spans="1:8" x14ac:dyDescent="0.3">
      <c r="A273">
        <v>2019</v>
      </c>
      <c r="B273" t="s">
        <v>102</v>
      </c>
      <c r="C273" t="str">
        <f>VLOOKUP(B273,lookup!$A$2:$D$49,3,0)</f>
        <v>Non Metropolitan Fire Authorities</v>
      </c>
      <c r="D273" t="str">
        <f>VLOOKUP(B273,lookup!$A$2:$D$49,4,0)</f>
        <v>E31000031</v>
      </c>
      <c r="E273" t="s">
        <v>1089</v>
      </c>
      <c r="F273" t="s">
        <v>157</v>
      </c>
      <c r="G273">
        <v>14</v>
      </c>
      <c r="H273" s="28"/>
    </row>
    <row r="274" spans="1:8" x14ac:dyDescent="0.3">
      <c r="A274">
        <v>2019</v>
      </c>
      <c r="B274" t="s">
        <v>105</v>
      </c>
      <c r="C274" t="str">
        <f>VLOOKUP(B274,lookup!$A$2:$D$49,3,0)</f>
        <v>Non Metropolitan Fire Authorities</v>
      </c>
      <c r="D274" t="str">
        <f>VLOOKUP(B274,lookup!$A$2:$D$49,4,0)</f>
        <v>E31000032</v>
      </c>
      <c r="E274" t="s">
        <v>175</v>
      </c>
      <c r="F274" t="s">
        <v>157</v>
      </c>
      <c r="G274">
        <v>146</v>
      </c>
      <c r="H274" s="28"/>
    </row>
    <row r="275" spans="1:8" x14ac:dyDescent="0.3">
      <c r="A275">
        <v>2019</v>
      </c>
      <c r="B275" t="s">
        <v>105</v>
      </c>
      <c r="C275" t="str">
        <f>VLOOKUP(B275,lookup!$A$2:$D$49,3,0)</f>
        <v>Non Metropolitan Fire Authorities</v>
      </c>
      <c r="D275" t="str">
        <f>VLOOKUP(B275,lookup!$A$2:$D$49,4,0)</f>
        <v>E31000032</v>
      </c>
      <c r="E275" t="s">
        <v>1086</v>
      </c>
      <c r="F275" t="s">
        <v>157</v>
      </c>
      <c r="G275">
        <v>4</v>
      </c>
      <c r="H275" s="28"/>
    </row>
    <row r="276" spans="1:8" x14ac:dyDescent="0.3">
      <c r="A276">
        <v>2019</v>
      </c>
      <c r="B276" t="s">
        <v>105</v>
      </c>
      <c r="C276" t="str">
        <f>VLOOKUP(B276,lookup!$A$2:$D$49,3,0)</f>
        <v>Non Metropolitan Fire Authorities</v>
      </c>
      <c r="D276" t="str">
        <f>VLOOKUP(B276,lookup!$A$2:$D$49,4,0)</f>
        <v>E31000032</v>
      </c>
      <c r="E276" t="s">
        <v>177</v>
      </c>
      <c r="F276" t="s">
        <v>157</v>
      </c>
      <c r="G276">
        <v>1</v>
      </c>
      <c r="H276" s="28"/>
    </row>
    <row r="277" spans="1:8" x14ac:dyDescent="0.3">
      <c r="A277">
        <v>2019</v>
      </c>
      <c r="B277" t="s">
        <v>105</v>
      </c>
      <c r="C277" t="str">
        <f>VLOOKUP(B277,lookup!$A$2:$D$49,3,0)</f>
        <v>Non Metropolitan Fire Authorities</v>
      </c>
      <c r="D277" t="str">
        <f>VLOOKUP(B277,lookup!$A$2:$D$49,4,0)</f>
        <v>E31000032</v>
      </c>
      <c r="E277" t="s">
        <v>178</v>
      </c>
      <c r="F277" t="s">
        <v>157</v>
      </c>
      <c r="G277">
        <v>0</v>
      </c>
      <c r="H277" s="28"/>
    </row>
    <row r="278" spans="1:8" x14ac:dyDescent="0.3">
      <c r="A278">
        <v>2019</v>
      </c>
      <c r="B278" t="s">
        <v>105</v>
      </c>
      <c r="C278" t="str">
        <f>VLOOKUP(B278,lookup!$A$2:$D$49,3,0)</f>
        <v>Non Metropolitan Fire Authorities</v>
      </c>
      <c r="D278" t="str">
        <f>VLOOKUP(B278,lookup!$A$2:$D$49,4,0)</f>
        <v>E31000032</v>
      </c>
      <c r="E278" t="s">
        <v>179</v>
      </c>
      <c r="F278" t="s">
        <v>157</v>
      </c>
      <c r="G278">
        <v>3</v>
      </c>
      <c r="H278" s="28"/>
    </row>
    <row r="279" spans="1:8" x14ac:dyDescent="0.3">
      <c r="A279">
        <v>2019</v>
      </c>
      <c r="B279" t="s">
        <v>105</v>
      </c>
      <c r="C279" t="str">
        <f>VLOOKUP(B279,lookup!$A$2:$D$49,3,0)</f>
        <v>Non Metropolitan Fire Authorities</v>
      </c>
      <c r="D279" t="str">
        <f>VLOOKUP(B279,lookup!$A$2:$D$49,4,0)</f>
        <v>E31000032</v>
      </c>
      <c r="E279" t="s">
        <v>1087</v>
      </c>
      <c r="F279" t="s">
        <v>157</v>
      </c>
      <c r="G279">
        <v>0</v>
      </c>
      <c r="H279" s="28"/>
    </row>
    <row r="280" spans="1:8" x14ac:dyDescent="0.3">
      <c r="A280">
        <v>2019</v>
      </c>
      <c r="B280" t="s">
        <v>105</v>
      </c>
      <c r="C280" t="str">
        <f>VLOOKUP(B280,lookup!$A$2:$D$49,3,0)</f>
        <v>Non Metropolitan Fire Authorities</v>
      </c>
      <c r="D280" t="str">
        <f>VLOOKUP(B280,lookup!$A$2:$D$49,4,0)</f>
        <v>E31000032</v>
      </c>
      <c r="E280" t="s">
        <v>1088</v>
      </c>
      <c r="F280" t="s">
        <v>157</v>
      </c>
      <c r="G280">
        <v>0</v>
      </c>
      <c r="H280" s="28"/>
    </row>
    <row r="281" spans="1:8" x14ac:dyDescent="0.3">
      <c r="A281">
        <v>2019</v>
      </c>
      <c r="B281" t="s">
        <v>105</v>
      </c>
      <c r="C281" t="str">
        <f>VLOOKUP(B281,lookup!$A$2:$D$49,3,0)</f>
        <v>Non Metropolitan Fire Authorities</v>
      </c>
      <c r="D281" t="str">
        <f>VLOOKUP(B281,lookup!$A$2:$D$49,4,0)</f>
        <v>E31000032</v>
      </c>
      <c r="E281" t="s">
        <v>1089</v>
      </c>
      <c r="F281" t="s">
        <v>157</v>
      </c>
      <c r="G281">
        <v>31</v>
      </c>
      <c r="H281" s="28"/>
    </row>
    <row r="282" spans="1:8" x14ac:dyDescent="0.3">
      <c r="A282">
        <v>2019</v>
      </c>
      <c r="B282" t="s">
        <v>108</v>
      </c>
      <c r="C282" t="str">
        <f>VLOOKUP(B282,lookup!$A$2:$D$49,3,0)</f>
        <v>Metropolitan Fire Authorities</v>
      </c>
      <c r="D282" t="str">
        <f>VLOOKUP(B282,lookup!$A$2:$D$49,4,0)</f>
        <v>E31000042</v>
      </c>
      <c r="E282" t="s">
        <v>175</v>
      </c>
      <c r="F282" t="s">
        <v>157</v>
      </c>
      <c r="G282">
        <v>542</v>
      </c>
      <c r="H282" s="28"/>
    </row>
    <row r="283" spans="1:8" x14ac:dyDescent="0.3">
      <c r="A283">
        <v>2019</v>
      </c>
      <c r="B283" t="s">
        <v>108</v>
      </c>
      <c r="C283" t="str">
        <f>VLOOKUP(B283,lookup!$A$2:$D$49,3,0)</f>
        <v>Metropolitan Fire Authorities</v>
      </c>
      <c r="D283" t="str">
        <f>VLOOKUP(B283,lookup!$A$2:$D$49,4,0)</f>
        <v>E31000042</v>
      </c>
      <c r="E283" t="s">
        <v>1086</v>
      </c>
      <c r="F283" t="s">
        <v>157</v>
      </c>
      <c r="G283">
        <v>5</v>
      </c>
      <c r="H283" s="28"/>
    </row>
    <row r="284" spans="1:8" x14ac:dyDescent="0.3">
      <c r="A284">
        <v>2019</v>
      </c>
      <c r="B284" t="s">
        <v>108</v>
      </c>
      <c r="C284" t="str">
        <f>VLOOKUP(B284,lookup!$A$2:$D$49,3,0)</f>
        <v>Metropolitan Fire Authorities</v>
      </c>
      <c r="D284" t="str">
        <f>VLOOKUP(B284,lookup!$A$2:$D$49,4,0)</f>
        <v>E31000042</v>
      </c>
      <c r="E284" t="s">
        <v>177</v>
      </c>
      <c r="F284" t="s">
        <v>157</v>
      </c>
      <c r="G284">
        <v>13</v>
      </c>
      <c r="H284" s="28"/>
    </row>
    <row r="285" spans="1:8" x14ac:dyDescent="0.3">
      <c r="A285">
        <v>2019</v>
      </c>
      <c r="B285" t="s">
        <v>108</v>
      </c>
      <c r="C285" t="str">
        <f>VLOOKUP(B285,lookup!$A$2:$D$49,3,0)</f>
        <v>Metropolitan Fire Authorities</v>
      </c>
      <c r="D285" t="str">
        <f>VLOOKUP(B285,lookup!$A$2:$D$49,4,0)</f>
        <v>E31000042</v>
      </c>
      <c r="E285" t="s">
        <v>178</v>
      </c>
      <c r="F285" t="s">
        <v>157</v>
      </c>
      <c r="G285">
        <v>1</v>
      </c>
      <c r="H285" s="28"/>
    </row>
    <row r="286" spans="1:8" x14ac:dyDescent="0.3">
      <c r="A286">
        <v>2019</v>
      </c>
      <c r="B286" t="s">
        <v>108</v>
      </c>
      <c r="C286" t="str">
        <f>VLOOKUP(B286,lookup!$A$2:$D$49,3,0)</f>
        <v>Metropolitan Fire Authorities</v>
      </c>
      <c r="D286" t="str">
        <f>VLOOKUP(B286,lookup!$A$2:$D$49,4,0)</f>
        <v>E31000042</v>
      </c>
      <c r="E286" t="s">
        <v>179</v>
      </c>
      <c r="F286" t="s">
        <v>157</v>
      </c>
      <c r="G286">
        <v>8</v>
      </c>
      <c r="H286" s="28"/>
    </row>
    <row r="287" spans="1:8" x14ac:dyDescent="0.3">
      <c r="A287">
        <v>2019</v>
      </c>
      <c r="B287" t="s">
        <v>108</v>
      </c>
      <c r="C287" t="str">
        <f>VLOOKUP(B287,lookup!$A$2:$D$49,3,0)</f>
        <v>Metropolitan Fire Authorities</v>
      </c>
      <c r="D287" t="str">
        <f>VLOOKUP(B287,lookup!$A$2:$D$49,4,0)</f>
        <v>E31000042</v>
      </c>
      <c r="E287" t="s">
        <v>1087</v>
      </c>
      <c r="F287" t="s">
        <v>157</v>
      </c>
      <c r="G287">
        <v>1</v>
      </c>
      <c r="H287" s="28"/>
    </row>
    <row r="288" spans="1:8" x14ac:dyDescent="0.3">
      <c r="A288">
        <v>2019</v>
      </c>
      <c r="B288" t="s">
        <v>108</v>
      </c>
      <c r="C288" t="str">
        <f>VLOOKUP(B288,lookup!$A$2:$D$49,3,0)</f>
        <v>Metropolitan Fire Authorities</v>
      </c>
      <c r="D288" t="str">
        <f>VLOOKUP(B288,lookup!$A$2:$D$49,4,0)</f>
        <v>E31000042</v>
      </c>
      <c r="E288" t="s">
        <v>1088</v>
      </c>
      <c r="F288" t="s">
        <v>157</v>
      </c>
      <c r="G288">
        <v>2</v>
      </c>
      <c r="H288" s="28"/>
    </row>
    <row r="289" spans="1:8" x14ac:dyDescent="0.3">
      <c r="A289">
        <v>2019</v>
      </c>
      <c r="B289" t="s">
        <v>108</v>
      </c>
      <c r="C289" t="str">
        <f>VLOOKUP(B289,lookup!$A$2:$D$49,3,0)</f>
        <v>Metropolitan Fire Authorities</v>
      </c>
      <c r="D289" t="str">
        <f>VLOOKUP(B289,lookup!$A$2:$D$49,4,0)</f>
        <v>E31000042</v>
      </c>
      <c r="E289" t="s">
        <v>1089</v>
      </c>
      <c r="F289" t="s">
        <v>157</v>
      </c>
      <c r="G289">
        <v>1</v>
      </c>
      <c r="H289" s="28"/>
    </row>
    <row r="290" spans="1:8" x14ac:dyDescent="0.3">
      <c r="A290">
        <v>2019</v>
      </c>
      <c r="B290" t="s">
        <v>111</v>
      </c>
      <c r="C290" t="str">
        <f>VLOOKUP(B290,lookup!$A$2:$D$49,3,0)</f>
        <v>Non Metropolitan Fire Authorities</v>
      </c>
      <c r="D290" t="str">
        <f>VLOOKUP(B290,lookup!$A$2:$D$49,4,0)</f>
        <v>E31000033</v>
      </c>
      <c r="E290" t="s">
        <v>175</v>
      </c>
      <c r="F290" t="s">
        <v>157</v>
      </c>
      <c r="G290">
        <v>299</v>
      </c>
      <c r="H290" s="28"/>
    </row>
    <row r="291" spans="1:8" x14ac:dyDescent="0.3">
      <c r="A291">
        <v>2019</v>
      </c>
      <c r="B291" t="s">
        <v>111</v>
      </c>
      <c r="C291" t="str">
        <f>VLOOKUP(B291,lookup!$A$2:$D$49,3,0)</f>
        <v>Non Metropolitan Fire Authorities</v>
      </c>
      <c r="D291" t="str">
        <f>VLOOKUP(B291,lookup!$A$2:$D$49,4,0)</f>
        <v>E31000033</v>
      </c>
      <c r="E291" t="s">
        <v>1086</v>
      </c>
      <c r="F291" t="s">
        <v>157</v>
      </c>
      <c r="G291">
        <v>6</v>
      </c>
      <c r="H291" s="28"/>
    </row>
    <row r="292" spans="1:8" x14ac:dyDescent="0.3">
      <c r="A292">
        <v>2019</v>
      </c>
      <c r="B292" t="s">
        <v>111</v>
      </c>
      <c r="C292" t="str">
        <f>VLOOKUP(B292,lookup!$A$2:$D$49,3,0)</f>
        <v>Non Metropolitan Fire Authorities</v>
      </c>
      <c r="D292" t="str">
        <f>VLOOKUP(B292,lookup!$A$2:$D$49,4,0)</f>
        <v>E31000033</v>
      </c>
      <c r="E292" t="s">
        <v>177</v>
      </c>
      <c r="F292" t="s">
        <v>157</v>
      </c>
      <c r="G292">
        <v>4</v>
      </c>
      <c r="H292" s="28"/>
    </row>
    <row r="293" spans="1:8" x14ac:dyDescent="0.3">
      <c r="A293">
        <v>2019</v>
      </c>
      <c r="B293" t="s">
        <v>111</v>
      </c>
      <c r="C293" t="str">
        <f>VLOOKUP(B293,lookup!$A$2:$D$49,3,0)</f>
        <v>Non Metropolitan Fire Authorities</v>
      </c>
      <c r="D293" t="str">
        <f>VLOOKUP(B293,lookup!$A$2:$D$49,4,0)</f>
        <v>E31000033</v>
      </c>
      <c r="E293" t="s">
        <v>178</v>
      </c>
      <c r="F293" t="s">
        <v>157</v>
      </c>
      <c r="G293">
        <v>7</v>
      </c>
      <c r="H293" s="28"/>
    </row>
    <row r="294" spans="1:8" x14ac:dyDescent="0.3">
      <c r="A294">
        <v>2019</v>
      </c>
      <c r="B294" t="s">
        <v>111</v>
      </c>
      <c r="C294" t="str">
        <f>VLOOKUP(B294,lookup!$A$2:$D$49,3,0)</f>
        <v>Non Metropolitan Fire Authorities</v>
      </c>
      <c r="D294" t="str">
        <f>VLOOKUP(B294,lookup!$A$2:$D$49,4,0)</f>
        <v>E31000033</v>
      </c>
      <c r="E294" t="s">
        <v>179</v>
      </c>
      <c r="F294" t="s">
        <v>157</v>
      </c>
      <c r="G294">
        <v>3</v>
      </c>
      <c r="H294" s="28"/>
    </row>
    <row r="295" spans="1:8" x14ac:dyDescent="0.3">
      <c r="A295">
        <v>2019</v>
      </c>
      <c r="B295" t="s">
        <v>111</v>
      </c>
      <c r="C295" t="str">
        <f>VLOOKUP(B295,lookup!$A$2:$D$49,3,0)</f>
        <v>Non Metropolitan Fire Authorities</v>
      </c>
      <c r="D295" t="str">
        <f>VLOOKUP(B295,lookup!$A$2:$D$49,4,0)</f>
        <v>E31000033</v>
      </c>
      <c r="E295" t="s">
        <v>1087</v>
      </c>
      <c r="F295" t="s">
        <v>157</v>
      </c>
      <c r="G295">
        <v>0</v>
      </c>
      <c r="H295" s="28"/>
    </row>
    <row r="296" spans="1:8" x14ac:dyDescent="0.3">
      <c r="A296">
        <v>2019</v>
      </c>
      <c r="B296" t="s">
        <v>111</v>
      </c>
      <c r="C296" t="str">
        <f>VLOOKUP(B296,lookup!$A$2:$D$49,3,0)</f>
        <v>Non Metropolitan Fire Authorities</v>
      </c>
      <c r="D296" t="str">
        <f>VLOOKUP(B296,lookup!$A$2:$D$49,4,0)</f>
        <v>E31000033</v>
      </c>
      <c r="E296" t="s">
        <v>1088</v>
      </c>
      <c r="F296" t="s">
        <v>157</v>
      </c>
      <c r="G296">
        <v>0</v>
      </c>
      <c r="H296" s="28"/>
    </row>
    <row r="297" spans="1:8" x14ac:dyDescent="0.3">
      <c r="A297">
        <v>2019</v>
      </c>
      <c r="B297" t="s">
        <v>111</v>
      </c>
      <c r="C297" t="str">
        <f>VLOOKUP(B297,lookup!$A$2:$D$49,3,0)</f>
        <v>Non Metropolitan Fire Authorities</v>
      </c>
      <c r="D297" t="str">
        <f>VLOOKUP(B297,lookup!$A$2:$D$49,4,0)</f>
        <v>E31000033</v>
      </c>
      <c r="E297" t="s">
        <v>1089</v>
      </c>
      <c r="F297" t="s">
        <v>157</v>
      </c>
      <c r="G297">
        <v>0</v>
      </c>
      <c r="H297" s="28"/>
    </row>
    <row r="298" spans="1:8" x14ac:dyDescent="0.3">
      <c r="A298">
        <v>2019</v>
      </c>
      <c r="B298" t="s">
        <v>114</v>
      </c>
      <c r="C298" t="str">
        <f>VLOOKUP(B298,lookup!$A$2:$D$49,3,0)</f>
        <v>Non Metropolitan Fire Authorities</v>
      </c>
      <c r="D298" t="str">
        <f>VLOOKUP(B298,lookup!$A$2:$D$49,4,0)</f>
        <v>E31000034</v>
      </c>
      <c r="E298" t="s">
        <v>175</v>
      </c>
      <c r="F298" t="s">
        <v>157</v>
      </c>
      <c r="G298">
        <v>157</v>
      </c>
      <c r="H298" s="28"/>
    </row>
    <row r="299" spans="1:8" x14ac:dyDescent="0.3">
      <c r="A299">
        <v>2019</v>
      </c>
      <c r="B299" t="s">
        <v>114</v>
      </c>
      <c r="C299" t="str">
        <f>VLOOKUP(B299,lookup!$A$2:$D$49,3,0)</f>
        <v>Non Metropolitan Fire Authorities</v>
      </c>
      <c r="D299" t="str">
        <f>VLOOKUP(B299,lookup!$A$2:$D$49,4,0)</f>
        <v>E31000034</v>
      </c>
      <c r="E299" t="s">
        <v>1086</v>
      </c>
      <c r="F299" t="s">
        <v>157</v>
      </c>
      <c r="G299">
        <v>2</v>
      </c>
      <c r="H299" s="28"/>
    </row>
    <row r="300" spans="1:8" x14ac:dyDescent="0.3">
      <c r="A300">
        <v>2019</v>
      </c>
      <c r="B300" t="s">
        <v>114</v>
      </c>
      <c r="C300" t="str">
        <f>VLOOKUP(B300,lookup!$A$2:$D$49,3,0)</f>
        <v>Non Metropolitan Fire Authorities</v>
      </c>
      <c r="D300" t="str">
        <f>VLOOKUP(B300,lookup!$A$2:$D$49,4,0)</f>
        <v>E31000034</v>
      </c>
      <c r="E300" t="s">
        <v>177</v>
      </c>
      <c r="F300" t="s">
        <v>157</v>
      </c>
      <c r="G300">
        <v>4</v>
      </c>
      <c r="H300" s="28"/>
    </row>
    <row r="301" spans="1:8" x14ac:dyDescent="0.3">
      <c r="A301">
        <v>2019</v>
      </c>
      <c r="B301" t="s">
        <v>114</v>
      </c>
      <c r="C301" t="str">
        <f>VLOOKUP(B301,lookup!$A$2:$D$49,3,0)</f>
        <v>Non Metropolitan Fire Authorities</v>
      </c>
      <c r="D301" t="str">
        <f>VLOOKUP(B301,lookup!$A$2:$D$49,4,0)</f>
        <v>E31000034</v>
      </c>
      <c r="E301" t="s">
        <v>178</v>
      </c>
      <c r="F301" t="s">
        <v>157</v>
      </c>
      <c r="G301">
        <v>0</v>
      </c>
      <c r="H301" s="28"/>
    </row>
    <row r="302" spans="1:8" x14ac:dyDescent="0.3">
      <c r="A302">
        <v>2019</v>
      </c>
      <c r="B302" t="s">
        <v>114</v>
      </c>
      <c r="C302" t="str">
        <f>VLOOKUP(B302,lookup!$A$2:$D$49,3,0)</f>
        <v>Non Metropolitan Fire Authorities</v>
      </c>
      <c r="D302" t="str">
        <f>VLOOKUP(B302,lookup!$A$2:$D$49,4,0)</f>
        <v>E31000034</v>
      </c>
      <c r="E302" t="s">
        <v>179</v>
      </c>
      <c r="F302" t="s">
        <v>157</v>
      </c>
      <c r="G302">
        <v>1</v>
      </c>
      <c r="H302" s="28"/>
    </row>
    <row r="303" spans="1:8" x14ac:dyDescent="0.3">
      <c r="A303">
        <v>2019</v>
      </c>
      <c r="B303" t="s">
        <v>114</v>
      </c>
      <c r="C303" t="str">
        <f>VLOOKUP(B303,lookup!$A$2:$D$49,3,0)</f>
        <v>Non Metropolitan Fire Authorities</v>
      </c>
      <c r="D303" t="str">
        <f>VLOOKUP(B303,lookup!$A$2:$D$49,4,0)</f>
        <v>E31000034</v>
      </c>
      <c r="E303" t="s">
        <v>1087</v>
      </c>
      <c r="F303" t="s">
        <v>157</v>
      </c>
      <c r="G303">
        <v>1</v>
      </c>
      <c r="H303" s="28"/>
    </row>
    <row r="304" spans="1:8" x14ac:dyDescent="0.3">
      <c r="A304">
        <v>2019</v>
      </c>
      <c r="B304" t="s">
        <v>114</v>
      </c>
      <c r="C304" t="str">
        <f>VLOOKUP(B304,lookup!$A$2:$D$49,3,0)</f>
        <v>Non Metropolitan Fire Authorities</v>
      </c>
      <c r="D304" t="str">
        <f>VLOOKUP(B304,lookup!$A$2:$D$49,4,0)</f>
        <v>E31000034</v>
      </c>
      <c r="E304" t="s">
        <v>1088</v>
      </c>
      <c r="F304" t="s">
        <v>157</v>
      </c>
      <c r="G304">
        <v>1</v>
      </c>
      <c r="H304" s="28"/>
    </row>
    <row r="305" spans="1:8" x14ac:dyDescent="0.3">
      <c r="A305">
        <v>2019</v>
      </c>
      <c r="B305" t="s">
        <v>114</v>
      </c>
      <c r="C305" t="str">
        <f>VLOOKUP(B305,lookup!$A$2:$D$49,3,0)</f>
        <v>Non Metropolitan Fire Authorities</v>
      </c>
      <c r="D305" t="str">
        <f>VLOOKUP(B305,lookup!$A$2:$D$49,4,0)</f>
        <v>E31000034</v>
      </c>
      <c r="E305" t="s">
        <v>1089</v>
      </c>
      <c r="F305" t="s">
        <v>157</v>
      </c>
      <c r="G305">
        <v>29</v>
      </c>
      <c r="H305" s="28"/>
    </row>
    <row r="306" spans="1:8" x14ac:dyDescent="0.3">
      <c r="A306">
        <v>2019</v>
      </c>
      <c r="B306" t="s">
        <v>117</v>
      </c>
      <c r="C306" t="str">
        <f>VLOOKUP(B306,lookup!$A$2:$D$49,3,0)</f>
        <v>Non Metropolitan Fire Authorities</v>
      </c>
      <c r="D306" t="str">
        <f>VLOOKUP(B306,lookup!$A$2:$D$49,4,0)</f>
        <v>E31000035</v>
      </c>
      <c r="E306" t="s">
        <v>175</v>
      </c>
      <c r="F306" t="s">
        <v>157</v>
      </c>
      <c r="G306">
        <v>418</v>
      </c>
      <c r="H306" s="28"/>
    </row>
    <row r="307" spans="1:8" x14ac:dyDescent="0.3">
      <c r="A307">
        <v>2019</v>
      </c>
      <c r="B307" t="s">
        <v>117</v>
      </c>
      <c r="C307" t="str">
        <f>VLOOKUP(B307,lookup!$A$2:$D$49,3,0)</f>
        <v>Non Metropolitan Fire Authorities</v>
      </c>
      <c r="D307" t="str">
        <f>VLOOKUP(B307,lookup!$A$2:$D$49,4,0)</f>
        <v>E31000035</v>
      </c>
      <c r="E307" t="s">
        <v>1086</v>
      </c>
      <c r="F307" t="s">
        <v>157</v>
      </c>
      <c r="G307">
        <v>15</v>
      </c>
      <c r="H307" s="28"/>
    </row>
    <row r="308" spans="1:8" x14ac:dyDescent="0.3">
      <c r="A308">
        <v>2019</v>
      </c>
      <c r="B308" t="s">
        <v>117</v>
      </c>
      <c r="C308" t="str">
        <f>VLOOKUP(B308,lookup!$A$2:$D$49,3,0)</f>
        <v>Non Metropolitan Fire Authorities</v>
      </c>
      <c r="D308" t="str">
        <f>VLOOKUP(B308,lookup!$A$2:$D$49,4,0)</f>
        <v>E31000035</v>
      </c>
      <c r="E308" t="s">
        <v>177</v>
      </c>
      <c r="F308" t="s">
        <v>157</v>
      </c>
      <c r="G308">
        <v>6</v>
      </c>
      <c r="H308" s="28"/>
    </row>
    <row r="309" spans="1:8" x14ac:dyDescent="0.3">
      <c r="A309">
        <v>2019</v>
      </c>
      <c r="B309" t="s">
        <v>117</v>
      </c>
      <c r="C309" t="str">
        <f>VLOOKUP(B309,lookup!$A$2:$D$49,3,0)</f>
        <v>Non Metropolitan Fire Authorities</v>
      </c>
      <c r="D309" t="str">
        <f>VLOOKUP(B309,lookup!$A$2:$D$49,4,0)</f>
        <v>E31000035</v>
      </c>
      <c r="E309" t="s">
        <v>178</v>
      </c>
      <c r="F309" t="s">
        <v>157</v>
      </c>
      <c r="G309">
        <v>4</v>
      </c>
      <c r="H309" s="28"/>
    </row>
    <row r="310" spans="1:8" x14ac:dyDescent="0.3">
      <c r="A310">
        <v>2019</v>
      </c>
      <c r="B310" t="s">
        <v>117</v>
      </c>
      <c r="C310" t="str">
        <f>VLOOKUP(B310,lookup!$A$2:$D$49,3,0)</f>
        <v>Non Metropolitan Fire Authorities</v>
      </c>
      <c r="D310" t="str">
        <f>VLOOKUP(B310,lookup!$A$2:$D$49,4,0)</f>
        <v>E31000035</v>
      </c>
      <c r="E310" t="s">
        <v>179</v>
      </c>
      <c r="F310" t="s">
        <v>157</v>
      </c>
      <c r="G310">
        <v>1</v>
      </c>
      <c r="H310" s="28"/>
    </row>
    <row r="311" spans="1:8" x14ac:dyDescent="0.3">
      <c r="A311">
        <v>2019</v>
      </c>
      <c r="B311" t="s">
        <v>117</v>
      </c>
      <c r="C311" t="str">
        <f>VLOOKUP(B311,lookup!$A$2:$D$49,3,0)</f>
        <v>Non Metropolitan Fire Authorities</v>
      </c>
      <c r="D311" t="str">
        <f>VLOOKUP(B311,lookup!$A$2:$D$49,4,0)</f>
        <v>E31000035</v>
      </c>
      <c r="E311" t="s">
        <v>1087</v>
      </c>
      <c r="F311" t="s">
        <v>157</v>
      </c>
      <c r="G311">
        <v>0</v>
      </c>
      <c r="H311" s="28"/>
    </row>
    <row r="312" spans="1:8" x14ac:dyDescent="0.3">
      <c r="A312">
        <v>2019</v>
      </c>
      <c r="B312" t="s">
        <v>117</v>
      </c>
      <c r="C312" t="str">
        <f>VLOOKUP(B312,lookup!$A$2:$D$49,3,0)</f>
        <v>Non Metropolitan Fire Authorities</v>
      </c>
      <c r="D312" t="str">
        <f>VLOOKUP(B312,lookup!$A$2:$D$49,4,0)</f>
        <v>E31000035</v>
      </c>
      <c r="E312" t="s">
        <v>1088</v>
      </c>
      <c r="F312" t="s">
        <v>157</v>
      </c>
      <c r="G312">
        <v>0</v>
      </c>
      <c r="H312" s="28"/>
    </row>
    <row r="313" spans="1:8" x14ac:dyDescent="0.3">
      <c r="A313">
        <v>2019</v>
      </c>
      <c r="B313" t="s">
        <v>117</v>
      </c>
      <c r="C313" t="str">
        <f>VLOOKUP(B313,lookup!$A$2:$D$49,3,0)</f>
        <v>Non Metropolitan Fire Authorities</v>
      </c>
      <c r="D313" t="str">
        <f>VLOOKUP(B313,lookup!$A$2:$D$49,4,0)</f>
        <v>E31000035</v>
      </c>
      <c r="E313" t="s">
        <v>1089</v>
      </c>
      <c r="F313" t="s">
        <v>157</v>
      </c>
      <c r="G313">
        <v>29</v>
      </c>
      <c r="H313" s="28"/>
    </row>
    <row r="314" spans="1:8" x14ac:dyDescent="0.3">
      <c r="A314">
        <v>2019</v>
      </c>
      <c r="B314" t="s">
        <v>120</v>
      </c>
      <c r="C314" t="str">
        <f>VLOOKUP(B314,lookup!$A$2:$D$49,3,0)</f>
        <v>Metropolitan Fire Authorities</v>
      </c>
      <c r="D314" t="str">
        <f>VLOOKUP(B314,lookup!$A$2:$D$49,4,0)</f>
        <v>E31000043</v>
      </c>
      <c r="E314" t="s">
        <v>175</v>
      </c>
      <c r="F314" t="s">
        <v>157</v>
      </c>
      <c r="G314">
        <v>546</v>
      </c>
      <c r="H314" s="28"/>
    </row>
    <row r="315" spans="1:8" x14ac:dyDescent="0.3">
      <c r="A315">
        <v>2019</v>
      </c>
      <c r="B315" t="s">
        <v>120</v>
      </c>
      <c r="C315" t="str">
        <f>VLOOKUP(B315,lookup!$A$2:$D$49,3,0)</f>
        <v>Metropolitan Fire Authorities</v>
      </c>
      <c r="D315" t="str">
        <f>VLOOKUP(B315,lookup!$A$2:$D$49,4,0)</f>
        <v>E31000043</v>
      </c>
      <c r="E315" t="s">
        <v>1086</v>
      </c>
      <c r="F315" t="s">
        <v>157</v>
      </c>
      <c r="G315">
        <v>4</v>
      </c>
      <c r="H315" s="28"/>
    </row>
    <row r="316" spans="1:8" x14ac:dyDescent="0.3">
      <c r="A316">
        <v>2019</v>
      </c>
      <c r="B316" t="s">
        <v>120</v>
      </c>
      <c r="C316" t="str">
        <f>VLOOKUP(B316,lookup!$A$2:$D$49,3,0)</f>
        <v>Metropolitan Fire Authorities</v>
      </c>
      <c r="D316" t="str">
        <f>VLOOKUP(B316,lookup!$A$2:$D$49,4,0)</f>
        <v>E31000043</v>
      </c>
      <c r="E316" t="s">
        <v>177</v>
      </c>
      <c r="F316" t="s">
        <v>157</v>
      </c>
      <c r="G316">
        <v>6</v>
      </c>
      <c r="H316" s="28"/>
    </row>
    <row r="317" spans="1:8" x14ac:dyDescent="0.3">
      <c r="A317">
        <v>2019</v>
      </c>
      <c r="B317" t="s">
        <v>120</v>
      </c>
      <c r="C317" t="str">
        <f>VLOOKUP(B317,lookup!$A$2:$D$49,3,0)</f>
        <v>Metropolitan Fire Authorities</v>
      </c>
      <c r="D317" t="str">
        <f>VLOOKUP(B317,lookup!$A$2:$D$49,4,0)</f>
        <v>E31000043</v>
      </c>
      <c r="E317" t="s">
        <v>178</v>
      </c>
      <c r="F317" t="s">
        <v>157</v>
      </c>
      <c r="G317">
        <v>3</v>
      </c>
      <c r="H317" s="28"/>
    </row>
    <row r="318" spans="1:8" x14ac:dyDescent="0.3">
      <c r="A318">
        <v>2019</v>
      </c>
      <c r="B318" t="s">
        <v>120</v>
      </c>
      <c r="C318" t="str">
        <f>VLOOKUP(B318,lookup!$A$2:$D$49,3,0)</f>
        <v>Metropolitan Fire Authorities</v>
      </c>
      <c r="D318" t="str">
        <f>VLOOKUP(B318,lookup!$A$2:$D$49,4,0)</f>
        <v>E31000043</v>
      </c>
      <c r="E318" t="s">
        <v>179</v>
      </c>
      <c r="F318" t="s">
        <v>157</v>
      </c>
      <c r="G318">
        <v>1</v>
      </c>
      <c r="H318" s="28"/>
    </row>
    <row r="319" spans="1:8" x14ac:dyDescent="0.3">
      <c r="A319">
        <v>2019</v>
      </c>
      <c r="B319" t="s">
        <v>120</v>
      </c>
      <c r="C319" t="str">
        <f>VLOOKUP(B319,lookup!$A$2:$D$49,3,0)</f>
        <v>Metropolitan Fire Authorities</v>
      </c>
      <c r="D319" t="str">
        <f>VLOOKUP(B319,lookup!$A$2:$D$49,4,0)</f>
        <v>E31000043</v>
      </c>
      <c r="E319" t="s">
        <v>1087</v>
      </c>
      <c r="F319" t="s">
        <v>157</v>
      </c>
      <c r="G319">
        <v>0</v>
      </c>
      <c r="H319" s="28"/>
    </row>
    <row r="320" spans="1:8" x14ac:dyDescent="0.3">
      <c r="A320">
        <v>2019</v>
      </c>
      <c r="B320" t="s">
        <v>120</v>
      </c>
      <c r="C320" t="str">
        <f>VLOOKUP(B320,lookup!$A$2:$D$49,3,0)</f>
        <v>Metropolitan Fire Authorities</v>
      </c>
      <c r="D320" t="str">
        <f>VLOOKUP(B320,lookup!$A$2:$D$49,4,0)</f>
        <v>E31000043</v>
      </c>
      <c r="E320" t="s">
        <v>1088</v>
      </c>
      <c r="F320" t="s">
        <v>157</v>
      </c>
      <c r="G320">
        <v>3</v>
      </c>
      <c r="H320" s="28"/>
    </row>
    <row r="321" spans="1:8" x14ac:dyDescent="0.3">
      <c r="A321">
        <v>2019</v>
      </c>
      <c r="B321" t="s">
        <v>120</v>
      </c>
      <c r="C321" t="str">
        <f>VLOOKUP(B321,lookup!$A$2:$D$49,3,0)</f>
        <v>Metropolitan Fire Authorities</v>
      </c>
      <c r="D321" t="str">
        <f>VLOOKUP(B321,lookup!$A$2:$D$49,4,0)</f>
        <v>E31000043</v>
      </c>
      <c r="E321" t="s">
        <v>1089</v>
      </c>
      <c r="F321" t="s">
        <v>157</v>
      </c>
      <c r="G321">
        <v>27</v>
      </c>
      <c r="H321" s="28"/>
    </row>
    <row r="322" spans="1:8" x14ac:dyDescent="0.3">
      <c r="A322">
        <v>2019</v>
      </c>
      <c r="B322" t="s">
        <v>123</v>
      </c>
      <c r="C322" t="str">
        <f>VLOOKUP(B322,lookup!$A$2:$D$49,3,0)</f>
        <v>Non Metropolitan Fire Authorities</v>
      </c>
      <c r="D322" t="str">
        <f>VLOOKUP(B322,lookup!$A$2:$D$49,4,0)</f>
        <v>E31000036</v>
      </c>
      <c r="E322" t="s">
        <v>175</v>
      </c>
      <c r="F322" t="s">
        <v>157</v>
      </c>
      <c r="G322">
        <v>204</v>
      </c>
      <c r="H322" s="28"/>
    </row>
    <row r="323" spans="1:8" x14ac:dyDescent="0.3">
      <c r="A323">
        <v>2019</v>
      </c>
      <c r="B323" t="s">
        <v>123</v>
      </c>
      <c r="C323" t="str">
        <f>VLOOKUP(B323,lookup!$A$2:$D$49,3,0)</f>
        <v>Non Metropolitan Fire Authorities</v>
      </c>
      <c r="D323" t="str">
        <f>VLOOKUP(B323,lookup!$A$2:$D$49,4,0)</f>
        <v>E31000036</v>
      </c>
      <c r="E323" t="s">
        <v>1086</v>
      </c>
      <c r="F323" t="s">
        <v>157</v>
      </c>
      <c r="G323">
        <v>0</v>
      </c>
      <c r="H323" s="28"/>
    </row>
    <row r="324" spans="1:8" x14ac:dyDescent="0.3">
      <c r="A324">
        <v>2019</v>
      </c>
      <c r="B324" t="s">
        <v>123</v>
      </c>
      <c r="C324" t="str">
        <f>VLOOKUP(B324,lookup!$A$2:$D$49,3,0)</f>
        <v>Non Metropolitan Fire Authorities</v>
      </c>
      <c r="D324" t="str">
        <f>VLOOKUP(B324,lookup!$A$2:$D$49,4,0)</f>
        <v>E31000036</v>
      </c>
      <c r="E324" t="s">
        <v>177</v>
      </c>
      <c r="F324" t="s">
        <v>157</v>
      </c>
      <c r="G324">
        <v>3</v>
      </c>
      <c r="H324" s="28"/>
    </row>
    <row r="325" spans="1:8" x14ac:dyDescent="0.3">
      <c r="A325">
        <v>2019</v>
      </c>
      <c r="B325" t="s">
        <v>123</v>
      </c>
      <c r="C325" t="str">
        <f>VLOOKUP(B325,lookup!$A$2:$D$49,3,0)</f>
        <v>Non Metropolitan Fire Authorities</v>
      </c>
      <c r="D325" t="str">
        <f>VLOOKUP(B325,lookup!$A$2:$D$49,4,0)</f>
        <v>E31000036</v>
      </c>
      <c r="E325" t="s">
        <v>178</v>
      </c>
      <c r="F325" t="s">
        <v>157</v>
      </c>
      <c r="G325">
        <v>2</v>
      </c>
      <c r="H325" s="28"/>
    </row>
    <row r="326" spans="1:8" x14ac:dyDescent="0.3">
      <c r="A326">
        <v>2019</v>
      </c>
      <c r="B326" t="s">
        <v>123</v>
      </c>
      <c r="C326" t="str">
        <f>VLOOKUP(B326,lookup!$A$2:$D$49,3,0)</f>
        <v>Non Metropolitan Fire Authorities</v>
      </c>
      <c r="D326" t="str">
        <f>VLOOKUP(B326,lookup!$A$2:$D$49,4,0)</f>
        <v>E31000036</v>
      </c>
      <c r="E326" t="s">
        <v>179</v>
      </c>
      <c r="F326" t="s">
        <v>157</v>
      </c>
      <c r="G326">
        <v>4</v>
      </c>
      <c r="H326" s="28"/>
    </row>
    <row r="327" spans="1:8" x14ac:dyDescent="0.3">
      <c r="A327">
        <v>2019</v>
      </c>
      <c r="B327" t="s">
        <v>123</v>
      </c>
      <c r="C327" t="str">
        <f>VLOOKUP(B327,lookup!$A$2:$D$49,3,0)</f>
        <v>Non Metropolitan Fire Authorities</v>
      </c>
      <c r="D327" t="str">
        <f>VLOOKUP(B327,lookup!$A$2:$D$49,4,0)</f>
        <v>E31000036</v>
      </c>
      <c r="E327" t="s">
        <v>1087</v>
      </c>
      <c r="F327" t="s">
        <v>157</v>
      </c>
      <c r="G327">
        <v>0</v>
      </c>
      <c r="H327" s="28"/>
    </row>
    <row r="328" spans="1:8" x14ac:dyDescent="0.3">
      <c r="A328">
        <v>2019</v>
      </c>
      <c r="B328" t="s">
        <v>123</v>
      </c>
      <c r="C328" t="str">
        <f>VLOOKUP(B328,lookup!$A$2:$D$49,3,0)</f>
        <v>Non Metropolitan Fire Authorities</v>
      </c>
      <c r="D328" t="str">
        <f>VLOOKUP(B328,lookup!$A$2:$D$49,4,0)</f>
        <v>E31000036</v>
      </c>
      <c r="E328" t="s">
        <v>1088</v>
      </c>
      <c r="F328" t="s">
        <v>157</v>
      </c>
      <c r="G328">
        <v>0</v>
      </c>
      <c r="H328" s="28"/>
    </row>
    <row r="329" spans="1:8" x14ac:dyDescent="0.3">
      <c r="A329">
        <v>2019</v>
      </c>
      <c r="B329" t="s">
        <v>123</v>
      </c>
      <c r="C329" t="str">
        <f>VLOOKUP(B329,lookup!$A$2:$D$49,3,0)</f>
        <v>Non Metropolitan Fire Authorities</v>
      </c>
      <c r="D329" t="str">
        <f>VLOOKUP(B329,lookup!$A$2:$D$49,4,0)</f>
        <v>E31000036</v>
      </c>
      <c r="E329" t="s">
        <v>1089</v>
      </c>
      <c r="F329" t="s">
        <v>157</v>
      </c>
      <c r="G329">
        <v>45</v>
      </c>
      <c r="H329" s="28"/>
    </row>
    <row r="330" spans="1:8" x14ac:dyDescent="0.3">
      <c r="A330">
        <v>2019</v>
      </c>
      <c r="B330" t="s">
        <v>126</v>
      </c>
      <c r="C330" t="str">
        <f>VLOOKUP(B330,lookup!$A$2:$D$49,3,0)</f>
        <v>Metropolitan Fire Authorities</v>
      </c>
      <c r="D330" t="str">
        <f>VLOOKUP(B330,lookup!$A$2:$D$49,4,0)</f>
        <v>E31000044</v>
      </c>
      <c r="E330" t="s">
        <v>175</v>
      </c>
      <c r="F330" t="s">
        <v>157</v>
      </c>
      <c r="G330">
        <v>1196</v>
      </c>
      <c r="H330" s="28"/>
    </row>
    <row r="331" spans="1:8" x14ac:dyDescent="0.3">
      <c r="A331">
        <v>2019</v>
      </c>
      <c r="B331" t="s">
        <v>126</v>
      </c>
      <c r="C331" t="str">
        <f>VLOOKUP(B331,lookup!$A$2:$D$49,3,0)</f>
        <v>Metropolitan Fire Authorities</v>
      </c>
      <c r="D331" t="str">
        <f>VLOOKUP(B331,lookup!$A$2:$D$49,4,0)</f>
        <v>E31000044</v>
      </c>
      <c r="E331" t="s">
        <v>1086</v>
      </c>
      <c r="F331" t="s">
        <v>157</v>
      </c>
      <c r="G331">
        <v>35</v>
      </c>
      <c r="H331" s="28"/>
    </row>
    <row r="332" spans="1:8" x14ac:dyDescent="0.3">
      <c r="A332">
        <v>2019</v>
      </c>
      <c r="B332" t="s">
        <v>126</v>
      </c>
      <c r="C332" t="str">
        <f>VLOOKUP(B332,lookup!$A$2:$D$49,3,0)</f>
        <v>Metropolitan Fire Authorities</v>
      </c>
      <c r="D332" t="str">
        <f>VLOOKUP(B332,lookup!$A$2:$D$49,4,0)</f>
        <v>E31000044</v>
      </c>
      <c r="E332" t="s">
        <v>177</v>
      </c>
      <c r="F332" t="s">
        <v>157</v>
      </c>
      <c r="G332">
        <v>52</v>
      </c>
      <c r="H332" s="28"/>
    </row>
    <row r="333" spans="1:8" x14ac:dyDescent="0.3">
      <c r="A333">
        <v>2019</v>
      </c>
      <c r="B333" t="s">
        <v>126</v>
      </c>
      <c r="C333" t="str">
        <f>VLOOKUP(B333,lookup!$A$2:$D$49,3,0)</f>
        <v>Metropolitan Fire Authorities</v>
      </c>
      <c r="D333" t="str">
        <f>VLOOKUP(B333,lookup!$A$2:$D$49,4,0)</f>
        <v>E31000044</v>
      </c>
      <c r="E333" t="s">
        <v>178</v>
      </c>
      <c r="F333" t="s">
        <v>157</v>
      </c>
      <c r="G333">
        <v>24</v>
      </c>
      <c r="H333" s="28"/>
    </row>
    <row r="334" spans="1:8" x14ac:dyDescent="0.3">
      <c r="A334">
        <v>2019</v>
      </c>
      <c r="B334" t="s">
        <v>126</v>
      </c>
      <c r="C334" t="str">
        <f>VLOOKUP(B334,lookup!$A$2:$D$49,3,0)</f>
        <v>Metropolitan Fire Authorities</v>
      </c>
      <c r="D334" t="str">
        <f>VLOOKUP(B334,lookup!$A$2:$D$49,4,0)</f>
        <v>E31000044</v>
      </c>
      <c r="E334" t="s">
        <v>179</v>
      </c>
      <c r="F334" t="s">
        <v>157</v>
      </c>
      <c r="G334">
        <v>58</v>
      </c>
      <c r="H334" s="28"/>
    </row>
    <row r="335" spans="1:8" x14ac:dyDescent="0.3">
      <c r="A335">
        <v>2019</v>
      </c>
      <c r="B335" t="s">
        <v>126</v>
      </c>
      <c r="C335" t="str">
        <f>VLOOKUP(B335,lookup!$A$2:$D$49,3,0)</f>
        <v>Metropolitan Fire Authorities</v>
      </c>
      <c r="D335" t="str">
        <f>VLOOKUP(B335,lookup!$A$2:$D$49,4,0)</f>
        <v>E31000044</v>
      </c>
      <c r="E335" t="s">
        <v>1087</v>
      </c>
      <c r="F335" t="s">
        <v>157</v>
      </c>
      <c r="G335">
        <v>0</v>
      </c>
      <c r="H335" s="28"/>
    </row>
    <row r="336" spans="1:8" x14ac:dyDescent="0.3">
      <c r="A336">
        <v>2019</v>
      </c>
      <c r="B336" t="s">
        <v>126</v>
      </c>
      <c r="C336" t="str">
        <f>VLOOKUP(B336,lookup!$A$2:$D$49,3,0)</f>
        <v>Metropolitan Fire Authorities</v>
      </c>
      <c r="D336" t="str">
        <f>VLOOKUP(B336,lookup!$A$2:$D$49,4,0)</f>
        <v>E31000044</v>
      </c>
      <c r="E336" t="s">
        <v>1088</v>
      </c>
      <c r="F336" t="s">
        <v>157</v>
      </c>
      <c r="G336">
        <v>8</v>
      </c>
      <c r="H336" s="28"/>
    </row>
    <row r="337" spans="1:8" x14ac:dyDescent="0.3">
      <c r="A337">
        <v>2019</v>
      </c>
      <c r="B337" t="s">
        <v>126</v>
      </c>
      <c r="C337" t="str">
        <f>VLOOKUP(B337,lookup!$A$2:$D$49,3,0)</f>
        <v>Metropolitan Fire Authorities</v>
      </c>
      <c r="D337" t="str">
        <f>VLOOKUP(B337,lookup!$A$2:$D$49,4,0)</f>
        <v>E31000044</v>
      </c>
      <c r="E337" t="s">
        <v>1089</v>
      </c>
      <c r="F337" t="s">
        <v>157</v>
      </c>
      <c r="G337">
        <v>25</v>
      </c>
      <c r="H337" s="28"/>
    </row>
    <row r="338" spans="1:8" x14ac:dyDescent="0.3">
      <c r="A338">
        <v>2019</v>
      </c>
      <c r="B338" t="s">
        <v>129</v>
      </c>
      <c r="C338" t="str">
        <f>VLOOKUP(B338,lookup!$A$2:$D$49,3,0)</f>
        <v>Non Metropolitan Fire Authorities</v>
      </c>
      <c r="D338" t="str">
        <f>VLOOKUP(B338,lookup!$A$2:$D$49,4,0)</f>
        <v>E31000037</v>
      </c>
      <c r="E338" t="s">
        <v>175</v>
      </c>
      <c r="F338" t="s">
        <v>157</v>
      </c>
      <c r="G338">
        <v>269</v>
      </c>
      <c r="H338" s="28"/>
    </row>
    <row r="339" spans="1:8" x14ac:dyDescent="0.3">
      <c r="A339">
        <v>2019</v>
      </c>
      <c r="B339" t="s">
        <v>129</v>
      </c>
      <c r="C339" t="str">
        <f>VLOOKUP(B339,lookup!$A$2:$D$49,3,0)</f>
        <v>Non Metropolitan Fire Authorities</v>
      </c>
      <c r="D339" t="str">
        <f>VLOOKUP(B339,lookup!$A$2:$D$49,4,0)</f>
        <v>E31000037</v>
      </c>
      <c r="E339" t="s">
        <v>1086</v>
      </c>
      <c r="F339" t="s">
        <v>157</v>
      </c>
      <c r="G339">
        <v>9</v>
      </c>
      <c r="H339" s="28"/>
    </row>
    <row r="340" spans="1:8" x14ac:dyDescent="0.3">
      <c r="A340">
        <v>2019</v>
      </c>
      <c r="B340" t="s">
        <v>129</v>
      </c>
      <c r="C340" t="str">
        <f>VLOOKUP(B340,lookup!$A$2:$D$49,3,0)</f>
        <v>Non Metropolitan Fire Authorities</v>
      </c>
      <c r="D340" t="str">
        <f>VLOOKUP(B340,lookup!$A$2:$D$49,4,0)</f>
        <v>E31000037</v>
      </c>
      <c r="E340" t="s">
        <v>177</v>
      </c>
      <c r="F340" t="s">
        <v>157</v>
      </c>
      <c r="G340">
        <v>2</v>
      </c>
      <c r="H340" s="28"/>
    </row>
    <row r="341" spans="1:8" x14ac:dyDescent="0.3">
      <c r="A341">
        <v>2019</v>
      </c>
      <c r="B341" t="s">
        <v>129</v>
      </c>
      <c r="C341" t="str">
        <f>VLOOKUP(B341,lookup!$A$2:$D$49,3,0)</f>
        <v>Non Metropolitan Fire Authorities</v>
      </c>
      <c r="D341" t="str">
        <f>VLOOKUP(B341,lookup!$A$2:$D$49,4,0)</f>
        <v>E31000037</v>
      </c>
      <c r="E341" t="s">
        <v>178</v>
      </c>
      <c r="F341" t="s">
        <v>157</v>
      </c>
      <c r="G341">
        <v>0</v>
      </c>
      <c r="H341" s="28"/>
    </row>
    <row r="342" spans="1:8" x14ac:dyDescent="0.3">
      <c r="A342">
        <v>2019</v>
      </c>
      <c r="B342" t="s">
        <v>129</v>
      </c>
      <c r="C342" t="str">
        <f>VLOOKUP(B342,lookup!$A$2:$D$49,3,0)</f>
        <v>Non Metropolitan Fire Authorities</v>
      </c>
      <c r="D342" t="str">
        <f>VLOOKUP(B342,lookup!$A$2:$D$49,4,0)</f>
        <v>E31000037</v>
      </c>
      <c r="E342" t="s">
        <v>179</v>
      </c>
      <c r="F342" t="s">
        <v>157</v>
      </c>
      <c r="G342">
        <v>0</v>
      </c>
      <c r="H342" s="28"/>
    </row>
    <row r="343" spans="1:8" x14ac:dyDescent="0.3">
      <c r="A343">
        <v>2019</v>
      </c>
      <c r="B343" t="s">
        <v>129</v>
      </c>
      <c r="C343" t="str">
        <f>VLOOKUP(B343,lookup!$A$2:$D$49,3,0)</f>
        <v>Non Metropolitan Fire Authorities</v>
      </c>
      <c r="D343" t="str">
        <f>VLOOKUP(B343,lookup!$A$2:$D$49,4,0)</f>
        <v>E31000037</v>
      </c>
      <c r="E343" t="s">
        <v>1087</v>
      </c>
      <c r="F343" t="s">
        <v>157</v>
      </c>
      <c r="G343">
        <v>1</v>
      </c>
      <c r="H343" s="28"/>
    </row>
    <row r="344" spans="1:8" x14ac:dyDescent="0.3">
      <c r="A344">
        <v>2019</v>
      </c>
      <c r="B344" t="s">
        <v>129</v>
      </c>
      <c r="C344" t="str">
        <f>VLOOKUP(B344,lookup!$A$2:$D$49,3,0)</f>
        <v>Non Metropolitan Fire Authorities</v>
      </c>
      <c r="D344" t="str">
        <f>VLOOKUP(B344,lookup!$A$2:$D$49,4,0)</f>
        <v>E31000037</v>
      </c>
      <c r="E344" t="s">
        <v>1088</v>
      </c>
      <c r="F344" t="s">
        <v>157</v>
      </c>
      <c r="G344">
        <v>0</v>
      </c>
      <c r="H344" s="28"/>
    </row>
    <row r="345" spans="1:8" x14ac:dyDescent="0.3">
      <c r="A345">
        <v>2019</v>
      </c>
      <c r="B345" t="s">
        <v>129</v>
      </c>
      <c r="C345" t="str">
        <f>VLOOKUP(B345,lookup!$A$2:$D$49,3,0)</f>
        <v>Non Metropolitan Fire Authorities</v>
      </c>
      <c r="D345" t="str">
        <f>VLOOKUP(B345,lookup!$A$2:$D$49,4,0)</f>
        <v>E31000037</v>
      </c>
      <c r="E345" t="s">
        <v>1089</v>
      </c>
      <c r="F345" t="s">
        <v>157</v>
      </c>
      <c r="G345">
        <v>39</v>
      </c>
      <c r="H345" s="28"/>
    </row>
    <row r="346" spans="1:8" x14ac:dyDescent="0.3">
      <c r="A346">
        <v>2019</v>
      </c>
      <c r="B346" t="s">
        <v>132</v>
      </c>
      <c r="C346" t="str">
        <f>VLOOKUP(B346,lookup!$A$2:$D$49,3,0)</f>
        <v>Metropolitan Fire Authorities</v>
      </c>
      <c r="D346" t="str">
        <f>VLOOKUP(B346,lookup!$A$2:$D$49,4,0)</f>
        <v>E31000045</v>
      </c>
      <c r="E346" t="s">
        <v>175</v>
      </c>
      <c r="F346" t="s">
        <v>157</v>
      </c>
      <c r="G346">
        <v>894</v>
      </c>
      <c r="H346" s="28"/>
    </row>
    <row r="347" spans="1:8" x14ac:dyDescent="0.3">
      <c r="A347">
        <v>2019</v>
      </c>
      <c r="B347" t="s">
        <v>132</v>
      </c>
      <c r="C347" t="str">
        <f>VLOOKUP(B347,lookup!$A$2:$D$49,3,0)</f>
        <v>Metropolitan Fire Authorities</v>
      </c>
      <c r="D347" t="str">
        <f>VLOOKUP(B347,lookup!$A$2:$D$49,4,0)</f>
        <v>E31000045</v>
      </c>
      <c r="E347" t="s">
        <v>1086</v>
      </c>
      <c r="F347" t="s">
        <v>157</v>
      </c>
      <c r="G347">
        <v>10</v>
      </c>
      <c r="H347" s="28"/>
    </row>
    <row r="348" spans="1:8" x14ac:dyDescent="0.3">
      <c r="A348">
        <v>2019</v>
      </c>
      <c r="B348" t="s">
        <v>132</v>
      </c>
      <c r="C348" t="str">
        <f>VLOOKUP(B348,lookup!$A$2:$D$49,3,0)</f>
        <v>Metropolitan Fire Authorities</v>
      </c>
      <c r="D348" t="str">
        <f>VLOOKUP(B348,lookup!$A$2:$D$49,4,0)</f>
        <v>E31000045</v>
      </c>
      <c r="E348" t="s">
        <v>177</v>
      </c>
      <c r="F348" t="s">
        <v>157</v>
      </c>
      <c r="G348">
        <v>11</v>
      </c>
      <c r="H348" s="28"/>
    </row>
    <row r="349" spans="1:8" x14ac:dyDescent="0.3">
      <c r="A349">
        <v>2019</v>
      </c>
      <c r="B349" t="s">
        <v>132</v>
      </c>
      <c r="C349" t="str">
        <f>VLOOKUP(B349,lookup!$A$2:$D$49,3,0)</f>
        <v>Metropolitan Fire Authorities</v>
      </c>
      <c r="D349" t="str">
        <f>VLOOKUP(B349,lookup!$A$2:$D$49,4,0)</f>
        <v>E31000045</v>
      </c>
      <c r="E349" t="s">
        <v>178</v>
      </c>
      <c r="F349" t="s">
        <v>157</v>
      </c>
      <c r="G349">
        <v>17</v>
      </c>
      <c r="H349" s="28"/>
    </row>
    <row r="350" spans="1:8" x14ac:dyDescent="0.3">
      <c r="A350">
        <v>2019</v>
      </c>
      <c r="B350" t="s">
        <v>132</v>
      </c>
      <c r="C350" t="str">
        <f>VLOOKUP(B350,lookup!$A$2:$D$49,3,0)</f>
        <v>Metropolitan Fire Authorities</v>
      </c>
      <c r="D350" t="str">
        <f>VLOOKUP(B350,lookup!$A$2:$D$49,4,0)</f>
        <v>E31000045</v>
      </c>
      <c r="E350" t="s">
        <v>179</v>
      </c>
      <c r="F350" t="s">
        <v>157</v>
      </c>
      <c r="G350">
        <v>10</v>
      </c>
      <c r="H350" s="28"/>
    </row>
    <row r="351" spans="1:8" x14ac:dyDescent="0.3">
      <c r="A351">
        <v>2019</v>
      </c>
      <c r="B351" t="s">
        <v>132</v>
      </c>
      <c r="C351" t="str">
        <f>VLOOKUP(B351,lookup!$A$2:$D$49,3,0)</f>
        <v>Metropolitan Fire Authorities</v>
      </c>
      <c r="D351" t="str">
        <f>VLOOKUP(B351,lookup!$A$2:$D$49,4,0)</f>
        <v>E31000045</v>
      </c>
      <c r="E351" t="s">
        <v>1087</v>
      </c>
      <c r="F351" t="s">
        <v>157</v>
      </c>
      <c r="G351">
        <v>1</v>
      </c>
      <c r="H351" s="28"/>
    </row>
    <row r="352" spans="1:8" x14ac:dyDescent="0.3">
      <c r="A352">
        <v>2019</v>
      </c>
      <c r="B352" t="s">
        <v>132</v>
      </c>
      <c r="C352" t="str">
        <f>VLOOKUP(B352,lookup!$A$2:$D$49,3,0)</f>
        <v>Metropolitan Fire Authorities</v>
      </c>
      <c r="D352" t="str">
        <f>VLOOKUP(B352,lookup!$A$2:$D$49,4,0)</f>
        <v>E31000045</v>
      </c>
      <c r="E352" t="s">
        <v>1088</v>
      </c>
      <c r="F352" t="s">
        <v>157</v>
      </c>
      <c r="G352">
        <v>3</v>
      </c>
      <c r="H352" s="28"/>
    </row>
    <row r="353" spans="1:8" x14ac:dyDescent="0.3">
      <c r="A353">
        <v>2019</v>
      </c>
      <c r="B353" t="s">
        <v>132</v>
      </c>
      <c r="C353" t="str">
        <f>VLOOKUP(B353,lookup!$A$2:$D$49,3,0)</f>
        <v>Metropolitan Fire Authorities</v>
      </c>
      <c r="D353" t="str">
        <f>VLOOKUP(B353,lookup!$A$2:$D$49,4,0)</f>
        <v>E31000045</v>
      </c>
      <c r="E353" t="s">
        <v>1089</v>
      </c>
      <c r="F353" t="s">
        <v>157</v>
      </c>
      <c r="G353">
        <v>6</v>
      </c>
      <c r="H353" s="28"/>
    </row>
    <row r="354" spans="1:8" x14ac:dyDescent="0.3">
      <c r="A354">
        <v>2019</v>
      </c>
      <c r="B354" t="s">
        <v>203</v>
      </c>
      <c r="C354" t="str">
        <f>VLOOKUP(B354,lookup!$A$2:$D$49,3,0)</f>
        <v>Non Metropolitan Fire Authorities</v>
      </c>
      <c r="D354" t="str">
        <f>VLOOKUP(B354,lookup!$A$2:$D$49,4,0)</f>
        <v>E31000047</v>
      </c>
      <c r="E354" t="s">
        <v>175</v>
      </c>
      <c r="F354" t="s">
        <v>157</v>
      </c>
      <c r="G354">
        <v>354</v>
      </c>
      <c r="H354" s="28"/>
    </row>
    <row r="355" spans="1:8" x14ac:dyDescent="0.3">
      <c r="A355">
        <v>2019</v>
      </c>
      <c r="B355" t="s">
        <v>203</v>
      </c>
      <c r="C355" t="str">
        <f>VLOOKUP(B355,lookup!$A$2:$D$49,3,0)</f>
        <v>Non Metropolitan Fire Authorities</v>
      </c>
      <c r="D355" t="str">
        <f>VLOOKUP(B355,lookup!$A$2:$D$49,4,0)</f>
        <v>E31000047</v>
      </c>
      <c r="E355" t="s">
        <v>1086</v>
      </c>
      <c r="F355" t="s">
        <v>157</v>
      </c>
      <c r="G355">
        <v>8</v>
      </c>
      <c r="H355" s="28"/>
    </row>
    <row r="356" spans="1:8" x14ac:dyDescent="0.3">
      <c r="A356">
        <v>2019</v>
      </c>
      <c r="B356" t="s">
        <v>203</v>
      </c>
      <c r="C356" t="str">
        <f>VLOOKUP(B356,lookup!$A$2:$D$49,3,0)</f>
        <v>Non Metropolitan Fire Authorities</v>
      </c>
      <c r="D356" t="str">
        <f>VLOOKUP(B356,lookup!$A$2:$D$49,4,0)</f>
        <v>E31000047</v>
      </c>
      <c r="E356" t="s">
        <v>177</v>
      </c>
      <c r="F356" t="s">
        <v>157</v>
      </c>
      <c r="G356">
        <v>4</v>
      </c>
      <c r="H356" s="28"/>
    </row>
    <row r="357" spans="1:8" x14ac:dyDescent="0.3">
      <c r="A357">
        <v>2019</v>
      </c>
      <c r="B357" t="s">
        <v>203</v>
      </c>
      <c r="C357" t="str">
        <f>VLOOKUP(B357,lookup!$A$2:$D$49,3,0)</f>
        <v>Non Metropolitan Fire Authorities</v>
      </c>
      <c r="D357" t="str">
        <f>VLOOKUP(B357,lookup!$A$2:$D$49,4,0)</f>
        <v>E31000047</v>
      </c>
      <c r="E357" t="s">
        <v>178</v>
      </c>
      <c r="F357" t="s">
        <v>157</v>
      </c>
      <c r="G357">
        <v>0</v>
      </c>
      <c r="H357" s="28"/>
    </row>
    <row r="358" spans="1:8" x14ac:dyDescent="0.3">
      <c r="A358">
        <v>2019</v>
      </c>
      <c r="B358" t="s">
        <v>203</v>
      </c>
      <c r="C358" t="str">
        <f>VLOOKUP(B358,lookup!$A$2:$D$49,3,0)</f>
        <v>Non Metropolitan Fire Authorities</v>
      </c>
      <c r="D358" t="str">
        <f>VLOOKUP(B358,lookup!$A$2:$D$49,4,0)</f>
        <v>E31000047</v>
      </c>
      <c r="E358" t="s">
        <v>179</v>
      </c>
      <c r="F358" t="s">
        <v>157</v>
      </c>
      <c r="G358">
        <v>1</v>
      </c>
      <c r="H358" s="28"/>
    </row>
    <row r="359" spans="1:8" x14ac:dyDescent="0.3">
      <c r="A359">
        <v>2019</v>
      </c>
      <c r="B359" t="s">
        <v>203</v>
      </c>
      <c r="C359" t="str">
        <f>VLOOKUP(B359,lookup!$A$2:$D$49,3,0)</f>
        <v>Non Metropolitan Fire Authorities</v>
      </c>
      <c r="D359" t="str">
        <f>VLOOKUP(B359,lookup!$A$2:$D$49,4,0)</f>
        <v>E31000047</v>
      </c>
      <c r="E359" t="s">
        <v>1087</v>
      </c>
      <c r="F359" t="s">
        <v>157</v>
      </c>
      <c r="G359">
        <v>0</v>
      </c>
      <c r="H359" s="28"/>
    </row>
    <row r="360" spans="1:8" x14ac:dyDescent="0.3">
      <c r="A360">
        <v>2019</v>
      </c>
      <c r="B360" t="s">
        <v>203</v>
      </c>
      <c r="C360" t="str">
        <f>VLOOKUP(B360,lookup!$A$2:$D$49,3,0)</f>
        <v>Non Metropolitan Fire Authorities</v>
      </c>
      <c r="D360" t="str">
        <f>VLOOKUP(B360,lookup!$A$2:$D$49,4,0)</f>
        <v>E31000047</v>
      </c>
      <c r="E360" t="s">
        <v>1088</v>
      </c>
      <c r="F360" t="s">
        <v>157</v>
      </c>
      <c r="G360">
        <v>4</v>
      </c>
      <c r="H360" s="28"/>
    </row>
    <row r="361" spans="1:8" x14ac:dyDescent="0.3">
      <c r="A361">
        <v>2019</v>
      </c>
      <c r="B361" t="s">
        <v>203</v>
      </c>
      <c r="C361" t="str">
        <f>VLOOKUP(B361,lookup!$A$2:$D$49,3,0)</f>
        <v>Non Metropolitan Fire Authorities</v>
      </c>
      <c r="D361" t="str">
        <f>VLOOKUP(B361,lookup!$A$2:$D$49,4,0)</f>
        <v>E31000047</v>
      </c>
      <c r="E361" t="s">
        <v>1089</v>
      </c>
      <c r="F361" t="s">
        <v>157</v>
      </c>
      <c r="G361">
        <v>53</v>
      </c>
      <c r="H361" s="28"/>
    </row>
    <row r="362" spans="1:8" x14ac:dyDescent="0.3">
      <c r="A362">
        <v>2019</v>
      </c>
      <c r="B362" t="s">
        <v>138</v>
      </c>
      <c r="C362" t="str">
        <f>VLOOKUP(B362,lookup!$A$2:$D$49,3,0)</f>
        <v>Non Metropolitan Fire Authorities</v>
      </c>
      <c r="D362" t="str">
        <f>VLOOKUP(B362,lookup!$A$2:$D$49,4,0)</f>
        <v>NWFC</v>
      </c>
      <c r="E362" t="s">
        <v>175</v>
      </c>
      <c r="F362" t="s">
        <v>157</v>
      </c>
      <c r="G362">
        <v>0</v>
      </c>
      <c r="H362" s="28"/>
    </row>
    <row r="363" spans="1:8" x14ac:dyDescent="0.3">
      <c r="A363">
        <v>2019</v>
      </c>
      <c r="B363" t="s">
        <v>138</v>
      </c>
      <c r="C363" t="str">
        <f>VLOOKUP(B363,lookup!$A$2:$D$49,3,0)</f>
        <v>Non Metropolitan Fire Authorities</v>
      </c>
      <c r="D363" t="str">
        <f>VLOOKUP(B363,lookup!$A$2:$D$49,4,0)</f>
        <v>NWFC</v>
      </c>
      <c r="E363" t="s">
        <v>1086</v>
      </c>
      <c r="F363" t="s">
        <v>157</v>
      </c>
      <c r="G363">
        <v>0</v>
      </c>
      <c r="H363" s="28"/>
    </row>
    <row r="364" spans="1:8" x14ac:dyDescent="0.3">
      <c r="A364">
        <v>2019</v>
      </c>
      <c r="B364" t="s">
        <v>138</v>
      </c>
      <c r="C364" t="str">
        <f>VLOOKUP(B364,lookup!$A$2:$D$49,3,0)</f>
        <v>Non Metropolitan Fire Authorities</v>
      </c>
      <c r="D364" t="str">
        <f>VLOOKUP(B364,lookup!$A$2:$D$49,4,0)</f>
        <v>NWFC</v>
      </c>
      <c r="E364" t="s">
        <v>177</v>
      </c>
      <c r="F364" t="s">
        <v>157</v>
      </c>
      <c r="G364">
        <v>0</v>
      </c>
      <c r="H364" s="28"/>
    </row>
    <row r="365" spans="1:8" x14ac:dyDescent="0.3">
      <c r="A365">
        <v>2019</v>
      </c>
      <c r="B365" t="s">
        <v>138</v>
      </c>
      <c r="C365" t="str">
        <f>VLOOKUP(B365,lookup!$A$2:$D$49,3,0)</f>
        <v>Non Metropolitan Fire Authorities</v>
      </c>
      <c r="D365" t="str">
        <f>VLOOKUP(B365,lookup!$A$2:$D$49,4,0)</f>
        <v>NWFC</v>
      </c>
      <c r="E365" t="s">
        <v>178</v>
      </c>
      <c r="F365" t="s">
        <v>157</v>
      </c>
      <c r="G365">
        <v>0</v>
      </c>
      <c r="H365" s="28"/>
    </row>
    <row r="366" spans="1:8" x14ac:dyDescent="0.3">
      <c r="A366">
        <v>2019</v>
      </c>
      <c r="B366" t="s">
        <v>138</v>
      </c>
      <c r="C366" t="str">
        <f>VLOOKUP(B366,lookup!$A$2:$D$49,3,0)</f>
        <v>Non Metropolitan Fire Authorities</v>
      </c>
      <c r="D366" t="str">
        <f>VLOOKUP(B366,lookup!$A$2:$D$49,4,0)</f>
        <v>NWFC</v>
      </c>
      <c r="E366" t="s">
        <v>179</v>
      </c>
      <c r="F366" t="s">
        <v>157</v>
      </c>
      <c r="G366">
        <v>0</v>
      </c>
      <c r="H366" s="28"/>
    </row>
    <row r="367" spans="1:8" x14ac:dyDescent="0.3">
      <c r="A367">
        <v>2019</v>
      </c>
      <c r="B367" t="s">
        <v>138</v>
      </c>
      <c r="C367" t="str">
        <f>VLOOKUP(B367,lookup!$A$2:$D$49,3,0)</f>
        <v>Non Metropolitan Fire Authorities</v>
      </c>
      <c r="D367" t="str">
        <f>VLOOKUP(B367,lookup!$A$2:$D$49,4,0)</f>
        <v>NWFC</v>
      </c>
      <c r="E367" t="s">
        <v>1087</v>
      </c>
      <c r="F367" t="s">
        <v>157</v>
      </c>
      <c r="G367">
        <v>0</v>
      </c>
      <c r="H367" s="28"/>
    </row>
    <row r="368" spans="1:8" x14ac:dyDescent="0.3">
      <c r="A368">
        <v>2019</v>
      </c>
      <c r="B368" t="s">
        <v>138</v>
      </c>
      <c r="C368" t="str">
        <f>VLOOKUP(B368,lookup!$A$2:$D$49,3,0)</f>
        <v>Non Metropolitan Fire Authorities</v>
      </c>
      <c r="D368" t="str">
        <f>VLOOKUP(B368,lookup!$A$2:$D$49,4,0)</f>
        <v>NWFC</v>
      </c>
      <c r="E368" t="s">
        <v>1088</v>
      </c>
      <c r="F368" t="s">
        <v>157</v>
      </c>
      <c r="G368">
        <v>0</v>
      </c>
      <c r="H368" s="28"/>
    </row>
    <row r="369" spans="1:8" x14ac:dyDescent="0.3">
      <c r="A369">
        <v>2019</v>
      </c>
      <c r="B369" t="s">
        <v>138</v>
      </c>
      <c r="C369" t="str">
        <f>VLOOKUP(B369,lookup!$A$2:$D$49,3,0)</f>
        <v>Non Metropolitan Fire Authorities</v>
      </c>
      <c r="D369" t="str">
        <f>VLOOKUP(B369,lookup!$A$2:$D$49,4,0)</f>
        <v>NWFC</v>
      </c>
      <c r="E369" t="s">
        <v>1089</v>
      </c>
      <c r="F369" t="s">
        <v>157</v>
      </c>
      <c r="G369">
        <v>0</v>
      </c>
      <c r="H369" s="28"/>
    </row>
    <row r="370" spans="1:8" x14ac:dyDescent="0.3">
      <c r="A370">
        <v>2019</v>
      </c>
      <c r="B370" t="s">
        <v>0</v>
      </c>
      <c r="C370" t="str">
        <f>VLOOKUP(B370,lookup!$A$2:$D$49,3,0)</f>
        <v>Non Metropolitan Fire Authorities</v>
      </c>
      <c r="D370" t="str">
        <f>VLOOKUP(B370,lookup!$A$2:$D$49,4,0)</f>
        <v>E31000001</v>
      </c>
      <c r="E370" t="s">
        <v>175</v>
      </c>
      <c r="F370" t="s">
        <v>158</v>
      </c>
      <c r="G370">
        <v>157</v>
      </c>
      <c r="H370" s="28"/>
    </row>
    <row r="371" spans="1:8" x14ac:dyDescent="0.3">
      <c r="A371">
        <v>2019</v>
      </c>
      <c r="B371" t="s">
        <v>0</v>
      </c>
      <c r="C371" t="str">
        <f>VLOOKUP(B371,lookup!$A$2:$D$49,3,0)</f>
        <v>Non Metropolitan Fire Authorities</v>
      </c>
      <c r="D371" t="str">
        <f>VLOOKUP(B371,lookup!$A$2:$D$49,4,0)</f>
        <v>E31000001</v>
      </c>
      <c r="E371" t="s">
        <v>1086</v>
      </c>
      <c r="F371" t="s">
        <v>158</v>
      </c>
      <c r="G371">
        <v>24</v>
      </c>
      <c r="H371" s="28"/>
    </row>
    <row r="372" spans="1:8" x14ac:dyDescent="0.3">
      <c r="A372">
        <v>2019</v>
      </c>
      <c r="B372" t="s">
        <v>0</v>
      </c>
      <c r="C372" t="str">
        <f>VLOOKUP(B372,lookup!$A$2:$D$49,3,0)</f>
        <v>Non Metropolitan Fire Authorities</v>
      </c>
      <c r="D372" t="str">
        <f>VLOOKUP(B372,lookup!$A$2:$D$49,4,0)</f>
        <v>E31000001</v>
      </c>
      <c r="E372" t="s">
        <v>177</v>
      </c>
      <c r="F372" t="s">
        <v>158</v>
      </c>
      <c r="G372">
        <v>0</v>
      </c>
      <c r="H372" s="28"/>
    </row>
    <row r="373" spans="1:8" x14ac:dyDescent="0.3">
      <c r="A373">
        <v>2019</v>
      </c>
      <c r="B373" t="s">
        <v>0</v>
      </c>
      <c r="C373" t="str">
        <f>VLOOKUP(B373,lookup!$A$2:$D$49,3,0)</f>
        <v>Non Metropolitan Fire Authorities</v>
      </c>
      <c r="D373" t="str">
        <f>VLOOKUP(B373,lookup!$A$2:$D$49,4,0)</f>
        <v>E31000001</v>
      </c>
      <c r="E373" t="s">
        <v>178</v>
      </c>
      <c r="F373" t="s">
        <v>158</v>
      </c>
      <c r="G373">
        <v>0</v>
      </c>
      <c r="H373" s="28"/>
    </row>
    <row r="374" spans="1:8" x14ac:dyDescent="0.3">
      <c r="A374">
        <v>2019</v>
      </c>
      <c r="B374" t="s">
        <v>0</v>
      </c>
      <c r="C374" t="str">
        <f>VLOOKUP(B374,lookup!$A$2:$D$49,3,0)</f>
        <v>Non Metropolitan Fire Authorities</v>
      </c>
      <c r="D374" t="str">
        <f>VLOOKUP(B374,lookup!$A$2:$D$49,4,0)</f>
        <v>E31000001</v>
      </c>
      <c r="E374" t="s">
        <v>179</v>
      </c>
      <c r="F374" t="s">
        <v>158</v>
      </c>
      <c r="G374">
        <v>0</v>
      </c>
      <c r="H374" s="28"/>
    </row>
    <row r="375" spans="1:8" x14ac:dyDescent="0.3">
      <c r="A375">
        <v>2019</v>
      </c>
      <c r="B375" t="s">
        <v>0</v>
      </c>
      <c r="C375" t="str">
        <f>VLOOKUP(B375,lookup!$A$2:$D$49,3,0)</f>
        <v>Non Metropolitan Fire Authorities</v>
      </c>
      <c r="D375" t="str">
        <f>VLOOKUP(B375,lookup!$A$2:$D$49,4,0)</f>
        <v>E31000001</v>
      </c>
      <c r="E375" t="s">
        <v>1087</v>
      </c>
      <c r="F375" t="s">
        <v>158</v>
      </c>
      <c r="G375">
        <v>0</v>
      </c>
      <c r="H375" s="28"/>
    </row>
    <row r="376" spans="1:8" x14ac:dyDescent="0.3">
      <c r="A376">
        <v>2019</v>
      </c>
      <c r="B376" t="s">
        <v>0</v>
      </c>
      <c r="C376" t="str">
        <f>VLOOKUP(B376,lookup!$A$2:$D$49,3,0)</f>
        <v>Non Metropolitan Fire Authorities</v>
      </c>
      <c r="D376" t="str">
        <f>VLOOKUP(B376,lookup!$A$2:$D$49,4,0)</f>
        <v>E31000001</v>
      </c>
      <c r="E376" t="s">
        <v>1088</v>
      </c>
      <c r="F376" t="s">
        <v>158</v>
      </c>
      <c r="G376">
        <v>2</v>
      </c>
      <c r="H376" s="28"/>
    </row>
    <row r="377" spans="1:8" x14ac:dyDescent="0.3">
      <c r="A377">
        <v>2019</v>
      </c>
      <c r="B377" t="s">
        <v>0</v>
      </c>
      <c r="C377" t="str">
        <f>VLOOKUP(B377,lookup!$A$2:$D$49,3,0)</f>
        <v>Non Metropolitan Fire Authorities</v>
      </c>
      <c r="D377" t="str">
        <f>VLOOKUP(B377,lookup!$A$2:$D$49,4,0)</f>
        <v>E31000001</v>
      </c>
      <c r="E377" t="s">
        <v>1089</v>
      </c>
      <c r="F377" t="s">
        <v>158</v>
      </c>
      <c r="G377">
        <v>34</v>
      </c>
      <c r="H377" s="28"/>
    </row>
    <row r="378" spans="1:8" x14ac:dyDescent="0.3">
      <c r="A378">
        <v>2019</v>
      </c>
      <c r="B378" t="s">
        <v>3</v>
      </c>
      <c r="C378" t="str">
        <f>VLOOKUP(B378,lookup!$A$2:$D$49,3,0)</f>
        <v>Non Metropolitan Fire Authorities</v>
      </c>
      <c r="D378" t="str">
        <f>VLOOKUP(B378,lookup!$A$2:$D$49,4,0)</f>
        <v>E31000002</v>
      </c>
      <c r="E378" t="s">
        <v>175</v>
      </c>
      <c r="F378" t="s">
        <v>158</v>
      </c>
      <c r="G378">
        <v>131</v>
      </c>
      <c r="H378" s="28"/>
    </row>
    <row r="379" spans="1:8" x14ac:dyDescent="0.3">
      <c r="A379">
        <v>2019</v>
      </c>
      <c r="B379" t="s">
        <v>3</v>
      </c>
      <c r="C379" t="str">
        <f>VLOOKUP(B379,lookup!$A$2:$D$49,3,0)</f>
        <v>Non Metropolitan Fire Authorities</v>
      </c>
      <c r="D379" t="str">
        <f>VLOOKUP(B379,lookup!$A$2:$D$49,4,0)</f>
        <v>E31000002</v>
      </c>
      <c r="E379" t="s">
        <v>1086</v>
      </c>
      <c r="F379" t="s">
        <v>158</v>
      </c>
      <c r="G379">
        <v>5</v>
      </c>
      <c r="H379" s="28"/>
    </row>
    <row r="380" spans="1:8" x14ac:dyDescent="0.3">
      <c r="A380">
        <v>2019</v>
      </c>
      <c r="B380" t="s">
        <v>3</v>
      </c>
      <c r="C380" t="str">
        <f>VLOOKUP(B380,lookup!$A$2:$D$49,3,0)</f>
        <v>Non Metropolitan Fire Authorities</v>
      </c>
      <c r="D380" t="str">
        <f>VLOOKUP(B380,lookup!$A$2:$D$49,4,0)</f>
        <v>E31000002</v>
      </c>
      <c r="E380" t="s">
        <v>177</v>
      </c>
      <c r="F380" t="s">
        <v>158</v>
      </c>
      <c r="G380">
        <v>3</v>
      </c>
      <c r="H380" s="28"/>
    </row>
    <row r="381" spans="1:8" x14ac:dyDescent="0.3">
      <c r="A381">
        <v>2019</v>
      </c>
      <c r="B381" t="s">
        <v>3</v>
      </c>
      <c r="C381" t="str">
        <f>VLOOKUP(B381,lookup!$A$2:$D$49,3,0)</f>
        <v>Non Metropolitan Fire Authorities</v>
      </c>
      <c r="D381" t="str">
        <f>VLOOKUP(B381,lookup!$A$2:$D$49,4,0)</f>
        <v>E31000002</v>
      </c>
      <c r="E381" t="s">
        <v>178</v>
      </c>
      <c r="F381" t="s">
        <v>158</v>
      </c>
      <c r="G381">
        <v>0</v>
      </c>
      <c r="H381" s="28"/>
    </row>
    <row r="382" spans="1:8" x14ac:dyDescent="0.3">
      <c r="A382">
        <v>2019</v>
      </c>
      <c r="B382" t="s">
        <v>3</v>
      </c>
      <c r="C382" t="str">
        <f>VLOOKUP(B382,lookup!$A$2:$D$49,3,0)</f>
        <v>Non Metropolitan Fire Authorities</v>
      </c>
      <c r="D382" t="str">
        <f>VLOOKUP(B382,lookup!$A$2:$D$49,4,0)</f>
        <v>E31000002</v>
      </c>
      <c r="E382" t="s">
        <v>179</v>
      </c>
      <c r="F382" t="s">
        <v>158</v>
      </c>
      <c r="G382">
        <v>0</v>
      </c>
      <c r="H382" s="28"/>
    </row>
    <row r="383" spans="1:8" x14ac:dyDescent="0.3">
      <c r="A383">
        <v>2019</v>
      </c>
      <c r="B383" t="s">
        <v>3</v>
      </c>
      <c r="C383" t="str">
        <f>VLOOKUP(B383,lookup!$A$2:$D$49,3,0)</f>
        <v>Non Metropolitan Fire Authorities</v>
      </c>
      <c r="D383" t="str">
        <f>VLOOKUP(B383,lookup!$A$2:$D$49,4,0)</f>
        <v>E31000002</v>
      </c>
      <c r="E383" t="s">
        <v>1087</v>
      </c>
      <c r="F383" t="s">
        <v>158</v>
      </c>
      <c r="G383">
        <v>0</v>
      </c>
      <c r="H383" s="28"/>
    </row>
    <row r="384" spans="1:8" x14ac:dyDescent="0.3">
      <c r="A384">
        <v>2019</v>
      </c>
      <c r="B384" t="s">
        <v>3</v>
      </c>
      <c r="C384" t="str">
        <f>VLOOKUP(B384,lookup!$A$2:$D$49,3,0)</f>
        <v>Non Metropolitan Fire Authorities</v>
      </c>
      <c r="D384" t="str">
        <f>VLOOKUP(B384,lookup!$A$2:$D$49,4,0)</f>
        <v>E31000002</v>
      </c>
      <c r="E384" t="s">
        <v>1088</v>
      </c>
      <c r="F384" t="s">
        <v>158</v>
      </c>
      <c r="G384">
        <v>0</v>
      </c>
      <c r="H384" s="28"/>
    </row>
    <row r="385" spans="1:8" x14ac:dyDescent="0.3">
      <c r="A385">
        <v>2019</v>
      </c>
      <c r="B385" t="s">
        <v>3</v>
      </c>
      <c r="C385" t="str">
        <f>VLOOKUP(B385,lookup!$A$2:$D$49,3,0)</f>
        <v>Non Metropolitan Fire Authorities</v>
      </c>
      <c r="D385" t="str">
        <f>VLOOKUP(B385,lookup!$A$2:$D$49,4,0)</f>
        <v>E31000002</v>
      </c>
      <c r="E385" t="s">
        <v>1089</v>
      </c>
      <c r="F385" t="s">
        <v>158</v>
      </c>
      <c r="G385">
        <v>9</v>
      </c>
      <c r="H385" s="28"/>
    </row>
    <row r="386" spans="1:8" x14ac:dyDescent="0.3">
      <c r="A386">
        <v>2019</v>
      </c>
      <c r="B386" t="s">
        <v>6</v>
      </c>
      <c r="C386" t="str">
        <f>VLOOKUP(B386,lookup!$A$2:$D$49,3,0)</f>
        <v>Non Metropolitan Fire Authorities</v>
      </c>
      <c r="D386" t="str">
        <f>VLOOKUP(B386,lookup!$A$2:$D$49,4,0)</f>
        <v>E31000003</v>
      </c>
      <c r="E386" t="s">
        <v>175</v>
      </c>
      <c r="F386" t="s">
        <v>158</v>
      </c>
      <c r="G386">
        <v>83</v>
      </c>
      <c r="H386" s="28"/>
    </row>
    <row r="387" spans="1:8" x14ac:dyDescent="0.3">
      <c r="A387">
        <v>2019</v>
      </c>
      <c r="B387" t="s">
        <v>6</v>
      </c>
      <c r="C387" t="str">
        <f>VLOOKUP(B387,lookup!$A$2:$D$49,3,0)</f>
        <v>Non Metropolitan Fire Authorities</v>
      </c>
      <c r="D387" t="str">
        <f>VLOOKUP(B387,lookup!$A$2:$D$49,4,0)</f>
        <v>E31000003</v>
      </c>
      <c r="E387" t="s">
        <v>1086</v>
      </c>
      <c r="F387" t="s">
        <v>158</v>
      </c>
      <c r="G387">
        <v>1</v>
      </c>
      <c r="H387" s="28"/>
    </row>
    <row r="388" spans="1:8" x14ac:dyDescent="0.3">
      <c r="A388">
        <v>2019</v>
      </c>
      <c r="B388" t="s">
        <v>6</v>
      </c>
      <c r="C388" t="str">
        <f>VLOOKUP(B388,lookup!$A$2:$D$49,3,0)</f>
        <v>Non Metropolitan Fire Authorities</v>
      </c>
      <c r="D388" t="str">
        <f>VLOOKUP(B388,lookup!$A$2:$D$49,4,0)</f>
        <v>E31000003</v>
      </c>
      <c r="E388" t="s">
        <v>177</v>
      </c>
      <c r="F388" t="s">
        <v>158</v>
      </c>
      <c r="G388">
        <v>1</v>
      </c>
      <c r="H388" s="28"/>
    </row>
    <row r="389" spans="1:8" x14ac:dyDescent="0.3">
      <c r="A389">
        <v>2019</v>
      </c>
      <c r="B389" t="s">
        <v>6</v>
      </c>
      <c r="C389" t="str">
        <f>VLOOKUP(B389,lookup!$A$2:$D$49,3,0)</f>
        <v>Non Metropolitan Fire Authorities</v>
      </c>
      <c r="D389" t="str">
        <f>VLOOKUP(B389,lookup!$A$2:$D$49,4,0)</f>
        <v>E31000003</v>
      </c>
      <c r="E389" t="s">
        <v>178</v>
      </c>
      <c r="F389" t="s">
        <v>158</v>
      </c>
      <c r="G389">
        <v>0</v>
      </c>
      <c r="H389" s="28"/>
    </row>
    <row r="390" spans="1:8" x14ac:dyDescent="0.3">
      <c r="A390">
        <v>2019</v>
      </c>
      <c r="B390" t="s">
        <v>6</v>
      </c>
      <c r="C390" t="str">
        <f>VLOOKUP(B390,lookup!$A$2:$D$49,3,0)</f>
        <v>Non Metropolitan Fire Authorities</v>
      </c>
      <c r="D390" t="str">
        <f>VLOOKUP(B390,lookup!$A$2:$D$49,4,0)</f>
        <v>E31000003</v>
      </c>
      <c r="E390" t="s">
        <v>179</v>
      </c>
      <c r="F390" t="s">
        <v>158</v>
      </c>
      <c r="G390">
        <v>0</v>
      </c>
      <c r="H390" s="28"/>
    </row>
    <row r="391" spans="1:8" x14ac:dyDescent="0.3">
      <c r="A391">
        <v>2019</v>
      </c>
      <c r="B391" t="s">
        <v>6</v>
      </c>
      <c r="C391" t="str">
        <f>VLOOKUP(B391,lookup!$A$2:$D$49,3,0)</f>
        <v>Non Metropolitan Fire Authorities</v>
      </c>
      <c r="D391" t="str">
        <f>VLOOKUP(B391,lookup!$A$2:$D$49,4,0)</f>
        <v>E31000003</v>
      </c>
      <c r="E391" t="s">
        <v>1087</v>
      </c>
      <c r="F391" t="s">
        <v>158</v>
      </c>
      <c r="G391">
        <v>0</v>
      </c>
      <c r="H391" s="28"/>
    </row>
    <row r="392" spans="1:8" x14ac:dyDescent="0.3">
      <c r="A392">
        <v>2019</v>
      </c>
      <c r="B392" t="s">
        <v>6</v>
      </c>
      <c r="C392" t="str">
        <f>VLOOKUP(B392,lookup!$A$2:$D$49,3,0)</f>
        <v>Non Metropolitan Fire Authorities</v>
      </c>
      <c r="D392" t="str">
        <f>VLOOKUP(B392,lookup!$A$2:$D$49,4,0)</f>
        <v>E31000003</v>
      </c>
      <c r="E392" t="s">
        <v>1088</v>
      </c>
      <c r="F392" t="s">
        <v>158</v>
      </c>
      <c r="G392">
        <v>0</v>
      </c>
      <c r="H392" s="28"/>
    </row>
    <row r="393" spans="1:8" x14ac:dyDescent="0.3">
      <c r="A393">
        <v>2019</v>
      </c>
      <c r="B393" t="s">
        <v>6</v>
      </c>
      <c r="C393" t="str">
        <f>VLOOKUP(B393,lookup!$A$2:$D$49,3,0)</f>
        <v>Non Metropolitan Fire Authorities</v>
      </c>
      <c r="D393" t="str">
        <f>VLOOKUP(B393,lookup!$A$2:$D$49,4,0)</f>
        <v>E31000003</v>
      </c>
      <c r="E393" t="s">
        <v>1089</v>
      </c>
      <c r="F393" t="s">
        <v>158</v>
      </c>
      <c r="G393">
        <v>0</v>
      </c>
      <c r="H393" s="28"/>
    </row>
    <row r="394" spans="1:8" x14ac:dyDescent="0.3">
      <c r="A394">
        <v>2019</v>
      </c>
      <c r="B394" t="s">
        <v>9</v>
      </c>
      <c r="C394" t="str">
        <f>VLOOKUP(B394,lookup!$A$2:$D$49,3,0)</f>
        <v>Non Metropolitan Fire Authorities</v>
      </c>
      <c r="D394" t="str">
        <f>VLOOKUP(B394,lookup!$A$2:$D$49,4,0)</f>
        <v>E31000004</v>
      </c>
      <c r="E394" t="s">
        <v>175</v>
      </c>
      <c r="F394" t="s">
        <v>158</v>
      </c>
      <c r="G394">
        <v>104</v>
      </c>
      <c r="H394" s="28"/>
    </row>
    <row r="395" spans="1:8" x14ac:dyDescent="0.3">
      <c r="A395">
        <v>2019</v>
      </c>
      <c r="B395" t="s">
        <v>9</v>
      </c>
      <c r="C395" t="str">
        <f>VLOOKUP(B395,lookup!$A$2:$D$49,3,0)</f>
        <v>Non Metropolitan Fire Authorities</v>
      </c>
      <c r="D395" t="str">
        <f>VLOOKUP(B395,lookup!$A$2:$D$49,4,0)</f>
        <v>E31000004</v>
      </c>
      <c r="E395" t="s">
        <v>1086</v>
      </c>
      <c r="F395" t="s">
        <v>158</v>
      </c>
      <c r="G395">
        <v>1</v>
      </c>
      <c r="H395" s="28"/>
    </row>
    <row r="396" spans="1:8" x14ac:dyDescent="0.3">
      <c r="A396">
        <v>2019</v>
      </c>
      <c r="B396" t="s">
        <v>9</v>
      </c>
      <c r="C396" t="str">
        <f>VLOOKUP(B396,lookup!$A$2:$D$49,3,0)</f>
        <v>Non Metropolitan Fire Authorities</v>
      </c>
      <c r="D396" t="str">
        <f>VLOOKUP(B396,lookup!$A$2:$D$49,4,0)</f>
        <v>E31000004</v>
      </c>
      <c r="E396" t="s">
        <v>177</v>
      </c>
      <c r="F396" t="s">
        <v>158</v>
      </c>
      <c r="G396">
        <v>1</v>
      </c>
      <c r="H396" s="28"/>
    </row>
    <row r="397" spans="1:8" x14ac:dyDescent="0.3">
      <c r="A397">
        <v>2019</v>
      </c>
      <c r="B397" t="s">
        <v>9</v>
      </c>
      <c r="C397" t="str">
        <f>VLOOKUP(B397,lookup!$A$2:$D$49,3,0)</f>
        <v>Non Metropolitan Fire Authorities</v>
      </c>
      <c r="D397" t="str">
        <f>VLOOKUP(B397,lookup!$A$2:$D$49,4,0)</f>
        <v>E31000004</v>
      </c>
      <c r="E397" t="s">
        <v>178</v>
      </c>
      <c r="F397" t="s">
        <v>158</v>
      </c>
      <c r="G397">
        <v>1</v>
      </c>
      <c r="H397" s="28"/>
    </row>
    <row r="398" spans="1:8" x14ac:dyDescent="0.3">
      <c r="A398">
        <v>2019</v>
      </c>
      <c r="B398" t="s">
        <v>9</v>
      </c>
      <c r="C398" t="str">
        <f>VLOOKUP(B398,lookup!$A$2:$D$49,3,0)</f>
        <v>Non Metropolitan Fire Authorities</v>
      </c>
      <c r="D398" t="str">
        <f>VLOOKUP(B398,lookup!$A$2:$D$49,4,0)</f>
        <v>E31000004</v>
      </c>
      <c r="E398" t="s">
        <v>179</v>
      </c>
      <c r="F398" t="s">
        <v>158</v>
      </c>
      <c r="G398">
        <v>0</v>
      </c>
      <c r="H398" s="28"/>
    </row>
    <row r="399" spans="1:8" x14ac:dyDescent="0.3">
      <c r="A399">
        <v>2019</v>
      </c>
      <c r="B399" t="s">
        <v>9</v>
      </c>
      <c r="C399" t="str">
        <f>VLOOKUP(B399,lookup!$A$2:$D$49,3,0)</f>
        <v>Non Metropolitan Fire Authorities</v>
      </c>
      <c r="D399" t="str">
        <f>VLOOKUP(B399,lookup!$A$2:$D$49,4,0)</f>
        <v>E31000004</v>
      </c>
      <c r="E399" t="s">
        <v>1087</v>
      </c>
      <c r="F399" t="s">
        <v>158</v>
      </c>
      <c r="G399">
        <v>0</v>
      </c>
      <c r="H399" s="28"/>
    </row>
    <row r="400" spans="1:8" x14ac:dyDescent="0.3">
      <c r="A400">
        <v>2019</v>
      </c>
      <c r="B400" t="s">
        <v>9</v>
      </c>
      <c r="C400" t="str">
        <f>VLOOKUP(B400,lookup!$A$2:$D$49,3,0)</f>
        <v>Non Metropolitan Fire Authorities</v>
      </c>
      <c r="D400" t="str">
        <f>VLOOKUP(B400,lookup!$A$2:$D$49,4,0)</f>
        <v>E31000004</v>
      </c>
      <c r="E400" t="s">
        <v>1088</v>
      </c>
      <c r="F400" t="s">
        <v>158</v>
      </c>
      <c r="G400">
        <v>0</v>
      </c>
      <c r="H400" s="28"/>
    </row>
    <row r="401" spans="1:8" x14ac:dyDescent="0.3">
      <c r="A401">
        <v>2019</v>
      </c>
      <c r="B401" t="s">
        <v>9</v>
      </c>
      <c r="C401" t="str">
        <f>VLOOKUP(B401,lookup!$A$2:$D$49,3,0)</f>
        <v>Non Metropolitan Fire Authorities</v>
      </c>
      <c r="D401" t="str">
        <f>VLOOKUP(B401,lookup!$A$2:$D$49,4,0)</f>
        <v>E31000004</v>
      </c>
      <c r="E401" t="s">
        <v>1089</v>
      </c>
      <c r="F401" t="s">
        <v>158</v>
      </c>
      <c r="G401">
        <v>9</v>
      </c>
      <c r="H401" s="28"/>
    </row>
    <row r="402" spans="1:8" x14ac:dyDescent="0.3">
      <c r="A402">
        <v>2019</v>
      </c>
      <c r="B402" t="s">
        <v>12</v>
      </c>
      <c r="C402" t="str">
        <f>VLOOKUP(B402,lookup!$A$2:$D$49,3,0)</f>
        <v>Non Metropolitan Fire Authorities</v>
      </c>
      <c r="D402" t="str">
        <f>VLOOKUP(B402,lookup!$A$2:$D$49,4,0)</f>
        <v>E31000005</v>
      </c>
      <c r="E402" t="s">
        <v>175</v>
      </c>
      <c r="F402" t="s">
        <v>158</v>
      </c>
      <c r="G402">
        <v>140</v>
      </c>
      <c r="H402" s="28"/>
    </row>
    <row r="403" spans="1:8" x14ac:dyDescent="0.3">
      <c r="A403">
        <v>2019</v>
      </c>
      <c r="B403" t="s">
        <v>12</v>
      </c>
      <c r="C403" t="str">
        <f>VLOOKUP(B403,lookup!$A$2:$D$49,3,0)</f>
        <v>Non Metropolitan Fire Authorities</v>
      </c>
      <c r="D403" t="str">
        <f>VLOOKUP(B403,lookup!$A$2:$D$49,4,0)</f>
        <v>E31000005</v>
      </c>
      <c r="E403" t="s">
        <v>1086</v>
      </c>
      <c r="F403" t="s">
        <v>158</v>
      </c>
      <c r="G403">
        <v>13</v>
      </c>
      <c r="H403" s="28"/>
    </row>
    <row r="404" spans="1:8" x14ac:dyDescent="0.3">
      <c r="A404">
        <v>2019</v>
      </c>
      <c r="B404" t="s">
        <v>12</v>
      </c>
      <c r="C404" t="str">
        <f>VLOOKUP(B404,lookup!$A$2:$D$49,3,0)</f>
        <v>Non Metropolitan Fire Authorities</v>
      </c>
      <c r="D404" t="str">
        <f>VLOOKUP(B404,lookup!$A$2:$D$49,4,0)</f>
        <v>E31000005</v>
      </c>
      <c r="E404" t="s">
        <v>177</v>
      </c>
      <c r="F404" t="s">
        <v>158</v>
      </c>
      <c r="G404">
        <v>4</v>
      </c>
      <c r="H404" s="28"/>
    </row>
    <row r="405" spans="1:8" x14ac:dyDescent="0.3">
      <c r="A405">
        <v>2019</v>
      </c>
      <c r="B405" t="s">
        <v>12</v>
      </c>
      <c r="C405" t="str">
        <f>VLOOKUP(B405,lookup!$A$2:$D$49,3,0)</f>
        <v>Non Metropolitan Fire Authorities</v>
      </c>
      <c r="D405" t="str">
        <f>VLOOKUP(B405,lookup!$A$2:$D$49,4,0)</f>
        <v>E31000005</v>
      </c>
      <c r="E405" t="s">
        <v>178</v>
      </c>
      <c r="F405" t="s">
        <v>158</v>
      </c>
      <c r="G405">
        <v>0</v>
      </c>
      <c r="H405" s="28"/>
    </row>
    <row r="406" spans="1:8" x14ac:dyDescent="0.3">
      <c r="A406">
        <v>2019</v>
      </c>
      <c r="B406" t="s">
        <v>12</v>
      </c>
      <c r="C406" t="str">
        <f>VLOOKUP(B406,lookup!$A$2:$D$49,3,0)</f>
        <v>Non Metropolitan Fire Authorities</v>
      </c>
      <c r="D406" t="str">
        <f>VLOOKUP(B406,lookup!$A$2:$D$49,4,0)</f>
        <v>E31000005</v>
      </c>
      <c r="E406" t="s">
        <v>179</v>
      </c>
      <c r="F406" t="s">
        <v>158</v>
      </c>
      <c r="G406">
        <v>0</v>
      </c>
      <c r="H406" s="28"/>
    </row>
    <row r="407" spans="1:8" x14ac:dyDescent="0.3">
      <c r="A407">
        <v>2019</v>
      </c>
      <c r="B407" t="s">
        <v>12</v>
      </c>
      <c r="C407" t="str">
        <f>VLOOKUP(B407,lookup!$A$2:$D$49,3,0)</f>
        <v>Non Metropolitan Fire Authorities</v>
      </c>
      <c r="D407" t="str">
        <f>VLOOKUP(B407,lookup!$A$2:$D$49,4,0)</f>
        <v>E31000005</v>
      </c>
      <c r="E407" t="s">
        <v>1087</v>
      </c>
      <c r="F407" t="s">
        <v>158</v>
      </c>
      <c r="G407">
        <v>0</v>
      </c>
      <c r="H407" s="28"/>
    </row>
    <row r="408" spans="1:8" x14ac:dyDescent="0.3">
      <c r="A408">
        <v>2019</v>
      </c>
      <c r="B408" t="s">
        <v>12</v>
      </c>
      <c r="C408" t="str">
        <f>VLOOKUP(B408,lookup!$A$2:$D$49,3,0)</f>
        <v>Non Metropolitan Fire Authorities</v>
      </c>
      <c r="D408" t="str">
        <f>VLOOKUP(B408,lookup!$A$2:$D$49,4,0)</f>
        <v>E31000005</v>
      </c>
      <c r="E408" t="s">
        <v>1088</v>
      </c>
      <c r="F408" t="s">
        <v>158</v>
      </c>
      <c r="G408">
        <v>0</v>
      </c>
      <c r="H408" s="28"/>
    </row>
    <row r="409" spans="1:8" x14ac:dyDescent="0.3">
      <c r="A409">
        <v>2019</v>
      </c>
      <c r="B409" t="s">
        <v>12</v>
      </c>
      <c r="C409" t="str">
        <f>VLOOKUP(B409,lookup!$A$2:$D$49,3,0)</f>
        <v>Non Metropolitan Fire Authorities</v>
      </c>
      <c r="D409" t="str">
        <f>VLOOKUP(B409,lookup!$A$2:$D$49,4,0)</f>
        <v>E31000005</v>
      </c>
      <c r="E409" t="s">
        <v>1089</v>
      </c>
      <c r="F409" t="s">
        <v>158</v>
      </c>
      <c r="G409">
        <v>6</v>
      </c>
      <c r="H409" s="28"/>
    </row>
    <row r="410" spans="1:8" x14ac:dyDescent="0.3">
      <c r="A410">
        <v>2019</v>
      </c>
      <c r="B410" t="s">
        <v>15</v>
      </c>
      <c r="C410" t="str">
        <f>VLOOKUP(B410,lookup!$A$2:$D$49,3,0)</f>
        <v>Non Metropolitan Fire Authorities</v>
      </c>
      <c r="D410" t="str">
        <f>VLOOKUP(B410,lookup!$A$2:$D$49,4,0)</f>
        <v>E31000006</v>
      </c>
      <c r="E410" t="s">
        <v>175</v>
      </c>
      <c r="F410" t="s">
        <v>158</v>
      </c>
      <c r="G410">
        <v>245</v>
      </c>
      <c r="H410" s="28"/>
    </row>
    <row r="411" spans="1:8" x14ac:dyDescent="0.3">
      <c r="A411">
        <v>2019</v>
      </c>
      <c r="B411" t="s">
        <v>15</v>
      </c>
      <c r="C411" t="str">
        <f>VLOOKUP(B411,lookup!$A$2:$D$49,3,0)</f>
        <v>Non Metropolitan Fire Authorities</v>
      </c>
      <c r="D411" t="str">
        <f>VLOOKUP(B411,lookup!$A$2:$D$49,4,0)</f>
        <v>E31000006</v>
      </c>
      <c r="E411" t="s">
        <v>1086</v>
      </c>
      <c r="F411" t="s">
        <v>158</v>
      </c>
      <c r="G411">
        <v>2</v>
      </c>
      <c r="H411" s="28"/>
    </row>
    <row r="412" spans="1:8" x14ac:dyDescent="0.3">
      <c r="A412">
        <v>2019</v>
      </c>
      <c r="B412" t="s">
        <v>15</v>
      </c>
      <c r="C412" t="str">
        <f>VLOOKUP(B412,lookup!$A$2:$D$49,3,0)</f>
        <v>Non Metropolitan Fire Authorities</v>
      </c>
      <c r="D412" t="str">
        <f>VLOOKUP(B412,lookup!$A$2:$D$49,4,0)</f>
        <v>E31000006</v>
      </c>
      <c r="E412" t="s">
        <v>177</v>
      </c>
      <c r="F412" t="s">
        <v>158</v>
      </c>
      <c r="G412">
        <v>2</v>
      </c>
      <c r="H412" s="28"/>
    </row>
    <row r="413" spans="1:8" x14ac:dyDescent="0.3">
      <c r="A413">
        <v>2019</v>
      </c>
      <c r="B413" t="s">
        <v>15</v>
      </c>
      <c r="C413" t="str">
        <f>VLOOKUP(B413,lookup!$A$2:$D$49,3,0)</f>
        <v>Non Metropolitan Fire Authorities</v>
      </c>
      <c r="D413" t="str">
        <f>VLOOKUP(B413,lookup!$A$2:$D$49,4,0)</f>
        <v>E31000006</v>
      </c>
      <c r="E413" t="s">
        <v>178</v>
      </c>
      <c r="F413" t="s">
        <v>158</v>
      </c>
      <c r="G413">
        <v>0</v>
      </c>
      <c r="H413" s="28"/>
    </row>
    <row r="414" spans="1:8" x14ac:dyDescent="0.3">
      <c r="A414">
        <v>2019</v>
      </c>
      <c r="B414" t="s">
        <v>15</v>
      </c>
      <c r="C414" t="str">
        <f>VLOOKUP(B414,lookup!$A$2:$D$49,3,0)</f>
        <v>Non Metropolitan Fire Authorities</v>
      </c>
      <c r="D414" t="str">
        <f>VLOOKUP(B414,lookup!$A$2:$D$49,4,0)</f>
        <v>E31000006</v>
      </c>
      <c r="E414" t="s">
        <v>179</v>
      </c>
      <c r="F414" t="s">
        <v>158</v>
      </c>
      <c r="G414">
        <v>2</v>
      </c>
      <c r="H414" s="28"/>
    </row>
    <row r="415" spans="1:8" x14ac:dyDescent="0.3">
      <c r="A415">
        <v>2019</v>
      </c>
      <c r="B415" t="s">
        <v>15</v>
      </c>
      <c r="C415" t="str">
        <f>VLOOKUP(B415,lookup!$A$2:$D$49,3,0)</f>
        <v>Non Metropolitan Fire Authorities</v>
      </c>
      <c r="D415" t="str">
        <f>VLOOKUP(B415,lookup!$A$2:$D$49,4,0)</f>
        <v>E31000006</v>
      </c>
      <c r="E415" t="s">
        <v>1087</v>
      </c>
      <c r="F415" t="s">
        <v>158</v>
      </c>
      <c r="G415">
        <v>0</v>
      </c>
      <c r="H415" s="28"/>
    </row>
    <row r="416" spans="1:8" x14ac:dyDescent="0.3">
      <c r="A416">
        <v>2019</v>
      </c>
      <c r="B416" t="s">
        <v>15</v>
      </c>
      <c r="C416" t="str">
        <f>VLOOKUP(B416,lookup!$A$2:$D$49,3,0)</f>
        <v>Non Metropolitan Fire Authorities</v>
      </c>
      <c r="D416" t="str">
        <f>VLOOKUP(B416,lookup!$A$2:$D$49,4,0)</f>
        <v>E31000006</v>
      </c>
      <c r="E416" t="s">
        <v>1088</v>
      </c>
      <c r="F416" t="s">
        <v>158</v>
      </c>
      <c r="G416">
        <v>1</v>
      </c>
      <c r="H416" s="28"/>
    </row>
    <row r="417" spans="1:8" x14ac:dyDescent="0.3">
      <c r="A417">
        <v>2019</v>
      </c>
      <c r="B417" t="s">
        <v>15</v>
      </c>
      <c r="C417" t="str">
        <f>VLOOKUP(B417,lookup!$A$2:$D$49,3,0)</f>
        <v>Non Metropolitan Fire Authorities</v>
      </c>
      <c r="D417" t="str">
        <f>VLOOKUP(B417,lookup!$A$2:$D$49,4,0)</f>
        <v>E31000006</v>
      </c>
      <c r="E417" t="s">
        <v>1089</v>
      </c>
      <c r="F417" t="s">
        <v>158</v>
      </c>
      <c r="G417">
        <v>4</v>
      </c>
      <c r="H417" s="28"/>
    </row>
    <row r="418" spans="1:8" x14ac:dyDescent="0.3">
      <c r="A418">
        <v>2019</v>
      </c>
      <c r="B418" t="s">
        <v>18</v>
      </c>
      <c r="C418" t="str">
        <f>VLOOKUP(B418,lookup!$A$2:$D$49,3,0)</f>
        <v>Non Metropolitan Fire Authorities</v>
      </c>
      <c r="D418" t="str">
        <f>VLOOKUP(B418,lookup!$A$2:$D$49,4,0)</f>
        <v>E31000007</v>
      </c>
      <c r="E418" t="s">
        <v>175</v>
      </c>
      <c r="F418" t="s">
        <v>158</v>
      </c>
      <c r="G418">
        <v>112</v>
      </c>
      <c r="H418" s="28"/>
    </row>
    <row r="419" spans="1:8" x14ac:dyDescent="0.3">
      <c r="A419">
        <v>2019</v>
      </c>
      <c r="B419" t="s">
        <v>18</v>
      </c>
      <c r="C419" t="str">
        <f>VLOOKUP(B419,lookup!$A$2:$D$49,3,0)</f>
        <v>Non Metropolitan Fire Authorities</v>
      </c>
      <c r="D419" t="str">
        <f>VLOOKUP(B419,lookup!$A$2:$D$49,4,0)</f>
        <v>E31000007</v>
      </c>
      <c r="E419" t="s">
        <v>1086</v>
      </c>
      <c r="F419" t="s">
        <v>158</v>
      </c>
      <c r="G419">
        <v>0</v>
      </c>
      <c r="H419" s="28"/>
    </row>
    <row r="420" spans="1:8" x14ac:dyDescent="0.3">
      <c r="A420">
        <v>2019</v>
      </c>
      <c r="B420" t="s">
        <v>18</v>
      </c>
      <c r="C420" t="str">
        <f>VLOOKUP(B420,lookup!$A$2:$D$49,3,0)</f>
        <v>Non Metropolitan Fire Authorities</v>
      </c>
      <c r="D420" t="str">
        <f>VLOOKUP(B420,lookup!$A$2:$D$49,4,0)</f>
        <v>E31000007</v>
      </c>
      <c r="E420" t="s">
        <v>177</v>
      </c>
      <c r="F420" t="s">
        <v>158</v>
      </c>
      <c r="G420">
        <v>0</v>
      </c>
      <c r="H420" s="28"/>
    </row>
    <row r="421" spans="1:8" x14ac:dyDescent="0.3">
      <c r="A421">
        <v>2019</v>
      </c>
      <c r="B421" t="s">
        <v>18</v>
      </c>
      <c r="C421" t="str">
        <f>VLOOKUP(B421,lookup!$A$2:$D$49,3,0)</f>
        <v>Non Metropolitan Fire Authorities</v>
      </c>
      <c r="D421" t="str">
        <f>VLOOKUP(B421,lookup!$A$2:$D$49,4,0)</f>
        <v>E31000007</v>
      </c>
      <c r="E421" t="s">
        <v>178</v>
      </c>
      <c r="F421" t="s">
        <v>158</v>
      </c>
      <c r="G421">
        <v>0</v>
      </c>
      <c r="H421" s="28"/>
    </row>
    <row r="422" spans="1:8" x14ac:dyDescent="0.3">
      <c r="A422">
        <v>2019</v>
      </c>
      <c r="B422" t="s">
        <v>18</v>
      </c>
      <c r="C422" t="str">
        <f>VLOOKUP(B422,lookup!$A$2:$D$49,3,0)</f>
        <v>Non Metropolitan Fire Authorities</v>
      </c>
      <c r="D422" t="str">
        <f>VLOOKUP(B422,lookup!$A$2:$D$49,4,0)</f>
        <v>E31000007</v>
      </c>
      <c r="E422" t="s">
        <v>179</v>
      </c>
      <c r="F422" t="s">
        <v>158</v>
      </c>
      <c r="G422">
        <v>0</v>
      </c>
      <c r="H422" s="28"/>
    </row>
    <row r="423" spans="1:8" x14ac:dyDescent="0.3">
      <c r="A423">
        <v>2019</v>
      </c>
      <c r="B423" t="s">
        <v>18</v>
      </c>
      <c r="C423" t="str">
        <f>VLOOKUP(B423,lookup!$A$2:$D$49,3,0)</f>
        <v>Non Metropolitan Fire Authorities</v>
      </c>
      <c r="D423" t="str">
        <f>VLOOKUP(B423,lookup!$A$2:$D$49,4,0)</f>
        <v>E31000007</v>
      </c>
      <c r="E423" t="s">
        <v>1087</v>
      </c>
      <c r="F423" t="s">
        <v>158</v>
      </c>
      <c r="G423">
        <v>1</v>
      </c>
      <c r="H423" s="28"/>
    </row>
    <row r="424" spans="1:8" x14ac:dyDescent="0.3">
      <c r="A424">
        <v>2019</v>
      </c>
      <c r="B424" t="s">
        <v>18</v>
      </c>
      <c r="C424" t="str">
        <f>VLOOKUP(B424,lookup!$A$2:$D$49,3,0)</f>
        <v>Non Metropolitan Fire Authorities</v>
      </c>
      <c r="D424" t="str">
        <f>VLOOKUP(B424,lookup!$A$2:$D$49,4,0)</f>
        <v>E31000007</v>
      </c>
      <c r="E424" t="s">
        <v>1088</v>
      </c>
      <c r="F424" t="s">
        <v>158</v>
      </c>
      <c r="G424">
        <v>0</v>
      </c>
      <c r="H424" s="28"/>
    </row>
    <row r="425" spans="1:8" x14ac:dyDescent="0.3">
      <c r="A425">
        <v>2019</v>
      </c>
      <c r="B425" t="s">
        <v>18</v>
      </c>
      <c r="C425" t="str">
        <f>VLOOKUP(B425,lookup!$A$2:$D$49,3,0)</f>
        <v>Non Metropolitan Fire Authorities</v>
      </c>
      <c r="D425" t="str">
        <f>VLOOKUP(B425,lookup!$A$2:$D$49,4,0)</f>
        <v>E31000007</v>
      </c>
      <c r="E425" t="s">
        <v>1089</v>
      </c>
      <c r="F425" t="s">
        <v>158</v>
      </c>
      <c r="G425">
        <v>0</v>
      </c>
      <c r="H425" s="28"/>
    </row>
    <row r="426" spans="1:8" x14ac:dyDescent="0.3">
      <c r="A426">
        <v>2019</v>
      </c>
      <c r="B426" t="s">
        <v>21</v>
      </c>
      <c r="C426" t="str">
        <f>VLOOKUP(B426,lookup!$A$2:$D$49,3,0)</f>
        <v>Non Metropolitan Fire Authorities</v>
      </c>
      <c r="D426" t="str">
        <f>VLOOKUP(B426,lookup!$A$2:$D$49,4,0)</f>
        <v>E31000008</v>
      </c>
      <c r="E426" t="s">
        <v>175</v>
      </c>
      <c r="F426" t="s">
        <v>158</v>
      </c>
      <c r="G426">
        <v>288</v>
      </c>
      <c r="H426" s="28"/>
    </row>
    <row r="427" spans="1:8" x14ac:dyDescent="0.3">
      <c r="A427">
        <v>2019</v>
      </c>
      <c r="B427" t="s">
        <v>21</v>
      </c>
      <c r="C427" t="str">
        <f>VLOOKUP(B427,lookup!$A$2:$D$49,3,0)</f>
        <v>Non Metropolitan Fire Authorities</v>
      </c>
      <c r="D427" t="str">
        <f>VLOOKUP(B427,lookup!$A$2:$D$49,4,0)</f>
        <v>E31000008</v>
      </c>
      <c r="E427" t="s">
        <v>1086</v>
      </c>
      <c r="F427" t="s">
        <v>158</v>
      </c>
      <c r="G427">
        <v>4</v>
      </c>
      <c r="H427" s="28"/>
    </row>
    <row r="428" spans="1:8" x14ac:dyDescent="0.3">
      <c r="A428">
        <v>2019</v>
      </c>
      <c r="B428" t="s">
        <v>21</v>
      </c>
      <c r="C428" t="str">
        <f>VLOOKUP(B428,lookup!$A$2:$D$49,3,0)</f>
        <v>Non Metropolitan Fire Authorities</v>
      </c>
      <c r="D428" t="str">
        <f>VLOOKUP(B428,lookup!$A$2:$D$49,4,0)</f>
        <v>E31000008</v>
      </c>
      <c r="E428" t="s">
        <v>177</v>
      </c>
      <c r="F428" t="s">
        <v>158</v>
      </c>
      <c r="G428">
        <v>2</v>
      </c>
      <c r="H428" s="28"/>
    </row>
    <row r="429" spans="1:8" x14ac:dyDescent="0.3">
      <c r="A429">
        <v>2019</v>
      </c>
      <c r="B429" t="s">
        <v>21</v>
      </c>
      <c r="C429" t="str">
        <f>VLOOKUP(B429,lookup!$A$2:$D$49,3,0)</f>
        <v>Non Metropolitan Fire Authorities</v>
      </c>
      <c r="D429" t="str">
        <f>VLOOKUP(B429,lookup!$A$2:$D$49,4,0)</f>
        <v>E31000008</v>
      </c>
      <c r="E429" t="s">
        <v>178</v>
      </c>
      <c r="F429" t="s">
        <v>158</v>
      </c>
      <c r="G429">
        <v>0</v>
      </c>
      <c r="H429" s="28"/>
    </row>
    <row r="430" spans="1:8" x14ac:dyDescent="0.3">
      <c r="A430">
        <v>2019</v>
      </c>
      <c r="B430" t="s">
        <v>21</v>
      </c>
      <c r="C430" t="str">
        <f>VLOOKUP(B430,lookup!$A$2:$D$49,3,0)</f>
        <v>Non Metropolitan Fire Authorities</v>
      </c>
      <c r="D430" t="str">
        <f>VLOOKUP(B430,lookup!$A$2:$D$49,4,0)</f>
        <v>E31000008</v>
      </c>
      <c r="E430" t="s">
        <v>179</v>
      </c>
      <c r="F430" t="s">
        <v>158</v>
      </c>
      <c r="G430">
        <v>1</v>
      </c>
      <c r="H430" s="28"/>
    </row>
    <row r="431" spans="1:8" x14ac:dyDescent="0.3">
      <c r="A431">
        <v>2019</v>
      </c>
      <c r="B431" t="s">
        <v>21</v>
      </c>
      <c r="C431" t="str">
        <f>VLOOKUP(B431,lookup!$A$2:$D$49,3,0)</f>
        <v>Non Metropolitan Fire Authorities</v>
      </c>
      <c r="D431" t="str">
        <f>VLOOKUP(B431,lookup!$A$2:$D$49,4,0)</f>
        <v>E31000008</v>
      </c>
      <c r="E431" t="s">
        <v>1087</v>
      </c>
      <c r="F431" t="s">
        <v>158</v>
      </c>
      <c r="G431">
        <v>0</v>
      </c>
      <c r="H431" s="28"/>
    </row>
    <row r="432" spans="1:8" x14ac:dyDescent="0.3">
      <c r="A432">
        <v>2019</v>
      </c>
      <c r="B432" t="s">
        <v>21</v>
      </c>
      <c r="C432" t="str">
        <f>VLOOKUP(B432,lookup!$A$2:$D$49,3,0)</f>
        <v>Non Metropolitan Fire Authorities</v>
      </c>
      <c r="D432" t="str">
        <f>VLOOKUP(B432,lookup!$A$2:$D$49,4,0)</f>
        <v>E31000008</v>
      </c>
      <c r="E432" t="s">
        <v>1088</v>
      </c>
      <c r="F432" t="s">
        <v>158</v>
      </c>
      <c r="G432">
        <v>0</v>
      </c>
      <c r="H432" s="28"/>
    </row>
    <row r="433" spans="1:8" x14ac:dyDescent="0.3">
      <c r="A433">
        <v>2019</v>
      </c>
      <c r="B433" t="s">
        <v>21</v>
      </c>
      <c r="C433" t="str">
        <f>VLOOKUP(B433,lookup!$A$2:$D$49,3,0)</f>
        <v>Non Metropolitan Fire Authorities</v>
      </c>
      <c r="D433" t="str">
        <f>VLOOKUP(B433,lookup!$A$2:$D$49,4,0)</f>
        <v>E31000008</v>
      </c>
      <c r="E433" t="s">
        <v>1089</v>
      </c>
      <c r="F433" t="s">
        <v>158</v>
      </c>
      <c r="G433">
        <v>106</v>
      </c>
      <c r="H433" s="28"/>
    </row>
    <row r="434" spans="1:8" x14ac:dyDescent="0.3">
      <c r="A434">
        <v>2019</v>
      </c>
      <c r="B434" t="s">
        <v>24</v>
      </c>
      <c r="C434" t="str">
        <f>VLOOKUP(B434,lookup!$A$2:$D$49,3,0)</f>
        <v>Non Metropolitan Fire Authorities</v>
      </c>
      <c r="D434" t="str">
        <f>VLOOKUP(B434,lookup!$A$2:$D$49,4,0)</f>
        <v>E31000009</v>
      </c>
      <c r="E434" t="s">
        <v>175</v>
      </c>
      <c r="F434" t="s">
        <v>158</v>
      </c>
      <c r="G434">
        <v>256</v>
      </c>
      <c r="H434" s="28"/>
    </row>
    <row r="435" spans="1:8" x14ac:dyDescent="0.3">
      <c r="A435">
        <v>2019</v>
      </c>
      <c r="B435" t="s">
        <v>24</v>
      </c>
      <c r="C435" t="str">
        <f>VLOOKUP(B435,lookup!$A$2:$D$49,3,0)</f>
        <v>Non Metropolitan Fire Authorities</v>
      </c>
      <c r="D435" t="str">
        <f>VLOOKUP(B435,lookup!$A$2:$D$49,4,0)</f>
        <v>E31000009</v>
      </c>
      <c r="E435" t="s">
        <v>1086</v>
      </c>
      <c r="F435" t="s">
        <v>158</v>
      </c>
      <c r="G435">
        <v>1</v>
      </c>
      <c r="H435" s="28"/>
    </row>
    <row r="436" spans="1:8" x14ac:dyDescent="0.3">
      <c r="A436">
        <v>2019</v>
      </c>
      <c r="B436" t="s">
        <v>24</v>
      </c>
      <c r="C436" t="str">
        <f>VLOOKUP(B436,lookup!$A$2:$D$49,3,0)</f>
        <v>Non Metropolitan Fire Authorities</v>
      </c>
      <c r="D436" t="str">
        <f>VLOOKUP(B436,lookup!$A$2:$D$49,4,0)</f>
        <v>E31000009</v>
      </c>
      <c r="E436" t="s">
        <v>177</v>
      </c>
      <c r="F436" t="s">
        <v>158</v>
      </c>
      <c r="G436">
        <v>0</v>
      </c>
      <c r="H436" s="28"/>
    </row>
    <row r="437" spans="1:8" x14ac:dyDescent="0.3">
      <c r="A437">
        <v>2019</v>
      </c>
      <c r="B437" t="s">
        <v>24</v>
      </c>
      <c r="C437" t="str">
        <f>VLOOKUP(B437,lookup!$A$2:$D$49,3,0)</f>
        <v>Non Metropolitan Fire Authorities</v>
      </c>
      <c r="D437" t="str">
        <f>VLOOKUP(B437,lookup!$A$2:$D$49,4,0)</f>
        <v>E31000009</v>
      </c>
      <c r="E437" t="s">
        <v>178</v>
      </c>
      <c r="F437" t="s">
        <v>158</v>
      </c>
      <c r="G437">
        <v>0</v>
      </c>
      <c r="H437" s="28"/>
    </row>
    <row r="438" spans="1:8" x14ac:dyDescent="0.3">
      <c r="A438">
        <v>2019</v>
      </c>
      <c r="B438" t="s">
        <v>24</v>
      </c>
      <c r="C438" t="str">
        <f>VLOOKUP(B438,lookup!$A$2:$D$49,3,0)</f>
        <v>Non Metropolitan Fire Authorities</v>
      </c>
      <c r="D438" t="str">
        <f>VLOOKUP(B438,lookup!$A$2:$D$49,4,0)</f>
        <v>E31000009</v>
      </c>
      <c r="E438" t="s">
        <v>179</v>
      </c>
      <c r="F438" t="s">
        <v>158</v>
      </c>
      <c r="G438">
        <v>0</v>
      </c>
      <c r="H438" s="28"/>
    </row>
    <row r="439" spans="1:8" x14ac:dyDescent="0.3">
      <c r="A439">
        <v>2019</v>
      </c>
      <c r="B439" t="s">
        <v>24</v>
      </c>
      <c r="C439" t="str">
        <f>VLOOKUP(B439,lookup!$A$2:$D$49,3,0)</f>
        <v>Non Metropolitan Fire Authorities</v>
      </c>
      <c r="D439" t="str">
        <f>VLOOKUP(B439,lookup!$A$2:$D$49,4,0)</f>
        <v>E31000009</v>
      </c>
      <c r="E439" t="s">
        <v>1087</v>
      </c>
      <c r="F439" t="s">
        <v>158</v>
      </c>
      <c r="G439">
        <v>1</v>
      </c>
      <c r="H439" s="28"/>
    </row>
    <row r="440" spans="1:8" x14ac:dyDescent="0.3">
      <c r="A440">
        <v>2019</v>
      </c>
      <c r="B440" t="s">
        <v>24</v>
      </c>
      <c r="C440" t="str">
        <f>VLOOKUP(B440,lookup!$A$2:$D$49,3,0)</f>
        <v>Non Metropolitan Fire Authorities</v>
      </c>
      <c r="D440" t="str">
        <f>VLOOKUP(B440,lookup!$A$2:$D$49,4,0)</f>
        <v>E31000009</v>
      </c>
      <c r="E440" t="s">
        <v>1088</v>
      </c>
      <c r="F440" t="s">
        <v>158</v>
      </c>
      <c r="G440">
        <v>0</v>
      </c>
      <c r="H440" s="28"/>
    </row>
    <row r="441" spans="1:8" x14ac:dyDescent="0.3">
      <c r="A441">
        <v>2019</v>
      </c>
      <c r="B441" t="s">
        <v>24</v>
      </c>
      <c r="C441" t="str">
        <f>VLOOKUP(B441,lookup!$A$2:$D$49,3,0)</f>
        <v>Non Metropolitan Fire Authorities</v>
      </c>
      <c r="D441" t="str">
        <f>VLOOKUP(B441,lookup!$A$2:$D$49,4,0)</f>
        <v>E31000009</v>
      </c>
      <c r="E441" t="s">
        <v>1089</v>
      </c>
      <c r="F441" t="s">
        <v>158</v>
      </c>
      <c r="G441">
        <v>113</v>
      </c>
      <c r="H441" s="28"/>
    </row>
    <row r="442" spans="1:8" x14ac:dyDescent="0.3">
      <c r="A442">
        <v>2019</v>
      </c>
      <c r="B442" t="s">
        <v>27</v>
      </c>
      <c r="C442" t="str">
        <f>VLOOKUP(B442,lookup!$A$2:$D$49,3,0)</f>
        <v>Non Metropolitan Fire Authorities</v>
      </c>
      <c r="D442" t="str">
        <f>VLOOKUP(B442,lookup!$A$2:$D$49,4,0)</f>
        <v>E31000010</v>
      </c>
      <c r="E442" t="s">
        <v>175</v>
      </c>
      <c r="F442" t="s">
        <v>158</v>
      </c>
      <c r="G442">
        <v>300</v>
      </c>
      <c r="H442" s="28"/>
    </row>
    <row r="443" spans="1:8" x14ac:dyDescent="0.3">
      <c r="A443">
        <v>2019</v>
      </c>
      <c r="B443" t="s">
        <v>27</v>
      </c>
      <c r="C443" t="str">
        <f>VLOOKUP(B443,lookup!$A$2:$D$49,3,0)</f>
        <v>Non Metropolitan Fire Authorities</v>
      </c>
      <c r="D443" t="str">
        <f>VLOOKUP(B443,lookup!$A$2:$D$49,4,0)</f>
        <v>E31000010</v>
      </c>
      <c r="E443" t="s">
        <v>1086</v>
      </c>
      <c r="F443" t="s">
        <v>158</v>
      </c>
      <c r="G443">
        <v>4</v>
      </c>
      <c r="H443" s="28"/>
    </row>
    <row r="444" spans="1:8" x14ac:dyDescent="0.3">
      <c r="A444">
        <v>2019</v>
      </c>
      <c r="B444" t="s">
        <v>27</v>
      </c>
      <c r="C444" t="str">
        <f>VLOOKUP(B444,lookup!$A$2:$D$49,3,0)</f>
        <v>Non Metropolitan Fire Authorities</v>
      </c>
      <c r="D444" t="str">
        <f>VLOOKUP(B444,lookup!$A$2:$D$49,4,0)</f>
        <v>E31000010</v>
      </c>
      <c r="E444" t="s">
        <v>177</v>
      </c>
      <c r="F444" t="s">
        <v>158</v>
      </c>
      <c r="G444">
        <v>1</v>
      </c>
      <c r="H444" s="28"/>
    </row>
    <row r="445" spans="1:8" x14ac:dyDescent="0.3">
      <c r="A445">
        <v>2019</v>
      </c>
      <c r="B445" t="s">
        <v>27</v>
      </c>
      <c r="C445" t="str">
        <f>VLOOKUP(B445,lookup!$A$2:$D$49,3,0)</f>
        <v>Non Metropolitan Fire Authorities</v>
      </c>
      <c r="D445" t="str">
        <f>VLOOKUP(B445,lookup!$A$2:$D$49,4,0)</f>
        <v>E31000010</v>
      </c>
      <c r="E445" t="s">
        <v>178</v>
      </c>
      <c r="F445" t="s">
        <v>158</v>
      </c>
      <c r="G445">
        <v>1</v>
      </c>
      <c r="H445" s="28"/>
    </row>
    <row r="446" spans="1:8" x14ac:dyDescent="0.3">
      <c r="A446">
        <v>2019</v>
      </c>
      <c r="B446" t="s">
        <v>27</v>
      </c>
      <c r="C446" t="str">
        <f>VLOOKUP(B446,lookup!$A$2:$D$49,3,0)</f>
        <v>Non Metropolitan Fire Authorities</v>
      </c>
      <c r="D446" t="str">
        <f>VLOOKUP(B446,lookup!$A$2:$D$49,4,0)</f>
        <v>E31000010</v>
      </c>
      <c r="E446" t="s">
        <v>179</v>
      </c>
      <c r="F446" t="s">
        <v>158</v>
      </c>
      <c r="G446">
        <v>0</v>
      </c>
      <c r="H446" s="28"/>
    </row>
    <row r="447" spans="1:8" x14ac:dyDescent="0.3">
      <c r="A447">
        <v>2019</v>
      </c>
      <c r="B447" t="s">
        <v>27</v>
      </c>
      <c r="C447" t="str">
        <f>VLOOKUP(B447,lookup!$A$2:$D$49,3,0)</f>
        <v>Non Metropolitan Fire Authorities</v>
      </c>
      <c r="D447" t="str">
        <f>VLOOKUP(B447,lookup!$A$2:$D$49,4,0)</f>
        <v>E31000010</v>
      </c>
      <c r="E447" t="s">
        <v>1087</v>
      </c>
      <c r="F447" t="s">
        <v>158</v>
      </c>
      <c r="G447">
        <v>0</v>
      </c>
      <c r="H447" s="28"/>
    </row>
    <row r="448" spans="1:8" x14ac:dyDescent="0.3">
      <c r="A448">
        <v>2019</v>
      </c>
      <c r="B448" t="s">
        <v>27</v>
      </c>
      <c r="C448" t="str">
        <f>VLOOKUP(B448,lookup!$A$2:$D$49,3,0)</f>
        <v>Non Metropolitan Fire Authorities</v>
      </c>
      <c r="D448" t="str">
        <f>VLOOKUP(B448,lookup!$A$2:$D$49,4,0)</f>
        <v>E31000010</v>
      </c>
      <c r="E448" t="s">
        <v>1088</v>
      </c>
      <c r="F448" t="s">
        <v>158</v>
      </c>
      <c r="G448">
        <v>1</v>
      </c>
      <c r="H448" s="28"/>
    </row>
    <row r="449" spans="1:8" x14ac:dyDescent="0.3">
      <c r="A449">
        <v>2019</v>
      </c>
      <c r="B449" t="s">
        <v>27</v>
      </c>
      <c r="C449" t="str">
        <f>VLOOKUP(B449,lookup!$A$2:$D$49,3,0)</f>
        <v>Non Metropolitan Fire Authorities</v>
      </c>
      <c r="D449" t="str">
        <f>VLOOKUP(B449,lookup!$A$2:$D$49,4,0)</f>
        <v>E31000010</v>
      </c>
      <c r="E449" t="s">
        <v>1089</v>
      </c>
      <c r="F449" t="s">
        <v>158</v>
      </c>
      <c r="G449">
        <v>15</v>
      </c>
      <c r="H449" s="28"/>
    </row>
    <row r="450" spans="1:8" x14ac:dyDescent="0.3">
      <c r="A450">
        <v>2019</v>
      </c>
      <c r="B450" t="s">
        <v>30</v>
      </c>
      <c r="C450" t="str">
        <f>VLOOKUP(B450,lookup!$A$2:$D$49,3,0)</f>
        <v>Non Metropolitan Fire Authorities</v>
      </c>
      <c r="D450" t="str">
        <f>VLOOKUP(B450,lookup!$A$2:$D$49,4,0)</f>
        <v>E31000011</v>
      </c>
      <c r="E450" t="s">
        <v>175</v>
      </c>
      <c r="F450" t="s">
        <v>158</v>
      </c>
      <c r="G450">
        <v>1061</v>
      </c>
      <c r="H450" s="28"/>
    </row>
    <row r="451" spans="1:8" x14ac:dyDescent="0.3">
      <c r="A451">
        <v>2019</v>
      </c>
      <c r="B451" t="s">
        <v>30</v>
      </c>
      <c r="C451" t="str">
        <f>VLOOKUP(B451,lookup!$A$2:$D$49,3,0)</f>
        <v>Non Metropolitan Fire Authorities</v>
      </c>
      <c r="D451" t="str">
        <f>VLOOKUP(B451,lookup!$A$2:$D$49,4,0)</f>
        <v>E31000011</v>
      </c>
      <c r="E451" t="s">
        <v>1086</v>
      </c>
      <c r="F451" t="s">
        <v>158</v>
      </c>
      <c r="G451">
        <v>10</v>
      </c>
      <c r="H451" s="28"/>
    </row>
    <row r="452" spans="1:8" x14ac:dyDescent="0.3">
      <c r="A452">
        <v>2019</v>
      </c>
      <c r="B452" t="s">
        <v>30</v>
      </c>
      <c r="C452" t="str">
        <f>VLOOKUP(B452,lookup!$A$2:$D$49,3,0)</f>
        <v>Non Metropolitan Fire Authorities</v>
      </c>
      <c r="D452" t="str">
        <f>VLOOKUP(B452,lookup!$A$2:$D$49,4,0)</f>
        <v>E31000011</v>
      </c>
      <c r="E452" t="s">
        <v>177</v>
      </c>
      <c r="F452" t="s">
        <v>158</v>
      </c>
      <c r="G452">
        <v>6</v>
      </c>
      <c r="H452" s="28"/>
    </row>
    <row r="453" spans="1:8" x14ac:dyDescent="0.3">
      <c r="A453">
        <v>2019</v>
      </c>
      <c r="B453" t="s">
        <v>30</v>
      </c>
      <c r="C453" t="str">
        <f>VLOOKUP(B453,lookup!$A$2:$D$49,3,0)</f>
        <v>Non Metropolitan Fire Authorities</v>
      </c>
      <c r="D453" t="str">
        <f>VLOOKUP(B453,lookup!$A$2:$D$49,4,0)</f>
        <v>E31000011</v>
      </c>
      <c r="E453" t="s">
        <v>178</v>
      </c>
      <c r="F453" t="s">
        <v>158</v>
      </c>
      <c r="G453">
        <v>0</v>
      </c>
      <c r="H453" s="28"/>
    </row>
    <row r="454" spans="1:8" x14ac:dyDescent="0.3">
      <c r="A454">
        <v>2019</v>
      </c>
      <c r="B454" t="s">
        <v>30</v>
      </c>
      <c r="C454" t="str">
        <f>VLOOKUP(B454,lookup!$A$2:$D$49,3,0)</f>
        <v>Non Metropolitan Fire Authorities</v>
      </c>
      <c r="D454" t="str">
        <f>VLOOKUP(B454,lookup!$A$2:$D$49,4,0)</f>
        <v>E31000011</v>
      </c>
      <c r="E454" t="s">
        <v>179</v>
      </c>
      <c r="F454" t="s">
        <v>158</v>
      </c>
      <c r="G454">
        <v>0</v>
      </c>
      <c r="H454" s="28"/>
    </row>
    <row r="455" spans="1:8" x14ac:dyDescent="0.3">
      <c r="A455">
        <v>2019</v>
      </c>
      <c r="B455" t="s">
        <v>30</v>
      </c>
      <c r="C455" t="str">
        <f>VLOOKUP(B455,lookup!$A$2:$D$49,3,0)</f>
        <v>Non Metropolitan Fire Authorities</v>
      </c>
      <c r="D455" t="str">
        <f>VLOOKUP(B455,lookup!$A$2:$D$49,4,0)</f>
        <v>E31000011</v>
      </c>
      <c r="E455" t="s">
        <v>1087</v>
      </c>
      <c r="F455" t="s">
        <v>158</v>
      </c>
      <c r="G455">
        <v>1</v>
      </c>
      <c r="H455" s="28"/>
    </row>
    <row r="456" spans="1:8" x14ac:dyDescent="0.3">
      <c r="A456">
        <v>2019</v>
      </c>
      <c r="B456" t="s">
        <v>30</v>
      </c>
      <c r="C456" t="str">
        <f>VLOOKUP(B456,lookup!$A$2:$D$49,3,0)</f>
        <v>Non Metropolitan Fire Authorities</v>
      </c>
      <c r="D456" t="str">
        <f>VLOOKUP(B456,lookup!$A$2:$D$49,4,0)</f>
        <v>E31000011</v>
      </c>
      <c r="E456" t="s">
        <v>1088</v>
      </c>
      <c r="F456" t="s">
        <v>158</v>
      </c>
      <c r="G456">
        <v>0</v>
      </c>
      <c r="H456" s="28"/>
    </row>
    <row r="457" spans="1:8" x14ac:dyDescent="0.3">
      <c r="A457">
        <v>2019</v>
      </c>
      <c r="B457" t="s">
        <v>30</v>
      </c>
      <c r="C457" t="str">
        <f>VLOOKUP(B457,lookup!$A$2:$D$49,3,0)</f>
        <v>Non Metropolitan Fire Authorities</v>
      </c>
      <c r="D457" t="str">
        <f>VLOOKUP(B457,lookup!$A$2:$D$49,4,0)</f>
        <v>E31000011</v>
      </c>
      <c r="E457" t="s">
        <v>1089</v>
      </c>
      <c r="F457" t="s">
        <v>158</v>
      </c>
      <c r="G457">
        <v>66</v>
      </c>
      <c r="H457" s="28"/>
    </row>
    <row r="458" spans="1:8" x14ac:dyDescent="0.3">
      <c r="A458">
        <v>2019</v>
      </c>
      <c r="B458" t="s">
        <v>36</v>
      </c>
      <c r="C458" t="str">
        <f>VLOOKUP(B458,lookup!$A$2:$D$49,3,0)</f>
        <v>Non Metropolitan Fire Authorities</v>
      </c>
      <c r="D458" t="str">
        <f>VLOOKUP(B458,lookup!$A$2:$D$49,4,0)</f>
        <v>E31000013</v>
      </c>
      <c r="E458" t="s">
        <v>175</v>
      </c>
      <c r="F458" t="s">
        <v>158</v>
      </c>
      <c r="G458">
        <v>139</v>
      </c>
      <c r="H458" s="28"/>
    </row>
    <row r="459" spans="1:8" x14ac:dyDescent="0.3">
      <c r="A459">
        <v>2019</v>
      </c>
      <c r="B459" t="s">
        <v>36</v>
      </c>
      <c r="C459" t="str">
        <f>VLOOKUP(B459,lookup!$A$2:$D$49,3,0)</f>
        <v>Non Metropolitan Fire Authorities</v>
      </c>
      <c r="D459" t="str">
        <f>VLOOKUP(B459,lookup!$A$2:$D$49,4,0)</f>
        <v>E31000013</v>
      </c>
      <c r="E459" t="s">
        <v>1086</v>
      </c>
      <c r="F459" t="s">
        <v>158</v>
      </c>
      <c r="G459">
        <v>1</v>
      </c>
      <c r="H459" s="28"/>
    </row>
    <row r="460" spans="1:8" x14ac:dyDescent="0.3">
      <c r="A460">
        <v>2019</v>
      </c>
      <c r="B460" t="s">
        <v>36</v>
      </c>
      <c r="C460" t="str">
        <f>VLOOKUP(B460,lookup!$A$2:$D$49,3,0)</f>
        <v>Non Metropolitan Fire Authorities</v>
      </c>
      <c r="D460" t="str">
        <f>VLOOKUP(B460,lookup!$A$2:$D$49,4,0)</f>
        <v>E31000013</v>
      </c>
      <c r="E460" t="s">
        <v>177</v>
      </c>
      <c r="F460" t="s">
        <v>158</v>
      </c>
      <c r="G460">
        <v>1</v>
      </c>
      <c r="H460" s="28"/>
    </row>
    <row r="461" spans="1:8" x14ac:dyDescent="0.3">
      <c r="A461">
        <v>2019</v>
      </c>
      <c r="B461" t="s">
        <v>36</v>
      </c>
      <c r="C461" t="str">
        <f>VLOOKUP(B461,lookup!$A$2:$D$49,3,0)</f>
        <v>Non Metropolitan Fire Authorities</v>
      </c>
      <c r="D461" t="str">
        <f>VLOOKUP(B461,lookup!$A$2:$D$49,4,0)</f>
        <v>E31000013</v>
      </c>
      <c r="E461" t="s">
        <v>178</v>
      </c>
      <c r="F461" t="s">
        <v>158</v>
      </c>
      <c r="G461">
        <v>0</v>
      </c>
      <c r="H461" s="28"/>
    </row>
    <row r="462" spans="1:8" x14ac:dyDescent="0.3">
      <c r="A462">
        <v>2019</v>
      </c>
      <c r="B462" t="s">
        <v>36</v>
      </c>
      <c r="C462" t="str">
        <f>VLOOKUP(B462,lookup!$A$2:$D$49,3,0)</f>
        <v>Non Metropolitan Fire Authorities</v>
      </c>
      <c r="D462" t="str">
        <f>VLOOKUP(B462,lookup!$A$2:$D$49,4,0)</f>
        <v>E31000013</v>
      </c>
      <c r="E462" t="s">
        <v>179</v>
      </c>
      <c r="F462" t="s">
        <v>158</v>
      </c>
      <c r="G462">
        <v>2</v>
      </c>
      <c r="H462" s="28"/>
    </row>
    <row r="463" spans="1:8" x14ac:dyDescent="0.3">
      <c r="A463">
        <v>2019</v>
      </c>
      <c r="B463" t="s">
        <v>36</v>
      </c>
      <c r="C463" t="str">
        <f>VLOOKUP(B463,lookup!$A$2:$D$49,3,0)</f>
        <v>Non Metropolitan Fire Authorities</v>
      </c>
      <c r="D463" t="str">
        <f>VLOOKUP(B463,lookup!$A$2:$D$49,4,0)</f>
        <v>E31000013</v>
      </c>
      <c r="E463" t="s">
        <v>1087</v>
      </c>
      <c r="F463" t="s">
        <v>158</v>
      </c>
      <c r="G463">
        <v>0</v>
      </c>
      <c r="H463" s="28"/>
    </row>
    <row r="464" spans="1:8" x14ac:dyDescent="0.3">
      <c r="A464">
        <v>2019</v>
      </c>
      <c r="B464" t="s">
        <v>36</v>
      </c>
      <c r="C464" t="str">
        <f>VLOOKUP(B464,lookup!$A$2:$D$49,3,0)</f>
        <v>Non Metropolitan Fire Authorities</v>
      </c>
      <c r="D464" t="str">
        <f>VLOOKUP(B464,lookup!$A$2:$D$49,4,0)</f>
        <v>E31000013</v>
      </c>
      <c r="E464" t="s">
        <v>1088</v>
      </c>
      <c r="F464" t="s">
        <v>158</v>
      </c>
      <c r="G464">
        <v>0</v>
      </c>
      <c r="H464" s="28"/>
    </row>
    <row r="465" spans="1:8" x14ac:dyDescent="0.3">
      <c r="A465">
        <v>2019</v>
      </c>
      <c r="B465" t="s">
        <v>36</v>
      </c>
      <c r="C465" t="str">
        <f>VLOOKUP(B465,lookup!$A$2:$D$49,3,0)</f>
        <v>Non Metropolitan Fire Authorities</v>
      </c>
      <c r="D465" t="str">
        <f>VLOOKUP(B465,lookup!$A$2:$D$49,4,0)</f>
        <v>E31000013</v>
      </c>
      <c r="E465" t="s">
        <v>1089</v>
      </c>
      <c r="F465" t="s">
        <v>158</v>
      </c>
      <c r="G465">
        <v>37</v>
      </c>
      <c r="H465" s="28"/>
    </row>
    <row r="466" spans="1:8" x14ac:dyDescent="0.3">
      <c r="A466">
        <v>2019</v>
      </c>
      <c r="B466" t="s">
        <v>39</v>
      </c>
      <c r="C466" t="str">
        <f>VLOOKUP(B466,lookup!$A$2:$D$49,3,0)</f>
        <v>Non Metropolitan Fire Authorities</v>
      </c>
      <c r="D466" t="str">
        <f>VLOOKUP(B466,lookup!$A$2:$D$49,4,0)</f>
        <v>E31000014</v>
      </c>
      <c r="E466" t="s">
        <v>175</v>
      </c>
      <c r="F466" t="s">
        <v>158</v>
      </c>
      <c r="G466">
        <v>211</v>
      </c>
      <c r="H466" s="28"/>
    </row>
    <row r="467" spans="1:8" x14ac:dyDescent="0.3">
      <c r="A467">
        <v>2019</v>
      </c>
      <c r="B467" t="s">
        <v>39</v>
      </c>
      <c r="C467" t="str">
        <f>VLOOKUP(B467,lookup!$A$2:$D$49,3,0)</f>
        <v>Non Metropolitan Fire Authorities</v>
      </c>
      <c r="D467" t="str">
        <f>VLOOKUP(B467,lookup!$A$2:$D$49,4,0)</f>
        <v>E31000014</v>
      </c>
      <c r="E467" t="s">
        <v>1086</v>
      </c>
      <c r="F467" t="s">
        <v>158</v>
      </c>
      <c r="G467">
        <v>5</v>
      </c>
      <c r="H467" s="28"/>
    </row>
    <row r="468" spans="1:8" x14ac:dyDescent="0.3">
      <c r="A468">
        <v>2019</v>
      </c>
      <c r="B468" t="s">
        <v>39</v>
      </c>
      <c r="C468" t="str">
        <f>VLOOKUP(B468,lookup!$A$2:$D$49,3,0)</f>
        <v>Non Metropolitan Fire Authorities</v>
      </c>
      <c r="D468" t="str">
        <f>VLOOKUP(B468,lookup!$A$2:$D$49,4,0)</f>
        <v>E31000014</v>
      </c>
      <c r="E468" t="s">
        <v>177</v>
      </c>
      <c r="F468" t="s">
        <v>158</v>
      </c>
      <c r="G468">
        <v>5</v>
      </c>
      <c r="H468" s="28"/>
    </row>
    <row r="469" spans="1:8" x14ac:dyDescent="0.3">
      <c r="A469">
        <v>2019</v>
      </c>
      <c r="B469" t="s">
        <v>39</v>
      </c>
      <c r="C469" t="str">
        <f>VLOOKUP(B469,lookup!$A$2:$D$49,3,0)</f>
        <v>Non Metropolitan Fire Authorities</v>
      </c>
      <c r="D469" t="str">
        <f>VLOOKUP(B469,lookup!$A$2:$D$49,4,0)</f>
        <v>E31000014</v>
      </c>
      <c r="E469" t="s">
        <v>178</v>
      </c>
      <c r="F469" t="s">
        <v>158</v>
      </c>
      <c r="G469">
        <v>0</v>
      </c>
      <c r="H469" s="28"/>
    </row>
    <row r="470" spans="1:8" x14ac:dyDescent="0.3">
      <c r="A470">
        <v>2019</v>
      </c>
      <c r="B470" t="s">
        <v>39</v>
      </c>
      <c r="C470" t="str">
        <f>VLOOKUP(B470,lookup!$A$2:$D$49,3,0)</f>
        <v>Non Metropolitan Fire Authorities</v>
      </c>
      <c r="D470" t="str">
        <f>VLOOKUP(B470,lookup!$A$2:$D$49,4,0)</f>
        <v>E31000014</v>
      </c>
      <c r="E470" t="s">
        <v>179</v>
      </c>
      <c r="F470" t="s">
        <v>158</v>
      </c>
      <c r="G470">
        <v>1</v>
      </c>
      <c r="H470" s="28"/>
    </row>
    <row r="471" spans="1:8" x14ac:dyDescent="0.3">
      <c r="A471">
        <v>2019</v>
      </c>
      <c r="B471" t="s">
        <v>39</v>
      </c>
      <c r="C471" t="str">
        <f>VLOOKUP(B471,lookup!$A$2:$D$49,3,0)</f>
        <v>Non Metropolitan Fire Authorities</v>
      </c>
      <c r="D471" t="str">
        <f>VLOOKUP(B471,lookup!$A$2:$D$49,4,0)</f>
        <v>E31000014</v>
      </c>
      <c r="E471" t="s">
        <v>1087</v>
      </c>
      <c r="F471" t="s">
        <v>158</v>
      </c>
      <c r="G471">
        <v>0</v>
      </c>
      <c r="H471" s="28"/>
    </row>
    <row r="472" spans="1:8" x14ac:dyDescent="0.3">
      <c r="A472">
        <v>2019</v>
      </c>
      <c r="B472" t="s">
        <v>39</v>
      </c>
      <c r="C472" t="str">
        <f>VLOOKUP(B472,lookup!$A$2:$D$49,3,0)</f>
        <v>Non Metropolitan Fire Authorities</v>
      </c>
      <c r="D472" t="str">
        <f>VLOOKUP(B472,lookup!$A$2:$D$49,4,0)</f>
        <v>E31000014</v>
      </c>
      <c r="E472" t="s">
        <v>1088</v>
      </c>
      <c r="F472" t="s">
        <v>158</v>
      </c>
      <c r="G472">
        <v>0</v>
      </c>
      <c r="H472" s="28"/>
    </row>
    <row r="473" spans="1:8" x14ac:dyDescent="0.3">
      <c r="A473">
        <v>2019</v>
      </c>
      <c r="B473" t="s">
        <v>39</v>
      </c>
      <c r="C473" t="str">
        <f>VLOOKUP(B473,lookup!$A$2:$D$49,3,0)</f>
        <v>Non Metropolitan Fire Authorities</v>
      </c>
      <c r="D473" t="str">
        <f>VLOOKUP(B473,lookup!$A$2:$D$49,4,0)</f>
        <v>E31000014</v>
      </c>
      <c r="E473" t="s">
        <v>1089</v>
      </c>
      <c r="F473" t="s">
        <v>158</v>
      </c>
      <c r="G473">
        <v>13</v>
      </c>
      <c r="H473" s="28"/>
    </row>
    <row r="474" spans="1:8" x14ac:dyDescent="0.3">
      <c r="A474">
        <v>2019</v>
      </c>
      <c r="B474" t="s">
        <v>42</v>
      </c>
      <c r="C474" t="str">
        <f>VLOOKUP(B474,lookup!$A$2:$D$49,3,0)</f>
        <v>Non Metropolitan Fire Authorities</v>
      </c>
      <c r="D474" t="str">
        <f>VLOOKUP(B474,lookup!$A$2:$D$49,4,0)</f>
        <v>E31000015</v>
      </c>
      <c r="E474" t="s">
        <v>175</v>
      </c>
      <c r="F474" t="s">
        <v>158</v>
      </c>
      <c r="G474">
        <v>258</v>
      </c>
      <c r="H474" s="28"/>
    </row>
    <row r="475" spans="1:8" x14ac:dyDescent="0.3">
      <c r="A475">
        <v>2019</v>
      </c>
      <c r="B475" t="s">
        <v>42</v>
      </c>
      <c r="C475" t="str">
        <f>VLOOKUP(B475,lookup!$A$2:$D$49,3,0)</f>
        <v>Non Metropolitan Fire Authorities</v>
      </c>
      <c r="D475" t="str">
        <f>VLOOKUP(B475,lookup!$A$2:$D$49,4,0)</f>
        <v>E31000015</v>
      </c>
      <c r="E475" t="s">
        <v>1086</v>
      </c>
      <c r="F475" t="s">
        <v>158</v>
      </c>
      <c r="G475">
        <v>5</v>
      </c>
      <c r="H475" s="28"/>
    </row>
    <row r="476" spans="1:8" x14ac:dyDescent="0.3">
      <c r="A476">
        <v>2019</v>
      </c>
      <c r="B476" t="s">
        <v>42</v>
      </c>
      <c r="C476" t="str">
        <f>VLOOKUP(B476,lookup!$A$2:$D$49,3,0)</f>
        <v>Non Metropolitan Fire Authorities</v>
      </c>
      <c r="D476" t="str">
        <f>VLOOKUP(B476,lookup!$A$2:$D$49,4,0)</f>
        <v>E31000015</v>
      </c>
      <c r="E476" t="s">
        <v>177</v>
      </c>
      <c r="F476" t="s">
        <v>158</v>
      </c>
      <c r="G476">
        <v>2</v>
      </c>
      <c r="H476" s="28"/>
    </row>
    <row r="477" spans="1:8" x14ac:dyDescent="0.3">
      <c r="A477">
        <v>2019</v>
      </c>
      <c r="B477" t="s">
        <v>42</v>
      </c>
      <c r="C477" t="str">
        <f>VLOOKUP(B477,lookup!$A$2:$D$49,3,0)</f>
        <v>Non Metropolitan Fire Authorities</v>
      </c>
      <c r="D477" t="str">
        <f>VLOOKUP(B477,lookup!$A$2:$D$49,4,0)</f>
        <v>E31000015</v>
      </c>
      <c r="E477" t="s">
        <v>178</v>
      </c>
      <c r="F477" t="s">
        <v>158</v>
      </c>
      <c r="G477">
        <v>1</v>
      </c>
      <c r="H477" s="28"/>
    </row>
    <row r="478" spans="1:8" x14ac:dyDescent="0.3">
      <c r="A478">
        <v>2019</v>
      </c>
      <c r="B478" t="s">
        <v>42</v>
      </c>
      <c r="C478" t="str">
        <f>VLOOKUP(B478,lookup!$A$2:$D$49,3,0)</f>
        <v>Non Metropolitan Fire Authorities</v>
      </c>
      <c r="D478" t="str">
        <f>VLOOKUP(B478,lookup!$A$2:$D$49,4,0)</f>
        <v>E31000015</v>
      </c>
      <c r="E478" t="s">
        <v>179</v>
      </c>
      <c r="F478" t="s">
        <v>158</v>
      </c>
      <c r="G478">
        <v>1</v>
      </c>
      <c r="H478" s="28"/>
    </row>
    <row r="479" spans="1:8" x14ac:dyDescent="0.3">
      <c r="A479">
        <v>2019</v>
      </c>
      <c r="B479" t="s">
        <v>42</v>
      </c>
      <c r="C479" t="str">
        <f>VLOOKUP(B479,lookup!$A$2:$D$49,3,0)</f>
        <v>Non Metropolitan Fire Authorities</v>
      </c>
      <c r="D479" t="str">
        <f>VLOOKUP(B479,lookup!$A$2:$D$49,4,0)</f>
        <v>E31000015</v>
      </c>
      <c r="E479" t="s">
        <v>1087</v>
      </c>
      <c r="F479" t="s">
        <v>158</v>
      </c>
      <c r="G479">
        <v>0</v>
      </c>
      <c r="H479" s="28"/>
    </row>
    <row r="480" spans="1:8" x14ac:dyDescent="0.3">
      <c r="A480">
        <v>2019</v>
      </c>
      <c r="B480" t="s">
        <v>42</v>
      </c>
      <c r="C480" t="str">
        <f>VLOOKUP(B480,lookup!$A$2:$D$49,3,0)</f>
        <v>Non Metropolitan Fire Authorities</v>
      </c>
      <c r="D480" t="str">
        <f>VLOOKUP(B480,lookup!$A$2:$D$49,4,0)</f>
        <v>E31000015</v>
      </c>
      <c r="E480" t="s">
        <v>1088</v>
      </c>
      <c r="F480" t="s">
        <v>158</v>
      </c>
      <c r="G480">
        <v>1</v>
      </c>
      <c r="H480" s="28"/>
    </row>
    <row r="481" spans="1:8" x14ac:dyDescent="0.3">
      <c r="A481">
        <v>2019</v>
      </c>
      <c r="B481" t="s">
        <v>42</v>
      </c>
      <c r="C481" t="str">
        <f>VLOOKUP(B481,lookup!$A$2:$D$49,3,0)</f>
        <v>Non Metropolitan Fire Authorities</v>
      </c>
      <c r="D481" t="str">
        <f>VLOOKUP(B481,lookup!$A$2:$D$49,4,0)</f>
        <v>E31000015</v>
      </c>
      <c r="E481" t="s">
        <v>1089</v>
      </c>
      <c r="F481" t="s">
        <v>158</v>
      </c>
      <c r="G481">
        <v>232</v>
      </c>
      <c r="H481" s="28"/>
    </row>
    <row r="482" spans="1:8" x14ac:dyDescent="0.3">
      <c r="A482">
        <v>2019</v>
      </c>
      <c r="B482" t="s">
        <v>45</v>
      </c>
      <c r="C482" t="str">
        <f>VLOOKUP(B482,lookup!$A$2:$D$49,3,0)</f>
        <v>Non Metropolitan Fire Authorities</v>
      </c>
      <c r="D482" t="str">
        <f>VLOOKUP(B482,lookup!$A$2:$D$49,4,0)</f>
        <v>E31000016</v>
      </c>
      <c r="E482" t="s">
        <v>175</v>
      </c>
      <c r="F482" t="s">
        <v>158</v>
      </c>
      <c r="G482">
        <v>179</v>
      </c>
      <c r="H482" s="28"/>
    </row>
    <row r="483" spans="1:8" x14ac:dyDescent="0.3">
      <c r="A483">
        <v>2019</v>
      </c>
      <c r="B483" t="s">
        <v>45</v>
      </c>
      <c r="C483" t="str">
        <f>VLOOKUP(B483,lookup!$A$2:$D$49,3,0)</f>
        <v>Non Metropolitan Fire Authorities</v>
      </c>
      <c r="D483" t="str">
        <f>VLOOKUP(B483,lookup!$A$2:$D$49,4,0)</f>
        <v>E31000016</v>
      </c>
      <c r="E483" t="s">
        <v>1086</v>
      </c>
      <c r="F483" t="s">
        <v>158</v>
      </c>
      <c r="G483">
        <v>9</v>
      </c>
      <c r="H483" s="28"/>
    </row>
    <row r="484" spans="1:8" x14ac:dyDescent="0.3">
      <c r="A484">
        <v>2019</v>
      </c>
      <c r="B484" t="s">
        <v>45</v>
      </c>
      <c r="C484" t="str">
        <f>VLOOKUP(B484,lookup!$A$2:$D$49,3,0)</f>
        <v>Non Metropolitan Fire Authorities</v>
      </c>
      <c r="D484" t="str">
        <f>VLOOKUP(B484,lookup!$A$2:$D$49,4,0)</f>
        <v>E31000016</v>
      </c>
      <c r="E484" t="s">
        <v>177</v>
      </c>
      <c r="F484" t="s">
        <v>158</v>
      </c>
      <c r="G484">
        <v>0</v>
      </c>
      <c r="H484" s="28"/>
    </row>
    <row r="485" spans="1:8" x14ac:dyDescent="0.3">
      <c r="A485">
        <v>2019</v>
      </c>
      <c r="B485" t="s">
        <v>45</v>
      </c>
      <c r="C485" t="str">
        <f>VLOOKUP(B485,lookup!$A$2:$D$49,3,0)</f>
        <v>Non Metropolitan Fire Authorities</v>
      </c>
      <c r="D485" t="str">
        <f>VLOOKUP(B485,lookup!$A$2:$D$49,4,0)</f>
        <v>E31000016</v>
      </c>
      <c r="E485" t="s">
        <v>178</v>
      </c>
      <c r="F485" t="s">
        <v>158</v>
      </c>
      <c r="G485">
        <v>1</v>
      </c>
      <c r="H485" s="28"/>
    </row>
    <row r="486" spans="1:8" x14ac:dyDescent="0.3">
      <c r="A486">
        <v>2019</v>
      </c>
      <c r="B486" t="s">
        <v>45</v>
      </c>
      <c r="C486" t="str">
        <f>VLOOKUP(B486,lookup!$A$2:$D$49,3,0)</f>
        <v>Non Metropolitan Fire Authorities</v>
      </c>
      <c r="D486" t="str">
        <f>VLOOKUP(B486,lookup!$A$2:$D$49,4,0)</f>
        <v>E31000016</v>
      </c>
      <c r="E486" t="s">
        <v>179</v>
      </c>
      <c r="F486" t="s">
        <v>158</v>
      </c>
      <c r="G486">
        <v>0</v>
      </c>
      <c r="H486" s="28"/>
    </row>
    <row r="487" spans="1:8" x14ac:dyDescent="0.3">
      <c r="A487">
        <v>2019</v>
      </c>
      <c r="B487" t="s">
        <v>45</v>
      </c>
      <c r="C487" t="str">
        <f>VLOOKUP(B487,lookup!$A$2:$D$49,3,0)</f>
        <v>Non Metropolitan Fire Authorities</v>
      </c>
      <c r="D487" t="str">
        <f>VLOOKUP(B487,lookup!$A$2:$D$49,4,0)</f>
        <v>E31000016</v>
      </c>
      <c r="E487" t="s">
        <v>1087</v>
      </c>
      <c r="F487" t="s">
        <v>158</v>
      </c>
      <c r="G487">
        <v>0</v>
      </c>
      <c r="H487" s="28"/>
    </row>
    <row r="488" spans="1:8" x14ac:dyDescent="0.3">
      <c r="A488">
        <v>2019</v>
      </c>
      <c r="B488" t="s">
        <v>45</v>
      </c>
      <c r="C488" t="str">
        <f>VLOOKUP(B488,lookup!$A$2:$D$49,3,0)</f>
        <v>Non Metropolitan Fire Authorities</v>
      </c>
      <c r="D488" t="str">
        <f>VLOOKUP(B488,lookup!$A$2:$D$49,4,0)</f>
        <v>E31000016</v>
      </c>
      <c r="E488" t="s">
        <v>1088</v>
      </c>
      <c r="F488" t="s">
        <v>158</v>
      </c>
      <c r="G488">
        <v>0</v>
      </c>
      <c r="H488" s="28"/>
    </row>
    <row r="489" spans="1:8" x14ac:dyDescent="0.3">
      <c r="A489">
        <v>2019</v>
      </c>
      <c r="B489" t="s">
        <v>45</v>
      </c>
      <c r="C489" t="str">
        <f>VLOOKUP(B489,lookup!$A$2:$D$49,3,0)</f>
        <v>Non Metropolitan Fire Authorities</v>
      </c>
      <c r="D489" t="str">
        <f>VLOOKUP(B489,lookup!$A$2:$D$49,4,0)</f>
        <v>E31000016</v>
      </c>
      <c r="E489" t="s">
        <v>1089</v>
      </c>
      <c r="F489" t="s">
        <v>158</v>
      </c>
      <c r="G489">
        <v>56</v>
      </c>
      <c r="H489" s="28"/>
    </row>
    <row r="490" spans="1:8" x14ac:dyDescent="0.3">
      <c r="A490">
        <v>2019</v>
      </c>
      <c r="B490" t="s">
        <v>48</v>
      </c>
      <c r="C490" t="str">
        <f>VLOOKUP(B490,lookup!$A$2:$D$49,3,0)</f>
        <v>Metropolitan Fire Authorities</v>
      </c>
      <c r="D490" t="str">
        <f>VLOOKUP(B490,lookup!$A$2:$D$49,4,0)</f>
        <v>E31000046</v>
      </c>
      <c r="E490" t="s">
        <v>175</v>
      </c>
      <c r="F490" t="s">
        <v>158</v>
      </c>
      <c r="G490">
        <v>0</v>
      </c>
      <c r="H490" s="28"/>
    </row>
    <row r="491" spans="1:8" x14ac:dyDescent="0.3">
      <c r="A491">
        <v>2019</v>
      </c>
      <c r="B491" t="s">
        <v>48</v>
      </c>
      <c r="C491" t="str">
        <f>VLOOKUP(B491,lookup!$A$2:$D$49,3,0)</f>
        <v>Metropolitan Fire Authorities</v>
      </c>
      <c r="D491" t="str">
        <f>VLOOKUP(B491,lookup!$A$2:$D$49,4,0)</f>
        <v>E31000046</v>
      </c>
      <c r="E491" t="s">
        <v>1086</v>
      </c>
      <c r="F491" t="s">
        <v>158</v>
      </c>
      <c r="G491">
        <v>0</v>
      </c>
      <c r="H491" s="28"/>
    </row>
    <row r="492" spans="1:8" x14ac:dyDescent="0.3">
      <c r="A492">
        <v>2019</v>
      </c>
      <c r="B492" t="s">
        <v>48</v>
      </c>
      <c r="C492" t="str">
        <f>VLOOKUP(B492,lookup!$A$2:$D$49,3,0)</f>
        <v>Metropolitan Fire Authorities</v>
      </c>
      <c r="D492" t="str">
        <f>VLOOKUP(B492,lookup!$A$2:$D$49,4,0)</f>
        <v>E31000046</v>
      </c>
      <c r="E492" t="s">
        <v>177</v>
      </c>
      <c r="F492" t="s">
        <v>158</v>
      </c>
      <c r="G492">
        <v>0</v>
      </c>
      <c r="H492" s="28"/>
    </row>
    <row r="493" spans="1:8" x14ac:dyDescent="0.3">
      <c r="A493">
        <v>2019</v>
      </c>
      <c r="B493" t="s">
        <v>48</v>
      </c>
      <c r="C493" t="str">
        <f>VLOOKUP(B493,lookup!$A$2:$D$49,3,0)</f>
        <v>Metropolitan Fire Authorities</v>
      </c>
      <c r="D493" t="str">
        <f>VLOOKUP(B493,lookup!$A$2:$D$49,4,0)</f>
        <v>E31000046</v>
      </c>
      <c r="E493" t="s">
        <v>178</v>
      </c>
      <c r="F493" t="s">
        <v>158</v>
      </c>
      <c r="G493">
        <v>0</v>
      </c>
      <c r="H493" s="28"/>
    </row>
    <row r="494" spans="1:8" x14ac:dyDescent="0.3">
      <c r="A494">
        <v>2019</v>
      </c>
      <c r="B494" t="s">
        <v>48</v>
      </c>
      <c r="C494" t="str">
        <f>VLOOKUP(B494,lookup!$A$2:$D$49,3,0)</f>
        <v>Metropolitan Fire Authorities</v>
      </c>
      <c r="D494" t="str">
        <f>VLOOKUP(B494,lookup!$A$2:$D$49,4,0)</f>
        <v>E31000046</v>
      </c>
      <c r="E494" t="s">
        <v>179</v>
      </c>
      <c r="F494" t="s">
        <v>158</v>
      </c>
      <c r="G494">
        <v>0</v>
      </c>
      <c r="H494" s="28"/>
    </row>
    <row r="495" spans="1:8" x14ac:dyDescent="0.3">
      <c r="A495">
        <v>2019</v>
      </c>
      <c r="B495" t="s">
        <v>48</v>
      </c>
      <c r="C495" t="str">
        <f>VLOOKUP(B495,lookup!$A$2:$D$49,3,0)</f>
        <v>Metropolitan Fire Authorities</v>
      </c>
      <c r="D495" t="str">
        <f>VLOOKUP(B495,lookup!$A$2:$D$49,4,0)</f>
        <v>E31000046</v>
      </c>
      <c r="E495" t="s">
        <v>1087</v>
      </c>
      <c r="F495" t="s">
        <v>158</v>
      </c>
      <c r="G495">
        <v>0</v>
      </c>
      <c r="H495" s="28"/>
    </row>
    <row r="496" spans="1:8" x14ac:dyDescent="0.3">
      <c r="A496">
        <v>2019</v>
      </c>
      <c r="B496" t="s">
        <v>48</v>
      </c>
      <c r="C496" t="str">
        <f>VLOOKUP(B496,lookup!$A$2:$D$49,3,0)</f>
        <v>Metropolitan Fire Authorities</v>
      </c>
      <c r="D496" t="str">
        <f>VLOOKUP(B496,lookup!$A$2:$D$49,4,0)</f>
        <v>E31000046</v>
      </c>
      <c r="E496" t="s">
        <v>1088</v>
      </c>
      <c r="F496" t="s">
        <v>158</v>
      </c>
      <c r="G496">
        <v>0</v>
      </c>
      <c r="H496" s="28"/>
    </row>
    <row r="497" spans="1:8" x14ac:dyDescent="0.3">
      <c r="A497">
        <v>2019</v>
      </c>
      <c r="B497" t="s">
        <v>48</v>
      </c>
      <c r="C497" t="str">
        <f>VLOOKUP(B497,lookup!$A$2:$D$49,3,0)</f>
        <v>Metropolitan Fire Authorities</v>
      </c>
      <c r="D497" t="str">
        <f>VLOOKUP(B497,lookup!$A$2:$D$49,4,0)</f>
        <v>E31000046</v>
      </c>
      <c r="E497" t="s">
        <v>1089</v>
      </c>
      <c r="F497" t="s">
        <v>158</v>
      </c>
      <c r="G497">
        <v>0</v>
      </c>
      <c r="H497" s="28"/>
    </row>
    <row r="498" spans="1:8" x14ac:dyDescent="0.3">
      <c r="A498">
        <v>2019</v>
      </c>
      <c r="B498" t="s">
        <v>51</v>
      </c>
      <c r="C498" t="str">
        <f>VLOOKUP(B498,lookup!$A$2:$D$49,3,0)</f>
        <v>Metropolitan Fire Authorities</v>
      </c>
      <c r="D498" t="str">
        <f>VLOOKUP(B498,lookup!$A$2:$D$49,4,0)</f>
        <v>E31000040</v>
      </c>
      <c r="E498" t="s">
        <v>175</v>
      </c>
      <c r="F498" t="s">
        <v>158</v>
      </c>
      <c r="G498">
        <v>4</v>
      </c>
      <c r="H498" s="28"/>
    </row>
    <row r="499" spans="1:8" x14ac:dyDescent="0.3">
      <c r="A499">
        <v>2019</v>
      </c>
      <c r="B499" t="s">
        <v>51</v>
      </c>
      <c r="C499" t="str">
        <f>VLOOKUP(B499,lookup!$A$2:$D$49,3,0)</f>
        <v>Metropolitan Fire Authorities</v>
      </c>
      <c r="D499" t="str">
        <f>VLOOKUP(B499,lookup!$A$2:$D$49,4,0)</f>
        <v>E31000040</v>
      </c>
      <c r="E499" t="s">
        <v>1086</v>
      </c>
      <c r="F499" t="s">
        <v>158</v>
      </c>
      <c r="G499">
        <v>0</v>
      </c>
      <c r="H499" s="28"/>
    </row>
    <row r="500" spans="1:8" x14ac:dyDescent="0.3">
      <c r="A500">
        <v>2019</v>
      </c>
      <c r="B500" t="s">
        <v>51</v>
      </c>
      <c r="C500" t="str">
        <f>VLOOKUP(B500,lookup!$A$2:$D$49,3,0)</f>
        <v>Metropolitan Fire Authorities</v>
      </c>
      <c r="D500" t="str">
        <f>VLOOKUP(B500,lookup!$A$2:$D$49,4,0)</f>
        <v>E31000040</v>
      </c>
      <c r="E500" t="s">
        <v>177</v>
      </c>
      <c r="F500" t="s">
        <v>158</v>
      </c>
      <c r="G500">
        <v>0</v>
      </c>
      <c r="H500" s="28"/>
    </row>
    <row r="501" spans="1:8" x14ac:dyDescent="0.3">
      <c r="A501">
        <v>2019</v>
      </c>
      <c r="B501" t="s">
        <v>51</v>
      </c>
      <c r="C501" t="str">
        <f>VLOOKUP(B501,lookup!$A$2:$D$49,3,0)</f>
        <v>Metropolitan Fire Authorities</v>
      </c>
      <c r="D501" t="str">
        <f>VLOOKUP(B501,lookup!$A$2:$D$49,4,0)</f>
        <v>E31000040</v>
      </c>
      <c r="E501" t="s">
        <v>178</v>
      </c>
      <c r="F501" t="s">
        <v>158</v>
      </c>
      <c r="G501">
        <v>0</v>
      </c>
      <c r="H501" s="28"/>
    </row>
    <row r="502" spans="1:8" x14ac:dyDescent="0.3">
      <c r="A502">
        <v>2019</v>
      </c>
      <c r="B502" t="s">
        <v>51</v>
      </c>
      <c r="C502" t="str">
        <f>VLOOKUP(B502,lookup!$A$2:$D$49,3,0)</f>
        <v>Metropolitan Fire Authorities</v>
      </c>
      <c r="D502" t="str">
        <f>VLOOKUP(B502,lookup!$A$2:$D$49,4,0)</f>
        <v>E31000040</v>
      </c>
      <c r="E502" t="s">
        <v>179</v>
      </c>
      <c r="F502" t="s">
        <v>158</v>
      </c>
      <c r="G502">
        <v>0</v>
      </c>
      <c r="H502" s="28"/>
    </row>
    <row r="503" spans="1:8" x14ac:dyDescent="0.3">
      <c r="A503">
        <v>2019</v>
      </c>
      <c r="B503" t="s">
        <v>51</v>
      </c>
      <c r="C503" t="str">
        <f>VLOOKUP(B503,lookup!$A$2:$D$49,3,0)</f>
        <v>Metropolitan Fire Authorities</v>
      </c>
      <c r="D503" t="str">
        <f>VLOOKUP(B503,lookup!$A$2:$D$49,4,0)</f>
        <v>E31000040</v>
      </c>
      <c r="E503" t="s">
        <v>1087</v>
      </c>
      <c r="F503" t="s">
        <v>158</v>
      </c>
      <c r="G503">
        <v>0</v>
      </c>
      <c r="H503" s="28"/>
    </row>
    <row r="504" spans="1:8" x14ac:dyDescent="0.3">
      <c r="A504">
        <v>2019</v>
      </c>
      <c r="B504" t="s">
        <v>51</v>
      </c>
      <c r="C504" t="str">
        <f>VLOOKUP(B504,lookup!$A$2:$D$49,3,0)</f>
        <v>Metropolitan Fire Authorities</v>
      </c>
      <c r="D504" t="str">
        <f>VLOOKUP(B504,lookup!$A$2:$D$49,4,0)</f>
        <v>E31000040</v>
      </c>
      <c r="E504" t="s">
        <v>1088</v>
      </c>
      <c r="F504" t="s">
        <v>158</v>
      </c>
      <c r="G504">
        <v>0</v>
      </c>
      <c r="H504" s="28"/>
    </row>
    <row r="505" spans="1:8" x14ac:dyDescent="0.3">
      <c r="A505">
        <v>2019</v>
      </c>
      <c r="B505" t="s">
        <v>51</v>
      </c>
      <c r="C505" t="str">
        <f>VLOOKUP(B505,lookup!$A$2:$D$49,3,0)</f>
        <v>Metropolitan Fire Authorities</v>
      </c>
      <c r="D505" t="str">
        <f>VLOOKUP(B505,lookup!$A$2:$D$49,4,0)</f>
        <v>E31000040</v>
      </c>
      <c r="E505" t="s">
        <v>1089</v>
      </c>
      <c r="F505" t="s">
        <v>158</v>
      </c>
      <c r="G505">
        <v>0</v>
      </c>
      <c r="H505" s="28"/>
    </row>
    <row r="506" spans="1:8" x14ac:dyDescent="0.3">
      <c r="A506">
        <v>2019</v>
      </c>
      <c r="B506" t="s">
        <v>54</v>
      </c>
      <c r="C506" t="str">
        <f>VLOOKUP(B506,lookup!$A$2:$D$49,3,0)</f>
        <v>Non Metropolitan Fire Authorities</v>
      </c>
      <c r="D506" t="str">
        <f>VLOOKUP(B506,lookup!$A$2:$D$49,4,0)</f>
        <v>E31000017</v>
      </c>
      <c r="E506" t="s">
        <v>175</v>
      </c>
      <c r="F506" t="s">
        <v>158</v>
      </c>
      <c r="G506">
        <v>562</v>
      </c>
      <c r="H506" s="28"/>
    </row>
    <row r="507" spans="1:8" x14ac:dyDescent="0.3">
      <c r="A507">
        <v>2019</v>
      </c>
      <c r="B507" t="s">
        <v>54</v>
      </c>
      <c r="C507" t="str">
        <f>VLOOKUP(B507,lookup!$A$2:$D$49,3,0)</f>
        <v>Non Metropolitan Fire Authorities</v>
      </c>
      <c r="D507" t="str">
        <f>VLOOKUP(B507,lookup!$A$2:$D$49,4,0)</f>
        <v>E31000017</v>
      </c>
      <c r="E507" t="s">
        <v>1086</v>
      </c>
      <c r="F507" t="s">
        <v>158</v>
      </c>
      <c r="G507">
        <v>25</v>
      </c>
      <c r="H507" s="28"/>
    </row>
    <row r="508" spans="1:8" x14ac:dyDescent="0.3">
      <c r="A508">
        <v>2019</v>
      </c>
      <c r="B508" t="s">
        <v>54</v>
      </c>
      <c r="C508" t="str">
        <f>VLOOKUP(B508,lookup!$A$2:$D$49,3,0)</f>
        <v>Non Metropolitan Fire Authorities</v>
      </c>
      <c r="D508" t="str">
        <f>VLOOKUP(B508,lookup!$A$2:$D$49,4,0)</f>
        <v>E31000017</v>
      </c>
      <c r="E508" t="s">
        <v>177</v>
      </c>
      <c r="F508" t="s">
        <v>158</v>
      </c>
      <c r="G508">
        <v>2</v>
      </c>
      <c r="H508" s="28"/>
    </row>
    <row r="509" spans="1:8" x14ac:dyDescent="0.3">
      <c r="A509">
        <v>2019</v>
      </c>
      <c r="B509" t="s">
        <v>54</v>
      </c>
      <c r="C509" t="str">
        <f>VLOOKUP(B509,lookup!$A$2:$D$49,3,0)</f>
        <v>Non Metropolitan Fire Authorities</v>
      </c>
      <c r="D509" t="str">
        <f>VLOOKUP(B509,lookup!$A$2:$D$49,4,0)</f>
        <v>E31000017</v>
      </c>
      <c r="E509" t="s">
        <v>178</v>
      </c>
      <c r="F509" t="s">
        <v>158</v>
      </c>
      <c r="G509">
        <v>1</v>
      </c>
      <c r="H509" s="28"/>
    </row>
    <row r="510" spans="1:8" x14ac:dyDescent="0.3">
      <c r="A510">
        <v>2019</v>
      </c>
      <c r="B510" t="s">
        <v>54</v>
      </c>
      <c r="C510" t="str">
        <f>VLOOKUP(B510,lookup!$A$2:$D$49,3,0)</f>
        <v>Non Metropolitan Fire Authorities</v>
      </c>
      <c r="D510" t="str">
        <f>VLOOKUP(B510,lookup!$A$2:$D$49,4,0)</f>
        <v>E31000017</v>
      </c>
      <c r="E510" t="s">
        <v>179</v>
      </c>
      <c r="F510" t="s">
        <v>158</v>
      </c>
      <c r="G510">
        <v>1</v>
      </c>
      <c r="H510" s="28"/>
    </row>
    <row r="511" spans="1:8" x14ac:dyDescent="0.3">
      <c r="A511">
        <v>2019</v>
      </c>
      <c r="B511" t="s">
        <v>54</v>
      </c>
      <c r="C511" t="str">
        <f>VLOOKUP(B511,lookup!$A$2:$D$49,3,0)</f>
        <v>Non Metropolitan Fire Authorities</v>
      </c>
      <c r="D511" t="str">
        <f>VLOOKUP(B511,lookup!$A$2:$D$49,4,0)</f>
        <v>E31000017</v>
      </c>
      <c r="E511" t="s">
        <v>1087</v>
      </c>
      <c r="F511" t="s">
        <v>158</v>
      </c>
      <c r="G511">
        <v>0</v>
      </c>
      <c r="H511" s="28"/>
    </row>
    <row r="512" spans="1:8" x14ac:dyDescent="0.3">
      <c r="A512">
        <v>2019</v>
      </c>
      <c r="B512" t="s">
        <v>54</v>
      </c>
      <c r="C512" t="str">
        <f>VLOOKUP(B512,lookup!$A$2:$D$49,3,0)</f>
        <v>Non Metropolitan Fire Authorities</v>
      </c>
      <c r="D512" t="str">
        <f>VLOOKUP(B512,lookup!$A$2:$D$49,4,0)</f>
        <v>E31000017</v>
      </c>
      <c r="E512" t="s">
        <v>1088</v>
      </c>
      <c r="F512" t="s">
        <v>158</v>
      </c>
      <c r="G512">
        <v>1</v>
      </c>
      <c r="H512" s="28"/>
    </row>
    <row r="513" spans="1:8" x14ac:dyDescent="0.3">
      <c r="A513">
        <v>2019</v>
      </c>
      <c r="B513" t="s">
        <v>54</v>
      </c>
      <c r="C513" t="str">
        <f>VLOOKUP(B513,lookup!$A$2:$D$49,3,0)</f>
        <v>Non Metropolitan Fire Authorities</v>
      </c>
      <c r="D513" t="str">
        <f>VLOOKUP(B513,lookup!$A$2:$D$49,4,0)</f>
        <v>E31000017</v>
      </c>
      <c r="E513" t="s">
        <v>1089</v>
      </c>
      <c r="F513" t="s">
        <v>158</v>
      </c>
      <c r="G513">
        <v>105</v>
      </c>
      <c r="H513" s="28"/>
    </row>
    <row r="514" spans="1:8" x14ac:dyDescent="0.3">
      <c r="A514">
        <v>2019</v>
      </c>
      <c r="B514" t="s">
        <v>57</v>
      </c>
      <c r="C514" t="str">
        <f>VLOOKUP(B514,lookup!$A$2:$D$49,3,0)</f>
        <v>Non Metropolitan Fire Authorities</v>
      </c>
      <c r="D514" t="str">
        <f>VLOOKUP(B514,lookup!$A$2:$D$49,4,0)</f>
        <v>E31000018</v>
      </c>
      <c r="E514" t="s">
        <v>175</v>
      </c>
      <c r="F514" t="s">
        <v>158</v>
      </c>
      <c r="G514">
        <v>328</v>
      </c>
      <c r="H514" s="28"/>
    </row>
    <row r="515" spans="1:8" x14ac:dyDescent="0.3">
      <c r="A515">
        <v>2019</v>
      </c>
      <c r="B515" t="s">
        <v>57</v>
      </c>
      <c r="C515" t="str">
        <f>VLOOKUP(B515,lookup!$A$2:$D$49,3,0)</f>
        <v>Non Metropolitan Fire Authorities</v>
      </c>
      <c r="D515" t="str">
        <f>VLOOKUP(B515,lookup!$A$2:$D$49,4,0)</f>
        <v>E31000018</v>
      </c>
      <c r="E515" t="s">
        <v>1086</v>
      </c>
      <c r="F515" t="s">
        <v>158</v>
      </c>
      <c r="G515">
        <v>12</v>
      </c>
      <c r="H515" s="28"/>
    </row>
    <row r="516" spans="1:8" x14ac:dyDescent="0.3">
      <c r="A516">
        <v>2019</v>
      </c>
      <c r="B516" t="s">
        <v>57</v>
      </c>
      <c r="C516" t="str">
        <f>VLOOKUP(B516,lookup!$A$2:$D$49,3,0)</f>
        <v>Non Metropolitan Fire Authorities</v>
      </c>
      <c r="D516" t="str">
        <f>VLOOKUP(B516,lookup!$A$2:$D$49,4,0)</f>
        <v>E31000018</v>
      </c>
      <c r="E516" t="s">
        <v>177</v>
      </c>
      <c r="F516" t="s">
        <v>158</v>
      </c>
      <c r="G516">
        <v>9</v>
      </c>
      <c r="H516" s="28"/>
    </row>
    <row r="517" spans="1:8" x14ac:dyDescent="0.3">
      <c r="A517">
        <v>2019</v>
      </c>
      <c r="B517" t="s">
        <v>57</v>
      </c>
      <c r="C517" t="str">
        <f>VLOOKUP(B517,lookup!$A$2:$D$49,3,0)</f>
        <v>Non Metropolitan Fire Authorities</v>
      </c>
      <c r="D517" t="str">
        <f>VLOOKUP(B517,lookup!$A$2:$D$49,4,0)</f>
        <v>E31000018</v>
      </c>
      <c r="E517" t="s">
        <v>178</v>
      </c>
      <c r="F517" t="s">
        <v>158</v>
      </c>
      <c r="G517">
        <v>1</v>
      </c>
      <c r="H517" s="28"/>
    </row>
    <row r="518" spans="1:8" x14ac:dyDescent="0.3">
      <c r="A518">
        <v>2019</v>
      </c>
      <c r="B518" t="s">
        <v>57</v>
      </c>
      <c r="C518" t="str">
        <f>VLOOKUP(B518,lookup!$A$2:$D$49,3,0)</f>
        <v>Non Metropolitan Fire Authorities</v>
      </c>
      <c r="D518" t="str">
        <f>VLOOKUP(B518,lookup!$A$2:$D$49,4,0)</f>
        <v>E31000018</v>
      </c>
      <c r="E518" t="s">
        <v>179</v>
      </c>
      <c r="F518" t="s">
        <v>158</v>
      </c>
      <c r="G518">
        <v>0</v>
      </c>
      <c r="H518" s="28"/>
    </row>
    <row r="519" spans="1:8" x14ac:dyDescent="0.3">
      <c r="A519">
        <v>2019</v>
      </c>
      <c r="B519" t="s">
        <v>57</v>
      </c>
      <c r="C519" t="str">
        <f>VLOOKUP(B519,lookup!$A$2:$D$49,3,0)</f>
        <v>Non Metropolitan Fire Authorities</v>
      </c>
      <c r="D519" t="str">
        <f>VLOOKUP(B519,lookup!$A$2:$D$49,4,0)</f>
        <v>E31000018</v>
      </c>
      <c r="E519" t="s">
        <v>1087</v>
      </c>
      <c r="F519" t="s">
        <v>158</v>
      </c>
      <c r="G519">
        <v>0</v>
      </c>
      <c r="H519" s="28"/>
    </row>
    <row r="520" spans="1:8" x14ac:dyDescent="0.3">
      <c r="A520">
        <v>2019</v>
      </c>
      <c r="B520" t="s">
        <v>57</v>
      </c>
      <c r="C520" t="str">
        <f>VLOOKUP(B520,lookup!$A$2:$D$49,3,0)</f>
        <v>Non Metropolitan Fire Authorities</v>
      </c>
      <c r="D520" t="str">
        <f>VLOOKUP(B520,lookup!$A$2:$D$49,4,0)</f>
        <v>E31000018</v>
      </c>
      <c r="E520" t="s">
        <v>1088</v>
      </c>
      <c r="F520" t="s">
        <v>158</v>
      </c>
      <c r="G520">
        <v>1</v>
      </c>
      <c r="H520" s="28"/>
    </row>
    <row r="521" spans="1:8" x14ac:dyDescent="0.3">
      <c r="A521">
        <v>2019</v>
      </c>
      <c r="B521" t="s">
        <v>57</v>
      </c>
      <c r="C521" t="str">
        <f>VLOOKUP(B521,lookup!$A$2:$D$49,3,0)</f>
        <v>Non Metropolitan Fire Authorities</v>
      </c>
      <c r="D521" t="str">
        <f>VLOOKUP(B521,lookup!$A$2:$D$49,4,0)</f>
        <v>E31000018</v>
      </c>
      <c r="E521" t="s">
        <v>1089</v>
      </c>
      <c r="F521" t="s">
        <v>158</v>
      </c>
      <c r="G521">
        <v>15</v>
      </c>
      <c r="H521" s="28"/>
    </row>
    <row r="522" spans="1:8" x14ac:dyDescent="0.3">
      <c r="A522">
        <v>2019</v>
      </c>
      <c r="B522" t="s">
        <v>60</v>
      </c>
      <c r="C522" t="str">
        <f>VLOOKUP(B522,lookup!$A$2:$D$49,3,0)</f>
        <v>Non Metropolitan Fire Authorities</v>
      </c>
      <c r="D522" t="str">
        <f>VLOOKUP(B522,lookup!$A$2:$D$49,4,0)</f>
        <v>E31000019</v>
      </c>
      <c r="E522" t="s">
        <v>175</v>
      </c>
      <c r="F522" t="s">
        <v>158</v>
      </c>
      <c r="G522">
        <v>197</v>
      </c>
      <c r="H522" s="28"/>
    </row>
    <row r="523" spans="1:8" x14ac:dyDescent="0.3">
      <c r="A523">
        <v>2019</v>
      </c>
      <c r="B523" t="s">
        <v>60</v>
      </c>
      <c r="C523" t="str">
        <f>VLOOKUP(B523,lookup!$A$2:$D$49,3,0)</f>
        <v>Non Metropolitan Fire Authorities</v>
      </c>
      <c r="D523" t="str">
        <f>VLOOKUP(B523,lookup!$A$2:$D$49,4,0)</f>
        <v>E31000019</v>
      </c>
      <c r="E523" t="s">
        <v>1086</v>
      </c>
      <c r="F523" t="s">
        <v>158</v>
      </c>
      <c r="G523">
        <v>8</v>
      </c>
      <c r="H523" s="28"/>
    </row>
    <row r="524" spans="1:8" x14ac:dyDescent="0.3">
      <c r="A524">
        <v>2019</v>
      </c>
      <c r="B524" t="s">
        <v>60</v>
      </c>
      <c r="C524" t="str">
        <f>VLOOKUP(B524,lookup!$A$2:$D$49,3,0)</f>
        <v>Non Metropolitan Fire Authorities</v>
      </c>
      <c r="D524" t="str">
        <f>VLOOKUP(B524,lookup!$A$2:$D$49,4,0)</f>
        <v>E31000019</v>
      </c>
      <c r="E524" t="s">
        <v>177</v>
      </c>
      <c r="F524" t="s">
        <v>158</v>
      </c>
      <c r="G524">
        <v>0</v>
      </c>
      <c r="H524" s="28"/>
    </row>
    <row r="525" spans="1:8" x14ac:dyDescent="0.3">
      <c r="A525">
        <v>2019</v>
      </c>
      <c r="B525" t="s">
        <v>60</v>
      </c>
      <c r="C525" t="str">
        <f>VLOOKUP(B525,lookup!$A$2:$D$49,3,0)</f>
        <v>Non Metropolitan Fire Authorities</v>
      </c>
      <c r="D525" t="str">
        <f>VLOOKUP(B525,lookup!$A$2:$D$49,4,0)</f>
        <v>E31000019</v>
      </c>
      <c r="E525" t="s">
        <v>178</v>
      </c>
      <c r="F525" t="s">
        <v>158</v>
      </c>
      <c r="G525">
        <v>0</v>
      </c>
      <c r="H525" s="28"/>
    </row>
    <row r="526" spans="1:8" x14ac:dyDescent="0.3">
      <c r="A526">
        <v>2019</v>
      </c>
      <c r="B526" t="s">
        <v>60</v>
      </c>
      <c r="C526" t="str">
        <f>VLOOKUP(B526,lookup!$A$2:$D$49,3,0)</f>
        <v>Non Metropolitan Fire Authorities</v>
      </c>
      <c r="D526" t="str">
        <f>VLOOKUP(B526,lookup!$A$2:$D$49,4,0)</f>
        <v>E31000019</v>
      </c>
      <c r="E526" t="s">
        <v>179</v>
      </c>
      <c r="F526" t="s">
        <v>158</v>
      </c>
      <c r="G526">
        <v>1</v>
      </c>
      <c r="H526" s="28"/>
    </row>
    <row r="527" spans="1:8" x14ac:dyDescent="0.3">
      <c r="A527">
        <v>2019</v>
      </c>
      <c r="B527" t="s">
        <v>60</v>
      </c>
      <c r="C527" t="str">
        <f>VLOOKUP(B527,lookup!$A$2:$D$49,3,0)</f>
        <v>Non Metropolitan Fire Authorities</v>
      </c>
      <c r="D527" t="str">
        <f>VLOOKUP(B527,lookup!$A$2:$D$49,4,0)</f>
        <v>E31000019</v>
      </c>
      <c r="E527" t="s">
        <v>1087</v>
      </c>
      <c r="F527" t="s">
        <v>158</v>
      </c>
      <c r="G527">
        <v>0</v>
      </c>
      <c r="H527" s="28"/>
    </row>
    <row r="528" spans="1:8" x14ac:dyDescent="0.3">
      <c r="A528">
        <v>2019</v>
      </c>
      <c r="B528" t="s">
        <v>60</v>
      </c>
      <c r="C528" t="str">
        <f>VLOOKUP(B528,lookup!$A$2:$D$49,3,0)</f>
        <v>Non Metropolitan Fire Authorities</v>
      </c>
      <c r="D528" t="str">
        <f>VLOOKUP(B528,lookup!$A$2:$D$49,4,0)</f>
        <v>E31000019</v>
      </c>
      <c r="E528" t="s">
        <v>1088</v>
      </c>
      <c r="F528" t="s">
        <v>158</v>
      </c>
      <c r="G528">
        <v>1</v>
      </c>
      <c r="H528" s="28"/>
    </row>
    <row r="529" spans="1:8" x14ac:dyDescent="0.3">
      <c r="A529">
        <v>2019</v>
      </c>
      <c r="B529" t="s">
        <v>60</v>
      </c>
      <c r="C529" t="str">
        <f>VLOOKUP(B529,lookup!$A$2:$D$49,3,0)</f>
        <v>Non Metropolitan Fire Authorities</v>
      </c>
      <c r="D529" t="str">
        <f>VLOOKUP(B529,lookup!$A$2:$D$49,4,0)</f>
        <v>E31000019</v>
      </c>
      <c r="E529" t="s">
        <v>1089</v>
      </c>
      <c r="F529" t="s">
        <v>158</v>
      </c>
      <c r="G529">
        <v>9</v>
      </c>
      <c r="H529" s="28"/>
    </row>
    <row r="530" spans="1:8" x14ac:dyDescent="0.3">
      <c r="A530">
        <v>2019</v>
      </c>
      <c r="B530" t="s">
        <v>63</v>
      </c>
      <c r="C530" t="str">
        <f>VLOOKUP(B530,lookup!$A$2:$D$49,3,0)</f>
        <v>Non Metropolitan Fire Authorities</v>
      </c>
      <c r="D530" t="str">
        <f>VLOOKUP(B530,lookup!$A$2:$D$49,4,0)</f>
        <v>E31000020</v>
      </c>
      <c r="E530" t="s">
        <v>175</v>
      </c>
      <c r="F530" t="s">
        <v>158</v>
      </c>
      <c r="G530">
        <v>310</v>
      </c>
      <c r="H530" s="28"/>
    </row>
    <row r="531" spans="1:8" x14ac:dyDescent="0.3">
      <c r="A531">
        <v>2019</v>
      </c>
      <c r="B531" t="s">
        <v>63</v>
      </c>
      <c r="C531" t="str">
        <f>VLOOKUP(B531,lookup!$A$2:$D$49,3,0)</f>
        <v>Non Metropolitan Fire Authorities</v>
      </c>
      <c r="D531" t="str">
        <f>VLOOKUP(B531,lookup!$A$2:$D$49,4,0)</f>
        <v>E31000020</v>
      </c>
      <c r="E531" t="s">
        <v>1086</v>
      </c>
      <c r="F531" t="s">
        <v>158</v>
      </c>
      <c r="G531">
        <v>13</v>
      </c>
      <c r="H531" s="28"/>
    </row>
    <row r="532" spans="1:8" x14ac:dyDescent="0.3">
      <c r="A532">
        <v>2019</v>
      </c>
      <c r="B532" t="s">
        <v>63</v>
      </c>
      <c r="C532" t="str">
        <f>VLOOKUP(B532,lookup!$A$2:$D$49,3,0)</f>
        <v>Non Metropolitan Fire Authorities</v>
      </c>
      <c r="D532" t="str">
        <f>VLOOKUP(B532,lookup!$A$2:$D$49,4,0)</f>
        <v>E31000020</v>
      </c>
      <c r="E532" t="s">
        <v>177</v>
      </c>
      <c r="F532" t="s">
        <v>158</v>
      </c>
      <c r="G532">
        <v>1</v>
      </c>
      <c r="H532" s="28"/>
    </row>
    <row r="533" spans="1:8" x14ac:dyDescent="0.3">
      <c r="A533">
        <v>2019</v>
      </c>
      <c r="B533" t="s">
        <v>63</v>
      </c>
      <c r="C533" t="str">
        <f>VLOOKUP(B533,lookup!$A$2:$D$49,3,0)</f>
        <v>Non Metropolitan Fire Authorities</v>
      </c>
      <c r="D533" t="str">
        <f>VLOOKUP(B533,lookup!$A$2:$D$49,4,0)</f>
        <v>E31000020</v>
      </c>
      <c r="E533" t="s">
        <v>178</v>
      </c>
      <c r="F533" t="s">
        <v>158</v>
      </c>
      <c r="G533">
        <v>0</v>
      </c>
      <c r="H533" s="28"/>
    </row>
    <row r="534" spans="1:8" x14ac:dyDescent="0.3">
      <c r="A534">
        <v>2019</v>
      </c>
      <c r="B534" t="s">
        <v>63</v>
      </c>
      <c r="C534" t="str">
        <f>VLOOKUP(B534,lookup!$A$2:$D$49,3,0)</f>
        <v>Non Metropolitan Fire Authorities</v>
      </c>
      <c r="D534" t="str">
        <f>VLOOKUP(B534,lookup!$A$2:$D$49,4,0)</f>
        <v>E31000020</v>
      </c>
      <c r="E534" t="s">
        <v>179</v>
      </c>
      <c r="F534" t="s">
        <v>158</v>
      </c>
      <c r="G534">
        <v>2</v>
      </c>
      <c r="H534" s="28"/>
    </row>
    <row r="535" spans="1:8" x14ac:dyDescent="0.3">
      <c r="A535">
        <v>2019</v>
      </c>
      <c r="B535" t="s">
        <v>63</v>
      </c>
      <c r="C535" t="str">
        <f>VLOOKUP(B535,lookup!$A$2:$D$49,3,0)</f>
        <v>Non Metropolitan Fire Authorities</v>
      </c>
      <c r="D535" t="str">
        <f>VLOOKUP(B535,lookup!$A$2:$D$49,4,0)</f>
        <v>E31000020</v>
      </c>
      <c r="E535" t="s">
        <v>1087</v>
      </c>
      <c r="F535" t="s">
        <v>158</v>
      </c>
      <c r="G535">
        <v>0</v>
      </c>
      <c r="H535" s="28"/>
    </row>
    <row r="536" spans="1:8" x14ac:dyDescent="0.3">
      <c r="A536">
        <v>2019</v>
      </c>
      <c r="B536" t="s">
        <v>63</v>
      </c>
      <c r="C536" t="str">
        <f>VLOOKUP(B536,lookup!$A$2:$D$49,3,0)</f>
        <v>Non Metropolitan Fire Authorities</v>
      </c>
      <c r="D536" t="str">
        <f>VLOOKUP(B536,lookup!$A$2:$D$49,4,0)</f>
        <v>E31000020</v>
      </c>
      <c r="E536" t="s">
        <v>1088</v>
      </c>
      <c r="F536" t="s">
        <v>158</v>
      </c>
      <c r="G536">
        <v>0</v>
      </c>
      <c r="H536" s="28"/>
    </row>
    <row r="537" spans="1:8" x14ac:dyDescent="0.3">
      <c r="A537">
        <v>2019</v>
      </c>
      <c r="B537" t="s">
        <v>63</v>
      </c>
      <c r="C537" t="str">
        <f>VLOOKUP(B537,lookup!$A$2:$D$49,3,0)</f>
        <v>Non Metropolitan Fire Authorities</v>
      </c>
      <c r="D537" t="str">
        <f>VLOOKUP(B537,lookup!$A$2:$D$49,4,0)</f>
        <v>E31000020</v>
      </c>
      <c r="E537" t="s">
        <v>1089</v>
      </c>
      <c r="F537" t="s">
        <v>158</v>
      </c>
      <c r="G537">
        <v>16</v>
      </c>
      <c r="H537" s="28"/>
    </row>
    <row r="538" spans="1:8" x14ac:dyDescent="0.3">
      <c r="A538">
        <v>2019</v>
      </c>
      <c r="B538" t="s">
        <v>66</v>
      </c>
      <c r="C538" t="str">
        <f>VLOOKUP(B538,lookup!$A$2:$D$49,3,0)</f>
        <v>Non Metropolitan Fire Authorities</v>
      </c>
      <c r="D538" t="str">
        <f>VLOOKUP(B538,lookup!$A$2:$D$49,4,0)</f>
        <v>E31000021</v>
      </c>
      <c r="E538" t="s">
        <v>175</v>
      </c>
      <c r="F538" t="s">
        <v>158</v>
      </c>
      <c r="G538">
        <v>88</v>
      </c>
      <c r="H538" s="28"/>
    </row>
    <row r="539" spans="1:8" x14ac:dyDescent="0.3">
      <c r="A539">
        <v>2019</v>
      </c>
      <c r="B539" t="s">
        <v>66</v>
      </c>
      <c r="C539" t="str">
        <f>VLOOKUP(B539,lookup!$A$2:$D$49,3,0)</f>
        <v>Non Metropolitan Fire Authorities</v>
      </c>
      <c r="D539" t="str">
        <f>VLOOKUP(B539,lookup!$A$2:$D$49,4,0)</f>
        <v>E31000021</v>
      </c>
      <c r="E539" t="s">
        <v>1086</v>
      </c>
      <c r="F539" t="s">
        <v>158</v>
      </c>
      <c r="G539">
        <v>0</v>
      </c>
      <c r="H539" s="28"/>
    </row>
    <row r="540" spans="1:8" x14ac:dyDescent="0.3">
      <c r="A540">
        <v>2019</v>
      </c>
      <c r="B540" t="s">
        <v>66</v>
      </c>
      <c r="C540" t="str">
        <f>VLOOKUP(B540,lookup!$A$2:$D$49,3,0)</f>
        <v>Non Metropolitan Fire Authorities</v>
      </c>
      <c r="D540" t="str">
        <f>VLOOKUP(B540,lookup!$A$2:$D$49,4,0)</f>
        <v>E31000021</v>
      </c>
      <c r="E540" t="s">
        <v>177</v>
      </c>
      <c r="F540" t="s">
        <v>158</v>
      </c>
      <c r="G540">
        <v>0</v>
      </c>
      <c r="H540" s="28"/>
    </row>
    <row r="541" spans="1:8" x14ac:dyDescent="0.3">
      <c r="A541">
        <v>2019</v>
      </c>
      <c r="B541" t="s">
        <v>66</v>
      </c>
      <c r="C541" t="str">
        <f>VLOOKUP(B541,lookup!$A$2:$D$49,3,0)</f>
        <v>Non Metropolitan Fire Authorities</v>
      </c>
      <c r="D541" t="str">
        <f>VLOOKUP(B541,lookup!$A$2:$D$49,4,0)</f>
        <v>E31000021</v>
      </c>
      <c r="E541" t="s">
        <v>178</v>
      </c>
      <c r="F541" t="s">
        <v>158</v>
      </c>
      <c r="G541">
        <v>0</v>
      </c>
      <c r="H541" s="28"/>
    </row>
    <row r="542" spans="1:8" x14ac:dyDescent="0.3">
      <c r="A542">
        <v>2019</v>
      </c>
      <c r="B542" t="s">
        <v>66</v>
      </c>
      <c r="C542" t="str">
        <f>VLOOKUP(B542,lookup!$A$2:$D$49,3,0)</f>
        <v>Non Metropolitan Fire Authorities</v>
      </c>
      <c r="D542" t="str">
        <f>VLOOKUP(B542,lookup!$A$2:$D$49,4,0)</f>
        <v>E31000021</v>
      </c>
      <c r="E542" t="s">
        <v>179</v>
      </c>
      <c r="F542" t="s">
        <v>158</v>
      </c>
      <c r="G542">
        <v>0</v>
      </c>
      <c r="H542" s="28"/>
    </row>
    <row r="543" spans="1:8" x14ac:dyDescent="0.3">
      <c r="A543">
        <v>2019</v>
      </c>
      <c r="B543" t="s">
        <v>66</v>
      </c>
      <c r="C543" t="str">
        <f>VLOOKUP(B543,lookup!$A$2:$D$49,3,0)</f>
        <v>Non Metropolitan Fire Authorities</v>
      </c>
      <c r="D543" t="str">
        <f>VLOOKUP(B543,lookup!$A$2:$D$49,4,0)</f>
        <v>E31000021</v>
      </c>
      <c r="E543" t="s">
        <v>1087</v>
      </c>
      <c r="F543" t="s">
        <v>158</v>
      </c>
      <c r="G543">
        <v>0</v>
      </c>
      <c r="H543" s="28"/>
    </row>
    <row r="544" spans="1:8" x14ac:dyDescent="0.3">
      <c r="A544">
        <v>2019</v>
      </c>
      <c r="B544" t="s">
        <v>66</v>
      </c>
      <c r="C544" t="str">
        <f>VLOOKUP(B544,lookup!$A$2:$D$49,3,0)</f>
        <v>Non Metropolitan Fire Authorities</v>
      </c>
      <c r="D544" t="str">
        <f>VLOOKUP(B544,lookup!$A$2:$D$49,4,0)</f>
        <v>E31000021</v>
      </c>
      <c r="E544" t="s">
        <v>1088</v>
      </c>
      <c r="F544" t="s">
        <v>158</v>
      </c>
      <c r="G544">
        <v>0</v>
      </c>
      <c r="H544" s="28"/>
    </row>
    <row r="545" spans="1:8" x14ac:dyDescent="0.3">
      <c r="A545">
        <v>2019</v>
      </c>
      <c r="B545" t="s">
        <v>66</v>
      </c>
      <c r="C545" t="str">
        <f>VLOOKUP(B545,lookup!$A$2:$D$49,3,0)</f>
        <v>Non Metropolitan Fire Authorities</v>
      </c>
      <c r="D545" t="str">
        <f>VLOOKUP(B545,lookup!$A$2:$D$49,4,0)</f>
        <v>E31000021</v>
      </c>
      <c r="E545" t="s">
        <v>1089</v>
      </c>
      <c r="F545" t="s">
        <v>158</v>
      </c>
      <c r="G545">
        <v>16</v>
      </c>
      <c r="H545" s="28"/>
    </row>
    <row r="546" spans="1:8" x14ac:dyDescent="0.3">
      <c r="A546">
        <v>2019</v>
      </c>
      <c r="B546" t="s">
        <v>69</v>
      </c>
      <c r="C546" t="str">
        <f>VLOOKUP(B546,lookup!$A$2:$D$49,3,0)</f>
        <v>Non Metropolitan Fire Authorities</v>
      </c>
      <c r="D546" t="str">
        <f>VLOOKUP(B546,lookup!$A$2:$D$49,4,0)</f>
        <v>E31000039</v>
      </c>
      <c r="E546" t="s">
        <v>175</v>
      </c>
      <c r="F546" t="s">
        <v>158</v>
      </c>
      <c r="G546">
        <v>41</v>
      </c>
      <c r="H546" s="28"/>
    </row>
    <row r="547" spans="1:8" x14ac:dyDescent="0.3">
      <c r="A547">
        <v>2019</v>
      </c>
      <c r="B547" t="s">
        <v>69</v>
      </c>
      <c r="C547" t="str">
        <f>VLOOKUP(B547,lookup!$A$2:$D$49,3,0)</f>
        <v>Non Metropolitan Fire Authorities</v>
      </c>
      <c r="D547" t="str">
        <f>VLOOKUP(B547,lookup!$A$2:$D$49,4,0)</f>
        <v>E31000039</v>
      </c>
      <c r="E547" t="s">
        <v>1086</v>
      </c>
      <c r="F547" t="s">
        <v>158</v>
      </c>
      <c r="G547">
        <v>0</v>
      </c>
      <c r="H547" s="28"/>
    </row>
    <row r="548" spans="1:8" x14ac:dyDescent="0.3">
      <c r="A548">
        <v>2019</v>
      </c>
      <c r="B548" t="s">
        <v>69</v>
      </c>
      <c r="C548" t="str">
        <f>VLOOKUP(B548,lookup!$A$2:$D$49,3,0)</f>
        <v>Non Metropolitan Fire Authorities</v>
      </c>
      <c r="D548" t="str">
        <f>VLOOKUP(B548,lookup!$A$2:$D$49,4,0)</f>
        <v>E31000039</v>
      </c>
      <c r="E548" t="s">
        <v>177</v>
      </c>
      <c r="F548" t="s">
        <v>158</v>
      </c>
      <c r="G548">
        <v>0</v>
      </c>
      <c r="H548" s="28"/>
    </row>
    <row r="549" spans="1:8" x14ac:dyDescent="0.3">
      <c r="A549">
        <v>2019</v>
      </c>
      <c r="B549" t="s">
        <v>69</v>
      </c>
      <c r="C549" t="str">
        <f>VLOOKUP(B549,lookup!$A$2:$D$49,3,0)</f>
        <v>Non Metropolitan Fire Authorities</v>
      </c>
      <c r="D549" t="str">
        <f>VLOOKUP(B549,lookup!$A$2:$D$49,4,0)</f>
        <v>E31000039</v>
      </c>
      <c r="E549" t="s">
        <v>178</v>
      </c>
      <c r="F549" t="s">
        <v>158</v>
      </c>
      <c r="G549">
        <v>0</v>
      </c>
      <c r="H549" s="28"/>
    </row>
    <row r="550" spans="1:8" x14ac:dyDescent="0.3">
      <c r="A550">
        <v>2019</v>
      </c>
      <c r="B550" t="s">
        <v>69</v>
      </c>
      <c r="C550" t="str">
        <f>VLOOKUP(B550,lookup!$A$2:$D$49,3,0)</f>
        <v>Non Metropolitan Fire Authorities</v>
      </c>
      <c r="D550" t="str">
        <f>VLOOKUP(B550,lookup!$A$2:$D$49,4,0)</f>
        <v>E31000039</v>
      </c>
      <c r="E550" t="s">
        <v>179</v>
      </c>
      <c r="F550" t="s">
        <v>158</v>
      </c>
      <c r="G550">
        <v>1</v>
      </c>
      <c r="H550" s="28"/>
    </row>
    <row r="551" spans="1:8" x14ac:dyDescent="0.3">
      <c r="A551">
        <v>2019</v>
      </c>
      <c r="B551" t="s">
        <v>69</v>
      </c>
      <c r="C551" t="str">
        <f>VLOOKUP(B551,lookup!$A$2:$D$49,3,0)</f>
        <v>Non Metropolitan Fire Authorities</v>
      </c>
      <c r="D551" t="str">
        <f>VLOOKUP(B551,lookup!$A$2:$D$49,4,0)</f>
        <v>E31000039</v>
      </c>
      <c r="E551" t="s">
        <v>1087</v>
      </c>
      <c r="F551" t="s">
        <v>158</v>
      </c>
      <c r="G551">
        <v>0</v>
      </c>
      <c r="H551" s="28"/>
    </row>
    <row r="552" spans="1:8" x14ac:dyDescent="0.3">
      <c r="A552">
        <v>2019</v>
      </c>
      <c r="B552" t="s">
        <v>69</v>
      </c>
      <c r="C552" t="str">
        <f>VLOOKUP(B552,lookup!$A$2:$D$49,3,0)</f>
        <v>Non Metropolitan Fire Authorities</v>
      </c>
      <c r="D552" t="str">
        <f>VLOOKUP(B552,lookup!$A$2:$D$49,4,0)</f>
        <v>E31000039</v>
      </c>
      <c r="E552" t="s">
        <v>1088</v>
      </c>
      <c r="F552" t="s">
        <v>158</v>
      </c>
      <c r="G552">
        <v>0</v>
      </c>
      <c r="H552" s="28"/>
    </row>
    <row r="553" spans="1:8" x14ac:dyDescent="0.3">
      <c r="A553">
        <v>2019</v>
      </c>
      <c r="B553" t="s">
        <v>69</v>
      </c>
      <c r="C553" t="str">
        <f>VLOOKUP(B553,lookup!$A$2:$D$49,3,0)</f>
        <v>Non Metropolitan Fire Authorities</v>
      </c>
      <c r="D553" t="str">
        <f>VLOOKUP(B553,lookup!$A$2:$D$49,4,0)</f>
        <v>E31000039</v>
      </c>
      <c r="E553" t="s">
        <v>1089</v>
      </c>
      <c r="F553" t="s">
        <v>158</v>
      </c>
      <c r="G553">
        <v>0</v>
      </c>
      <c r="H553" s="28"/>
    </row>
    <row r="554" spans="1:8" x14ac:dyDescent="0.3">
      <c r="A554">
        <v>2019</v>
      </c>
      <c r="B554" t="s">
        <v>72</v>
      </c>
      <c r="C554" t="str">
        <f>VLOOKUP(B554,lookup!$A$2:$D$49,3,0)</f>
        <v>Non Metropolitan Fire Authorities</v>
      </c>
      <c r="D554" t="str">
        <f>VLOOKUP(B554,lookup!$A$2:$D$49,4,0)</f>
        <v>E31000022</v>
      </c>
      <c r="E554" t="s">
        <v>175</v>
      </c>
      <c r="F554" t="s">
        <v>158</v>
      </c>
      <c r="G554">
        <v>266</v>
      </c>
      <c r="H554" s="28"/>
    </row>
    <row r="555" spans="1:8" x14ac:dyDescent="0.3">
      <c r="A555">
        <v>2019</v>
      </c>
      <c r="B555" t="s">
        <v>72</v>
      </c>
      <c r="C555" t="str">
        <f>VLOOKUP(B555,lookup!$A$2:$D$49,3,0)</f>
        <v>Non Metropolitan Fire Authorities</v>
      </c>
      <c r="D555" t="str">
        <f>VLOOKUP(B555,lookup!$A$2:$D$49,4,0)</f>
        <v>E31000022</v>
      </c>
      <c r="E555" t="s">
        <v>1086</v>
      </c>
      <c r="F555" t="s">
        <v>158</v>
      </c>
      <c r="G555">
        <v>5</v>
      </c>
      <c r="H555" s="28"/>
    </row>
    <row r="556" spans="1:8" x14ac:dyDescent="0.3">
      <c r="A556">
        <v>2019</v>
      </c>
      <c r="B556" t="s">
        <v>72</v>
      </c>
      <c r="C556" t="str">
        <f>VLOOKUP(B556,lookup!$A$2:$D$49,3,0)</f>
        <v>Non Metropolitan Fire Authorities</v>
      </c>
      <c r="D556" t="str">
        <f>VLOOKUP(B556,lookup!$A$2:$D$49,4,0)</f>
        <v>E31000022</v>
      </c>
      <c r="E556" t="s">
        <v>177</v>
      </c>
      <c r="F556" t="s">
        <v>158</v>
      </c>
      <c r="G556">
        <v>3</v>
      </c>
      <c r="H556" s="28"/>
    </row>
    <row r="557" spans="1:8" x14ac:dyDescent="0.3">
      <c r="A557">
        <v>2019</v>
      </c>
      <c r="B557" t="s">
        <v>72</v>
      </c>
      <c r="C557" t="str">
        <f>VLOOKUP(B557,lookup!$A$2:$D$49,3,0)</f>
        <v>Non Metropolitan Fire Authorities</v>
      </c>
      <c r="D557" t="str">
        <f>VLOOKUP(B557,lookup!$A$2:$D$49,4,0)</f>
        <v>E31000022</v>
      </c>
      <c r="E557" t="s">
        <v>178</v>
      </c>
      <c r="F557" t="s">
        <v>158</v>
      </c>
      <c r="G557">
        <v>0</v>
      </c>
      <c r="H557" s="28"/>
    </row>
    <row r="558" spans="1:8" x14ac:dyDescent="0.3">
      <c r="A558">
        <v>2019</v>
      </c>
      <c r="B558" t="s">
        <v>72</v>
      </c>
      <c r="C558" t="str">
        <f>VLOOKUP(B558,lookup!$A$2:$D$49,3,0)</f>
        <v>Non Metropolitan Fire Authorities</v>
      </c>
      <c r="D558" t="str">
        <f>VLOOKUP(B558,lookup!$A$2:$D$49,4,0)</f>
        <v>E31000022</v>
      </c>
      <c r="E558" t="s">
        <v>179</v>
      </c>
      <c r="F558" t="s">
        <v>158</v>
      </c>
      <c r="G558">
        <v>1</v>
      </c>
      <c r="H558" s="28"/>
    </row>
    <row r="559" spans="1:8" x14ac:dyDescent="0.3">
      <c r="A559">
        <v>2019</v>
      </c>
      <c r="B559" t="s">
        <v>72</v>
      </c>
      <c r="C559" t="str">
        <f>VLOOKUP(B559,lookup!$A$2:$D$49,3,0)</f>
        <v>Non Metropolitan Fire Authorities</v>
      </c>
      <c r="D559" t="str">
        <f>VLOOKUP(B559,lookup!$A$2:$D$49,4,0)</f>
        <v>E31000022</v>
      </c>
      <c r="E559" t="s">
        <v>1087</v>
      </c>
      <c r="F559" t="s">
        <v>158</v>
      </c>
      <c r="G559">
        <v>0</v>
      </c>
      <c r="H559" s="28"/>
    </row>
    <row r="560" spans="1:8" x14ac:dyDescent="0.3">
      <c r="A560">
        <v>2019</v>
      </c>
      <c r="B560" t="s">
        <v>72</v>
      </c>
      <c r="C560" t="str">
        <f>VLOOKUP(B560,lookup!$A$2:$D$49,3,0)</f>
        <v>Non Metropolitan Fire Authorities</v>
      </c>
      <c r="D560" t="str">
        <f>VLOOKUP(B560,lookup!$A$2:$D$49,4,0)</f>
        <v>E31000022</v>
      </c>
      <c r="E560" t="s">
        <v>1088</v>
      </c>
      <c r="F560" t="s">
        <v>158</v>
      </c>
      <c r="G560">
        <v>0</v>
      </c>
      <c r="H560" s="28"/>
    </row>
    <row r="561" spans="1:8" x14ac:dyDescent="0.3">
      <c r="A561">
        <v>2019</v>
      </c>
      <c r="B561" t="s">
        <v>72</v>
      </c>
      <c r="C561" t="str">
        <f>VLOOKUP(B561,lookup!$A$2:$D$49,3,0)</f>
        <v>Non Metropolitan Fire Authorities</v>
      </c>
      <c r="D561" t="str">
        <f>VLOOKUP(B561,lookup!$A$2:$D$49,4,0)</f>
        <v>E31000022</v>
      </c>
      <c r="E561" t="s">
        <v>1089</v>
      </c>
      <c r="F561" t="s">
        <v>158</v>
      </c>
      <c r="G561">
        <v>206</v>
      </c>
      <c r="H561" s="28"/>
    </row>
    <row r="562" spans="1:8" x14ac:dyDescent="0.3">
      <c r="A562">
        <v>2019</v>
      </c>
      <c r="B562" t="s">
        <v>75</v>
      </c>
      <c r="C562" t="str">
        <f>VLOOKUP(B562,lookup!$A$2:$D$49,3,0)</f>
        <v>Non Metropolitan Fire Authorities</v>
      </c>
      <c r="D562" t="str">
        <f>VLOOKUP(B562,lookup!$A$2:$D$49,4,0)</f>
        <v>E31000023</v>
      </c>
      <c r="E562" t="s">
        <v>175</v>
      </c>
      <c r="F562" t="s">
        <v>158</v>
      </c>
      <c r="G562">
        <v>390</v>
      </c>
      <c r="H562" s="28"/>
    </row>
    <row r="563" spans="1:8" x14ac:dyDescent="0.3">
      <c r="A563">
        <v>2019</v>
      </c>
      <c r="B563" t="s">
        <v>75</v>
      </c>
      <c r="C563" t="str">
        <f>VLOOKUP(B563,lookup!$A$2:$D$49,3,0)</f>
        <v>Non Metropolitan Fire Authorities</v>
      </c>
      <c r="D563" t="str">
        <f>VLOOKUP(B563,lookup!$A$2:$D$49,4,0)</f>
        <v>E31000023</v>
      </c>
      <c r="E563" t="s">
        <v>1086</v>
      </c>
      <c r="F563" t="s">
        <v>158</v>
      </c>
      <c r="G563">
        <v>0</v>
      </c>
      <c r="H563" s="28"/>
    </row>
    <row r="564" spans="1:8" x14ac:dyDescent="0.3">
      <c r="A564">
        <v>2019</v>
      </c>
      <c r="B564" t="s">
        <v>75</v>
      </c>
      <c r="C564" t="str">
        <f>VLOOKUP(B564,lookup!$A$2:$D$49,3,0)</f>
        <v>Non Metropolitan Fire Authorities</v>
      </c>
      <c r="D564" t="str">
        <f>VLOOKUP(B564,lookup!$A$2:$D$49,4,0)</f>
        <v>E31000023</v>
      </c>
      <c r="E564" t="s">
        <v>177</v>
      </c>
      <c r="F564" t="s">
        <v>158</v>
      </c>
      <c r="G564">
        <v>4</v>
      </c>
      <c r="H564" s="28"/>
    </row>
    <row r="565" spans="1:8" x14ac:dyDescent="0.3">
      <c r="A565">
        <v>2019</v>
      </c>
      <c r="B565" t="s">
        <v>75</v>
      </c>
      <c r="C565" t="str">
        <f>VLOOKUP(B565,lookup!$A$2:$D$49,3,0)</f>
        <v>Non Metropolitan Fire Authorities</v>
      </c>
      <c r="D565" t="str">
        <f>VLOOKUP(B565,lookup!$A$2:$D$49,4,0)</f>
        <v>E31000023</v>
      </c>
      <c r="E565" t="s">
        <v>178</v>
      </c>
      <c r="F565" t="s">
        <v>158</v>
      </c>
      <c r="G565">
        <v>5</v>
      </c>
      <c r="H565" s="28"/>
    </row>
    <row r="566" spans="1:8" x14ac:dyDescent="0.3">
      <c r="A566">
        <v>2019</v>
      </c>
      <c r="B566" t="s">
        <v>75</v>
      </c>
      <c r="C566" t="str">
        <f>VLOOKUP(B566,lookup!$A$2:$D$49,3,0)</f>
        <v>Non Metropolitan Fire Authorities</v>
      </c>
      <c r="D566" t="str">
        <f>VLOOKUP(B566,lookup!$A$2:$D$49,4,0)</f>
        <v>E31000023</v>
      </c>
      <c r="E566" t="s">
        <v>179</v>
      </c>
      <c r="F566" t="s">
        <v>158</v>
      </c>
      <c r="G566">
        <v>2</v>
      </c>
      <c r="H566" s="28"/>
    </row>
    <row r="567" spans="1:8" x14ac:dyDescent="0.3">
      <c r="A567">
        <v>2019</v>
      </c>
      <c r="B567" t="s">
        <v>75</v>
      </c>
      <c r="C567" t="str">
        <f>VLOOKUP(B567,lookup!$A$2:$D$49,3,0)</f>
        <v>Non Metropolitan Fire Authorities</v>
      </c>
      <c r="D567" t="str">
        <f>VLOOKUP(B567,lookup!$A$2:$D$49,4,0)</f>
        <v>E31000023</v>
      </c>
      <c r="E567" t="s">
        <v>1087</v>
      </c>
      <c r="F567" t="s">
        <v>158</v>
      </c>
      <c r="G567">
        <v>0</v>
      </c>
      <c r="H567" s="28"/>
    </row>
    <row r="568" spans="1:8" x14ac:dyDescent="0.3">
      <c r="A568">
        <v>2019</v>
      </c>
      <c r="B568" t="s">
        <v>75</v>
      </c>
      <c r="C568" t="str">
        <f>VLOOKUP(B568,lookup!$A$2:$D$49,3,0)</f>
        <v>Non Metropolitan Fire Authorities</v>
      </c>
      <c r="D568" t="str">
        <f>VLOOKUP(B568,lookup!$A$2:$D$49,4,0)</f>
        <v>E31000023</v>
      </c>
      <c r="E568" t="s">
        <v>1088</v>
      </c>
      <c r="F568" t="s">
        <v>158</v>
      </c>
      <c r="G568">
        <v>4</v>
      </c>
      <c r="H568" s="28"/>
    </row>
    <row r="569" spans="1:8" x14ac:dyDescent="0.3">
      <c r="A569">
        <v>2019</v>
      </c>
      <c r="B569" t="s">
        <v>75</v>
      </c>
      <c r="C569" t="str">
        <f>VLOOKUP(B569,lookup!$A$2:$D$49,3,0)</f>
        <v>Non Metropolitan Fire Authorities</v>
      </c>
      <c r="D569" t="str">
        <f>VLOOKUP(B569,lookup!$A$2:$D$49,4,0)</f>
        <v>E31000023</v>
      </c>
      <c r="E569" t="s">
        <v>1089</v>
      </c>
      <c r="F569" t="s">
        <v>158</v>
      </c>
      <c r="G569">
        <v>22</v>
      </c>
      <c r="H569" s="28"/>
    </row>
    <row r="570" spans="1:8" x14ac:dyDescent="0.3">
      <c r="A570">
        <v>2019</v>
      </c>
      <c r="B570" t="s">
        <v>78</v>
      </c>
      <c r="C570" t="str">
        <f>VLOOKUP(B570,lookup!$A$2:$D$49,3,0)</f>
        <v>Non Metropolitan Fire Authorities</v>
      </c>
      <c r="D570" t="str">
        <f>VLOOKUP(B570,lookup!$A$2:$D$49,4,0)</f>
        <v>E31000024</v>
      </c>
      <c r="E570" t="s">
        <v>175</v>
      </c>
      <c r="F570" t="s">
        <v>158</v>
      </c>
      <c r="G570">
        <v>184</v>
      </c>
      <c r="H570" s="28"/>
    </row>
    <row r="571" spans="1:8" x14ac:dyDescent="0.3">
      <c r="A571">
        <v>2019</v>
      </c>
      <c r="B571" t="s">
        <v>78</v>
      </c>
      <c r="C571" t="str">
        <f>VLOOKUP(B571,lookup!$A$2:$D$49,3,0)</f>
        <v>Non Metropolitan Fire Authorities</v>
      </c>
      <c r="D571" t="str">
        <f>VLOOKUP(B571,lookup!$A$2:$D$49,4,0)</f>
        <v>E31000024</v>
      </c>
      <c r="E571" t="s">
        <v>1086</v>
      </c>
      <c r="F571" t="s">
        <v>158</v>
      </c>
      <c r="G571">
        <v>2</v>
      </c>
      <c r="H571" s="28"/>
    </row>
    <row r="572" spans="1:8" x14ac:dyDescent="0.3">
      <c r="A572">
        <v>2019</v>
      </c>
      <c r="B572" t="s">
        <v>78</v>
      </c>
      <c r="C572" t="str">
        <f>VLOOKUP(B572,lookup!$A$2:$D$49,3,0)</f>
        <v>Non Metropolitan Fire Authorities</v>
      </c>
      <c r="D572" t="str">
        <f>VLOOKUP(B572,lookup!$A$2:$D$49,4,0)</f>
        <v>E31000024</v>
      </c>
      <c r="E572" t="s">
        <v>177</v>
      </c>
      <c r="F572" t="s">
        <v>158</v>
      </c>
      <c r="G572">
        <v>1</v>
      </c>
      <c r="H572" s="28"/>
    </row>
    <row r="573" spans="1:8" x14ac:dyDescent="0.3">
      <c r="A573">
        <v>2019</v>
      </c>
      <c r="B573" t="s">
        <v>78</v>
      </c>
      <c r="C573" t="str">
        <f>VLOOKUP(B573,lookup!$A$2:$D$49,3,0)</f>
        <v>Non Metropolitan Fire Authorities</v>
      </c>
      <c r="D573" t="str">
        <f>VLOOKUP(B573,lookup!$A$2:$D$49,4,0)</f>
        <v>E31000024</v>
      </c>
      <c r="E573" t="s">
        <v>178</v>
      </c>
      <c r="F573" t="s">
        <v>158</v>
      </c>
      <c r="G573">
        <v>0</v>
      </c>
      <c r="H573" s="28"/>
    </row>
    <row r="574" spans="1:8" x14ac:dyDescent="0.3">
      <c r="A574">
        <v>2019</v>
      </c>
      <c r="B574" t="s">
        <v>78</v>
      </c>
      <c r="C574" t="str">
        <f>VLOOKUP(B574,lookup!$A$2:$D$49,3,0)</f>
        <v>Non Metropolitan Fire Authorities</v>
      </c>
      <c r="D574" t="str">
        <f>VLOOKUP(B574,lookup!$A$2:$D$49,4,0)</f>
        <v>E31000024</v>
      </c>
      <c r="E574" t="s">
        <v>179</v>
      </c>
      <c r="F574" t="s">
        <v>158</v>
      </c>
      <c r="G574">
        <v>0</v>
      </c>
      <c r="H574" s="28"/>
    </row>
    <row r="575" spans="1:8" x14ac:dyDescent="0.3">
      <c r="A575">
        <v>2019</v>
      </c>
      <c r="B575" t="s">
        <v>78</v>
      </c>
      <c r="C575" t="str">
        <f>VLOOKUP(B575,lookup!$A$2:$D$49,3,0)</f>
        <v>Non Metropolitan Fire Authorities</v>
      </c>
      <c r="D575" t="str">
        <f>VLOOKUP(B575,lookup!$A$2:$D$49,4,0)</f>
        <v>E31000024</v>
      </c>
      <c r="E575" t="s">
        <v>1087</v>
      </c>
      <c r="F575" t="s">
        <v>158</v>
      </c>
      <c r="G575">
        <v>0</v>
      </c>
      <c r="H575" s="28"/>
    </row>
    <row r="576" spans="1:8" x14ac:dyDescent="0.3">
      <c r="A576">
        <v>2019</v>
      </c>
      <c r="B576" t="s">
        <v>78</v>
      </c>
      <c r="C576" t="str">
        <f>VLOOKUP(B576,lookup!$A$2:$D$49,3,0)</f>
        <v>Non Metropolitan Fire Authorities</v>
      </c>
      <c r="D576" t="str">
        <f>VLOOKUP(B576,lookup!$A$2:$D$49,4,0)</f>
        <v>E31000024</v>
      </c>
      <c r="E576" t="s">
        <v>1088</v>
      </c>
      <c r="F576" t="s">
        <v>158</v>
      </c>
      <c r="G576">
        <v>0</v>
      </c>
      <c r="H576" s="28"/>
    </row>
    <row r="577" spans="1:8" x14ac:dyDescent="0.3">
      <c r="A577">
        <v>2019</v>
      </c>
      <c r="B577" t="s">
        <v>78</v>
      </c>
      <c r="C577" t="str">
        <f>VLOOKUP(B577,lookup!$A$2:$D$49,3,0)</f>
        <v>Non Metropolitan Fire Authorities</v>
      </c>
      <c r="D577" t="str">
        <f>VLOOKUP(B577,lookup!$A$2:$D$49,4,0)</f>
        <v>E31000024</v>
      </c>
      <c r="E577" t="s">
        <v>1089</v>
      </c>
      <c r="F577" t="s">
        <v>158</v>
      </c>
      <c r="G577">
        <v>19</v>
      </c>
      <c r="H577" s="28"/>
    </row>
    <row r="578" spans="1:8" x14ac:dyDescent="0.3">
      <c r="A578">
        <v>2019</v>
      </c>
      <c r="B578" t="s">
        <v>81</v>
      </c>
      <c r="C578" t="str">
        <f>VLOOKUP(B578,lookup!$A$2:$D$49,3,0)</f>
        <v>Non Metropolitan Fire Authorities</v>
      </c>
      <c r="D578" t="str">
        <f>VLOOKUP(B578,lookup!$A$2:$D$49,4,0)</f>
        <v>E31000025</v>
      </c>
      <c r="E578" t="s">
        <v>175</v>
      </c>
      <c r="F578" t="s">
        <v>158</v>
      </c>
      <c r="G578">
        <v>399</v>
      </c>
      <c r="H578" s="28"/>
    </row>
    <row r="579" spans="1:8" x14ac:dyDescent="0.3">
      <c r="A579">
        <v>2019</v>
      </c>
      <c r="B579" t="s">
        <v>81</v>
      </c>
      <c r="C579" t="str">
        <f>VLOOKUP(B579,lookup!$A$2:$D$49,3,0)</f>
        <v>Non Metropolitan Fire Authorities</v>
      </c>
      <c r="D579" t="str">
        <f>VLOOKUP(B579,lookup!$A$2:$D$49,4,0)</f>
        <v>E31000025</v>
      </c>
      <c r="E579" t="s">
        <v>1086</v>
      </c>
      <c r="F579" t="s">
        <v>158</v>
      </c>
      <c r="G579">
        <v>9</v>
      </c>
      <c r="H579" s="28"/>
    </row>
    <row r="580" spans="1:8" x14ac:dyDescent="0.3">
      <c r="A580">
        <v>2019</v>
      </c>
      <c r="B580" t="s">
        <v>81</v>
      </c>
      <c r="C580" t="str">
        <f>VLOOKUP(B580,lookup!$A$2:$D$49,3,0)</f>
        <v>Non Metropolitan Fire Authorities</v>
      </c>
      <c r="D580" t="str">
        <f>VLOOKUP(B580,lookup!$A$2:$D$49,4,0)</f>
        <v>E31000025</v>
      </c>
      <c r="E580" t="s">
        <v>177</v>
      </c>
      <c r="F580" t="s">
        <v>158</v>
      </c>
      <c r="G580">
        <v>5</v>
      </c>
      <c r="H580" s="28"/>
    </row>
    <row r="581" spans="1:8" x14ac:dyDescent="0.3">
      <c r="A581">
        <v>2019</v>
      </c>
      <c r="B581" t="s">
        <v>81</v>
      </c>
      <c r="C581" t="str">
        <f>VLOOKUP(B581,lookup!$A$2:$D$49,3,0)</f>
        <v>Non Metropolitan Fire Authorities</v>
      </c>
      <c r="D581" t="str">
        <f>VLOOKUP(B581,lookup!$A$2:$D$49,4,0)</f>
        <v>E31000025</v>
      </c>
      <c r="E581" t="s">
        <v>178</v>
      </c>
      <c r="F581" t="s">
        <v>158</v>
      </c>
      <c r="G581">
        <v>2</v>
      </c>
      <c r="H581" s="28"/>
    </row>
    <row r="582" spans="1:8" x14ac:dyDescent="0.3">
      <c r="A582">
        <v>2019</v>
      </c>
      <c r="B582" t="s">
        <v>81</v>
      </c>
      <c r="C582" t="str">
        <f>VLOOKUP(B582,lookup!$A$2:$D$49,3,0)</f>
        <v>Non Metropolitan Fire Authorities</v>
      </c>
      <c r="D582" t="str">
        <f>VLOOKUP(B582,lookup!$A$2:$D$49,4,0)</f>
        <v>E31000025</v>
      </c>
      <c r="E582" t="s">
        <v>179</v>
      </c>
      <c r="F582" t="s">
        <v>158</v>
      </c>
      <c r="G582">
        <v>0</v>
      </c>
      <c r="H582" s="28"/>
    </row>
    <row r="583" spans="1:8" x14ac:dyDescent="0.3">
      <c r="A583">
        <v>2019</v>
      </c>
      <c r="B583" t="s">
        <v>81</v>
      </c>
      <c r="C583" t="str">
        <f>VLOOKUP(B583,lookup!$A$2:$D$49,3,0)</f>
        <v>Non Metropolitan Fire Authorities</v>
      </c>
      <c r="D583" t="str">
        <f>VLOOKUP(B583,lookup!$A$2:$D$49,4,0)</f>
        <v>E31000025</v>
      </c>
      <c r="E583" t="s">
        <v>1087</v>
      </c>
      <c r="F583" t="s">
        <v>158</v>
      </c>
      <c r="G583">
        <v>0</v>
      </c>
      <c r="H583" s="28"/>
    </row>
    <row r="584" spans="1:8" x14ac:dyDescent="0.3">
      <c r="A584">
        <v>2019</v>
      </c>
      <c r="B584" t="s">
        <v>81</v>
      </c>
      <c r="C584" t="str">
        <f>VLOOKUP(B584,lookup!$A$2:$D$49,3,0)</f>
        <v>Non Metropolitan Fire Authorities</v>
      </c>
      <c r="D584" t="str">
        <f>VLOOKUP(B584,lookup!$A$2:$D$49,4,0)</f>
        <v>E31000025</v>
      </c>
      <c r="E584" t="s">
        <v>1088</v>
      </c>
      <c r="F584" t="s">
        <v>158</v>
      </c>
      <c r="G584">
        <v>0</v>
      </c>
      <c r="H584" s="28"/>
    </row>
    <row r="585" spans="1:8" x14ac:dyDescent="0.3">
      <c r="A585">
        <v>2019</v>
      </c>
      <c r="B585" t="s">
        <v>81</v>
      </c>
      <c r="C585" t="str">
        <f>VLOOKUP(B585,lookup!$A$2:$D$49,3,0)</f>
        <v>Non Metropolitan Fire Authorities</v>
      </c>
      <c r="D585" t="str">
        <f>VLOOKUP(B585,lookup!$A$2:$D$49,4,0)</f>
        <v>E31000025</v>
      </c>
      <c r="E585" t="s">
        <v>1089</v>
      </c>
      <c r="F585" t="s">
        <v>158</v>
      </c>
      <c r="G585">
        <v>12</v>
      </c>
      <c r="H585" s="28"/>
    </row>
    <row r="586" spans="1:8" x14ac:dyDescent="0.3">
      <c r="A586">
        <v>2019</v>
      </c>
      <c r="B586" t="s">
        <v>84</v>
      </c>
      <c r="C586" t="str">
        <f>VLOOKUP(B586,lookup!$A$2:$D$49,3,0)</f>
        <v>Metropolitan Fire Authorities</v>
      </c>
      <c r="D586" t="str">
        <f>VLOOKUP(B586,lookup!$A$2:$D$49,4,0)</f>
        <v>E31000041</v>
      </c>
      <c r="E586" t="s">
        <v>175</v>
      </c>
      <c r="F586" t="s">
        <v>158</v>
      </c>
      <c r="G586">
        <v>172</v>
      </c>
      <c r="H586" s="28"/>
    </row>
    <row r="587" spans="1:8" x14ac:dyDescent="0.3">
      <c r="A587">
        <v>2019</v>
      </c>
      <c r="B587" t="s">
        <v>84</v>
      </c>
      <c r="C587" t="str">
        <f>VLOOKUP(B587,lookup!$A$2:$D$49,3,0)</f>
        <v>Metropolitan Fire Authorities</v>
      </c>
      <c r="D587" t="str">
        <f>VLOOKUP(B587,lookup!$A$2:$D$49,4,0)</f>
        <v>E31000041</v>
      </c>
      <c r="E587" t="s">
        <v>1086</v>
      </c>
      <c r="F587" t="s">
        <v>158</v>
      </c>
      <c r="G587">
        <v>2</v>
      </c>
      <c r="H587" s="28"/>
    </row>
    <row r="588" spans="1:8" x14ac:dyDescent="0.3">
      <c r="A588">
        <v>2019</v>
      </c>
      <c r="B588" t="s">
        <v>84</v>
      </c>
      <c r="C588" t="str">
        <f>VLOOKUP(B588,lookup!$A$2:$D$49,3,0)</f>
        <v>Metropolitan Fire Authorities</v>
      </c>
      <c r="D588" t="str">
        <f>VLOOKUP(B588,lookup!$A$2:$D$49,4,0)</f>
        <v>E31000041</v>
      </c>
      <c r="E588" t="s">
        <v>177</v>
      </c>
      <c r="F588" t="s">
        <v>158</v>
      </c>
      <c r="G588">
        <v>10</v>
      </c>
      <c r="H588" s="28"/>
    </row>
    <row r="589" spans="1:8" x14ac:dyDescent="0.3">
      <c r="A589">
        <v>2019</v>
      </c>
      <c r="B589" t="s">
        <v>84</v>
      </c>
      <c r="C589" t="str">
        <f>VLOOKUP(B589,lookup!$A$2:$D$49,3,0)</f>
        <v>Metropolitan Fire Authorities</v>
      </c>
      <c r="D589" t="str">
        <f>VLOOKUP(B589,lookup!$A$2:$D$49,4,0)</f>
        <v>E31000041</v>
      </c>
      <c r="E589" t="s">
        <v>178</v>
      </c>
      <c r="F589" t="s">
        <v>158</v>
      </c>
      <c r="G589">
        <v>0</v>
      </c>
      <c r="H589" s="28"/>
    </row>
    <row r="590" spans="1:8" x14ac:dyDescent="0.3">
      <c r="A590">
        <v>2019</v>
      </c>
      <c r="B590" t="s">
        <v>84</v>
      </c>
      <c r="C590" t="str">
        <f>VLOOKUP(B590,lookup!$A$2:$D$49,3,0)</f>
        <v>Metropolitan Fire Authorities</v>
      </c>
      <c r="D590" t="str">
        <f>VLOOKUP(B590,lookup!$A$2:$D$49,4,0)</f>
        <v>E31000041</v>
      </c>
      <c r="E590" t="s">
        <v>179</v>
      </c>
      <c r="F590" t="s">
        <v>158</v>
      </c>
      <c r="G590">
        <v>2</v>
      </c>
      <c r="H590" s="28"/>
    </row>
    <row r="591" spans="1:8" x14ac:dyDescent="0.3">
      <c r="A591">
        <v>2019</v>
      </c>
      <c r="B591" t="s">
        <v>84</v>
      </c>
      <c r="C591" t="str">
        <f>VLOOKUP(B591,lookup!$A$2:$D$49,3,0)</f>
        <v>Metropolitan Fire Authorities</v>
      </c>
      <c r="D591" t="str">
        <f>VLOOKUP(B591,lookup!$A$2:$D$49,4,0)</f>
        <v>E31000041</v>
      </c>
      <c r="E591" t="s">
        <v>1087</v>
      </c>
      <c r="F591" t="s">
        <v>158</v>
      </c>
      <c r="G591">
        <v>2</v>
      </c>
      <c r="H591" s="28"/>
    </row>
    <row r="592" spans="1:8" x14ac:dyDescent="0.3">
      <c r="A592">
        <v>2019</v>
      </c>
      <c r="B592" t="s">
        <v>84</v>
      </c>
      <c r="C592" t="str">
        <f>VLOOKUP(B592,lookup!$A$2:$D$49,3,0)</f>
        <v>Metropolitan Fire Authorities</v>
      </c>
      <c r="D592" t="str">
        <f>VLOOKUP(B592,lookup!$A$2:$D$49,4,0)</f>
        <v>E31000041</v>
      </c>
      <c r="E592" t="s">
        <v>1088</v>
      </c>
      <c r="F592" t="s">
        <v>158</v>
      </c>
      <c r="G592">
        <v>1</v>
      </c>
      <c r="H592" s="28"/>
    </row>
    <row r="593" spans="1:8" x14ac:dyDescent="0.3">
      <c r="A593">
        <v>2019</v>
      </c>
      <c r="B593" t="s">
        <v>84</v>
      </c>
      <c r="C593" t="str">
        <f>VLOOKUP(B593,lookup!$A$2:$D$49,3,0)</f>
        <v>Metropolitan Fire Authorities</v>
      </c>
      <c r="D593" t="str">
        <f>VLOOKUP(B593,lookup!$A$2:$D$49,4,0)</f>
        <v>E31000041</v>
      </c>
      <c r="E593" t="s">
        <v>1089</v>
      </c>
      <c r="F593" t="s">
        <v>158</v>
      </c>
      <c r="G593">
        <v>3</v>
      </c>
      <c r="H593" s="28"/>
    </row>
    <row r="594" spans="1:8" x14ac:dyDescent="0.3">
      <c r="A594">
        <v>2019</v>
      </c>
      <c r="B594" t="s">
        <v>87</v>
      </c>
      <c r="C594" t="str">
        <f>VLOOKUP(B594,lookup!$A$2:$D$49,3,0)</f>
        <v>Non Metropolitan Fire Authorities</v>
      </c>
      <c r="D594" t="str">
        <f>VLOOKUP(B594,lookup!$A$2:$D$49,4,0)</f>
        <v>E31000026</v>
      </c>
      <c r="E594" t="s">
        <v>175</v>
      </c>
      <c r="F594" t="s">
        <v>158</v>
      </c>
      <c r="G594">
        <v>351</v>
      </c>
      <c r="H594" s="28"/>
    </row>
    <row r="595" spans="1:8" x14ac:dyDescent="0.3">
      <c r="A595">
        <v>2019</v>
      </c>
      <c r="B595" t="s">
        <v>87</v>
      </c>
      <c r="C595" t="str">
        <f>VLOOKUP(B595,lookup!$A$2:$D$49,3,0)</f>
        <v>Non Metropolitan Fire Authorities</v>
      </c>
      <c r="D595" t="str">
        <f>VLOOKUP(B595,lookup!$A$2:$D$49,4,0)</f>
        <v>E31000026</v>
      </c>
      <c r="E595" t="s">
        <v>1086</v>
      </c>
      <c r="F595" t="s">
        <v>158</v>
      </c>
      <c r="G595">
        <v>40</v>
      </c>
      <c r="H595" s="28"/>
    </row>
    <row r="596" spans="1:8" x14ac:dyDescent="0.3">
      <c r="A596">
        <v>2019</v>
      </c>
      <c r="B596" t="s">
        <v>87</v>
      </c>
      <c r="C596" t="str">
        <f>VLOOKUP(B596,lookup!$A$2:$D$49,3,0)</f>
        <v>Non Metropolitan Fire Authorities</v>
      </c>
      <c r="D596" t="str">
        <f>VLOOKUP(B596,lookup!$A$2:$D$49,4,0)</f>
        <v>E31000026</v>
      </c>
      <c r="E596" t="s">
        <v>177</v>
      </c>
      <c r="F596" t="s">
        <v>158</v>
      </c>
      <c r="G596">
        <v>2</v>
      </c>
      <c r="H596" s="28"/>
    </row>
    <row r="597" spans="1:8" x14ac:dyDescent="0.3">
      <c r="A597">
        <v>2019</v>
      </c>
      <c r="B597" t="s">
        <v>87</v>
      </c>
      <c r="C597" t="str">
        <f>VLOOKUP(B597,lookup!$A$2:$D$49,3,0)</f>
        <v>Non Metropolitan Fire Authorities</v>
      </c>
      <c r="D597" t="str">
        <f>VLOOKUP(B597,lookup!$A$2:$D$49,4,0)</f>
        <v>E31000026</v>
      </c>
      <c r="E597" t="s">
        <v>178</v>
      </c>
      <c r="F597" t="s">
        <v>158</v>
      </c>
      <c r="G597">
        <v>0</v>
      </c>
      <c r="H597" s="28"/>
    </row>
    <row r="598" spans="1:8" x14ac:dyDescent="0.3">
      <c r="A598">
        <v>2019</v>
      </c>
      <c r="B598" t="s">
        <v>87</v>
      </c>
      <c r="C598" t="str">
        <f>VLOOKUP(B598,lookup!$A$2:$D$49,3,0)</f>
        <v>Non Metropolitan Fire Authorities</v>
      </c>
      <c r="D598" t="str">
        <f>VLOOKUP(B598,lookup!$A$2:$D$49,4,0)</f>
        <v>E31000026</v>
      </c>
      <c r="E598" t="s">
        <v>179</v>
      </c>
      <c r="F598" t="s">
        <v>158</v>
      </c>
      <c r="G598">
        <v>0</v>
      </c>
      <c r="H598" s="28"/>
    </row>
    <row r="599" spans="1:8" x14ac:dyDescent="0.3">
      <c r="A599">
        <v>2019</v>
      </c>
      <c r="B599" t="s">
        <v>87</v>
      </c>
      <c r="C599" t="str">
        <f>VLOOKUP(B599,lookup!$A$2:$D$49,3,0)</f>
        <v>Non Metropolitan Fire Authorities</v>
      </c>
      <c r="D599" t="str">
        <f>VLOOKUP(B599,lookup!$A$2:$D$49,4,0)</f>
        <v>E31000026</v>
      </c>
      <c r="E599" t="s">
        <v>1087</v>
      </c>
      <c r="F599" t="s">
        <v>158</v>
      </c>
      <c r="G599">
        <v>0</v>
      </c>
      <c r="H599" s="28"/>
    </row>
    <row r="600" spans="1:8" x14ac:dyDescent="0.3">
      <c r="A600">
        <v>2019</v>
      </c>
      <c r="B600" t="s">
        <v>87</v>
      </c>
      <c r="C600" t="str">
        <f>VLOOKUP(B600,lookup!$A$2:$D$49,3,0)</f>
        <v>Non Metropolitan Fire Authorities</v>
      </c>
      <c r="D600" t="str">
        <f>VLOOKUP(B600,lookup!$A$2:$D$49,4,0)</f>
        <v>E31000026</v>
      </c>
      <c r="E600" t="s">
        <v>1088</v>
      </c>
      <c r="F600" t="s">
        <v>158</v>
      </c>
      <c r="G600">
        <v>0</v>
      </c>
      <c r="H600" s="28"/>
    </row>
    <row r="601" spans="1:8" x14ac:dyDescent="0.3">
      <c r="A601">
        <v>2019</v>
      </c>
      <c r="B601" t="s">
        <v>87</v>
      </c>
      <c r="C601" t="str">
        <f>VLOOKUP(B601,lookup!$A$2:$D$49,3,0)</f>
        <v>Non Metropolitan Fire Authorities</v>
      </c>
      <c r="D601" t="str">
        <f>VLOOKUP(B601,lookup!$A$2:$D$49,4,0)</f>
        <v>E31000026</v>
      </c>
      <c r="E601" t="s">
        <v>1089</v>
      </c>
      <c r="F601" t="s">
        <v>158</v>
      </c>
      <c r="G601">
        <v>58</v>
      </c>
      <c r="H601" s="28"/>
    </row>
    <row r="602" spans="1:8" x14ac:dyDescent="0.3">
      <c r="A602">
        <v>2019</v>
      </c>
      <c r="B602" t="s">
        <v>90</v>
      </c>
      <c r="C602" t="str">
        <f>VLOOKUP(B602,lookup!$A$2:$D$49,3,0)</f>
        <v>Non Metropolitan Fire Authorities</v>
      </c>
      <c r="D602" t="str">
        <f>VLOOKUP(B602,lookup!$A$2:$D$49,4,0)</f>
        <v>E31000027</v>
      </c>
      <c r="E602" t="s">
        <v>175</v>
      </c>
      <c r="F602" t="s">
        <v>158</v>
      </c>
      <c r="G602">
        <v>311</v>
      </c>
      <c r="H602" s="28"/>
    </row>
    <row r="603" spans="1:8" x14ac:dyDescent="0.3">
      <c r="A603">
        <v>2019</v>
      </c>
      <c r="B603" t="s">
        <v>90</v>
      </c>
      <c r="C603" t="str">
        <f>VLOOKUP(B603,lookup!$A$2:$D$49,3,0)</f>
        <v>Non Metropolitan Fire Authorities</v>
      </c>
      <c r="D603" t="str">
        <f>VLOOKUP(B603,lookup!$A$2:$D$49,4,0)</f>
        <v>E31000027</v>
      </c>
      <c r="E603" t="s">
        <v>1086</v>
      </c>
      <c r="F603" t="s">
        <v>158</v>
      </c>
      <c r="G603">
        <v>7</v>
      </c>
      <c r="H603" s="28"/>
    </row>
    <row r="604" spans="1:8" x14ac:dyDescent="0.3">
      <c r="A604">
        <v>2019</v>
      </c>
      <c r="B604" t="s">
        <v>90</v>
      </c>
      <c r="C604" t="str">
        <f>VLOOKUP(B604,lookup!$A$2:$D$49,3,0)</f>
        <v>Non Metropolitan Fire Authorities</v>
      </c>
      <c r="D604" t="str">
        <f>VLOOKUP(B604,lookup!$A$2:$D$49,4,0)</f>
        <v>E31000027</v>
      </c>
      <c r="E604" t="s">
        <v>177</v>
      </c>
      <c r="F604" t="s">
        <v>158</v>
      </c>
      <c r="G604">
        <v>0</v>
      </c>
      <c r="H604" s="28"/>
    </row>
    <row r="605" spans="1:8" x14ac:dyDescent="0.3">
      <c r="A605">
        <v>2019</v>
      </c>
      <c r="B605" t="s">
        <v>90</v>
      </c>
      <c r="C605" t="str">
        <f>VLOOKUP(B605,lookup!$A$2:$D$49,3,0)</f>
        <v>Non Metropolitan Fire Authorities</v>
      </c>
      <c r="D605" t="str">
        <f>VLOOKUP(B605,lookup!$A$2:$D$49,4,0)</f>
        <v>E31000027</v>
      </c>
      <c r="E605" t="s">
        <v>178</v>
      </c>
      <c r="F605" t="s">
        <v>158</v>
      </c>
      <c r="G605">
        <v>2</v>
      </c>
      <c r="H605" s="28"/>
    </row>
    <row r="606" spans="1:8" x14ac:dyDescent="0.3">
      <c r="A606">
        <v>2019</v>
      </c>
      <c r="B606" t="s">
        <v>90</v>
      </c>
      <c r="C606" t="str">
        <f>VLOOKUP(B606,lookup!$A$2:$D$49,3,0)</f>
        <v>Non Metropolitan Fire Authorities</v>
      </c>
      <c r="D606" t="str">
        <f>VLOOKUP(B606,lookup!$A$2:$D$49,4,0)</f>
        <v>E31000027</v>
      </c>
      <c r="E606" t="s">
        <v>179</v>
      </c>
      <c r="F606" t="s">
        <v>158</v>
      </c>
      <c r="G606">
        <v>1</v>
      </c>
      <c r="H606" s="28"/>
    </row>
    <row r="607" spans="1:8" x14ac:dyDescent="0.3">
      <c r="A607">
        <v>2019</v>
      </c>
      <c r="B607" t="s">
        <v>90</v>
      </c>
      <c r="C607" t="str">
        <f>VLOOKUP(B607,lookup!$A$2:$D$49,3,0)</f>
        <v>Non Metropolitan Fire Authorities</v>
      </c>
      <c r="D607" t="str">
        <f>VLOOKUP(B607,lookup!$A$2:$D$49,4,0)</f>
        <v>E31000027</v>
      </c>
      <c r="E607" t="s">
        <v>1087</v>
      </c>
      <c r="F607" t="s">
        <v>158</v>
      </c>
      <c r="G607">
        <v>0</v>
      </c>
      <c r="H607" s="28"/>
    </row>
    <row r="608" spans="1:8" x14ac:dyDescent="0.3">
      <c r="A608">
        <v>2019</v>
      </c>
      <c r="B608" t="s">
        <v>90</v>
      </c>
      <c r="C608" t="str">
        <f>VLOOKUP(B608,lookup!$A$2:$D$49,3,0)</f>
        <v>Non Metropolitan Fire Authorities</v>
      </c>
      <c r="D608" t="str">
        <f>VLOOKUP(B608,lookup!$A$2:$D$49,4,0)</f>
        <v>E31000027</v>
      </c>
      <c r="E608" t="s">
        <v>1088</v>
      </c>
      <c r="F608" t="s">
        <v>158</v>
      </c>
      <c r="G608">
        <v>1</v>
      </c>
      <c r="H608" s="28"/>
    </row>
    <row r="609" spans="1:8" x14ac:dyDescent="0.3">
      <c r="A609">
        <v>2019</v>
      </c>
      <c r="B609" t="s">
        <v>90</v>
      </c>
      <c r="C609" t="str">
        <f>VLOOKUP(B609,lookup!$A$2:$D$49,3,0)</f>
        <v>Non Metropolitan Fire Authorities</v>
      </c>
      <c r="D609" t="str">
        <f>VLOOKUP(B609,lookup!$A$2:$D$49,4,0)</f>
        <v>E31000027</v>
      </c>
      <c r="E609" t="s">
        <v>1089</v>
      </c>
      <c r="F609" t="s">
        <v>158</v>
      </c>
      <c r="G609">
        <v>36</v>
      </c>
      <c r="H609" s="28"/>
    </row>
    <row r="610" spans="1:8" x14ac:dyDescent="0.3">
      <c r="A610">
        <v>2019</v>
      </c>
      <c r="B610" t="s">
        <v>93</v>
      </c>
      <c r="C610" t="str">
        <f>VLOOKUP(B610,lookup!$A$2:$D$49,3,0)</f>
        <v>Non Metropolitan Fire Authorities</v>
      </c>
      <c r="D610" t="str">
        <f>VLOOKUP(B610,lookup!$A$2:$D$49,4,0)</f>
        <v>E31000028</v>
      </c>
      <c r="E610" t="s">
        <v>175</v>
      </c>
      <c r="F610" t="s">
        <v>158</v>
      </c>
      <c r="G610">
        <v>109</v>
      </c>
      <c r="H610" s="28"/>
    </row>
    <row r="611" spans="1:8" x14ac:dyDescent="0.3">
      <c r="A611">
        <v>2019</v>
      </c>
      <c r="B611" t="s">
        <v>93</v>
      </c>
      <c r="C611" t="str">
        <f>VLOOKUP(B611,lookup!$A$2:$D$49,3,0)</f>
        <v>Non Metropolitan Fire Authorities</v>
      </c>
      <c r="D611" t="str">
        <f>VLOOKUP(B611,lookup!$A$2:$D$49,4,0)</f>
        <v>E31000028</v>
      </c>
      <c r="E611" t="s">
        <v>1086</v>
      </c>
      <c r="F611" t="s">
        <v>158</v>
      </c>
      <c r="G611">
        <v>2</v>
      </c>
      <c r="H611" s="28"/>
    </row>
    <row r="612" spans="1:8" x14ac:dyDescent="0.3">
      <c r="A612">
        <v>2019</v>
      </c>
      <c r="B612" t="s">
        <v>93</v>
      </c>
      <c r="C612" t="str">
        <f>VLOOKUP(B612,lookup!$A$2:$D$49,3,0)</f>
        <v>Non Metropolitan Fire Authorities</v>
      </c>
      <c r="D612" t="str">
        <f>VLOOKUP(B612,lookup!$A$2:$D$49,4,0)</f>
        <v>E31000028</v>
      </c>
      <c r="E612" t="s">
        <v>177</v>
      </c>
      <c r="F612" t="s">
        <v>158</v>
      </c>
      <c r="G612">
        <v>1</v>
      </c>
      <c r="H612" s="28"/>
    </row>
    <row r="613" spans="1:8" x14ac:dyDescent="0.3">
      <c r="A613">
        <v>2019</v>
      </c>
      <c r="B613" t="s">
        <v>93</v>
      </c>
      <c r="C613" t="str">
        <f>VLOOKUP(B613,lookup!$A$2:$D$49,3,0)</f>
        <v>Non Metropolitan Fire Authorities</v>
      </c>
      <c r="D613" t="str">
        <f>VLOOKUP(B613,lookup!$A$2:$D$49,4,0)</f>
        <v>E31000028</v>
      </c>
      <c r="E613" t="s">
        <v>178</v>
      </c>
      <c r="F613" t="s">
        <v>158</v>
      </c>
      <c r="G613">
        <v>0</v>
      </c>
      <c r="H613" s="28"/>
    </row>
    <row r="614" spans="1:8" x14ac:dyDescent="0.3">
      <c r="A614">
        <v>2019</v>
      </c>
      <c r="B614" t="s">
        <v>93</v>
      </c>
      <c r="C614" t="str">
        <f>VLOOKUP(B614,lookup!$A$2:$D$49,3,0)</f>
        <v>Non Metropolitan Fire Authorities</v>
      </c>
      <c r="D614" t="str">
        <f>VLOOKUP(B614,lookup!$A$2:$D$49,4,0)</f>
        <v>E31000028</v>
      </c>
      <c r="E614" t="s">
        <v>179</v>
      </c>
      <c r="F614" t="s">
        <v>158</v>
      </c>
      <c r="G614">
        <v>0</v>
      </c>
      <c r="H614" s="28"/>
    </row>
    <row r="615" spans="1:8" x14ac:dyDescent="0.3">
      <c r="A615">
        <v>2019</v>
      </c>
      <c r="B615" t="s">
        <v>93</v>
      </c>
      <c r="C615" t="str">
        <f>VLOOKUP(B615,lookup!$A$2:$D$49,3,0)</f>
        <v>Non Metropolitan Fire Authorities</v>
      </c>
      <c r="D615" t="str">
        <f>VLOOKUP(B615,lookup!$A$2:$D$49,4,0)</f>
        <v>E31000028</v>
      </c>
      <c r="E615" t="s">
        <v>1087</v>
      </c>
      <c r="F615" t="s">
        <v>158</v>
      </c>
      <c r="G615">
        <v>0</v>
      </c>
      <c r="H615" s="28"/>
    </row>
    <row r="616" spans="1:8" x14ac:dyDescent="0.3">
      <c r="A616">
        <v>2019</v>
      </c>
      <c r="B616" t="s">
        <v>93</v>
      </c>
      <c r="C616" t="str">
        <f>VLOOKUP(B616,lookup!$A$2:$D$49,3,0)</f>
        <v>Non Metropolitan Fire Authorities</v>
      </c>
      <c r="D616" t="str">
        <f>VLOOKUP(B616,lookup!$A$2:$D$49,4,0)</f>
        <v>E31000028</v>
      </c>
      <c r="E616" t="s">
        <v>1088</v>
      </c>
      <c r="F616" t="s">
        <v>158</v>
      </c>
      <c r="G616">
        <v>0</v>
      </c>
      <c r="H616" s="28"/>
    </row>
    <row r="617" spans="1:8" x14ac:dyDescent="0.3">
      <c r="A617">
        <v>2019</v>
      </c>
      <c r="B617" t="s">
        <v>93</v>
      </c>
      <c r="C617" t="str">
        <f>VLOOKUP(B617,lookup!$A$2:$D$49,3,0)</f>
        <v>Non Metropolitan Fire Authorities</v>
      </c>
      <c r="D617" t="str">
        <f>VLOOKUP(B617,lookup!$A$2:$D$49,4,0)</f>
        <v>E31000028</v>
      </c>
      <c r="E617" t="s">
        <v>1089</v>
      </c>
      <c r="F617" t="s">
        <v>158</v>
      </c>
      <c r="G617">
        <v>95</v>
      </c>
      <c r="H617" s="28"/>
    </row>
    <row r="618" spans="1:8" x14ac:dyDescent="0.3">
      <c r="A618">
        <v>2019</v>
      </c>
      <c r="B618" t="s">
        <v>96</v>
      </c>
      <c r="C618" t="str">
        <f>VLOOKUP(B618,lookup!$A$2:$D$49,3,0)</f>
        <v>Non Metropolitan Fire Authorities</v>
      </c>
      <c r="D618" t="str">
        <f>VLOOKUP(B618,lookup!$A$2:$D$49,4,0)</f>
        <v>E31000029</v>
      </c>
      <c r="E618" t="s">
        <v>175</v>
      </c>
      <c r="F618" t="s">
        <v>158</v>
      </c>
      <c r="G618">
        <v>146</v>
      </c>
      <c r="H618" s="28"/>
    </row>
    <row r="619" spans="1:8" x14ac:dyDescent="0.3">
      <c r="A619">
        <v>2019</v>
      </c>
      <c r="B619" t="s">
        <v>96</v>
      </c>
      <c r="C619" t="str">
        <f>VLOOKUP(B619,lookup!$A$2:$D$49,3,0)</f>
        <v>Non Metropolitan Fire Authorities</v>
      </c>
      <c r="D619" t="str">
        <f>VLOOKUP(B619,lookup!$A$2:$D$49,4,0)</f>
        <v>E31000029</v>
      </c>
      <c r="E619" t="s">
        <v>1086</v>
      </c>
      <c r="F619" t="s">
        <v>158</v>
      </c>
      <c r="G619">
        <v>2</v>
      </c>
      <c r="H619" s="28"/>
    </row>
    <row r="620" spans="1:8" x14ac:dyDescent="0.3">
      <c r="A620">
        <v>2019</v>
      </c>
      <c r="B620" t="s">
        <v>96</v>
      </c>
      <c r="C620" t="str">
        <f>VLOOKUP(B620,lookup!$A$2:$D$49,3,0)</f>
        <v>Non Metropolitan Fire Authorities</v>
      </c>
      <c r="D620" t="str">
        <f>VLOOKUP(B620,lookup!$A$2:$D$49,4,0)</f>
        <v>E31000029</v>
      </c>
      <c r="E620" t="s">
        <v>177</v>
      </c>
      <c r="F620" t="s">
        <v>158</v>
      </c>
      <c r="G620">
        <v>2</v>
      </c>
      <c r="H620" s="28"/>
    </row>
    <row r="621" spans="1:8" x14ac:dyDescent="0.3">
      <c r="A621">
        <v>2019</v>
      </c>
      <c r="B621" t="s">
        <v>96</v>
      </c>
      <c r="C621" t="str">
        <f>VLOOKUP(B621,lookup!$A$2:$D$49,3,0)</f>
        <v>Non Metropolitan Fire Authorities</v>
      </c>
      <c r="D621" t="str">
        <f>VLOOKUP(B621,lookup!$A$2:$D$49,4,0)</f>
        <v>E31000029</v>
      </c>
      <c r="E621" t="s">
        <v>178</v>
      </c>
      <c r="F621" t="s">
        <v>158</v>
      </c>
      <c r="G621">
        <v>0</v>
      </c>
      <c r="H621" s="28"/>
    </row>
    <row r="622" spans="1:8" x14ac:dyDescent="0.3">
      <c r="A622">
        <v>2019</v>
      </c>
      <c r="B622" t="s">
        <v>96</v>
      </c>
      <c r="C622" t="str">
        <f>VLOOKUP(B622,lookup!$A$2:$D$49,3,0)</f>
        <v>Non Metropolitan Fire Authorities</v>
      </c>
      <c r="D622" t="str">
        <f>VLOOKUP(B622,lookup!$A$2:$D$49,4,0)</f>
        <v>E31000029</v>
      </c>
      <c r="E622" t="s">
        <v>179</v>
      </c>
      <c r="F622" t="s">
        <v>158</v>
      </c>
      <c r="G622">
        <v>0</v>
      </c>
      <c r="H622" s="28"/>
    </row>
    <row r="623" spans="1:8" x14ac:dyDescent="0.3">
      <c r="A623">
        <v>2019</v>
      </c>
      <c r="B623" t="s">
        <v>96</v>
      </c>
      <c r="C623" t="str">
        <f>VLOOKUP(B623,lookup!$A$2:$D$49,3,0)</f>
        <v>Non Metropolitan Fire Authorities</v>
      </c>
      <c r="D623" t="str">
        <f>VLOOKUP(B623,lookup!$A$2:$D$49,4,0)</f>
        <v>E31000029</v>
      </c>
      <c r="E623" t="s">
        <v>1087</v>
      </c>
      <c r="F623" t="s">
        <v>158</v>
      </c>
      <c r="G623">
        <v>0</v>
      </c>
      <c r="H623" s="28"/>
    </row>
    <row r="624" spans="1:8" x14ac:dyDescent="0.3">
      <c r="A624">
        <v>2019</v>
      </c>
      <c r="B624" t="s">
        <v>96</v>
      </c>
      <c r="C624" t="str">
        <f>VLOOKUP(B624,lookup!$A$2:$D$49,3,0)</f>
        <v>Non Metropolitan Fire Authorities</v>
      </c>
      <c r="D624" t="str">
        <f>VLOOKUP(B624,lookup!$A$2:$D$49,4,0)</f>
        <v>E31000029</v>
      </c>
      <c r="E624" t="s">
        <v>1088</v>
      </c>
      <c r="F624" t="s">
        <v>158</v>
      </c>
      <c r="G624">
        <v>0</v>
      </c>
      <c r="H624" s="28"/>
    </row>
    <row r="625" spans="1:8" x14ac:dyDescent="0.3">
      <c r="A625">
        <v>2019</v>
      </c>
      <c r="B625" t="s">
        <v>96</v>
      </c>
      <c r="C625" t="str">
        <f>VLOOKUP(B625,lookup!$A$2:$D$49,3,0)</f>
        <v>Non Metropolitan Fire Authorities</v>
      </c>
      <c r="D625" t="str">
        <f>VLOOKUP(B625,lookup!$A$2:$D$49,4,0)</f>
        <v>E31000029</v>
      </c>
      <c r="E625" t="s">
        <v>1089</v>
      </c>
      <c r="F625" t="s">
        <v>158</v>
      </c>
      <c r="G625">
        <v>4</v>
      </c>
      <c r="H625" s="28"/>
    </row>
    <row r="626" spans="1:8" x14ac:dyDescent="0.3">
      <c r="A626">
        <v>2019</v>
      </c>
      <c r="B626" t="s">
        <v>99</v>
      </c>
      <c r="C626" t="str">
        <f>VLOOKUP(B626,lookup!$A$2:$D$49,3,0)</f>
        <v>Non Metropolitan Fire Authorities</v>
      </c>
      <c r="D626" t="str">
        <f>VLOOKUP(B626,lookup!$A$2:$D$49,4,0)</f>
        <v>E31000030</v>
      </c>
      <c r="E626" t="s">
        <v>175</v>
      </c>
      <c r="F626" t="s">
        <v>158</v>
      </c>
      <c r="G626">
        <v>226</v>
      </c>
      <c r="H626" s="28"/>
    </row>
    <row r="627" spans="1:8" x14ac:dyDescent="0.3">
      <c r="A627">
        <v>2019</v>
      </c>
      <c r="B627" t="s">
        <v>99</v>
      </c>
      <c r="C627" t="str">
        <f>VLOOKUP(B627,lookup!$A$2:$D$49,3,0)</f>
        <v>Non Metropolitan Fire Authorities</v>
      </c>
      <c r="D627" t="str">
        <f>VLOOKUP(B627,lookup!$A$2:$D$49,4,0)</f>
        <v>E31000030</v>
      </c>
      <c r="E627" t="s">
        <v>1086</v>
      </c>
      <c r="F627" t="s">
        <v>158</v>
      </c>
      <c r="G627">
        <v>13</v>
      </c>
      <c r="H627" s="28"/>
    </row>
    <row r="628" spans="1:8" x14ac:dyDescent="0.3">
      <c r="A628">
        <v>2019</v>
      </c>
      <c r="B628" t="s">
        <v>99</v>
      </c>
      <c r="C628" t="str">
        <f>VLOOKUP(B628,lookup!$A$2:$D$49,3,0)</f>
        <v>Non Metropolitan Fire Authorities</v>
      </c>
      <c r="D628" t="str">
        <f>VLOOKUP(B628,lookup!$A$2:$D$49,4,0)</f>
        <v>E31000030</v>
      </c>
      <c r="E628" t="s">
        <v>177</v>
      </c>
      <c r="F628" t="s">
        <v>158</v>
      </c>
      <c r="G628">
        <v>1</v>
      </c>
      <c r="H628" s="28"/>
    </row>
    <row r="629" spans="1:8" x14ac:dyDescent="0.3">
      <c r="A629">
        <v>2019</v>
      </c>
      <c r="B629" t="s">
        <v>99</v>
      </c>
      <c r="C629" t="str">
        <f>VLOOKUP(B629,lookup!$A$2:$D$49,3,0)</f>
        <v>Non Metropolitan Fire Authorities</v>
      </c>
      <c r="D629" t="str">
        <f>VLOOKUP(B629,lookup!$A$2:$D$49,4,0)</f>
        <v>E31000030</v>
      </c>
      <c r="E629" t="s">
        <v>178</v>
      </c>
      <c r="F629" t="s">
        <v>158</v>
      </c>
      <c r="G629">
        <v>1</v>
      </c>
      <c r="H629" s="28"/>
    </row>
    <row r="630" spans="1:8" x14ac:dyDescent="0.3">
      <c r="A630">
        <v>2019</v>
      </c>
      <c r="B630" t="s">
        <v>99</v>
      </c>
      <c r="C630" t="str">
        <f>VLOOKUP(B630,lookup!$A$2:$D$49,3,0)</f>
        <v>Non Metropolitan Fire Authorities</v>
      </c>
      <c r="D630" t="str">
        <f>VLOOKUP(B630,lookup!$A$2:$D$49,4,0)</f>
        <v>E31000030</v>
      </c>
      <c r="E630" t="s">
        <v>179</v>
      </c>
      <c r="F630" t="s">
        <v>158</v>
      </c>
      <c r="G630">
        <v>3</v>
      </c>
      <c r="H630" s="28"/>
    </row>
    <row r="631" spans="1:8" x14ac:dyDescent="0.3">
      <c r="A631">
        <v>2019</v>
      </c>
      <c r="B631" t="s">
        <v>99</v>
      </c>
      <c r="C631" t="str">
        <f>VLOOKUP(B631,lookup!$A$2:$D$49,3,0)</f>
        <v>Non Metropolitan Fire Authorities</v>
      </c>
      <c r="D631" t="str">
        <f>VLOOKUP(B631,lookup!$A$2:$D$49,4,0)</f>
        <v>E31000030</v>
      </c>
      <c r="E631" t="s">
        <v>1087</v>
      </c>
      <c r="F631" t="s">
        <v>158</v>
      </c>
      <c r="G631">
        <v>0</v>
      </c>
      <c r="H631" s="28"/>
    </row>
    <row r="632" spans="1:8" x14ac:dyDescent="0.3">
      <c r="A632">
        <v>2019</v>
      </c>
      <c r="B632" t="s">
        <v>99</v>
      </c>
      <c r="C632" t="str">
        <f>VLOOKUP(B632,lookup!$A$2:$D$49,3,0)</f>
        <v>Non Metropolitan Fire Authorities</v>
      </c>
      <c r="D632" t="str">
        <f>VLOOKUP(B632,lookup!$A$2:$D$49,4,0)</f>
        <v>E31000030</v>
      </c>
      <c r="E632" t="s">
        <v>1088</v>
      </c>
      <c r="F632" t="s">
        <v>158</v>
      </c>
      <c r="G632">
        <v>0</v>
      </c>
      <c r="H632" s="28"/>
    </row>
    <row r="633" spans="1:8" x14ac:dyDescent="0.3">
      <c r="A633">
        <v>2019</v>
      </c>
      <c r="B633" t="s">
        <v>99</v>
      </c>
      <c r="C633" t="str">
        <f>VLOOKUP(B633,lookup!$A$2:$D$49,3,0)</f>
        <v>Non Metropolitan Fire Authorities</v>
      </c>
      <c r="D633" t="str">
        <f>VLOOKUP(B633,lookup!$A$2:$D$49,4,0)</f>
        <v>E31000030</v>
      </c>
      <c r="E633" t="s">
        <v>1089</v>
      </c>
      <c r="F633" t="s">
        <v>158</v>
      </c>
      <c r="G633">
        <v>15</v>
      </c>
      <c r="H633" s="28"/>
    </row>
    <row r="634" spans="1:8" x14ac:dyDescent="0.3">
      <c r="A634">
        <v>2019</v>
      </c>
      <c r="B634" t="s">
        <v>102</v>
      </c>
      <c r="C634" t="str">
        <f>VLOOKUP(B634,lookup!$A$2:$D$49,3,0)</f>
        <v>Non Metropolitan Fire Authorities</v>
      </c>
      <c r="D634" t="str">
        <f>VLOOKUP(B634,lookup!$A$2:$D$49,4,0)</f>
        <v>E31000031</v>
      </c>
      <c r="E634" t="s">
        <v>175</v>
      </c>
      <c r="F634" t="s">
        <v>158</v>
      </c>
      <c r="G634">
        <v>279</v>
      </c>
      <c r="H634" s="28"/>
    </row>
    <row r="635" spans="1:8" x14ac:dyDescent="0.3">
      <c r="A635">
        <v>2019</v>
      </c>
      <c r="B635" t="s">
        <v>102</v>
      </c>
      <c r="C635" t="str">
        <f>VLOOKUP(B635,lookup!$A$2:$D$49,3,0)</f>
        <v>Non Metropolitan Fire Authorities</v>
      </c>
      <c r="D635" t="str">
        <f>VLOOKUP(B635,lookup!$A$2:$D$49,4,0)</f>
        <v>E31000031</v>
      </c>
      <c r="E635" t="s">
        <v>1086</v>
      </c>
      <c r="F635" t="s">
        <v>158</v>
      </c>
      <c r="G635">
        <v>14</v>
      </c>
      <c r="H635" s="28"/>
    </row>
    <row r="636" spans="1:8" x14ac:dyDescent="0.3">
      <c r="A636">
        <v>2019</v>
      </c>
      <c r="B636" t="s">
        <v>102</v>
      </c>
      <c r="C636" t="str">
        <f>VLOOKUP(B636,lookup!$A$2:$D$49,3,0)</f>
        <v>Non Metropolitan Fire Authorities</v>
      </c>
      <c r="D636" t="str">
        <f>VLOOKUP(B636,lookup!$A$2:$D$49,4,0)</f>
        <v>E31000031</v>
      </c>
      <c r="E636" t="s">
        <v>177</v>
      </c>
      <c r="F636" t="s">
        <v>158</v>
      </c>
      <c r="G636">
        <v>3</v>
      </c>
      <c r="H636" s="28"/>
    </row>
    <row r="637" spans="1:8" x14ac:dyDescent="0.3">
      <c r="A637">
        <v>2019</v>
      </c>
      <c r="B637" t="s">
        <v>102</v>
      </c>
      <c r="C637" t="str">
        <f>VLOOKUP(B637,lookup!$A$2:$D$49,3,0)</f>
        <v>Non Metropolitan Fire Authorities</v>
      </c>
      <c r="D637" t="str">
        <f>VLOOKUP(B637,lookup!$A$2:$D$49,4,0)</f>
        <v>E31000031</v>
      </c>
      <c r="E637" t="s">
        <v>178</v>
      </c>
      <c r="F637" t="s">
        <v>158</v>
      </c>
      <c r="G637">
        <v>0</v>
      </c>
      <c r="H637" s="28"/>
    </row>
    <row r="638" spans="1:8" x14ac:dyDescent="0.3">
      <c r="A638">
        <v>2019</v>
      </c>
      <c r="B638" t="s">
        <v>102</v>
      </c>
      <c r="C638" t="str">
        <f>VLOOKUP(B638,lookup!$A$2:$D$49,3,0)</f>
        <v>Non Metropolitan Fire Authorities</v>
      </c>
      <c r="D638" t="str">
        <f>VLOOKUP(B638,lookup!$A$2:$D$49,4,0)</f>
        <v>E31000031</v>
      </c>
      <c r="E638" t="s">
        <v>179</v>
      </c>
      <c r="F638" t="s">
        <v>158</v>
      </c>
      <c r="G638">
        <v>1</v>
      </c>
      <c r="H638" s="28"/>
    </row>
    <row r="639" spans="1:8" x14ac:dyDescent="0.3">
      <c r="A639">
        <v>2019</v>
      </c>
      <c r="B639" t="s">
        <v>102</v>
      </c>
      <c r="C639" t="str">
        <f>VLOOKUP(B639,lookup!$A$2:$D$49,3,0)</f>
        <v>Non Metropolitan Fire Authorities</v>
      </c>
      <c r="D639" t="str">
        <f>VLOOKUP(B639,lookup!$A$2:$D$49,4,0)</f>
        <v>E31000031</v>
      </c>
      <c r="E639" t="s">
        <v>1087</v>
      </c>
      <c r="F639" t="s">
        <v>158</v>
      </c>
      <c r="G639">
        <v>0</v>
      </c>
      <c r="H639" s="28"/>
    </row>
    <row r="640" spans="1:8" x14ac:dyDescent="0.3">
      <c r="A640">
        <v>2019</v>
      </c>
      <c r="B640" t="s">
        <v>102</v>
      </c>
      <c r="C640" t="str">
        <f>VLOOKUP(B640,lookup!$A$2:$D$49,3,0)</f>
        <v>Non Metropolitan Fire Authorities</v>
      </c>
      <c r="D640" t="str">
        <f>VLOOKUP(B640,lookup!$A$2:$D$49,4,0)</f>
        <v>E31000031</v>
      </c>
      <c r="E640" t="s">
        <v>1088</v>
      </c>
      <c r="F640" t="s">
        <v>158</v>
      </c>
      <c r="G640">
        <v>2</v>
      </c>
      <c r="H640" s="28"/>
    </row>
    <row r="641" spans="1:8" x14ac:dyDescent="0.3">
      <c r="A641">
        <v>2019</v>
      </c>
      <c r="B641" t="s">
        <v>102</v>
      </c>
      <c r="C641" t="str">
        <f>VLOOKUP(B641,lookup!$A$2:$D$49,3,0)</f>
        <v>Non Metropolitan Fire Authorities</v>
      </c>
      <c r="D641" t="str">
        <f>VLOOKUP(B641,lookup!$A$2:$D$49,4,0)</f>
        <v>E31000031</v>
      </c>
      <c r="E641" t="s">
        <v>1089</v>
      </c>
      <c r="F641" t="s">
        <v>158</v>
      </c>
      <c r="G641">
        <v>41</v>
      </c>
      <c r="H641" s="28"/>
    </row>
    <row r="642" spans="1:8" x14ac:dyDescent="0.3">
      <c r="A642">
        <v>2019</v>
      </c>
      <c r="B642" t="s">
        <v>105</v>
      </c>
      <c r="C642" t="str">
        <f>VLOOKUP(B642,lookup!$A$2:$D$49,3,0)</f>
        <v>Non Metropolitan Fire Authorities</v>
      </c>
      <c r="D642" t="str">
        <f>VLOOKUP(B642,lookup!$A$2:$D$49,4,0)</f>
        <v>E31000032</v>
      </c>
      <c r="E642" t="s">
        <v>175</v>
      </c>
      <c r="F642" t="s">
        <v>158</v>
      </c>
      <c r="G642">
        <v>232</v>
      </c>
      <c r="H642" s="28"/>
    </row>
    <row r="643" spans="1:8" x14ac:dyDescent="0.3">
      <c r="A643">
        <v>2019</v>
      </c>
      <c r="B643" t="s">
        <v>105</v>
      </c>
      <c r="C643" t="str">
        <f>VLOOKUP(B643,lookup!$A$2:$D$49,3,0)</f>
        <v>Non Metropolitan Fire Authorities</v>
      </c>
      <c r="D643" t="str">
        <f>VLOOKUP(B643,lookup!$A$2:$D$49,4,0)</f>
        <v>E31000032</v>
      </c>
      <c r="E643" t="s">
        <v>1086</v>
      </c>
      <c r="F643" t="s">
        <v>158</v>
      </c>
      <c r="G643">
        <v>3</v>
      </c>
      <c r="H643" s="28"/>
    </row>
    <row r="644" spans="1:8" x14ac:dyDescent="0.3">
      <c r="A644">
        <v>2019</v>
      </c>
      <c r="B644" t="s">
        <v>105</v>
      </c>
      <c r="C644" t="str">
        <f>VLOOKUP(B644,lookup!$A$2:$D$49,3,0)</f>
        <v>Non Metropolitan Fire Authorities</v>
      </c>
      <c r="D644" t="str">
        <f>VLOOKUP(B644,lookup!$A$2:$D$49,4,0)</f>
        <v>E31000032</v>
      </c>
      <c r="E644" t="s">
        <v>177</v>
      </c>
      <c r="F644" t="s">
        <v>158</v>
      </c>
      <c r="G644">
        <v>0</v>
      </c>
      <c r="H644" s="28"/>
    </row>
    <row r="645" spans="1:8" x14ac:dyDescent="0.3">
      <c r="A645">
        <v>2019</v>
      </c>
      <c r="B645" t="s">
        <v>105</v>
      </c>
      <c r="C645" t="str">
        <f>VLOOKUP(B645,lookup!$A$2:$D$49,3,0)</f>
        <v>Non Metropolitan Fire Authorities</v>
      </c>
      <c r="D645" t="str">
        <f>VLOOKUP(B645,lookup!$A$2:$D$49,4,0)</f>
        <v>E31000032</v>
      </c>
      <c r="E645" t="s">
        <v>178</v>
      </c>
      <c r="F645" t="s">
        <v>158</v>
      </c>
      <c r="G645">
        <v>0</v>
      </c>
      <c r="H645" s="28"/>
    </row>
    <row r="646" spans="1:8" x14ac:dyDescent="0.3">
      <c r="A646">
        <v>2019</v>
      </c>
      <c r="B646" t="s">
        <v>105</v>
      </c>
      <c r="C646" t="str">
        <f>VLOOKUP(B646,lookup!$A$2:$D$49,3,0)</f>
        <v>Non Metropolitan Fire Authorities</v>
      </c>
      <c r="D646" t="str">
        <f>VLOOKUP(B646,lookup!$A$2:$D$49,4,0)</f>
        <v>E31000032</v>
      </c>
      <c r="E646" t="s">
        <v>179</v>
      </c>
      <c r="F646" t="s">
        <v>158</v>
      </c>
      <c r="G646">
        <v>1</v>
      </c>
      <c r="H646" s="28"/>
    </row>
    <row r="647" spans="1:8" x14ac:dyDescent="0.3">
      <c r="A647">
        <v>2019</v>
      </c>
      <c r="B647" t="s">
        <v>105</v>
      </c>
      <c r="C647" t="str">
        <f>VLOOKUP(B647,lookup!$A$2:$D$49,3,0)</f>
        <v>Non Metropolitan Fire Authorities</v>
      </c>
      <c r="D647" t="str">
        <f>VLOOKUP(B647,lookup!$A$2:$D$49,4,0)</f>
        <v>E31000032</v>
      </c>
      <c r="E647" t="s">
        <v>1087</v>
      </c>
      <c r="F647" t="s">
        <v>158</v>
      </c>
      <c r="G647">
        <v>0</v>
      </c>
      <c r="H647" s="28"/>
    </row>
    <row r="648" spans="1:8" x14ac:dyDescent="0.3">
      <c r="A648">
        <v>2019</v>
      </c>
      <c r="B648" t="s">
        <v>105</v>
      </c>
      <c r="C648" t="str">
        <f>VLOOKUP(B648,lookup!$A$2:$D$49,3,0)</f>
        <v>Non Metropolitan Fire Authorities</v>
      </c>
      <c r="D648" t="str">
        <f>VLOOKUP(B648,lookup!$A$2:$D$49,4,0)</f>
        <v>E31000032</v>
      </c>
      <c r="E648" t="s">
        <v>1088</v>
      </c>
      <c r="F648" t="s">
        <v>158</v>
      </c>
      <c r="G648">
        <v>0</v>
      </c>
      <c r="H648" s="28"/>
    </row>
    <row r="649" spans="1:8" x14ac:dyDescent="0.3">
      <c r="A649">
        <v>2019</v>
      </c>
      <c r="B649" t="s">
        <v>105</v>
      </c>
      <c r="C649" t="str">
        <f>VLOOKUP(B649,lookup!$A$2:$D$49,3,0)</f>
        <v>Non Metropolitan Fire Authorities</v>
      </c>
      <c r="D649" t="str">
        <f>VLOOKUP(B649,lookup!$A$2:$D$49,4,0)</f>
        <v>E31000032</v>
      </c>
      <c r="E649" t="s">
        <v>1089</v>
      </c>
      <c r="F649" t="s">
        <v>158</v>
      </c>
      <c r="G649">
        <v>90</v>
      </c>
      <c r="H649" s="28"/>
    </row>
    <row r="650" spans="1:8" x14ac:dyDescent="0.3">
      <c r="A650">
        <v>2019</v>
      </c>
      <c r="B650" t="s">
        <v>108</v>
      </c>
      <c r="C650" t="str">
        <f>VLOOKUP(B650,lookup!$A$2:$D$49,3,0)</f>
        <v>Metropolitan Fire Authorities</v>
      </c>
      <c r="D650" t="str">
        <f>VLOOKUP(B650,lookup!$A$2:$D$49,4,0)</f>
        <v>E31000042</v>
      </c>
      <c r="E650" t="s">
        <v>175</v>
      </c>
      <c r="F650" t="s">
        <v>158</v>
      </c>
      <c r="G650">
        <v>80</v>
      </c>
      <c r="H650" s="28"/>
    </row>
    <row r="651" spans="1:8" x14ac:dyDescent="0.3">
      <c r="A651">
        <v>2019</v>
      </c>
      <c r="B651" t="s">
        <v>108</v>
      </c>
      <c r="C651" t="str">
        <f>VLOOKUP(B651,lookup!$A$2:$D$49,3,0)</f>
        <v>Metropolitan Fire Authorities</v>
      </c>
      <c r="D651" t="str">
        <f>VLOOKUP(B651,lookup!$A$2:$D$49,4,0)</f>
        <v>E31000042</v>
      </c>
      <c r="E651" t="s">
        <v>1086</v>
      </c>
      <c r="F651" t="s">
        <v>158</v>
      </c>
      <c r="G651">
        <v>0</v>
      </c>
      <c r="H651" s="28"/>
    </row>
    <row r="652" spans="1:8" x14ac:dyDescent="0.3">
      <c r="A652">
        <v>2019</v>
      </c>
      <c r="B652" t="s">
        <v>108</v>
      </c>
      <c r="C652" t="str">
        <f>VLOOKUP(B652,lookup!$A$2:$D$49,3,0)</f>
        <v>Metropolitan Fire Authorities</v>
      </c>
      <c r="D652" t="str">
        <f>VLOOKUP(B652,lookup!$A$2:$D$49,4,0)</f>
        <v>E31000042</v>
      </c>
      <c r="E652" t="s">
        <v>177</v>
      </c>
      <c r="F652" t="s">
        <v>158</v>
      </c>
      <c r="G652">
        <v>0</v>
      </c>
      <c r="H652" s="28"/>
    </row>
    <row r="653" spans="1:8" x14ac:dyDescent="0.3">
      <c r="A653">
        <v>2019</v>
      </c>
      <c r="B653" t="s">
        <v>108</v>
      </c>
      <c r="C653" t="str">
        <f>VLOOKUP(B653,lookup!$A$2:$D$49,3,0)</f>
        <v>Metropolitan Fire Authorities</v>
      </c>
      <c r="D653" t="str">
        <f>VLOOKUP(B653,lookup!$A$2:$D$49,4,0)</f>
        <v>E31000042</v>
      </c>
      <c r="E653" t="s">
        <v>178</v>
      </c>
      <c r="F653" t="s">
        <v>158</v>
      </c>
      <c r="G653">
        <v>0</v>
      </c>
      <c r="H653" s="28"/>
    </row>
    <row r="654" spans="1:8" x14ac:dyDescent="0.3">
      <c r="A654">
        <v>2019</v>
      </c>
      <c r="B654" t="s">
        <v>108</v>
      </c>
      <c r="C654" t="str">
        <f>VLOOKUP(B654,lookup!$A$2:$D$49,3,0)</f>
        <v>Metropolitan Fire Authorities</v>
      </c>
      <c r="D654" t="str">
        <f>VLOOKUP(B654,lookup!$A$2:$D$49,4,0)</f>
        <v>E31000042</v>
      </c>
      <c r="E654" t="s">
        <v>179</v>
      </c>
      <c r="F654" t="s">
        <v>158</v>
      </c>
      <c r="G654">
        <v>0</v>
      </c>
      <c r="H654" s="28"/>
    </row>
    <row r="655" spans="1:8" x14ac:dyDescent="0.3">
      <c r="A655">
        <v>2019</v>
      </c>
      <c r="B655" t="s">
        <v>108</v>
      </c>
      <c r="C655" t="str">
        <f>VLOOKUP(B655,lookup!$A$2:$D$49,3,0)</f>
        <v>Metropolitan Fire Authorities</v>
      </c>
      <c r="D655" t="str">
        <f>VLOOKUP(B655,lookup!$A$2:$D$49,4,0)</f>
        <v>E31000042</v>
      </c>
      <c r="E655" t="s">
        <v>1087</v>
      </c>
      <c r="F655" t="s">
        <v>158</v>
      </c>
      <c r="G655">
        <v>0</v>
      </c>
      <c r="H655" s="28"/>
    </row>
    <row r="656" spans="1:8" x14ac:dyDescent="0.3">
      <c r="A656">
        <v>2019</v>
      </c>
      <c r="B656" t="s">
        <v>108</v>
      </c>
      <c r="C656" t="str">
        <f>VLOOKUP(B656,lookup!$A$2:$D$49,3,0)</f>
        <v>Metropolitan Fire Authorities</v>
      </c>
      <c r="D656" t="str">
        <f>VLOOKUP(B656,lookup!$A$2:$D$49,4,0)</f>
        <v>E31000042</v>
      </c>
      <c r="E656" t="s">
        <v>1088</v>
      </c>
      <c r="F656" t="s">
        <v>158</v>
      </c>
      <c r="G656">
        <v>0</v>
      </c>
      <c r="H656" s="28"/>
    </row>
    <row r="657" spans="1:8" x14ac:dyDescent="0.3">
      <c r="A657">
        <v>2019</v>
      </c>
      <c r="B657" t="s">
        <v>108</v>
      </c>
      <c r="C657" t="str">
        <f>VLOOKUP(B657,lookup!$A$2:$D$49,3,0)</f>
        <v>Metropolitan Fire Authorities</v>
      </c>
      <c r="D657" t="str">
        <f>VLOOKUP(B657,lookup!$A$2:$D$49,4,0)</f>
        <v>E31000042</v>
      </c>
      <c r="E657" t="s">
        <v>1089</v>
      </c>
      <c r="F657" t="s">
        <v>158</v>
      </c>
      <c r="G657">
        <v>0</v>
      </c>
      <c r="H657" s="28"/>
    </row>
    <row r="658" spans="1:8" x14ac:dyDescent="0.3">
      <c r="A658">
        <v>2019</v>
      </c>
      <c r="B658" t="s">
        <v>111</v>
      </c>
      <c r="C658" t="str">
        <f>VLOOKUP(B658,lookup!$A$2:$D$49,3,0)</f>
        <v>Non Metropolitan Fire Authorities</v>
      </c>
      <c r="D658" t="str">
        <f>VLOOKUP(B658,lookup!$A$2:$D$49,4,0)</f>
        <v>E31000033</v>
      </c>
      <c r="E658" t="s">
        <v>175</v>
      </c>
      <c r="F658" t="s">
        <v>158</v>
      </c>
      <c r="G658">
        <v>359</v>
      </c>
      <c r="H658" s="28"/>
    </row>
    <row r="659" spans="1:8" x14ac:dyDescent="0.3">
      <c r="A659">
        <v>2019</v>
      </c>
      <c r="B659" t="s">
        <v>111</v>
      </c>
      <c r="C659" t="str">
        <f>VLOOKUP(B659,lookup!$A$2:$D$49,3,0)</f>
        <v>Non Metropolitan Fire Authorities</v>
      </c>
      <c r="D659" t="str">
        <f>VLOOKUP(B659,lookup!$A$2:$D$49,4,0)</f>
        <v>E31000033</v>
      </c>
      <c r="E659" t="s">
        <v>1086</v>
      </c>
      <c r="F659" t="s">
        <v>158</v>
      </c>
      <c r="G659">
        <v>3</v>
      </c>
      <c r="H659" s="28"/>
    </row>
    <row r="660" spans="1:8" x14ac:dyDescent="0.3">
      <c r="A660">
        <v>2019</v>
      </c>
      <c r="B660" t="s">
        <v>111</v>
      </c>
      <c r="C660" t="str">
        <f>VLOOKUP(B660,lookup!$A$2:$D$49,3,0)</f>
        <v>Non Metropolitan Fire Authorities</v>
      </c>
      <c r="D660" t="str">
        <f>VLOOKUP(B660,lookup!$A$2:$D$49,4,0)</f>
        <v>E31000033</v>
      </c>
      <c r="E660" t="s">
        <v>177</v>
      </c>
      <c r="F660" t="s">
        <v>158</v>
      </c>
      <c r="G660">
        <v>1</v>
      </c>
      <c r="H660" s="28"/>
    </row>
    <row r="661" spans="1:8" x14ac:dyDescent="0.3">
      <c r="A661">
        <v>2019</v>
      </c>
      <c r="B661" t="s">
        <v>111</v>
      </c>
      <c r="C661" t="str">
        <f>VLOOKUP(B661,lookup!$A$2:$D$49,3,0)</f>
        <v>Non Metropolitan Fire Authorities</v>
      </c>
      <c r="D661" t="str">
        <f>VLOOKUP(B661,lookup!$A$2:$D$49,4,0)</f>
        <v>E31000033</v>
      </c>
      <c r="E661" t="s">
        <v>178</v>
      </c>
      <c r="F661" t="s">
        <v>158</v>
      </c>
      <c r="G661">
        <v>3</v>
      </c>
      <c r="H661" s="28"/>
    </row>
    <row r="662" spans="1:8" x14ac:dyDescent="0.3">
      <c r="A662">
        <v>2019</v>
      </c>
      <c r="B662" t="s">
        <v>111</v>
      </c>
      <c r="C662" t="str">
        <f>VLOOKUP(B662,lookup!$A$2:$D$49,3,0)</f>
        <v>Non Metropolitan Fire Authorities</v>
      </c>
      <c r="D662" t="str">
        <f>VLOOKUP(B662,lookup!$A$2:$D$49,4,0)</f>
        <v>E31000033</v>
      </c>
      <c r="E662" t="s">
        <v>179</v>
      </c>
      <c r="F662" t="s">
        <v>158</v>
      </c>
      <c r="G662">
        <v>3</v>
      </c>
      <c r="H662" s="28"/>
    </row>
    <row r="663" spans="1:8" x14ac:dyDescent="0.3">
      <c r="A663">
        <v>2019</v>
      </c>
      <c r="B663" t="s">
        <v>111</v>
      </c>
      <c r="C663" t="str">
        <f>VLOOKUP(B663,lookup!$A$2:$D$49,3,0)</f>
        <v>Non Metropolitan Fire Authorities</v>
      </c>
      <c r="D663" t="str">
        <f>VLOOKUP(B663,lookup!$A$2:$D$49,4,0)</f>
        <v>E31000033</v>
      </c>
      <c r="E663" t="s">
        <v>1087</v>
      </c>
      <c r="F663" t="s">
        <v>158</v>
      </c>
      <c r="G663">
        <v>0</v>
      </c>
      <c r="H663" s="28"/>
    </row>
    <row r="664" spans="1:8" x14ac:dyDescent="0.3">
      <c r="A664">
        <v>2019</v>
      </c>
      <c r="B664" t="s">
        <v>111</v>
      </c>
      <c r="C664" t="str">
        <f>VLOOKUP(B664,lookup!$A$2:$D$49,3,0)</f>
        <v>Non Metropolitan Fire Authorities</v>
      </c>
      <c r="D664" t="str">
        <f>VLOOKUP(B664,lookup!$A$2:$D$49,4,0)</f>
        <v>E31000033</v>
      </c>
      <c r="E664" t="s">
        <v>1088</v>
      </c>
      <c r="F664" t="s">
        <v>158</v>
      </c>
      <c r="G664">
        <v>0</v>
      </c>
      <c r="H664" s="28"/>
    </row>
    <row r="665" spans="1:8" x14ac:dyDescent="0.3">
      <c r="A665">
        <v>2019</v>
      </c>
      <c r="B665" t="s">
        <v>111</v>
      </c>
      <c r="C665" t="str">
        <f>VLOOKUP(B665,lookup!$A$2:$D$49,3,0)</f>
        <v>Non Metropolitan Fire Authorities</v>
      </c>
      <c r="D665" t="str">
        <f>VLOOKUP(B665,lookup!$A$2:$D$49,4,0)</f>
        <v>E31000033</v>
      </c>
      <c r="E665" t="s">
        <v>1089</v>
      </c>
      <c r="F665" t="s">
        <v>158</v>
      </c>
      <c r="G665">
        <v>2</v>
      </c>
      <c r="H665" s="28"/>
    </row>
    <row r="666" spans="1:8" x14ac:dyDescent="0.3">
      <c r="A666">
        <v>2019</v>
      </c>
      <c r="B666" t="s">
        <v>114</v>
      </c>
      <c r="C666" t="str">
        <f>VLOOKUP(B666,lookup!$A$2:$D$49,3,0)</f>
        <v>Non Metropolitan Fire Authorities</v>
      </c>
      <c r="D666" t="str">
        <f>VLOOKUP(B666,lookup!$A$2:$D$49,4,0)</f>
        <v>E31000034</v>
      </c>
      <c r="E666" t="s">
        <v>175</v>
      </c>
      <c r="F666" t="s">
        <v>158</v>
      </c>
      <c r="G666">
        <v>261</v>
      </c>
      <c r="H666" s="28"/>
    </row>
    <row r="667" spans="1:8" x14ac:dyDescent="0.3">
      <c r="A667">
        <v>2019</v>
      </c>
      <c r="B667" t="s">
        <v>114</v>
      </c>
      <c r="C667" t="str">
        <f>VLOOKUP(B667,lookup!$A$2:$D$49,3,0)</f>
        <v>Non Metropolitan Fire Authorities</v>
      </c>
      <c r="D667" t="str">
        <f>VLOOKUP(B667,lookup!$A$2:$D$49,4,0)</f>
        <v>E31000034</v>
      </c>
      <c r="E667" t="s">
        <v>1086</v>
      </c>
      <c r="F667" t="s">
        <v>158</v>
      </c>
      <c r="G667">
        <v>1</v>
      </c>
      <c r="H667" s="28"/>
    </row>
    <row r="668" spans="1:8" x14ac:dyDescent="0.3">
      <c r="A668">
        <v>2019</v>
      </c>
      <c r="B668" t="s">
        <v>114</v>
      </c>
      <c r="C668" t="str">
        <f>VLOOKUP(B668,lookup!$A$2:$D$49,3,0)</f>
        <v>Non Metropolitan Fire Authorities</v>
      </c>
      <c r="D668" t="str">
        <f>VLOOKUP(B668,lookup!$A$2:$D$49,4,0)</f>
        <v>E31000034</v>
      </c>
      <c r="E668" t="s">
        <v>177</v>
      </c>
      <c r="F668" t="s">
        <v>158</v>
      </c>
      <c r="G668">
        <v>2</v>
      </c>
      <c r="H668" s="28"/>
    </row>
    <row r="669" spans="1:8" x14ac:dyDescent="0.3">
      <c r="A669">
        <v>2019</v>
      </c>
      <c r="B669" t="s">
        <v>114</v>
      </c>
      <c r="C669" t="str">
        <f>VLOOKUP(B669,lookup!$A$2:$D$49,3,0)</f>
        <v>Non Metropolitan Fire Authorities</v>
      </c>
      <c r="D669" t="str">
        <f>VLOOKUP(B669,lookup!$A$2:$D$49,4,0)</f>
        <v>E31000034</v>
      </c>
      <c r="E669" t="s">
        <v>178</v>
      </c>
      <c r="F669" t="s">
        <v>158</v>
      </c>
      <c r="G669">
        <v>0</v>
      </c>
      <c r="H669" s="28"/>
    </row>
    <row r="670" spans="1:8" x14ac:dyDescent="0.3">
      <c r="A670">
        <v>2019</v>
      </c>
      <c r="B670" t="s">
        <v>114</v>
      </c>
      <c r="C670" t="str">
        <f>VLOOKUP(B670,lookup!$A$2:$D$49,3,0)</f>
        <v>Non Metropolitan Fire Authorities</v>
      </c>
      <c r="D670" t="str">
        <f>VLOOKUP(B670,lookup!$A$2:$D$49,4,0)</f>
        <v>E31000034</v>
      </c>
      <c r="E670" t="s">
        <v>179</v>
      </c>
      <c r="F670" t="s">
        <v>158</v>
      </c>
      <c r="G670">
        <v>0</v>
      </c>
      <c r="H670" s="28"/>
    </row>
    <row r="671" spans="1:8" x14ac:dyDescent="0.3">
      <c r="A671">
        <v>2019</v>
      </c>
      <c r="B671" t="s">
        <v>114</v>
      </c>
      <c r="C671" t="str">
        <f>VLOOKUP(B671,lookup!$A$2:$D$49,3,0)</f>
        <v>Non Metropolitan Fire Authorities</v>
      </c>
      <c r="D671" t="str">
        <f>VLOOKUP(B671,lookup!$A$2:$D$49,4,0)</f>
        <v>E31000034</v>
      </c>
      <c r="E671" t="s">
        <v>1087</v>
      </c>
      <c r="F671" t="s">
        <v>158</v>
      </c>
      <c r="G671">
        <v>1</v>
      </c>
      <c r="H671" s="28"/>
    </row>
    <row r="672" spans="1:8" x14ac:dyDescent="0.3">
      <c r="A672">
        <v>2019</v>
      </c>
      <c r="B672" t="s">
        <v>114</v>
      </c>
      <c r="C672" t="str">
        <f>VLOOKUP(B672,lookup!$A$2:$D$49,3,0)</f>
        <v>Non Metropolitan Fire Authorities</v>
      </c>
      <c r="D672" t="str">
        <f>VLOOKUP(B672,lookup!$A$2:$D$49,4,0)</f>
        <v>E31000034</v>
      </c>
      <c r="E672" t="s">
        <v>1088</v>
      </c>
      <c r="F672" t="s">
        <v>158</v>
      </c>
      <c r="G672">
        <v>0</v>
      </c>
      <c r="H672" s="28"/>
    </row>
    <row r="673" spans="1:8" x14ac:dyDescent="0.3">
      <c r="A673">
        <v>2019</v>
      </c>
      <c r="B673" t="s">
        <v>114</v>
      </c>
      <c r="C673" t="str">
        <f>VLOOKUP(B673,lookup!$A$2:$D$49,3,0)</f>
        <v>Non Metropolitan Fire Authorities</v>
      </c>
      <c r="D673" t="str">
        <f>VLOOKUP(B673,lookup!$A$2:$D$49,4,0)</f>
        <v>E31000034</v>
      </c>
      <c r="E673" t="s">
        <v>1089</v>
      </c>
      <c r="F673" t="s">
        <v>158</v>
      </c>
      <c r="G673">
        <v>131</v>
      </c>
      <c r="H673" s="28"/>
    </row>
    <row r="674" spans="1:8" x14ac:dyDescent="0.3">
      <c r="A674">
        <v>2019</v>
      </c>
      <c r="B674" t="s">
        <v>117</v>
      </c>
      <c r="C674" t="str">
        <f>VLOOKUP(B674,lookup!$A$2:$D$49,3,0)</f>
        <v>Non Metropolitan Fire Authorities</v>
      </c>
      <c r="D674" t="str">
        <f>VLOOKUP(B674,lookup!$A$2:$D$49,4,0)</f>
        <v>E31000035</v>
      </c>
      <c r="E674" t="s">
        <v>175</v>
      </c>
      <c r="F674" t="s">
        <v>158</v>
      </c>
      <c r="G674">
        <v>113</v>
      </c>
      <c r="H674" s="28"/>
    </row>
    <row r="675" spans="1:8" x14ac:dyDescent="0.3">
      <c r="A675">
        <v>2019</v>
      </c>
      <c r="B675" t="s">
        <v>117</v>
      </c>
      <c r="C675" t="str">
        <f>VLOOKUP(B675,lookup!$A$2:$D$49,3,0)</f>
        <v>Non Metropolitan Fire Authorities</v>
      </c>
      <c r="D675" t="str">
        <f>VLOOKUP(B675,lookup!$A$2:$D$49,4,0)</f>
        <v>E31000035</v>
      </c>
      <c r="E675" t="s">
        <v>1086</v>
      </c>
      <c r="F675" t="s">
        <v>158</v>
      </c>
      <c r="G675">
        <v>4</v>
      </c>
      <c r="H675" s="28"/>
    </row>
    <row r="676" spans="1:8" x14ac:dyDescent="0.3">
      <c r="A676">
        <v>2019</v>
      </c>
      <c r="B676" t="s">
        <v>117</v>
      </c>
      <c r="C676" t="str">
        <f>VLOOKUP(B676,lookup!$A$2:$D$49,3,0)</f>
        <v>Non Metropolitan Fire Authorities</v>
      </c>
      <c r="D676" t="str">
        <f>VLOOKUP(B676,lookup!$A$2:$D$49,4,0)</f>
        <v>E31000035</v>
      </c>
      <c r="E676" t="s">
        <v>177</v>
      </c>
      <c r="F676" t="s">
        <v>158</v>
      </c>
      <c r="G676">
        <v>1</v>
      </c>
      <c r="H676" s="28"/>
    </row>
    <row r="677" spans="1:8" x14ac:dyDescent="0.3">
      <c r="A677">
        <v>2019</v>
      </c>
      <c r="B677" t="s">
        <v>117</v>
      </c>
      <c r="C677" t="str">
        <f>VLOOKUP(B677,lookup!$A$2:$D$49,3,0)</f>
        <v>Non Metropolitan Fire Authorities</v>
      </c>
      <c r="D677" t="str">
        <f>VLOOKUP(B677,lookup!$A$2:$D$49,4,0)</f>
        <v>E31000035</v>
      </c>
      <c r="E677" t="s">
        <v>178</v>
      </c>
      <c r="F677" t="s">
        <v>158</v>
      </c>
      <c r="G677">
        <v>0</v>
      </c>
      <c r="H677" s="28"/>
    </row>
    <row r="678" spans="1:8" x14ac:dyDescent="0.3">
      <c r="A678">
        <v>2019</v>
      </c>
      <c r="B678" t="s">
        <v>117</v>
      </c>
      <c r="C678" t="str">
        <f>VLOOKUP(B678,lookup!$A$2:$D$49,3,0)</f>
        <v>Non Metropolitan Fire Authorities</v>
      </c>
      <c r="D678" t="str">
        <f>VLOOKUP(B678,lookup!$A$2:$D$49,4,0)</f>
        <v>E31000035</v>
      </c>
      <c r="E678" t="s">
        <v>179</v>
      </c>
      <c r="F678" t="s">
        <v>158</v>
      </c>
      <c r="G678">
        <v>0</v>
      </c>
      <c r="H678" s="28"/>
    </row>
    <row r="679" spans="1:8" x14ac:dyDescent="0.3">
      <c r="A679">
        <v>2019</v>
      </c>
      <c r="B679" t="s">
        <v>117</v>
      </c>
      <c r="C679" t="str">
        <f>VLOOKUP(B679,lookup!$A$2:$D$49,3,0)</f>
        <v>Non Metropolitan Fire Authorities</v>
      </c>
      <c r="D679" t="str">
        <f>VLOOKUP(B679,lookup!$A$2:$D$49,4,0)</f>
        <v>E31000035</v>
      </c>
      <c r="E679" t="s">
        <v>1087</v>
      </c>
      <c r="F679" t="s">
        <v>158</v>
      </c>
      <c r="G679">
        <v>0</v>
      </c>
      <c r="H679" s="28"/>
    </row>
    <row r="680" spans="1:8" x14ac:dyDescent="0.3">
      <c r="A680">
        <v>2019</v>
      </c>
      <c r="B680" t="s">
        <v>117</v>
      </c>
      <c r="C680" t="str">
        <f>VLOOKUP(B680,lookup!$A$2:$D$49,3,0)</f>
        <v>Non Metropolitan Fire Authorities</v>
      </c>
      <c r="D680" t="str">
        <f>VLOOKUP(B680,lookup!$A$2:$D$49,4,0)</f>
        <v>E31000035</v>
      </c>
      <c r="E680" t="s">
        <v>1088</v>
      </c>
      <c r="F680" t="s">
        <v>158</v>
      </c>
      <c r="G680">
        <v>0</v>
      </c>
      <c r="H680" s="28"/>
    </row>
    <row r="681" spans="1:8" x14ac:dyDescent="0.3">
      <c r="A681">
        <v>2019</v>
      </c>
      <c r="B681" t="s">
        <v>117</v>
      </c>
      <c r="C681" t="str">
        <f>VLOOKUP(B681,lookup!$A$2:$D$49,3,0)</f>
        <v>Non Metropolitan Fire Authorities</v>
      </c>
      <c r="D681" t="str">
        <f>VLOOKUP(B681,lookup!$A$2:$D$49,4,0)</f>
        <v>E31000035</v>
      </c>
      <c r="E681" t="s">
        <v>1089</v>
      </c>
      <c r="F681" t="s">
        <v>158</v>
      </c>
      <c r="G681">
        <v>3</v>
      </c>
      <c r="H681" s="28"/>
    </row>
    <row r="682" spans="1:8" x14ac:dyDescent="0.3">
      <c r="A682">
        <v>2019</v>
      </c>
      <c r="B682" t="s">
        <v>120</v>
      </c>
      <c r="C682" t="str">
        <f>VLOOKUP(B682,lookup!$A$2:$D$49,3,0)</f>
        <v>Metropolitan Fire Authorities</v>
      </c>
      <c r="D682" t="str">
        <f>VLOOKUP(B682,lookup!$A$2:$D$49,4,0)</f>
        <v>E31000043</v>
      </c>
      <c r="E682" t="s">
        <v>175</v>
      </c>
      <c r="F682" t="s">
        <v>158</v>
      </c>
      <c r="G682">
        <v>11</v>
      </c>
      <c r="H682" s="28"/>
    </row>
    <row r="683" spans="1:8" x14ac:dyDescent="0.3">
      <c r="A683">
        <v>2019</v>
      </c>
      <c r="B683" t="s">
        <v>120</v>
      </c>
      <c r="C683" t="str">
        <f>VLOOKUP(B683,lookup!$A$2:$D$49,3,0)</f>
        <v>Metropolitan Fire Authorities</v>
      </c>
      <c r="D683" t="str">
        <f>VLOOKUP(B683,lookup!$A$2:$D$49,4,0)</f>
        <v>E31000043</v>
      </c>
      <c r="E683" t="s">
        <v>1086</v>
      </c>
      <c r="F683" t="s">
        <v>158</v>
      </c>
      <c r="G683">
        <v>0</v>
      </c>
      <c r="H683" s="28"/>
    </row>
    <row r="684" spans="1:8" x14ac:dyDescent="0.3">
      <c r="A684">
        <v>2019</v>
      </c>
      <c r="B684" t="s">
        <v>120</v>
      </c>
      <c r="C684" t="str">
        <f>VLOOKUP(B684,lookup!$A$2:$D$49,3,0)</f>
        <v>Metropolitan Fire Authorities</v>
      </c>
      <c r="D684" t="str">
        <f>VLOOKUP(B684,lookup!$A$2:$D$49,4,0)</f>
        <v>E31000043</v>
      </c>
      <c r="E684" t="s">
        <v>177</v>
      </c>
      <c r="F684" t="s">
        <v>158</v>
      </c>
      <c r="G684">
        <v>0</v>
      </c>
      <c r="H684" s="28"/>
    </row>
    <row r="685" spans="1:8" x14ac:dyDescent="0.3">
      <c r="A685">
        <v>2019</v>
      </c>
      <c r="B685" t="s">
        <v>120</v>
      </c>
      <c r="C685" t="str">
        <f>VLOOKUP(B685,lookup!$A$2:$D$49,3,0)</f>
        <v>Metropolitan Fire Authorities</v>
      </c>
      <c r="D685" t="str">
        <f>VLOOKUP(B685,lookup!$A$2:$D$49,4,0)</f>
        <v>E31000043</v>
      </c>
      <c r="E685" t="s">
        <v>178</v>
      </c>
      <c r="F685" t="s">
        <v>158</v>
      </c>
      <c r="G685">
        <v>0</v>
      </c>
      <c r="H685" s="28"/>
    </row>
    <row r="686" spans="1:8" x14ac:dyDescent="0.3">
      <c r="A686">
        <v>2019</v>
      </c>
      <c r="B686" t="s">
        <v>120</v>
      </c>
      <c r="C686" t="str">
        <f>VLOOKUP(B686,lookup!$A$2:$D$49,3,0)</f>
        <v>Metropolitan Fire Authorities</v>
      </c>
      <c r="D686" t="str">
        <f>VLOOKUP(B686,lookup!$A$2:$D$49,4,0)</f>
        <v>E31000043</v>
      </c>
      <c r="E686" t="s">
        <v>179</v>
      </c>
      <c r="F686" t="s">
        <v>158</v>
      </c>
      <c r="G686">
        <v>0</v>
      </c>
      <c r="H686" s="28"/>
    </row>
    <row r="687" spans="1:8" x14ac:dyDescent="0.3">
      <c r="A687">
        <v>2019</v>
      </c>
      <c r="B687" t="s">
        <v>120</v>
      </c>
      <c r="C687" t="str">
        <f>VLOOKUP(B687,lookup!$A$2:$D$49,3,0)</f>
        <v>Metropolitan Fire Authorities</v>
      </c>
      <c r="D687" t="str">
        <f>VLOOKUP(B687,lookup!$A$2:$D$49,4,0)</f>
        <v>E31000043</v>
      </c>
      <c r="E687" t="s">
        <v>1087</v>
      </c>
      <c r="F687" t="s">
        <v>158</v>
      </c>
      <c r="G687">
        <v>0</v>
      </c>
      <c r="H687" s="28"/>
    </row>
    <row r="688" spans="1:8" x14ac:dyDescent="0.3">
      <c r="A688">
        <v>2019</v>
      </c>
      <c r="B688" t="s">
        <v>120</v>
      </c>
      <c r="C688" t="str">
        <f>VLOOKUP(B688,lookup!$A$2:$D$49,3,0)</f>
        <v>Metropolitan Fire Authorities</v>
      </c>
      <c r="D688" t="str">
        <f>VLOOKUP(B688,lookup!$A$2:$D$49,4,0)</f>
        <v>E31000043</v>
      </c>
      <c r="E688" t="s">
        <v>1088</v>
      </c>
      <c r="F688" t="s">
        <v>158</v>
      </c>
      <c r="G688">
        <v>0</v>
      </c>
      <c r="H688" s="28"/>
    </row>
    <row r="689" spans="1:8" x14ac:dyDescent="0.3">
      <c r="A689">
        <v>2019</v>
      </c>
      <c r="B689" t="s">
        <v>120</v>
      </c>
      <c r="C689" t="str">
        <f>VLOOKUP(B689,lookup!$A$2:$D$49,3,0)</f>
        <v>Metropolitan Fire Authorities</v>
      </c>
      <c r="D689" t="str">
        <f>VLOOKUP(B689,lookup!$A$2:$D$49,4,0)</f>
        <v>E31000043</v>
      </c>
      <c r="E689" t="s">
        <v>1089</v>
      </c>
      <c r="F689" t="s">
        <v>158</v>
      </c>
      <c r="G689">
        <v>0</v>
      </c>
      <c r="H689" s="28"/>
    </row>
    <row r="690" spans="1:8" x14ac:dyDescent="0.3">
      <c r="A690">
        <v>2019</v>
      </c>
      <c r="B690" t="s">
        <v>123</v>
      </c>
      <c r="C690" t="str">
        <f>VLOOKUP(B690,lookup!$A$2:$D$49,3,0)</f>
        <v>Non Metropolitan Fire Authorities</v>
      </c>
      <c r="D690" t="str">
        <f>VLOOKUP(B690,lookup!$A$2:$D$49,4,0)</f>
        <v>E31000036</v>
      </c>
      <c r="E690" t="s">
        <v>175</v>
      </c>
      <c r="F690" t="s">
        <v>158</v>
      </c>
      <c r="G690">
        <v>103</v>
      </c>
      <c r="H690" s="28"/>
    </row>
    <row r="691" spans="1:8" x14ac:dyDescent="0.3">
      <c r="A691">
        <v>2019</v>
      </c>
      <c r="B691" t="s">
        <v>123</v>
      </c>
      <c r="C691" t="str">
        <f>VLOOKUP(B691,lookup!$A$2:$D$49,3,0)</f>
        <v>Non Metropolitan Fire Authorities</v>
      </c>
      <c r="D691" t="str">
        <f>VLOOKUP(B691,lookup!$A$2:$D$49,4,0)</f>
        <v>E31000036</v>
      </c>
      <c r="E691" t="s">
        <v>1086</v>
      </c>
      <c r="F691" t="s">
        <v>158</v>
      </c>
      <c r="G691">
        <v>0</v>
      </c>
      <c r="H691" s="28"/>
    </row>
    <row r="692" spans="1:8" x14ac:dyDescent="0.3">
      <c r="A692">
        <v>2019</v>
      </c>
      <c r="B692" t="s">
        <v>123</v>
      </c>
      <c r="C692" t="str">
        <f>VLOOKUP(B692,lookup!$A$2:$D$49,3,0)</f>
        <v>Non Metropolitan Fire Authorities</v>
      </c>
      <c r="D692" t="str">
        <f>VLOOKUP(B692,lookup!$A$2:$D$49,4,0)</f>
        <v>E31000036</v>
      </c>
      <c r="E692" t="s">
        <v>177</v>
      </c>
      <c r="F692" t="s">
        <v>158</v>
      </c>
      <c r="G692">
        <v>0</v>
      </c>
      <c r="H692" s="28"/>
    </row>
    <row r="693" spans="1:8" x14ac:dyDescent="0.3">
      <c r="A693">
        <v>2019</v>
      </c>
      <c r="B693" t="s">
        <v>123</v>
      </c>
      <c r="C693" t="str">
        <f>VLOOKUP(B693,lookup!$A$2:$D$49,3,0)</f>
        <v>Non Metropolitan Fire Authorities</v>
      </c>
      <c r="D693" t="str">
        <f>VLOOKUP(B693,lookup!$A$2:$D$49,4,0)</f>
        <v>E31000036</v>
      </c>
      <c r="E693" t="s">
        <v>178</v>
      </c>
      <c r="F693" t="s">
        <v>158</v>
      </c>
      <c r="G693">
        <v>1</v>
      </c>
      <c r="H693" s="28"/>
    </row>
    <row r="694" spans="1:8" x14ac:dyDescent="0.3">
      <c r="A694">
        <v>2019</v>
      </c>
      <c r="B694" t="s">
        <v>123</v>
      </c>
      <c r="C694" t="str">
        <f>VLOOKUP(B694,lookup!$A$2:$D$49,3,0)</f>
        <v>Non Metropolitan Fire Authorities</v>
      </c>
      <c r="D694" t="str">
        <f>VLOOKUP(B694,lookup!$A$2:$D$49,4,0)</f>
        <v>E31000036</v>
      </c>
      <c r="E694" t="s">
        <v>179</v>
      </c>
      <c r="F694" t="s">
        <v>158</v>
      </c>
      <c r="G694">
        <v>0</v>
      </c>
      <c r="H694" s="28"/>
    </row>
    <row r="695" spans="1:8" x14ac:dyDescent="0.3">
      <c r="A695">
        <v>2019</v>
      </c>
      <c r="B695" t="s">
        <v>123</v>
      </c>
      <c r="C695" t="str">
        <f>VLOOKUP(B695,lookup!$A$2:$D$49,3,0)</f>
        <v>Non Metropolitan Fire Authorities</v>
      </c>
      <c r="D695" t="str">
        <f>VLOOKUP(B695,lookup!$A$2:$D$49,4,0)</f>
        <v>E31000036</v>
      </c>
      <c r="E695" t="s">
        <v>1087</v>
      </c>
      <c r="F695" t="s">
        <v>158</v>
      </c>
      <c r="G695">
        <v>0</v>
      </c>
      <c r="H695" s="28"/>
    </row>
    <row r="696" spans="1:8" x14ac:dyDescent="0.3">
      <c r="A696">
        <v>2019</v>
      </c>
      <c r="B696" t="s">
        <v>123</v>
      </c>
      <c r="C696" t="str">
        <f>VLOOKUP(B696,lookup!$A$2:$D$49,3,0)</f>
        <v>Non Metropolitan Fire Authorities</v>
      </c>
      <c r="D696" t="str">
        <f>VLOOKUP(B696,lookup!$A$2:$D$49,4,0)</f>
        <v>E31000036</v>
      </c>
      <c r="E696" t="s">
        <v>1088</v>
      </c>
      <c r="F696" t="s">
        <v>158</v>
      </c>
      <c r="G696">
        <v>0</v>
      </c>
      <c r="H696" s="28"/>
    </row>
    <row r="697" spans="1:8" x14ac:dyDescent="0.3">
      <c r="A697">
        <v>2019</v>
      </c>
      <c r="B697" t="s">
        <v>123</v>
      </c>
      <c r="C697" t="str">
        <f>VLOOKUP(B697,lookup!$A$2:$D$49,3,0)</f>
        <v>Non Metropolitan Fire Authorities</v>
      </c>
      <c r="D697" t="str">
        <f>VLOOKUP(B697,lookup!$A$2:$D$49,4,0)</f>
        <v>E31000036</v>
      </c>
      <c r="E697" t="s">
        <v>1089</v>
      </c>
      <c r="F697" t="s">
        <v>158</v>
      </c>
      <c r="G697">
        <v>33</v>
      </c>
      <c r="H697" s="28"/>
    </row>
    <row r="698" spans="1:8" x14ac:dyDescent="0.3">
      <c r="A698">
        <v>2019</v>
      </c>
      <c r="B698" t="s">
        <v>126</v>
      </c>
      <c r="C698" t="str">
        <f>VLOOKUP(B698,lookup!$A$2:$D$49,3,0)</f>
        <v>Metropolitan Fire Authorities</v>
      </c>
      <c r="D698" t="str">
        <f>VLOOKUP(B698,lookup!$A$2:$D$49,4,0)</f>
        <v>E31000044</v>
      </c>
      <c r="E698" t="s">
        <v>175</v>
      </c>
      <c r="F698" t="s">
        <v>158</v>
      </c>
      <c r="G698">
        <v>7</v>
      </c>
      <c r="H698" s="28"/>
    </row>
    <row r="699" spans="1:8" x14ac:dyDescent="0.3">
      <c r="A699">
        <v>2019</v>
      </c>
      <c r="B699" t="s">
        <v>126</v>
      </c>
      <c r="C699" t="str">
        <f>VLOOKUP(B699,lookup!$A$2:$D$49,3,0)</f>
        <v>Metropolitan Fire Authorities</v>
      </c>
      <c r="D699" t="str">
        <f>VLOOKUP(B699,lookup!$A$2:$D$49,4,0)</f>
        <v>E31000044</v>
      </c>
      <c r="E699" t="s">
        <v>1086</v>
      </c>
      <c r="F699" t="s">
        <v>158</v>
      </c>
      <c r="G699">
        <v>0</v>
      </c>
      <c r="H699" s="28"/>
    </row>
    <row r="700" spans="1:8" x14ac:dyDescent="0.3">
      <c r="A700">
        <v>2019</v>
      </c>
      <c r="B700" t="s">
        <v>126</v>
      </c>
      <c r="C700" t="str">
        <f>VLOOKUP(B700,lookup!$A$2:$D$49,3,0)</f>
        <v>Metropolitan Fire Authorities</v>
      </c>
      <c r="D700" t="str">
        <f>VLOOKUP(B700,lookup!$A$2:$D$49,4,0)</f>
        <v>E31000044</v>
      </c>
      <c r="E700" t="s">
        <v>177</v>
      </c>
      <c r="F700" t="s">
        <v>158</v>
      </c>
      <c r="G700">
        <v>0</v>
      </c>
      <c r="H700" s="28"/>
    </row>
    <row r="701" spans="1:8" x14ac:dyDescent="0.3">
      <c r="A701">
        <v>2019</v>
      </c>
      <c r="B701" t="s">
        <v>126</v>
      </c>
      <c r="C701" t="str">
        <f>VLOOKUP(B701,lookup!$A$2:$D$49,3,0)</f>
        <v>Metropolitan Fire Authorities</v>
      </c>
      <c r="D701" t="str">
        <f>VLOOKUP(B701,lookup!$A$2:$D$49,4,0)</f>
        <v>E31000044</v>
      </c>
      <c r="E701" t="s">
        <v>178</v>
      </c>
      <c r="F701" t="s">
        <v>158</v>
      </c>
      <c r="G701">
        <v>0</v>
      </c>
      <c r="H701" s="28"/>
    </row>
    <row r="702" spans="1:8" x14ac:dyDescent="0.3">
      <c r="A702">
        <v>2019</v>
      </c>
      <c r="B702" t="s">
        <v>126</v>
      </c>
      <c r="C702" t="str">
        <f>VLOOKUP(B702,lookup!$A$2:$D$49,3,0)</f>
        <v>Metropolitan Fire Authorities</v>
      </c>
      <c r="D702" t="str">
        <f>VLOOKUP(B702,lookup!$A$2:$D$49,4,0)</f>
        <v>E31000044</v>
      </c>
      <c r="E702" t="s">
        <v>179</v>
      </c>
      <c r="F702" t="s">
        <v>158</v>
      </c>
      <c r="G702">
        <v>0</v>
      </c>
      <c r="H702" s="28"/>
    </row>
    <row r="703" spans="1:8" x14ac:dyDescent="0.3">
      <c r="A703">
        <v>2019</v>
      </c>
      <c r="B703" t="s">
        <v>126</v>
      </c>
      <c r="C703" t="str">
        <f>VLOOKUP(B703,lookup!$A$2:$D$49,3,0)</f>
        <v>Metropolitan Fire Authorities</v>
      </c>
      <c r="D703" t="str">
        <f>VLOOKUP(B703,lookup!$A$2:$D$49,4,0)</f>
        <v>E31000044</v>
      </c>
      <c r="E703" t="s">
        <v>1087</v>
      </c>
      <c r="F703" t="s">
        <v>158</v>
      </c>
      <c r="G703">
        <v>0</v>
      </c>
      <c r="H703" s="28"/>
    </row>
    <row r="704" spans="1:8" x14ac:dyDescent="0.3">
      <c r="A704">
        <v>2019</v>
      </c>
      <c r="B704" t="s">
        <v>126</v>
      </c>
      <c r="C704" t="str">
        <f>VLOOKUP(B704,lookup!$A$2:$D$49,3,0)</f>
        <v>Metropolitan Fire Authorities</v>
      </c>
      <c r="D704" t="str">
        <f>VLOOKUP(B704,lookup!$A$2:$D$49,4,0)</f>
        <v>E31000044</v>
      </c>
      <c r="E704" t="s">
        <v>1088</v>
      </c>
      <c r="F704" t="s">
        <v>158</v>
      </c>
      <c r="G704">
        <v>0</v>
      </c>
      <c r="H704" s="28"/>
    </row>
    <row r="705" spans="1:8" x14ac:dyDescent="0.3">
      <c r="A705">
        <v>2019</v>
      </c>
      <c r="B705" t="s">
        <v>126</v>
      </c>
      <c r="C705" t="str">
        <f>VLOOKUP(B705,lookup!$A$2:$D$49,3,0)</f>
        <v>Metropolitan Fire Authorities</v>
      </c>
      <c r="D705" t="str">
        <f>VLOOKUP(B705,lookup!$A$2:$D$49,4,0)</f>
        <v>E31000044</v>
      </c>
      <c r="E705" t="s">
        <v>1089</v>
      </c>
      <c r="F705" t="s">
        <v>158</v>
      </c>
      <c r="G705">
        <v>0</v>
      </c>
      <c r="H705" s="28"/>
    </row>
    <row r="706" spans="1:8" x14ac:dyDescent="0.3">
      <c r="A706">
        <v>2019</v>
      </c>
      <c r="B706" t="s">
        <v>129</v>
      </c>
      <c r="C706" t="str">
        <f>VLOOKUP(B706,lookup!$A$2:$D$49,3,0)</f>
        <v>Non Metropolitan Fire Authorities</v>
      </c>
      <c r="D706" t="str">
        <f>VLOOKUP(B706,lookup!$A$2:$D$49,4,0)</f>
        <v>E31000037</v>
      </c>
      <c r="E706" t="s">
        <v>175</v>
      </c>
      <c r="F706" t="s">
        <v>158</v>
      </c>
      <c r="G706">
        <v>223</v>
      </c>
      <c r="H706" s="28"/>
    </row>
    <row r="707" spans="1:8" x14ac:dyDescent="0.3">
      <c r="A707">
        <v>2019</v>
      </c>
      <c r="B707" t="s">
        <v>129</v>
      </c>
      <c r="C707" t="str">
        <f>VLOOKUP(B707,lookup!$A$2:$D$49,3,0)</f>
        <v>Non Metropolitan Fire Authorities</v>
      </c>
      <c r="D707" t="str">
        <f>VLOOKUP(B707,lookup!$A$2:$D$49,4,0)</f>
        <v>E31000037</v>
      </c>
      <c r="E707" t="s">
        <v>1086</v>
      </c>
      <c r="F707" t="s">
        <v>158</v>
      </c>
      <c r="G707">
        <v>4</v>
      </c>
      <c r="H707" s="28"/>
    </row>
    <row r="708" spans="1:8" x14ac:dyDescent="0.3">
      <c r="A708">
        <v>2019</v>
      </c>
      <c r="B708" t="s">
        <v>129</v>
      </c>
      <c r="C708" t="str">
        <f>VLOOKUP(B708,lookup!$A$2:$D$49,3,0)</f>
        <v>Non Metropolitan Fire Authorities</v>
      </c>
      <c r="D708" t="str">
        <f>VLOOKUP(B708,lookup!$A$2:$D$49,4,0)</f>
        <v>E31000037</v>
      </c>
      <c r="E708" t="s">
        <v>177</v>
      </c>
      <c r="F708" t="s">
        <v>158</v>
      </c>
      <c r="G708">
        <v>0</v>
      </c>
      <c r="H708" s="28"/>
    </row>
    <row r="709" spans="1:8" x14ac:dyDescent="0.3">
      <c r="A709">
        <v>2019</v>
      </c>
      <c r="B709" t="s">
        <v>129</v>
      </c>
      <c r="C709" t="str">
        <f>VLOOKUP(B709,lookup!$A$2:$D$49,3,0)</f>
        <v>Non Metropolitan Fire Authorities</v>
      </c>
      <c r="D709" t="str">
        <f>VLOOKUP(B709,lookup!$A$2:$D$49,4,0)</f>
        <v>E31000037</v>
      </c>
      <c r="E709" t="s">
        <v>178</v>
      </c>
      <c r="F709" t="s">
        <v>158</v>
      </c>
      <c r="G709">
        <v>0</v>
      </c>
      <c r="H709" s="28"/>
    </row>
    <row r="710" spans="1:8" x14ac:dyDescent="0.3">
      <c r="A710">
        <v>2019</v>
      </c>
      <c r="B710" t="s">
        <v>129</v>
      </c>
      <c r="C710" t="str">
        <f>VLOOKUP(B710,lookup!$A$2:$D$49,3,0)</f>
        <v>Non Metropolitan Fire Authorities</v>
      </c>
      <c r="D710" t="str">
        <f>VLOOKUP(B710,lookup!$A$2:$D$49,4,0)</f>
        <v>E31000037</v>
      </c>
      <c r="E710" t="s">
        <v>179</v>
      </c>
      <c r="F710" t="s">
        <v>158</v>
      </c>
      <c r="G710">
        <v>0</v>
      </c>
      <c r="H710" s="28"/>
    </row>
    <row r="711" spans="1:8" x14ac:dyDescent="0.3">
      <c r="A711">
        <v>2019</v>
      </c>
      <c r="B711" t="s">
        <v>129</v>
      </c>
      <c r="C711" t="str">
        <f>VLOOKUP(B711,lookup!$A$2:$D$49,3,0)</f>
        <v>Non Metropolitan Fire Authorities</v>
      </c>
      <c r="D711" t="str">
        <f>VLOOKUP(B711,lookup!$A$2:$D$49,4,0)</f>
        <v>E31000037</v>
      </c>
      <c r="E711" t="s">
        <v>1087</v>
      </c>
      <c r="F711" t="s">
        <v>158</v>
      </c>
      <c r="G711">
        <v>0</v>
      </c>
      <c r="H711" s="28"/>
    </row>
    <row r="712" spans="1:8" x14ac:dyDescent="0.3">
      <c r="A712">
        <v>2019</v>
      </c>
      <c r="B712" t="s">
        <v>129</v>
      </c>
      <c r="C712" t="str">
        <f>VLOOKUP(B712,lookup!$A$2:$D$49,3,0)</f>
        <v>Non Metropolitan Fire Authorities</v>
      </c>
      <c r="D712" t="str">
        <f>VLOOKUP(B712,lookup!$A$2:$D$49,4,0)</f>
        <v>E31000037</v>
      </c>
      <c r="E712" t="s">
        <v>1088</v>
      </c>
      <c r="F712" t="s">
        <v>158</v>
      </c>
      <c r="G712">
        <v>0</v>
      </c>
      <c r="H712" s="28"/>
    </row>
    <row r="713" spans="1:8" x14ac:dyDescent="0.3">
      <c r="A713">
        <v>2019</v>
      </c>
      <c r="B713" t="s">
        <v>129</v>
      </c>
      <c r="C713" t="str">
        <f>VLOOKUP(B713,lookup!$A$2:$D$49,3,0)</f>
        <v>Non Metropolitan Fire Authorities</v>
      </c>
      <c r="D713" t="str">
        <f>VLOOKUP(B713,lookup!$A$2:$D$49,4,0)</f>
        <v>E31000037</v>
      </c>
      <c r="E713" t="s">
        <v>1089</v>
      </c>
      <c r="F713" t="s">
        <v>158</v>
      </c>
      <c r="G713">
        <v>55</v>
      </c>
      <c r="H713" s="28"/>
    </row>
    <row r="714" spans="1:8" x14ac:dyDescent="0.3">
      <c r="A714">
        <v>2019</v>
      </c>
      <c r="B714" t="s">
        <v>132</v>
      </c>
      <c r="C714" t="str">
        <f>VLOOKUP(B714,lookup!$A$2:$D$49,3,0)</f>
        <v>Metropolitan Fire Authorities</v>
      </c>
      <c r="D714" t="str">
        <f>VLOOKUP(B714,lookup!$A$2:$D$49,4,0)</f>
        <v>E31000045</v>
      </c>
      <c r="E714" t="s">
        <v>175</v>
      </c>
      <c r="F714" t="s">
        <v>158</v>
      </c>
      <c r="G714">
        <v>136</v>
      </c>
      <c r="H714" s="28"/>
    </row>
    <row r="715" spans="1:8" x14ac:dyDescent="0.3">
      <c r="A715">
        <v>2019</v>
      </c>
      <c r="B715" t="s">
        <v>132</v>
      </c>
      <c r="C715" t="str">
        <f>VLOOKUP(B715,lookup!$A$2:$D$49,3,0)</f>
        <v>Metropolitan Fire Authorities</v>
      </c>
      <c r="D715" t="str">
        <f>VLOOKUP(B715,lookup!$A$2:$D$49,4,0)</f>
        <v>E31000045</v>
      </c>
      <c r="E715" t="s">
        <v>1086</v>
      </c>
      <c r="F715" t="s">
        <v>158</v>
      </c>
      <c r="G715">
        <v>1</v>
      </c>
      <c r="H715" s="28"/>
    </row>
    <row r="716" spans="1:8" x14ac:dyDescent="0.3">
      <c r="A716">
        <v>2019</v>
      </c>
      <c r="B716" t="s">
        <v>132</v>
      </c>
      <c r="C716" t="str">
        <f>VLOOKUP(B716,lookup!$A$2:$D$49,3,0)</f>
        <v>Metropolitan Fire Authorities</v>
      </c>
      <c r="D716" t="str">
        <f>VLOOKUP(B716,lookup!$A$2:$D$49,4,0)</f>
        <v>E31000045</v>
      </c>
      <c r="E716" t="s">
        <v>177</v>
      </c>
      <c r="F716" t="s">
        <v>158</v>
      </c>
      <c r="G716">
        <v>0</v>
      </c>
      <c r="H716" s="28"/>
    </row>
    <row r="717" spans="1:8" x14ac:dyDescent="0.3">
      <c r="A717">
        <v>2019</v>
      </c>
      <c r="B717" t="s">
        <v>132</v>
      </c>
      <c r="C717" t="str">
        <f>VLOOKUP(B717,lookup!$A$2:$D$49,3,0)</f>
        <v>Metropolitan Fire Authorities</v>
      </c>
      <c r="D717" t="str">
        <f>VLOOKUP(B717,lookup!$A$2:$D$49,4,0)</f>
        <v>E31000045</v>
      </c>
      <c r="E717" t="s">
        <v>178</v>
      </c>
      <c r="F717" t="s">
        <v>158</v>
      </c>
      <c r="G717">
        <v>1</v>
      </c>
      <c r="H717" s="28"/>
    </row>
    <row r="718" spans="1:8" x14ac:dyDescent="0.3">
      <c r="A718">
        <v>2019</v>
      </c>
      <c r="B718" t="s">
        <v>132</v>
      </c>
      <c r="C718" t="str">
        <f>VLOOKUP(B718,lookup!$A$2:$D$49,3,0)</f>
        <v>Metropolitan Fire Authorities</v>
      </c>
      <c r="D718" t="str">
        <f>VLOOKUP(B718,lookup!$A$2:$D$49,4,0)</f>
        <v>E31000045</v>
      </c>
      <c r="E718" t="s">
        <v>179</v>
      </c>
      <c r="F718" t="s">
        <v>158</v>
      </c>
      <c r="G718">
        <v>2</v>
      </c>
      <c r="H718" s="28"/>
    </row>
    <row r="719" spans="1:8" x14ac:dyDescent="0.3">
      <c r="A719">
        <v>2019</v>
      </c>
      <c r="B719" t="s">
        <v>132</v>
      </c>
      <c r="C719" t="str">
        <f>VLOOKUP(B719,lookup!$A$2:$D$49,3,0)</f>
        <v>Metropolitan Fire Authorities</v>
      </c>
      <c r="D719" t="str">
        <f>VLOOKUP(B719,lookup!$A$2:$D$49,4,0)</f>
        <v>E31000045</v>
      </c>
      <c r="E719" t="s">
        <v>1087</v>
      </c>
      <c r="F719" t="s">
        <v>158</v>
      </c>
      <c r="G719">
        <v>0</v>
      </c>
      <c r="H719" s="28"/>
    </row>
    <row r="720" spans="1:8" x14ac:dyDescent="0.3">
      <c r="A720">
        <v>2019</v>
      </c>
      <c r="B720" t="s">
        <v>132</v>
      </c>
      <c r="C720" t="str">
        <f>VLOOKUP(B720,lookup!$A$2:$D$49,3,0)</f>
        <v>Metropolitan Fire Authorities</v>
      </c>
      <c r="D720" t="str">
        <f>VLOOKUP(B720,lookup!$A$2:$D$49,4,0)</f>
        <v>E31000045</v>
      </c>
      <c r="E720" t="s">
        <v>1088</v>
      </c>
      <c r="F720" t="s">
        <v>158</v>
      </c>
      <c r="G720">
        <v>0</v>
      </c>
      <c r="H720" s="28"/>
    </row>
    <row r="721" spans="1:8" x14ac:dyDescent="0.3">
      <c r="A721">
        <v>2019</v>
      </c>
      <c r="B721" t="s">
        <v>132</v>
      </c>
      <c r="C721" t="str">
        <f>VLOOKUP(B721,lookup!$A$2:$D$49,3,0)</f>
        <v>Metropolitan Fire Authorities</v>
      </c>
      <c r="D721" t="str">
        <f>VLOOKUP(B721,lookup!$A$2:$D$49,4,0)</f>
        <v>E31000045</v>
      </c>
      <c r="E721" t="s">
        <v>1089</v>
      </c>
      <c r="F721" t="s">
        <v>158</v>
      </c>
      <c r="G721">
        <v>1</v>
      </c>
      <c r="H721" s="28"/>
    </row>
    <row r="722" spans="1:8" x14ac:dyDescent="0.3">
      <c r="A722">
        <v>2019</v>
      </c>
      <c r="B722" t="s">
        <v>203</v>
      </c>
      <c r="C722" t="str">
        <f>VLOOKUP(B722,lookup!$A$2:$D$49,3,0)</f>
        <v>Non Metropolitan Fire Authorities</v>
      </c>
      <c r="D722" t="str">
        <f>VLOOKUP(B722,lookup!$A$2:$D$49,4,0)</f>
        <v>E31000047</v>
      </c>
      <c r="E722" t="s">
        <v>175</v>
      </c>
      <c r="F722" t="s">
        <v>158</v>
      </c>
      <c r="G722">
        <v>495</v>
      </c>
      <c r="H722" s="28"/>
    </row>
    <row r="723" spans="1:8" x14ac:dyDescent="0.3">
      <c r="A723">
        <v>2019</v>
      </c>
      <c r="B723" t="s">
        <v>203</v>
      </c>
      <c r="C723" t="str">
        <f>VLOOKUP(B723,lookup!$A$2:$D$49,3,0)</f>
        <v>Non Metropolitan Fire Authorities</v>
      </c>
      <c r="D723" t="str">
        <f>VLOOKUP(B723,lookup!$A$2:$D$49,4,0)</f>
        <v>E31000047</v>
      </c>
      <c r="E723" t="s">
        <v>1086</v>
      </c>
      <c r="F723" t="s">
        <v>158</v>
      </c>
      <c r="G723">
        <v>9</v>
      </c>
      <c r="H723" s="28"/>
    </row>
    <row r="724" spans="1:8" x14ac:dyDescent="0.3">
      <c r="A724">
        <v>2019</v>
      </c>
      <c r="B724" t="s">
        <v>203</v>
      </c>
      <c r="C724" t="str">
        <f>VLOOKUP(B724,lookup!$A$2:$D$49,3,0)</f>
        <v>Non Metropolitan Fire Authorities</v>
      </c>
      <c r="D724" t="str">
        <f>VLOOKUP(B724,lookup!$A$2:$D$49,4,0)</f>
        <v>E31000047</v>
      </c>
      <c r="E724" t="s">
        <v>177</v>
      </c>
      <c r="F724" t="s">
        <v>158</v>
      </c>
      <c r="G724">
        <v>1</v>
      </c>
      <c r="H724" s="28"/>
    </row>
    <row r="725" spans="1:8" x14ac:dyDescent="0.3">
      <c r="A725">
        <v>2019</v>
      </c>
      <c r="B725" t="s">
        <v>203</v>
      </c>
      <c r="C725" t="str">
        <f>VLOOKUP(B725,lookup!$A$2:$D$49,3,0)</f>
        <v>Non Metropolitan Fire Authorities</v>
      </c>
      <c r="D725" t="str">
        <f>VLOOKUP(B725,lookup!$A$2:$D$49,4,0)</f>
        <v>E31000047</v>
      </c>
      <c r="E725" t="s">
        <v>178</v>
      </c>
      <c r="F725" t="s">
        <v>158</v>
      </c>
      <c r="G725">
        <v>0</v>
      </c>
      <c r="H725" s="28"/>
    </row>
    <row r="726" spans="1:8" x14ac:dyDescent="0.3">
      <c r="A726">
        <v>2019</v>
      </c>
      <c r="B726" t="s">
        <v>203</v>
      </c>
      <c r="C726" t="str">
        <f>VLOOKUP(B726,lookup!$A$2:$D$49,3,0)</f>
        <v>Non Metropolitan Fire Authorities</v>
      </c>
      <c r="D726" t="str">
        <f>VLOOKUP(B726,lookup!$A$2:$D$49,4,0)</f>
        <v>E31000047</v>
      </c>
      <c r="E726" t="s">
        <v>179</v>
      </c>
      <c r="F726" t="s">
        <v>158</v>
      </c>
      <c r="G726">
        <v>1</v>
      </c>
      <c r="H726" s="28"/>
    </row>
    <row r="727" spans="1:8" x14ac:dyDescent="0.3">
      <c r="A727">
        <v>2019</v>
      </c>
      <c r="B727" t="s">
        <v>203</v>
      </c>
      <c r="C727" t="str">
        <f>VLOOKUP(B727,lookup!$A$2:$D$49,3,0)</f>
        <v>Non Metropolitan Fire Authorities</v>
      </c>
      <c r="D727" t="str">
        <f>VLOOKUP(B727,lookup!$A$2:$D$49,4,0)</f>
        <v>E31000047</v>
      </c>
      <c r="E727" t="s">
        <v>1087</v>
      </c>
      <c r="F727" t="s">
        <v>158</v>
      </c>
      <c r="G727">
        <v>0</v>
      </c>
      <c r="H727" s="28"/>
    </row>
    <row r="728" spans="1:8" x14ac:dyDescent="0.3">
      <c r="A728">
        <v>2019</v>
      </c>
      <c r="B728" t="s">
        <v>203</v>
      </c>
      <c r="C728" t="str">
        <f>VLOOKUP(B728,lookup!$A$2:$D$49,3,0)</f>
        <v>Non Metropolitan Fire Authorities</v>
      </c>
      <c r="D728" t="str">
        <f>VLOOKUP(B728,lookup!$A$2:$D$49,4,0)</f>
        <v>E31000047</v>
      </c>
      <c r="E728" t="s">
        <v>1088</v>
      </c>
      <c r="F728" t="s">
        <v>158</v>
      </c>
      <c r="G728">
        <v>0</v>
      </c>
      <c r="H728" s="28"/>
    </row>
    <row r="729" spans="1:8" x14ac:dyDescent="0.3">
      <c r="A729">
        <v>2019</v>
      </c>
      <c r="B729" t="s">
        <v>203</v>
      </c>
      <c r="C729" t="str">
        <f>VLOOKUP(B729,lookup!$A$2:$D$49,3,0)</f>
        <v>Non Metropolitan Fire Authorities</v>
      </c>
      <c r="D729" t="str">
        <f>VLOOKUP(B729,lookup!$A$2:$D$49,4,0)</f>
        <v>E31000047</v>
      </c>
      <c r="E729" t="s">
        <v>1089</v>
      </c>
      <c r="F729" t="s">
        <v>158</v>
      </c>
      <c r="G729">
        <v>75</v>
      </c>
      <c r="H729" s="28"/>
    </row>
    <row r="730" spans="1:8" x14ac:dyDescent="0.3">
      <c r="A730">
        <v>2019</v>
      </c>
      <c r="B730" t="s">
        <v>138</v>
      </c>
      <c r="C730" t="str">
        <f>VLOOKUP(B730,lookup!$A$2:$D$49,3,0)</f>
        <v>Non Metropolitan Fire Authorities</v>
      </c>
      <c r="D730" t="str">
        <f>VLOOKUP(B730,lookup!$A$2:$D$49,4,0)</f>
        <v>NWFC</v>
      </c>
      <c r="E730" t="s">
        <v>175</v>
      </c>
      <c r="F730" t="s">
        <v>158</v>
      </c>
      <c r="G730">
        <v>0</v>
      </c>
      <c r="H730" s="28"/>
    </row>
    <row r="731" spans="1:8" x14ac:dyDescent="0.3">
      <c r="A731">
        <v>2019</v>
      </c>
      <c r="B731" t="s">
        <v>138</v>
      </c>
      <c r="C731" t="str">
        <f>VLOOKUP(B731,lookup!$A$2:$D$49,3,0)</f>
        <v>Non Metropolitan Fire Authorities</v>
      </c>
      <c r="D731" t="str">
        <f>VLOOKUP(B731,lookup!$A$2:$D$49,4,0)</f>
        <v>NWFC</v>
      </c>
      <c r="E731" t="s">
        <v>1086</v>
      </c>
      <c r="F731" t="s">
        <v>158</v>
      </c>
      <c r="G731">
        <v>0</v>
      </c>
      <c r="H731" s="28"/>
    </row>
    <row r="732" spans="1:8" x14ac:dyDescent="0.3">
      <c r="A732">
        <v>2019</v>
      </c>
      <c r="B732" t="s">
        <v>138</v>
      </c>
      <c r="C732" t="str">
        <f>VLOOKUP(B732,lookup!$A$2:$D$49,3,0)</f>
        <v>Non Metropolitan Fire Authorities</v>
      </c>
      <c r="D732" t="str">
        <f>VLOOKUP(B732,lookup!$A$2:$D$49,4,0)</f>
        <v>NWFC</v>
      </c>
      <c r="E732" t="s">
        <v>177</v>
      </c>
      <c r="F732" t="s">
        <v>158</v>
      </c>
      <c r="G732">
        <v>0</v>
      </c>
      <c r="H732" s="28"/>
    </row>
    <row r="733" spans="1:8" x14ac:dyDescent="0.3">
      <c r="A733">
        <v>2019</v>
      </c>
      <c r="B733" t="s">
        <v>138</v>
      </c>
      <c r="C733" t="str">
        <f>VLOOKUP(B733,lookup!$A$2:$D$49,3,0)</f>
        <v>Non Metropolitan Fire Authorities</v>
      </c>
      <c r="D733" t="str">
        <f>VLOOKUP(B733,lookup!$A$2:$D$49,4,0)</f>
        <v>NWFC</v>
      </c>
      <c r="E733" t="s">
        <v>178</v>
      </c>
      <c r="F733" t="s">
        <v>158</v>
      </c>
      <c r="G733">
        <v>0</v>
      </c>
      <c r="H733" s="28"/>
    </row>
    <row r="734" spans="1:8" x14ac:dyDescent="0.3">
      <c r="A734">
        <v>2019</v>
      </c>
      <c r="B734" t="s">
        <v>138</v>
      </c>
      <c r="C734" t="str">
        <f>VLOOKUP(B734,lookup!$A$2:$D$49,3,0)</f>
        <v>Non Metropolitan Fire Authorities</v>
      </c>
      <c r="D734" t="str">
        <f>VLOOKUP(B734,lookup!$A$2:$D$49,4,0)</f>
        <v>NWFC</v>
      </c>
      <c r="E734" t="s">
        <v>179</v>
      </c>
      <c r="F734" t="s">
        <v>158</v>
      </c>
      <c r="G734">
        <v>0</v>
      </c>
      <c r="H734" s="28"/>
    </row>
    <row r="735" spans="1:8" x14ac:dyDescent="0.3">
      <c r="A735">
        <v>2019</v>
      </c>
      <c r="B735" t="s">
        <v>138</v>
      </c>
      <c r="C735" t="str">
        <f>VLOOKUP(B735,lookup!$A$2:$D$49,3,0)</f>
        <v>Non Metropolitan Fire Authorities</v>
      </c>
      <c r="D735" t="str">
        <f>VLOOKUP(B735,lookup!$A$2:$D$49,4,0)</f>
        <v>NWFC</v>
      </c>
      <c r="E735" t="s">
        <v>1087</v>
      </c>
      <c r="F735" t="s">
        <v>158</v>
      </c>
      <c r="G735">
        <v>0</v>
      </c>
      <c r="H735" s="28"/>
    </row>
    <row r="736" spans="1:8" x14ac:dyDescent="0.3">
      <c r="A736">
        <v>2019</v>
      </c>
      <c r="B736" t="s">
        <v>138</v>
      </c>
      <c r="C736" t="str">
        <f>VLOOKUP(B736,lookup!$A$2:$D$49,3,0)</f>
        <v>Non Metropolitan Fire Authorities</v>
      </c>
      <c r="D736" t="str">
        <f>VLOOKUP(B736,lookup!$A$2:$D$49,4,0)</f>
        <v>NWFC</v>
      </c>
      <c r="E736" t="s">
        <v>1088</v>
      </c>
      <c r="F736" t="s">
        <v>158</v>
      </c>
      <c r="G736">
        <v>0</v>
      </c>
      <c r="H736" s="28"/>
    </row>
    <row r="737" spans="1:8" x14ac:dyDescent="0.3">
      <c r="A737">
        <v>2019</v>
      </c>
      <c r="B737" t="s">
        <v>138</v>
      </c>
      <c r="C737" t="str">
        <f>VLOOKUP(B737,lookup!$A$2:$D$49,3,0)</f>
        <v>Non Metropolitan Fire Authorities</v>
      </c>
      <c r="D737" t="str">
        <f>VLOOKUP(B737,lookup!$A$2:$D$49,4,0)</f>
        <v>NWFC</v>
      </c>
      <c r="E737" t="s">
        <v>1089</v>
      </c>
      <c r="F737" t="s">
        <v>158</v>
      </c>
      <c r="G737">
        <v>0</v>
      </c>
      <c r="H737" s="28"/>
    </row>
    <row r="738" spans="1:8" x14ac:dyDescent="0.3">
      <c r="A738">
        <v>2019</v>
      </c>
      <c r="B738" t="s">
        <v>0</v>
      </c>
      <c r="C738" t="str">
        <f>VLOOKUP(B738,lookup!$A$2:$D$49,3,0)</f>
        <v>Non Metropolitan Fire Authorities</v>
      </c>
      <c r="D738" t="str">
        <f>VLOOKUP(B738,lookup!$A$2:$D$49,4,0)</f>
        <v>E31000001</v>
      </c>
      <c r="E738" t="s">
        <v>175</v>
      </c>
      <c r="F738" t="s">
        <v>1071</v>
      </c>
      <c r="G738">
        <v>31</v>
      </c>
      <c r="H738" s="28"/>
    </row>
    <row r="739" spans="1:8" x14ac:dyDescent="0.3">
      <c r="A739">
        <v>2019</v>
      </c>
      <c r="B739" t="s">
        <v>0</v>
      </c>
      <c r="C739" t="str">
        <f>VLOOKUP(B739,lookup!$A$2:$D$49,3,0)</f>
        <v>Non Metropolitan Fire Authorities</v>
      </c>
      <c r="D739" t="str">
        <f>VLOOKUP(B739,lookup!$A$2:$D$49,4,0)</f>
        <v>E31000001</v>
      </c>
      <c r="E739" t="s">
        <v>1086</v>
      </c>
      <c r="F739" t="s">
        <v>1071</v>
      </c>
      <c r="G739">
        <v>1</v>
      </c>
      <c r="H739" s="28"/>
    </row>
    <row r="740" spans="1:8" x14ac:dyDescent="0.3">
      <c r="A740">
        <v>2019</v>
      </c>
      <c r="B740" t="s">
        <v>0</v>
      </c>
      <c r="C740" t="str">
        <f>VLOOKUP(B740,lookup!$A$2:$D$49,3,0)</f>
        <v>Non Metropolitan Fire Authorities</v>
      </c>
      <c r="D740" t="str">
        <f>VLOOKUP(B740,lookup!$A$2:$D$49,4,0)</f>
        <v>E31000001</v>
      </c>
      <c r="E740" t="s">
        <v>177</v>
      </c>
      <c r="F740" t="s">
        <v>1071</v>
      </c>
      <c r="G740">
        <v>1</v>
      </c>
      <c r="H740" s="28"/>
    </row>
    <row r="741" spans="1:8" x14ac:dyDescent="0.3">
      <c r="A741">
        <v>2019</v>
      </c>
      <c r="B741" t="s">
        <v>0</v>
      </c>
      <c r="C741" t="str">
        <f>VLOOKUP(B741,lookup!$A$2:$D$49,3,0)</f>
        <v>Non Metropolitan Fire Authorities</v>
      </c>
      <c r="D741" t="str">
        <f>VLOOKUP(B741,lookup!$A$2:$D$49,4,0)</f>
        <v>E31000001</v>
      </c>
      <c r="E741" t="s">
        <v>178</v>
      </c>
      <c r="F741" t="s">
        <v>1071</v>
      </c>
      <c r="G741">
        <v>0</v>
      </c>
      <c r="H741" s="28"/>
    </row>
    <row r="742" spans="1:8" x14ac:dyDescent="0.3">
      <c r="A742">
        <v>2019</v>
      </c>
      <c r="B742" t="s">
        <v>0</v>
      </c>
      <c r="C742" t="str">
        <f>VLOOKUP(B742,lookup!$A$2:$D$49,3,0)</f>
        <v>Non Metropolitan Fire Authorities</v>
      </c>
      <c r="D742" t="str">
        <f>VLOOKUP(B742,lookup!$A$2:$D$49,4,0)</f>
        <v>E31000001</v>
      </c>
      <c r="E742" t="s">
        <v>179</v>
      </c>
      <c r="F742" t="s">
        <v>1071</v>
      </c>
      <c r="G742">
        <v>0</v>
      </c>
      <c r="H742" s="28"/>
    </row>
    <row r="743" spans="1:8" x14ac:dyDescent="0.3">
      <c r="A743">
        <v>2019</v>
      </c>
      <c r="B743" t="s">
        <v>0</v>
      </c>
      <c r="C743" t="str">
        <f>VLOOKUP(B743,lookup!$A$2:$D$49,3,0)</f>
        <v>Non Metropolitan Fire Authorities</v>
      </c>
      <c r="D743" t="str">
        <f>VLOOKUP(B743,lookup!$A$2:$D$49,4,0)</f>
        <v>E31000001</v>
      </c>
      <c r="E743" t="s">
        <v>1087</v>
      </c>
      <c r="F743" t="s">
        <v>1071</v>
      </c>
      <c r="G743">
        <v>0</v>
      </c>
      <c r="H743" s="28"/>
    </row>
    <row r="744" spans="1:8" x14ac:dyDescent="0.3">
      <c r="A744">
        <v>2019</v>
      </c>
      <c r="B744" t="s">
        <v>0</v>
      </c>
      <c r="C744" t="str">
        <f>VLOOKUP(B744,lookup!$A$2:$D$49,3,0)</f>
        <v>Non Metropolitan Fire Authorities</v>
      </c>
      <c r="D744" t="str">
        <f>VLOOKUP(B744,lookup!$A$2:$D$49,4,0)</f>
        <v>E31000001</v>
      </c>
      <c r="E744" t="s">
        <v>1088</v>
      </c>
      <c r="F744" t="s">
        <v>1071</v>
      </c>
      <c r="G744">
        <v>0</v>
      </c>
      <c r="H744" s="28"/>
    </row>
    <row r="745" spans="1:8" x14ac:dyDescent="0.3">
      <c r="A745">
        <v>2019</v>
      </c>
      <c r="B745" t="s">
        <v>0</v>
      </c>
      <c r="C745" t="str">
        <f>VLOOKUP(B745,lookup!$A$2:$D$49,3,0)</f>
        <v>Non Metropolitan Fire Authorities</v>
      </c>
      <c r="D745" t="str">
        <f>VLOOKUP(B745,lookup!$A$2:$D$49,4,0)</f>
        <v>E31000001</v>
      </c>
      <c r="E745" t="s">
        <v>1089</v>
      </c>
      <c r="F745" t="s">
        <v>1071</v>
      </c>
      <c r="G745">
        <v>6</v>
      </c>
      <c r="H745" s="28"/>
    </row>
    <row r="746" spans="1:8" x14ac:dyDescent="0.3">
      <c r="A746">
        <v>2019</v>
      </c>
      <c r="B746" t="s">
        <v>3</v>
      </c>
      <c r="C746" t="str">
        <f>VLOOKUP(B746,lookup!$A$2:$D$49,3,0)</f>
        <v>Non Metropolitan Fire Authorities</v>
      </c>
      <c r="D746" t="str">
        <f>VLOOKUP(B746,lookup!$A$2:$D$49,4,0)</f>
        <v>E31000002</v>
      </c>
      <c r="E746" t="s">
        <v>175</v>
      </c>
      <c r="F746" t="s">
        <v>1071</v>
      </c>
      <c r="G746">
        <v>21</v>
      </c>
      <c r="H746" s="28"/>
    </row>
    <row r="747" spans="1:8" x14ac:dyDescent="0.3">
      <c r="A747">
        <v>2019</v>
      </c>
      <c r="B747" t="s">
        <v>3</v>
      </c>
      <c r="C747" t="str">
        <f>VLOOKUP(B747,lookup!$A$2:$D$49,3,0)</f>
        <v>Non Metropolitan Fire Authorities</v>
      </c>
      <c r="D747" t="str">
        <f>VLOOKUP(B747,lookup!$A$2:$D$49,4,0)</f>
        <v>E31000002</v>
      </c>
      <c r="E747" t="s">
        <v>1086</v>
      </c>
      <c r="F747" t="s">
        <v>1071</v>
      </c>
      <c r="G747">
        <v>1</v>
      </c>
      <c r="H747" s="28"/>
    </row>
    <row r="748" spans="1:8" x14ac:dyDescent="0.3">
      <c r="A748">
        <v>2019</v>
      </c>
      <c r="B748" t="s">
        <v>3</v>
      </c>
      <c r="C748" t="str">
        <f>VLOOKUP(B748,lookup!$A$2:$D$49,3,0)</f>
        <v>Non Metropolitan Fire Authorities</v>
      </c>
      <c r="D748" t="str">
        <f>VLOOKUP(B748,lookup!$A$2:$D$49,4,0)</f>
        <v>E31000002</v>
      </c>
      <c r="E748" t="s">
        <v>177</v>
      </c>
      <c r="F748" t="s">
        <v>1071</v>
      </c>
      <c r="G748">
        <v>0</v>
      </c>
      <c r="H748" s="28"/>
    </row>
    <row r="749" spans="1:8" x14ac:dyDescent="0.3">
      <c r="A749">
        <v>2019</v>
      </c>
      <c r="B749" t="s">
        <v>3</v>
      </c>
      <c r="C749" t="str">
        <f>VLOOKUP(B749,lookup!$A$2:$D$49,3,0)</f>
        <v>Non Metropolitan Fire Authorities</v>
      </c>
      <c r="D749" t="str">
        <f>VLOOKUP(B749,lookup!$A$2:$D$49,4,0)</f>
        <v>E31000002</v>
      </c>
      <c r="E749" t="s">
        <v>178</v>
      </c>
      <c r="F749" t="s">
        <v>1071</v>
      </c>
      <c r="G749">
        <v>0</v>
      </c>
      <c r="H749" s="28"/>
    </row>
    <row r="750" spans="1:8" x14ac:dyDescent="0.3">
      <c r="A750">
        <v>2019</v>
      </c>
      <c r="B750" t="s">
        <v>3</v>
      </c>
      <c r="C750" t="str">
        <f>VLOOKUP(B750,lookup!$A$2:$D$49,3,0)</f>
        <v>Non Metropolitan Fire Authorities</v>
      </c>
      <c r="D750" t="str">
        <f>VLOOKUP(B750,lookup!$A$2:$D$49,4,0)</f>
        <v>E31000002</v>
      </c>
      <c r="E750" t="s">
        <v>179</v>
      </c>
      <c r="F750" t="s">
        <v>1071</v>
      </c>
      <c r="G750">
        <v>1</v>
      </c>
      <c r="H750" s="28"/>
    </row>
    <row r="751" spans="1:8" x14ac:dyDescent="0.3">
      <c r="A751">
        <v>2019</v>
      </c>
      <c r="B751" t="s">
        <v>3</v>
      </c>
      <c r="C751" t="str">
        <f>VLOOKUP(B751,lookup!$A$2:$D$49,3,0)</f>
        <v>Non Metropolitan Fire Authorities</v>
      </c>
      <c r="D751" t="str">
        <f>VLOOKUP(B751,lookup!$A$2:$D$49,4,0)</f>
        <v>E31000002</v>
      </c>
      <c r="E751" t="s">
        <v>1087</v>
      </c>
      <c r="F751" t="s">
        <v>1071</v>
      </c>
      <c r="G751">
        <v>0</v>
      </c>
      <c r="H751" s="28"/>
    </row>
    <row r="752" spans="1:8" x14ac:dyDescent="0.3">
      <c r="A752">
        <v>2019</v>
      </c>
      <c r="B752" t="s">
        <v>3</v>
      </c>
      <c r="C752" t="str">
        <f>VLOOKUP(B752,lookup!$A$2:$D$49,3,0)</f>
        <v>Non Metropolitan Fire Authorities</v>
      </c>
      <c r="D752" t="str">
        <f>VLOOKUP(B752,lookup!$A$2:$D$49,4,0)</f>
        <v>E31000002</v>
      </c>
      <c r="E752" t="s">
        <v>1088</v>
      </c>
      <c r="F752" t="s">
        <v>1071</v>
      </c>
      <c r="G752">
        <v>0</v>
      </c>
      <c r="H752" s="28"/>
    </row>
    <row r="753" spans="1:8" x14ac:dyDescent="0.3">
      <c r="A753">
        <v>2019</v>
      </c>
      <c r="B753" t="s">
        <v>3</v>
      </c>
      <c r="C753" t="str">
        <f>VLOOKUP(B753,lookup!$A$2:$D$49,3,0)</f>
        <v>Non Metropolitan Fire Authorities</v>
      </c>
      <c r="D753" t="str">
        <f>VLOOKUP(B753,lookup!$A$2:$D$49,4,0)</f>
        <v>E31000002</v>
      </c>
      <c r="E753" t="s">
        <v>1089</v>
      </c>
      <c r="F753" t="s">
        <v>1071</v>
      </c>
      <c r="G753">
        <v>1</v>
      </c>
      <c r="H753" s="28"/>
    </row>
    <row r="754" spans="1:8" x14ac:dyDescent="0.3">
      <c r="A754">
        <v>2019</v>
      </c>
      <c r="B754" t="s">
        <v>6</v>
      </c>
      <c r="C754" t="str">
        <f>VLOOKUP(B754,lookup!$A$2:$D$49,3,0)</f>
        <v>Non Metropolitan Fire Authorities</v>
      </c>
      <c r="D754" t="str">
        <f>VLOOKUP(B754,lookup!$A$2:$D$49,4,0)</f>
        <v>E31000003</v>
      </c>
      <c r="E754" t="s">
        <v>175</v>
      </c>
      <c r="F754" t="s">
        <v>1071</v>
      </c>
      <c r="G754">
        <v>39</v>
      </c>
      <c r="H754" s="28"/>
    </row>
    <row r="755" spans="1:8" x14ac:dyDescent="0.3">
      <c r="A755">
        <v>2019</v>
      </c>
      <c r="B755" t="s">
        <v>6</v>
      </c>
      <c r="C755" t="str">
        <f>VLOOKUP(B755,lookup!$A$2:$D$49,3,0)</f>
        <v>Non Metropolitan Fire Authorities</v>
      </c>
      <c r="D755" t="str">
        <f>VLOOKUP(B755,lookup!$A$2:$D$49,4,0)</f>
        <v>E31000003</v>
      </c>
      <c r="E755" t="s">
        <v>1086</v>
      </c>
      <c r="F755" t="s">
        <v>1071</v>
      </c>
      <c r="G755">
        <v>0</v>
      </c>
      <c r="H755" s="28"/>
    </row>
    <row r="756" spans="1:8" x14ac:dyDescent="0.3">
      <c r="A756">
        <v>2019</v>
      </c>
      <c r="B756" t="s">
        <v>6</v>
      </c>
      <c r="C756" t="str">
        <f>VLOOKUP(B756,lookup!$A$2:$D$49,3,0)</f>
        <v>Non Metropolitan Fire Authorities</v>
      </c>
      <c r="D756" t="str">
        <f>VLOOKUP(B756,lookup!$A$2:$D$49,4,0)</f>
        <v>E31000003</v>
      </c>
      <c r="E756" t="s">
        <v>177</v>
      </c>
      <c r="F756" t="s">
        <v>1071</v>
      </c>
      <c r="G756">
        <v>0</v>
      </c>
      <c r="H756" s="28"/>
    </row>
    <row r="757" spans="1:8" x14ac:dyDescent="0.3">
      <c r="A757">
        <v>2019</v>
      </c>
      <c r="B757" t="s">
        <v>6</v>
      </c>
      <c r="C757" t="str">
        <f>VLOOKUP(B757,lookup!$A$2:$D$49,3,0)</f>
        <v>Non Metropolitan Fire Authorities</v>
      </c>
      <c r="D757" t="str">
        <f>VLOOKUP(B757,lookup!$A$2:$D$49,4,0)</f>
        <v>E31000003</v>
      </c>
      <c r="E757" t="s">
        <v>178</v>
      </c>
      <c r="F757" t="s">
        <v>1071</v>
      </c>
      <c r="G757">
        <v>0</v>
      </c>
      <c r="H757" s="28"/>
    </row>
    <row r="758" spans="1:8" x14ac:dyDescent="0.3">
      <c r="A758">
        <v>2019</v>
      </c>
      <c r="B758" t="s">
        <v>6</v>
      </c>
      <c r="C758" t="str">
        <f>VLOOKUP(B758,lookup!$A$2:$D$49,3,0)</f>
        <v>Non Metropolitan Fire Authorities</v>
      </c>
      <c r="D758" t="str">
        <f>VLOOKUP(B758,lookup!$A$2:$D$49,4,0)</f>
        <v>E31000003</v>
      </c>
      <c r="E758" t="s">
        <v>179</v>
      </c>
      <c r="F758" t="s">
        <v>1071</v>
      </c>
      <c r="G758">
        <v>1</v>
      </c>
      <c r="H758" s="28"/>
    </row>
    <row r="759" spans="1:8" x14ac:dyDescent="0.3">
      <c r="A759">
        <v>2019</v>
      </c>
      <c r="B759" t="s">
        <v>6</v>
      </c>
      <c r="C759" t="str">
        <f>VLOOKUP(B759,lookup!$A$2:$D$49,3,0)</f>
        <v>Non Metropolitan Fire Authorities</v>
      </c>
      <c r="D759" t="str">
        <f>VLOOKUP(B759,lookup!$A$2:$D$49,4,0)</f>
        <v>E31000003</v>
      </c>
      <c r="E759" t="s">
        <v>1087</v>
      </c>
      <c r="F759" t="s">
        <v>1071</v>
      </c>
      <c r="G759">
        <v>0</v>
      </c>
      <c r="H759" s="28"/>
    </row>
    <row r="760" spans="1:8" x14ac:dyDescent="0.3">
      <c r="A760">
        <v>2019</v>
      </c>
      <c r="B760" t="s">
        <v>6</v>
      </c>
      <c r="C760" t="str">
        <f>VLOOKUP(B760,lookup!$A$2:$D$49,3,0)</f>
        <v>Non Metropolitan Fire Authorities</v>
      </c>
      <c r="D760" t="str">
        <f>VLOOKUP(B760,lookup!$A$2:$D$49,4,0)</f>
        <v>E31000003</v>
      </c>
      <c r="E760" t="s">
        <v>1088</v>
      </c>
      <c r="F760" t="s">
        <v>1071</v>
      </c>
      <c r="G760">
        <v>0</v>
      </c>
      <c r="H760" s="28"/>
    </row>
    <row r="761" spans="1:8" x14ac:dyDescent="0.3">
      <c r="A761">
        <v>2019</v>
      </c>
      <c r="B761" t="s">
        <v>6</v>
      </c>
      <c r="C761" t="str">
        <f>VLOOKUP(B761,lookup!$A$2:$D$49,3,0)</f>
        <v>Non Metropolitan Fire Authorities</v>
      </c>
      <c r="D761" t="str">
        <f>VLOOKUP(B761,lookup!$A$2:$D$49,4,0)</f>
        <v>E31000003</v>
      </c>
      <c r="E761" t="s">
        <v>1089</v>
      </c>
      <c r="F761" t="s">
        <v>1071</v>
      </c>
      <c r="G761">
        <v>0</v>
      </c>
      <c r="H761" s="28"/>
    </row>
    <row r="762" spans="1:8" x14ac:dyDescent="0.3">
      <c r="A762">
        <v>2019</v>
      </c>
      <c r="B762" t="s">
        <v>9</v>
      </c>
      <c r="C762" t="str">
        <f>VLOOKUP(B762,lookup!$A$2:$D$49,3,0)</f>
        <v>Non Metropolitan Fire Authorities</v>
      </c>
      <c r="D762" t="str">
        <f>VLOOKUP(B762,lookup!$A$2:$D$49,4,0)</f>
        <v>E31000004</v>
      </c>
      <c r="E762" t="s">
        <v>175</v>
      </c>
      <c r="F762" t="s">
        <v>1071</v>
      </c>
      <c r="G762">
        <v>0</v>
      </c>
      <c r="H762" s="28"/>
    </row>
    <row r="763" spans="1:8" x14ac:dyDescent="0.3">
      <c r="A763">
        <v>2019</v>
      </c>
      <c r="B763" t="s">
        <v>9</v>
      </c>
      <c r="C763" t="str">
        <f>VLOOKUP(B763,lookup!$A$2:$D$49,3,0)</f>
        <v>Non Metropolitan Fire Authorities</v>
      </c>
      <c r="D763" t="str">
        <f>VLOOKUP(B763,lookup!$A$2:$D$49,4,0)</f>
        <v>E31000004</v>
      </c>
      <c r="E763" t="s">
        <v>1086</v>
      </c>
      <c r="F763" t="s">
        <v>1071</v>
      </c>
      <c r="G763">
        <v>0</v>
      </c>
      <c r="H763" s="28"/>
    </row>
    <row r="764" spans="1:8" x14ac:dyDescent="0.3">
      <c r="A764">
        <v>2019</v>
      </c>
      <c r="B764" t="s">
        <v>9</v>
      </c>
      <c r="C764" t="str">
        <f>VLOOKUP(B764,lookup!$A$2:$D$49,3,0)</f>
        <v>Non Metropolitan Fire Authorities</v>
      </c>
      <c r="D764" t="str">
        <f>VLOOKUP(B764,lookup!$A$2:$D$49,4,0)</f>
        <v>E31000004</v>
      </c>
      <c r="E764" t="s">
        <v>177</v>
      </c>
      <c r="F764" t="s">
        <v>1071</v>
      </c>
      <c r="G764">
        <v>0</v>
      </c>
      <c r="H764" s="28"/>
    </row>
    <row r="765" spans="1:8" x14ac:dyDescent="0.3">
      <c r="A765">
        <v>2019</v>
      </c>
      <c r="B765" t="s">
        <v>9</v>
      </c>
      <c r="C765" t="str">
        <f>VLOOKUP(B765,lookup!$A$2:$D$49,3,0)</f>
        <v>Non Metropolitan Fire Authorities</v>
      </c>
      <c r="D765" t="str">
        <f>VLOOKUP(B765,lookup!$A$2:$D$49,4,0)</f>
        <v>E31000004</v>
      </c>
      <c r="E765" t="s">
        <v>178</v>
      </c>
      <c r="F765" t="s">
        <v>1071</v>
      </c>
      <c r="G765">
        <v>0</v>
      </c>
      <c r="H765" s="28"/>
    </row>
    <row r="766" spans="1:8" x14ac:dyDescent="0.3">
      <c r="A766">
        <v>2019</v>
      </c>
      <c r="B766" t="s">
        <v>9</v>
      </c>
      <c r="C766" t="str">
        <f>VLOOKUP(B766,lookup!$A$2:$D$49,3,0)</f>
        <v>Non Metropolitan Fire Authorities</v>
      </c>
      <c r="D766" t="str">
        <f>VLOOKUP(B766,lookup!$A$2:$D$49,4,0)</f>
        <v>E31000004</v>
      </c>
      <c r="E766" t="s">
        <v>179</v>
      </c>
      <c r="F766" t="s">
        <v>1071</v>
      </c>
      <c r="G766">
        <v>0</v>
      </c>
      <c r="H766" s="28"/>
    </row>
    <row r="767" spans="1:8" x14ac:dyDescent="0.3">
      <c r="A767">
        <v>2019</v>
      </c>
      <c r="B767" t="s">
        <v>9</v>
      </c>
      <c r="C767" t="str">
        <f>VLOOKUP(B767,lookup!$A$2:$D$49,3,0)</f>
        <v>Non Metropolitan Fire Authorities</v>
      </c>
      <c r="D767" t="str">
        <f>VLOOKUP(B767,lookup!$A$2:$D$49,4,0)</f>
        <v>E31000004</v>
      </c>
      <c r="E767" t="s">
        <v>1087</v>
      </c>
      <c r="F767" t="s">
        <v>1071</v>
      </c>
      <c r="G767">
        <v>0</v>
      </c>
      <c r="H767" s="28"/>
    </row>
    <row r="768" spans="1:8" x14ac:dyDescent="0.3">
      <c r="A768">
        <v>2019</v>
      </c>
      <c r="B768" t="s">
        <v>9</v>
      </c>
      <c r="C768" t="str">
        <f>VLOOKUP(B768,lookup!$A$2:$D$49,3,0)</f>
        <v>Non Metropolitan Fire Authorities</v>
      </c>
      <c r="D768" t="str">
        <f>VLOOKUP(B768,lookup!$A$2:$D$49,4,0)</f>
        <v>E31000004</v>
      </c>
      <c r="E768" t="s">
        <v>1088</v>
      </c>
      <c r="F768" t="s">
        <v>1071</v>
      </c>
      <c r="G768">
        <v>0</v>
      </c>
      <c r="H768" s="28"/>
    </row>
    <row r="769" spans="1:8" x14ac:dyDescent="0.3">
      <c r="A769">
        <v>2019</v>
      </c>
      <c r="B769" t="s">
        <v>9</v>
      </c>
      <c r="C769" t="str">
        <f>VLOOKUP(B769,lookup!$A$2:$D$49,3,0)</f>
        <v>Non Metropolitan Fire Authorities</v>
      </c>
      <c r="D769" t="str">
        <f>VLOOKUP(B769,lookup!$A$2:$D$49,4,0)</f>
        <v>E31000004</v>
      </c>
      <c r="E769" t="s">
        <v>1089</v>
      </c>
      <c r="F769" t="s">
        <v>1071</v>
      </c>
      <c r="G769">
        <v>0</v>
      </c>
      <c r="H769" s="28"/>
    </row>
    <row r="770" spans="1:8" x14ac:dyDescent="0.3">
      <c r="A770">
        <v>2019</v>
      </c>
      <c r="B770" t="s">
        <v>12</v>
      </c>
      <c r="C770" t="str">
        <f>VLOOKUP(B770,lookup!$A$2:$D$49,3,0)</f>
        <v>Non Metropolitan Fire Authorities</v>
      </c>
      <c r="D770" t="str">
        <f>VLOOKUP(B770,lookup!$A$2:$D$49,4,0)</f>
        <v>E31000005</v>
      </c>
      <c r="E770" t="s">
        <v>175</v>
      </c>
      <c r="F770" t="s">
        <v>1071</v>
      </c>
      <c r="G770">
        <v>32</v>
      </c>
      <c r="H770" s="28"/>
    </row>
    <row r="771" spans="1:8" x14ac:dyDescent="0.3">
      <c r="A771">
        <v>2019</v>
      </c>
      <c r="B771" t="s">
        <v>12</v>
      </c>
      <c r="C771" t="str">
        <f>VLOOKUP(B771,lookup!$A$2:$D$49,3,0)</f>
        <v>Non Metropolitan Fire Authorities</v>
      </c>
      <c r="D771" t="str">
        <f>VLOOKUP(B771,lookup!$A$2:$D$49,4,0)</f>
        <v>E31000005</v>
      </c>
      <c r="E771" t="s">
        <v>1086</v>
      </c>
      <c r="F771" t="s">
        <v>1071</v>
      </c>
      <c r="G771">
        <v>5</v>
      </c>
      <c r="H771" s="28"/>
    </row>
    <row r="772" spans="1:8" x14ac:dyDescent="0.3">
      <c r="A772">
        <v>2019</v>
      </c>
      <c r="B772" t="s">
        <v>12</v>
      </c>
      <c r="C772" t="str">
        <f>VLOOKUP(B772,lookup!$A$2:$D$49,3,0)</f>
        <v>Non Metropolitan Fire Authorities</v>
      </c>
      <c r="D772" t="str">
        <f>VLOOKUP(B772,lookup!$A$2:$D$49,4,0)</f>
        <v>E31000005</v>
      </c>
      <c r="E772" t="s">
        <v>177</v>
      </c>
      <c r="F772" t="s">
        <v>1071</v>
      </c>
      <c r="G772">
        <v>0</v>
      </c>
      <c r="H772" s="28"/>
    </row>
    <row r="773" spans="1:8" x14ac:dyDescent="0.3">
      <c r="A773">
        <v>2019</v>
      </c>
      <c r="B773" t="s">
        <v>12</v>
      </c>
      <c r="C773" t="str">
        <f>VLOOKUP(B773,lookup!$A$2:$D$49,3,0)</f>
        <v>Non Metropolitan Fire Authorities</v>
      </c>
      <c r="D773" t="str">
        <f>VLOOKUP(B773,lookup!$A$2:$D$49,4,0)</f>
        <v>E31000005</v>
      </c>
      <c r="E773" t="s">
        <v>178</v>
      </c>
      <c r="F773" t="s">
        <v>1071</v>
      </c>
      <c r="G773">
        <v>0</v>
      </c>
      <c r="H773" s="28"/>
    </row>
    <row r="774" spans="1:8" x14ac:dyDescent="0.3">
      <c r="A774">
        <v>2019</v>
      </c>
      <c r="B774" t="s">
        <v>12</v>
      </c>
      <c r="C774" t="str">
        <f>VLOOKUP(B774,lookup!$A$2:$D$49,3,0)</f>
        <v>Non Metropolitan Fire Authorities</v>
      </c>
      <c r="D774" t="str">
        <f>VLOOKUP(B774,lookup!$A$2:$D$49,4,0)</f>
        <v>E31000005</v>
      </c>
      <c r="E774" t="s">
        <v>179</v>
      </c>
      <c r="F774" t="s">
        <v>1071</v>
      </c>
      <c r="G774">
        <v>0</v>
      </c>
      <c r="H774" s="28"/>
    </row>
    <row r="775" spans="1:8" x14ac:dyDescent="0.3">
      <c r="A775">
        <v>2019</v>
      </c>
      <c r="B775" t="s">
        <v>12</v>
      </c>
      <c r="C775" t="str">
        <f>VLOOKUP(B775,lookup!$A$2:$D$49,3,0)</f>
        <v>Non Metropolitan Fire Authorities</v>
      </c>
      <c r="D775" t="str">
        <f>VLOOKUP(B775,lookup!$A$2:$D$49,4,0)</f>
        <v>E31000005</v>
      </c>
      <c r="E775" t="s">
        <v>1087</v>
      </c>
      <c r="F775" t="s">
        <v>1071</v>
      </c>
      <c r="G775">
        <v>0</v>
      </c>
      <c r="H775" s="28"/>
    </row>
    <row r="776" spans="1:8" x14ac:dyDescent="0.3">
      <c r="A776">
        <v>2019</v>
      </c>
      <c r="B776" t="s">
        <v>12</v>
      </c>
      <c r="C776" t="str">
        <f>VLOOKUP(B776,lookup!$A$2:$D$49,3,0)</f>
        <v>Non Metropolitan Fire Authorities</v>
      </c>
      <c r="D776" t="str">
        <f>VLOOKUP(B776,lookup!$A$2:$D$49,4,0)</f>
        <v>E31000005</v>
      </c>
      <c r="E776" t="s">
        <v>1088</v>
      </c>
      <c r="F776" t="s">
        <v>1071</v>
      </c>
      <c r="G776">
        <v>0</v>
      </c>
      <c r="H776" s="28"/>
    </row>
    <row r="777" spans="1:8" x14ac:dyDescent="0.3">
      <c r="A777">
        <v>2019</v>
      </c>
      <c r="B777" t="s">
        <v>12</v>
      </c>
      <c r="C777" t="str">
        <f>VLOOKUP(B777,lookup!$A$2:$D$49,3,0)</f>
        <v>Non Metropolitan Fire Authorities</v>
      </c>
      <c r="D777" t="str">
        <f>VLOOKUP(B777,lookup!$A$2:$D$49,4,0)</f>
        <v>E31000005</v>
      </c>
      <c r="E777" t="s">
        <v>1089</v>
      </c>
      <c r="F777" t="s">
        <v>1071</v>
      </c>
      <c r="G777">
        <v>6</v>
      </c>
      <c r="H777" s="28"/>
    </row>
    <row r="778" spans="1:8" x14ac:dyDescent="0.3">
      <c r="A778">
        <v>2019</v>
      </c>
      <c r="B778" t="s">
        <v>15</v>
      </c>
      <c r="C778" t="str">
        <f>VLOOKUP(B778,lookup!$A$2:$D$49,3,0)</f>
        <v>Non Metropolitan Fire Authorities</v>
      </c>
      <c r="D778" t="str">
        <f>VLOOKUP(B778,lookup!$A$2:$D$49,4,0)</f>
        <v>E31000006</v>
      </c>
      <c r="E778" t="s">
        <v>175</v>
      </c>
      <c r="F778" t="s">
        <v>1071</v>
      </c>
      <c r="G778">
        <v>0</v>
      </c>
      <c r="H778" s="28"/>
    </row>
    <row r="779" spans="1:8" x14ac:dyDescent="0.3">
      <c r="A779">
        <v>2019</v>
      </c>
      <c r="B779" t="s">
        <v>15</v>
      </c>
      <c r="C779" t="str">
        <f>VLOOKUP(B779,lookup!$A$2:$D$49,3,0)</f>
        <v>Non Metropolitan Fire Authorities</v>
      </c>
      <c r="D779" t="str">
        <f>VLOOKUP(B779,lookup!$A$2:$D$49,4,0)</f>
        <v>E31000006</v>
      </c>
      <c r="E779" t="s">
        <v>1086</v>
      </c>
      <c r="F779" t="s">
        <v>1071</v>
      </c>
      <c r="G779">
        <v>0</v>
      </c>
      <c r="H779" s="28"/>
    </row>
    <row r="780" spans="1:8" x14ac:dyDescent="0.3">
      <c r="A780">
        <v>2019</v>
      </c>
      <c r="B780" t="s">
        <v>15</v>
      </c>
      <c r="C780" t="str">
        <f>VLOOKUP(B780,lookup!$A$2:$D$49,3,0)</f>
        <v>Non Metropolitan Fire Authorities</v>
      </c>
      <c r="D780" t="str">
        <f>VLOOKUP(B780,lookup!$A$2:$D$49,4,0)</f>
        <v>E31000006</v>
      </c>
      <c r="E780" t="s">
        <v>177</v>
      </c>
      <c r="F780" t="s">
        <v>1071</v>
      </c>
      <c r="G780">
        <v>0</v>
      </c>
      <c r="H780" s="28"/>
    </row>
    <row r="781" spans="1:8" x14ac:dyDescent="0.3">
      <c r="A781">
        <v>2019</v>
      </c>
      <c r="B781" t="s">
        <v>15</v>
      </c>
      <c r="C781" t="str">
        <f>VLOOKUP(B781,lookup!$A$2:$D$49,3,0)</f>
        <v>Non Metropolitan Fire Authorities</v>
      </c>
      <c r="D781" t="str">
        <f>VLOOKUP(B781,lookup!$A$2:$D$49,4,0)</f>
        <v>E31000006</v>
      </c>
      <c r="E781" t="s">
        <v>178</v>
      </c>
      <c r="F781" t="s">
        <v>1071</v>
      </c>
      <c r="G781">
        <v>0</v>
      </c>
      <c r="H781" s="28"/>
    </row>
    <row r="782" spans="1:8" x14ac:dyDescent="0.3">
      <c r="A782">
        <v>2019</v>
      </c>
      <c r="B782" t="s">
        <v>15</v>
      </c>
      <c r="C782" t="str">
        <f>VLOOKUP(B782,lookup!$A$2:$D$49,3,0)</f>
        <v>Non Metropolitan Fire Authorities</v>
      </c>
      <c r="D782" t="str">
        <f>VLOOKUP(B782,lookup!$A$2:$D$49,4,0)</f>
        <v>E31000006</v>
      </c>
      <c r="E782" t="s">
        <v>179</v>
      </c>
      <c r="F782" t="s">
        <v>1071</v>
      </c>
      <c r="G782">
        <v>0</v>
      </c>
      <c r="H782" s="28"/>
    </row>
    <row r="783" spans="1:8" x14ac:dyDescent="0.3">
      <c r="A783">
        <v>2019</v>
      </c>
      <c r="B783" t="s">
        <v>15</v>
      </c>
      <c r="C783" t="str">
        <f>VLOOKUP(B783,lookup!$A$2:$D$49,3,0)</f>
        <v>Non Metropolitan Fire Authorities</v>
      </c>
      <c r="D783" t="str">
        <f>VLOOKUP(B783,lookup!$A$2:$D$49,4,0)</f>
        <v>E31000006</v>
      </c>
      <c r="E783" t="s">
        <v>1087</v>
      </c>
      <c r="F783" t="s">
        <v>1071</v>
      </c>
      <c r="G783">
        <v>0</v>
      </c>
      <c r="H783" s="28"/>
    </row>
    <row r="784" spans="1:8" x14ac:dyDescent="0.3">
      <c r="A784">
        <v>2019</v>
      </c>
      <c r="B784" t="s">
        <v>15</v>
      </c>
      <c r="C784" t="str">
        <f>VLOOKUP(B784,lookup!$A$2:$D$49,3,0)</f>
        <v>Non Metropolitan Fire Authorities</v>
      </c>
      <c r="D784" t="str">
        <f>VLOOKUP(B784,lookup!$A$2:$D$49,4,0)</f>
        <v>E31000006</v>
      </c>
      <c r="E784" t="s">
        <v>1088</v>
      </c>
      <c r="F784" t="s">
        <v>1071</v>
      </c>
      <c r="G784">
        <v>0</v>
      </c>
      <c r="H784" s="28"/>
    </row>
    <row r="785" spans="1:8" x14ac:dyDescent="0.3">
      <c r="A785">
        <v>2019</v>
      </c>
      <c r="B785" t="s">
        <v>15</v>
      </c>
      <c r="C785" t="str">
        <f>VLOOKUP(B785,lookup!$A$2:$D$49,3,0)</f>
        <v>Non Metropolitan Fire Authorities</v>
      </c>
      <c r="D785" t="str">
        <f>VLOOKUP(B785,lookup!$A$2:$D$49,4,0)</f>
        <v>E31000006</v>
      </c>
      <c r="E785" t="s">
        <v>1089</v>
      </c>
      <c r="F785" t="s">
        <v>1071</v>
      </c>
      <c r="G785">
        <v>0</v>
      </c>
      <c r="H785" s="28"/>
    </row>
    <row r="786" spans="1:8" x14ac:dyDescent="0.3">
      <c r="A786">
        <v>2019</v>
      </c>
      <c r="B786" t="s">
        <v>18</v>
      </c>
      <c r="C786" t="str">
        <f>VLOOKUP(B786,lookup!$A$2:$D$49,3,0)</f>
        <v>Non Metropolitan Fire Authorities</v>
      </c>
      <c r="D786" t="str">
        <f>VLOOKUP(B786,lookup!$A$2:$D$49,4,0)</f>
        <v>E31000007</v>
      </c>
      <c r="E786" t="s">
        <v>175</v>
      </c>
      <c r="F786" t="s">
        <v>1071</v>
      </c>
      <c r="G786">
        <v>22</v>
      </c>
      <c r="H786" s="28"/>
    </row>
    <row r="787" spans="1:8" x14ac:dyDescent="0.3">
      <c r="A787">
        <v>2019</v>
      </c>
      <c r="B787" t="s">
        <v>18</v>
      </c>
      <c r="C787" t="str">
        <f>VLOOKUP(B787,lookup!$A$2:$D$49,3,0)</f>
        <v>Non Metropolitan Fire Authorities</v>
      </c>
      <c r="D787" t="str">
        <f>VLOOKUP(B787,lookup!$A$2:$D$49,4,0)</f>
        <v>E31000007</v>
      </c>
      <c r="E787" t="s">
        <v>1086</v>
      </c>
      <c r="F787" t="s">
        <v>1071</v>
      </c>
      <c r="G787">
        <v>0</v>
      </c>
      <c r="H787" s="28"/>
    </row>
    <row r="788" spans="1:8" x14ac:dyDescent="0.3">
      <c r="A788">
        <v>2019</v>
      </c>
      <c r="B788" t="s">
        <v>18</v>
      </c>
      <c r="C788" t="str">
        <f>VLOOKUP(B788,lookup!$A$2:$D$49,3,0)</f>
        <v>Non Metropolitan Fire Authorities</v>
      </c>
      <c r="D788" t="str">
        <f>VLOOKUP(B788,lookup!$A$2:$D$49,4,0)</f>
        <v>E31000007</v>
      </c>
      <c r="E788" t="s">
        <v>177</v>
      </c>
      <c r="F788" t="s">
        <v>1071</v>
      </c>
      <c r="G788">
        <v>0</v>
      </c>
      <c r="H788" s="28"/>
    </row>
    <row r="789" spans="1:8" x14ac:dyDescent="0.3">
      <c r="A789">
        <v>2019</v>
      </c>
      <c r="B789" t="s">
        <v>18</v>
      </c>
      <c r="C789" t="str">
        <f>VLOOKUP(B789,lookup!$A$2:$D$49,3,0)</f>
        <v>Non Metropolitan Fire Authorities</v>
      </c>
      <c r="D789" t="str">
        <f>VLOOKUP(B789,lookup!$A$2:$D$49,4,0)</f>
        <v>E31000007</v>
      </c>
      <c r="E789" t="s">
        <v>178</v>
      </c>
      <c r="F789" t="s">
        <v>1071</v>
      </c>
      <c r="G789">
        <v>0</v>
      </c>
      <c r="H789" s="28"/>
    </row>
    <row r="790" spans="1:8" x14ac:dyDescent="0.3">
      <c r="A790">
        <v>2019</v>
      </c>
      <c r="B790" t="s">
        <v>18</v>
      </c>
      <c r="C790" t="str">
        <f>VLOOKUP(B790,lookup!$A$2:$D$49,3,0)</f>
        <v>Non Metropolitan Fire Authorities</v>
      </c>
      <c r="D790" t="str">
        <f>VLOOKUP(B790,lookup!$A$2:$D$49,4,0)</f>
        <v>E31000007</v>
      </c>
      <c r="E790" t="s">
        <v>179</v>
      </c>
      <c r="F790" t="s">
        <v>1071</v>
      </c>
      <c r="G790">
        <v>0</v>
      </c>
      <c r="H790" s="28"/>
    </row>
    <row r="791" spans="1:8" x14ac:dyDescent="0.3">
      <c r="A791">
        <v>2019</v>
      </c>
      <c r="B791" t="s">
        <v>18</v>
      </c>
      <c r="C791" t="str">
        <f>VLOOKUP(B791,lookup!$A$2:$D$49,3,0)</f>
        <v>Non Metropolitan Fire Authorities</v>
      </c>
      <c r="D791" t="str">
        <f>VLOOKUP(B791,lookup!$A$2:$D$49,4,0)</f>
        <v>E31000007</v>
      </c>
      <c r="E791" t="s">
        <v>1087</v>
      </c>
      <c r="F791" t="s">
        <v>1071</v>
      </c>
      <c r="G791">
        <v>0</v>
      </c>
      <c r="H791" s="28"/>
    </row>
    <row r="792" spans="1:8" x14ac:dyDescent="0.3">
      <c r="A792">
        <v>2019</v>
      </c>
      <c r="B792" t="s">
        <v>18</v>
      </c>
      <c r="C792" t="str">
        <f>VLOOKUP(B792,lookup!$A$2:$D$49,3,0)</f>
        <v>Non Metropolitan Fire Authorities</v>
      </c>
      <c r="D792" t="str">
        <f>VLOOKUP(B792,lookup!$A$2:$D$49,4,0)</f>
        <v>E31000007</v>
      </c>
      <c r="E792" t="s">
        <v>1088</v>
      </c>
      <c r="F792" t="s">
        <v>1071</v>
      </c>
      <c r="G792">
        <v>0</v>
      </c>
      <c r="H792" s="28"/>
    </row>
    <row r="793" spans="1:8" x14ac:dyDescent="0.3">
      <c r="A793">
        <v>2019</v>
      </c>
      <c r="B793" t="s">
        <v>18</v>
      </c>
      <c r="C793" t="str">
        <f>VLOOKUP(B793,lookup!$A$2:$D$49,3,0)</f>
        <v>Non Metropolitan Fire Authorities</v>
      </c>
      <c r="D793" t="str">
        <f>VLOOKUP(B793,lookup!$A$2:$D$49,4,0)</f>
        <v>E31000007</v>
      </c>
      <c r="E793" t="s">
        <v>1089</v>
      </c>
      <c r="F793" t="s">
        <v>1071</v>
      </c>
      <c r="G793">
        <v>0</v>
      </c>
      <c r="H793" s="28"/>
    </row>
    <row r="794" spans="1:8" x14ac:dyDescent="0.3">
      <c r="A794">
        <v>2019</v>
      </c>
      <c r="B794" t="s">
        <v>21</v>
      </c>
      <c r="C794" t="str">
        <f>VLOOKUP(B794,lookup!$A$2:$D$49,3,0)</f>
        <v>Non Metropolitan Fire Authorities</v>
      </c>
      <c r="D794" t="str">
        <f>VLOOKUP(B794,lookup!$A$2:$D$49,4,0)</f>
        <v>E31000008</v>
      </c>
      <c r="E794" t="s">
        <v>175</v>
      </c>
      <c r="F794" t="s">
        <v>1071</v>
      </c>
      <c r="G794">
        <v>8</v>
      </c>
      <c r="H794" s="28"/>
    </row>
    <row r="795" spans="1:8" x14ac:dyDescent="0.3">
      <c r="A795">
        <v>2019</v>
      </c>
      <c r="B795" t="s">
        <v>21</v>
      </c>
      <c r="C795" t="str">
        <f>VLOOKUP(B795,lookup!$A$2:$D$49,3,0)</f>
        <v>Non Metropolitan Fire Authorities</v>
      </c>
      <c r="D795" t="str">
        <f>VLOOKUP(B795,lookup!$A$2:$D$49,4,0)</f>
        <v>E31000008</v>
      </c>
      <c r="E795" t="s">
        <v>1086</v>
      </c>
      <c r="F795" t="s">
        <v>1071</v>
      </c>
      <c r="G795">
        <v>1</v>
      </c>
      <c r="H795" s="28"/>
    </row>
    <row r="796" spans="1:8" x14ac:dyDescent="0.3">
      <c r="A796">
        <v>2019</v>
      </c>
      <c r="B796" t="s">
        <v>21</v>
      </c>
      <c r="C796" t="str">
        <f>VLOOKUP(B796,lookup!$A$2:$D$49,3,0)</f>
        <v>Non Metropolitan Fire Authorities</v>
      </c>
      <c r="D796" t="str">
        <f>VLOOKUP(B796,lookup!$A$2:$D$49,4,0)</f>
        <v>E31000008</v>
      </c>
      <c r="E796" t="s">
        <v>177</v>
      </c>
      <c r="F796" t="s">
        <v>1071</v>
      </c>
      <c r="G796">
        <v>0</v>
      </c>
      <c r="H796" s="28"/>
    </row>
    <row r="797" spans="1:8" x14ac:dyDescent="0.3">
      <c r="A797">
        <v>2019</v>
      </c>
      <c r="B797" t="s">
        <v>21</v>
      </c>
      <c r="C797" t="str">
        <f>VLOOKUP(B797,lookup!$A$2:$D$49,3,0)</f>
        <v>Non Metropolitan Fire Authorities</v>
      </c>
      <c r="D797" t="str">
        <f>VLOOKUP(B797,lookup!$A$2:$D$49,4,0)</f>
        <v>E31000008</v>
      </c>
      <c r="E797" t="s">
        <v>178</v>
      </c>
      <c r="F797" t="s">
        <v>1071</v>
      </c>
      <c r="G797">
        <v>0</v>
      </c>
      <c r="H797" s="28"/>
    </row>
    <row r="798" spans="1:8" x14ac:dyDescent="0.3">
      <c r="A798">
        <v>2019</v>
      </c>
      <c r="B798" t="s">
        <v>21</v>
      </c>
      <c r="C798" t="str">
        <f>VLOOKUP(B798,lookup!$A$2:$D$49,3,0)</f>
        <v>Non Metropolitan Fire Authorities</v>
      </c>
      <c r="D798" t="str">
        <f>VLOOKUP(B798,lookup!$A$2:$D$49,4,0)</f>
        <v>E31000008</v>
      </c>
      <c r="E798" t="s">
        <v>179</v>
      </c>
      <c r="F798" t="s">
        <v>1071</v>
      </c>
      <c r="G798">
        <v>0</v>
      </c>
      <c r="H798" s="28"/>
    </row>
    <row r="799" spans="1:8" x14ac:dyDescent="0.3">
      <c r="A799">
        <v>2019</v>
      </c>
      <c r="B799" t="s">
        <v>21</v>
      </c>
      <c r="C799" t="str">
        <f>VLOOKUP(B799,lookup!$A$2:$D$49,3,0)</f>
        <v>Non Metropolitan Fire Authorities</v>
      </c>
      <c r="D799" t="str">
        <f>VLOOKUP(B799,lookup!$A$2:$D$49,4,0)</f>
        <v>E31000008</v>
      </c>
      <c r="E799" t="s">
        <v>1087</v>
      </c>
      <c r="F799" t="s">
        <v>1071</v>
      </c>
      <c r="G799">
        <v>0</v>
      </c>
      <c r="H799" s="28"/>
    </row>
    <row r="800" spans="1:8" x14ac:dyDescent="0.3">
      <c r="A800">
        <v>2019</v>
      </c>
      <c r="B800" t="s">
        <v>21</v>
      </c>
      <c r="C800" t="str">
        <f>VLOOKUP(B800,lookup!$A$2:$D$49,3,0)</f>
        <v>Non Metropolitan Fire Authorities</v>
      </c>
      <c r="D800" t="str">
        <f>VLOOKUP(B800,lookup!$A$2:$D$49,4,0)</f>
        <v>E31000008</v>
      </c>
      <c r="E800" t="s">
        <v>1088</v>
      </c>
      <c r="F800" t="s">
        <v>1071</v>
      </c>
      <c r="G800">
        <v>0</v>
      </c>
      <c r="H800" s="28"/>
    </row>
    <row r="801" spans="1:8" x14ac:dyDescent="0.3">
      <c r="A801">
        <v>2019</v>
      </c>
      <c r="B801" t="s">
        <v>21</v>
      </c>
      <c r="C801" t="str">
        <f>VLOOKUP(B801,lookup!$A$2:$D$49,3,0)</f>
        <v>Non Metropolitan Fire Authorities</v>
      </c>
      <c r="D801" t="str">
        <f>VLOOKUP(B801,lookup!$A$2:$D$49,4,0)</f>
        <v>E31000008</v>
      </c>
      <c r="E801" t="s">
        <v>1089</v>
      </c>
      <c r="F801" t="s">
        <v>1071</v>
      </c>
      <c r="G801">
        <v>8</v>
      </c>
      <c r="H801" s="28"/>
    </row>
    <row r="802" spans="1:8" x14ac:dyDescent="0.3">
      <c r="A802">
        <v>2019</v>
      </c>
      <c r="B802" t="s">
        <v>24</v>
      </c>
      <c r="C802" t="str">
        <f>VLOOKUP(B802,lookup!$A$2:$D$49,3,0)</f>
        <v>Non Metropolitan Fire Authorities</v>
      </c>
      <c r="D802" t="str">
        <f>VLOOKUP(B802,lookup!$A$2:$D$49,4,0)</f>
        <v>E31000009</v>
      </c>
      <c r="E802" t="s">
        <v>175</v>
      </c>
      <c r="F802" t="s">
        <v>1071</v>
      </c>
      <c r="G802">
        <v>0</v>
      </c>
      <c r="H802" s="28"/>
    </row>
    <row r="803" spans="1:8" x14ac:dyDescent="0.3">
      <c r="A803">
        <v>2019</v>
      </c>
      <c r="B803" t="s">
        <v>24</v>
      </c>
      <c r="C803" t="str">
        <f>VLOOKUP(B803,lookup!$A$2:$D$49,3,0)</f>
        <v>Non Metropolitan Fire Authorities</v>
      </c>
      <c r="D803" t="str">
        <f>VLOOKUP(B803,lookup!$A$2:$D$49,4,0)</f>
        <v>E31000009</v>
      </c>
      <c r="E803" t="s">
        <v>1086</v>
      </c>
      <c r="F803" t="s">
        <v>1071</v>
      </c>
      <c r="G803">
        <v>0</v>
      </c>
      <c r="H803" s="28"/>
    </row>
    <row r="804" spans="1:8" x14ac:dyDescent="0.3">
      <c r="A804">
        <v>2019</v>
      </c>
      <c r="B804" t="s">
        <v>24</v>
      </c>
      <c r="C804" t="str">
        <f>VLOOKUP(B804,lookup!$A$2:$D$49,3,0)</f>
        <v>Non Metropolitan Fire Authorities</v>
      </c>
      <c r="D804" t="str">
        <f>VLOOKUP(B804,lookup!$A$2:$D$49,4,0)</f>
        <v>E31000009</v>
      </c>
      <c r="E804" t="s">
        <v>177</v>
      </c>
      <c r="F804" t="s">
        <v>1071</v>
      </c>
      <c r="G804">
        <v>0</v>
      </c>
      <c r="H804" s="28"/>
    </row>
    <row r="805" spans="1:8" x14ac:dyDescent="0.3">
      <c r="A805">
        <v>2019</v>
      </c>
      <c r="B805" t="s">
        <v>24</v>
      </c>
      <c r="C805" t="str">
        <f>VLOOKUP(B805,lookup!$A$2:$D$49,3,0)</f>
        <v>Non Metropolitan Fire Authorities</v>
      </c>
      <c r="D805" t="str">
        <f>VLOOKUP(B805,lookup!$A$2:$D$49,4,0)</f>
        <v>E31000009</v>
      </c>
      <c r="E805" t="s">
        <v>178</v>
      </c>
      <c r="F805" t="s">
        <v>1071</v>
      </c>
      <c r="G805">
        <v>0</v>
      </c>
      <c r="H805" s="28"/>
    </row>
    <row r="806" spans="1:8" x14ac:dyDescent="0.3">
      <c r="A806">
        <v>2019</v>
      </c>
      <c r="B806" t="s">
        <v>24</v>
      </c>
      <c r="C806" t="str">
        <f>VLOOKUP(B806,lookup!$A$2:$D$49,3,0)</f>
        <v>Non Metropolitan Fire Authorities</v>
      </c>
      <c r="D806" t="str">
        <f>VLOOKUP(B806,lookup!$A$2:$D$49,4,0)</f>
        <v>E31000009</v>
      </c>
      <c r="E806" t="s">
        <v>179</v>
      </c>
      <c r="F806" t="s">
        <v>1071</v>
      </c>
      <c r="G806">
        <v>0</v>
      </c>
      <c r="H806" s="28"/>
    </row>
    <row r="807" spans="1:8" x14ac:dyDescent="0.3">
      <c r="A807">
        <v>2019</v>
      </c>
      <c r="B807" t="s">
        <v>24</v>
      </c>
      <c r="C807" t="str">
        <f>VLOOKUP(B807,lookup!$A$2:$D$49,3,0)</f>
        <v>Non Metropolitan Fire Authorities</v>
      </c>
      <c r="D807" t="str">
        <f>VLOOKUP(B807,lookup!$A$2:$D$49,4,0)</f>
        <v>E31000009</v>
      </c>
      <c r="E807" t="s">
        <v>1087</v>
      </c>
      <c r="F807" t="s">
        <v>1071</v>
      </c>
      <c r="G807">
        <v>0</v>
      </c>
      <c r="H807" s="28"/>
    </row>
    <row r="808" spans="1:8" x14ac:dyDescent="0.3">
      <c r="A808">
        <v>2019</v>
      </c>
      <c r="B808" t="s">
        <v>24</v>
      </c>
      <c r="C808" t="str">
        <f>VLOOKUP(B808,lookup!$A$2:$D$49,3,0)</f>
        <v>Non Metropolitan Fire Authorities</v>
      </c>
      <c r="D808" t="str">
        <f>VLOOKUP(B808,lookup!$A$2:$D$49,4,0)</f>
        <v>E31000009</v>
      </c>
      <c r="E808" t="s">
        <v>1088</v>
      </c>
      <c r="F808" t="s">
        <v>1071</v>
      </c>
      <c r="G808">
        <v>0</v>
      </c>
      <c r="H808" s="28"/>
    </row>
    <row r="809" spans="1:8" x14ac:dyDescent="0.3">
      <c r="A809">
        <v>2019</v>
      </c>
      <c r="B809" t="s">
        <v>24</v>
      </c>
      <c r="C809" t="str">
        <f>VLOOKUP(B809,lookup!$A$2:$D$49,3,0)</f>
        <v>Non Metropolitan Fire Authorities</v>
      </c>
      <c r="D809" t="str">
        <f>VLOOKUP(B809,lookup!$A$2:$D$49,4,0)</f>
        <v>E31000009</v>
      </c>
      <c r="E809" t="s">
        <v>1089</v>
      </c>
      <c r="F809" t="s">
        <v>1071</v>
      </c>
      <c r="G809">
        <v>0</v>
      </c>
      <c r="H809" s="28"/>
    </row>
    <row r="810" spans="1:8" x14ac:dyDescent="0.3">
      <c r="A810">
        <v>2019</v>
      </c>
      <c r="B810" t="s">
        <v>27</v>
      </c>
      <c r="C810" t="str">
        <f>VLOOKUP(B810,lookup!$A$2:$D$49,3,0)</f>
        <v>Non Metropolitan Fire Authorities</v>
      </c>
      <c r="D810" t="str">
        <f>VLOOKUP(B810,lookup!$A$2:$D$49,4,0)</f>
        <v>E31000010</v>
      </c>
      <c r="E810" t="s">
        <v>175</v>
      </c>
      <c r="F810" t="s">
        <v>1071</v>
      </c>
      <c r="G810">
        <v>28</v>
      </c>
      <c r="H810" s="28"/>
    </row>
    <row r="811" spans="1:8" x14ac:dyDescent="0.3">
      <c r="A811">
        <v>2019</v>
      </c>
      <c r="B811" t="s">
        <v>27</v>
      </c>
      <c r="C811" t="str">
        <f>VLOOKUP(B811,lookup!$A$2:$D$49,3,0)</f>
        <v>Non Metropolitan Fire Authorities</v>
      </c>
      <c r="D811" t="str">
        <f>VLOOKUP(B811,lookup!$A$2:$D$49,4,0)</f>
        <v>E31000010</v>
      </c>
      <c r="E811" t="s">
        <v>1086</v>
      </c>
      <c r="F811" t="s">
        <v>1071</v>
      </c>
      <c r="G811">
        <v>0</v>
      </c>
      <c r="H811" s="28"/>
    </row>
    <row r="812" spans="1:8" x14ac:dyDescent="0.3">
      <c r="A812">
        <v>2019</v>
      </c>
      <c r="B812" t="s">
        <v>27</v>
      </c>
      <c r="C812" t="str">
        <f>VLOOKUP(B812,lookup!$A$2:$D$49,3,0)</f>
        <v>Non Metropolitan Fire Authorities</v>
      </c>
      <c r="D812" t="str">
        <f>VLOOKUP(B812,lookup!$A$2:$D$49,4,0)</f>
        <v>E31000010</v>
      </c>
      <c r="E812" t="s">
        <v>177</v>
      </c>
      <c r="F812" t="s">
        <v>1071</v>
      </c>
      <c r="G812">
        <v>0</v>
      </c>
      <c r="H812" s="28"/>
    </row>
    <row r="813" spans="1:8" x14ac:dyDescent="0.3">
      <c r="A813">
        <v>2019</v>
      </c>
      <c r="B813" t="s">
        <v>27</v>
      </c>
      <c r="C813" t="str">
        <f>VLOOKUP(B813,lookup!$A$2:$D$49,3,0)</f>
        <v>Non Metropolitan Fire Authorities</v>
      </c>
      <c r="D813" t="str">
        <f>VLOOKUP(B813,lookup!$A$2:$D$49,4,0)</f>
        <v>E31000010</v>
      </c>
      <c r="E813" t="s">
        <v>178</v>
      </c>
      <c r="F813" t="s">
        <v>1071</v>
      </c>
      <c r="G813">
        <v>0</v>
      </c>
      <c r="H813" s="28"/>
    </row>
    <row r="814" spans="1:8" x14ac:dyDescent="0.3">
      <c r="A814">
        <v>2019</v>
      </c>
      <c r="B814" t="s">
        <v>27</v>
      </c>
      <c r="C814" t="str">
        <f>VLOOKUP(B814,lookup!$A$2:$D$49,3,0)</f>
        <v>Non Metropolitan Fire Authorities</v>
      </c>
      <c r="D814" t="str">
        <f>VLOOKUP(B814,lookup!$A$2:$D$49,4,0)</f>
        <v>E31000010</v>
      </c>
      <c r="E814" t="s">
        <v>179</v>
      </c>
      <c r="F814" t="s">
        <v>1071</v>
      </c>
      <c r="G814">
        <v>0</v>
      </c>
      <c r="H814" s="28"/>
    </row>
    <row r="815" spans="1:8" x14ac:dyDescent="0.3">
      <c r="A815">
        <v>2019</v>
      </c>
      <c r="B815" t="s">
        <v>27</v>
      </c>
      <c r="C815" t="str">
        <f>VLOOKUP(B815,lookup!$A$2:$D$49,3,0)</f>
        <v>Non Metropolitan Fire Authorities</v>
      </c>
      <c r="D815" t="str">
        <f>VLOOKUP(B815,lookup!$A$2:$D$49,4,0)</f>
        <v>E31000010</v>
      </c>
      <c r="E815" t="s">
        <v>1087</v>
      </c>
      <c r="F815" t="s">
        <v>1071</v>
      </c>
      <c r="G815">
        <v>0</v>
      </c>
      <c r="H815" s="28"/>
    </row>
    <row r="816" spans="1:8" x14ac:dyDescent="0.3">
      <c r="A816">
        <v>2019</v>
      </c>
      <c r="B816" t="s">
        <v>27</v>
      </c>
      <c r="C816" t="str">
        <f>VLOOKUP(B816,lookup!$A$2:$D$49,3,0)</f>
        <v>Non Metropolitan Fire Authorities</v>
      </c>
      <c r="D816" t="str">
        <f>VLOOKUP(B816,lookup!$A$2:$D$49,4,0)</f>
        <v>E31000010</v>
      </c>
      <c r="E816" t="s">
        <v>1088</v>
      </c>
      <c r="F816" t="s">
        <v>1071</v>
      </c>
      <c r="G816">
        <v>0</v>
      </c>
      <c r="H816" s="28"/>
    </row>
    <row r="817" spans="1:8" x14ac:dyDescent="0.3">
      <c r="A817">
        <v>2019</v>
      </c>
      <c r="B817" t="s">
        <v>27</v>
      </c>
      <c r="C817" t="str">
        <f>VLOOKUP(B817,lookup!$A$2:$D$49,3,0)</f>
        <v>Non Metropolitan Fire Authorities</v>
      </c>
      <c r="D817" t="str">
        <f>VLOOKUP(B817,lookup!$A$2:$D$49,4,0)</f>
        <v>E31000010</v>
      </c>
      <c r="E817" t="s">
        <v>1089</v>
      </c>
      <c r="F817" t="s">
        <v>1071</v>
      </c>
      <c r="G817">
        <v>2</v>
      </c>
      <c r="H817" s="28"/>
    </row>
    <row r="818" spans="1:8" x14ac:dyDescent="0.3">
      <c r="A818">
        <v>2019</v>
      </c>
      <c r="B818" t="s">
        <v>30</v>
      </c>
      <c r="C818" t="str">
        <f>VLOOKUP(B818,lookup!$A$2:$D$49,3,0)</f>
        <v>Non Metropolitan Fire Authorities</v>
      </c>
      <c r="D818" t="str">
        <f>VLOOKUP(B818,lookup!$A$2:$D$49,4,0)</f>
        <v>E31000011</v>
      </c>
      <c r="E818" t="s">
        <v>175</v>
      </c>
      <c r="F818" t="s">
        <v>1071</v>
      </c>
      <c r="G818">
        <v>34</v>
      </c>
      <c r="H818" s="28"/>
    </row>
    <row r="819" spans="1:8" x14ac:dyDescent="0.3">
      <c r="A819">
        <v>2019</v>
      </c>
      <c r="B819" t="s">
        <v>30</v>
      </c>
      <c r="C819" t="str">
        <f>VLOOKUP(B819,lookup!$A$2:$D$49,3,0)</f>
        <v>Non Metropolitan Fire Authorities</v>
      </c>
      <c r="D819" t="str">
        <f>VLOOKUP(B819,lookup!$A$2:$D$49,4,0)</f>
        <v>E31000011</v>
      </c>
      <c r="E819" t="s">
        <v>1086</v>
      </c>
      <c r="F819" t="s">
        <v>1071</v>
      </c>
      <c r="G819">
        <v>0</v>
      </c>
      <c r="H819" s="28"/>
    </row>
    <row r="820" spans="1:8" x14ac:dyDescent="0.3">
      <c r="A820">
        <v>2019</v>
      </c>
      <c r="B820" t="s">
        <v>30</v>
      </c>
      <c r="C820" t="str">
        <f>VLOOKUP(B820,lookup!$A$2:$D$49,3,0)</f>
        <v>Non Metropolitan Fire Authorities</v>
      </c>
      <c r="D820" t="str">
        <f>VLOOKUP(B820,lookup!$A$2:$D$49,4,0)</f>
        <v>E31000011</v>
      </c>
      <c r="E820" t="s">
        <v>177</v>
      </c>
      <c r="F820" t="s">
        <v>1071</v>
      </c>
      <c r="G820">
        <v>1</v>
      </c>
      <c r="H820" s="28"/>
    </row>
    <row r="821" spans="1:8" x14ac:dyDescent="0.3">
      <c r="A821">
        <v>2019</v>
      </c>
      <c r="B821" t="s">
        <v>30</v>
      </c>
      <c r="C821" t="str">
        <f>VLOOKUP(B821,lookup!$A$2:$D$49,3,0)</f>
        <v>Non Metropolitan Fire Authorities</v>
      </c>
      <c r="D821" t="str">
        <f>VLOOKUP(B821,lookup!$A$2:$D$49,4,0)</f>
        <v>E31000011</v>
      </c>
      <c r="E821" t="s">
        <v>178</v>
      </c>
      <c r="F821" t="s">
        <v>1071</v>
      </c>
      <c r="G821">
        <v>0</v>
      </c>
      <c r="H821" s="28"/>
    </row>
    <row r="822" spans="1:8" x14ac:dyDescent="0.3">
      <c r="A822">
        <v>2019</v>
      </c>
      <c r="B822" t="s">
        <v>30</v>
      </c>
      <c r="C822" t="str">
        <f>VLOOKUP(B822,lookup!$A$2:$D$49,3,0)</f>
        <v>Non Metropolitan Fire Authorities</v>
      </c>
      <c r="D822" t="str">
        <f>VLOOKUP(B822,lookup!$A$2:$D$49,4,0)</f>
        <v>E31000011</v>
      </c>
      <c r="E822" t="s">
        <v>179</v>
      </c>
      <c r="F822" t="s">
        <v>1071</v>
      </c>
      <c r="G822">
        <v>0</v>
      </c>
      <c r="H822" s="28"/>
    </row>
    <row r="823" spans="1:8" x14ac:dyDescent="0.3">
      <c r="A823">
        <v>2019</v>
      </c>
      <c r="B823" t="s">
        <v>30</v>
      </c>
      <c r="C823" t="str">
        <f>VLOOKUP(B823,lookup!$A$2:$D$49,3,0)</f>
        <v>Non Metropolitan Fire Authorities</v>
      </c>
      <c r="D823" t="str">
        <f>VLOOKUP(B823,lookup!$A$2:$D$49,4,0)</f>
        <v>E31000011</v>
      </c>
      <c r="E823" t="s">
        <v>1087</v>
      </c>
      <c r="F823" t="s">
        <v>1071</v>
      </c>
      <c r="G823">
        <v>0</v>
      </c>
      <c r="H823" s="28"/>
    </row>
    <row r="824" spans="1:8" x14ac:dyDescent="0.3">
      <c r="A824">
        <v>2019</v>
      </c>
      <c r="B824" t="s">
        <v>30</v>
      </c>
      <c r="C824" t="str">
        <f>VLOOKUP(B824,lookup!$A$2:$D$49,3,0)</f>
        <v>Non Metropolitan Fire Authorities</v>
      </c>
      <c r="D824" t="str">
        <f>VLOOKUP(B824,lookup!$A$2:$D$49,4,0)</f>
        <v>E31000011</v>
      </c>
      <c r="E824" t="s">
        <v>1088</v>
      </c>
      <c r="F824" t="s">
        <v>1071</v>
      </c>
      <c r="G824">
        <v>0</v>
      </c>
      <c r="H824" s="28"/>
    </row>
    <row r="825" spans="1:8" x14ac:dyDescent="0.3">
      <c r="A825">
        <v>2019</v>
      </c>
      <c r="B825" t="s">
        <v>30</v>
      </c>
      <c r="C825" t="str">
        <f>VLOOKUP(B825,lookup!$A$2:$D$49,3,0)</f>
        <v>Non Metropolitan Fire Authorities</v>
      </c>
      <c r="D825" t="str">
        <f>VLOOKUP(B825,lookup!$A$2:$D$49,4,0)</f>
        <v>E31000011</v>
      </c>
      <c r="E825" t="s">
        <v>1089</v>
      </c>
      <c r="F825" t="s">
        <v>1071</v>
      </c>
      <c r="G825">
        <v>0</v>
      </c>
      <c r="H825" s="28"/>
    </row>
    <row r="826" spans="1:8" x14ac:dyDescent="0.3">
      <c r="A826">
        <v>2019</v>
      </c>
      <c r="B826" t="s">
        <v>36</v>
      </c>
      <c r="C826" t="str">
        <f>VLOOKUP(B826,lookup!$A$2:$D$49,3,0)</f>
        <v>Non Metropolitan Fire Authorities</v>
      </c>
      <c r="D826" t="str">
        <f>VLOOKUP(B826,lookup!$A$2:$D$49,4,0)</f>
        <v>E31000013</v>
      </c>
      <c r="E826" t="s">
        <v>175</v>
      </c>
      <c r="F826" t="s">
        <v>1071</v>
      </c>
      <c r="G826">
        <v>20</v>
      </c>
      <c r="H826" s="28"/>
    </row>
    <row r="827" spans="1:8" x14ac:dyDescent="0.3">
      <c r="A827">
        <v>2019</v>
      </c>
      <c r="B827" t="s">
        <v>36</v>
      </c>
      <c r="C827" t="str">
        <f>VLOOKUP(B827,lookup!$A$2:$D$49,3,0)</f>
        <v>Non Metropolitan Fire Authorities</v>
      </c>
      <c r="D827" t="str">
        <f>VLOOKUP(B827,lookup!$A$2:$D$49,4,0)</f>
        <v>E31000013</v>
      </c>
      <c r="E827" t="s">
        <v>1086</v>
      </c>
      <c r="F827" t="s">
        <v>1071</v>
      </c>
      <c r="G827">
        <v>0</v>
      </c>
      <c r="H827" s="28"/>
    </row>
    <row r="828" spans="1:8" x14ac:dyDescent="0.3">
      <c r="A828">
        <v>2019</v>
      </c>
      <c r="B828" t="s">
        <v>36</v>
      </c>
      <c r="C828" t="str">
        <f>VLOOKUP(B828,lookup!$A$2:$D$49,3,0)</f>
        <v>Non Metropolitan Fire Authorities</v>
      </c>
      <c r="D828" t="str">
        <f>VLOOKUP(B828,lookup!$A$2:$D$49,4,0)</f>
        <v>E31000013</v>
      </c>
      <c r="E828" t="s">
        <v>177</v>
      </c>
      <c r="F828" t="s">
        <v>1071</v>
      </c>
      <c r="G828">
        <v>0</v>
      </c>
      <c r="H828" s="28"/>
    </row>
    <row r="829" spans="1:8" x14ac:dyDescent="0.3">
      <c r="A829">
        <v>2019</v>
      </c>
      <c r="B829" t="s">
        <v>36</v>
      </c>
      <c r="C829" t="str">
        <f>VLOOKUP(B829,lookup!$A$2:$D$49,3,0)</f>
        <v>Non Metropolitan Fire Authorities</v>
      </c>
      <c r="D829" t="str">
        <f>VLOOKUP(B829,lookup!$A$2:$D$49,4,0)</f>
        <v>E31000013</v>
      </c>
      <c r="E829" t="s">
        <v>178</v>
      </c>
      <c r="F829" t="s">
        <v>1071</v>
      </c>
      <c r="G829">
        <v>0</v>
      </c>
      <c r="H829" s="28"/>
    </row>
    <row r="830" spans="1:8" x14ac:dyDescent="0.3">
      <c r="A830">
        <v>2019</v>
      </c>
      <c r="B830" t="s">
        <v>36</v>
      </c>
      <c r="C830" t="str">
        <f>VLOOKUP(B830,lookup!$A$2:$D$49,3,0)</f>
        <v>Non Metropolitan Fire Authorities</v>
      </c>
      <c r="D830" t="str">
        <f>VLOOKUP(B830,lookup!$A$2:$D$49,4,0)</f>
        <v>E31000013</v>
      </c>
      <c r="E830" t="s">
        <v>179</v>
      </c>
      <c r="F830" t="s">
        <v>1071</v>
      </c>
      <c r="G830">
        <v>0</v>
      </c>
      <c r="H830" s="28"/>
    </row>
    <row r="831" spans="1:8" x14ac:dyDescent="0.3">
      <c r="A831">
        <v>2019</v>
      </c>
      <c r="B831" t="s">
        <v>36</v>
      </c>
      <c r="C831" t="str">
        <f>VLOOKUP(B831,lookup!$A$2:$D$49,3,0)</f>
        <v>Non Metropolitan Fire Authorities</v>
      </c>
      <c r="D831" t="str">
        <f>VLOOKUP(B831,lookup!$A$2:$D$49,4,0)</f>
        <v>E31000013</v>
      </c>
      <c r="E831" t="s">
        <v>1087</v>
      </c>
      <c r="F831" t="s">
        <v>1071</v>
      </c>
      <c r="G831">
        <v>0</v>
      </c>
      <c r="H831" s="28"/>
    </row>
    <row r="832" spans="1:8" x14ac:dyDescent="0.3">
      <c r="A832">
        <v>2019</v>
      </c>
      <c r="B832" t="s">
        <v>36</v>
      </c>
      <c r="C832" t="str">
        <f>VLOOKUP(B832,lookup!$A$2:$D$49,3,0)</f>
        <v>Non Metropolitan Fire Authorities</v>
      </c>
      <c r="D832" t="str">
        <f>VLOOKUP(B832,lookup!$A$2:$D$49,4,0)</f>
        <v>E31000013</v>
      </c>
      <c r="E832" t="s">
        <v>1088</v>
      </c>
      <c r="F832" t="s">
        <v>1071</v>
      </c>
      <c r="G832">
        <v>0</v>
      </c>
      <c r="H832" s="28"/>
    </row>
    <row r="833" spans="1:8" x14ac:dyDescent="0.3">
      <c r="A833">
        <v>2019</v>
      </c>
      <c r="B833" t="s">
        <v>36</v>
      </c>
      <c r="C833" t="str">
        <f>VLOOKUP(B833,lookup!$A$2:$D$49,3,0)</f>
        <v>Non Metropolitan Fire Authorities</v>
      </c>
      <c r="D833" t="str">
        <f>VLOOKUP(B833,lookup!$A$2:$D$49,4,0)</f>
        <v>E31000013</v>
      </c>
      <c r="E833" t="s">
        <v>1089</v>
      </c>
      <c r="F833" t="s">
        <v>1071</v>
      </c>
      <c r="G833">
        <v>1</v>
      </c>
      <c r="H833" s="28"/>
    </row>
    <row r="834" spans="1:8" x14ac:dyDescent="0.3">
      <c r="A834">
        <v>2019</v>
      </c>
      <c r="B834" t="s">
        <v>39</v>
      </c>
      <c r="C834" t="str">
        <f>VLOOKUP(B834,lookup!$A$2:$D$49,3,0)</f>
        <v>Non Metropolitan Fire Authorities</v>
      </c>
      <c r="D834" t="str">
        <f>VLOOKUP(B834,lookup!$A$2:$D$49,4,0)</f>
        <v>E31000014</v>
      </c>
      <c r="E834" t="s">
        <v>175</v>
      </c>
      <c r="F834" t="s">
        <v>1071</v>
      </c>
      <c r="G834">
        <v>43</v>
      </c>
      <c r="H834" s="28"/>
    </row>
    <row r="835" spans="1:8" x14ac:dyDescent="0.3">
      <c r="A835">
        <v>2019</v>
      </c>
      <c r="B835" t="s">
        <v>39</v>
      </c>
      <c r="C835" t="str">
        <f>VLOOKUP(B835,lookup!$A$2:$D$49,3,0)</f>
        <v>Non Metropolitan Fire Authorities</v>
      </c>
      <c r="D835" t="str">
        <f>VLOOKUP(B835,lookup!$A$2:$D$49,4,0)</f>
        <v>E31000014</v>
      </c>
      <c r="E835" t="s">
        <v>1086</v>
      </c>
      <c r="F835" t="s">
        <v>1071</v>
      </c>
      <c r="G835">
        <v>0</v>
      </c>
      <c r="H835" s="28"/>
    </row>
    <row r="836" spans="1:8" x14ac:dyDescent="0.3">
      <c r="A836">
        <v>2019</v>
      </c>
      <c r="B836" t="s">
        <v>39</v>
      </c>
      <c r="C836" t="str">
        <f>VLOOKUP(B836,lookup!$A$2:$D$49,3,0)</f>
        <v>Non Metropolitan Fire Authorities</v>
      </c>
      <c r="D836" t="str">
        <f>VLOOKUP(B836,lookup!$A$2:$D$49,4,0)</f>
        <v>E31000014</v>
      </c>
      <c r="E836" t="s">
        <v>177</v>
      </c>
      <c r="F836" t="s">
        <v>1071</v>
      </c>
      <c r="G836">
        <v>2</v>
      </c>
      <c r="H836" s="28"/>
    </row>
    <row r="837" spans="1:8" x14ac:dyDescent="0.3">
      <c r="A837">
        <v>2019</v>
      </c>
      <c r="B837" t="s">
        <v>39</v>
      </c>
      <c r="C837" t="str">
        <f>VLOOKUP(B837,lookup!$A$2:$D$49,3,0)</f>
        <v>Non Metropolitan Fire Authorities</v>
      </c>
      <c r="D837" t="str">
        <f>VLOOKUP(B837,lookup!$A$2:$D$49,4,0)</f>
        <v>E31000014</v>
      </c>
      <c r="E837" t="s">
        <v>178</v>
      </c>
      <c r="F837" t="s">
        <v>1071</v>
      </c>
      <c r="G837">
        <v>0</v>
      </c>
      <c r="H837" s="28"/>
    </row>
    <row r="838" spans="1:8" x14ac:dyDescent="0.3">
      <c r="A838">
        <v>2019</v>
      </c>
      <c r="B838" t="s">
        <v>39</v>
      </c>
      <c r="C838" t="str">
        <f>VLOOKUP(B838,lookup!$A$2:$D$49,3,0)</f>
        <v>Non Metropolitan Fire Authorities</v>
      </c>
      <c r="D838" t="str">
        <f>VLOOKUP(B838,lookup!$A$2:$D$49,4,0)</f>
        <v>E31000014</v>
      </c>
      <c r="E838" t="s">
        <v>179</v>
      </c>
      <c r="F838" t="s">
        <v>1071</v>
      </c>
      <c r="G838">
        <v>0</v>
      </c>
      <c r="H838" s="28"/>
    </row>
    <row r="839" spans="1:8" x14ac:dyDescent="0.3">
      <c r="A839">
        <v>2019</v>
      </c>
      <c r="B839" t="s">
        <v>39</v>
      </c>
      <c r="C839" t="str">
        <f>VLOOKUP(B839,lookup!$A$2:$D$49,3,0)</f>
        <v>Non Metropolitan Fire Authorities</v>
      </c>
      <c r="D839" t="str">
        <f>VLOOKUP(B839,lookup!$A$2:$D$49,4,0)</f>
        <v>E31000014</v>
      </c>
      <c r="E839" t="s">
        <v>1087</v>
      </c>
      <c r="F839" t="s">
        <v>1071</v>
      </c>
      <c r="G839">
        <v>0</v>
      </c>
      <c r="H839" s="28"/>
    </row>
    <row r="840" spans="1:8" x14ac:dyDescent="0.3">
      <c r="A840">
        <v>2019</v>
      </c>
      <c r="B840" t="s">
        <v>39</v>
      </c>
      <c r="C840" t="str">
        <f>VLOOKUP(B840,lookup!$A$2:$D$49,3,0)</f>
        <v>Non Metropolitan Fire Authorities</v>
      </c>
      <c r="D840" t="str">
        <f>VLOOKUP(B840,lookup!$A$2:$D$49,4,0)</f>
        <v>E31000014</v>
      </c>
      <c r="E840" t="s">
        <v>1088</v>
      </c>
      <c r="F840" t="s">
        <v>1071</v>
      </c>
      <c r="G840">
        <v>0</v>
      </c>
      <c r="H840" s="28"/>
    </row>
    <row r="841" spans="1:8" x14ac:dyDescent="0.3">
      <c r="A841">
        <v>2019</v>
      </c>
      <c r="B841" t="s">
        <v>39</v>
      </c>
      <c r="C841" t="str">
        <f>VLOOKUP(B841,lookup!$A$2:$D$49,3,0)</f>
        <v>Non Metropolitan Fire Authorities</v>
      </c>
      <c r="D841" t="str">
        <f>VLOOKUP(B841,lookup!$A$2:$D$49,4,0)</f>
        <v>E31000014</v>
      </c>
      <c r="E841" t="s">
        <v>1089</v>
      </c>
      <c r="F841" t="s">
        <v>1071</v>
      </c>
      <c r="G841">
        <v>3</v>
      </c>
      <c r="H841" s="28"/>
    </row>
    <row r="842" spans="1:8" x14ac:dyDescent="0.3">
      <c r="A842">
        <v>2019</v>
      </c>
      <c r="B842" t="s">
        <v>42</v>
      </c>
      <c r="C842" t="str">
        <f>VLOOKUP(B842,lookup!$A$2:$D$49,3,0)</f>
        <v>Non Metropolitan Fire Authorities</v>
      </c>
      <c r="D842" t="str">
        <f>VLOOKUP(B842,lookup!$A$2:$D$49,4,0)</f>
        <v>E31000015</v>
      </c>
      <c r="E842" t="s">
        <v>175</v>
      </c>
      <c r="F842" t="s">
        <v>1071</v>
      </c>
      <c r="G842">
        <v>22</v>
      </c>
      <c r="H842" s="28"/>
    </row>
    <row r="843" spans="1:8" x14ac:dyDescent="0.3">
      <c r="A843">
        <v>2019</v>
      </c>
      <c r="B843" t="s">
        <v>42</v>
      </c>
      <c r="C843" t="str">
        <f>VLOOKUP(B843,lookup!$A$2:$D$49,3,0)</f>
        <v>Non Metropolitan Fire Authorities</v>
      </c>
      <c r="D843" t="str">
        <f>VLOOKUP(B843,lookup!$A$2:$D$49,4,0)</f>
        <v>E31000015</v>
      </c>
      <c r="E843" t="s">
        <v>1086</v>
      </c>
      <c r="F843" t="s">
        <v>1071</v>
      </c>
      <c r="G843">
        <v>0</v>
      </c>
      <c r="H843" s="28"/>
    </row>
    <row r="844" spans="1:8" x14ac:dyDescent="0.3">
      <c r="A844">
        <v>2019</v>
      </c>
      <c r="B844" t="s">
        <v>42</v>
      </c>
      <c r="C844" t="str">
        <f>VLOOKUP(B844,lookup!$A$2:$D$49,3,0)</f>
        <v>Non Metropolitan Fire Authorities</v>
      </c>
      <c r="D844" t="str">
        <f>VLOOKUP(B844,lookup!$A$2:$D$49,4,0)</f>
        <v>E31000015</v>
      </c>
      <c r="E844" t="s">
        <v>177</v>
      </c>
      <c r="F844" t="s">
        <v>1071</v>
      </c>
      <c r="G844">
        <v>1</v>
      </c>
      <c r="H844" s="28"/>
    </row>
    <row r="845" spans="1:8" x14ac:dyDescent="0.3">
      <c r="A845">
        <v>2019</v>
      </c>
      <c r="B845" t="s">
        <v>42</v>
      </c>
      <c r="C845" t="str">
        <f>VLOOKUP(B845,lookup!$A$2:$D$49,3,0)</f>
        <v>Non Metropolitan Fire Authorities</v>
      </c>
      <c r="D845" t="str">
        <f>VLOOKUP(B845,lookup!$A$2:$D$49,4,0)</f>
        <v>E31000015</v>
      </c>
      <c r="E845" t="s">
        <v>178</v>
      </c>
      <c r="F845" t="s">
        <v>1071</v>
      </c>
      <c r="G845">
        <v>0</v>
      </c>
      <c r="H845" s="28"/>
    </row>
    <row r="846" spans="1:8" x14ac:dyDescent="0.3">
      <c r="A846">
        <v>2019</v>
      </c>
      <c r="B846" t="s">
        <v>42</v>
      </c>
      <c r="C846" t="str">
        <f>VLOOKUP(B846,lookup!$A$2:$D$49,3,0)</f>
        <v>Non Metropolitan Fire Authorities</v>
      </c>
      <c r="D846" t="str">
        <f>VLOOKUP(B846,lookup!$A$2:$D$49,4,0)</f>
        <v>E31000015</v>
      </c>
      <c r="E846" t="s">
        <v>179</v>
      </c>
      <c r="F846" t="s">
        <v>1071</v>
      </c>
      <c r="G846">
        <v>0</v>
      </c>
      <c r="H846" s="28"/>
    </row>
    <row r="847" spans="1:8" x14ac:dyDescent="0.3">
      <c r="A847">
        <v>2019</v>
      </c>
      <c r="B847" t="s">
        <v>42</v>
      </c>
      <c r="C847" t="str">
        <f>VLOOKUP(B847,lookup!$A$2:$D$49,3,0)</f>
        <v>Non Metropolitan Fire Authorities</v>
      </c>
      <c r="D847" t="str">
        <f>VLOOKUP(B847,lookup!$A$2:$D$49,4,0)</f>
        <v>E31000015</v>
      </c>
      <c r="E847" t="s">
        <v>1087</v>
      </c>
      <c r="F847" t="s">
        <v>1071</v>
      </c>
      <c r="G847">
        <v>0</v>
      </c>
      <c r="H847" s="28"/>
    </row>
    <row r="848" spans="1:8" x14ac:dyDescent="0.3">
      <c r="A848">
        <v>2019</v>
      </c>
      <c r="B848" t="s">
        <v>42</v>
      </c>
      <c r="C848" t="str">
        <f>VLOOKUP(B848,lookup!$A$2:$D$49,3,0)</f>
        <v>Non Metropolitan Fire Authorities</v>
      </c>
      <c r="D848" t="str">
        <f>VLOOKUP(B848,lookup!$A$2:$D$49,4,0)</f>
        <v>E31000015</v>
      </c>
      <c r="E848" t="s">
        <v>1088</v>
      </c>
      <c r="F848" t="s">
        <v>1071</v>
      </c>
      <c r="G848">
        <v>0</v>
      </c>
      <c r="H848" s="28"/>
    </row>
    <row r="849" spans="1:8" x14ac:dyDescent="0.3">
      <c r="A849">
        <v>2019</v>
      </c>
      <c r="B849" t="s">
        <v>42</v>
      </c>
      <c r="C849" t="str">
        <f>VLOOKUP(B849,lookup!$A$2:$D$49,3,0)</f>
        <v>Non Metropolitan Fire Authorities</v>
      </c>
      <c r="D849" t="str">
        <f>VLOOKUP(B849,lookup!$A$2:$D$49,4,0)</f>
        <v>E31000015</v>
      </c>
      <c r="E849" t="s">
        <v>1089</v>
      </c>
      <c r="F849" t="s">
        <v>1071</v>
      </c>
      <c r="G849">
        <v>11</v>
      </c>
      <c r="H849" s="28"/>
    </row>
    <row r="850" spans="1:8" x14ac:dyDescent="0.3">
      <c r="A850">
        <v>2019</v>
      </c>
      <c r="B850" t="s">
        <v>45</v>
      </c>
      <c r="C850" t="str">
        <f>VLOOKUP(B850,lookup!$A$2:$D$49,3,0)</f>
        <v>Non Metropolitan Fire Authorities</v>
      </c>
      <c r="D850" t="str">
        <f>VLOOKUP(B850,lookup!$A$2:$D$49,4,0)</f>
        <v>E31000016</v>
      </c>
      <c r="E850" t="s">
        <v>175</v>
      </c>
      <c r="F850" t="s">
        <v>1071</v>
      </c>
      <c r="G850">
        <v>17</v>
      </c>
      <c r="H850" s="28"/>
    </row>
    <row r="851" spans="1:8" x14ac:dyDescent="0.3">
      <c r="A851">
        <v>2019</v>
      </c>
      <c r="B851" t="s">
        <v>45</v>
      </c>
      <c r="C851" t="str">
        <f>VLOOKUP(B851,lookup!$A$2:$D$49,3,0)</f>
        <v>Non Metropolitan Fire Authorities</v>
      </c>
      <c r="D851" t="str">
        <f>VLOOKUP(B851,lookup!$A$2:$D$49,4,0)</f>
        <v>E31000016</v>
      </c>
      <c r="E851" t="s">
        <v>1086</v>
      </c>
      <c r="F851" t="s">
        <v>1071</v>
      </c>
      <c r="G851">
        <v>1</v>
      </c>
      <c r="H851" s="28"/>
    </row>
    <row r="852" spans="1:8" x14ac:dyDescent="0.3">
      <c r="A852">
        <v>2019</v>
      </c>
      <c r="B852" t="s">
        <v>45</v>
      </c>
      <c r="C852" t="str">
        <f>VLOOKUP(B852,lookup!$A$2:$D$49,3,0)</f>
        <v>Non Metropolitan Fire Authorities</v>
      </c>
      <c r="D852" t="str">
        <f>VLOOKUP(B852,lookup!$A$2:$D$49,4,0)</f>
        <v>E31000016</v>
      </c>
      <c r="E852" t="s">
        <v>177</v>
      </c>
      <c r="F852" t="s">
        <v>1071</v>
      </c>
      <c r="G852">
        <v>0</v>
      </c>
      <c r="H852" s="28"/>
    </row>
    <row r="853" spans="1:8" x14ac:dyDescent="0.3">
      <c r="A853">
        <v>2019</v>
      </c>
      <c r="B853" t="s">
        <v>45</v>
      </c>
      <c r="C853" t="str">
        <f>VLOOKUP(B853,lookup!$A$2:$D$49,3,0)</f>
        <v>Non Metropolitan Fire Authorities</v>
      </c>
      <c r="D853" t="str">
        <f>VLOOKUP(B853,lookup!$A$2:$D$49,4,0)</f>
        <v>E31000016</v>
      </c>
      <c r="E853" t="s">
        <v>178</v>
      </c>
      <c r="F853" t="s">
        <v>1071</v>
      </c>
      <c r="G853">
        <v>0</v>
      </c>
      <c r="H853" s="28"/>
    </row>
    <row r="854" spans="1:8" x14ac:dyDescent="0.3">
      <c r="A854">
        <v>2019</v>
      </c>
      <c r="B854" t="s">
        <v>45</v>
      </c>
      <c r="C854" t="str">
        <f>VLOOKUP(B854,lookup!$A$2:$D$49,3,0)</f>
        <v>Non Metropolitan Fire Authorities</v>
      </c>
      <c r="D854" t="str">
        <f>VLOOKUP(B854,lookup!$A$2:$D$49,4,0)</f>
        <v>E31000016</v>
      </c>
      <c r="E854" t="s">
        <v>179</v>
      </c>
      <c r="F854" t="s">
        <v>1071</v>
      </c>
      <c r="G854">
        <v>0</v>
      </c>
      <c r="H854" s="28"/>
    </row>
    <row r="855" spans="1:8" x14ac:dyDescent="0.3">
      <c r="A855">
        <v>2019</v>
      </c>
      <c r="B855" t="s">
        <v>45</v>
      </c>
      <c r="C855" t="str">
        <f>VLOOKUP(B855,lookup!$A$2:$D$49,3,0)</f>
        <v>Non Metropolitan Fire Authorities</v>
      </c>
      <c r="D855" t="str">
        <f>VLOOKUP(B855,lookup!$A$2:$D$49,4,0)</f>
        <v>E31000016</v>
      </c>
      <c r="E855" t="s">
        <v>1087</v>
      </c>
      <c r="F855" t="s">
        <v>1071</v>
      </c>
      <c r="G855">
        <v>0</v>
      </c>
      <c r="H855" s="28"/>
    </row>
    <row r="856" spans="1:8" x14ac:dyDescent="0.3">
      <c r="A856">
        <v>2019</v>
      </c>
      <c r="B856" t="s">
        <v>45</v>
      </c>
      <c r="C856" t="str">
        <f>VLOOKUP(B856,lookup!$A$2:$D$49,3,0)</f>
        <v>Non Metropolitan Fire Authorities</v>
      </c>
      <c r="D856" t="str">
        <f>VLOOKUP(B856,lookup!$A$2:$D$49,4,0)</f>
        <v>E31000016</v>
      </c>
      <c r="E856" t="s">
        <v>1088</v>
      </c>
      <c r="F856" t="s">
        <v>1071</v>
      </c>
      <c r="G856">
        <v>0</v>
      </c>
      <c r="H856" s="28"/>
    </row>
    <row r="857" spans="1:8" x14ac:dyDescent="0.3">
      <c r="A857">
        <v>2019</v>
      </c>
      <c r="B857" t="s">
        <v>45</v>
      </c>
      <c r="C857" t="str">
        <f>VLOOKUP(B857,lookup!$A$2:$D$49,3,0)</f>
        <v>Non Metropolitan Fire Authorities</v>
      </c>
      <c r="D857" t="str">
        <f>VLOOKUP(B857,lookup!$A$2:$D$49,4,0)</f>
        <v>E31000016</v>
      </c>
      <c r="E857" t="s">
        <v>1089</v>
      </c>
      <c r="F857" t="s">
        <v>1071</v>
      </c>
      <c r="G857">
        <v>1</v>
      </c>
      <c r="H857" s="28"/>
    </row>
    <row r="858" spans="1:8" x14ac:dyDescent="0.3">
      <c r="A858">
        <v>2019</v>
      </c>
      <c r="B858" t="s">
        <v>48</v>
      </c>
      <c r="C858" t="str">
        <f>VLOOKUP(B858,lookup!$A$2:$D$49,3,0)</f>
        <v>Metropolitan Fire Authorities</v>
      </c>
      <c r="D858" t="str">
        <f>VLOOKUP(B858,lookup!$A$2:$D$49,4,0)</f>
        <v>E31000046</v>
      </c>
      <c r="E858" t="s">
        <v>175</v>
      </c>
      <c r="F858" t="s">
        <v>1071</v>
      </c>
      <c r="G858">
        <v>89</v>
      </c>
      <c r="H858" s="28"/>
    </row>
    <row r="859" spans="1:8" x14ac:dyDescent="0.3">
      <c r="A859">
        <v>2019</v>
      </c>
      <c r="B859" t="s">
        <v>48</v>
      </c>
      <c r="C859" t="str">
        <f>VLOOKUP(B859,lookup!$A$2:$D$49,3,0)</f>
        <v>Metropolitan Fire Authorities</v>
      </c>
      <c r="D859" t="str">
        <f>VLOOKUP(B859,lookup!$A$2:$D$49,4,0)</f>
        <v>E31000046</v>
      </c>
      <c r="E859" t="s">
        <v>1086</v>
      </c>
      <c r="F859" t="s">
        <v>1071</v>
      </c>
      <c r="G859">
        <v>3</v>
      </c>
      <c r="H859" s="28"/>
    </row>
    <row r="860" spans="1:8" x14ac:dyDescent="0.3">
      <c r="A860">
        <v>2019</v>
      </c>
      <c r="B860" t="s">
        <v>48</v>
      </c>
      <c r="C860" t="str">
        <f>VLOOKUP(B860,lookup!$A$2:$D$49,3,0)</f>
        <v>Metropolitan Fire Authorities</v>
      </c>
      <c r="D860" t="str">
        <f>VLOOKUP(B860,lookup!$A$2:$D$49,4,0)</f>
        <v>E31000046</v>
      </c>
      <c r="E860" t="s">
        <v>177</v>
      </c>
      <c r="F860" t="s">
        <v>1071</v>
      </c>
      <c r="G860">
        <v>6</v>
      </c>
      <c r="H860" s="28"/>
    </row>
    <row r="861" spans="1:8" x14ac:dyDescent="0.3">
      <c r="A861">
        <v>2019</v>
      </c>
      <c r="B861" t="s">
        <v>48</v>
      </c>
      <c r="C861" t="str">
        <f>VLOOKUP(B861,lookup!$A$2:$D$49,3,0)</f>
        <v>Metropolitan Fire Authorities</v>
      </c>
      <c r="D861" t="str">
        <f>VLOOKUP(B861,lookup!$A$2:$D$49,4,0)</f>
        <v>E31000046</v>
      </c>
      <c r="E861" t="s">
        <v>178</v>
      </c>
      <c r="F861" t="s">
        <v>1071</v>
      </c>
      <c r="G861">
        <v>1</v>
      </c>
      <c r="H861" s="28"/>
    </row>
    <row r="862" spans="1:8" x14ac:dyDescent="0.3">
      <c r="A862">
        <v>2019</v>
      </c>
      <c r="B862" t="s">
        <v>48</v>
      </c>
      <c r="C862" t="str">
        <f>VLOOKUP(B862,lookup!$A$2:$D$49,3,0)</f>
        <v>Metropolitan Fire Authorities</v>
      </c>
      <c r="D862" t="str">
        <f>VLOOKUP(B862,lookup!$A$2:$D$49,4,0)</f>
        <v>E31000046</v>
      </c>
      <c r="E862" t="s">
        <v>179</v>
      </c>
      <c r="F862" t="s">
        <v>1071</v>
      </c>
      <c r="G862">
        <v>5</v>
      </c>
      <c r="H862" s="28"/>
    </row>
    <row r="863" spans="1:8" x14ac:dyDescent="0.3">
      <c r="A863">
        <v>2019</v>
      </c>
      <c r="B863" t="s">
        <v>48</v>
      </c>
      <c r="C863" t="str">
        <f>VLOOKUP(B863,lookup!$A$2:$D$49,3,0)</f>
        <v>Metropolitan Fire Authorities</v>
      </c>
      <c r="D863" t="str">
        <f>VLOOKUP(B863,lookup!$A$2:$D$49,4,0)</f>
        <v>E31000046</v>
      </c>
      <c r="E863" t="s">
        <v>1087</v>
      </c>
      <c r="F863" t="s">
        <v>1071</v>
      </c>
      <c r="G863">
        <v>0</v>
      </c>
      <c r="H863" s="28"/>
    </row>
    <row r="864" spans="1:8" x14ac:dyDescent="0.3">
      <c r="A864">
        <v>2019</v>
      </c>
      <c r="B864" t="s">
        <v>48</v>
      </c>
      <c r="C864" t="str">
        <f>VLOOKUP(B864,lookup!$A$2:$D$49,3,0)</f>
        <v>Metropolitan Fire Authorities</v>
      </c>
      <c r="D864" t="str">
        <f>VLOOKUP(B864,lookup!$A$2:$D$49,4,0)</f>
        <v>E31000046</v>
      </c>
      <c r="E864" t="s">
        <v>1088</v>
      </c>
      <c r="F864" t="s">
        <v>1071</v>
      </c>
      <c r="G864">
        <v>0</v>
      </c>
      <c r="H864" s="28"/>
    </row>
    <row r="865" spans="1:8" x14ac:dyDescent="0.3">
      <c r="A865">
        <v>2019</v>
      </c>
      <c r="B865" t="s">
        <v>48</v>
      </c>
      <c r="C865" t="str">
        <f>VLOOKUP(B865,lookup!$A$2:$D$49,3,0)</f>
        <v>Metropolitan Fire Authorities</v>
      </c>
      <c r="D865" t="str">
        <f>VLOOKUP(B865,lookup!$A$2:$D$49,4,0)</f>
        <v>E31000046</v>
      </c>
      <c r="E865" t="s">
        <v>1089</v>
      </c>
      <c r="F865" t="s">
        <v>1071</v>
      </c>
      <c r="G865">
        <v>1</v>
      </c>
      <c r="H865" s="28"/>
    </row>
    <row r="866" spans="1:8" x14ac:dyDescent="0.3">
      <c r="A866">
        <v>2019</v>
      </c>
      <c r="B866" t="s">
        <v>51</v>
      </c>
      <c r="C866" t="str">
        <f>VLOOKUP(B866,lookup!$A$2:$D$49,3,0)</f>
        <v>Metropolitan Fire Authorities</v>
      </c>
      <c r="D866" t="str">
        <f>VLOOKUP(B866,lookup!$A$2:$D$49,4,0)</f>
        <v>E31000040</v>
      </c>
      <c r="E866" t="s">
        <v>175</v>
      </c>
      <c r="F866" t="s">
        <v>1071</v>
      </c>
      <c r="G866">
        <v>0</v>
      </c>
      <c r="H866" s="28"/>
    </row>
    <row r="867" spans="1:8" x14ac:dyDescent="0.3">
      <c r="A867">
        <v>2019</v>
      </c>
      <c r="B867" t="s">
        <v>51</v>
      </c>
      <c r="C867" t="str">
        <f>VLOOKUP(B867,lookup!$A$2:$D$49,3,0)</f>
        <v>Metropolitan Fire Authorities</v>
      </c>
      <c r="D867" t="str">
        <f>VLOOKUP(B867,lookup!$A$2:$D$49,4,0)</f>
        <v>E31000040</v>
      </c>
      <c r="E867" t="s">
        <v>1086</v>
      </c>
      <c r="F867" t="s">
        <v>1071</v>
      </c>
      <c r="G867">
        <v>0</v>
      </c>
      <c r="H867" s="28"/>
    </row>
    <row r="868" spans="1:8" x14ac:dyDescent="0.3">
      <c r="A868">
        <v>2019</v>
      </c>
      <c r="B868" t="s">
        <v>51</v>
      </c>
      <c r="C868" t="str">
        <f>VLOOKUP(B868,lookup!$A$2:$D$49,3,0)</f>
        <v>Metropolitan Fire Authorities</v>
      </c>
      <c r="D868" t="str">
        <f>VLOOKUP(B868,lookup!$A$2:$D$49,4,0)</f>
        <v>E31000040</v>
      </c>
      <c r="E868" t="s">
        <v>177</v>
      </c>
      <c r="F868" t="s">
        <v>1071</v>
      </c>
      <c r="G868">
        <v>0</v>
      </c>
      <c r="H868" s="28"/>
    </row>
    <row r="869" spans="1:8" x14ac:dyDescent="0.3">
      <c r="A869">
        <v>2019</v>
      </c>
      <c r="B869" t="s">
        <v>51</v>
      </c>
      <c r="C869" t="str">
        <f>VLOOKUP(B869,lookup!$A$2:$D$49,3,0)</f>
        <v>Metropolitan Fire Authorities</v>
      </c>
      <c r="D869" t="str">
        <f>VLOOKUP(B869,lookup!$A$2:$D$49,4,0)</f>
        <v>E31000040</v>
      </c>
      <c r="E869" t="s">
        <v>178</v>
      </c>
      <c r="F869" t="s">
        <v>1071</v>
      </c>
      <c r="G869">
        <v>0</v>
      </c>
      <c r="H869" s="28"/>
    </row>
    <row r="870" spans="1:8" x14ac:dyDescent="0.3">
      <c r="A870">
        <v>2019</v>
      </c>
      <c r="B870" t="s">
        <v>51</v>
      </c>
      <c r="C870" t="str">
        <f>VLOOKUP(B870,lookup!$A$2:$D$49,3,0)</f>
        <v>Metropolitan Fire Authorities</v>
      </c>
      <c r="D870" t="str">
        <f>VLOOKUP(B870,lookup!$A$2:$D$49,4,0)</f>
        <v>E31000040</v>
      </c>
      <c r="E870" t="s">
        <v>179</v>
      </c>
      <c r="F870" t="s">
        <v>1071</v>
      </c>
      <c r="G870">
        <v>0</v>
      </c>
      <c r="H870" s="28"/>
    </row>
    <row r="871" spans="1:8" x14ac:dyDescent="0.3">
      <c r="A871">
        <v>2019</v>
      </c>
      <c r="B871" t="s">
        <v>51</v>
      </c>
      <c r="C871" t="str">
        <f>VLOOKUP(B871,lookup!$A$2:$D$49,3,0)</f>
        <v>Metropolitan Fire Authorities</v>
      </c>
      <c r="D871" t="str">
        <f>VLOOKUP(B871,lookup!$A$2:$D$49,4,0)</f>
        <v>E31000040</v>
      </c>
      <c r="E871" t="s">
        <v>1087</v>
      </c>
      <c r="F871" t="s">
        <v>1071</v>
      </c>
      <c r="G871">
        <v>0</v>
      </c>
      <c r="H871" s="28"/>
    </row>
    <row r="872" spans="1:8" x14ac:dyDescent="0.3">
      <c r="A872">
        <v>2019</v>
      </c>
      <c r="B872" t="s">
        <v>51</v>
      </c>
      <c r="C872" t="str">
        <f>VLOOKUP(B872,lookup!$A$2:$D$49,3,0)</f>
        <v>Metropolitan Fire Authorities</v>
      </c>
      <c r="D872" t="str">
        <f>VLOOKUP(B872,lookup!$A$2:$D$49,4,0)</f>
        <v>E31000040</v>
      </c>
      <c r="E872" t="s">
        <v>1088</v>
      </c>
      <c r="F872" t="s">
        <v>1071</v>
      </c>
      <c r="G872">
        <v>0</v>
      </c>
      <c r="H872" s="28"/>
    </row>
    <row r="873" spans="1:8" x14ac:dyDescent="0.3">
      <c r="A873">
        <v>2019</v>
      </c>
      <c r="B873" t="s">
        <v>51</v>
      </c>
      <c r="C873" t="str">
        <f>VLOOKUP(B873,lookup!$A$2:$D$49,3,0)</f>
        <v>Metropolitan Fire Authorities</v>
      </c>
      <c r="D873" t="str">
        <f>VLOOKUP(B873,lookup!$A$2:$D$49,4,0)</f>
        <v>E31000040</v>
      </c>
      <c r="E873" t="s">
        <v>1089</v>
      </c>
      <c r="F873" t="s">
        <v>1071</v>
      </c>
      <c r="G873">
        <v>0</v>
      </c>
      <c r="H873" s="28"/>
    </row>
    <row r="874" spans="1:8" x14ac:dyDescent="0.3">
      <c r="A874">
        <v>2019</v>
      </c>
      <c r="B874" t="s">
        <v>54</v>
      </c>
      <c r="C874" t="str">
        <f>VLOOKUP(B874,lookup!$A$2:$D$49,3,0)</f>
        <v>Non Metropolitan Fire Authorities</v>
      </c>
      <c r="D874" t="str">
        <f>VLOOKUP(B874,lookup!$A$2:$D$49,4,0)</f>
        <v>E31000017</v>
      </c>
      <c r="E874" t="s">
        <v>175</v>
      </c>
      <c r="F874" t="s">
        <v>1071</v>
      </c>
      <c r="G874">
        <v>35</v>
      </c>
      <c r="H874" s="28"/>
    </row>
    <row r="875" spans="1:8" x14ac:dyDescent="0.3">
      <c r="A875">
        <v>2019</v>
      </c>
      <c r="B875" t="s">
        <v>54</v>
      </c>
      <c r="C875" t="str">
        <f>VLOOKUP(B875,lookup!$A$2:$D$49,3,0)</f>
        <v>Non Metropolitan Fire Authorities</v>
      </c>
      <c r="D875" t="str">
        <f>VLOOKUP(B875,lookup!$A$2:$D$49,4,0)</f>
        <v>E31000017</v>
      </c>
      <c r="E875" t="s">
        <v>1086</v>
      </c>
      <c r="F875" t="s">
        <v>1071</v>
      </c>
      <c r="G875">
        <v>1</v>
      </c>
      <c r="H875" s="28"/>
    </row>
    <row r="876" spans="1:8" x14ac:dyDescent="0.3">
      <c r="A876">
        <v>2019</v>
      </c>
      <c r="B876" t="s">
        <v>54</v>
      </c>
      <c r="C876" t="str">
        <f>VLOOKUP(B876,lookup!$A$2:$D$49,3,0)</f>
        <v>Non Metropolitan Fire Authorities</v>
      </c>
      <c r="D876" t="str">
        <f>VLOOKUP(B876,lookup!$A$2:$D$49,4,0)</f>
        <v>E31000017</v>
      </c>
      <c r="E876" t="s">
        <v>177</v>
      </c>
      <c r="F876" t="s">
        <v>1071</v>
      </c>
      <c r="G876">
        <v>0</v>
      </c>
      <c r="H876" s="28"/>
    </row>
    <row r="877" spans="1:8" x14ac:dyDescent="0.3">
      <c r="A877">
        <v>2019</v>
      </c>
      <c r="B877" t="s">
        <v>54</v>
      </c>
      <c r="C877" t="str">
        <f>VLOOKUP(B877,lookup!$A$2:$D$49,3,0)</f>
        <v>Non Metropolitan Fire Authorities</v>
      </c>
      <c r="D877" t="str">
        <f>VLOOKUP(B877,lookup!$A$2:$D$49,4,0)</f>
        <v>E31000017</v>
      </c>
      <c r="E877" t="s">
        <v>178</v>
      </c>
      <c r="F877" t="s">
        <v>1071</v>
      </c>
      <c r="G877">
        <v>0</v>
      </c>
      <c r="H877" s="28"/>
    </row>
    <row r="878" spans="1:8" x14ac:dyDescent="0.3">
      <c r="A878">
        <v>2019</v>
      </c>
      <c r="B878" t="s">
        <v>54</v>
      </c>
      <c r="C878" t="str">
        <f>VLOOKUP(B878,lookup!$A$2:$D$49,3,0)</f>
        <v>Non Metropolitan Fire Authorities</v>
      </c>
      <c r="D878" t="str">
        <f>VLOOKUP(B878,lookup!$A$2:$D$49,4,0)</f>
        <v>E31000017</v>
      </c>
      <c r="E878" t="s">
        <v>179</v>
      </c>
      <c r="F878" t="s">
        <v>1071</v>
      </c>
      <c r="G878">
        <v>0</v>
      </c>
      <c r="H878" s="28"/>
    </row>
    <row r="879" spans="1:8" x14ac:dyDescent="0.3">
      <c r="A879">
        <v>2019</v>
      </c>
      <c r="B879" t="s">
        <v>54</v>
      </c>
      <c r="C879" t="str">
        <f>VLOOKUP(B879,lookup!$A$2:$D$49,3,0)</f>
        <v>Non Metropolitan Fire Authorities</v>
      </c>
      <c r="D879" t="str">
        <f>VLOOKUP(B879,lookup!$A$2:$D$49,4,0)</f>
        <v>E31000017</v>
      </c>
      <c r="E879" t="s">
        <v>1087</v>
      </c>
      <c r="F879" t="s">
        <v>1071</v>
      </c>
      <c r="G879">
        <v>0</v>
      </c>
      <c r="H879" s="28"/>
    </row>
    <row r="880" spans="1:8" x14ac:dyDescent="0.3">
      <c r="A880">
        <v>2019</v>
      </c>
      <c r="B880" t="s">
        <v>54</v>
      </c>
      <c r="C880" t="str">
        <f>VLOOKUP(B880,lookup!$A$2:$D$49,3,0)</f>
        <v>Non Metropolitan Fire Authorities</v>
      </c>
      <c r="D880" t="str">
        <f>VLOOKUP(B880,lookup!$A$2:$D$49,4,0)</f>
        <v>E31000017</v>
      </c>
      <c r="E880" t="s">
        <v>1088</v>
      </c>
      <c r="F880" t="s">
        <v>1071</v>
      </c>
      <c r="G880">
        <v>0</v>
      </c>
      <c r="H880" s="28"/>
    </row>
    <row r="881" spans="1:8" x14ac:dyDescent="0.3">
      <c r="A881">
        <v>2019</v>
      </c>
      <c r="B881" t="s">
        <v>54</v>
      </c>
      <c r="C881" t="str">
        <f>VLOOKUP(B881,lookup!$A$2:$D$49,3,0)</f>
        <v>Non Metropolitan Fire Authorities</v>
      </c>
      <c r="D881" t="str">
        <f>VLOOKUP(B881,lookup!$A$2:$D$49,4,0)</f>
        <v>E31000017</v>
      </c>
      <c r="E881" t="s">
        <v>1089</v>
      </c>
      <c r="F881" t="s">
        <v>1071</v>
      </c>
      <c r="G881">
        <v>2</v>
      </c>
      <c r="H881" s="28"/>
    </row>
    <row r="882" spans="1:8" x14ac:dyDescent="0.3">
      <c r="A882">
        <v>2019</v>
      </c>
      <c r="B882" t="s">
        <v>57</v>
      </c>
      <c r="C882" t="str">
        <f>VLOOKUP(B882,lookup!$A$2:$D$49,3,0)</f>
        <v>Non Metropolitan Fire Authorities</v>
      </c>
      <c r="D882" t="str">
        <f>VLOOKUP(B882,lookup!$A$2:$D$49,4,0)</f>
        <v>E31000018</v>
      </c>
      <c r="E882" t="s">
        <v>175</v>
      </c>
      <c r="F882" t="s">
        <v>1071</v>
      </c>
      <c r="G882">
        <v>19</v>
      </c>
      <c r="H882" s="28"/>
    </row>
    <row r="883" spans="1:8" x14ac:dyDescent="0.3">
      <c r="A883">
        <v>2019</v>
      </c>
      <c r="B883" t="s">
        <v>57</v>
      </c>
      <c r="C883" t="str">
        <f>VLOOKUP(B883,lookup!$A$2:$D$49,3,0)</f>
        <v>Non Metropolitan Fire Authorities</v>
      </c>
      <c r="D883" t="str">
        <f>VLOOKUP(B883,lookup!$A$2:$D$49,4,0)</f>
        <v>E31000018</v>
      </c>
      <c r="E883" t="s">
        <v>1086</v>
      </c>
      <c r="F883" t="s">
        <v>1071</v>
      </c>
      <c r="G883">
        <v>0</v>
      </c>
      <c r="H883" s="28"/>
    </row>
    <row r="884" spans="1:8" x14ac:dyDescent="0.3">
      <c r="A884">
        <v>2019</v>
      </c>
      <c r="B884" t="s">
        <v>57</v>
      </c>
      <c r="C884" t="str">
        <f>VLOOKUP(B884,lookup!$A$2:$D$49,3,0)</f>
        <v>Non Metropolitan Fire Authorities</v>
      </c>
      <c r="D884" t="str">
        <f>VLOOKUP(B884,lookup!$A$2:$D$49,4,0)</f>
        <v>E31000018</v>
      </c>
      <c r="E884" t="s">
        <v>177</v>
      </c>
      <c r="F884" t="s">
        <v>1071</v>
      </c>
      <c r="G884">
        <v>0</v>
      </c>
      <c r="H884" s="28"/>
    </row>
    <row r="885" spans="1:8" x14ac:dyDescent="0.3">
      <c r="A885">
        <v>2019</v>
      </c>
      <c r="B885" t="s">
        <v>57</v>
      </c>
      <c r="C885" t="str">
        <f>VLOOKUP(B885,lookup!$A$2:$D$49,3,0)</f>
        <v>Non Metropolitan Fire Authorities</v>
      </c>
      <c r="D885" t="str">
        <f>VLOOKUP(B885,lookup!$A$2:$D$49,4,0)</f>
        <v>E31000018</v>
      </c>
      <c r="E885" t="s">
        <v>178</v>
      </c>
      <c r="F885" t="s">
        <v>1071</v>
      </c>
      <c r="G885">
        <v>0</v>
      </c>
      <c r="H885" s="28"/>
    </row>
    <row r="886" spans="1:8" x14ac:dyDescent="0.3">
      <c r="A886">
        <v>2019</v>
      </c>
      <c r="B886" t="s">
        <v>57</v>
      </c>
      <c r="C886" t="str">
        <f>VLOOKUP(B886,lookup!$A$2:$D$49,3,0)</f>
        <v>Non Metropolitan Fire Authorities</v>
      </c>
      <c r="D886" t="str">
        <f>VLOOKUP(B886,lookup!$A$2:$D$49,4,0)</f>
        <v>E31000018</v>
      </c>
      <c r="E886" t="s">
        <v>179</v>
      </c>
      <c r="F886" t="s">
        <v>1071</v>
      </c>
      <c r="G886">
        <v>0</v>
      </c>
      <c r="H886" s="28"/>
    </row>
    <row r="887" spans="1:8" x14ac:dyDescent="0.3">
      <c r="A887">
        <v>2019</v>
      </c>
      <c r="B887" t="s">
        <v>57</v>
      </c>
      <c r="C887" t="str">
        <f>VLOOKUP(B887,lookup!$A$2:$D$49,3,0)</f>
        <v>Non Metropolitan Fire Authorities</v>
      </c>
      <c r="D887" t="str">
        <f>VLOOKUP(B887,lookup!$A$2:$D$49,4,0)</f>
        <v>E31000018</v>
      </c>
      <c r="E887" t="s">
        <v>1087</v>
      </c>
      <c r="F887" t="s">
        <v>1071</v>
      </c>
      <c r="G887">
        <v>0</v>
      </c>
      <c r="H887" s="28"/>
    </row>
    <row r="888" spans="1:8" x14ac:dyDescent="0.3">
      <c r="A888">
        <v>2019</v>
      </c>
      <c r="B888" t="s">
        <v>57</v>
      </c>
      <c r="C888" t="str">
        <f>VLOOKUP(B888,lookup!$A$2:$D$49,3,0)</f>
        <v>Non Metropolitan Fire Authorities</v>
      </c>
      <c r="D888" t="str">
        <f>VLOOKUP(B888,lookup!$A$2:$D$49,4,0)</f>
        <v>E31000018</v>
      </c>
      <c r="E888" t="s">
        <v>1088</v>
      </c>
      <c r="F888" t="s">
        <v>1071</v>
      </c>
      <c r="G888">
        <v>0</v>
      </c>
      <c r="H888" s="28"/>
    </row>
    <row r="889" spans="1:8" x14ac:dyDescent="0.3">
      <c r="A889">
        <v>2019</v>
      </c>
      <c r="B889" t="s">
        <v>57</v>
      </c>
      <c r="C889" t="str">
        <f>VLOOKUP(B889,lookup!$A$2:$D$49,3,0)</f>
        <v>Non Metropolitan Fire Authorities</v>
      </c>
      <c r="D889" t="str">
        <f>VLOOKUP(B889,lookup!$A$2:$D$49,4,0)</f>
        <v>E31000018</v>
      </c>
      <c r="E889" t="s">
        <v>1089</v>
      </c>
      <c r="F889" t="s">
        <v>1071</v>
      </c>
      <c r="G889">
        <v>0</v>
      </c>
      <c r="H889" s="28"/>
    </row>
    <row r="890" spans="1:8" x14ac:dyDescent="0.3">
      <c r="A890">
        <v>2019</v>
      </c>
      <c r="B890" t="s">
        <v>60</v>
      </c>
      <c r="C890" t="str">
        <f>VLOOKUP(B890,lookup!$A$2:$D$49,3,0)</f>
        <v>Non Metropolitan Fire Authorities</v>
      </c>
      <c r="D890" t="str">
        <f>VLOOKUP(B890,lookup!$A$2:$D$49,4,0)</f>
        <v>E31000019</v>
      </c>
      <c r="E890" t="s">
        <v>175</v>
      </c>
      <c r="F890" t="s">
        <v>1071</v>
      </c>
      <c r="G890">
        <v>27</v>
      </c>
      <c r="H890" s="28"/>
    </row>
    <row r="891" spans="1:8" x14ac:dyDescent="0.3">
      <c r="A891">
        <v>2019</v>
      </c>
      <c r="B891" t="s">
        <v>60</v>
      </c>
      <c r="C891" t="str">
        <f>VLOOKUP(B891,lookup!$A$2:$D$49,3,0)</f>
        <v>Non Metropolitan Fire Authorities</v>
      </c>
      <c r="D891" t="str">
        <f>VLOOKUP(B891,lookup!$A$2:$D$49,4,0)</f>
        <v>E31000019</v>
      </c>
      <c r="E891" t="s">
        <v>1086</v>
      </c>
      <c r="F891" t="s">
        <v>1071</v>
      </c>
      <c r="G891">
        <v>0</v>
      </c>
      <c r="H891" s="28"/>
    </row>
    <row r="892" spans="1:8" x14ac:dyDescent="0.3">
      <c r="A892">
        <v>2019</v>
      </c>
      <c r="B892" t="s">
        <v>60</v>
      </c>
      <c r="C892" t="str">
        <f>VLOOKUP(B892,lookup!$A$2:$D$49,3,0)</f>
        <v>Non Metropolitan Fire Authorities</v>
      </c>
      <c r="D892" t="str">
        <f>VLOOKUP(B892,lookup!$A$2:$D$49,4,0)</f>
        <v>E31000019</v>
      </c>
      <c r="E892" t="s">
        <v>177</v>
      </c>
      <c r="F892" t="s">
        <v>1071</v>
      </c>
      <c r="G892">
        <v>0</v>
      </c>
      <c r="H892" s="28"/>
    </row>
    <row r="893" spans="1:8" x14ac:dyDescent="0.3">
      <c r="A893">
        <v>2019</v>
      </c>
      <c r="B893" t="s">
        <v>60</v>
      </c>
      <c r="C893" t="str">
        <f>VLOOKUP(B893,lookup!$A$2:$D$49,3,0)</f>
        <v>Non Metropolitan Fire Authorities</v>
      </c>
      <c r="D893" t="str">
        <f>VLOOKUP(B893,lookup!$A$2:$D$49,4,0)</f>
        <v>E31000019</v>
      </c>
      <c r="E893" t="s">
        <v>178</v>
      </c>
      <c r="F893" t="s">
        <v>1071</v>
      </c>
      <c r="G893">
        <v>0</v>
      </c>
      <c r="H893" s="28"/>
    </row>
    <row r="894" spans="1:8" x14ac:dyDescent="0.3">
      <c r="A894">
        <v>2019</v>
      </c>
      <c r="B894" t="s">
        <v>60</v>
      </c>
      <c r="C894" t="str">
        <f>VLOOKUP(B894,lookup!$A$2:$D$49,3,0)</f>
        <v>Non Metropolitan Fire Authorities</v>
      </c>
      <c r="D894" t="str">
        <f>VLOOKUP(B894,lookup!$A$2:$D$49,4,0)</f>
        <v>E31000019</v>
      </c>
      <c r="E894" t="s">
        <v>179</v>
      </c>
      <c r="F894" t="s">
        <v>1071</v>
      </c>
      <c r="G894">
        <v>0</v>
      </c>
      <c r="H894" s="28"/>
    </row>
    <row r="895" spans="1:8" x14ac:dyDescent="0.3">
      <c r="A895">
        <v>2019</v>
      </c>
      <c r="B895" t="s">
        <v>60</v>
      </c>
      <c r="C895" t="str">
        <f>VLOOKUP(B895,lookup!$A$2:$D$49,3,0)</f>
        <v>Non Metropolitan Fire Authorities</v>
      </c>
      <c r="D895" t="str">
        <f>VLOOKUP(B895,lookup!$A$2:$D$49,4,0)</f>
        <v>E31000019</v>
      </c>
      <c r="E895" t="s">
        <v>1087</v>
      </c>
      <c r="F895" t="s">
        <v>1071</v>
      </c>
      <c r="G895">
        <v>0</v>
      </c>
      <c r="H895" s="28"/>
    </row>
    <row r="896" spans="1:8" x14ac:dyDescent="0.3">
      <c r="A896">
        <v>2019</v>
      </c>
      <c r="B896" t="s">
        <v>60</v>
      </c>
      <c r="C896" t="str">
        <f>VLOOKUP(B896,lookup!$A$2:$D$49,3,0)</f>
        <v>Non Metropolitan Fire Authorities</v>
      </c>
      <c r="D896" t="str">
        <f>VLOOKUP(B896,lookup!$A$2:$D$49,4,0)</f>
        <v>E31000019</v>
      </c>
      <c r="E896" t="s">
        <v>1088</v>
      </c>
      <c r="F896" t="s">
        <v>1071</v>
      </c>
      <c r="G896">
        <v>0</v>
      </c>
      <c r="H896" s="28"/>
    </row>
    <row r="897" spans="1:8" x14ac:dyDescent="0.3">
      <c r="A897">
        <v>2019</v>
      </c>
      <c r="B897" t="s">
        <v>60</v>
      </c>
      <c r="C897" t="str">
        <f>VLOOKUP(B897,lookup!$A$2:$D$49,3,0)</f>
        <v>Non Metropolitan Fire Authorities</v>
      </c>
      <c r="D897" t="str">
        <f>VLOOKUP(B897,lookup!$A$2:$D$49,4,0)</f>
        <v>E31000019</v>
      </c>
      <c r="E897" t="s">
        <v>1089</v>
      </c>
      <c r="F897" t="s">
        <v>1071</v>
      </c>
      <c r="G897">
        <v>0</v>
      </c>
      <c r="H897" s="28"/>
    </row>
    <row r="898" spans="1:8" x14ac:dyDescent="0.3">
      <c r="A898">
        <v>2019</v>
      </c>
      <c r="B898" t="s">
        <v>63</v>
      </c>
      <c r="C898" t="str">
        <f>VLOOKUP(B898,lookup!$A$2:$D$49,3,0)</f>
        <v>Non Metropolitan Fire Authorities</v>
      </c>
      <c r="D898" t="str">
        <f>VLOOKUP(B898,lookup!$A$2:$D$49,4,0)</f>
        <v>E31000020</v>
      </c>
      <c r="E898" t="s">
        <v>175</v>
      </c>
      <c r="F898" t="s">
        <v>1071</v>
      </c>
      <c r="G898">
        <v>29</v>
      </c>
      <c r="H898" s="28"/>
    </row>
    <row r="899" spans="1:8" x14ac:dyDescent="0.3">
      <c r="A899">
        <v>2019</v>
      </c>
      <c r="B899" t="s">
        <v>63</v>
      </c>
      <c r="C899" t="str">
        <f>VLOOKUP(B899,lookup!$A$2:$D$49,3,0)</f>
        <v>Non Metropolitan Fire Authorities</v>
      </c>
      <c r="D899" t="str">
        <f>VLOOKUP(B899,lookup!$A$2:$D$49,4,0)</f>
        <v>E31000020</v>
      </c>
      <c r="E899" t="s">
        <v>1086</v>
      </c>
      <c r="F899" t="s">
        <v>1071</v>
      </c>
      <c r="G899">
        <v>0</v>
      </c>
      <c r="H899" s="28"/>
    </row>
    <row r="900" spans="1:8" x14ac:dyDescent="0.3">
      <c r="A900">
        <v>2019</v>
      </c>
      <c r="B900" t="s">
        <v>63</v>
      </c>
      <c r="C900" t="str">
        <f>VLOOKUP(B900,lookup!$A$2:$D$49,3,0)</f>
        <v>Non Metropolitan Fire Authorities</v>
      </c>
      <c r="D900" t="str">
        <f>VLOOKUP(B900,lookup!$A$2:$D$49,4,0)</f>
        <v>E31000020</v>
      </c>
      <c r="E900" t="s">
        <v>177</v>
      </c>
      <c r="F900" t="s">
        <v>1071</v>
      </c>
      <c r="G900">
        <v>0</v>
      </c>
      <c r="H900" s="28"/>
    </row>
    <row r="901" spans="1:8" x14ac:dyDescent="0.3">
      <c r="A901">
        <v>2019</v>
      </c>
      <c r="B901" t="s">
        <v>63</v>
      </c>
      <c r="C901" t="str">
        <f>VLOOKUP(B901,lookup!$A$2:$D$49,3,0)</f>
        <v>Non Metropolitan Fire Authorities</v>
      </c>
      <c r="D901" t="str">
        <f>VLOOKUP(B901,lookup!$A$2:$D$49,4,0)</f>
        <v>E31000020</v>
      </c>
      <c r="E901" t="s">
        <v>178</v>
      </c>
      <c r="F901" t="s">
        <v>1071</v>
      </c>
      <c r="G901">
        <v>0</v>
      </c>
      <c r="H901" s="28"/>
    </row>
    <row r="902" spans="1:8" x14ac:dyDescent="0.3">
      <c r="A902">
        <v>2019</v>
      </c>
      <c r="B902" t="s">
        <v>63</v>
      </c>
      <c r="C902" t="str">
        <f>VLOOKUP(B902,lookup!$A$2:$D$49,3,0)</f>
        <v>Non Metropolitan Fire Authorities</v>
      </c>
      <c r="D902" t="str">
        <f>VLOOKUP(B902,lookup!$A$2:$D$49,4,0)</f>
        <v>E31000020</v>
      </c>
      <c r="E902" t="s">
        <v>179</v>
      </c>
      <c r="F902" t="s">
        <v>1071</v>
      </c>
      <c r="G902">
        <v>0</v>
      </c>
      <c r="H902" s="28"/>
    </row>
    <row r="903" spans="1:8" x14ac:dyDescent="0.3">
      <c r="A903">
        <v>2019</v>
      </c>
      <c r="B903" t="s">
        <v>63</v>
      </c>
      <c r="C903" t="str">
        <f>VLOOKUP(B903,lookup!$A$2:$D$49,3,0)</f>
        <v>Non Metropolitan Fire Authorities</v>
      </c>
      <c r="D903" t="str">
        <f>VLOOKUP(B903,lookup!$A$2:$D$49,4,0)</f>
        <v>E31000020</v>
      </c>
      <c r="E903" t="s">
        <v>1087</v>
      </c>
      <c r="F903" t="s">
        <v>1071</v>
      </c>
      <c r="G903">
        <v>0</v>
      </c>
      <c r="H903" s="28"/>
    </row>
    <row r="904" spans="1:8" x14ac:dyDescent="0.3">
      <c r="A904">
        <v>2019</v>
      </c>
      <c r="B904" t="s">
        <v>63</v>
      </c>
      <c r="C904" t="str">
        <f>VLOOKUP(B904,lookup!$A$2:$D$49,3,0)</f>
        <v>Non Metropolitan Fire Authorities</v>
      </c>
      <c r="D904" t="str">
        <f>VLOOKUP(B904,lookup!$A$2:$D$49,4,0)</f>
        <v>E31000020</v>
      </c>
      <c r="E904" t="s">
        <v>1088</v>
      </c>
      <c r="F904" t="s">
        <v>1071</v>
      </c>
      <c r="G904">
        <v>0</v>
      </c>
      <c r="H904" s="28"/>
    </row>
    <row r="905" spans="1:8" x14ac:dyDescent="0.3">
      <c r="A905">
        <v>2019</v>
      </c>
      <c r="B905" t="s">
        <v>63</v>
      </c>
      <c r="C905" t="str">
        <f>VLOOKUP(B905,lookup!$A$2:$D$49,3,0)</f>
        <v>Non Metropolitan Fire Authorities</v>
      </c>
      <c r="D905" t="str">
        <f>VLOOKUP(B905,lookup!$A$2:$D$49,4,0)</f>
        <v>E31000020</v>
      </c>
      <c r="E905" t="s">
        <v>1089</v>
      </c>
      <c r="F905" t="s">
        <v>1071</v>
      </c>
      <c r="G905">
        <v>0</v>
      </c>
      <c r="H905" s="28"/>
    </row>
    <row r="906" spans="1:8" x14ac:dyDescent="0.3">
      <c r="A906">
        <v>2019</v>
      </c>
      <c r="B906" t="s">
        <v>66</v>
      </c>
      <c r="C906" t="str">
        <f>VLOOKUP(B906,lookup!$A$2:$D$49,3,0)</f>
        <v>Non Metropolitan Fire Authorities</v>
      </c>
      <c r="D906" t="str">
        <f>VLOOKUP(B906,lookup!$A$2:$D$49,4,0)</f>
        <v>E31000021</v>
      </c>
      <c r="E906" t="s">
        <v>175</v>
      </c>
      <c r="F906" t="s">
        <v>1071</v>
      </c>
      <c r="G906">
        <v>0</v>
      </c>
      <c r="H906" s="28"/>
    </row>
    <row r="907" spans="1:8" x14ac:dyDescent="0.3">
      <c r="A907">
        <v>2019</v>
      </c>
      <c r="B907" t="s">
        <v>66</v>
      </c>
      <c r="C907" t="str">
        <f>VLOOKUP(B907,lookup!$A$2:$D$49,3,0)</f>
        <v>Non Metropolitan Fire Authorities</v>
      </c>
      <c r="D907" t="str">
        <f>VLOOKUP(B907,lookup!$A$2:$D$49,4,0)</f>
        <v>E31000021</v>
      </c>
      <c r="E907" t="s">
        <v>1086</v>
      </c>
      <c r="F907" t="s">
        <v>1071</v>
      </c>
      <c r="G907">
        <v>0</v>
      </c>
      <c r="H907" s="28"/>
    </row>
    <row r="908" spans="1:8" x14ac:dyDescent="0.3">
      <c r="A908">
        <v>2019</v>
      </c>
      <c r="B908" t="s">
        <v>66</v>
      </c>
      <c r="C908" t="str">
        <f>VLOOKUP(B908,lookup!$A$2:$D$49,3,0)</f>
        <v>Non Metropolitan Fire Authorities</v>
      </c>
      <c r="D908" t="str">
        <f>VLOOKUP(B908,lookup!$A$2:$D$49,4,0)</f>
        <v>E31000021</v>
      </c>
      <c r="E908" t="s">
        <v>177</v>
      </c>
      <c r="F908" t="s">
        <v>1071</v>
      </c>
      <c r="G908">
        <v>0</v>
      </c>
      <c r="H908" s="28"/>
    </row>
    <row r="909" spans="1:8" x14ac:dyDescent="0.3">
      <c r="A909">
        <v>2019</v>
      </c>
      <c r="B909" t="s">
        <v>66</v>
      </c>
      <c r="C909" t="str">
        <f>VLOOKUP(B909,lookup!$A$2:$D$49,3,0)</f>
        <v>Non Metropolitan Fire Authorities</v>
      </c>
      <c r="D909" t="str">
        <f>VLOOKUP(B909,lookup!$A$2:$D$49,4,0)</f>
        <v>E31000021</v>
      </c>
      <c r="E909" t="s">
        <v>178</v>
      </c>
      <c r="F909" t="s">
        <v>1071</v>
      </c>
      <c r="G909">
        <v>0</v>
      </c>
      <c r="H909" s="28"/>
    </row>
    <row r="910" spans="1:8" x14ac:dyDescent="0.3">
      <c r="A910">
        <v>2019</v>
      </c>
      <c r="B910" t="s">
        <v>66</v>
      </c>
      <c r="C910" t="str">
        <f>VLOOKUP(B910,lookup!$A$2:$D$49,3,0)</f>
        <v>Non Metropolitan Fire Authorities</v>
      </c>
      <c r="D910" t="str">
        <f>VLOOKUP(B910,lookup!$A$2:$D$49,4,0)</f>
        <v>E31000021</v>
      </c>
      <c r="E910" t="s">
        <v>179</v>
      </c>
      <c r="F910" t="s">
        <v>1071</v>
      </c>
      <c r="G910">
        <v>0</v>
      </c>
      <c r="H910" s="28"/>
    </row>
    <row r="911" spans="1:8" x14ac:dyDescent="0.3">
      <c r="A911">
        <v>2019</v>
      </c>
      <c r="B911" t="s">
        <v>66</v>
      </c>
      <c r="C911" t="str">
        <f>VLOOKUP(B911,lookup!$A$2:$D$49,3,0)</f>
        <v>Non Metropolitan Fire Authorities</v>
      </c>
      <c r="D911" t="str">
        <f>VLOOKUP(B911,lookup!$A$2:$D$49,4,0)</f>
        <v>E31000021</v>
      </c>
      <c r="E911" t="s">
        <v>1087</v>
      </c>
      <c r="F911" t="s">
        <v>1071</v>
      </c>
      <c r="G911">
        <v>0</v>
      </c>
      <c r="H911" s="28"/>
    </row>
    <row r="912" spans="1:8" x14ac:dyDescent="0.3">
      <c r="A912">
        <v>2019</v>
      </c>
      <c r="B912" t="s">
        <v>66</v>
      </c>
      <c r="C912" t="str">
        <f>VLOOKUP(B912,lookup!$A$2:$D$49,3,0)</f>
        <v>Non Metropolitan Fire Authorities</v>
      </c>
      <c r="D912" t="str">
        <f>VLOOKUP(B912,lookup!$A$2:$D$49,4,0)</f>
        <v>E31000021</v>
      </c>
      <c r="E912" t="s">
        <v>1088</v>
      </c>
      <c r="F912" t="s">
        <v>1071</v>
      </c>
      <c r="G912">
        <v>0</v>
      </c>
      <c r="H912" s="28"/>
    </row>
    <row r="913" spans="1:8" x14ac:dyDescent="0.3">
      <c r="A913">
        <v>2019</v>
      </c>
      <c r="B913" t="s">
        <v>66</v>
      </c>
      <c r="C913" t="str">
        <f>VLOOKUP(B913,lookup!$A$2:$D$49,3,0)</f>
        <v>Non Metropolitan Fire Authorities</v>
      </c>
      <c r="D913" t="str">
        <f>VLOOKUP(B913,lookup!$A$2:$D$49,4,0)</f>
        <v>E31000021</v>
      </c>
      <c r="E913" t="s">
        <v>1089</v>
      </c>
      <c r="F913" t="s">
        <v>1071</v>
      </c>
      <c r="G913">
        <v>0</v>
      </c>
      <c r="H913" s="28"/>
    </row>
    <row r="914" spans="1:8" x14ac:dyDescent="0.3">
      <c r="A914">
        <v>2019</v>
      </c>
      <c r="B914" t="s">
        <v>69</v>
      </c>
      <c r="C914" t="str">
        <f>VLOOKUP(B914,lookup!$A$2:$D$49,3,0)</f>
        <v>Non Metropolitan Fire Authorities</v>
      </c>
      <c r="D914" t="str">
        <f>VLOOKUP(B914,lookup!$A$2:$D$49,4,0)</f>
        <v>E31000039</v>
      </c>
      <c r="E914" t="s">
        <v>175</v>
      </c>
      <c r="F914" t="s">
        <v>1071</v>
      </c>
      <c r="G914">
        <v>0</v>
      </c>
      <c r="H914" s="28"/>
    </row>
    <row r="915" spans="1:8" x14ac:dyDescent="0.3">
      <c r="A915">
        <v>2019</v>
      </c>
      <c r="B915" t="s">
        <v>69</v>
      </c>
      <c r="C915" t="str">
        <f>VLOOKUP(B915,lookup!$A$2:$D$49,3,0)</f>
        <v>Non Metropolitan Fire Authorities</v>
      </c>
      <c r="D915" t="str">
        <f>VLOOKUP(B915,lookup!$A$2:$D$49,4,0)</f>
        <v>E31000039</v>
      </c>
      <c r="E915" t="s">
        <v>1086</v>
      </c>
      <c r="F915" t="s">
        <v>1071</v>
      </c>
      <c r="G915">
        <v>0</v>
      </c>
      <c r="H915" s="28"/>
    </row>
    <row r="916" spans="1:8" x14ac:dyDescent="0.3">
      <c r="A916">
        <v>2019</v>
      </c>
      <c r="B916" t="s">
        <v>69</v>
      </c>
      <c r="C916" t="str">
        <f>VLOOKUP(B916,lookup!$A$2:$D$49,3,0)</f>
        <v>Non Metropolitan Fire Authorities</v>
      </c>
      <c r="D916" t="str">
        <f>VLOOKUP(B916,lookup!$A$2:$D$49,4,0)</f>
        <v>E31000039</v>
      </c>
      <c r="E916" t="s">
        <v>177</v>
      </c>
      <c r="F916" t="s">
        <v>1071</v>
      </c>
      <c r="G916">
        <v>0</v>
      </c>
      <c r="H916" s="28"/>
    </row>
    <row r="917" spans="1:8" x14ac:dyDescent="0.3">
      <c r="A917">
        <v>2019</v>
      </c>
      <c r="B917" t="s">
        <v>69</v>
      </c>
      <c r="C917" t="str">
        <f>VLOOKUP(B917,lookup!$A$2:$D$49,3,0)</f>
        <v>Non Metropolitan Fire Authorities</v>
      </c>
      <c r="D917" t="str">
        <f>VLOOKUP(B917,lookup!$A$2:$D$49,4,0)</f>
        <v>E31000039</v>
      </c>
      <c r="E917" t="s">
        <v>178</v>
      </c>
      <c r="F917" t="s">
        <v>1071</v>
      </c>
      <c r="G917">
        <v>0</v>
      </c>
      <c r="H917" s="28"/>
    </row>
    <row r="918" spans="1:8" x14ac:dyDescent="0.3">
      <c r="A918">
        <v>2019</v>
      </c>
      <c r="B918" t="s">
        <v>69</v>
      </c>
      <c r="C918" t="str">
        <f>VLOOKUP(B918,lookup!$A$2:$D$49,3,0)</f>
        <v>Non Metropolitan Fire Authorities</v>
      </c>
      <c r="D918" t="str">
        <f>VLOOKUP(B918,lookup!$A$2:$D$49,4,0)</f>
        <v>E31000039</v>
      </c>
      <c r="E918" t="s">
        <v>179</v>
      </c>
      <c r="F918" t="s">
        <v>1071</v>
      </c>
      <c r="G918">
        <v>0</v>
      </c>
      <c r="H918" s="28"/>
    </row>
    <row r="919" spans="1:8" x14ac:dyDescent="0.3">
      <c r="A919">
        <v>2019</v>
      </c>
      <c r="B919" t="s">
        <v>69</v>
      </c>
      <c r="C919" t="str">
        <f>VLOOKUP(B919,lookup!$A$2:$D$49,3,0)</f>
        <v>Non Metropolitan Fire Authorities</v>
      </c>
      <c r="D919" t="str">
        <f>VLOOKUP(B919,lookup!$A$2:$D$49,4,0)</f>
        <v>E31000039</v>
      </c>
      <c r="E919" t="s">
        <v>1087</v>
      </c>
      <c r="F919" t="s">
        <v>1071</v>
      </c>
      <c r="G919">
        <v>0</v>
      </c>
      <c r="H919" s="28"/>
    </row>
    <row r="920" spans="1:8" x14ac:dyDescent="0.3">
      <c r="A920">
        <v>2019</v>
      </c>
      <c r="B920" t="s">
        <v>69</v>
      </c>
      <c r="C920" t="str">
        <f>VLOOKUP(B920,lookup!$A$2:$D$49,3,0)</f>
        <v>Non Metropolitan Fire Authorities</v>
      </c>
      <c r="D920" t="str">
        <f>VLOOKUP(B920,lookup!$A$2:$D$49,4,0)</f>
        <v>E31000039</v>
      </c>
      <c r="E920" t="s">
        <v>1088</v>
      </c>
      <c r="F920" t="s">
        <v>1071</v>
      </c>
      <c r="G920">
        <v>0</v>
      </c>
      <c r="H920" s="28"/>
    </row>
    <row r="921" spans="1:8" x14ac:dyDescent="0.3">
      <c r="A921">
        <v>2019</v>
      </c>
      <c r="B921" t="s">
        <v>69</v>
      </c>
      <c r="C921" t="str">
        <f>VLOOKUP(B921,lookup!$A$2:$D$49,3,0)</f>
        <v>Non Metropolitan Fire Authorities</v>
      </c>
      <c r="D921" t="str">
        <f>VLOOKUP(B921,lookup!$A$2:$D$49,4,0)</f>
        <v>E31000039</v>
      </c>
      <c r="E921" t="s">
        <v>1089</v>
      </c>
      <c r="F921" t="s">
        <v>1071</v>
      </c>
      <c r="G921">
        <v>0</v>
      </c>
      <c r="H921" s="28"/>
    </row>
    <row r="922" spans="1:8" x14ac:dyDescent="0.3">
      <c r="A922">
        <v>2019</v>
      </c>
      <c r="B922" t="s">
        <v>72</v>
      </c>
      <c r="C922" t="str">
        <f>VLOOKUP(B922,lookup!$A$2:$D$49,3,0)</f>
        <v>Non Metropolitan Fire Authorities</v>
      </c>
      <c r="D922" t="str">
        <f>VLOOKUP(B922,lookup!$A$2:$D$49,4,0)</f>
        <v>E31000022</v>
      </c>
      <c r="E922" t="s">
        <v>175</v>
      </c>
      <c r="F922" t="s">
        <v>1071</v>
      </c>
      <c r="G922">
        <v>31</v>
      </c>
      <c r="H922" s="28"/>
    </row>
    <row r="923" spans="1:8" x14ac:dyDescent="0.3">
      <c r="A923">
        <v>2019</v>
      </c>
      <c r="B923" t="s">
        <v>72</v>
      </c>
      <c r="C923" t="str">
        <f>VLOOKUP(B923,lookup!$A$2:$D$49,3,0)</f>
        <v>Non Metropolitan Fire Authorities</v>
      </c>
      <c r="D923" t="str">
        <f>VLOOKUP(B923,lookup!$A$2:$D$49,4,0)</f>
        <v>E31000022</v>
      </c>
      <c r="E923" t="s">
        <v>1086</v>
      </c>
      <c r="F923" t="s">
        <v>1071</v>
      </c>
      <c r="G923">
        <v>0</v>
      </c>
      <c r="H923" s="28"/>
    </row>
    <row r="924" spans="1:8" x14ac:dyDescent="0.3">
      <c r="A924">
        <v>2019</v>
      </c>
      <c r="B924" t="s">
        <v>72</v>
      </c>
      <c r="C924" t="str">
        <f>VLOOKUP(B924,lookup!$A$2:$D$49,3,0)</f>
        <v>Non Metropolitan Fire Authorities</v>
      </c>
      <c r="D924" t="str">
        <f>VLOOKUP(B924,lookup!$A$2:$D$49,4,0)</f>
        <v>E31000022</v>
      </c>
      <c r="E924" t="s">
        <v>177</v>
      </c>
      <c r="F924" t="s">
        <v>1071</v>
      </c>
      <c r="G924">
        <v>0</v>
      </c>
      <c r="H924" s="28"/>
    </row>
    <row r="925" spans="1:8" x14ac:dyDescent="0.3">
      <c r="A925">
        <v>2019</v>
      </c>
      <c r="B925" t="s">
        <v>72</v>
      </c>
      <c r="C925" t="str">
        <f>VLOOKUP(B925,lookup!$A$2:$D$49,3,0)</f>
        <v>Non Metropolitan Fire Authorities</v>
      </c>
      <c r="D925" t="str">
        <f>VLOOKUP(B925,lookup!$A$2:$D$49,4,0)</f>
        <v>E31000022</v>
      </c>
      <c r="E925" t="s">
        <v>178</v>
      </c>
      <c r="F925" t="s">
        <v>1071</v>
      </c>
      <c r="G925">
        <v>0</v>
      </c>
      <c r="H925" s="28"/>
    </row>
    <row r="926" spans="1:8" x14ac:dyDescent="0.3">
      <c r="A926">
        <v>2019</v>
      </c>
      <c r="B926" t="s">
        <v>72</v>
      </c>
      <c r="C926" t="str">
        <f>VLOOKUP(B926,lookup!$A$2:$D$49,3,0)</f>
        <v>Non Metropolitan Fire Authorities</v>
      </c>
      <c r="D926" t="str">
        <f>VLOOKUP(B926,lookup!$A$2:$D$49,4,0)</f>
        <v>E31000022</v>
      </c>
      <c r="E926" t="s">
        <v>179</v>
      </c>
      <c r="F926" t="s">
        <v>1071</v>
      </c>
      <c r="G926">
        <v>0</v>
      </c>
      <c r="H926" s="28"/>
    </row>
    <row r="927" spans="1:8" x14ac:dyDescent="0.3">
      <c r="A927">
        <v>2019</v>
      </c>
      <c r="B927" t="s">
        <v>72</v>
      </c>
      <c r="C927" t="str">
        <f>VLOOKUP(B927,lookup!$A$2:$D$49,3,0)</f>
        <v>Non Metropolitan Fire Authorities</v>
      </c>
      <c r="D927" t="str">
        <f>VLOOKUP(B927,lookup!$A$2:$D$49,4,0)</f>
        <v>E31000022</v>
      </c>
      <c r="E927" t="s">
        <v>1087</v>
      </c>
      <c r="F927" t="s">
        <v>1071</v>
      </c>
      <c r="G927">
        <v>0</v>
      </c>
      <c r="H927" s="28"/>
    </row>
    <row r="928" spans="1:8" x14ac:dyDescent="0.3">
      <c r="A928">
        <v>2019</v>
      </c>
      <c r="B928" t="s">
        <v>72</v>
      </c>
      <c r="C928" t="str">
        <f>VLOOKUP(B928,lookup!$A$2:$D$49,3,0)</f>
        <v>Non Metropolitan Fire Authorities</v>
      </c>
      <c r="D928" t="str">
        <f>VLOOKUP(B928,lookup!$A$2:$D$49,4,0)</f>
        <v>E31000022</v>
      </c>
      <c r="E928" t="s">
        <v>1088</v>
      </c>
      <c r="F928" t="s">
        <v>1071</v>
      </c>
      <c r="G928">
        <v>0</v>
      </c>
      <c r="H928" s="28"/>
    </row>
    <row r="929" spans="1:8" x14ac:dyDescent="0.3">
      <c r="A929">
        <v>2019</v>
      </c>
      <c r="B929" t="s">
        <v>72</v>
      </c>
      <c r="C929" t="str">
        <f>VLOOKUP(B929,lookup!$A$2:$D$49,3,0)</f>
        <v>Non Metropolitan Fire Authorities</v>
      </c>
      <c r="D929" t="str">
        <f>VLOOKUP(B929,lookup!$A$2:$D$49,4,0)</f>
        <v>E31000022</v>
      </c>
      <c r="E929" t="s">
        <v>1089</v>
      </c>
      <c r="F929" t="s">
        <v>1071</v>
      </c>
      <c r="G929">
        <v>9</v>
      </c>
      <c r="H929" s="28"/>
    </row>
    <row r="930" spans="1:8" x14ac:dyDescent="0.3">
      <c r="A930">
        <v>2019</v>
      </c>
      <c r="B930" t="s">
        <v>75</v>
      </c>
      <c r="C930" t="str">
        <f>VLOOKUP(B930,lookup!$A$2:$D$49,3,0)</f>
        <v>Non Metropolitan Fire Authorities</v>
      </c>
      <c r="D930" t="str">
        <f>VLOOKUP(B930,lookup!$A$2:$D$49,4,0)</f>
        <v>E31000023</v>
      </c>
      <c r="E930" t="s">
        <v>175</v>
      </c>
      <c r="F930" t="s">
        <v>1071</v>
      </c>
      <c r="G930">
        <v>1</v>
      </c>
      <c r="H930" s="28"/>
    </row>
    <row r="931" spans="1:8" x14ac:dyDescent="0.3">
      <c r="A931">
        <v>2019</v>
      </c>
      <c r="B931" t="s">
        <v>75</v>
      </c>
      <c r="C931" t="str">
        <f>VLOOKUP(B931,lookup!$A$2:$D$49,3,0)</f>
        <v>Non Metropolitan Fire Authorities</v>
      </c>
      <c r="D931" t="str">
        <f>VLOOKUP(B931,lookup!$A$2:$D$49,4,0)</f>
        <v>E31000023</v>
      </c>
      <c r="E931" t="s">
        <v>1086</v>
      </c>
      <c r="F931" t="s">
        <v>1071</v>
      </c>
      <c r="G931">
        <v>0</v>
      </c>
      <c r="H931" s="28"/>
    </row>
    <row r="932" spans="1:8" x14ac:dyDescent="0.3">
      <c r="A932">
        <v>2019</v>
      </c>
      <c r="B932" t="s">
        <v>75</v>
      </c>
      <c r="C932" t="str">
        <f>VLOOKUP(B932,lookup!$A$2:$D$49,3,0)</f>
        <v>Non Metropolitan Fire Authorities</v>
      </c>
      <c r="D932" t="str">
        <f>VLOOKUP(B932,lookup!$A$2:$D$49,4,0)</f>
        <v>E31000023</v>
      </c>
      <c r="E932" t="s">
        <v>177</v>
      </c>
      <c r="F932" t="s">
        <v>1071</v>
      </c>
      <c r="G932">
        <v>0</v>
      </c>
      <c r="H932" s="28"/>
    </row>
    <row r="933" spans="1:8" x14ac:dyDescent="0.3">
      <c r="A933">
        <v>2019</v>
      </c>
      <c r="B933" t="s">
        <v>75</v>
      </c>
      <c r="C933" t="str">
        <f>VLOOKUP(B933,lookup!$A$2:$D$49,3,0)</f>
        <v>Non Metropolitan Fire Authorities</v>
      </c>
      <c r="D933" t="str">
        <f>VLOOKUP(B933,lookup!$A$2:$D$49,4,0)</f>
        <v>E31000023</v>
      </c>
      <c r="E933" t="s">
        <v>178</v>
      </c>
      <c r="F933" t="s">
        <v>1071</v>
      </c>
      <c r="G933">
        <v>0</v>
      </c>
      <c r="H933" s="28"/>
    </row>
    <row r="934" spans="1:8" x14ac:dyDescent="0.3">
      <c r="A934">
        <v>2019</v>
      </c>
      <c r="B934" t="s">
        <v>75</v>
      </c>
      <c r="C934" t="str">
        <f>VLOOKUP(B934,lookup!$A$2:$D$49,3,0)</f>
        <v>Non Metropolitan Fire Authorities</v>
      </c>
      <c r="D934" t="str">
        <f>VLOOKUP(B934,lookup!$A$2:$D$49,4,0)</f>
        <v>E31000023</v>
      </c>
      <c r="E934" t="s">
        <v>179</v>
      </c>
      <c r="F934" t="s">
        <v>1071</v>
      </c>
      <c r="G934">
        <v>0</v>
      </c>
      <c r="H934" s="28"/>
    </row>
    <row r="935" spans="1:8" x14ac:dyDescent="0.3">
      <c r="A935">
        <v>2019</v>
      </c>
      <c r="B935" t="s">
        <v>75</v>
      </c>
      <c r="C935" t="str">
        <f>VLOOKUP(B935,lookup!$A$2:$D$49,3,0)</f>
        <v>Non Metropolitan Fire Authorities</v>
      </c>
      <c r="D935" t="str">
        <f>VLOOKUP(B935,lookup!$A$2:$D$49,4,0)</f>
        <v>E31000023</v>
      </c>
      <c r="E935" t="s">
        <v>1087</v>
      </c>
      <c r="F935" t="s">
        <v>1071</v>
      </c>
      <c r="G935">
        <v>0</v>
      </c>
      <c r="H935" s="28"/>
    </row>
    <row r="936" spans="1:8" x14ac:dyDescent="0.3">
      <c r="A936">
        <v>2019</v>
      </c>
      <c r="B936" t="s">
        <v>75</v>
      </c>
      <c r="C936" t="str">
        <f>VLOOKUP(B936,lookup!$A$2:$D$49,3,0)</f>
        <v>Non Metropolitan Fire Authorities</v>
      </c>
      <c r="D936" t="str">
        <f>VLOOKUP(B936,lookup!$A$2:$D$49,4,0)</f>
        <v>E31000023</v>
      </c>
      <c r="E936" t="s">
        <v>1088</v>
      </c>
      <c r="F936" t="s">
        <v>1071</v>
      </c>
      <c r="G936">
        <v>0</v>
      </c>
      <c r="H936" s="28"/>
    </row>
    <row r="937" spans="1:8" x14ac:dyDescent="0.3">
      <c r="A937">
        <v>2019</v>
      </c>
      <c r="B937" t="s">
        <v>75</v>
      </c>
      <c r="C937" t="str">
        <f>VLOOKUP(B937,lookup!$A$2:$D$49,3,0)</f>
        <v>Non Metropolitan Fire Authorities</v>
      </c>
      <c r="D937" t="str">
        <f>VLOOKUP(B937,lookup!$A$2:$D$49,4,0)</f>
        <v>E31000023</v>
      </c>
      <c r="E937" t="s">
        <v>1089</v>
      </c>
      <c r="F937" t="s">
        <v>1071</v>
      </c>
      <c r="G937">
        <v>0</v>
      </c>
      <c r="H937" s="28"/>
    </row>
    <row r="938" spans="1:8" x14ac:dyDescent="0.3">
      <c r="A938">
        <v>2019</v>
      </c>
      <c r="B938" t="s">
        <v>78</v>
      </c>
      <c r="C938" t="str">
        <f>VLOOKUP(B938,lookup!$A$2:$D$49,3,0)</f>
        <v>Non Metropolitan Fire Authorities</v>
      </c>
      <c r="D938" t="str">
        <f>VLOOKUP(B938,lookup!$A$2:$D$49,4,0)</f>
        <v>E31000024</v>
      </c>
      <c r="E938" t="s">
        <v>175</v>
      </c>
      <c r="F938" t="s">
        <v>1071</v>
      </c>
      <c r="G938">
        <v>20</v>
      </c>
      <c r="H938" s="28"/>
    </row>
    <row r="939" spans="1:8" x14ac:dyDescent="0.3">
      <c r="A939">
        <v>2019</v>
      </c>
      <c r="B939" t="s">
        <v>78</v>
      </c>
      <c r="C939" t="str">
        <f>VLOOKUP(B939,lookup!$A$2:$D$49,3,0)</f>
        <v>Non Metropolitan Fire Authorities</v>
      </c>
      <c r="D939" t="str">
        <f>VLOOKUP(B939,lookup!$A$2:$D$49,4,0)</f>
        <v>E31000024</v>
      </c>
      <c r="E939" t="s">
        <v>1086</v>
      </c>
      <c r="F939" t="s">
        <v>1071</v>
      </c>
      <c r="G939">
        <v>2</v>
      </c>
      <c r="H939" s="28"/>
    </row>
    <row r="940" spans="1:8" x14ac:dyDescent="0.3">
      <c r="A940">
        <v>2019</v>
      </c>
      <c r="B940" t="s">
        <v>78</v>
      </c>
      <c r="C940" t="str">
        <f>VLOOKUP(B940,lookup!$A$2:$D$49,3,0)</f>
        <v>Non Metropolitan Fire Authorities</v>
      </c>
      <c r="D940" t="str">
        <f>VLOOKUP(B940,lookup!$A$2:$D$49,4,0)</f>
        <v>E31000024</v>
      </c>
      <c r="E940" t="s">
        <v>177</v>
      </c>
      <c r="F940" t="s">
        <v>1071</v>
      </c>
      <c r="G940">
        <v>0</v>
      </c>
      <c r="H940" s="28"/>
    </row>
    <row r="941" spans="1:8" x14ac:dyDescent="0.3">
      <c r="A941">
        <v>2019</v>
      </c>
      <c r="B941" t="s">
        <v>78</v>
      </c>
      <c r="C941" t="str">
        <f>VLOOKUP(B941,lookup!$A$2:$D$49,3,0)</f>
        <v>Non Metropolitan Fire Authorities</v>
      </c>
      <c r="D941" t="str">
        <f>VLOOKUP(B941,lookup!$A$2:$D$49,4,0)</f>
        <v>E31000024</v>
      </c>
      <c r="E941" t="s">
        <v>178</v>
      </c>
      <c r="F941" t="s">
        <v>1071</v>
      </c>
      <c r="G941">
        <v>2</v>
      </c>
      <c r="H941" s="28"/>
    </row>
    <row r="942" spans="1:8" x14ac:dyDescent="0.3">
      <c r="A942">
        <v>2019</v>
      </c>
      <c r="B942" t="s">
        <v>78</v>
      </c>
      <c r="C942" t="str">
        <f>VLOOKUP(B942,lookup!$A$2:$D$49,3,0)</f>
        <v>Non Metropolitan Fire Authorities</v>
      </c>
      <c r="D942" t="str">
        <f>VLOOKUP(B942,lookup!$A$2:$D$49,4,0)</f>
        <v>E31000024</v>
      </c>
      <c r="E942" t="s">
        <v>179</v>
      </c>
      <c r="F942" t="s">
        <v>1071</v>
      </c>
      <c r="G942">
        <v>0</v>
      </c>
      <c r="H942" s="28"/>
    </row>
    <row r="943" spans="1:8" x14ac:dyDescent="0.3">
      <c r="A943">
        <v>2019</v>
      </c>
      <c r="B943" t="s">
        <v>78</v>
      </c>
      <c r="C943" t="str">
        <f>VLOOKUP(B943,lookup!$A$2:$D$49,3,0)</f>
        <v>Non Metropolitan Fire Authorities</v>
      </c>
      <c r="D943" t="str">
        <f>VLOOKUP(B943,lookup!$A$2:$D$49,4,0)</f>
        <v>E31000024</v>
      </c>
      <c r="E943" t="s">
        <v>1087</v>
      </c>
      <c r="F943" t="s">
        <v>1071</v>
      </c>
      <c r="G943">
        <v>0</v>
      </c>
      <c r="H943" s="28"/>
    </row>
    <row r="944" spans="1:8" x14ac:dyDescent="0.3">
      <c r="A944">
        <v>2019</v>
      </c>
      <c r="B944" t="s">
        <v>78</v>
      </c>
      <c r="C944" t="str">
        <f>VLOOKUP(B944,lookup!$A$2:$D$49,3,0)</f>
        <v>Non Metropolitan Fire Authorities</v>
      </c>
      <c r="D944" t="str">
        <f>VLOOKUP(B944,lookup!$A$2:$D$49,4,0)</f>
        <v>E31000024</v>
      </c>
      <c r="E944" t="s">
        <v>1088</v>
      </c>
      <c r="F944" t="s">
        <v>1071</v>
      </c>
      <c r="G944">
        <v>0</v>
      </c>
      <c r="H944" s="28"/>
    </row>
    <row r="945" spans="1:8" x14ac:dyDescent="0.3">
      <c r="A945">
        <v>2019</v>
      </c>
      <c r="B945" t="s">
        <v>78</v>
      </c>
      <c r="C945" t="str">
        <f>VLOOKUP(B945,lookup!$A$2:$D$49,3,0)</f>
        <v>Non Metropolitan Fire Authorities</v>
      </c>
      <c r="D945" t="str">
        <f>VLOOKUP(B945,lookup!$A$2:$D$49,4,0)</f>
        <v>E31000024</v>
      </c>
      <c r="E945" t="s">
        <v>1089</v>
      </c>
      <c r="F945" t="s">
        <v>1071</v>
      </c>
      <c r="G945">
        <v>2</v>
      </c>
      <c r="H945" s="28"/>
    </row>
    <row r="946" spans="1:8" x14ac:dyDescent="0.3">
      <c r="A946">
        <v>2019</v>
      </c>
      <c r="B946" t="s">
        <v>81</v>
      </c>
      <c r="C946" t="str">
        <f>VLOOKUP(B946,lookup!$A$2:$D$49,3,0)</f>
        <v>Non Metropolitan Fire Authorities</v>
      </c>
      <c r="D946" t="str">
        <f>VLOOKUP(B946,lookup!$A$2:$D$49,4,0)</f>
        <v>E31000025</v>
      </c>
      <c r="E946" t="s">
        <v>175</v>
      </c>
      <c r="F946" t="s">
        <v>1071</v>
      </c>
      <c r="G946">
        <v>16</v>
      </c>
      <c r="H946" s="28"/>
    </row>
    <row r="947" spans="1:8" x14ac:dyDescent="0.3">
      <c r="A947">
        <v>2019</v>
      </c>
      <c r="B947" t="s">
        <v>81</v>
      </c>
      <c r="C947" t="str">
        <f>VLOOKUP(B947,lookup!$A$2:$D$49,3,0)</f>
        <v>Non Metropolitan Fire Authorities</v>
      </c>
      <c r="D947" t="str">
        <f>VLOOKUP(B947,lookup!$A$2:$D$49,4,0)</f>
        <v>E31000025</v>
      </c>
      <c r="E947" t="s">
        <v>1086</v>
      </c>
      <c r="F947" t="s">
        <v>1071</v>
      </c>
      <c r="G947">
        <v>0</v>
      </c>
      <c r="H947" s="28"/>
    </row>
    <row r="948" spans="1:8" x14ac:dyDescent="0.3">
      <c r="A948">
        <v>2019</v>
      </c>
      <c r="B948" t="s">
        <v>81</v>
      </c>
      <c r="C948" t="str">
        <f>VLOOKUP(B948,lookup!$A$2:$D$49,3,0)</f>
        <v>Non Metropolitan Fire Authorities</v>
      </c>
      <c r="D948" t="str">
        <f>VLOOKUP(B948,lookup!$A$2:$D$49,4,0)</f>
        <v>E31000025</v>
      </c>
      <c r="E948" t="s">
        <v>177</v>
      </c>
      <c r="F948" t="s">
        <v>1071</v>
      </c>
      <c r="G948">
        <v>0</v>
      </c>
      <c r="H948" s="28"/>
    </row>
    <row r="949" spans="1:8" x14ac:dyDescent="0.3">
      <c r="A949">
        <v>2019</v>
      </c>
      <c r="B949" t="s">
        <v>81</v>
      </c>
      <c r="C949" t="str">
        <f>VLOOKUP(B949,lookup!$A$2:$D$49,3,0)</f>
        <v>Non Metropolitan Fire Authorities</v>
      </c>
      <c r="D949" t="str">
        <f>VLOOKUP(B949,lookup!$A$2:$D$49,4,0)</f>
        <v>E31000025</v>
      </c>
      <c r="E949" t="s">
        <v>178</v>
      </c>
      <c r="F949" t="s">
        <v>1071</v>
      </c>
      <c r="G949">
        <v>0</v>
      </c>
      <c r="H949" s="28"/>
    </row>
    <row r="950" spans="1:8" x14ac:dyDescent="0.3">
      <c r="A950">
        <v>2019</v>
      </c>
      <c r="B950" t="s">
        <v>81</v>
      </c>
      <c r="C950" t="str">
        <f>VLOOKUP(B950,lookup!$A$2:$D$49,3,0)</f>
        <v>Non Metropolitan Fire Authorities</v>
      </c>
      <c r="D950" t="str">
        <f>VLOOKUP(B950,lookup!$A$2:$D$49,4,0)</f>
        <v>E31000025</v>
      </c>
      <c r="E950" t="s">
        <v>179</v>
      </c>
      <c r="F950" t="s">
        <v>1071</v>
      </c>
      <c r="G950">
        <v>0</v>
      </c>
      <c r="H950" s="28"/>
    </row>
    <row r="951" spans="1:8" x14ac:dyDescent="0.3">
      <c r="A951">
        <v>2019</v>
      </c>
      <c r="B951" t="s">
        <v>81</v>
      </c>
      <c r="C951" t="str">
        <f>VLOOKUP(B951,lookup!$A$2:$D$49,3,0)</f>
        <v>Non Metropolitan Fire Authorities</v>
      </c>
      <c r="D951" t="str">
        <f>VLOOKUP(B951,lookup!$A$2:$D$49,4,0)</f>
        <v>E31000025</v>
      </c>
      <c r="E951" t="s">
        <v>1087</v>
      </c>
      <c r="F951" t="s">
        <v>1071</v>
      </c>
      <c r="G951">
        <v>0</v>
      </c>
      <c r="H951" s="28"/>
    </row>
    <row r="952" spans="1:8" x14ac:dyDescent="0.3">
      <c r="A952">
        <v>2019</v>
      </c>
      <c r="B952" t="s">
        <v>81</v>
      </c>
      <c r="C952" t="str">
        <f>VLOOKUP(B952,lookup!$A$2:$D$49,3,0)</f>
        <v>Non Metropolitan Fire Authorities</v>
      </c>
      <c r="D952" t="str">
        <f>VLOOKUP(B952,lookup!$A$2:$D$49,4,0)</f>
        <v>E31000025</v>
      </c>
      <c r="E952" t="s">
        <v>1088</v>
      </c>
      <c r="F952" t="s">
        <v>1071</v>
      </c>
      <c r="G952">
        <v>0</v>
      </c>
      <c r="H952" s="28"/>
    </row>
    <row r="953" spans="1:8" x14ac:dyDescent="0.3">
      <c r="A953">
        <v>2019</v>
      </c>
      <c r="B953" t="s">
        <v>81</v>
      </c>
      <c r="C953" t="str">
        <f>VLOOKUP(B953,lookup!$A$2:$D$49,3,0)</f>
        <v>Non Metropolitan Fire Authorities</v>
      </c>
      <c r="D953" t="str">
        <f>VLOOKUP(B953,lookup!$A$2:$D$49,4,0)</f>
        <v>E31000025</v>
      </c>
      <c r="E953" t="s">
        <v>1089</v>
      </c>
      <c r="F953" t="s">
        <v>1071</v>
      </c>
      <c r="G953">
        <v>1</v>
      </c>
      <c r="H953" s="28"/>
    </row>
    <row r="954" spans="1:8" x14ac:dyDescent="0.3">
      <c r="A954">
        <v>2019</v>
      </c>
      <c r="B954" t="s">
        <v>84</v>
      </c>
      <c r="C954" t="str">
        <f>VLOOKUP(B954,lookup!$A$2:$D$49,3,0)</f>
        <v>Metropolitan Fire Authorities</v>
      </c>
      <c r="D954" t="str">
        <f>VLOOKUP(B954,lookup!$A$2:$D$49,4,0)</f>
        <v>E31000041</v>
      </c>
      <c r="E954" t="s">
        <v>175</v>
      </c>
      <c r="F954" t="s">
        <v>1071</v>
      </c>
      <c r="G954">
        <v>34</v>
      </c>
      <c r="H954" s="28"/>
    </row>
    <row r="955" spans="1:8" x14ac:dyDescent="0.3">
      <c r="A955">
        <v>2019</v>
      </c>
      <c r="B955" t="s">
        <v>84</v>
      </c>
      <c r="C955" t="str">
        <f>VLOOKUP(B955,lookup!$A$2:$D$49,3,0)</f>
        <v>Metropolitan Fire Authorities</v>
      </c>
      <c r="D955" t="str">
        <f>VLOOKUP(B955,lookup!$A$2:$D$49,4,0)</f>
        <v>E31000041</v>
      </c>
      <c r="E955" t="s">
        <v>1086</v>
      </c>
      <c r="F955" t="s">
        <v>1071</v>
      </c>
      <c r="G955">
        <v>0</v>
      </c>
      <c r="H955" s="28"/>
    </row>
    <row r="956" spans="1:8" x14ac:dyDescent="0.3">
      <c r="A956">
        <v>2019</v>
      </c>
      <c r="B956" t="s">
        <v>84</v>
      </c>
      <c r="C956" t="str">
        <f>VLOOKUP(B956,lookup!$A$2:$D$49,3,0)</f>
        <v>Metropolitan Fire Authorities</v>
      </c>
      <c r="D956" t="str">
        <f>VLOOKUP(B956,lookup!$A$2:$D$49,4,0)</f>
        <v>E31000041</v>
      </c>
      <c r="E956" t="s">
        <v>177</v>
      </c>
      <c r="F956" t="s">
        <v>1071</v>
      </c>
      <c r="G956">
        <v>0</v>
      </c>
      <c r="H956" s="28"/>
    </row>
    <row r="957" spans="1:8" x14ac:dyDescent="0.3">
      <c r="A957">
        <v>2019</v>
      </c>
      <c r="B957" t="s">
        <v>84</v>
      </c>
      <c r="C957" t="str">
        <f>VLOOKUP(B957,lookup!$A$2:$D$49,3,0)</f>
        <v>Metropolitan Fire Authorities</v>
      </c>
      <c r="D957" t="str">
        <f>VLOOKUP(B957,lookup!$A$2:$D$49,4,0)</f>
        <v>E31000041</v>
      </c>
      <c r="E957" t="s">
        <v>178</v>
      </c>
      <c r="F957" t="s">
        <v>1071</v>
      </c>
      <c r="G957">
        <v>0</v>
      </c>
      <c r="H957" s="28"/>
    </row>
    <row r="958" spans="1:8" x14ac:dyDescent="0.3">
      <c r="A958">
        <v>2019</v>
      </c>
      <c r="B958" t="s">
        <v>84</v>
      </c>
      <c r="C958" t="str">
        <f>VLOOKUP(B958,lookup!$A$2:$D$49,3,0)</f>
        <v>Metropolitan Fire Authorities</v>
      </c>
      <c r="D958" t="str">
        <f>VLOOKUP(B958,lookup!$A$2:$D$49,4,0)</f>
        <v>E31000041</v>
      </c>
      <c r="E958" t="s">
        <v>179</v>
      </c>
      <c r="F958" t="s">
        <v>1071</v>
      </c>
      <c r="G958">
        <v>0</v>
      </c>
      <c r="H958" s="28"/>
    </row>
    <row r="959" spans="1:8" x14ac:dyDescent="0.3">
      <c r="A959">
        <v>2019</v>
      </c>
      <c r="B959" t="s">
        <v>84</v>
      </c>
      <c r="C959" t="str">
        <f>VLOOKUP(B959,lookup!$A$2:$D$49,3,0)</f>
        <v>Metropolitan Fire Authorities</v>
      </c>
      <c r="D959" t="str">
        <f>VLOOKUP(B959,lookup!$A$2:$D$49,4,0)</f>
        <v>E31000041</v>
      </c>
      <c r="E959" t="s">
        <v>1087</v>
      </c>
      <c r="F959" t="s">
        <v>1071</v>
      </c>
      <c r="G959">
        <v>0</v>
      </c>
      <c r="H959" s="28"/>
    </row>
    <row r="960" spans="1:8" x14ac:dyDescent="0.3">
      <c r="A960">
        <v>2019</v>
      </c>
      <c r="B960" t="s">
        <v>84</v>
      </c>
      <c r="C960" t="str">
        <f>VLOOKUP(B960,lookup!$A$2:$D$49,3,0)</f>
        <v>Metropolitan Fire Authorities</v>
      </c>
      <c r="D960" t="str">
        <f>VLOOKUP(B960,lookup!$A$2:$D$49,4,0)</f>
        <v>E31000041</v>
      </c>
      <c r="E960" t="s">
        <v>1088</v>
      </c>
      <c r="F960" t="s">
        <v>1071</v>
      </c>
      <c r="G960">
        <v>0</v>
      </c>
      <c r="H960" s="28"/>
    </row>
    <row r="961" spans="1:8" x14ac:dyDescent="0.3">
      <c r="A961">
        <v>2019</v>
      </c>
      <c r="B961" t="s">
        <v>84</v>
      </c>
      <c r="C961" t="str">
        <f>VLOOKUP(B961,lookup!$A$2:$D$49,3,0)</f>
        <v>Metropolitan Fire Authorities</v>
      </c>
      <c r="D961" t="str">
        <f>VLOOKUP(B961,lookup!$A$2:$D$49,4,0)</f>
        <v>E31000041</v>
      </c>
      <c r="E961" t="s">
        <v>1089</v>
      </c>
      <c r="F961" t="s">
        <v>1071</v>
      </c>
      <c r="G961">
        <v>0</v>
      </c>
      <c r="H961" s="28"/>
    </row>
    <row r="962" spans="1:8" x14ac:dyDescent="0.3">
      <c r="A962">
        <v>2019</v>
      </c>
      <c r="B962" t="s">
        <v>87</v>
      </c>
      <c r="C962" t="str">
        <f>VLOOKUP(B962,lookup!$A$2:$D$49,3,0)</f>
        <v>Non Metropolitan Fire Authorities</v>
      </c>
      <c r="D962" t="str">
        <f>VLOOKUP(B962,lookup!$A$2:$D$49,4,0)</f>
        <v>E31000026</v>
      </c>
      <c r="E962" t="s">
        <v>175</v>
      </c>
      <c r="F962" t="s">
        <v>1071</v>
      </c>
      <c r="G962">
        <v>18</v>
      </c>
      <c r="H962" s="28"/>
    </row>
    <row r="963" spans="1:8" x14ac:dyDescent="0.3">
      <c r="A963">
        <v>2019</v>
      </c>
      <c r="B963" t="s">
        <v>87</v>
      </c>
      <c r="C963" t="str">
        <f>VLOOKUP(B963,lookup!$A$2:$D$49,3,0)</f>
        <v>Non Metropolitan Fire Authorities</v>
      </c>
      <c r="D963" t="str">
        <f>VLOOKUP(B963,lookup!$A$2:$D$49,4,0)</f>
        <v>E31000026</v>
      </c>
      <c r="E963" t="s">
        <v>1086</v>
      </c>
      <c r="F963" t="s">
        <v>1071</v>
      </c>
      <c r="G963">
        <v>6</v>
      </c>
      <c r="H963" s="28"/>
    </row>
    <row r="964" spans="1:8" x14ac:dyDescent="0.3">
      <c r="A964">
        <v>2019</v>
      </c>
      <c r="B964" t="s">
        <v>87</v>
      </c>
      <c r="C964" t="str">
        <f>VLOOKUP(B964,lookup!$A$2:$D$49,3,0)</f>
        <v>Non Metropolitan Fire Authorities</v>
      </c>
      <c r="D964" t="str">
        <f>VLOOKUP(B964,lookup!$A$2:$D$49,4,0)</f>
        <v>E31000026</v>
      </c>
      <c r="E964" t="s">
        <v>177</v>
      </c>
      <c r="F964" t="s">
        <v>1071</v>
      </c>
      <c r="G964">
        <v>0</v>
      </c>
      <c r="H964" s="28"/>
    </row>
    <row r="965" spans="1:8" x14ac:dyDescent="0.3">
      <c r="A965">
        <v>2019</v>
      </c>
      <c r="B965" t="s">
        <v>87</v>
      </c>
      <c r="C965" t="str">
        <f>VLOOKUP(B965,lookup!$A$2:$D$49,3,0)</f>
        <v>Non Metropolitan Fire Authorities</v>
      </c>
      <c r="D965" t="str">
        <f>VLOOKUP(B965,lookup!$A$2:$D$49,4,0)</f>
        <v>E31000026</v>
      </c>
      <c r="E965" t="s">
        <v>178</v>
      </c>
      <c r="F965" t="s">
        <v>1071</v>
      </c>
      <c r="G965">
        <v>0</v>
      </c>
      <c r="H965" s="28"/>
    </row>
    <row r="966" spans="1:8" x14ac:dyDescent="0.3">
      <c r="A966">
        <v>2019</v>
      </c>
      <c r="B966" t="s">
        <v>87</v>
      </c>
      <c r="C966" t="str">
        <f>VLOOKUP(B966,lookup!$A$2:$D$49,3,0)</f>
        <v>Non Metropolitan Fire Authorities</v>
      </c>
      <c r="D966" t="str">
        <f>VLOOKUP(B966,lookup!$A$2:$D$49,4,0)</f>
        <v>E31000026</v>
      </c>
      <c r="E966" t="s">
        <v>179</v>
      </c>
      <c r="F966" t="s">
        <v>1071</v>
      </c>
      <c r="G966">
        <v>0</v>
      </c>
      <c r="H966" s="28"/>
    </row>
    <row r="967" spans="1:8" x14ac:dyDescent="0.3">
      <c r="A967">
        <v>2019</v>
      </c>
      <c r="B967" t="s">
        <v>87</v>
      </c>
      <c r="C967" t="str">
        <f>VLOOKUP(B967,lookup!$A$2:$D$49,3,0)</f>
        <v>Non Metropolitan Fire Authorities</v>
      </c>
      <c r="D967" t="str">
        <f>VLOOKUP(B967,lookup!$A$2:$D$49,4,0)</f>
        <v>E31000026</v>
      </c>
      <c r="E967" t="s">
        <v>1087</v>
      </c>
      <c r="F967" t="s">
        <v>1071</v>
      </c>
      <c r="G967">
        <v>0</v>
      </c>
      <c r="H967" s="28"/>
    </row>
    <row r="968" spans="1:8" x14ac:dyDescent="0.3">
      <c r="A968">
        <v>2019</v>
      </c>
      <c r="B968" t="s">
        <v>87</v>
      </c>
      <c r="C968" t="str">
        <f>VLOOKUP(B968,lookup!$A$2:$D$49,3,0)</f>
        <v>Non Metropolitan Fire Authorities</v>
      </c>
      <c r="D968" t="str">
        <f>VLOOKUP(B968,lookup!$A$2:$D$49,4,0)</f>
        <v>E31000026</v>
      </c>
      <c r="E968" t="s">
        <v>1088</v>
      </c>
      <c r="F968" t="s">
        <v>1071</v>
      </c>
      <c r="G968">
        <v>0</v>
      </c>
      <c r="H968" s="28"/>
    </row>
    <row r="969" spans="1:8" x14ac:dyDescent="0.3">
      <c r="A969">
        <v>2019</v>
      </c>
      <c r="B969" t="s">
        <v>87</v>
      </c>
      <c r="C969" t="str">
        <f>VLOOKUP(B969,lookup!$A$2:$D$49,3,0)</f>
        <v>Non Metropolitan Fire Authorities</v>
      </c>
      <c r="D969" t="str">
        <f>VLOOKUP(B969,lookup!$A$2:$D$49,4,0)</f>
        <v>E31000026</v>
      </c>
      <c r="E969" t="s">
        <v>1089</v>
      </c>
      <c r="F969" t="s">
        <v>1071</v>
      </c>
      <c r="G969">
        <v>1</v>
      </c>
      <c r="H969" s="28"/>
    </row>
    <row r="970" spans="1:8" x14ac:dyDescent="0.3">
      <c r="A970">
        <v>2019</v>
      </c>
      <c r="B970" t="s">
        <v>90</v>
      </c>
      <c r="C970" t="str">
        <f>VLOOKUP(B970,lookup!$A$2:$D$49,3,0)</f>
        <v>Non Metropolitan Fire Authorities</v>
      </c>
      <c r="D970" t="str">
        <f>VLOOKUP(B970,lookup!$A$2:$D$49,4,0)</f>
        <v>E31000027</v>
      </c>
      <c r="E970" t="s">
        <v>175</v>
      </c>
      <c r="F970" t="s">
        <v>1071</v>
      </c>
      <c r="G970">
        <v>17</v>
      </c>
      <c r="H970" s="28"/>
    </row>
    <row r="971" spans="1:8" x14ac:dyDescent="0.3">
      <c r="A971">
        <v>2019</v>
      </c>
      <c r="B971" t="s">
        <v>90</v>
      </c>
      <c r="C971" t="str">
        <f>VLOOKUP(B971,lookup!$A$2:$D$49,3,0)</f>
        <v>Non Metropolitan Fire Authorities</v>
      </c>
      <c r="D971" t="str">
        <f>VLOOKUP(B971,lookup!$A$2:$D$49,4,0)</f>
        <v>E31000027</v>
      </c>
      <c r="E971" t="s">
        <v>1086</v>
      </c>
      <c r="F971" t="s">
        <v>1071</v>
      </c>
      <c r="G971">
        <v>0</v>
      </c>
      <c r="H971" s="28"/>
    </row>
    <row r="972" spans="1:8" x14ac:dyDescent="0.3">
      <c r="A972">
        <v>2019</v>
      </c>
      <c r="B972" t="s">
        <v>90</v>
      </c>
      <c r="C972" t="str">
        <f>VLOOKUP(B972,lookup!$A$2:$D$49,3,0)</f>
        <v>Non Metropolitan Fire Authorities</v>
      </c>
      <c r="D972" t="str">
        <f>VLOOKUP(B972,lookup!$A$2:$D$49,4,0)</f>
        <v>E31000027</v>
      </c>
      <c r="E972" t="s">
        <v>177</v>
      </c>
      <c r="F972" t="s">
        <v>1071</v>
      </c>
      <c r="G972">
        <v>0</v>
      </c>
      <c r="H972" s="28"/>
    </row>
    <row r="973" spans="1:8" x14ac:dyDescent="0.3">
      <c r="A973">
        <v>2019</v>
      </c>
      <c r="B973" t="s">
        <v>90</v>
      </c>
      <c r="C973" t="str">
        <f>VLOOKUP(B973,lookup!$A$2:$D$49,3,0)</f>
        <v>Non Metropolitan Fire Authorities</v>
      </c>
      <c r="D973" t="str">
        <f>VLOOKUP(B973,lookup!$A$2:$D$49,4,0)</f>
        <v>E31000027</v>
      </c>
      <c r="E973" t="s">
        <v>178</v>
      </c>
      <c r="F973" t="s">
        <v>1071</v>
      </c>
      <c r="G973">
        <v>0</v>
      </c>
      <c r="H973" s="28"/>
    </row>
    <row r="974" spans="1:8" x14ac:dyDescent="0.3">
      <c r="A974">
        <v>2019</v>
      </c>
      <c r="B974" t="s">
        <v>90</v>
      </c>
      <c r="C974" t="str">
        <f>VLOOKUP(B974,lookup!$A$2:$D$49,3,0)</f>
        <v>Non Metropolitan Fire Authorities</v>
      </c>
      <c r="D974" t="str">
        <f>VLOOKUP(B974,lookup!$A$2:$D$49,4,0)</f>
        <v>E31000027</v>
      </c>
      <c r="E974" t="s">
        <v>179</v>
      </c>
      <c r="F974" t="s">
        <v>1071</v>
      </c>
      <c r="G974">
        <v>0</v>
      </c>
      <c r="H974" s="28"/>
    </row>
    <row r="975" spans="1:8" x14ac:dyDescent="0.3">
      <c r="A975">
        <v>2019</v>
      </c>
      <c r="B975" t="s">
        <v>90</v>
      </c>
      <c r="C975" t="str">
        <f>VLOOKUP(B975,lookup!$A$2:$D$49,3,0)</f>
        <v>Non Metropolitan Fire Authorities</v>
      </c>
      <c r="D975" t="str">
        <f>VLOOKUP(B975,lookup!$A$2:$D$49,4,0)</f>
        <v>E31000027</v>
      </c>
      <c r="E975" t="s">
        <v>1087</v>
      </c>
      <c r="F975" t="s">
        <v>1071</v>
      </c>
      <c r="G975">
        <v>0</v>
      </c>
      <c r="H975" s="28"/>
    </row>
    <row r="976" spans="1:8" x14ac:dyDescent="0.3">
      <c r="A976">
        <v>2019</v>
      </c>
      <c r="B976" t="s">
        <v>90</v>
      </c>
      <c r="C976" t="str">
        <f>VLOOKUP(B976,lookup!$A$2:$D$49,3,0)</f>
        <v>Non Metropolitan Fire Authorities</v>
      </c>
      <c r="D976" t="str">
        <f>VLOOKUP(B976,lookup!$A$2:$D$49,4,0)</f>
        <v>E31000027</v>
      </c>
      <c r="E976" t="s">
        <v>1088</v>
      </c>
      <c r="F976" t="s">
        <v>1071</v>
      </c>
      <c r="G976">
        <v>0</v>
      </c>
      <c r="H976" s="28"/>
    </row>
    <row r="977" spans="1:8" x14ac:dyDescent="0.3">
      <c r="A977">
        <v>2019</v>
      </c>
      <c r="B977" t="s">
        <v>90</v>
      </c>
      <c r="C977" t="str">
        <f>VLOOKUP(B977,lookup!$A$2:$D$49,3,0)</f>
        <v>Non Metropolitan Fire Authorities</v>
      </c>
      <c r="D977" t="str">
        <f>VLOOKUP(B977,lookup!$A$2:$D$49,4,0)</f>
        <v>E31000027</v>
      </c>
      <c r="E977" t="s">
        <v>1089</v>
      </c>
      <c r="F977" t="s">
        <v>1071</v>
      </c>
      <c r="G977">
        <v>0</v>
      </c>
      <c r="H977" s="28"/>
    </row>
    <row r="978" spans="1:8" x14ac:dyDescent="0.3">
      <c r="A978">
        <v>2019</v>
      </c>
      <c r="B978" t="s">
        <v>93</v>
      </c>
      <c r="C978" t="str">
        <f>VLOOKUP(B978,lookup!$A$2:$D$49,3,0)</f>
        <v>Non Metropolitan Fire Authorities</v>
      </c>
      <c r="D978" t="str">
        <f>VLOOKUP(B978,lookup!$A$2:$D$49,4,0)</f>
        <v>E31000028</v>
      </c>
      <c r="E978" t="s">
        <v>175</v>
      </c>
      <c r="F978" t="s">
        <v>1071</v>
      </c>
      <c r="G978">
        <v>14</v>
      </c>
      <c r="H978" s="28"/>
    </row>
    <row r="979" spans="1:8" x14ac:dyDescent="0.3">
      <c r="A979">
        <v>2019</v>
      </c>
      <c r="B979" t="s">
        <v>93</v>
      </c>
      <c r="C979" t="str">
        <f>VLOOKUP(B979,lookup!$A$2:$D$49,3,0)</f>
        <v>Non Metropolitan Fire Authorities</v>
      </c>
      <c r="D979" t="str">
        <f>VLOOKUP(B979,lookup!$A$2:$D$49,4,0)</f>
        <v>E31000028</v>
      </c>
      <c r="E979" t="s">
        <v>1086</v>
      </c>
      <c r="F979" t="s">
        <v>1071</v>
      </c>
      <c r="G979">
        <v>0</v>
      </c>
      <c r="H979" s="28"/>
    </row>
    <row r="980" spans="1:8" x14ac:dyDescent="0.3">
      <c r="A980">
        <v>2019</v>
      </c>
      <c r="B980" t="s">
        <v>93</v>
      </c>
      <c r="C980" t="str">
        <f>VLOOKUP(B980,lookup!$A$2:$D$49,3,0)</f>
        <v>Non Metropolitan Fire Authorities</v>
      </c>
      <c r="D980" t="str">
        <f>VLOOKUP(B980,lookup!$A$2:$D$49,4,0)</f>
        <v>E31000028</v>
      </c>
      <c r="E980" t="s">
        <v>177</v>
      </c>
      <c r="F980" t="s">
        <v>1071</v>
      </c>
      <c r="G980">
        <v>1</v>
      </c>
      <c r="H980" s="28"/>
    </row>
    <row r="981" spans="1:8" x14ac:dyDescent="0.3">
      <c r="A981">
        <v>2019</v>
      </c>
      <c r="B981" t="s">
        <v>93</v>
      </c>
      <c r="C981" t="str">
        <f>VLOOKUP(B981,lookup!$A$2:$D$49,3,0)</f>
        <v>Non Metropolitan Fire Authorities</v>
      </c>
      <c r="D981" t="str">
        <f>VLOOKUP(B981,lookup!$A$2:$D$49,4,0)</f>
        <v>E31000028</v>
      </c>
      <c r="E981" t="s">
        <v>178</v>
      </c>
      <c r="F981" t="s">
        <v>1071</v>
      </c>
      <c r="G981">
        <v>0</v>
      </c>
      <c r="H981" s="28"/>
    </row>
    <row r="982" spans="1:8" x14ac:dyDescent="0.3">
      <c r="A982">
        <v>2019</v>
      </c>
      <c r="B982" t="s">
        <v>93</v>
      </c>
      <c r="C982" t="str">
        <f>VLOOKUP(B982,lookup!$A$2:$D$49,3,0)</f>
        <v>Non Metropolitan Fire Authorities</v>
      </c>
      <c r="D982" t="str">
        <f>VLOOKUP(B982,lookup!$A$2:$D$49,4,0)</f>
        <v>E31000028</v>
      </c>
      <c r="E982" t="s">
        <v>179</v>
      </c>
      <c r="F982" t="s">
        <v>1071</v>
      </c>
      <c r="G982">
        <v>0</v>
      </c>
      <c r="H982" s="28"/>
    </row>
    <row r="983" spans="1:8" x14ac:dyDescent="0.3">
      <c r="A983">
        <v>2019</v>
      </c>
      <c r="B983" t="s">
        <v>93</v>
      </c>
      <c r="C983" t="str">
        <f>VLOOKUP(B983,lookup!$A$2:$D$49,3,0)</f>
        <v>Non Metropolitan Fire Authorities</v>
      </c>
      <c r="D983" t="str">
        <f>VLOOKUP(B983,lookup!$A$2:$D$49,4,0)</f>
        <v>E31000028</v>
      </c>
      <c r="E983" t="s">
        <v>1087</v>
      </c>
      <c r="F983" t="s">
        <v>1071</v>
      </c>
      <c r="G983">
        <v>0</v>
      </c>
      <c r="H983" s="28"/>
    </row>
    <row r="984" spans="1:8" x14ac:dyDescent="0.3">
      <c r="A984">
        <v>2019</v>
      </c>
      <c r="B984" t="s">
        <v>93</v>
      </c>
      <c r="C984" t="str">
        <f>VLOOKUP(B984,lookup!$A$2:$D$49,3,0)</f>
        <v>Non Metropolitan Fire Authorities</v>
      </c>
      <c r="D984" t="str">
        <f>VLOOKUP(B984,lookup!$A$2:$D$49,4,0)</f>
        <v>E31000028</v>
      </c>
      <c r="E984" t="s">
        <v>1088</v>
      </c>
      <c r="F984" t="s">
        <v>1071</v>
      </c>
      <c r="G984">
        <v>0</v>
      </c>
      <c r="H984" s="28"/>
    </row>
    <row r="985" spans="1:8" x14ac:dyDescent="0.3">
      <c r="A985">
        <v>2019</v>
      </c>
      <c r="B985" t="s">
        <v>93</v>
      </c>
      <c r="C985" t="str">
        <f>VLOOKUP(B985,lookup!$A$2:$D$49,3,0)</f>
        <v>Non Metropolitan Fire Authorities</v>
      </c>
      <c r="D985" t="str">
        <f>VLOOKUP(B985,lookup!$A$2:$D$49,4,0)</f>
        <v>E31000028</v>
      </c>
      <c r="E985" t="s">
        <v>1089</v>
      </c>
      <c r="F985" t="s">
        <v>1071</v>
      </c>
      <c r="G985">
        <v>2</v>
      </c>
      <c r="H985" s="28"/>
    </row>
    <row r="986" spans="1:8" x14ac:dyDescent="0.3">
      <c r="A986">
        <v>2019</v>
      </c>
      <c r="B986" t="s">
        <v>96</v>
      </c>
      <c r="C986" t="str">
        <f>VLOOKUP(B986,lookup!$A$2:$D$49,3,0)</f>
        <v>Non Metropolitan Fire Authorities</v>
      </c>
      <c r="D986" t="str">
        <f>VLOOKUP(B986,lookup!$A$2:$D$49,4,0)</f>
        <v>E31000029</v>
      </c>
      <c r="E986" t="s">
        <v>175</v>
      </c>
      <c r="F986" t="s">
        <v>1071</v>
      </c>
      <c r="G986">
        <v>17</v>
      </c>
      <c r="H986" s="28"/>
    </row>
    <row r="987" spans="1:8" x14ac:dyDescent="0.3">
      <c r="A987">
        <v>2019</v>
      </c>
      <c r="B987" t="s">
        <v>96</v>
      </c>
      <c r="C987" t="str">
        <f>VLOOKUP(B987,lookup!$A$2:$D$49,3,0)</f>
        <v>Non Metropolitan Fire Authorities</v>
      </c>
      <c r="D987" t="str">
        <f>VLOOKUP(B987,lookup!$A$2:$D$49,4,0)</f>
        <v>E31000029</v>
      </c>
      <c r="E987" t="s">
        <v>1086</v>
      </c>
      <c r="F987" t="s">
        <v>1071</v>
      </c>
      <c r="G987">
        <v>0</v>
      </c>
      <c r="H987" s="28"/>
    </row>
    <row r="988" spans="1:8" x14ac:dyDescent="0.3">
      <c r="A988">
        <v>2019</v>
      </c>
      <c r="B988" t="s">
        <v>96</v>
      </c>
      <c r="C988" t="str">
        <f>VLOOKUP(B988,lookup!$A$2:$D$49,3,0)</f>
        <v>Non Metropolitan Fire Authorities</v>
      </c>
      <c r="D988" t="str">
        <f>VLOOKUP(B988,lookup!$A$2:$D$49,4,0)</f>
        <v>E31000029</v>
      </c>
      <c r="E988" t="s">
        <v>177</v>
      </c>
      <c r="F988" t="s">
        <v>1071</v>
      </c>
      <c r="G988">
        <v>0</v>
      </c>
      <c r="H988" s="28"/>
    </row>
    <row r="989" spans="1:8" x14ac:dyDescent="0.3">
      <c r="A989">
        <v>2019</v>
      </c>
      <c r="B989" t="s">
        <v>96</v>
      </c>
      <c r="C989" t="str">
        <f>VLOOKUP(B989,lookup!$A$2:$D$49,3,0)</f>
        <v>Non Metropolitan Fire Authorities</v>
      </c>
      <c r="D989" t="str">
        <f>VLOOKUP(B989,lookup!$A$2:$D$49,4,0)</f>
        <v>E31000029</v>
      </c>
      <c r="E989" t="s">
        <v>178</v>
      </c>
      <c r="F989" t="s">
        <v>1071</v>
      </c>
      <c r="G989">
        <v>0</v>
      </c>
      <c r="H989" s="28"/>
    </row>
    <row r="990" spans="1:8" x14ac:dyDescent="0.3">
      <c r="A990">
        <v>2019</v>
      </c>
      <c r="B990" t="s">
        <v>96</v>
      </c>
      <c r="C990" t="str">
        <f>VLOOKUP(B990,lookup!$A$2:$D$49,3,0)</f>
        <v>Non Metropolitan Fire Authorities</v>
      </c>
      <c r="D990" t="str">
        <f>VLOOKUP(B990,lookup!$A$2:$D$49,4,0)</f>
        <v>E31000029</v>
      </c>
      <c r="E990" t="s">
        <v>179</v>
      </c>
      <c r="F990" t="s">
        <v>1071</v>
      </c>
      <c r="G990">
        <v>0</v>
      </c>
      <c r="H990" s="28"/>
    </row>
    <row r="991" spans="1:8" x14ac:dyDescent="0.3">
      <c r="A991">
        <v>2019</v>
      </c>
      <c r="B991" t="s">
        <v>96</v>
      </c>
      <c r="C991" t="str">
        <f>VLOOKUP(B991,lookup!$A$2:$D$49,3,0)</f>
        <v>Non Metropolitan Fire Authorities</v>
      </c>
      <c r="D991" t="str">
        <f>VLOOKUP(B991,lookup!$A$2:$D$49,4,0)</f>
        <v>E31000029</v>
      </c>
      <c r="E991" t="s">
        <v>1087</v>
      </c>
      <c r="F991" t="s">
        <v>1071</v>
      </c>
      <c r="G991">
        <v>0</v>
      </c>
      <c r="H991" s="28"/>
    </row>
    <row r="992" spans="1:8" x14ac:dyDescent="0.3">
      <c r="A992">
        <v>2019</v>
      </c>
      <c r="B992" t="s">
        <v>96</v>
      </c>
      <c r="C992" t="str">
        <f>VLOOKUP(B992,lookup!$A$2:$D$49,3,0)</f>
        <v>Non Metropolitan Fire Authorities</v>
      </c>
      <c r="D992" t="str">
        <f>VLOOKUP(B992,lookup!$A$2:$D$49,4,0)</f>
        <v>E31000029</v>
      </c>
      <c r="E992" t="s">
        <v>1088</v>
      </c>
      <c r="F992" t="s">
        <v>1071</v>
      </c>
      <c r="G992">
        <v>0</v>
      </c>
      <c r="H992" s="28"/>
    </row>
    <row r="993" spans="1:8" x14ac:dyDescent="0.3">
      <c r="A993">
        <v>2019</v>
      </c>
      <c r="B993" t="s">
        <v>96</v>
      </c>
      <c r="C993" t="str">
        <f>VLOOKUP(B993,lookup!$A$2:$D$49,3,0)</f>
        <v>Non Metropolitan Fire Authorities</v>
      </c>
      <c r="D993" t="str">
        <f>VLOOKUP(B993,lookup!$A$2:$D$49,4,0)</f>
        <v>E31000029</v>
      </c>
      <c r="E993" t="s">
        <v>1089</v>
      </c>
      <c r="F993" t="s">
        <v>1071</v>
      </c>
      <c r="G993">
        <v>0</v>
      </c>
      <c r="H993" s="28"/>
    </row>
    <row r="994" spans="1:8" x14ac:dyDescent="0.3">
      <c r="A994">
        <v>2019</v>
      </c>
      <c r="B994" t="s">
        <v>99</v>
      </c>
      <c r="C994" t="str">
        <f>VLOOKUP(B994,lookup!$A$2:$D$49,3,0)</f>
        <v>Non Metropolitan Fire Authorities</v>
      </c>
      <c r="D994" t="str">
        <f>VLOOKUP(B994,lookup!$A$2:$D$49,4,0)</f>
        <v>E31000030</v>
      </c>
      <c r="E994" t="s">
        <v>175</v>
      </c>
      <c r="F994" t="s">
        <v>1071</v>
      </c>
      <c r="G994">
        <v>26</v>
      </c>
      <c r="H994" s="28"/>
    </row>
    <row r="995" spans="1:8" x14ac:dyDescent="0.3">
      <c r="A995">
        <v>2019</v>
      </c>
      <c r="B995" t="s">
        <v>99</v>
      </c>
      <c r="C995" t="str">
        <f>VLOOKUP(B995,lookup!$A$2:$D$49,3,0)</f>
        <v>Non Metropolitan Fire Authorities</v>
      </c>
      <c r="D995" t="str">
        <f>VLOOKUP(B995,lookup!$A$2:$D$49,4,0)</f>
        <v>E31000030</v>
      </c>
      <c r="E995" t="s">
        <v>1086</v>
      </c>
      <c r="F995" t="s">
        <v>1071</v>
      </c>
      <c r="G995">
        <v>0</v>
      </c>
      <c r="H995" s="28"/>
    </row>
    <row r="996" spans="1:8" x14ac:dyDescent="0.3">
      <c r="A996">
        <v>2019</v>
      </c>
      <c r="B996" t="s">
        <v>99</v>
      </c>
      <c r="C996" t="str">
        <f>VLOOKUP(B996,lookup!$A$2:$D$49,3,0)</f>
        <v>Non Metropolitan Fire Authorities</v>
      </c>
      <c r="D996" t="str">
        <f>VLOOKUP(B996,lookup!$A$2:$D$49,4,0)</f>
        <v>E31000030</v>
      </c>
      <c r="E996" t="s">
        <v>177</v>
      </c>
      <c r="F996" t="s">
        <v>1071</v>
      </c>
      <c r="G996">
        <v>0</v>
      </c>
      <c r="H996" s="28"/>
    </row>
    <row r="997" spans="1:8" x14ac:dyDescent="0.3">
      <c r="A997">
        <v>2019</v>
      </c>
      <c r="B997" t="s">
        <v>99</v>
      </c>
      <c r="C997" t="str">
        <f>VLOOKUP(B997,lookup!$A$2:$D$49,3,0)</f>
        <v>Non Metropolitan Fire Authorities</v>
      </c>
      <c r="D997" t="str">
        <f>VLOOKUP(B997,lookup!$A$2:$D$49,4,0)</f>
        <v>E31000030</v>
      </c>
      <c r="E997" t="s">
        <v>178</v>
      </c>
      <c r="F997" t="s">
        <v>1071</v>
      </c>
      <c r="G997">
        <v>0</v>
      </c>
      <c r="H997" s="28"/>
    </row>
    <row r="998" spans="1:8" x14ac:dyDescent="0.3">
      <c r="A998">
        <v>2019</v>
      </c>
      <c r="B998" t="s">
        <v>99</v>
      </c>
      <c r="C998" t="str">
        <f>VLOOKUP(B998,lookup!$A$2:$D$49,3,0)</f>
        <v>Non Metropolitan Fire Authorities</v>
      </c>
      <c r="D998" t="str">
        <f>VLOOKUP(B998,lookup!$A$2:$D$49,4,0)</f>
        <v>E31000030</v>
      </c>
      <c r="E998" t="s">
        <v>179</v>
      </c>
      <c r="F998" t="s">
        <v>1071</v>
      </c>
      <c r="G998">
        <v>0</v>
      </c>
      <c r="H998" s="28"/>
    </row>
    <row r="999" spans="1:8" x14ac:dyDescent="0.3">
      <c r="A999">
        <v>2019</v>
      </c>
      <c r="B999" t="s">
        <v>99</v>
      </c>
      <c r="C999" t="str">
        <f>VLOOKUP(B999,lookup!$A$2:$D$49,3,0)</f>
        <v>Non Metropolitan Fire Authorities</v>
      </c>
      <c r="D999" t="str">
        <f>VLOOKUP(B999,lookup!$A$2:$D$49,4,0)</f>
        <v>E31000030</v>
      </c>
      <c r="E999" t="s">
        <v>1087</v>
      </c>
      <c r="F999" t="s">
        <v>1071</v>
      </c>
      <c r="G999">
        <v>0</v>
      </c>
      <c r="H999" s="28"/>
    </row>
    <row r="1000" spans="1:8" x14ac:dyDescent="0.3">
      <c r="A1000">
        <v>2019</v>
      </c>
      <c r="B1000" t="s">
        <v>99</v>
      </c>
      <c r="C1000" t="str">
        <f>VLOOKUP(B1000,lookup!$A$2:$D$49,3,0)</f>
        <v>Non Metropolitan Fire Authorities</v>
      </c>
      <c r="D1000" t="str">
        <f>VLOOKUP(B1000,lookup!$A$2:$D$49,4,0)</f>
        <v>E31000030</v>
      </c>
      <c r="E1000" t="s">
        <v>1088</v>
      </c>
      <c r="F1000" t="s">
        <v>1071</v>
      </c>
      <c r="G1000">
        <v>0</v>
      </c>
      <c r="H1000" s="28"/>
    </row>
    <row r="1001" spans="1:8" x14ac:dyDescent="0.3">
      <c r="A1001">
        <v>2019</v>
      </c>
      <c r="B1001" t="s">
        <v>99</v>
      </c>
      <c r="C1001" t="str">
        <f>VLOOKUP(B1001,lookup!$A$2:$D$49,3,0)</f>
        <v>Non Metropolitan Fire Authorities</v>
      </c>
      <c r="D1001" t="str">
        <f>VLOOKUP(B1001,lookup!$A$2:$D$49,4,0)</f>
        <v>E31000030</v>
      </c>
      <c r="E1001" t="s">
        <v>1089</v>
      </c>
      <c r="F1001" t="s">
        <v>1071</v>
      </c>
      <c r="G1001">
        <v>0</v>
      </c>
      <c r="H1001" s="28"/>
    </row>
    <row r="1002" spans="1:8" x14ac:dyDescent="0.3">
      <c r="A1002">
        <v>2019</v>
      </c>
      <c r="B1002" t="s">
        <v>102</v>
      </c>
      <c r="C1002" t="str">
        <f>VLOOKUP(B1002,lookup!$A$2:$D$49,3,0)</f>
        <v>Non Metropolitan Fire Authorities</v>
      </c>
      <c r="D1002" t="str">
        <f>VLOOKUP(B1002,lookup!$A$2:$D$49,4,0)</f>
        <v>E31000031</v>
      </c>
      <c r="E1002" t="s">
        <v>175</v>
      </c>
      <c r="F1002" t="s">
        <v>1071</v>
      </c>
      <c r="G1002">
        <v>0</v>
      </c>
      <c r="H1002" s="28"/>
    </row>
    <row r="1003" spans="1:8" x14ac:dyDescent="0.3">
      <c r="A1003">
        <v>2019</v>
      </c>
      <c r="B1003" t="s">
        <v>102</v>
      </c>
      <c r="C1003" t="str">
        <f>VLOOKUP(B1003,lookup!$A$2:$D$49,3,0)</f>
        <v>Non Metropolitan Fire Authorities</v>
      </c>
      <c r="D1003" t="str">
        <f>VLOOKUP(B1003,lookup!$A$2:$D$49,4,0)</f>
        <v>E31000031</v>
      </c>
      <c r="E1003" t="s">
        <v>1086</v>
      </c>
      <c r="F1003" t="s">
        <v>1071</v>
      </c>
      <c r="G1003">
        <v>0</v>
      </c>
      <c r="H1003" s="28"/>
    </row>
    <row r="1004" spans="1:8" x14ac:dyDescent="0.3">
      <c r="A1004">
        <v>2019</v>
      </c>
      <c r="B1004" t="s">
        <v>102</v>
      </c>
      <c r="C1004" t="str">
        <f>VLOOKUP(B1004,lookup!$A$2:$D$49,3,0)</f>
        <v>Non Metropolitan Fire Authorities</v>
      </c>
      <c r="D1004" t="str">
        <f>VLOOKUP(B1004,lookup!$A$2:$D$49,4,0)</f>
        <v>E31000031</v>
      </c>
      <c r="E1004" t="s">
        <v>177</v>
      </c>
      <c r="F1004" t="s">
        <v>1071</v>
      </c>
      <c r="G1004">
        <v>0</v>
      </c>
      <c r="H1004" s="28"/>
    </row>
    <row r="1005" spans="1:8" x14ac:dyDescent="0.3">
      <c r="A1005">
        <v>2019</v>
      </c>
      <c r="B1005" t="s">
        <v>102</v>
      </c>
      <c r="C1005" t="str">
        <f>VLOOKUP(B1005,lookup!$A$2:$D$49,3,0)</f>
        <v>Non Metropolitan Fire Authorities</v>
      </c>
      <c r="D1005" t="str">
        <f>VLOOKUP(B1005,lookup!$A$2:$D$49,4,0)</f>
        <v>E31000031</v>
      </c>
      <c r="E1005" t="s">
        <v>178</v>
      </c>
      <c r="F1005" t="s">
        <v>1071</v>
      </c>
      <c r="G1005">
        <v>0</v>
      </c>
      <c r="H1005" s="28"/>
    </row>
    <row r="1006" spans="1:8" x14ac:dyDescent="0.3">
      <c r="A1006">
        <v>2019</v>
      </c>
      <c r="B1006" t="s">
        <v>102</v>
      </c>
      <c r="C1006" t="str">
        <f>VLOOKUP(B1006,lookup!$A$2:$D$49,3,0)</f>
        <v>Non Metropolitan Fire Authorities</v>
      </c>
      <c r="D1006" t="str">
        <f>VLOOKUP(B1006,lookup!$A$2:$D$49,4,0)</f>
        <v>E31000031</v>
      </c>
      <c r="E1006" t="s">
        <v>179</v>
      </c>
      <c r="F1006" t="s">
        <v>1071</v>
      </c>
      <c r="G1006">
        <v>0</v>
      </c>
      <c r="H1006" s="28"/>
    </row>
    <row r="1007" spans="1:8" x14ac:dyDescent="0.3">
      <c r="A1007">
        <v>2019</v>
      </c>
      <c r="B1007" t="s">
        <v>102</v>
      </c>
      <c r="C1007" t="str">
        <f>VLOOKUP(B1007,lookup!$A$2:$D$49,3,0)</f>
        <v>Non Metropolitan Fire Authorities</v>
      </c>
      <c r="D1007" t="str">
        <f>VLOOKUP(B1007,lookup!$A$2:$D$49,4,0)</f>
        <v>E31000031</v>
      </c>
      <c r="E1007" t="s">
        <v>1087</v>
      </c>
      <c r="F1007" t="s">
        <v>1071</v>
      </c>
      <c r="G1007">
        <v>0</v>
      </c>
      <c r="H1007" s="28"/>
    </row>
    <row r="1008" spans="1:8" x14ac:dyDescent="0.3">
      <c r="A1008">
        <v>2019</v>
      </c>
      <c r="B1008" t="s">
        <v>102</v>
      </c>
      <c r="C1008" t="str">
        <f>VLOOKUP(B1008,lookup!$A$2:$D$49,3,0)</f>
        <v>Non Metropolitan Fire Authorities</v>
      </c>
      <c r="D1008" t="str">
        <f>VLOOKUP(B1008,lookup!$A$2:$D$49,4,0)</f>
        <v>E31000031</v>
      </c>
      <c r="E1008" t="s">
        <v>1088</v>
      </c>
      <c r="F1008" t="s">
        <v>1071</v>
      </c>
      <c r="G1008">
        <v>0</v>
      </c>
      <c r="H1008" s="28"/>
    </row>
    <row r="1009" spans="1:8" x14ac:dyDescent="0.3">
      <c r="A1009">
        <v>2019</v>
      </c>
      <c r="B1009" t="s">
        <v>102</v>
      </c>
      <c r="C1009" t="str">
        <f>VLOOKUP(B1009,lookup!$A$2:$D$49,3,0)</f>
        <v>Non Metropolitan Fire Authorities</v>
      </c>
      <c r="D1009" t="str">
        <f>VLOOKUP(B1009,lookup!$A$2:$D$49,4,0)</f>
        <v>E31000031</v>
      </c>
      <c r="E1009" t="s">
        <v>1089</v>
      </c>
      <c r="F1009" t="s">
        <v>1071</v>
      </c>
      <c r="G1009">
        <v>0</v>
      </c>
      <c r="H1009" s="28"/>
    </row>
    <row r="1010" spans="1:8" x14ac:dyDescent="0.3">
      <c r="A1010">
        <v>2019</v>
      </c>
      <c r="B1010" t="s">
        <v>105</v>
      </c>
      <c r="C1010" t="str">
        <f>VLOOKUP(B1010,lookup!$A$2:$D$49,3,0)</f>
        <v>Non Metropolitan Fire Authorities</v>
      </c>
      <c r="D1010" t="str">
        <f>VLOOKUP(B1010,lookup!$A$2:$D$49,4,0)</f>
        <v>E31000032</v>
      </c>
      <c r="E1010" t="s">
        <v>175</v>
      </c>
      <c r="F1010" t="s">
        <v>1071</v>
      </c>
      <c r="G1010">
        <v>16</v>
      </c>
      <c r="H1010" s="28"/>
    </row>
    <row r="1011" spans="1:8" x14ac:dyDescent="0.3">
      <c r="A1011">
        <v>2019</v>
      </c>
      <c r="B1011" t="s">
        <v>105</v>
      </c>
      <c r="C1011" t="str">
        <f>VLOOKUP(B1011,lookup!$A$2:$D$49,3,0)</f>
        <v>Non Metropolitan Fire Authorities</v>
      </c>
      <c r="D1011" t="str">
        <f>VLOOKUP(B1011,lookup!$A$2:$D$49,4,0)</f>
        <v>E31000032</v>
      </c>
      <c r="E1011" t="s">
        <v>1086</v>
      </c>
      <c r="F1011" t="s">
        <v>1071</v>
      </c>
      <c r="G1011">
        <v>0</v>
      </c>
      <c r="H1011" s="28"/>
    </row>
    <row r="1012" spans="1:8" x14ac:dyDescent="0.3">
      <c r="A1012">
        <v>2019</v>
      </c>
      <c r="B1012" t="s">
        <v>105</v>
      </c>
      <c r="C1012" t="str">
        <f>VLOOKUP(B1012,lookup!$A$2:$D$49,3,0)</f>
        <v>Non Metropolitan Fire Authorities</v>
      </c>
      <c r="D1012" t="str">
        <f>VLOOKUP(B1012,lookup!$A$2:$D$49,4,0)</f>
        <v>E31000032</v>
      </c>
      <c r="E1012" t="s">
        <v>177</v>
      </c>
      <c r="F1012" t="s">
        <v>1071</v>
      </c>
      <c r="G1012">
        <v>0</v>
      </c>
      <c r="H1012" s="28"/>
    </row>
    <row r="1013" spans="1:8" x14ac:dyDescent="0.3">
      <c r="A1013">
        <v>2019</v>
      </c>
      <c r="B1013" t="s">
        <v>105</v>
      </c>
      <c r="C1013" t="str">
        <f>VLOOKUP(B1013,lookup!$A$2:$D$49,3,0)</f>
        <v>Non Metropolitan Fire Authorities</v>
      </c>
      <c r="D1013" t="str">
        <f>VLOOKUP(B1013,lookup!$A$2:$D$49,4,0)</f>
        <v>E31000032</v>
      </c>
      <c r="E1013" t="s">
        <v>178</v>
      </c>
      <c r="F1013" t="s">
        <v>1071</v>
      </c>
      <c r="G1013">
        <v>0</v>
      </c>
      <c r="H1013" s="28"/>
    </row>
    <row r="1014" spans="1:8" x14ac:dyDescent="0.3">
      <c r="A1014">
        <v>2019</v>
      </c>
      <c r="B1014" t="s">
        <v>105</v>
      </c>
      <c r="C1014" t="str">
        <f>VLOOKUP(B1014,lookup!$A$2:$D$49,3,0)</f>
        <v>Non Metropolitan Fire Authorities</v>
      </c>
      <c r="D1014" t="str">
        <f>VLOOKUP(B1014,lookup!$A$2:$D$49,4,0)</f>
        <v>E31000032</v>
      </c>
      <c r="E1014" t="s">
        <v>179</v>
      </c>
      <c r="F1014" t="s">
        <v>1071</v>
      </c>
      <c r="G1014">
        <v>0</v>
      </c>
      <c r="H1014" s="28"/>
    </row>
    <row r="1015" spans="1:8" x14ac:dyDescent="0.3">
      <c r="A1015">
        <v>2019</v>
      </c>
      <c r="B1015" t="s">
        <v>105</v>
      </c>
      <c r="C1015" t="str">
        <f>VLOOKUP(B1015,lookup!$A$2:$D$49,3,0)</f>
        <v>Non Metropolitan Fire Authorities</v>
      </c>
      <c r="D1015" t="str">
        <f>VLOOKUP(B1015,lookup!$A$2:$D$49,4,0)</f>
        <v>E31000032</v>
      </c>
      <c r="E1015" t="s">
        <v>1087</v>
      </c>
      <c r="F1015" t="s">
        <v>1071</v>
      </c>
      <c r="G1015">
        <v>0</v>
      </c>
      <c r="H1015" s="28"/>
    </row>
    <row r="1016" spans="1:8" x14ac:dyDescent="0.3">
      <c r="A1016">
        <v>2019</v>
      </c>
      <c r="B1016" t="s">
        <v>105</v>
      </c>
      <c r="C1016" t="str">
        <f>VLOOKUP(B1016,lookup!$A$2:$D$49,3,0)</f>
        <v>Non Metropolitan Fire Authorities</v>
      </c>
      <c r="D1016" t="str">
        <f>VLOOKUP(B1016,lookup!$A$2:$D$49,4,0)</f>
        <v>E31000032</v>
      </c>
      <c r="E1016" t="s">
        <v>1088</v>
      </c>
      <c r="F1016" t="s">
        <v>1071</v>
      </c>
      <c r="G1016">
        <v>0</v>
      </c>
      <c r="H1016" s="28"/>
    </row>
    <row r="1017" spans="1:8" x14ac:dyDescent="0.3">
      <c r="A1017">
        <v>2019</v>
      </c>
      <c r="B1017" t="s">
        <v>105</v>
      </c>
      <c r="C1017" t="str">
        <f>VLOOKUP(B1017,lookup!$A$2:$D$49,3,0)</f>
        <v>Non Metropolitan Fire Authorities</v>
      </c>
      <c r="D1017" t="str">
        <f>VLOOKUP(B1017,lookup!$A$2:$D$49,4,0)</f>
        <v>E31000032</v>
      </c>
      <c r="E1017" t="s">
        <v>1089</v>
      </c>
      <c r="F1017" t="s">
        <v>1071</v>
      </c>
      <c r="G1017">
        <v>4</v>
      </c>
      <c r="H1017" s="28"/>
    </row>
    <row r="1018" spans="1:8" x14ac:dyDescent="0.3">
      <c r="A1018">
        <v>2019</v>
      </c>
      <c r="B1018" t="s">
        <v>108</v>
      </c>
      <c r="C1018" t="str">
        <f>VLOOKUP(B1018,lookup!$A$2:$D$49,3,0)</f>
        <v>Metropolitan Fire Authorities</v>
      </c>
      <c r="D1018" t="str">
        <f>VLOOKUP(B1018,lookup!$A$2:$D$49,4,0)</f>
        <v>E31000042</v>
      </c>
      <c r="E1018" t="s">
        <v>175</v>
      </c>
      <c r="F1018" t="s">
        <v>1071</v>
      </c>
      <c r="G1018">
        <v>27</v>
      </c>
      <c r="H1018" s="28"/>
    </row>
    <row r="1019" spans="1:8" x14ac:dyDescent="0.3">
      <c r="A1019">
        <v>2019</v>
      </c>
      <c r="B1019" t="s">
        <v>108</v>
      </c>
      <c r="C1019" t="str">
        <f>VLOOKUP(B1019,lookup!$A$2:$D$49,3,0)</f>
        <v>Metropolitan Fire Authorities</v>
      </c>
      <c r="D1019" t="str">
        <f>VLOOKUP(B1019,lookup!$A$2:$D$49,4,0)</f>
        <v>E31000042</v>
      </c>
      <c r="E1019" t="s">
        <v>1086</v>
      </c>
      <c r="F1019" t="s">
        <v>1071</v>
      </c>
      <c r="G1019">
        <v>0</v>
      </c>
      <c r="H1019" s="28"/>
    </row>
    <row r="1020" spans="1:8" x14ac:dyDescent="0.3">
      <c r="A1020">
        <v>2019</v>
      </c>
      <c r="B1020" t="s">
        <v>108</v>
      </c>
      <c r="C1020" t="str">
        <f>VLOOKUP(B1020,lookup!$A$2:$D$49,3,0)</f>
        <v>Metropolitan Fire Authorities</v>
      </c>
      <c r="D1020" t="str">
        <f>VLOOKUP(B1020,lookup!$A$2:$D$49,4,0)</f>
        <v>E31000042</v>
      </c>
      <c r="E1020" t="s">
        <v>177</v>
      </c>
      <c r="F1020" t="s">
        <v>1071</v>
      </c>
      <c r="G1020">
        <v>1</v>
      </c>
      <c r="H1020" s="28"/>
    </row>
    <row r="1021" spans="1:8" x14ac:dyDescent="0.3">
      <c r="A1021">
        <v>2019</v>
      </c>
      <c r="B1021" t="s">
        <v>108</v>
      </c>
      <c r="C1021" t="str">
        <f>VLOOKUP(B1021,lookup!$A$2:$D$49,3,0)</f>
        <v>Metropolitan Fire Authorities</v>
      </c>
      <c r="D1021" t="str">
        <f>VLOOKUP(B1021,lookup!$A$2:$D$49,4,0)</f>
        <v>E31000042</v>
      </c>
      <c r="E1021" t="s">
        <v>178</v>
      </c>
      <c r="F1021" t="s">
        <v>1071</v>
      </c>
      <c r="G1021">
        <v>0</v>
      </c>
      <c r="H1021" s="28"/>
    </row>
    <row r="1022" spans="1:8" x14ac:dyDescent="0.3">
      <c r="A1022">
        <v>2019</v>
      </c>
      <c r="B1022" t="s">
        <v>108</v>
      </c>
      <c r="C1022" t="str">
        <f>VLOOKUP(B1022,lookup!$A$2:$D$49,3,0)</f>
        <v>Metropolitan Fire Authorities</v>
      </c>
      <c r="D1022" t="str">
        <f>VLOOKUP(B1022,lookup!$A$2:$D$49,4,0)</f>
        <v>E31000042</v>
      </c>
      <c r="E1022" t="s">
        <v>179</v>
      </c>
      <c r="F1022" t="s">
        <v>1071</v>
      </c>
      <c r="G1022">
        <v>0</v>
      </c>
      <c r="H1022" s="28"/>
    </row>
    <row r="1023" spans="1:8" x14ac:dyDescent="0.3">
      <c r="A1023">
        <v>2019</v>
      </c>
      <c r="B1023" t="s">
        <v>108</v>
      </c>
      <c r="C1023" t="str">
        <f>VLOOKUP(B1023,lookup!$A$2:$D$49,3,0)</f>
        <v>Metropolitan Fire Authorities</v>
      </c>
      <c r="D1023" t="str">
        <f>VLOOKUP(B1023,lookup!$A$2:$D$49,4,0)</f>
        <v>E31000042</v>
      </c>
      <c r="E1023" t="s">
        <v>1087</v>
      </c>
      <c r="F1023" t="s">
        <v>1071</v>
      </c>
      <c r="G1023">
        <v>0</v>
      </c>
      <c r="H1023" s="28"/>
    </row>
    <row r="1024" spans="1:8" x14ac:dyDescent="0.3">
      <c r="A1024">
        <v>2019</v>
      </c>
      <c r="B1024" t="s">
        <v>108</v>
      </c>
      <c r="C1024" t="str">
        <f>VLOOKUP(B1024,lookup!$A$2:$D$49,3,0)</f>
        <v>Metropolitan Fire Authorities</v>
      </c>
      <c r="D1024" t="str">
        <f>VLOOKUP(B1024,lookup!$A$2:$D$49,4,0)</f>
        <v>E31000042</v>
      </c>
      <c r="E1024" t="s">
        <v>1088</v>
      </c>
      <c r="F1024" t="s">
        <v>1071</v>
      </c>
      <c r="G1024">
        <v>0</v>
      </c>
      <c r="H1024" s="28"/>
    </row>
    <row r="1025" spans="1:8" x14ac:dyDescent="0.3">
      <c r="A1025">
        <v>2019</v>
      </c>
      <c r="B1025" t="s">
        <v>108</v>
      </c>
      <c r="C1025" t="str">
        <f>VLOOKUP(B1025,lookup!$A$2:$D$49,3,0)</f>
        <v>Metropolitan Fire Authorities</v>
      </c>
      <c r="D1025" t="str">
        <f>VLOOKUP(B1025,lookup!$A$2:$D$49,4,0)</f>
        <v>E31000042</v>
      </c>
      <c r="E1025" t="s">
        <v>1089</v>
      </c>
      <c r="F1025" t="s">
        <v>1071</v>
      </c>
      <c r="G1025">
        <v>0</v>
      </c>
      <c r="H1025" s="28"/>
    </row>
    <row r="1026" spans="1:8" x14ac:dyDescent="0.3">
      <c r="A1026">
        <v>2019</v>
      </c>
      <c r="B1026" t="s">
        <v>111</v>
      </c>
      <c r="C1026" t="str">
        <f>VLOOKUP(B1026,lookup!$A$2:$D$49,3,0)</f>
        <v>Non Metropolitan Fire Authorities</v>
      </c>
      <c r="D1026" t="str">
        <f>VLOOKUP(B1026,lookup!$A$2:$D$49,4,0)</f>
        <v>E31000033</v>
      </c>
      <c r="E1026" t="s">
        <v>175</v>
      </c>
      <c r="F1026" t="s">
        <v>1071</v>
      </c>
      <c r="G1026">
        <v>0</v>
      </c>
      <c r="H1026" s="28"/>
    </row>
    <row r="1027" spans="1:8" x14ac:dyDescent="0.3">
      <c r="A1027">
        <v>2019</v>
      </c>
      <c r="B1027" t="s">
        <v>111</v>
      </c>
      <c r="C1027" t="str">
        <f>VLOOKUP(B1027,lookup!$A$2:$D$49,3,0)</f>
        <v>Non Metropolitan Fire Authorities</v>
      </c>
      <c r="D1027" t="str">
        <f>VLOOKUP(B1027,lookup!$A$2:$D$49,4,0)</f>
        <v>E31000033</v>
      </c>
      <c r="E1027" t="s">
        <v>1086</v>
      </c>
      <c r="F1027" t="s">
        <v>1071</v>
      </c>
      <c r="G1027">
        <v>0</v>
      </c>
      <c r="H1027" s="28"/>
    </row>
    <row r="1028" spans="1:8" x14ac:dyDescent="0.3">
      <c r="A1028">
        <v>2019</v>
      </c>
      <c r="B1028" t="s">
        <v>111</v>
      </c>
      <c r="C1028" t="str">
        <f>VLOOKUP(B1028,lookup!$A$2:$D$49,3,0)</f>
        <v>Non Metropolitan Fire Authorities</v>
      </c>
      <c r="D1028" t="str">
        <f>VLOOKUP(B1028,lookup!$A$2:$D$49,4,0)</f>
        <v>E31000033</v>
      </c>
      <c r="E1028" t="s">
        <v>177</v>
      </c>
      <c r="F1028" t="s">
        <v>1071</v>
      </c>
      <c r="G1028">
        <v>0</v>
      </c>
      <c r="H1028" s="28"/>
    </row>
    <row r="1029" spans="1:8" x14ac:dyDescent="0.3">
      <c r="A1029">
        <v>2019</v>
      </c>
      <c r="B1029" t="s">
        <v>111</v>
      </c>
      <c r="C1029" t="str">
        <f>VLOOKUP(B1029,lookup!$A$2:$D$49,3,0)</f>
        <v>Non Metropolitan Fire Authorities</v>
      </c>
      <c r="D1029" t="str">
        <f>VLOOKUP(B1029,lookup!$A$2:$D$49,4,0)</f>
        <v>E31000033</v>
      </c>
      <c r="E1029" t="s">
        <v>178</v>
      </c>
      <c r="F1029" t="s">
        <v>1071</v>
      </c>
      <c r="G1029">
        <v>0</v>
      </c>
      <c r="H1029" s="28"/>
    </row>
    <row r="1030" spans="1:8" x14ac:dyDescent="0.3">
      <c r="A1030">
        <v>2019</v>
      </c>
      <c r="B1030" t="s">
        <v>111</v>
      </c>
      <c r="C1030" t="str">
        <f>VLOOKUP(B1030,lookup!$A$2:$D$49,3,0)</f>
        <v>Non Metropolitan Fire Authorities</v>
      </c>
      <c r="D1030" t="str">
        <f>VLOOKUP(B1030,lookup!$A$2:$D$49,4,0)</f>
        <v>E31000033</v>
      </c>
      <c r="E1030" t="s">
        <v>179</v>
      </c>
      <c r="F1030" t="s">
        <v>1071</v>
      </c>
      <c r="G1030">
        <v>0</v>
      </c>
      <c r="H1030" s="28"/>
    </row>
    <row r="1031" spans="1:8" x14ac:dyDescent="0.3">
      <c r="A1031">
        <v>2019</v>
      </c>
      <c r="B1031" t="s">
        <v>111</v>
      </c>
      <c r="C1031" t="str">
        <f>VLOOKUP(B1031,lookup!$A$2:$D$49,3,0)</f>
        <v>Non Metropolitan Fire Authorities</v>
      </c>
      <c r="D1031" t="str">
        <f>VLOOKUP(B1031,lookup!$A$2:$D$49,4,0)</f>
        <v>E31000033</v>
      </c>
      <c r="E1031" t="s">
        <v>1087</v>
      </c>
      <c r="F1031" t="s">
        <v>1071</v>
      </c>
      <c r="G1031">
        <v>0</v>
      </c>
      <c r="H1031" s="28"/>
    </row>
    <row r="1032" spans="1:8" x14ac:dyDescent="0.3">
      <c r="A1032">
        <v>2019</v>
      </c>
      <c r="B1032" t="s">
        <v>111</v>
      </c>
      <c r="C1032" t="str">
        <f>VLOOKUP(B1032,lookup!$A$2:$D$49,3,0)</f>
        <v>Non Metropolitan Fire Authorities</v>
      </c>
      <c r="D1032" t="str">
        <f>VLOOKUP(B1032,lookup!$A$2:$D$49,4,0)</f>
        <v>E31000033</v>
      </c>
      <c r="E1032" t="s">
        <v>1088</v>
      </c>
      <c r="F1032" t="s">
        <v>1071</v>
      </c>
      <c r="G1032">
        <v>0</v>
      </c>
      <c r="H1032" s="28"/>
    </row>
    <row r="1033" spans="1:8" x14ac:dyDescent="0.3">
      <c r="A1033">
        <v>2019</v>
      </c>
      <c r="B1033" t="s">
        <v>111</v>
      </c>
      <c r="C1033" t="str">
        <f>VLOOKUP(B1033,lookup!$A$2:$D$49,3,0)</f>
        <v>Non Metropolitan Fire Authorities</v>
      </c>
      <c r="D1033" t="str">
        <f>VLOOKUP(B1033,lookup!$A$2:$D$49,4,0)</f>
        <v>E31000033</v>
      </c>
      <c r="E1033" t="s">
        <v>1089</v>
      </c>
      <c r="F1033" t="s">
        <v>1071</v>
      </c>
      <c r="G1033">
        <v>0</v>
      </c>
      <c r="H1033" s="28"/>
    </row>
    <row r="1034" spans="1:8" x14ac:dyDescent="0.3">
      <c r="A1034">
        <v>2019</v>
      </c>
      <c r="B1034" t="s">
        <v>114</v>
      </c>
      <c r="C1034" t="str">
        <f>VLOOKUP(B1034,lookup!$A$2:$D$49,3,0)</f>
        <v>Non Metropolitan Fire Authorities</v>
      </c>
      <c r="D1034" t="str">
        <f>VLOOKUP(B1034,lookup!$A$2:$D$49,4,0)</f>
        <v>E31000034</v>
      </c>
      <c r="E1034" t="s">
        <v>175</v>
      </c>
      <c r="F1034" t="s">
        <v>1071</v>
      </c>
      <c r="G1034">
        <v>0</v>
      </c>
      <c r="H1034" s="28"/>
    </row>
    <row r="1035" spans="1:8" x14ac:dyDescent="0.3">
      <c r="A1035">
        <v>2019</v>
      </c>
      <c r="B1035" t="s">
        <v>114</v>
      </c>
      <c r="C1035" t="str">
        <f>VLOOKUP(B1035,lookup!$A$2:$D$49,3,0)</f>
        <v>Non Metropolitan Fire Authorities</v>
      </c>
      <c r="D1035" t="str">
        <f>VLOOKUP(B1035,lookup!$A$2:$D$49,4,0)</f>
        <v>E31000034</v>
      </c>
      <c r="E1035" t="s">
        <v>1086</v>
      </c>
      <c r="F1035" t="s">
        <v>1071</v>
      </c>
      <c r="G1035">
        <v>0</v>
      </c>
      <c r="H1035" s="28"/>
    </row>
    <row r="1036" spans="1:8" x14ac:dyDescent="0.3">
      <c r="A1036">
        <v>2019</v>
      </c>
      <c r="B1036" t="s">
        <v>114</v>
      </c>
      <c r="C1036" t="str">
        <f>VLOOKUP(B1036,lookup!$A$2:$D$49,3,0)</f>
        <v>Non Metropolitan Fire Authorities</v>
      </c>
      <c r="D1036" t="str">
        <f>VLOOKUP(B1036,lookup!$A$2:$D$49,4,0)</f>
        <v>E31000034</v>
      </c>
      <c r="E1036" t="s">
        <v>177</v>
      </c>
      <c r="F1036" t="s">
        <v>1071</v>
      </c>
      <c r="G1036">
        <v>0</v>
      </c>
      <c r="H1036" s="28"/>
    </row>
    <row r="1037" spans="1:8" x14ac:dyDescent="0.3">
      <c r="A1037">
        <v>2019</v>
      </c>
      <c r="B1037" t="s">
        <v>114</v>
      </c>
      <c r="C1037" t="str">
        <f>VLOOKUP(B1037,lookup!$A$2:$D$49,3,0)</f>
        <v>Non Metropolitan Fire Authorities</v>
      </c>
      <c r="D1037" t="str">
        <f>VLOOKUP(B1037,lookup!$A$2:$D$49,4,0)</f>
        <v>E31000034</v>
      </c>
      <c r="E1037" t="s">
        <v>178</v>
      </c>
      <c r="F1037" t="s">
        <v>1071</v>
      </c>
      <c r="G1037">
        <v>0</v>
      </c>
      <c r="H1037" s="28"/>
    </row>
    <row r="1038" spans="1:8" x14ac:dyDescent="0.3">
      <c r="A1038">
        <v>2019</v>
      </c>
      <c r="B1038" t="s">
        <v>114</v>
      </c>
      <c r="C1038" t="str">
        <f>VLOOKUP(B1038,lookup!$A$2:$D$49,3,0)</f>
        <v>Non Metropolitan Fire Authorities</v>
      </c>
      <c r="D1038" t="str">
        <f>VLOOKUP(B1038,lookup!$A$2:$D$49,4,0)</f>
        <v>E31000034</v>
      </c>
      <c r="E1038" t="s">
        <v>179</v>
      </c>
      <c r="F1038" t="s">
        <v>1071</v>
      </c>
      <c r="G1038">
        <v>0</v>
      </c>
      <c r="H1038" s="28"/>
    </row>
    <row r="1039" spans="1:8" x14ac:dyDescent="0.3">
      <c r="A1039">
        <v>2019</v>
      </c>
      <c r="B1039" t="s">
        <v>114</v>
      </c>
      <c r="C1039" t="str">
        <f>VLOOKUP(B1039,lookup!$A$2:$D$49,3,0)</f>
        <v>Non Metropolitan Fire Authorities</v>
      </c>
      <c r="D1039" t="str">
        <f>VLOOKUP(B1039,lookup!$A$2:$D$49,4,0)</f>
        <v>E31000034</v>
      </c>
      <c r="E1039" t="s">
        <v>1087</v>
      </c>
      <c r="F1039" t="s">
        <v>1071</v>
      </c>
      <c r="G1039">
        <v>0</v>
      </c>
      <c r="H1039" s="28"/>
    </row>
    <row r="1040" spans="1:8" x14ac:dyDescent="0.3">
      <c r="A1040">
        <v>2019</v>
      </c>
      <c r="B1040" t="s">
        <v>114</v>
      </c>
      <c r="C1040" t="str">
        <f>VLOOKUP(B1040,lookup!$A$2:$D$49,3,0)</f>
        <v>Non Metropolitan Fire Authorities</v>
      </c>
      <c r="D1040" t="str">
        <f>VLOOKUP(B1040,lookup!$A$2:$D$49,4,0)</f>
        <v>E31000034</v>
      </c>
      <c r="E1040" t="s">
        <v>1088</v>
      </c>
      <c r="F1040" t="s">
        <v>1071</v>
      </c>
      <c r="G1040">
        <v>0</v>
      </c>
      <c r="H1040" s="28"/>
    </row>
    <row r="1041" spans="1:8" x14ac:dyDescent="0.3">
      <c r="A1041">
        <v>2019</v>
      </c>
      <c r="B1041" t="s">
        <v>114</v>
      </c>
      <c r="C1041" t="str">
        <f>VLOOKUP(B1041,lookup!$A$2:$D$49,3,0)</f>
        <v>Non Metropolitan Fire Authorities</v>
      </c>
      <c r="D1041" t="str">
        <f>VLOOKUP(B1041,lookup!$A$2:$D$49,4,0)</f>
        <v>E31000034</v>
      </c>
      <c r="E1041" t="s">
        <v>1089</v>
      </c>
      <c r="F1041" t="s">
        <v>1071</v>
      </c>
      <c r="G1041">
        <v>0</v>
      </c>
      <c r="H1041" s="28"/>
    </row>
    <row r="1042" spans="1:8" x14ac:dyDescent="0.3">
      <c r="A1042">
        <v>2019</v>
      </c>
      <c r="B1042" t="s">
        <v>117</v>
      </c>
      <c r="C1042" t="str">
        <f>VLOOKUP(B1042,lookup!$A$2:$D$49,3,0)</f>
        <v>Non Metropolitan Fire Authorities</v>
      </c>
      <c r="D1042" t="str">
        <f>VLOOKUP(B1042,lookup!$A$2:$D$49,4,0)</f>
        <v>E31000035</v>
      </c>
      <c r="E1042" t="s">
        <v>175</v>
      </c>
      <c r="F1042" t="s">
        <v>1071</v>
      </c>
      <c r="G1042">
        <v>24</v>
      </c>
      <c r="H1042" s="28"/>
    </row>
    <row r="1043" spans="1:8" x14ac:dyDescent="0.3">
      <c r="A1043">
        <v>2019</v>
      </c>
      <c r="B1043" t="s">
        <v>117</v>
      </c>
      <c r="C1043" t="str">
        <f>VLOOKUP(B1043,lookup!$A$2:$D$49,3,0)</f>
        <v>Non Metropolitan Fire Authorities</v>
      </c>
      <c r="D1043" t="str">
        <f>VLOOKUP(B1043,lookup!$A$2:$D$49,4,0)</f>
        <v>E31000035</v>
      </c>
      <c r="E1043" t="s">
        <v>1086</v>
      </c>
      <c r="F1043" t="s">
        <v>1071</v>
      </c>
      <c r="G1043">
        <v>0</v>
      </c>
      <c r="H1043" s="28"/>
    </row>
    <row r="1044" spans="1:8" x14ac:dyDescent="0.3">
      <c r="A1044">
        <v>2019</v>
      </c>
      <c r="B1044" t="s">
        <v>117</v>
      </c>
      <c r="C1044" t="str">
        <f>VLOOKUP(B1044,lookup!$A$2:$D$49,3,0)</f>
        <v>Non Metropolitan Fire Authorities</v>
      </c>
      <c r="D1044" t="str">
        <f>VLOOKUP(B1044,lookup!$A$2:$D$49,4,0)</f>
        <v>E31000035</v>
      </c>
      <c r="E1044" t="s">
        <v>177</v>
      </c>
      <c r="F1044" t="s">
        <v>1071</v>
      </c>
      <c r="G1044">
        <v>0</v>
      </c>
      <c r="H1044" s="28"/>
    </row>
    <row r="1045" spans="1:8" x14ac:dyDescent="0.3">
      <c r="A1045">
        <v>2019</v>
      </c>
      <c r="B1045" t="s">
        <v>117</v>
      </c>
      <c r="C1045" t="str">
        <f>VLOOKUP(B1045,lookup!$A$2:$D$49,3,0)</f>
        <v>Non Metropolitan Fire Authorities</v>
      </c>
      <c r="D1045" t="str">
        <f>VLOOKUP(B1045,lookup!$A$2:$D$49,4,0)</f>
        <v>E31000035</v>
      </c>
      <c r="E1045" t="s">
        <v>178</v>
      </c>
      <c r="F1045" t="s">
        <v>1071</v>
      </c>
      <c r="G1045">
        <v>0</v>
      </c>
      <c r="H1045" s="28"/>
    </row>
    <row r="1046" spans="1:8" x14ac:dyDescent="0.3">
      <c r="A1046">
        <v>2019</v>
      </c>
      <c r="B1046" t="s">
        <v>117</v>
      </c>
      <c r="C1046" t="str">
        <f>VLOOKUP(B1046,lookup!$A$2:$D$49,3,0)</f>
        <v>Non Metropolitan Fire Authorities</v>
      </c>
      <c r="D1046" t="str">
        <f>VLOOKUP(B1046,lookup!$A$2:$D$49,4,0)</f>
        <v>E31000035</v>
      </c>
      <c r="E1046" t="s">
        <v>179</v>
      </c>
      <c r="F1046" t="s">
        <v>1071</v>
      </c>
      <c r="G1046">
        <v>0</v>
      </c>
      <c r="H1046" s="28"/>
    </row>
    <row r="1047" spans="1:8" x14ac:dyDescent="0.3">
      <c r="A1047">
        <v>2019</v>
      </c>
      <c r="B1047" t="s">
        <v>117</v>
      </c>
      <c r="C1047" t="str">
        <f>VLOOKUP(B1047,lookup!$A$2:$D$49,3,0)</f>
        <v>Non Metropolitan Fire Authorities</v>
      </c>
      <c r="D1047" t="str">
        <f>VLOOKUP(B1047,lookup!$A$2:$D$49,4,0)</f>
        <v>E31000035</v>
      </c>
      <c r="E1047" t="s">
        <v>1087</v>
      </c>
      <c r="F1047" t="s">
        <v>1071</v>
      </c>
      <c r="G1047">
        <v>0</v>
      </c>
      <c r="H1047" s="28"/>
    </row>
    <row r="1048" spans="1:8" x14ac:dyDescent="0.3">
      <c r="A1048">
        <v>2019</v>
      </c>
      <c r="B1048" t="s">
        <v>117</v>
      </c>
      <c r="C1048" t="str">
        <f>VLOOKUP(B1048,lookup!$A$2:$D$49,3,0)</f>
        <v>Non Metropolitan Fire Authorities</v>
      </c>
      <c r="D1048" t="str">
        <f>VLOOKUP(B1048,lookup!$A$2:$D$49,4,0)</f>
        <v>E31000035</v>
      </c>
      <c r="E1048" t="s">
        <v>1088</v>
      </c>
      <c r="F1048" t="s">
        <v>1071</v>
      </c>
      <c r="G1048">
        <v>0</v>
      </c>
      <c r="H1048" s="28"/>
    </row>
    <row r="1049" spans="1:8" x14ac:dyDescent="0.3">
      <c r="A1049">
        <v>2019</v>
      </c>
      <c r="B1049" t="s">
        <v>117</v>
      </c>
      <c r="C1049" t="str">
        <f>VLOOKUP(B1049,lookup!$A$2:$D$49,3,0)</f>
        <v>Non Metropolitan Fire Authorities</v>
      </c>
      <c r="D1049" t="str">
        <f>VLOOKUP(B1049,lookup!$A$2:$D$49,4,0)</f>
        <v>E31000035</v>
      </c>
      <c r="E1049" t="s">
        <v>1089</v>
      </c>
      <c r="F1049" t="s">
        <v>1071</v>
      </c>
      <c r="G1049">
        <v>0</v>
      </c>
      <c r="H1049" s="28"/>
    </row>
    <row r="1050" spans="1:8" x14ac:dyDescent="0.3">
      <c r="A1050">
        <v>2019</v>
      </c>
      <c r="B1050" t="s">
        <v>120</v>
      </c>
      <c r="C1050" t="str">
        <f>VLOOKUP(B1050,lookup!$A$2:$D$49,3,0)</f>
        <v>Metropolitan Fire Authorities</v>
      </c>
      <c r="D1050" t="str">
        <f>VLOOKUP(B1050,lookup!$A$2:$D$49,4,0)</f>
        <v>E31000043</v>
      </c>
      <c r="E1050" t="s">
        <v>175</v>
      </c>
      <c r="F1050" t="s">
        <v>1071</v>
      </c>
      <c r="G1050">
        <v>33</v>
      </c>
      <c r="H1050" s="28"/>
    </row>
    <row r="1051" spans="1:8" x14ac:dyDescent="0.3">
      <c r="A1051">
        <v>2019</v>
      </c>
      <c r="B1051" t="s">
        <v>120</v>
      </c>
      <c r="C1051" t="str">
        <f>VLOOKUP(B1051,lookup!$A$2:$D$49,3,0)</f>
        <v>Metropolitan Fire Authorities</v>
      </c>
      <c r="D1051" t="str">
        <f>VLOOKUP(B1051,lookup!$A$2:$D$49,4,0)</f>
        <v>E31000043</v>
      </c>
      <c r="E1051" t="s">
        <v>1086</v>
      </c>
      <c r="F1051" t="s">
        <v>1071</v>
      </c>
      <c r="G1051">
        <v>0</v>
      </c>
      <c r="H1051" s="28"/>
    </row>
    <row r="1052" spans="1:8" x14ac:dyDescent="0.3">
      <c r="A1052">
        <v>2019</v>
      </c>
      <c r="B1052" t="s">
        <v>120</v>
      </c>
      <c r="C1052" t="str">
        <f>VLOOKUP(B1052,lookup!$A$2:$D$49,3,0)</f>
        <v>Metropolitan Fire Authorities</v>
      </c>
      <c r="D1052" t="str">
        <f>VLOOKUP(B1052,lookup!$A$2:$D$49,4,0)</f>
        <v>E31000043</v>
      </c>
      <c r="E1052" t="s">
        <v>177</v>
      </c>
      <c r="F1052" t="s">
        <v>1071</v>
      </c>
      <c r="G1052">
        <v>0</v>
      </c>
      <c r="H1052" s="28"/>
    </row>
    <row r="1053" spans="1:8" x14ac:dyDescent="0.3">
      <c r="A1053">
        <v>2019</v>
      </c>
      <c r="B1053" t="s">
        <v>120</v>
      </c>
      <c r="C1053" t="str">
        <f>VLOOKUP(B1053,lookup!$A$2:$D$49,3,0)</f>
        <v>Metropolitan Fire Authorities</v>
      </c>
      <c r="D1053" t="str">
        <f>VLOOKUP(B1053,lookup!$A$2:$D$49,4,0)</f>
        <v>E31000043</v>
      </c>
      <c r="E1053" t="s">
        <v>178</v>
      </c>
      <c r="F1053" t="s">
        <v>1071</v>
      </c>
      <c r="G1053">
        <v>0</v>
      </c>
      <c r="H1053" s="28"/>
    </row>
    <row r="1054" spans="1:8" x14ac:dyDescent="0.3">
      <c r="A1054">
        <v>2019</v>
      </c>
      <c r="B1054" t="s">
        <v>120</v>
      </c>
      <c r="C1054" t="str">
        <f>VLOOKUP(B1054,lookup!$A$2:$D$49,3,0)</f>
        <v>Metropolitan Fire Authorities</v>
      </c>
      <c r="D1054" t="str">
        <f>VLOOKUP(B1054,lookup!$A$2:$D$49,4,0)</f>
        <v>E31000043</v>
      </c>
      <c r="E1054" t="s">
        <v>179</v>
      </c>
      <c r="F1054" t="s">
        <v>1071</v>
      </c>
      <c r="G1054">
        <v>0</v>
      </c>
      <c r="H1054" s="28"/>
    </row>
    <row r="1055" spans="1:8" x14ac:dyDescent="0.3">
      <c r="A1055">
        <v>2019</v>
      </c>
      <c r="B1055" t="s">
        <v>120</v>
      </c>
      <c r="C1055" t="str">
        <f>VLOOKUP(B1055,lookup!$A$2:$D$49,3,0)</f>
        <v>Metropolitan Fire Authorities</v>
      </c>
      <c r="D1055" t="str">
        <f>VLOOKUP(B1055,lookup!$A$2:$D$49,4,0)</f>
        <v>E31000043</v>
      </c>
      <c r="E1055" t="s">
        <v>1087</v>
      </c>
      <c r="F1055" t="s">
        <v>1071</v>
      </c>
      <c r="G1055">
        <v>0</v>
      </c>
      <c r="H1055" s="28"/>
    </row>
    <row r="1056" spans="1:8" x14ac:dyDescent="0.3">
      <c r="A1056">
        <v>2019</v>
      </c>
      <c r="B1056" t="s">
        <v>120</v>
      </c>
      <c r="C1056" t="str">
        <f>VLOOKUP(B1056,lookup!$A$2:$D$49,3,0)</f>
        <v>Metropolitan Fire Authorities</v>
      </c>
      <c r="D1056" t="str">
        <f>VLOOKUP(B1056,lookup!$A$2:$D$49,4,0)</f>
        <v>E31000043</v>
      </c>
      <c r="E1056" t="s">
        <v>1088</v>
      </c>
      <c r="F1056" t="s">
        <v>1071</v>
      </c>
      <c r="G1056">
        <v>0</v>
      </c>
      <c r="H1056" s="28"/>
    </row>
    <row r="1057" spans="1:8" x14ac:dyDescent="0.3">
      <c r="A1057">
        <v>2019</v>
      </c>
      <c r="B1057" t="s">
        <v>120</v>
      </c>
      <c r="C1057" t="str">
        <f>VLOOKUP(B1057,lookup!$A$2:$D$49,3,0)</f>
        <v>Metropolitan Fire Authorities</v>
      </c>
      <c r="D1057" t="str">
        <f>VLOOKUP(B1057,lookup!$A$2:$D$49,4,0)</f>
        <v>E31000043</v>
      </c>
      <c r="E1057" t="s">
        <v>1089</v>
      </c>
      <c r="F1057" t="s">
        <v>1071</v>
      </c>
      <c r="G1057">
        <v>0</v>
      </c>
      <c r="H1057" s="28"/>
    </row>
    <row r="1058" spans="1:8" x14ac:dyDescent="0.3">
      <c r="A1058">
        <v>2019</v>
      </c>
      <c r="B1058" t="s">
        <v>123</v>
      </c>
      <c r="C1058" t="str">
        <f>VLOOKUP(B1058,lookup!$A$2:$D$49,3,0)</f>
        <v>Non Metropolitan Fire Authorities</v>
      </c>
      <c r="D1058" t="str">
        <f>VLOOKUP(B1058,lookup!$A$2:$D$49,4,0)</f>
        <v>E31000036</v>
      </c>
      <c r="E1058" t="s">
        <v>175</v>
      </c>
      <c r="F1058" t="s">
        <v>1071</v>
      </c>
      <c r="G1058">
        <v>17</v>
      </c>
      <c r="H1058" s="28"/>
    </row>
    <row r="1059" spans="1:8" x14ac:dyDescent="0.3">
      <c r="A1059">
        <v>2019</v>
      </c>
      <c r="B1059" t="s">
        <v>123</v>
      </c>
      <c r="C1059" t="str">
        <f>VLOOKUP(B1059,lookup!$A$2:$D$49,3,0)</f>
        <v>Non Metropolitan Fire Authorities</v>
      </c>
      <c r="D1059" t="str">
        <f>VLOOKUP(B1059,lookup!$A$2:$D$49,4,0)</f>
        <v>E31000036</v>
      </c>
      <c r="E1059" t="s">
        <v>1086</v>
      </c>
      <c r="F1059" t="s">
        <v>1071</v>
      </c>
      <c r="G1059">
        <v>0</v>
      </c>
      <c r="H1059" s="28"/>
    </row>
    <row r="1060" spans="1:8" x14ac:dyDescent="0.3">
      <c r="A1060">
        <v>2019</v>
      </c>
      <c r="B1060" t="s">
        <v>123</v>
      </c>
      <c r="C1060" t="str">
        <f>VLOOKUP(B1060,lookup!$A$2:$D$49,3,0)</f>
        <v>Non Metropolitan Fire Authorities</v>
      </c>
      <c r="D1060" t="str">
        <f>VLOOKUP(B1060,lookup!$A$2:$D$49,4,0)</f>
        <v>E31000036</v>
      </c>
      <c r="E1060" t="s">
        <v>177</v>
      </c>
      <c r="F1060" t="s">
        <v>1071</v>
      </c>
      <c r="G1060">
        <v>0</v>
      </c>
      <c r="H1060" s="28"/>
    </row>
    <row r="1061" spans="1:8" x14ac:dyDescent="0.3">
      <c r="A1061">
        <v>2019</v>
      </c>
      <c r="B1061" t="s">
        <v>123</v>
      </c>
      <c r="C1061" t="str">
        <f>VLOOKUP(B1061,lookup!$A$2:$D$49,3,0)</f>
        <v>Non Metropolitan Fire Authorities</v>
      </c>
      <c r="D1061" t="str">
        <f>VLOOKUP(B1061,lookup!$A$2:$D$49,4,0)</f>
        <v>E31000036</v>
      </c>
      <c r="E1061" t="s">
        <v>178</v>
      </c>
      <c r="F1061" t="s">
        <v>1071</v>
      </c>
      <c r="G1061">
        <v>0</v>
      </c>
      <c r="H1061" s="28"/>
    </row>
    <row r="1062" spans="1:8" x14ac:dyDescent="0.3">
      <c r="A1062">
        <v>2019</v>
      </c>
      <c r="B1062" t="s">
        <v>123</v>
      </c>
      <c r="C1062" t="str">
        <f>VLOOKUP(B1062,lookup!$A$2:$D$49,3,0)</f>
        <v>Non Metropolitan Fire Authorities</v>
      </c>
      <c r="D1062" t="str">
        <f>VLOOKUP(B1062,lookup!$A$2:$D$49,4,0)</f>
        <v>E31000036</v>
      </c>
      <c r="E1062" t="s">
        <v>179</v>
      </c>
      <c r="F1062" t="s">
        <v>1071</v>
      </c>
      <c r="G1062">
        <v>0</v>
      </c>
      <c r="H1062" s="28"/>
    </row>
    <row r="1063" spans="1:8" x14ac:dyDescent="0.3">
      <c r="A1063">
        <v>2019</v>
      </c>
      <c r="B1063" t="s">
        <v>123</v>
      </c>
      <c r="C1063" t="str">
        <f>VLOOKUP(B1063,lookup!$A$2:$D$49,3,0)</f>
        <v>Non Metropolitan Fire Authorities</v>
      </c>
      <c r="D1063" t="str">
        <f>VLOOKUP(B1063,lookup!$A$2:$D$49,4,0)</f>
        <v>E31000036</v>
      </c>
      <c r="E1063" t="s">
        <v>1087</v>
      </c>
      <c r="F1063" t="s">
        <v>1071</v>
      </c>
      <c r="G1063">
        <v>0</v>
      </c>
      <c r="H1063" s="28"/>
    </row>
    <row r="1064" spans="1:8" x14ac:dyDescent="0.3">
      <c r="A1064">
        <v>2019</v>
      </c>
      <c r="B1064" t="s">
        <v>123</v>
      </c>
      <c r="C1064" t="str">
        <f>VLOOKUP(B1064,lookup!$A$2:$D$49,3,0)</f>
        <v>Non Metropolitan Fire Authorities</v>
      </c>
      <c r="D1064" t="str">
        <f>VLOOKUP(B1064,lookup!$A$2:$D$49,4,0)</f>
        <v>E31000036</v>
      </c>
      <c r="E1064" t="s">
        <v>1088</v>
      </c>
      <c r="F1064" t="s">
        <v>1071</v>
      </c>
      <c r="G1064">
        <v>0</v>
      </c>
      <c r="H1064" s="28"/>
    </row>
    <row r="1065" spans="1:8" x14ac:dyDescent="0.3">
      <c r="A1065">
        <v>2019</v>
      </c>
      <c r="B1065" t="s">
        <v>123</v>
      </c>
      <c r="C1065" t="str">
        <f>VLOOKUP(B1065,lookup!$A$2:$D$49,3,0)</f>
        <v>Non Metropolitan Fire Authorities</v>
      </c>
      <c r="D1065" t="str">
        <f>VLOOKUP(B1065,lookup!$A$2:$D$49,4,0)</f>
        <v>E31000036</v>
      </c>
      <c r="E1065" t="s">
        <v>1089</v>
      </c>
      <c r="F1065" t="s">
        <v>1071</v>
      </c>
      <c r="G1065">
        <v>3</v>
      </c>
      <c r="H1065" s="28"/>
    </row>
    <row r="1066" spans="1:8" x14ac:dyDescent="0.3">
      <c r="A1066">
        <v>2019</v>
      </c>
      <c r="B1066" t="s">
        <v>126</v>
      </c>
      <c r="C1066" t="str">
        <f>VLOOKUP(B1066,lookup!$A$2:$D$49,3,0)</f>
        <v>Metropolitan Fire Authorities</v>
      </c>
      <c r="D1066" t="str">
        <f>VLOOKUP(B1066,lookup!$A$2:$D$49,4,0)</f>
        <v>E31000044</v>
      </c>
      <c r="E1066" t="s">
        <v>175</v>
      </c>
      <c r="F1066" t="s">
        <v>1071</v>
      </c>
      <c r="G1066">
        <v>60</v>
      </c>
      <c r="H1066" s="28"/>
    </row>
    <row r="1067" spans="1:8" x14ac:dyDescent="0.3">
      <c r="A1067">
        <v>2019</v>
      </c>
      <c r="B1067" t="s">
        <v>126</v>
      </c>
      <c r="C1067" t="str">
        <f>VLOOKUP(B1067,lookup!$A$2:$D$49,3,0)</f>
        <v>Metropolitan Fire Authorities</v>
      </c>
      <c r="D1067" t="str">
        <f>VLOOKUP(B1067,lookup!$A$2:$D$49,4,0)</f>
        <v>E31000044</v>
      </c>
      <c r="E1067" t="s">
        <v>1086</v>
      </c>
      <c r="F1067" t="s">
        <v>1071</v>
      </c>
      <c r="G1067">
        <v>2</v>
      </c>
      <c r="H1067" s="28"/>
    </row>
    <row r="1068" spans="1:8" x14ac:dyDescent="0.3">
      <c r="A1068">
        <v>2019</v>
      </c>
      <c r="B1068" t="s">
        <v>126</v>
      </c>
      <c r="C1068" t="str">
        <f>VLOOKUP(B1068,lookup!$A$2:$D$49,3,0)</f>
        <v>Metropolitan Fire Authorities</v>
      </c>
      <c r="D1068" t="str">
        <f>VLOOKUP(B1068,lookup!$A$2:$D$49,4,0)</f>
        <v>E31000044</v>
      </c>
      <c r="E1068" t="s">
        <v>177</v>
      </c>
      <c r="F1068" t="s">
        <v>1071</v>
      </c>
      <c r="G1068">
        <v>0</v>
      </c>
      <c r="H1068" s="28"/>
    </row>
    <row r="1069" spans="1:8" x14ac:dyDescent="0.3">
      <c r="A1069">
        <v>2019</v>
      </c>
      <c r="B1069" t="s">
        <v>126</v>
      </c>
      <c r="C1069" t="str">
        <f>VLOOKUP(B1069,lookup!$A$2:$D$49,3,0)</f>
        <v>Metropolitan Fire Authorities</v>
      </c>
      <c r="D1069" t="str">
        <f>VLOOKUP(B1069,lookup!$A$2:$D$49,4,0)</f>
        <v>E31000044</v>
      </c>
      <c r="E1069" t="s">
        <v>178</v>
      </c>
      <c r="F1069" t="s">
        <v>1071</v>
      </c>
      <c r="G1069">
        <v>0</v>
      </c>
      <c r="H1069" s="28"/>
    </row>
    <row r="1070" spans="1:8" x14ac:dyDescent="0.3">
      <c r="A1070">
        <v>2019</v>
      </c>
      <c r="B1070" t="s">
        <v>126</v>
      </c>
      <c r="C1070" t="str">
        <f>VLOOKUP(B1070,lookup!$A$2:$D$49,3,0)</f>
        <v>Metropolitan Fire Authorities</v>
      </c>
      <c r="D1070" t="str">
        <f>VLOOKUP(B1070,lookup!$A$2:$D$49,4,0)</f>
        <v>E31000044</v>
      </c>
      <c r="E1070" t="s">
        <v>179</v>
      </c>
      <c r="F1070" t="s">
        <v>1071</v>
      </c>
      <c r="G1070">
        <v>1</v>
      </c>
      <c r="H1070" s="28"/>
    </row>
    <row r="1071" spans="1:8" x14ac:dyDescent="0.3">
      <c r="A1071">
        <v>2019</v>
      </c>
      <c r="B1071" t="s">
        <v>126</v>
      </c>
      <c r="C1071" t="str">
        <f>VLOOKUP(B1071,lookup!$A$2:$D$49,3,0)</f>
        <v>Metropolitan Fire Authorities</v>
      </c>
      <c r="D1071" t="str">
        <f>VLOOKUP(B1071,lookup!$A$2:$D$49,4,0)</f>
        <v>E31000044</v>
      </c>
      <c r="E1071" t="s">
        <v>1087</v>
      </c>
      <c r="F1071" t="s">
        <v>1071</v>
      </c>
      <c r="G1071">
        <v>0</v>
      </c>
      <c r="H1071" s="28"/>
    </row>
    <row r="1072" spans="1:8" x14ac:dyDescent="0.3">
      <c r="A1072">
        <v>2019</v>
      </c>
      <c r="B1072" t="s">
        <v>126</v>
      </c>
      <c r="C1072" t="str">
        <f>VLOOKUP(B1072,lookup!$A$2:$D$49,3,0)</f>
        <v>Metropolitan Fire Authorities</v>
      </c>
      <c r="D1072" t="str">
        <f>VLOOKUP(B1072,lookup!$A$2:$D$49,4,0)</f>
        <v>E31000044</v>
      </c>
      <c r="E1072" t="s">
        <v>1088</v>
      </c>
      <c r="F1072" t="s">
        <v>1071</v>
      </c>
      <c r="G1072">
        <v>0</v>
      </c>
      <c r="H1072" s="28"/>
    </row>
    <row r="1073" spans="1:8" x14ac:dyDescent="0.3">
      <c r="A1073">
        <v>2019</v>
      </c>
      <c r="B1073" t="s">
        <v>126</v>
      </c>
      <c r="C1073" t="str">
        <f>VLOOKUP(B1073,lookup!$A$2:$D$49,3,0)</f>
        <v>Metropolitan Fire Authorities</v>
      </c>
      <c r="D1073" t="str">
        <f>VLOOKUP(B1073,lookup!$A$2:$D$49,4,0)</f>
        <v>E31000044</v>
      </c>
      <c r="E1073" t="s">
        <v>1089</v>
      </c>
      <c r="F1073" t="s">
        <v>1071</v>
      </c>
      <c r="G1073">
        <v>0</v>
      </c>
      <c r="H1073" s="28"/>
    </row>
    <row r="1074" spans="1:8" x14ac:dyDescent="0.3">
      <c r="A1074">
        <v>2019</v>
      </c>
      <c r="B1074" t="s">
        <v>129</v>
      </c>
      <c r="C1074" t="str">
        <f>VLOOKUP(B1074,lookup!$A$2:$D$49,3,0)</f>
        <v>Non Metropolitan Fire Authorities</v>
      </c>
      <c r="D1074" t="str">
        <f>VLOOKUP(B1074,lookup!$A$2:$D$49,4,0)</f>
        <v>E31000037</v>
      </c>
      <c r="E1074" t="s">
        <v>175</v>
      </c>
      <c r="F1074" t="s">
        <v>1071</v>
      </c>
      <c r="G1074">
        <v>0</v>
      </c>
      <c r="H1074" s="28"/>
    </row>
    <row r="1075" spans="1:8" x14ac:dyDescent="0.3">
      <c r="A1075">
        <v>2019</v>
      </c>
      <c r="B1075" t="s">
        <v>129</v>
      </c>
      <c r="C1075" t="str">
        <f>VLOOKUP(B1075,lookup!$A$2:$D$49,3,0)</f>
        <v>Non Metropolitan Fire Authorities</v>
      </c>
      <c r="D1075" t="str">
        <f>VLOOKUP(B1075,lookup!$A$2:$D$49,4,0)</f>
        <v>E31000037</v>
      </c>
      <c r="E1075" t="s">
        <v>1086</v>
      </c>
      <c r="F1075" t="s">
        <v>1071</v>
      </c>
      <c r="G1075">
        <v>0</v>
      </c>
      <c r="H1075" s="28"/>
    </row>
    <row r="1076" spans="1:8" x14ac:dyDescent="0.3">
      <c r="A1076">
        <v>2019</v>
      </c>
      <c r="B1076" t="s">
        <v>129</v>
      </c>
      <c r="C1076" t="str">
        <f>VLOOKUP(B1076,lookup!$A$2:$D$49,3,0)</f>
        <v>Non Metropolitan Fire Authorities</v>
      </c>
      <c r="D1076" t="str">
        <f>VLOOKUP(B1076,lookup!$A$2:$D$49,4,0)</f>
        <v>E31000037</v>
      </c>
      <c r="E1076" t="s">
        <v>177</v>
      </c>
      <c r="F1076" t="s">
        <v>1071</v>
      </c>
      <c r="G1076">
        <v>0</v>
      </c>
      <c r="H1076" s="28"/>
    </row>
    <row r="1077" spans="1:8" x14ac:dyDescent="0.3">
      <c r="A1077">
        <v>2019</v>
      </c>
      <c r="B1077" t="s">
        <v>129</v>
      </c>
      <c r="C1077" t="str">
        <f>VLOOKUP(B1077,lookup!$A$2:$D$49,3,0)</f>
        <v>Non Metropolitan Fire Authorities</v>
      </c>
      <c r="D1077" t="str">
        <f>VLOOKUP(B1077,lookup!$A$2:$D$49,4,0)</f>
        <v>E31000037</v>
      </c>
      <c r="E1077" t="s">
        <v>178</v>
      </c>
      <c r="F1077" t="s">
        <v>1071</v>
      </c>
      <c r="G1077">
        <v>0</v>
      </c>
      <c r="H1077" s="28"/>
    </row>
    <row r="1078" spans="1:8" x14ac:dyDescent="0.3">
      <c r="A1078">
        <v>2019</v>
      </c>
      <c r="B1078" t="s">
        <v>129</v>
      </c>
      <c r="C1078" t="str">
        <f>VLOOKUP(B1078,lookup!$A$2:$D$49,3,0)</f>
        <v>Non Metropolitan Fire Authorities</v>
      </c>
      <c r="D1078" t="str">
        <f>VLOOKUP(B1078,lookup!$A$2:$D$49,4,0)</f>
        <v>E31000037</v>
      </c>
      <c r="E1078" t="s">
        <v>179</v>
      </c>
      <c r="F1078" t="s">
        <v>1071</v>
      </c>
      <c r="G1078">
        <v>0</v>
      </c>
      <c r="H1078" s="28"/>
    </row>
    <row r="1079" spans="1:8" x14ac:dyDescent="0.3">
      <c r="A1079">
        <v>2019</v>
      </c>
      <c r="B1079" t="s">
        <v>129</v>
      </c>
      <c r="C1079" t="str">
        <f>VLOOKUP(B1079,lookup!$A$2:$D$49,3,0)</f>
        <v>Non Metropolitan Fire Authorities</v>
      </c>
      <c r="D1079" t="str">
        <f>VLOOKUP(B1079,lookup!$A$2:$D$49,4,0)</f>
        <v>E31000037</v>
      </c>
      <c r="E1079" t="s">
        <v>1087</v>
      </c>
      <c r="F1079" t="s">
        <v>1071</v>
      </c>
      <c r="G1079">
        <v>0</v>
      </c>
      <c r="H1079" s="28"/>
    </row>
    <row r="1080" spans="1:8" x14ac:dyDescent="0.3">
      <c r="A1080">
        <v>2019</v>
      </c>
      <c r="B1080" t="s">
        <v>129</v>
      </c>
      <c r="C1080" t="str">
        <f>VLOOKUP(B1080,lookup!$A$2:$D$49,3,0)</f>
        <v>Non Metropolitan Fire Authorities</v>
      </c>
      <c r="D1080" t="str">
        <f>VLOOKUP(B1080,lookup!$A$2:$D$49,4,0)</f>
        <v>E31000037</v>
      </c>
      <c r="E1080" t="s">
        <v>1088</v>
      </c>
      <c r="F1080" t="s">
        <v>1071</v>
      </c>
      <c r="G1080">
        <v>0</v>
      </c>
      <c r="H1080" s="28"/>
    </row>
    <row r="1081" spans="1:8" x14ac:dyDescent="0.3">
      <c r="A1081">
        <v>2019</v>
      </c>
      <c r="B1081" t="s">
        <v>129</v>
      </c>
      <c r="C1081" t="str">
        <f>VLOOKUP(B1081,lookup!$A$2:$D$49,3,0)</f>
        <v>Non Metropolitan Fire Authorities</v>
      </c>
      <c r="D1081" t="str">
        <f>VLOOKUP(B1081,lookup!$A$2:$D$49,4,0)</f>
        <v>E31000037</v>
      </c>
      <c r="E1081" t="s">
        <v>1089</v>
      </c>
      <c r="F1081" t="s">
        <v>1071</v>
      </c>
      <c r="G1081">
        <v>0</v>
      </c>
      <c r="H1081" s="28"/>
    </row>
    <row r="1082" spans="1:8" x14ac:dyDescent="0.3">
      <c r="A1082">
        <v>2019</v>
      </c>
      <c r="B1082" t="s">
        <v>132</v>
      </c>
      <c r="C1082" t="str">
        <f>VLOOKUP(B1082,lookup!$A$2:$D$49,3,0)</f>
        <v>Metropolitan Fire Authorities</v>
      </c>
      <c r="D1082" t="str">
        <f>VLOOKUP(B1082,lookup!$A$2:$D$49,4,0)</f>
        <v>E31000045</v>
      </c>
      <c r="E1082" t="s">
        <v>175</v>
      </c>
      <c r="F1082" t="s">
        <v>1071</v>
      </c>
      <c r="G1082">
        <v>44</v>
      </c>
      <c r="H1082" s="28"/>
    </row>
    <row r="1083" spans="1:8" x14ac:dyDescent="0.3">
      <c r="A1083">
        <v>2019</v>
      </c>
      <c r="B1083" t="s">
        <v>132</v>
      </c>
      <c r="C1083" t="str">
        <f>VLOOKUP(B1083,lookup!$A$2:$D$49,3,0)</f>
        <v>Metropolitan Fire Authorities</v>
      </c>
      <c r="D1083" t="str">
        <f>VLOOKUP(B1083,lookup!$A$2:$D$49,4,0)</f>
        <v>E31000045</v>
      </c>
      <c r="E1083" t="s">
        <v>1086</v>
      </c>
      <c r="F1083" t="s">
        <v>1071</v>
      </c>
      <c r="G1083">
        <v>0</v>
      </c>
      <c r="H1083" s="28"/>
    </row>
    <row r="1084" spans="1:8" x14ac:dyDescent="0.3">
      <c r="A1084">
        <v>2019</v>
      </c>
      <c r="B1084" t="s">
        <v>132</v>
      </c>
      <c r="C1084" t="str">
        <f>VLOOKUP(B1084,lookup!$A$2:$D$49,3,0)</f>
        <v>Metropolitan Fire Authorities</v>
      </c>
      <c r="D1084" t="str">
        <f>VLOOKUP(B1084,lookup!$A$2:$D$49,4,0)</f>
        <v>E31000045</v>
      </c>
      <c r="E1084" t="s">
        <v>177</v>
      </c>
      <c r="F1084" t="s">
        <v>1071</v>
      </c>
      <c r="G1084">
        <v>1</v>
      </c>
      <c r="H1084" s="28"/>
    </row>
    <row r="1085" spans="1:8" x14ac:dyDescent="0.3">
      <c r="A1085">
        <v>2019</v>
      </c>
      <c r="B1085" t="s">
        <v>132</v>
      </c>
      <c r="C1085" t="str">
        <f>VLOOKUP(B1085,lookup!$A$2:$D$49,3,0)</f>
        <v>Metropolitan Fire Authorities</v>
      </c>
      <c r="D1085" t="str">
        <f>VLOOKUP(B1085,lookup!$A$2:$D$49,4,0)</f>
        <v>E31000045</v>
      </c>
      <c r="E1085" t="s">
        <v>178</v>
      </c>
      <c r="F1085" t="s">
        <v>1071</v>
      </c>
      <c r="G1085">
        <v>0</v>
      </c>
      <c r="H1085" s="28"/>
    </row>
    <row r="1086" spans="1:8" x14ac:dyDescent="0.3">
      <c r="A1086">
        <v>2019</v>
      </c>
      <c r="B1086" t="s">
        <v>132</v>
      </c>
      <c r="C1086" t="str">
        <f>VLOOKUP(B1086,lookup!$A$2:$D$49,3,0)</f>
        <v>Metropolitan Fire Authorities</v>
      </c>
      <c r="D1086" t="str">
        <f>VLOOKUP(B1086,lookup!$A$2:$D$49,4,0)</f>
        <v>E31000045</v>
      </c>
      <c r="E1086" t="s">
        <v>179</v>
      </c>
      <c r="F1086" t="s">
        <v>1071</v>
      </c>
      <c r="G1086">
        <v>0</v>
      </c>
      <c r="H1086" s="28"/>
    </row>
    <row r="1087" spans="1:8" x14ac:dyDescent="0.3">
      <c r="A1087">
        <v>2019</v>
      </c>
      <c r="B1087" t="s">
        <v>132</v>
      </c>
      <c r="C1087" t="str">
        <f>VLOOKUP(B1087,lookup!$A$2:$D$49,3,0)</f>
        <v>Metropolitan Fire Authorities</v>
      </c>
      <c r="D1087" t="str">
        <f>VLOOKUP(B1087,lookup!$A$2:$D$49,4,0)</f>
        <v>E31000045</v>
      </c>
      <c r="E1087" t="s">
        <v>1087</v>
      </c>
      <c r="F1087" t="s">
        <v>1071</v>
      </c>
      <c r="G1087">
        <v>0</v>
      </c>
      <c r="H1087" s="28"/>
    </row>
    <row r="1088" spans="1:8" x14ac:dyDescent="0.3">
      <c r="A1088">
        <v>2019</v>
      </c>
      <c r="B1088" t="s">
        <v>132</v>
      </c>
      <c r="C1088" t="str">
        <f>VLOOKUP(B1088,lookup!$A$2:$D$49,3,0)</f>
        <v>Metropolitan Fire Authorities</v>
      </c>
      <c r="D1088" t="str">
        <f>VLOOKUP(B1088,lookup!$A$2:$D$49,4,0)</f>
        <v>E31000045</v>
      </c>
      <c r="E1088" t="s">
        <v>1088</v>
      </c>
      <c r="F1088" t="s">
        <v>1071</v>
      </c>
      <c r="G1088">
        <v>0</v>
      </c>
      <c r="H1088" s="28"/>
    </row>
    <row r="1089" spans="1:8" x14ac:dyDescent="0.3">
      <c r="A1089">
        <v>2019</v>
      </c>
      <c r="B1089" t="s">
        <v>132</v>
      </c>
      <c r="C1089" t="str">
        <f>VLOOKUP(B1089,lookup!$A$2:$D$49,3,0)</f>
        <v>Metropolitan Fire Authorities</v>
      </c>
      <c r="D1089" t="str">
        <f>VLOOKUP(B1089,lookup!$A$2:$D$49,4,0)</f>
        <v>E31000045</v>
      </c>
      <c r="E1089" t="s">
        <v>1089</v>
      </c>
      <c r="F1089" t="s">
        <v>1071</v>
      </c>
      <c r="G1089">
        <v>0</v>
      </c>
      <c r="H1089" s="28"/>
    </row>
    <row r="1090" spans="1:8" x14ac:dyDescent="0.3">
      <c r="A1090">
        <v>2019</v>
      </c>
      <c r="B1090" t="s">
        <v>203</v>
      </c>
      <c r="C1090" t="str">
        <f>VLOOKUP(B1090,lookup!$A$2:$D$49,3,0)</f>
        <v>Non Metropolitan Fire Authorities</v>
      </c>
      <c r="D1090" t="str">
        <f>VLOOKUP(B1090,lookup!$A$2:$D$49,4,0)</f>
        <v>E31000047</v>
      </c>
      <c r="E1090" t="s">
        <v>175</v>
      </c>
      <c r="F1090" t="s">
        <v>1071</v>
      </c>
      <c r="G1090">
        <v>25</v>
      </c>
      <c r="H1090" s="28"/>
    </row>
    <row r="1091" spans="1:8" x14ac:dyDescent="0.3">
      <c r="A1091">
        <v>2019</v>
      </c>
      <c r="B1091" t="s">
        <v>203</v>
      </c>
      <c r="C1091" t="str">
        <f>VLOOKUP(B1091,lookup!$A$2:$D$49,3,0)</f>
        <v>Non Metropolitan Fire Authorities</v>
      </c>
      <c r="D1091" t="str">
        <f>VLOOKUP(B1091,lookup!$A$2:$D$49,4,0)</f>
        <v>E31000047</v>
      </c>
      <c r="E1091" t="s">
        <v>1086</v>
      </c>
      <c r="F1091" t="s">
        <v>1071</v>
      </c>
      <c r="G1091">
        <v>0</v>
      </c>
      <c r="H1091" s="28"/>
    </row>
    <row r="1092" spans="1:8" x14ac:dyDescent="0.3">
      <c r="A1092">
        <v>2019</v>
      </c>
      <c r="B1092" t="s">
        <v>203</v>
      </c>
      <c r="C1092" t="str">
        <f>VLOOKUP(B1092,lookup!$A$2:$D$49,3,0)</f>
        <v>Non Metropolitan Fire Authorities</v>
      </c>
      <c r="D1092" t="str">
        <f>VLOOKUP(B1092,lookup!$A$2:$D$49,4,0)</f>
        <v>E31000047</v>
      </c>
      <c r="E1092" t="s">
        <v>177</v>
      </c>
      <c r="F1092" t="s">
        <v>1071</v>
      </c>
      <c r="G1092">
        <v>0</v>
      </c>
      <c r="H1092" s="28"/>
    </row>
    <row r="1093" spans="1:8" x14ac:dyDescent="0.3">
      <c r="A1093">
        <v>2019</v>
      </c>
      <c r="B1093" t="s">
        <v>203</v>
      </c>
      <c r="C1093" t="str">
        <f>VLOOKUP(B1093,lookup!$A$2:$D$49,3,0)</f>
        <v>Non Metropolitan Fire Authorities</v>
      </c>
      <c r="D1093" t="str">
        <f>VLOOKUP(B1093,lookup!$A$2:$D$49,4,0)</f>
        <v>E31000047</v>
      </c>
      <c r="E1093" t="s">
        <v>178</v>
      </c>
      <c r="F1093" t="s">
        <v>1071</v>
      </c>
      <c r="G1093">
        <v>0</v>
      </c>
      <c r="H1093" s="28"/>
    </row>
    <row r="1094" spans="1:8" x14ac:dyDescent="0.3">
      <c r="A1094">
        <v>2019</v>
      </c>
      <c r="B1094" t="s">
        <v>203</v>
      </c>
      <c r="C1094" t="str">
        <f>VLOOKUP(B1094,lookup!$A$2:$D$49,3,0)</f>
        <v>Non Metropolitan Fire Authorities</v>
      </c>
      <c r="D1094" t="str">
        <f>VLOOKUP(B1094,lookup!$A$2:$D$49,4,0)</f>
        <v>E31000047</v>
      </c>
      <c r="E1094" t="s">
        <v>179</v>
      </c>
      <c r="F1094" t="s">
        <v>1071</v>
      </c>
      <c r="G1094">
        <v>0</v>
      </c>
      <c r="H1094" s="28"/>
    </row>
    <row r="1095" spans="1:8" x14ac:dyDescent="0.3">
      <c r="A1095">
        <v>2019</v>
      </c>
      <c r="B1095" t="s">
        <v>203</v>
      </c>
      <c r="C1095" t="str">
        <f>VLOOKUP(B1095,lookup!$A$2:$D$49,3,0)</f>
        <v>Non Metropolitan Fire Authorities</v>
      </c>
      <c r="D1095" t="str">
        <f>VLOOKUP(B1095,lookup!$A$2:$D$49,4,0)</f>
        <v>E31000047</v>
      </c>
      <c r="E1095" t="s">
        <v>1087</v>
      </c>
      <c r="F1095" t="s">
        <v>1071</v>
      </c>
      <c r="G1095">
        <v>0</v>
      </c>
      <c r="H1095" s="28"/>
    </row>
    <row r="1096" spans="1:8" x14ac:dyDescent="0.3">
      <c r="A1096">
        <v>2019</v>
      </c>
      <c r="B1096" t="s">
        <v>203</v>
      </c>
      <c r="C1096" t="str">
        <f>VLOOKUP(B1096,lookup!$A$2:$D$49,3,0)</f>
        <v>Non Metropolitan Fire Authorities</v>
      </c>
      <c r="D1096" t="str">
        <f>VLOOKUP(B1096,lookup!$A$2:$D$49,4,0)</f>
        <v>E31000047</v>
      </c>
      <c r="E1096" t="s">
        <v>1088</v>
      </c>
      <c r="F1096" t="s">
        <v>1071</v>
      </c>
      <c r="G1096">
        <v>0</v>
      </c>
      <c r="H1096" s="28"/>
    </row>
    <row r="1097" spans="1:8" x14ac:dyDescent="0.3">
      <c r="A1097">
        <v>2019</v>
      </c>
      <c r="B1097" t="s">
        <v>203</v>
      </c>
      <c r="C1097" t="str">
        <f>VLOOKUP(B1097,lookup!$A$2:$D$49,3,0)</f>
        <v>Non Metropolitan Fire Authorities</v>
      </c>
      <c r="D1097" t="str">
        <f>VLOOKUP(B1097,lookup!$A$2:$D$49,4,0)</f>
        <v>E31000047</v>
      </c>
      <c r="E1097" t="s">
        <v>1089</v>
      </c>
      <c r="F1097" t="s">
        <v>1071</v>
      </c>
      <c r="G1097">
        <v>9</v>
      </c>
      <c r="H1097" s="28"/>
    </row>
    <row r="1098" spans="1:8" x14ac:dyDescent="0.3">
      <c r="A1098">
        <v>2019</v>
      </c>
      <c r="B1098" t="s">
        <v>138</v>
      </c>
      <c r="C1098" t="str">
        <f>VLOOKUP(B1098,lookup!$A$2:$D$49,3,0)</f>
        <v>Non Metropolitan Fire Authorities</v>
      </c>
      <c r="D1098" t="str">
        <f>VLOOKUP(B1098,lookup!$A$2:$D$49,4,0)</f>
        <v>NWFC</v>
      </c>
      <c r="E1098" t="s">
        <v>175</v>
      </c>
      <c r="F1098" t="s">
        <v>1071</v>
      </c>
      <c r="G1098">
        <v>55</v>
      </c>
      <c r="H1098" s="28"/>
    </row>
    <row r="1099" spans="1:8" x14ac:dyDescent="0.3">
      <c r="A1099">
        <v>2019</v>
      </c>
      <c r="B1099" t="s">
        <v>138</v>
      </c>
      <c r="C1099" t="str">
        <f>VLOOKUP(B1099,lookup!$A$2:$D$49,3,0)</f>
        <v>Non Metropolitan Fire Authorities</v>
      </c>
      <c r="D1099" t="str">
        <f>VLOOKUP(B1099,lookup!$A$2:$D$49,4,0)</f>
        <v>NWFC</v>
      </c>
      <c r="E1099" t="s">
        <v>1086</v>
      </c>
      <c r="F1099" t="s">
        <v>1071</v>
      </c>
      <c r="G1099">
        <v>0</v>
      </c>
      <c r="H1099" s="28"/>
    </row>
    <row r="1100" spans="1:8" x14ac:dyDescent="0.3">
      <c r="A1100">
        <v>2019</v>
      </c>
      <c r="B1100" t="s">
        <v>138</v>
      </c>
      <c r="C1100" t="str">
        <f>VLOOKUP(B1100,lookup!$A$2:$D$49,3,0)</f>
        <v>Non Metropolitan Fire Authorities</v>
      </c>
      <c r="D1100" t="str">
        <f>VLOOKUP(B1100,lookup!$A$2:$D$49,4,0)</f>
        <v>NWFC</v>
      </c>
      <c r="E1100" t="s">
        <v>177</v>
      </c>
      <c r="F1100" t="s">
        <v>1071</v>
      </c>
      <c r="G1100">
        <v>0</v>
      </c>
      <c r="H1100" s="28"/>
    </row>
    <row r="1101" spans="1:8" x14ac:dyDescent="0.3">
      <c r="A1101">
        <v>2019</v>
      </c>
      <c r="B1101" t="s">
        <v>138</v>
      </c>
      <c r="C1101" t="str">
        <f>VLOOKUP(B1101,lookup!$A$2:$D$49,3,0)</f>
        <v>Non Metropolitan Fire Authorities</v>
      </c>
      <c r="D1101" t="str">
        <f>VLOOKUP(B1101,lookup!$A$2:$D$49,4,0)</f>
        <v>NWFC</v>
      </c>
      <c r="E1101" t="s">
        <v>178</v>
      </c>
      <c r="F1101" t="s">
        <v>1071</v>
      </c>
      <c r="G1101">
        <v>1</v>
      </c>
      <c r="H1101" s="28"/>
    </row>
    <row r="1102" spans="1:8" x14ac:dyDescent="0.3">
      <c r="A1102">
        <v>2019</v>
      </c>
      <c r="B1102" t="s">
        <v>138</v>
      </c>
      <c r="C1102" t="str">
        <f>VLOOKUP(B1102,lookup!$A$2:$D$49,3,0)</f>
        <v>Non Metropolitan Fire Authorities</v>
      </c>
      <c r="D1102" t="str">
        <f>VLOOKUP(B1102,lookup!$A$2:$D$49,4,0)</f>
        <v>NWFC</v>
      </c>
      <c r="E1102" t="s">
        <v>179</v>
      </c>
      <c r="F1102" t="s">
        <v>1071</v>
      </c>
      <c r="G1102">
        <v>0</v>
      </c>
      <c r="H1102" s="28"/>
    </row>
    <row r="1103" spans="1:8" x14ac:dyDescent="0.3">
      <c r="A1103">
        <v>2019</v>
      </c>
      <c r="B1103" t="s">
        <v>138</v>
      </c>
      <c r="C1103" t="str">
        <f>VLOOKUP(B1103,lookup!$A$2:$D$49,3,0)</f>
        <v>Non Metropolitan Fire Authorities</v>
      </c>
      <c r="D1103" t="str">
        <f>VLOOKUP(B1103,lookup!$A$2:$D$49,4,0)</f>
        <v>NWFC</v>
      </c>
      <c r="E1103" t="s">
        <v>1087</v>
      </c>
      <c r="F1103" t="s">
        <v>1071</v>
      </c>
      <c r="G1103">
        <v>1</v>
      </c>
      <c r="H1103" s="28"/>
    </row>
    <row r="1104" spans="1:8" x14ac:dyDescent="0.3">
      <c r="A1104">
        <v>2019</v>
      </c>
      <c r="B1104" t="s">
        <v>138</v>
      </c>
      <c r="C1104" t="str">
        <f>VLOOKUP(B1104,lookup!$A$2:$D$49,3,0)</f>
        <v>Non Metropolitan Fire Authorities</v>
      </c>
      <c r="D1104" t="str">
        <f>VLOOKUP(B1104,lookup!$A$2:$D$49,4,0)</f>
        <v>NWFC</v>
      </c>
      <c r="E1104" t="s">
        <v>1088</v>
      </c>
      <c r="F1104" t="s">
        <v>1071</v>
      </c>
      <c r="G1104">
        <v>0</v>
      </c>
      <c r="H1104" s="28"/>
    </row>
    <row r="1105" spans="1:8" x14ac:dyDescent="0.3">
      <c r="A1105">
        <v>2019</v>
      </c>
      <c r="B1105" t="s">
        <v>138</v>
      </c>
      <c r="C1105" t="str">
        <f>VLOOKUP(B1105,lookup!$A$2:$D$49,3,0)</f>
        <v>Non Metropolitan Fire Authorities</v>
      </c>
      <c r="D1105" t="str">
        <f>VLOOKUP(B1105,lookup!$A$2:$D$49,4,0)</f>
        <v>NWFC</v>
      </c>
      <c r="E1105" t="s">
        <v>1089</v>
      </c>
      <c r="F1105" t="s">
        <v>1071</v>
      </c>
      <c r="G1105">
        <v>0</v>
      </c>
      <c r="H1105" s="28"/>
    </row>
    <row r="1106" spans="1:8" x14ac:dyDescent="0.3">
      <c r="A1106">
        <v>2019</v>
      </c>
      <c r="B1106" t="s">
        <v>0</v>
      </c>
      <c r="C1106" t="str">
        <f>VLOOKUP(B1106,lookup!$A$2:$D$49,3,0)</f>
        <v>Non Metropolitan Fire Authorities</v>
      </c>
      <c r="D1106" t="str">
        <f>VLOOKUP(B1106,lookup!$A$2:$D$49,4,0)</f>
        <v>E31000001</v>
      </c>
      <c r="E1106" t="s">
        <v>175</v>
      </c>
      <c r="F1106" t="s">
        <v>1077</v>
      </c>
      <c r="G1106">
        <v>108</v>
      </c>
      <c r="H1106" s="28"/>
    </row>
    <row r="1107" spans="1:8" x14ac:dyDescent="0.3">
      <c r="A1107">
        <v>2019</v>
      </c>
      <c r="B1107" t="s">
        <v>0</v>
      </c>
      <c r="C1107" t="str">
        <f>VLOOKUP(B1107,lookup!$A$2:$D$49,3,0)</f>
        <v>Non Metropolitan Fire Authorities</v>
      </c>
      <c r="D1107" t="str">
        <f>VLOOKUP(B1107,lookup!$A$2:$D$49,4,0)</f>
        <v>E31000001</v>
      </c>
      <c r="E1107" t="s">
        <v>1086</v>
      </c>
      <c r="F1107" t="s">
        <v>1077</v>
      </c>
      <c r="G1107">
        <v>2</v>
      </c>
      <c r="H1107" s="28"/>
    </row>
    <row r="1108" spans="1:8" x14ac:dyDescent="0.3">
      <c r="A1108">
        <v>2019</v>
      </c>
      <c r="B1108" t="s">
        <v>0</v>
      </c>
      <c r="C1108" t="str">
        <f>VLOOKUP(B1108,lookup!$A$2:$D$49,3,0)</f>
        <v>Non Metropolitan Fire Authorities</v>
      </c>
      <c r="D1108" t="str">
        <f>VLOOKUP(B1108,lookup!$A$2:$D$49,4,0)</f>
        <v>E31000001</v>
      </c>
      <c r="E1108" t="s">
        <v>177</v>
      </c>
      <c r="F1108" t="s">
        <v>1077</v>
      </c>
      <c r="G1108">
        <v>2</v>
      </c>
      <c r="H1108" s="28"/>
    </row>
    <row r="1109" spans="1:8" x14ac:dyDescent="0.3">
      <c r="A1109">
        <v>2019</v>
      </c>
      <c r="B1109" t="s">
        <v>0</v>
      </c>
      <c r="C1109" t="str">
        <f>VLOOKUP(B1109,lookup!$A$2:$D$49,3,0)</f>
        <v>Non Metropolitan Fire Authorities</v>
      </c>
      <c r="D1109" t="str">
        <f>VLOOKUP(B1109,lookup!$A$2:$D$49,4,0)</f>
        <v>E31000001</v>
      </c>
      <c r="E1109" t="s">
        <v>178</v>
      </c>
      <c r="F1109" t="s">
        <v>1077</v>
      </c>
      <c r="G1109">
        <v>0</v>
      </c>
      <c r="H1109" s="28"/>
    </row>
    <row r="1110" spans="1:8" x14ac:dyDescent="0.3">
      <c r="A1110">
        <v>2019</v>
      </c>
      <c r="B1110" t="s">
        <v>0</v>
      </c>
      <c r="C1110" t="str">
        <f>VLOOKUP(B1110,lookup!$A$2:$D$49,3,0)</f>
        <v>Non Metropolitan Fire Authorities</v>
      </c>
      <c r="D1110" t="str">
        <f>VLOOKUP(B1110,lookup!$A$2:$D$49,4,0)</f>
        <v>E31000001</v>
      </c>
      <c r="E1110" t="s">
        <v>179</v>
      </c>
      <c r="F1110" t="s">
        <v>1077</v>
      </c>
      <c r="G1110">
        <v>0</v>
      </c>
      <c r="H1110" s="28"/>
    </row>
    <row r="1111" spans="1:8" x14ac:dyDescent="0.3">
      <c r="A1111">
        <v>2019</v>
      </c>
      <c r="B1111" t="s">
        <v>0</v>
      </c>
      <c r="C1111" t="str">
        <f>VLOOKUP(B1111,lookup!$A$2:$D$49,3,0)</f>
        <v>Non Metropolitan Fire Authorities</v>
      </c>
      <c r="D1111" t="str">
        <f>VLOOKUP(B1111,lookup!$A$2:$D$49,4,0)</f>
        <v>E31000001</v>
      </c>
      <c r="E1111" t="s">
        <v>1087</v>
      </c>
      <c r="F1111" t="s">
        <v>1077</v>
      </c>
      <c r="G1111">
        <v>1</v>
      </c>
      <c r="H1111" s="28"/>
    </row>
    <row r="1112" spans="1:8" x14ac:dyDescent="0.3">
      <c r="A1112">
        <v>2019</v>
      </c>
      <c r="B1112" t="s">
        <v>0</v>
      </c>
      <c r="C1112" t="str">
        <f>VLOOKUP(B1112,lookup!$A$2:$D$49,3,0)</f>
        <v>Non Metropolitan Fire Authorities</v>
      </c>
      <c r="D1112" t="str">
        <f>VLOOKUP(B1112,lookup!$A$2:$D$49,4,0)</f>
        <v>E31000001</v>
      </c>
      <c r="E1112" t="s">
        <v>1088</v>
      </c>
      <c r="F1112" t="s">
        <v>1077</v>
      </c>
      <c r="G1112">
        <v>0</v>
      </c>
      <c r="H1112" s="28"/>
    </row>
    <row r="1113" spans="1:8" x14ac:dyDescent="0.3">
      <c r="A1113">
        <v>2019</v>
      </c>
      <c r="B1113" t="s">
        <v>0</v>
      </c>
      <c r="C1113" t="str">
        <f>VLOOKUP(B1113,lookup!$A$2:$D$49,3,0)</f>
        <v>Non Metropolitan Fire Authorities</v>
      </c>
      <c r="D1113" t="str">
        <f>VLOOKUP(B1113,lookup!$A$2:$D$49,4,0)</f>
        <v>E31000001</v>
      </c>
      <c r="E1113" t="s">
        <v>1089</v>
      </c>
      <c r="F1113" t="s">
        <v>1077</v>
      </c>
      <c r="G1113">
        <v>23</v>
      </c>
      <c r="H1113" s="28"/>
    </row>
    <row r="1114" spans="1:8" x14ac:dyDescent="0.3">
      <c r="A1114">
        <v>2019</v>
      </c>
      <c r="B1114" t="s">
        <v>3</v>
      </c>
      <c r="C1114" t="str">
        <f>VLOOKUP(B1114,lookup!$A$2:$D$49,3,0)</f>
        <v>Non Metropolitan Fire Authorities</v>
      </c>
      <c r="D1114" t="str">
        <f>VLOOKUP(B1114,lookup!$A$2:$D$49,4,0)</f>
        <v>E31000002</v>
      </c>
      <c r="E1114" t="s">
        <v>175</v>
      </c>
      <c r="F1114" t="s">
        <v>1077</v>
      </c>
      <c r="G1114">
        <v>128</v>
      </c>
      <c r="H1114" s="28"/>
    </row>
    <row r="1115" spans="1:8" x14ac:dyDescent="0.3">
      <c r="A1115">
        <v>2019</v>
      </c>
      <c r="B1115" t="s">
        <v>3</v>
      </c>
      <c r="C1115" t="str">
        <f>VLOOKUP(B1115,lookup!$A$2:$D$49,3,0)</f>
        <v>Non Metropolitan Fire Authorities</v>
      </c>
      <c r="D1115" t="str">
        <f>VLOOKUP(B1115,lookup!$A$2:$D$49,4,0)</f>
        <v>E31000002</v>
      </c>
      <c r="E1115" t="s">
        <v>1086</v>
      </c>
      <c r="F1115" t="s">
        <v>1077</v>
      </c>
      <c r="G1115">
        <v>0</v>
      </c>
      <c r="H1115" s="28"/>
    </row>
    <row r="1116" spans="1:8" x14ac:dyDescent="0.3">
      <c r="A1116">
        <v>2019</v>
      </c>
      <c r="B1116" t="s">
        <v>3</v>
      </c>
      <c r="C1116" t="str">
        <f>VLOOKUP(B1116,lookup!$A$2:$D$49,3,0)</f>
        <v>Non Metropolitan Fire Authorities</v>
      </c>
      <c r="D1116" t="str">
        <f>VLOOKUP(B1116,lookup!$A$2:$D$49,4,0)</f>
        <v>E31000002</v>
      </c>
      <c r="E1116" t="s">
        <v>177</v>
      </c>
      <c r="F1116" t="s">
        <v>1077</v>
      </c>
      <c r="G1116">
        <v>2</v>
      </c>
      <c r="H1116" s="28"/>
    </row>
    <row r="1117" spans="1:8" x14ac:dyDescent="0.3">
      <c r="A1117">
        <v>2019</v>
      </c>
      <c r="B1117" t="s">
        <v>3</v>
      </c>
      <c r="C1117" t="str">
        <f>VLOOKUP(B1117,lookup!$A$2:$D$49,3,0)</f>
        <v>Non Metropolitan Fire Authorities</v>
      </c>
      <c r="D1117" t="str">
        <f>VLOOKUP(B1117,lookup!$A$2:$D$49,4,0)</f>
        <v>E31000002</v>
      </c>
      <c r="E1117" t="s">
        <v>178</v>
      </c>
      <c r="F1117" t="s">
        <v>1077</v>
      </c>
      <c r="G1117">
        <v>4</v>
      </c>
      <c r="H1117" s="28"/>
    </row>
    <row r="1118" spans="1:8" x14ac:dyDescent="0.3">
      <c r="A1118">
        <v>2019</v>
      </c>
      <c r="B1118" t="s">
        <v>3</v>
      </c>
      <c r="C1118" t="str">
        <f>VLOOKUP(B1118,lookup!$A$2:$D$49,3,0)</f>
        <v>Non Metropolitan Fire Authorities</v>
      </c>
      <c r="D1118" t="str">
        <f>VLOOKUP(B1118,lookup!$A$2:$D$49,4,0)</f>
        <v>E31000002</v>
      </c>
      <c r="E1118" t="s">
        <v>179</v>
      </c>
      <c r="F1118" t="s">
        <v>1077</v>
      </c>
      <c r="G1118">
        <v>7</v>
      </c>
      <c r="H1118" s="28"/>
    </row>
    <row r="1119" spans="1:8" x14ac:dyDescent="0.3">
      <c r="A1119">
        <v>2019</v>
      </c>
      <c r="B1119" t="s">
        <v>3</v>
      </c>
      <c r="C1119" t="str">
        <f>VLOOKUP(B1119,lookup!$A$2:$D$49,3,0)</f>
        <v>Non Metropolitan Fire Authorities</v>
      </c>
      <c r="D1119" t="str">
        <f>VLOOKUP(B1119,lookup!$A$2:$D$49,4,0)</f>
        <v>E31000002</v>
      </c>
      <c r="E1119" t="s">
        <v>1087</v>
      </c>
      <c r="F1119" t="s">
        <v>1077</v>
      </c>
      <c r="G1119">
        <v>0</v>
      </c>
      <c r="H1119" s="28"/>
    </row>
    <row r="1120" spans="1:8" x14ac:dyDescent="0.3">
      <c r="A1120">
        <v>2019</v>
      </c>
      <c r="B1120" t="s">
        <v>3</v>
      </c>
      <c r="C1120" t="str">
        <f>VLOOKUP(B1120,lookup!$A$2:$D$49,3,0)</f>
        <v>Non Metropolitan Fire Authorities</v>
      </c>
      <c r="D1120" t="str">
        <f>VLOOKUP(B1120,lookup!$A$2:$D$49,4,0)</f>
        <v>E31000002</v>
      </c>
      <c r="E1120" t="s">
        <v>1088</v>
      </c>
      <c r="F1120" t="s">
        <v>1077</v>
      </c>
      <c r="G1120">
        <v>0</v>
      </c>
      <c r="H1120" s="28"/>
    </row>
    <row r="1121" spans="1:8" x14ac:dyDescent="0.3">
      <c r="A1121">
        <v>2019</v>
      </c>
      <c r="B1121" t="s">
        <v>3</v>
      </c>
      <c r="C1121" t="str">
        <f>VLOOKUP(B1121,lookup!$A$2:$D$49,3,0)</f>
        <v>Non Metropolitan Fire Authorities</v>
      </c>
      <c r="D1121" t="str">
        <f>VLOOKUP(B1121,lookup!$A$2:$D$49,4,0)</f>
        <v>E31000002</v>
      </c>
      <c r="E1121" t="s">
        <v>1089</v>
      </c>
      <c r="F1121" t="s">
        <v>1077</v>
      </c>
      <c r="G1121">
        <v>8</v>
      </c>
      <c r="H1121" s="28"/>
    </row>
    <row r="1122" spans="1:8" x14ac:dyDescent="0.3">
      <c r="A1122">
        <v>2019</v>
      </c>
      <c r="B1122" t="s">
        <v>6</v>
      </c>
      <c r="C1122" t="str">
        <f>VLOOKUP(B1122,lookup!$A$2:$D$49,3,0)</f>
        <v>Non Metropolitan Fire Authorities</v>
      </c>
      <c r="D1122" t="str">
        <f>VLOOKUP(B1122,lookup!$A$2:$D$49,4,0)</f>
        <v>E31000003</v>
      </c>
      <c r="E1122" t="s">
        <v>175</v>
      </c>
      <c r="F1122" t="s">
        <v>1077</v>
      </c>
      <c r="G1122">
        <v>127</v>
      </c>
      <c r="H1122" s="28"/>
    </row>
    <row r="1123" spans="1:8" x14ac:dyDescent="0.3">
      <c r="A1123">
        <v>2019</v>
      </c>
      <c r="B1123" t="s">
        <v>6</v>
      </c>
      <c r="C1123" t="str">
        <f>VLOOKUP(B1123,lookup!$A$2:$D$49,3,0)</f>
        <v>Non Metropolitan Fire Authorities</v>
      </c>
      <c r="D1123" t="str">
        <f>VLOOKUP(B1123,lookup!$A$2:$D$49,4,0)</f>
        <v>E31000003</v>
      </c>
      <c r="E1123" t="s">
        <v>1086</v>
      </c>
      <c r="F1123" t="s">
        <v>1077</v>
      </c>
      <c r="G1123">
        <v>5</v>
      </c>
      <c r="H1123" s="28"/>
    </row>
    <row r="1124" spans="1:8" x14ac:dyDescent="0.3">
      <c r="A1124">
        <v>2019</v>
      </c>
      <c r="B1124" t="s">
        <v>6</v>
      </c>
      <c r="C1124" t="str">
        <f>VLOOKUP(B1124,lookup!$A$2:$D$49,3,0)</f>
        <v>Non Metropolitan Fire Authorities</v>
      </c>
      <c r="D1124" t="str">
        <f>VLOOKUP(B1124,lookup!$A$2:$D$49,4,0)</f>
        <v>E31000003</v>
      </c>
      <c r="E1124" t="s">
        <v>177</v>
      </c>
      <c r="F1124" t="s">
        <v>1077</v>
      </c>
      <c r="G1124">
        <v>2</v>
      </c>
      <c r="H1124" s="28"/>
    </row>
    <row r="1125" spans="1:8" x14ac:dyDescent="0.3">
      <c r="A1125">
        <v>2019</v>
      </c>
      <c r="B1125" t="s">
        <v>6</v>
      </c>
      <c r="C1125" t="str">
        <f>VLOOKUP(B1125,lookup!$A$2:$D$49,3,0)</f>
        <v>Non Metropolitan Fire Authorities</v>
      </c>
      <c r="D1125" t="str">
        <f>VLOOKUP(B1125,lookup!$A$2:$D$49,4,0)</f>
        <v>E31000003</v>
      </c>
      <c r="E1125" t="s">
        <v>178</v>
      </c>
      <c r="F1125" t="s">
        <v>1077</v>
      </c>
      <c r="G1125">
        <v>6</v>
      </c>
      <c r="H1125" s="28"/>
    </row>
    <row r="1126" spans="1:8" x14ac:dyDescent="0.3">
      <c r="A1126">
        <v>2019</v>
      </c>
      <c r="B1126" t="s">
        <v>6</v>
      </c>
      <c r="C1126" t="str">
        <f>VLOOKUP(B1126,lookup!$A$2:$D$49,3,0)</f>
        <v>Non Metropolitan Fire Authorities</v>
      </c>
      <c r="D1126" t="str">
        <f>VLOOKUP(B1126,lookup!$A$2:$D$49,4,0)</f>
        <v>E31000003</v>
      </c>
      <c r="E1126" t="s">
        <v>179</v>
      </c>
      <c r="F1126" t="s">
        <v>1077</v>
      </c>
      <c r="G1126">
        <v>7</v>
      </c>
      <c r="H1126" s="28"/>
    </row>
    <row r="1127" spans="1:8" x14ac:dyDescent="0.3">
      <c r="A1127">
        <v>2019</v>
      </c>
      <c r="B1127" t="s">
        <v>6</v>
      </c>
      <c r="C1127" t="str">
        <f>VLOOKUP(B1127,lookup!$A$2:$D$49,3,0)</f>
        <v>Non Metropolitan Fire Authorities</v>
      </c>
      <c r="D1127" t="str">
        <f>VLOOKUP(B1127,lookup!$A$2:$D$49,4,0)</f>
        <v>E31000003</v>
      </c>
      <c r="E1127" t="s">
        <v>1087</v>
      </c>
      <c r="F1127" t="s">
        <v>1077</v>
      </c>
      <c r="G1127">
        <v>2</v>
      </c>
      <c r="H1127" s="28"/>
    </row>
    <row r="1128" spans="1:8" x14ac:dyDescent="0.3">
      <c r="A1128">
        <v>2019</v>
      </c>
      <c r="B1128" t="s">
        <v>6</v>
      </c>
      <c r="C1128" t="str">
        <f>VLOOKUP(B1128,lookup!$A$2:$D$49,3,0)</f>
        <v>Non Metropolitan Fire Authorities</v>
      </c>
      <c r="D1128" t="str">
        <f>VLOOKUP(B1128,lookup!$A$2:$D$49,4,0)</f>
        <v>E31000003</v>
      </c>
      <c r="E1128" t="s">
        <v>1088</v>
      </c>
      <c r="F1128" t="s">
        <v>1077</v>
      </c>
      <c r="G1128">
        <v>0</v>
      </c>
      <c r="H1128" s="28"/>
    </row>
    <row r="1129" spans="1:8" x14ac:dyDescent="0.3">
      <c r="A1129">
        <v>2019</v>
      </c>
      <c r="B1129" t="s">
        <v>6</v>
      </c>
      <c r="C1129" t="str">
        <f>VLOOKUP(B1129,lookup!$A$2:$D$49,3,0)</f>
        <v>Non Metropolitan Fire Authorities</v>
      </c>
      <c r="D1129" t="str">
        <f>VLOOKUP(B1129,lookup!$A$2:$D$49,4,0)</f>
        <v>E31000003</v>
      </c>
      <c r="E1129" t="s">
        <v>1089</v>
      </c>
      <c r="F1129" t="s">
        <v>1077</v>
      </c>
      <c r="G1129">
        <v>4</v>
      </c>
      <c r="H1129" s="28"/>
    </row>
    <row r="1130" spans="1:8" x14ac:dyDescent="0.3">
      <c r="A1130">
        <v>2019</v>
      </c>
      <c r="B1130" t="s">
        <v>9</v>
      </c>
      <c r="C1130" t="str">
        <f>VLOOKUP(B1130,lookup!$A$2:$D$49,3,0)</f>
        <v>Non Metropolitan Fire Authorities</v>
      </c>
      <c r="D1130" t="str">
        <f>VLOOKUP(B1130,lookup!$A$2:$D$49,4,0)</f>
        <v>E31000004</v>
      </c>
      <c r="E1130" t="s">
        <v>175</v>
      </c>
      <c r="F1130" t="s">
        <v>1077</v>
      </c>
      <c r="G1130">
        <v>98</v>
      </c>
      <c r="H1130" s="28"/>
    </row>
    <row r="1131" spans="1:8" x14ac:dyDescent="0.3">
      <c r="A1131">
        <v>2019</v>
      </c>
      <c r="B1131" t="s">
        <v>9</v>
      </c>
      <c r="C1131" t="str">
        <f>VLOOKUP(B1131,lookup!$A$2:$D$49,3,0)</f>
        <v>Non Metropolitan Fire Authorities</v>
      </c>
      <c r="D1131" t="str">
        <f>VLOOKUP(B1131,lookup!$A$2:$D$49,4,0)</f>
        <v>E31000004</v>
      </c>
      <c r="E1131" t="s">
        <v>1086</v>
      </c>
      <c r="F1131" t="s">
        <v>1077</v>
      </c>
      <c r="G1131">
        <v>5</v>
      </c>
      <c r="H1131" s="28"/>
    </row>
    <row r="1132" spans="1:8" x14ac:dyDescent="0.3">
      <c r="A1132">
        <v>2019</v>
      </c>
      <c r="B1132" t="s">
        <v>9</v>
      </c>
      <c r="C1132" t="str">
        <f>VLOOKUP(B1132,lookup!$A$2:$D$49,3,0)</f>
        <v>Non Metropolitan Fire Authorities</v>
      </c>
      <c r="D1132" t="str">
        <f>VLOOKUP(B1132,lookup!$A$2:$D$49,4,0)</f>
        <v>E31000004</v>
      </c>
      <c r="E1132" t="s">
        <v>177</v>
      </c>
      <c r="F1132" t="s">
        <v>1077</v>
      </c>
      <c r="G1132">
        <v>1</v>
      </c>
      <c r="H1132" s="28"/>
    </row>
    <row r="1133" spans="1:8" x14ac:dyDescent="0.3">
      <c r="A1133">
        <v>2019</v>
      </c>
      <c r="B1133" t="s">
        <v>9</v>
      </c>
      <c r="C1133" t="str">
        <f>VLOOKUP(B1133,lookup!$A$2:$D$49,3,0)</f>
        <v>Non Metropolitan Fire Authorities</v>
      </c>
      <c r="D1133" t="str">
        <f>VLOOKUP(B1133,lookup!$A$2:$D$49,4,0)</f>
        <v>E31000004</v>
      </c>
      <c r="E1133" t="s">
        <v>178</v>
      </c>
      <c r="F1133" t="s">
        <v>1077</v>
      </c>
      <c r="G1133">
        <v>1</v>
      </c>
      <c r="H1133" s="28"/>
    </row>
    <row r="1134" spans="1:8" x14ac:dyDescent="0.3">
      <c r="A1134">
        <v>2019</v>
      </c>
      <c r="B1134" t="s">
        <v>9</v>
      </c>
      <c r="C1134" t="str">
        <f>VLOOKUP(B1134,lookup!$A$2:$D$49,3,0)</f>
        <v>Non Metropolitan Fire Authorities</v>
      </c>
      <c r="D1134" t="str">
        <f>VLOOKUP(B1134,lookup!$A$2:$D$49,4,0)</f>
        <v>E31000004</v>
      </c>
      <c r="E1134" t="s">
        <v>179</v>
      </c>
      <c r="F1134" t="s">
        <v>1077</v>
      </c>
      <c r="G1134">
        <v>1</v>
      </c>
      <c r="H1134" s="28"/>
    </row>
    <row r="1135" spans="1:8" x14ac:dyDescent="0.3">
      <c r="A1135">
        <v>2019</v>
      </c>
      <c r="B1135" t="s">
        <v>9</v>
      </c>
      <c r="C1135" t="str">
        <f>VLOOKUP(B1135,lookup!$A$2:$D$49,3,0)</f>
        <v>Non Metropolitan Fire Authorities</v>
      </c>
      <c r="D1135" t="str">
        <f>VLOOKUP(B1135,lookup!$A$2:$D$49,4,0)</f>
        <v>E31000004</v>
      </c>
      <c r="E1135" t="s">
        <v>1087</v>
      </c>
      <c r="F1135" t="s">
        <v>1077</v>
      </c>
      <c r="G1135">
        <v>0</v>
      </c>
      <c r="H1135" s="28"/>
    </row>
    <row r="1136" spans="1:8" x14ac:dyDescent="0.3">
      <c r="A1136">
        <v>2019</v>
      </c>
      <c r="B1136" t="s">
        <v>9</v>
      </c>
      <c r="C1136" t="str">
        <f>VLOOKUP(B1136,lookup!$A$2:$D$49,3,0)</f>
        <v>Non Metropolitan Fire Authorities</v>
      </c>
      <c r="D1136" t="str">
        <f>VLOOKUP(B1136,lookup!$A$2:$D$49,4,0)</f>
        <v>E31000004</v>
      </c>
      <c r="E1136" t="s">
        <v>1088</v>
      </c>
      <c r="F1136" t="s">
        <v>1077</v>
      </c>
      <c r="G1136">
        <v>1</v>
      </c>
      <c r="H1136" s="28"/>
    </row>
    <row r="1137" spans="1:8" x14ac:dyDescent="0.3">
      <c r="A1137">
        <v>2019</v>
      </c>
      <c r="B1137" t="s">
        <v>9</v>
      </c>
      <c r="C1137" t="str">
        <f>VLOOKUP(B1137,lookup!$A$2:$D$49,3,0)</f>
        <v>Non Metropolitan Fire Authorities</v>
      </c>
      <c r="D1137" t="str">
        <f>VLOOKUP(B1137,lookup!$A$2:$D$49,4,0)</f>
        <v>E31000004</v>
      </c>
      <c r="E1137" t="s">
        <v>1089</v>
      </c>
      <c r="F1137" t="s">
        <v>1077</v>
      </c>
      <c r="G1137">
        <v>8</v>
      </c>
      <c r="H1137" s="28"/>
    </row>
    <row r="1138" spans="1:8" x14ac:dyDescent="0.3">
      <c r="A1138">
        <v>2019</v>
      </c>
      <c r="B1138" t="s">
        <v>12</v>
      </c>
      <c r="C1138" t="str">
        <f>VLOOKUP(B1138,lookup!$A$2:$D$49,3,0)</f>
        <v>Non Metropolitan Fire Authorities</v>
      </c>
      <c r="D1138" t="str">
        <f>VLOOKUP(B1138,lookup!$A$2:$D$49,4,0)</f>
        <v>E31000005</v>
      </c>
      <c r="E1138" t="s">
        <v>175</v>
      </c>
      <c r="F1138" t="s">
        <v>1077</v>
      </c>
      <c r="G1138">
        <v>111</v>
      </c>
      <c r="H1138" s="28"/>
    </row>
    <row r="1139" spans="1:8" x14ac:dyDescent="0.3">
      <c r="A1139">
        <v>2019</v>
      </c>
      <c r="B1139" t="s">
        <v>12</v>
      </c>
      <c r="C1139" t="str">
        <f>VLOOKUP(B1139,lookup!$A$2:$D$49,3,0)</f>
        <v>Non Metropolitan Fire Authorities</v>
      </c>
      <c r="D1139" t="str">
        <f>VLOOKUP(B1139,lookup!$A$2:$D$49,4,0)</f>
        <v>E31000005</v>
      </c>
      <c r="E1139" t="s">
        <v>1086</v>
      </c>
      <c r="F1139" t="s">
        <v>1077</v>
      </c>
      <c r="G1139">
        <v>20</v>
      </c>
      <c r="H1139" s="28"/>
    </row>
    <row r="1140" spans="1:8" x14ac:dyDescent="0.3">
      <c r="A1140">
        <v>2019</v>
      </c>
      <c r="B1140" t="s">
        <v>12</v>
      </c>
      <c r="C1140" t="str">
        <f>VLOOKUP(B1140,lookup!$A$2:$D$49,3,0)</f>
        <v>Non Metropolitan Fire Authorities</v>
      </c>
      <c r="D1140" t="str">
        <f>VLOOKUP(B1140,lookup!$A$2:$D$49,4,0)</f>
        <v>E31000005</v>
      </c>
      <c r="E1140" t="s">
        <v>177</v>
      </c>
      <c r="F1140" t="s">
        <v>1077</v>
      </c>
      <c r="G1140">
        <v>2</v>
      </c>
      <c r="H1140" s="28"/>
    </row>
    <row r="1141" spans="1:8" x14ac:dyDescent="0.3">
      <c r="A1141">
        <v>2019</v>
      </c>
      <c r="B1141" t="s">
        <v>12</v>
      </c>
      <c r="C1141" t="str">
        <f>VLOOKUP(B1141,lookup!$A$2:$D$49,3,0)</f>
        <v>Non Metropolitan Fire Authorities</v>
      </c>
      <c r="D1141" t="str">
        <f>VLOOKUP(B1141,lookup!$A$2:$D$49,4,0)</f>
        <v>E31000005</v>
      </c>
      <c r="E1141" t="s">
        <v>178</v>
      </c>
      <c r="F1141" t="s">
        <v>1077</v>
      </c>
      <c r="G1141">
        <v>5</v>
      </c>
      <c r="H1141" s="28"/>
    </row>
    <row r="1142" spans="1:8" x14ac:dyDescent="0.3">
      <c r="A1142">
        <v>2019</v>
      </c>
      <c r="B1142" t="s">
        <v>12</v>
      </c>
      <c r="C1142" t="str">
        <f>VLOOKUP(B1142,lookup!$A$2:$D$49,3,0)</f>
        <v>Non Metropolitan Fire Authorities</v>
      </c>
      <c r="D1142" t="str">
        <f>VLOOKUP(B1142,lookup!$A$2:$D$49,4,0)</f>
        <v>E31000005</v>
      </c>
      <c r="E1142" t="s">
        <v>179</v>
      </c>
      <c r="F1142" t="s">
        <v>1077</v>
      </c>
      <c r="G1142">
        <v>3</v>
      </c>
      <c r="H1142" s="28"/>
    </row>
    <row r="1143" spans="1:8" x14ac:dyDescent="0.3">
      <c r="A1143">
        <v>2019</v>
      </c>
      <c r="B1143" t="s">
        <v>12</v>
      </c>
      <c r="C1143" t="str">
        <f>VLOOKUP(B1143,lookup!$A$2:$D$49,3,0)</f>
        <v>Non Metropolitan Fire Authorities</v>
      </c>
      <c r="D1143" t="str">
        <f>VLOOKUP(B1143,lookup!$A$2:$D$49,4,0)</f>
        <v>E31000005</v>
      </c>
      <c r="E1143" t="s">
        <v>1087</v>
      </c>
      <c r="F1143" t="s">
        <v>1077</v>
      </c>
      <c r="G1143">
        <v>0</v>
      </c>
      <c r="H1143" s="28"/>
    </row>
    <row r="1144" spans="1:8" x14ac:dyDescent="0.3">
      <c r="A1144">
        <v>2019</v>
      </c>
      <c r="B1144" t="s">
        <v>12</v>
      </c>
      <c r="C1144" t="str">
        <f>VLOOKUP(B1144,lookup!$A$2:$D$49,3,0)</f>
        <v>Non Metropolitan Fire Authorities</v>
      </c>
      <c r="D1144" t="str">
        <f>VLOOKUP(B1144,lookup!$A$2:$D$49,4,0)</f>
        <v>E31000005</v>
      </c>
      <c r="E1144" t="s">
        <v>1088</v>
      </c>
      <c r="F1144" t="s">
        <v>1077</v>
      </c>
      <c r="G1144">
        <v>1</v>
      </c>
      <c r="H1144" s="28"/>
    </row>
    <row r="1145" spans="1:8" x14ac:dyDescent="0.3">
      <c r="A1145">
        <v>2019</v>
      </c>
      <c r="B1145" t="s">
        <v>12</v>
      </c>
      <c r="C1145" t="str">
        <f>VLOOKUP(B1145,lookup!$A$2:$D$49,3,0)</f>
        <v>Non Metropolitan Fire Authorities</v>
      </c>
      <c r="D1145" t="str">
        <f>VLOOKUP(B1145,lookup!$A$2:$D$49,4,0)</f>
        <v>E31000005</v>
      </c>
      <c r="E1145" t="s">
        <v>1089</v>
      </c>
      <c r="F1145" t="s">
        <v>1077</v>
      </c>
      <c r="G1145">
        <v>7</v>
      </c>
      <c r="H1145" s="28"/>
    </row>
    <row r="1146" spans="1:8" x14ac:dyDescent="0.3">
      <c r="A1146">
        <v>2019</v>
      </c>
      <c r="B1146" t="s">
        <v>15</v>
      </c>
      <c r="C1146" t="str">
        <f>VLOOKUP(B1146,lookup!$A$2:$D$49,3,0)</f>
        <v>Non Metropolitan Fire Authorities</v>
      </c>
      <c r="D1146" t="str">
        <f>VLOOKUP(B1146,lookup!$A$2:$D$49,4,0)</f>
        <v>E31000006</v>
      </c>
      <c r="E1146" t="s">
        <v>175</v>
      </c>
      <c r="F1146" t="s">
        <v>1077</v>
      </c>
      <c r="G1146">
        <v>167</v>
      </c>
      <c r="H1146" s="28"/>
    </row>
    <row r="1147" spans="1:8" x14ac:dyDescent="0.3">
      <c r="A1147">
        <v>2019</v>
      </c>
      <c r="B1147" t="s">
        <v>15</v>
      </c>
      <c r="C1147" t="str">
        <f>VLOOKUP(B1147,lookup!$A$2:$D$49,3,0)</f>
        <v>Non Metropolitan Fire Authorities</v>
      </c>
      <c r="D1147" t="str">
        <f>VLOOKUP(B1147,lookup!$A$2:$D$49,4,0)</f>
        <v>E31000006</v>
      </c>
      <c r="E1147" t="s">
        <v>1086</v>
      </c>
      <c r="F1147" t="s">
        <v>1077</v>
      </c>
      <c r="G1147">
        <v>1</v>
      </c>
      <c r="H1147" s="28"/>
    </row>
    <row r="1148" spans="1:8" x14ac:dyDescent="0.3">
      <c r="A1148">
        <v>2019</v>
      </c>
      <c r="B1148" t="s">
        <v>15</v>
      </c>
      <c r="C1148" t="str">
        <f>VLOOKUP(B1148,lookup!$A$2:$D$49,3,0)</f>
        <v>Non Metropolitan Fire Authorities</v>
      </c>
      <c r="D1148" t="str">
        <f>VLOOKUP(B1148,lookup!$A$2:$D$49,4,0)</f>
        <v>E31000006</v>
      </c>
      <c r="E1148" t="s">
        <v>177</v>
      </c>
      <c r="F1148" t="s">
        <v>1077</v>
      </c>
      <c r="G1148">
        <v>0</v>
      </c>
      <c r="H1148" s="28"/>
    </row>
    <row r="1149" spans="1:8" x14ac:dyDescent="0.3">
      <c r="A1149">
        <v>2019</v>
      </c>
      <c r="B1149" t="s">
        <v>15</v>
      </c>
      <c r="C1149" t="str">
        <f>VLOOKUP(B1149,lookup!$A$2:$D$49,3,0)</f>
        <v>Non Metropolitan Fire Authorities</v>
      </c>
      <c r="D1149" t="str">
        <f>VLOOKUP(B1149,lookup!$A$2:$D$49,4,0)</f>
        <v>E31000006</v>
      </c>
      <c r="E1149" t="s">
        <v>178</v>
      </c>
      <c r="F1149" t="s">
        <v>1077</v>
      </c>
      <c r="G1149">
        <v>1</v>
      </c>
      <c r="H1149" s="28"/>
    </row>
    <row r="1150" spans="1:8" x14ac:dyDescent="0.3">
      <c r="A1150">
        <v>2019</v>
      </c>
      <c r="B1150" t="s">
        <v>15</v>
      </c>
      <c r="C1150" t="str">
        <f>VLOOKUP(B1150,lookup!$A$2:$D$49,3,0)</f>
        <v>Non Metropolitan Fire Authorities</v>
      </c>
      <c r="D1150" t="str">
        <f>VLOOKUP(B1150,lookup!$A$2:$D$49,4,0)</f>
        <v>E31000006</v>
      </c>
      <c r="E1150" t="s">
        <v>179</v>
      </c>
      <c r="F1150" t="s">
        <v>1077</v>
      </c>
      <c r="G1150">
        <v>0</v>
      </c>
      <c r="H1150" s="28"/>
    </row>
    <row r="1151" spans="1:8" x14ac:dyDescent="0.3">
      <c r="A1151">
        <v>2019</v>
      </c>
      <c r="B1151" t="s">
        <v>15</v>
      </c>
      <c r="C1151" t="str">
        <f>VLOOKUP(B1151,lookup!$A$2:$D$49,3,0)</f>
        <v>Non Metropolitan Fire Authorities</v>
      </c>
      <c r="D1151" t="str">
        <f>VLOOKUP(B1151,lookup!$A$2:$D$49,4,0)</f>
        <v>E31000006</v>
      </c>
      <c r="E1151" t="s">
        <v>1087</v>
      </c>
      <c r="F1151" t="s">
        <v>1077</v>
      </c>
      <c r="G1151">
        <v>0</v>
      </c>
      <c r="H1151" s="28"/>
    </row>
    <row r="1152" spans="1:8" x14ac:dyDescent="0.3">
      <c r="A1152">
        <v>2019</v>
      </c>
      <c r="B1152" t="s">
        <v>15</v>
      </c>
      <c r="C1152" t="str">
        <f>VLOOKUP(B1152,lookup!$A$2:$D$49,3,0)</f>
        <v>Non Metropolitan Fire Authorities</v>
      </c>
      <c r="D1152" t="str">
        <f>VLOOKUP(B1152,lookup!$A$2:$D$49,4,0)</f>
        <v>E31000006</v>
      </c>
      <c r="E1152" t="s">
        <v>1088</v>
      </c>
      <c r="F1152" t="s">
        <v>1077</v>
      </c>
      <c r="G1152">
        <v>1</v>
      </c>
      <c r="H1152" s="28"/>
    </row>
    <row r="1153" spans="1:8" x14ac:dyDescent="0.3">
      <c r="A1153">
        <v>2019</v>
      </c>
      <c r="B1153" t="s">
        <v>15</v>
      </c>
      <c r="C1153" t="str">
        <f>VLOOKUP(B1153,lookup!$A$2:$D$49,3,0)</f>
        <v>Non Metropolitan Fire Authorities</v>
      </c>
      <c r="D1153" t="str">
        <f>VLOOKUP(B1153,lookup!$A$2:$D$49,4,0)</f>
        <v>E31000006</v>
      </c>
      <c r="E1153" t="s">
        <v>1089</v>
      </c>
      <c r="F1153" t="s">
        <v>1077</v>
      </c>
      <c r="G1153">
        <v>5</v>
      </c>
      <c r="H1153" s="28"/>
    </row>
    <row r="1154" spans="1:8" x14ac:dyDescent="0.3">
      <c r="A1154">
        <v>2019</v>
      </c>
      <c r="B1154" t="s">
        <v>18</v>
      </c>
      <c r="C1154" t="str">
        <f>VLOOKUP(B1154,lookup!$A$2:$D$49,3,0)</f>
        <v>Non Metropolitan Fire Authorities</v>
      </c>
      <c r="D1154" t="str">
        <f>VLOOKUP(B1154,lookup!$A$2:$D$49,4,0)</f>
        <v>E31000007</v>
      </c>
      <c r="E1154" t="s">
        <v>175</v>
      </c>
      <c r="F1154" t="s">
        <v>1077</v>
      </c>
      <c r="G1154">
        <v>117</v>
      </c>
      <c r="H1154" s="28"/>
    </row>
    <row r="1155" spans="1:8" x14ac:dyDescent="0.3">
      <c r="A1155">
        <v>2019</v>
      </c>
      <c r="B1155" t="s">
        <v>18</v>
      </c>
      <c r="C1155" t="str">
        <f>VLOOKUP(B1155,lookup!$A$2:$D$49,3,0)</f>
        <v>Non Metropolitan Fire Authorities</v>
      </c>
      <c r="D1155" t="str">
        <f>VLOOKUP(B1155,lookup!$A$2:$D$49,4,0)</f>
        <v>E31000007</v>
      </c>
      <c r="E1155" t="s">
        <v>1086</v>
      </c>
      <c r="F1155" t="s">
        <v>1077</v>
      </c>
      <c r="G1155">
        <v>0</v>
      </c>
      <c r="H1155" s="28"/>
    </row>
    <row r="1156" spans="1:8" x14ac:dyDescent="0.3">
      <c r="A1156">
        <v>2019</v>
      </c>
      <c r="B1156" t="s">
        <v>18</v>
      </c>
      <c r="C1156" t="str">
        <f>VLOOKUP(B1156,lookup!$A$2:$D$49,3,0)</f>
        <v>Non Metropolitan Fire Authorities</v>
      </c>
      <c r="D1156" t="str">
        <f>VLOOKUP(B1156,lookup!$A$2:$D$49,4,0)</f>
        <v>E31000007</v>
      </c>
      <c r="E1156" t="s">
        <v>177</v>
      </c>
      <c r="F1156" t="s">
        <v>1077</v>
      </c>
      <c r="G1156">
        <v>0</v>
      </c>
      <c r="H1156" s="28"/>
    </row>
    <row r="1157" spans="1:8" x14ac:dyDescent="0.3">
      <c r="A1157">
        <v>2019</v>
      </c>
      <c r="B1157" t="s">
        <v>18</v>
      </c>
      <c r="C1157" t="str">
        <f>VLOOKUP(B1157,lookup!$A$2:$D$49,3,0)</f>
        <v>Non Metropolitan Fire Authorities</v>
      </c>
      <c r="D1157" t="str">
        <f>VLOOKUP(B1157,lookup!$A$2:$D$49,4,0)</f>
        <v>E31000007</v>
      </c>
      <c r="E1157" t="s">
        <v>178</v>
      </c>
      <c r="F1157" t="s">
        <v>1077</v>
      </c>
      <c r="G1157">
        <v>2</v>
      </c>
      <c r="H1157" s="28"/>
    </row>
    <row r="1158" spans="1:8" x14ac:dyDescent="0.3">
      <c r="A1158">
        <v>2019</v>
      </c>
      <c r="B1158" t="s">
        <v>18</v>
      </c>
      <c r="C1158" t="str">
        <f>VLOOKUP(B1158,lookup!$A$2:$D$49,3,0)</f>
        <v>Non Metropolitan Fire Authorities</v>
      </c>
      <c r="D1158" t="str">
        <f>VLOOKUP(B1158,lookup!$A$2:$D$49,4,0)</f>
        <v>E31000007</v>
      </c>
      <c r="E1158" t="s">
        <v>179</v>
      </c>
      <c r="F1158" t="s">
        <v>1077</v>
      </c>
      <c r="G1158">
        <v>0</v>
      </c>
      <c r="H1158" s="28"/>
    </row>
    <row r="1159" spans="1:8" x14ac:dyDescent="0.3">
      <c r="A1159">
        <v>2019</v>
      </c>
      <c r="B1159" t="s">
        <v>18</v>
      </c>
      <c r="C1159" t="str">
        <f>VLOOKUP(B1159,lookup!$A$2:$D$49,3,0)</f>
        <v>Non Metropolitan Fire Authorities</v>
      </c>
      <c r="D1159" t="str">
        <f>VLOOKUP(B1159,lookup!$A$2:$D$49,4,0)</f>
        <v>E31000007</v>
      </c>
      <c r="E1159" t="s">
        <v>1087</v>
      </c>
      <c r="F1159" t="s">
        <v>1077</v>
      </c>
      <c r="G1159">
        <v>0</v>
      </c>
      <c r="H1159" s="28"/>
    </row>
    <row r="1160" spans="1:8" x14ac:dyDescent="0.3">
      <c r="A1160">
        <v>2019</v>
      </c>
      <c r="B1160" t="s">
        <v>18</v>
      </c>
      <c r="C1160" t="str">
        <f>VLOOKUP(B1160,lookup!$A$2:$D$49,3,0)</f>
        <v>Non Metropolitan Fire Authorities</v>
      </c>
      <c r="D1160" t="str">
        <f>VLOOKUP(B1160,lookup!$A$2:$D$49,4,0)</f>
        <v>E31000007</v>
      </c>
      <c r="E1160" t="s">
        <v>1088</v>
      </c>
      <c r="F1160" t="s">
        <v>1077</v>
      </c>
      <c r="G1160">
        <v>0</v>
      </c>
      <c r="H1160" s="28"/>
    </row>
    <row r="1161" spans="1:8" x14ac:dyDescent="0.3">
      <c r="A1161">
        <v>2019</v>
      </c>
      <c r="B1161" t="s">
        <v>18</v>
      </c>
      <c r="C1161" t="str">
        <f>VLOOKUP(B1161,lookup!$A$2:$D$49,3,0)</f>
        <v>Non Metropolitan Fire Authorities</v>
      </c>
      <c r="D1161" t="str">
        <f>VLOOKUP(B1161,lookup!$A$2:$D$49,4,0)</f>
        <v>E31000007</v>
      </c>
      <c r="E1161" t="s">
        <v>1089</v>
      </c>
      <c r="F1161" t="s">
        <v>1077</v>
      </c>
      <c r="G1161">
        <v>1</v>
      </c>
      <c r="H1161" s="28"/>
    </row>
    <row r="1162" spans="1:8" x14ac:dyDescent="0.3">
      <c r="A1162">
        <v>2019</v>
      </c>
      <c r="B1162" t="s">
        <v>21</v>
      </c>
      <c r="C1162" t="str">
        <f>VLOOKUP(B1162,lookup!$A$2:$D$49,3,0)</f>
        <v>Non Metropolitan Fire Authorities</v>
      </c>
      <c r="D1162" t="str">
        <f>VLOOKUP(B1162,lookup!$A$2:$D$49,4,0)</f>
        <v>E31000008</v>
      </c>
      <c r="E1162" t="s">
        <v>175</v>
      </c>
      <c r="F1162" t="s">
        <v>1077</v>
      </c>
      <c r="G1162">
        <v>99</v>
      </c>
      <c r="H1162" s="28"/>
    </row>
    <row r="1163" spans="1:8" x14ac:dyDescent="0.3">
      <c r="A1163">
        <v>2019</v>
      </c>
      <c r="B1163" t="s">
        <v>21</v>
      </c>
      <c r="C1163" t="str">
        <f>VLOOKUP(B1163,lookup!$A$2:$D$49,3,0)</f>
        <v>Non Metropolitan Fire Authorities</v>
      </c>
      <c r="D1163" t="str">
        <f>VLOOKUP(B1163,lookup!$A$2:$D$49,4,0)</f>
        <v>E31000008</v>
      </c>
      <c r="E1163" t="s">
        <v>1086</v>
      </c>
      <c r="F1163" t="s">
        <v>1077</v>
      </c>
      <c r="G1163">
        <v>2</v>
      </c>
      <c r="H1163" s="28"/>
    </row>
    <row r="1164" spans="1:8" x14ac:dyDescent="0.3">
      <c r="A1164">
        <v>2019</v>
      </c>
      <c r="B1164" t="s">
        <v>21</v>
      </c>
      <c r="C1164" t="str">
        <f>VLOOKUP(B1164,lookup!$A$2:$D$49,3,0)</f>
        <v>Non Metropolitan Fire Authorities</v>
      </c>
      <c r="D1164" t="str">
        <f>VLOOKUP(B1164,lookup!$A$2:$D$49,4,0)</f>
        <v>E31000008</v>
      </c>
      <c r="E1164" t="s">
        <v>177</v>
      </c>
      <c r="F1164" t="s">
        <v>1077</v>
      </c>
      <c r="G1164">
        <v>0</v>
      </c>
      <c r="H1164" s="28"/>
    </row>
    <row r="1165" spans="1:8" x14ac:dyDescent="0.3">
      <c r="A1165">
        <v>2019</v>
      </c>
      <c r="B1165" t="s">
        <v>21</v>
      </c>
      <c r="C1165" t="str">
        <f>VLOOKUP(B1165,lookup!$A$2:$D$49,3,0)</f>
        <v>Non Metropolitan Fire Authorities</v>
      </c>
      <c r="D1165" t="str">
        <f>VLOOKUP(B1165,lookup!$A$2:$D$49,4,0)</f>
        <v>E31000008</v>
      </c>
      <c r="E1165" t="s">
        <v>178</v>
      </c>
      <c r="F1165" t="s">
        <v>1077</v>
      </c>
      <c r="G1165">
        <v>0</v>
      </c>
      <c r="H1165" s="28"/>
    </row>
    <row r="1166" spans="1:8" x14ac:dyDescent="0.3">
      <c r="A1166">
        <v>2019</v>
      </c>
      <c r="B1166" t="s">
        <v>21</v>
      </c>
      <c r="C1166" t="str">
        <f>VLOOKUP(B1166,lookup!$A$2:$D$49,3,0)</f>
        <v>Non Metropolitan Fire Authorities</v>
      </c>
      <c r="D1166" t="str">
        <f>VLOOKUP(B1166,lookup!$A$2:$D$49,4,0)</f>
        <v>E31000008</v>
      </c>
      <c r="E1166" t="s">
        <v>179</v>
      </c>
      <c r="F1166" t="s">
        <v>1077</v>
      </c>
      <c r="G1166">
        <v>1</v>
      </c>
      <c r="H1166" s="28"/>
    </row>
    <row r="1167" spans="1:8" x14ac:dyDescent="0.3">
      <c r="A1167">
        <v>2019</v>
      </c>
      <c r="B1167" t="s">
        <v>21</v>
      </c>
      <c r="C1167" t="str">
        <f>VLOOKUP(B1167,lookup!$A$2:$D$49,3,0)</f>
        <v>Non Metropolitan Fire Authorities</v>
      </c>
      <c r="D1167" t="str">
        <f>VLOOKUP(B1167,lookup!$A$2:$D$49,4,0)</f>
        <v>E31000008</v>
      </c>
      <c r="E1167" t="s">
        <v>1087</v>
      </c>
      <c r="F1167" t="s">
        <v>1077</v>
      </c>
      <c r="G1167">
        <v>0</v>
      </c>
      <c r="H1167" s="28"/>
    </row>
    <row r="1168" spans="1:8" x14ac:dyDescent="0.3">
      <c r="A1168">
        <v>2019</v>
      </c>
      <c r="B1168" t="s">
        <v>21</v>
      </c>
      <c r="C1168" t="str">
        <f>VLOOKUP(B1168,lookup!$A$2:$D$49,3,0)</f>
        <v>Non Metropolitan Fire Authorities</v>
      </c>
      <c r="D1168" t="str">
        <f>VLOOKUP(B1168,lookup!$A$2:$D$49,4,0)</f>
        <v>E31000008</v>
      </c>
      <c r="E1168" t="s">
        <v>1088</v>
      </c>
      <c r="F1168" t="s">
        <v>1077</v>
      </c>
      <c r="G1168">
        <v>0</v>
      </c>
      <c r="H1168" s="28"/>
    </row>
    <row r="1169" spans="1:8" x14ac:dyDescent="0.3">
      <c r="A1169">
        <v>2019</v>
      </c>
      <c r="B1169" t="s">
        <v>21</v>
      </c>
      <c r="C1169" t="str">
        <f>VLOOKUP(B1169,lookup!$A$2:$D$49,3,0)</f>
        <v>Non Metropolitan Fire Authorities</v>
      </c>
      <c r="D1169" t="str">
        <f>VLOOKUP(B1169,lookup!$A$2:$D$49,4,0)</f>
        <v>E31000008</v>
      </c>
      <c r="E1169" t="s">
        <v>1089</v>
      </c>
      <c r="F1169" t="s">
        <v>1077</v>
      </c>
      <c r="G1169">
        <v>56</v>
      </c>
      <c r="H1169" s="28"/>
    </row>
    <row r="1170" spans="1:8" x14ac:dyDescent="0.3">
      <c r="A1170">
        <v>2019</v>
      </c>
      <c r="B1170" t="s">
        <v>24</v>
      </c>
      <c r="C1170" t="str">
        <f>VLOOKUP(B1170,lookup!$A$2:$D$49,3,0)</f>
        <v>Non Metropolitan Fire Authorities</v>
      </c>
      <c r="D1170" t="str">
        <f>VLOOKUP(B1170,lookup!$A$2:$D$49,4,0)</f>
        <v>E31000009</v>
      </c>
      <c r="E1170" t="s">
        <v>175</v>
      </c>
      <c r="F1170" t="s">
        <v>1077</v>
      </c>
      <c r="G1170">
        <v>54</v>
      </c>
      <c r="H1170" s="28"/>
    </row>
    <row r="1171" spans="1:8" x14ac:dyDescent="0.3">
      <c r="A1171">
        <v>2019</v>
      </c>
      <c r="B1171" t="s">
        <v>24</v>
      </c>
      <c r="C1171" t="str">
        <f>VLOOKUP(B1171,lookup!$A$2:$D$49,3,0)</f>
        <v>Non Metropolitan Fire Authorities</v>
      </c>
      <c r="D1171" t="str">
        <f>VLOOKUP(B1171,lookup!$A$2:$D$49,4,0)</f>
        <v>E31000009</v>
      </c>
      <c r="E1171" t="s">
        <v>1086</v>
      </c>
      <c r="F1171" t="s">
        <v>1077</v>
      </c>
      <c r="G1171">
        <v>1</v>
      </c>
      <c r="H1171" s="28"/>
    </row>
    <row r="1172" spans="1:8" x14ac:dyDescent="0.3">
      <c r="A1172">
        <v>2019</v>
      </c>
      <c r="B1172" t="s">
        <v>24</v>
      </c>
      <c r="C1172" t="str">
        <f>VLOOKUP(B1172,lookup!$A$2:$D$49,3,0)</f>
        <v>Non Metropolitan Fire Authorities</v>
      </c>
      <c r="D1172" t="str">
        <f>VLOOKUP(B1172,lookup!$A$2:$D$49,4,0)</f>
        <v>E31000009</v>
      </c>
      <c r="E1172" t="s">
        <v>177</v>
      </c>
      <c r="F1172" t="s">
        <v>1077</v>
      </c>
      <c r="G1172">
        <v>0</v>
      </c>
      <c r="H1172" s="28"/>
    </row>
    <row r="1173" spans="1:8" x14ac:dyDescent="0.3">
      <c r="A1173">
        <v>2019</v>
      </c>
      <c r="B1173" t="s">
        <v>24</v>
      </c>
      <c r="C1173" t="str">
        <f>VLOOKUP(B1173,lookup!$A$2:$D$49,3,0)</f>
        <v>Non Metropolitan Fire Authorities</v>
      </c>
      <c r="D1173" t="str">
        <f>VLOOKUP(B1173,lookup!$A$2:$D$49,4,0)</f>
        <v>E31000009</v>
      </c>
      <c r="E1173" t="s">
        <v>178</v>
      </c>
      <c r="F1173" t="s">
        <v>1077</v>
      </c>
      <c r="G1173">
        <v>0</v>
      </c>
      <c r="H1173" s="28"/>
    </row>
    <row r="1174" spans="1:8" x14ac:dyDescent="0.3">
      <c r="A1174">
        <v>2019</v>
      </c>
      <c r="B1174" t="s">
        <v>24</v>
      </c>
      <c r="C1174" t="str">
        <f>VLOOKUP(B1174,lookup!$A$2:$D$49,3,0)</f>
        <v>Non Metropolitan Fire Authorities</v>
      </c>
      <c r="D1174" t="str">
        <f>VLOOKUP(B1174,lookup!$A$2:$D$49,4,0)</f>
        <v>E31000009</v>
      </c>
      <c r="E1174" t="s">
        <v>179</v>
      </c>
      <c r="F1174" t="s">
        <v>1077</v>
      </c>
      <c r="G1174">
        <v>0</v>
      </c>
      <c r="H1174" s="28"/>
    </row>
    <row r="1175" spans="1:8" x14ac:dyDescent="0.3">
      <c r="A1175">
        <v>2019</v>
      </c>
      <c r="B1175" t="s">
        <v>24</v>
      </c>
      <c r="C1175" t="str">
        <f>VLOOKUP(B1175,lookup!$A$2:$D$49,3,0)</f>
        <v>Non Metropolitan Fire Authorities</v>
      </c>
      <c r="D1175" t="str">
        <f>VLOOKUP(B1175,lookup!$A$2:$D$49,4,0)</f>
        <v>E31000009</v>
      </c>
      <c r="E1175" t="s">
        <v>1087</v>
      </c>
      <c r="F1175" t="s">
        <v>1077</v>
      </c>
      <c r="G1175">
        <v>0</v>
      </c>
      <c r="H1175" s="28"/>
    </row>
    <row r="1176" spans="1:8" x14ac:dyDescent="0.3">
      <c r="A1176">
        <v>2019</v>
      </c>
      <c r="B1176" t="s">
        <v>24</v>
      </c>
      <c r="C1176" t="str">
        <f>VLOOKUP(B1176,lookup!$A$2:$D$49,3,0)</f>
        <v>Non Metropolitan Fire Authorities</v>
      </c>
      <c r="D1176" t="str">
        <f>VLOOKUP(B1176,lookup!$A$2:$D$49,4,0)</f>
        <v>E31000009</v>
      </c>
      <c r="E1176" t="s">
        <v>1088</v>
      </c>
      <c r="F1176" t="s">
        <v>1077</v>
      </c>
      <c r="G1176">
        <v>0</v>
      </c>
      <c r="H1176" s="28"/>
    </row>
    <row r="1177" spans="1:8" x14ac:dyDescent="0.3">
      <c r="A1177">
        <v>2019</v>
      </c>
      <c r="B1177" t="s">
        <v>24</v>
      </c>
      <c r="C1177" t="str">
        <f>VLOOKUP(B1177,lookup!$A$2:$D$49,3,0)</f>
        <v>Non Metropolitan Fire Authorities</v>
      </c>
      <c r="D1177" t="str">
        <f>VLOOKUP(B1177,lookup!$A$2:$D$49,4,0)</f>
        <v>E31000009</v>
      </c>
      <c r="E1177" t="s">
        <v>1089</v>
      </c>
      <c r="F1177" t="s">
        <v>1077</v>
      </c>
      <c r="G1177">
        <v>4</v>
      </c>
      <c r="H1177" s="28"/>
    </row>
    <row r="1178" spans="1:8" x14ac:dyDescent="0.3">
      <c r="A1178">
        <v>2019</v>
      </c>
      <c r="B1178" t="s">
        <v>27</v>
      </c>
      <c r="C1178" t="str">
        <f>VLOOKUP(B1178,lookup!$A$2:$D$49,3,0)</f>
        <v>Non Metropolitan Fire Authorities</v>
      </c>
      <c r="D1178" t="str">
        <f>VLOOKUP(B1178,lookup!$A$2:$D$49,4,0)</f>
        <v>E31000010</v>
      </c>
      <c r="E1178" t="s">
        <v>175</v>
      </c>
      <c r="F1178" t="s">
        <v>1077</v>
      </c>
      <c r="G1178">
        <v>147</v>
      </c>
      <c r="H1178" s="28"/>
    </row>
    <row r="1179" spans="1:8" x14ac:dyDescent="0.3">
      <c r="A1179">
        <v>2019</v>
      </c>
      <c r="B1179" t="s">
        <v>27</v>
      </c>
      <c r="C1179" t="str">
        <f>VLOOKUP(B1179,lookup!$A$2:$D$49,3,0)</f>
        <v>Non Metropolitan Fire Authorities</v>
      </c>
      <c r="D1179" t="str">
        <f>VLOOKUP(B1179,lookup!$A$2:$D$49,4,0)</f>
        <v>E31000010</v>
      </c>
      <c r="E1179" t="s">
        <v>1086</v>
      </c>
      <c r="F1179" t="s">
        <v>1077</v>
      </c>
      <c r="G1179">
        <v>2</v>
      </c>
      <c r="H1179" s="28"/>
    </row>
    <row r="1180" spans="1:8" x14ac:dyDescent="0.3">
      <c r="A1180">
        <v>2019</v>
      </c>
      <c r="B1180" t="s">
        <v>27</v>
      </c>
      <c r="C1180" t="str">
        <f>VLOOKUP(B1180,lookup!$A$2:$D$49,3,0)</f>
        <v>Non Metropolitan Fire Authorities</v>
      </c>
      <c r="D1180" t="str">
        <f>VLOOKUP(B1180,lookup!$A$2:$D$49,4,0)</f>
        <v>E31000010</v>
      </c>
      <c r="E1180" t="s">
        <v>177</v>
      </c>
      <c r="F1180" t="s">
        <v>1077</v>
      </c>
      <c r="G1180">
        <v>1</v>
      </c>
      <c r="H1180" s="28"/>
    </row>
    <row r="1181" spans="1:8" x14ac:dyDescent="0.3">
      <c r="A1181">
        <v>2019</v>
      </c>
      <c r="B1181" t="s">
        <v>27</v>
      </c>
      <c r="C1181" t="str">
        <f>VLOOKUP(B1181,lookup!$A$2:$D$49,3,0)</f>
        <v>Non Metropolitan Fire Authorities</v>
      </c>
      <c r="D1181" t="str">
        <f>VLOOKUP(B1181,lookup!$A$2:$D$49,4,0)</f>
        <v>E31000010</v>
      </c>
      <c r="E1181" t="s">
        <v>178</v>
      </c>
      <c r="F1181" t="s">
        <v>1077</v>
      </c>
      <c r="G1181">
        <v>4</v>
      </c>
      <c r="H1181" s="28"/>
    </row>
    <row r="1182" spans="1:8" x14ac:dyDescent="0.3">
      <c r="A1182">
        <v>2019</v>
      </c>
      <c r="B1182" t="s">
        <v>27</v>
      </c>
      <c r="C1182" t="str">
        <f>VLOOKUP(B1182,lookup!$A$2:$D$49,3,0)</f>
        <v>Non Metropolitan Fire Authorities</v>
      </c>
      <c r="D1182" t="str">
        <f>VLOOKUP(B1182,lookup!$A$2:$D$49,4,0)</f>
        <v>E31000010</v>
      </c>
      <c r="E1182" t="s">
        <v>179</v>
      </c>
      <c r="F1182" t="s">
        <v>1077</v>
      </c>
      <c r="G1182">
        <v>0</v>
      </c>
      <c r="H1182" s="28"/>
    </row>
    <row r="1183" spans="1:8" x14ac:dyDescent="0.3">
      <c r="A1183">
        <v>2019</v>
      </c>
      <c r="B1183" t="s">
        <v>27</v>
      </c>
      <c r="C1183" t="str">
        <f>VLOOKUP(B1183,lookup!$A$2:$D$49,3,0)</f>
        <v>Non Metropolitan Fire Authorities</v>
      </c>
      <c r="D1183" t="str">
        <f>VLOOKUP(B1183,lookup!$A$2:$D$49,4,0)</f>
        <v>E31000010</v>
      </c>
      <c r="E1183" t="s">
        <v>1087</v>
      </c>
      <c r="F1183" t="s">
        <v>1077</v>
      </c>
      <c r="G1183">
        <v>3</v>
      </c>
      <c r="H1183" s="28"/>
    </row>
    <row r="1184" spans="1:8" x14ac:dyDescent="0.3">
      <c r="A1184">
        <v>2019</v>
      </c>
      <c r="B1184" t="s">
        <v>27</v>
      </c>
      <c r="C1184" t="str">
        <f>VLOOKUP(B1184,lookup!$A$2:$D$49,3,0)</f>
        <v>Non Metropolitan Fire Authorities</v>
      </c>
      <c r="D1184" t="str">
        <f>VLOOKUP(B1184,lookup!$A$2:$D$49,4,0)</f>
        <v>E31000010</v>
      </c>
      <c r="E1184" t="s">
        <v>1088</v>
      </c>
      <c r="F1184" t="s">
        <v>1077</v>
      </c>
      <c r="G1184">
        <v>0</v>
      </c>
      <c r="H1184" s="28"/>
    </row>
    <row r="1185" spans="1:8" x14ac:dyDescent="0.3">
      <c r="A1185">
        <v>2019</v>
      </c>
      <c r="B1185" t="s">
        <v>27</v>
      </c>
      <c r="C1185" t="str">
        <f>VLOOKUP(B1185,lookup!$A$2:$D$49,3,0)</f>
        <v>Non Metropolitan Fire Authorities</v>
      </c>
      <c r="D1185" t="str">
        <f>VLOOKUP(B1185,lookup!$A$2:$D$49,4,0)</f>
        <v>E31000010</v>
      </c>
      <c r="E1185" t="s">
        <v>1089</v>
      </c>
      <c r="F1185" t="s">
        <v>1077</v>
      </c>
      <c r="G1185">
        <v>10</v>
      </c>
      <c r="H1185" s="28"/>
    </row>
    <row r="1186" spans="1:8" x14ac:dyDescent="0.3">
      <c r="A1186">
        <v>2019</v>
      </c>
      <c r="B1186" t="s">
        <v>30</v>
      </c>
      <c r="C1186" t="str">
        <f>VLOOKUP(B1186,lookup!$A$2:$D$49,3,0)</f>
        <v>Non Metropolitan Fire Authorities</v>
      </c>
      <c r="D1186" t="str">
        <f>VLOOKUP(B1186,lookup!$A$2:$D$49,4,0)</f>
        <v>E31000011</v>
      </c>
      <c r="E1186" t="s">
        <v>175</v>
      </c>
      <c r="F1186" t="s">
        <v>1077</v>
      </c>
      <c r="G1186">
        <v>250</v>
      </c>
      <c r="H1186" s="28"/>
    </row>
    <row r="1187" spans="1:8" x14ac:dyDescent="0.3">
      <c r="A1187">
        <v>2019</v>
      </c>
      <c r="B1187" t="s">
        <v>30</v>
      </c>
      <c r="C1187" t="str">
        <f>VLOOKUP(B1187,lookup!$A$2:$D$49,3,0)</f>
        <v>Non Metropolitan Fire Authorities</v>
      </c>
      <c r="D1187" t="str">
        <f>VLOOKUP(B1187,lookup!$A$2:$D$49,4,0)</f>
        <v>E31000011</v>
      </c>
      <c r="E1187" t="s">
        <v>1086</v>
      </c>
      <c r="F1187" t="s">
        <v>1077</v>
      </c>
      <c r="G1187">
        <v>8</v>
      </c>
      <c r="H1187" s="28"/>
    </row>
    <row r="1188" spans="1:8" x14ac:dyDescent="0.3">
      <c r="A1188">
        <v>2019</v>
      </c>
      <c r="B1188" t="s">
        <v>30</v>
      </c>
      <c r="C1188" t="str">
        <f>VLOOKUP(B1188,lookup!$A$2:$D$49,3,0)</f>
        <v>Non Metropolitan Fire Authorities</v>
      </c>
      <c r="D1188" t="str">
        <f>VLOOKUP(B1188,lookup!$A$2:$D$49,4,0)</f>
        <v>E31000011</v>
      </c>
      <c r="E1188" t="s">
        <v>177</v>
      </c>
      <c r="F1188" t="s">
        <v>1077</v>
      </c>
      <c r="G1188">
        <v>3</v>
      </c>
      <c r="H1188" s="28"/>
    </row>
    <row r="1189" spans="1:8" x14ac:dyDescent="0.3">
      <c r="A1189">
        <v>2019</v>
      </c>
      <c r="B1189" t="s">
        <v>30</v>
      </c>
      <c r="C1189" t="str">
        <f>VLOOKUP(B1189,lookup!$A$2:$D$49,3,0)</f>
        <v>Non Metropolitan Fire Authorities</v>
      </c>
      <c r="D1189" t="str">
        <f>VLOOKUP(B1189,lookup!$A$2:$D$49,4,0)</f>
        <v>E31000011</v>
      </c>
      <c r="E1189" t="s">
        <v>178</v>
      </c>
      <c r="F1189" t="s">
        <v>1077</v>
      </c>
      <c r="G1189">
        <v>0</v>
      </c>
      <c r="H1189" s="28"/>
    </row>
    <row r="1190" spans="1:8" x14ac:dyDescent="0.3">
      <c r="A1190">
        <v>2019</v>
      </c>
      <c r="B1190" t="s">
        <v>30</v>
      </c>
      <c r="C1190" t="str">
        <f>VLOOKUP(B1190,lookup!$A$2:$D$49,3,0)</f>
        <v>Non Metropolitan Fire Authorities</v>
      </c>
      <c r="D1190" t="str">
        <f>VLOOKUP(B1190,lookup!$A$2:$D$49,4,0)</f>
        <v>E31000011</v>
      </c>
      <c r="E1190" t="s">
        <v>179</v>
      </c>
      <c r="F1190" t="s">
        <v>1077</v>
      </c>
      <c r="G1190">
        <v>1</v>
      </c>
      <c r="H1190" s="28"/>
    </row>
    <row r="1191" spans="1:8" x14ac:dyDescent="0.3">
      <c r="A1191">
        <v>2019</v>
      </c>
      <c r="B1191" t="s">
        <v>30</v>
      </c>
      <c r="C1191" t="str">
        <f>VLOOKUP(B1191,lookup!$A$2:$D$49,3,0)</f>
        <v>Non Metropolitan Fire Authorities</v>
      </c>
      <c r="D1191" t="str">
        <f>VLOOKUP(B1191,lookup!$A$2:$D$49,4,0)</f>
        <v>E31000011</v>
      </c>
      <c r="E1191" t="s">
        <v>1087</v>
      </c>
      <c r="F1191" t="s">
        <v>1077</v>
      </c>
      <c r="G1191">
        <v>0</v>
      </c>
      <c r="H1191" s="28"/>
    </row>
    <row r="1192" spans="1:8" x14ac:dyDescent="0.3">
      <c r="A1192">
        <v>2019</v>
      </c>
      <c r="B1192" t="s">
        <v>30</v>
      </c>
      <c r="C1192" t="str">
        <f>VLOOKUP(B1192,lookup!$A$2:$D$49,3,0)</f>
        <v>Non Metropolitan Fire Authorities</v>
      </c>
      <c r="D1192" t="str">
        <f>VLOOKUP(B1192,lookup!$A$2:$D$49,4,0)</f>
        <v>E31000011</v>
      </c>
      <c r="E1192" t="s">
        <v>1088</v>
      </c>
      <c r="F1192" t="s">
        <v>1077</v>
      </c>
      <c r="G1192">
        <v>0</v>
      </c>
      <c r="H1192" s="28"/>
    </row>
    <row r="1193" spans="1:8" x14ac:dyDescent="0.3">
      <c r="A1193">
        <v>2019</v>
      </c>
      <c r="B1193" t="s">
        <v>30</v>
      </c>
      <c r="C1193" t="str">
        <f>VLOOKUP(B1193,lookup!$A$2:$D$49,3,0)</f>
        <v>Non Metropolitan Fire Authorities</v>
      </c>
      <c r="D1193" t="str">
        <f>VLOOKUP(B1193,lookup!$A$2:$D$49,4,0)</f>
        <v>E31000011</v>
      </c>
      <c r="E1193" t="s">
        <v>1089</v>
      </c>
      <c r="F1193" t="s">
        <v>1077</v>
      </c>
      <c r="G1193">
        <v>27</v>
      </c>
      <c r="H1193" s="28"/>
    </row>
    <row r="1194" spans="1:8" x14ac:dyDescent="0.3">
      <c r="A1194">
        <v>2019</v>
      </c>
      <c r="B1194" t="s">
        <v>36</v>
      </c>
      <c r="C1194" t="str">
        <f>VLOOKUP(B1194,lookup!$A$2:$D$49,3,0)</f>
        <v>Non Metropolitan Fire Authorities</v>
      </c>
      <c r="D1194" t="str">
        <f>VLOOKUP(B1194,lookup!$A$2:$D$49,4,0)</f>
        <v>E31000013</v>
      </c>
      <c r="E1194" t="s">
        <v>175</v>
      </c>
      <c r="F1194" t="s">
        <v>1077</v>
      </c>
      <c r="G1194">
        <v>63</v>
      </c>
      <c r="H1194" s="28"/>
    </row>
    <row r="1195" spans="1:8" x14ac:dyDescent="0.3">
      <c r="A1195">
        <v>2019</v>
      </c>
      <c r="B1195" t="s">
        <v>36</v>
      </c>
      <c r="C1195" t="str">
        <f>VLOOKUP(B1195,lookup!$A$2:$D$49,3,0)</f>
        <v>Non Metropolitan Fire Authorities</v>
      </c>
      <c r="D1195" t="str">
        <f>VLOOKUP(B1195,lookup!$A$2:$D$49,4,0)</f>
        <v>E31000013</v>
      </c>
      <c r="E1195" t="s">
        <v>1086</v>
      </c>
      <c r="F1195" t="s">
        <v>1077</v>
      </c>
      <c r="G1195">
        <v>1</v>
      </c>
      <c r="H1195" s="28"/>
    </row>
    <row r="1196" spans="1:8" x14ac:dyDescent="0.3">
      <c r="A1196">
        <v>2019</v>
      </c>
      <c r="B1196" t="s">
        <v>36</v>
      </c>
      <c r="C1196" t="str">
        <f>VLOOKUP(B1196,lookup!$A$2:$D$49,3,0)</f>
        <v>Non Metropolitan Fire Authorities</v>
      </c>
      <c r="D1196" t="str">
        <f>VLOOKUP(B1196,lookup!$A$2:$D$49,4,0)</f>
        <v>E31000013</v>
      </c>
      <c r="E1196" t="s">
        <v>177</v>
      </c>
      <c r="F1196" t="s">
        <v>1077</v>
      </c>
      <c r="G1196">
        <v>0</v>
      </c>
      <c r="H1196" s="28"/>
    </row>
    <row r="1197" spans="1:8" x14ac:dyDescent="0.3">
      <c r="A1197">
        <v>2019</v>
      </c>
      <c r="B1197" t="s">
        <v>36</v>
      </c>
      <c r="C1197" t="str">
        <f>VLOOKUP(B1197,lookup!$A$2:$D$49,3,0)</f>
        <v>Non Metropolitan Fire Authorities</v>
      </c>
      <c r="D1197" t="str">
        <f>VLOOKUP(B1197,lookup!$A$2:$D$49,4,0)</f>
        <v>E31000013</v>
      </c>
      <c r="E1197" t="s">
        <v>178</v>
      </c>
      <c r="F1197" t="s">
        <v>1077</v>
      </c>
      <c r="G1197">
        <v>0</v>
      </c>
      <c r="H1197" s="28"/>
    </row>
    <row r="1198" spans="1:8" x14ac:dyDescent="0.3">
      <c r="A1198">
        <v>2019</v>
      </c>
      <c r="B1198" t="s">
        <v>36</v>
      </c>
      <c r="C1198" t="str">
        <f>VLOOKUP(B1198,lookup!$A$2:$D$49,3,0)</f>
        <v>Non Metropolitan Fire Authorities</v>
      </c>
      <c r="D1198" t="str">
        <f>VLOOKUP(B1198,lookup!$A$2:$D$49,4,0)</f>
        <v>E31000013</v>
      </c>
      <c r="E1198" t="s">
        <v>179</v>
      </c>
      <c r="F1198" t="s">
        <v>1077</v>
      </c>
      <c r="G1198">
        <v>0</v>
      </c>
      <c r="H1198" s="28"/>
    </row>
    <row r="1199" spans="1:8" x14ac:dyDescent="0.3">
      <c r="A1199">
        <v>2019</v>
      </c>
      <c r="B1199" t="s">
        <v>36</v>
      </c>
      <c r="C1199" t="str">
        <f>VLOOKUP(B1199,lookup!$A$2:$D$49,3,0)</f>
        <v>Non Metropolitan Fire Authorities</v>
      </c>
      <c r="D1199" t="str">
        <f>VLOOKUP(B1199,lookup!$A$2:$D$49,4,0)</f>
        <v>E31000013</v>
      </c>
      <c r="E1199" t="s">
        <v>1087</v>
      </c>
      <c r="F1199" t="s">
        <v>1077</v>
      </c>
      <c r="G1199">
        <v>0</v>
      </c>
      <c r="H1199" s="28"/>
    </row>
    <row r="1200" spans="1:8" x14ac:dyDescent="0.3">
      <c r="A1200">
        <v>2019</v>
      </c>
      <c r="B1200" t="s">
        <v>36</v>
      </c>
      <c r="C1200" t="str">
        <f>VLOOKUP(B1200,lookup!$A$2:$D$49,3,0)</f>
        <v>Non Metropolitan Fire Authorities</v>
      </c>
      <c r="D1200" t="str">
        <f>VLOOKUP(B1200,lookup!$A$2:$D$49,4,0)</f>
        <v>E31000013</v>
      </c>
      <c r="E1200" t="s">
        <v>1088</v>
      </c>
      <c r="F1200" t="s">
        <v>1077</v>
      </c>
      <c r="G1200">
        <v>0</v>
      </c>
      <c r="H1200" s="28"/>
    </row>
    <row r="1201" spans="1:8" x14ac:dyDescent="0.3">
      <c r="A1201">
        <v>2019</v>
      </c>
      <c r="B1201" t="s">
        <v>36</v>
      </c>
      <c r="C1201" t="str">
        <f>VLOOKUP(B1201,lookup!$A$2:$D$49,3,0)</f>
        <v>Non Metropolitan Fire Authorities</v>
      </c>
      <c r="D1201" t="str">
        <f>VLOOKUP(B1201,lookup!$A$2:$D$49,4,0)</f>
        <v>E31000013</v>
      </c>
      <c r="E1201" t="s">
        <v>1089</v>
      </c>
      <c r="F1201" t="s">
        <v>1077</v>
      </c>
      <c r="G1201">
        <v>16</v>
      </c>
      <c r="H1201" s="28"/>
    </row>
    <row r="1202" spans="1:8" x14ac:dyDescent="0.3">
      <c r="A1202">
        <v>2019</v>
      </c>
      <c r="B1202" t="s">
        <v>39</v>
      </c>
      <c r="C1202" t="str">
        <f>VLOOKUP(B1202,lookup!$A$2:$D$49,3,0)</f>
        <v>Non Metropolitan Fire Authorities</v>
      </c>
      <c r="D1202" t="str">
        <f>VLOOKUP(B1202,lookup!$A$2:$D$49,4,0)</f>
        <v>E31000014</v>
      </c>
      <c r="E1202" t="s">
        <v>175</v>
      </c>
      <c r="F1202" t="s">
        <v>1077</v>
      </c>
      <c r="G1202">
        <v>137</v>
      </c>
      <c r="H1202" s="28"/>
    </row>
    <row r="1203" spans="1:8" x14ac:dyDescent="0.3">
      <c r="A1203">
        <v>2019</v>
      </c>
      <c r="B1203" t="s">
        <v>39</v>
      </c>
      <c r="C1203" t="str">
        <f>VLOOKUP(B1203,lookup!$A$2:$D$49,3,0)</f>
        <v>Non Metropolitan Fire Authorities</v>
      </c>
      <c r="D1203" t="str">
        <f>VLOOKUP(B1203,lookup!$A$2:$D$49,4,0)</f>
        <v>E31000014</v>
      </c>
      <c r="E1203" t="s">
        <v>1086</v>
      </c>
      <c r="F1203" t="s">
        <v>1077</v>
      </c>
      <c r="G1203">
        <v>9</v>
      </c>
      <c r="H1203" s="28"/>
    </row>
    <row r="1204" spans="1:8" x14ac:dyDescent="0.3">
      <c r="A1204">
        <v>2019</v>
      </c>
      <c r="B1204" t="s">
        <v>39</v>
      </c>
      <c r="C1204" t="str">
        <f>VLOOKUP(B1204,lookup!$A$2:$D$49,3,0)</f>
        <v>Non Metropolitan Fire Authorities</v>
      </c>
      <c r="D1204" t="str">
        <f>VLOOKUP(B1204,lookup!$A$2:$D$49,4,0)</f>
        <v>E31000014</v>
      </c>
      <c r="E1204" t="s">
        <v>177</v>
      </c>
      <c r="F1204" t="s">
        <v>1077</v>
      </c>
      <c r="G1204">
        <v>1</v>
      </c>
      <c r="H1204" s="28"/>
    </row>
    <row r="1205" spans="1:8" x14ac:dyDescent="0.3">
      <c r="A1205">
        <v>2019</v>
      </c>
      <c r="B1205" t="s">
        <v>39</v>
      </c>
      <c r="C1205" t="str">
        <f>VLOOKUP(B1205,lookup!$A$2:$D$49,3,0)</f>
        <v>Non Metropolitan Fire Authorities</v>
      </c>
      <c r="D1205" t="str">
        <f>VLOOKUP(B1205,lookup!$A$2:$D$49,4,0)</f>
        <v>E31000014</v>
      </c>
      <c r="E1205" t="s">
        <v>178</v>
      </c>
      <c r="F1205" t="s">
        <v>1077</v>
      </c>
      <c r="G1205">
        <v>1</v>
      </c>
      <c r="H1205" s="28"/>
    </row>
    <row r="1206" spans="1:8" x14ac:dyDescent="0.3">
      <c r="A1206">
        <v>2019</v>
      </c>
      <c r="B1206" t="s">
        <v>39</v>
      </c>
      <c r="C1206" t="str">
        <f>VLOOKUP(B1206,lookup!$A$2:$D$49,3,0)</f>
        <v>Non Metropolitan Fire Authorities</v>
      </c>
      <c r="D1206" t="str">
        <f>VLOOKUP(B1206,lookup!$A$2:$D$49,4,0)</f>
        <v>E31000014</v>
      </c>
      <c r="E1206" t="s">
        <v>179</v>
      </c>
      <c r="F1206" t="s">
        <v>1077</v>
      </c>
      <c r="G1206">
        <v>1</v>
      </c>
      <c r="H1206" s="28"/>
    </row>
    <row r="1207" spans="1:8" x14ac:dyDescent="0.3">
      <c r="A1207">
        <v>2019</v>
      </c>
      <c r="B1207" t="s">
        <v>39</v>
      </c>
      <c r="C1207" t="str">
        <f>VLOOKUP(B1207,lookup!$A$2:$D$49,3,0)</f>
        <v>Non Metropolitan Fire Authorities</v>
      </c>
      <c r="D1207" t="str">
        <f>VLOOKUP(B1207,lookup!$A$2:$D$49,4,0)</f>
        <v>E31000014</v>
      </c>
      <c r="E1207" t="s">
        <v>1087</v>
      </c>
      <c r="F1207" t="s">
        <v>1077</v>
      </c>
      <c r="G1207">
        <v>0</v>
      </c>
      <c r="H1207" s="28"/>
    </row>
    <row r="1208" spans="1:8" x14ac:dyDescent="0.3">
      <c r="A1208">
        <v>2019</v>
      </c>
      <c r="B1208" t="s">
        <v>39</v>
      </c>
      <c r="C1208" t="str">
        <f>VLOOKUP(B1208,lookup!$A$2:$D$49,3,0)</f>
        <v>Non Metropolitan Fire Authorities</v>
      </c>
      <c r="D1208" t="str">
        <f>VLOOKUP(B1208,lookup!$A$2:$D$49,4,0)</f>
        <v>E31000014</v>
      </c>
      <c r="E1208" t="s">
        <v>1088</v>
      </c>
      <c r="F1208" t="s">
        <v>1077</v>
      </c>
      <c r="G1208">
        <v>1</v>
      </c>
      <c r="H1208" s="28"/>
    </row>
    <row r="1209" spans="1:8" x14ac:dyDescent="0.3">
      <c r="A1209">
        <v>2019</v>
      </c>
      <c r="B1209" t="s">
        <v>39</v>
      </c>
      <c r="C1209" t="str">
        <f>VLOOKUP(B1209,lookup!$A$2:$D$49,3,0)</f>
        <v>Non Metropolitan Fire Authorities</v>
      </c>
      <c r="D1209" t="str">
        <f>VLOOKUP(B1209,lookup!$A$2:$D$49,4,0)</f>
        <v>E31000014</v>
      </c>
      <c r="E1209" t="s">
        <v>1089</v>
      </c>
      <c r="F1209" t="s">
        <v>1077</v>
      </c>
      <c r="G1209">
        <v>14</v>
      </c>
      <c r="H1209" s="28"/>
    </row>
    <row r="1210" spans="1:8" x14ac:dyDescent="0.3">
      <c r="A1210">
        <v>2019</v>
      </c>
      <c r="B1210" t="s">
        <v>42</v>
      </c>
      <c r="C1210" t="str">
        <f>VLOOKUP(B1210,lookup!$A$2:$D$49,3,0)</f>
        <v>Non Metropolitan Fire Authorities</v>
      </c>
      <c r="D1210" t="str">
        <f>VLOOKUP(B1210,lookup!$A$2:$D$49,4,0)</f>
        <v>E31000015</v>
      </c>
      <c r="E1210" t="s">
        <v>175</v>
      </c>
      <c r="F1210" t="s">
        <v>1077</v>
      </c>
      <c r="G1210">
        <v>164</v>
      </c>
      <c r="H1210" s="28"/>
    </row>
    <row r="1211" spans="1:8" x14ac:dyDescent="0.3">
      <c r="A1211">
        <v>2019</v>
      </c>
      <c r="B1211" t="s">
        <v>42</v>
      </c>
      <c r="C1211" t="str">
        <f>VLOOKUP(B1211,lookup!$A$2:$D$49,3,0)</f>
        <v>Non Metropolitan Fire Authorities</v>
      </c>
      <c r="D1211" t="str">
        <f>VLOOKUP(B1211,lookup!$A$2:$D$49,4,0)</f>
        <v>E31000015</v>
      </c>
      <c r="E1211" t="s">
        <v>1086</v>
      </c>
      <c r="F1211" t="s">
        <v>1077</v>
      </c>
      <c r="G1211">
        <v>3</v>
      </c>
      <c r="H1211" s="28"/>
    </row>
    <row r="1212" spans="1:8" x14ac:dyDescent="0.3">
      <c r="A1212">
        <v>2019</v>
      </c>
      <c r="B1212" t="s">
        <v>42</v>
      </c>
      <c r="C1212" t="str">
        <f>VLOOKUP(B1212,lookup!$A$2:$D$49,3,0)</f>
        <v>Non Metropolitan Fire Authorities</v>
      </c>
      <c r="D1212" t="str">
        <f>VLOOKUP(B1212,lookup!$A$2:$D$49,4,0)</f>
        <v>E31000015</v>
      </c>
      <c r="E1212" t="s">
        <v>177</v>
      </c>
      <c r="F1212" t="s">
        <v>1077</v>
      </c>
      <c r="G1212">
        <v>0</v>
      </c>
      <c r="H1212" s="28"/>
    </row>
    <row r="1213" spans="1:8" x14ac:dyDescent="0.3">
      <c r="A1213">
        <v>2019</v>
      </c>
      <c r="B1213" t="s">
        <v>42</v>
      </c>
      <c r="C1213" t="str">
        <f>VLOOKUP(B1213,lookup!$A$2:$D$49,3,0)</f>
        <v>Non Metropolitan Fire Authorities</v>
      </c>
      <c r="D1213" t="str">
        <f>VLOOKUP(B1213,lookup!$A$2:$D$49,4,0)</f>
        <v>E31000015</v>
      </c>
      <c r="E1213" t="s">
        <v>178</v>
      </c>
      <c r="F1213" t="s">
        <v>1077</v>
      </c>
      <c r="G1213">
        <v>1</v>
      </c>
      <c r="H1213" s="28"/>
    </row>
    <row r="1214" spans="1:8" x14ac:dyDescent="0.3">
      <c r="A1214">
        <v>2019</v>
      </c>
      <c r="B1214" t="s">
        <v>42</v>
      </c>
      <c r="C1214" t="str">
        <f>VLOOKUP(B1214,lookup!$A$2:$D$49,3,0)</f>
        <v>Non Metropolitan Fire Authorities</v>
      </c>
      <c r="D1214" t="str">
        <f>VLOOKUP(B1214,lookup!$A$2:$D$49,4,0)</f>
        <v>E31000015</v>
      </c>
      <c r="E1214" t="s">
        <v>179</v>
      </c>
      <c r="F1214" t="s">
        <v>1077</v>
      </c>
      <c r="G1214">
        <v>1</v>
      </c>
      <c r="H1214" s="28"/>
    </row>
    <row r="1215" spans="1:8" x14ac:dyDescent="0.3">
      <c r="A1215">
        <v>2019</v>
      </c>
      <c r="B1215" t="s">
        <v>42</v>
      </c>
      <c r="C1215" t="str">
        <f>VLOOKUP(B1215,lookup!$A$2:$D$49,3,0)</f>
        <v>Non Metropolitan Fire Authorities</v>
      </c>
      <c r="D1215" t="str">
        <f>VLOOKUP(B1215,lookup!$A$2:$D$49,4,0)</f>
        <v>E31000015</v>
      </c>
      <c r="E1215" t="s">
        <v>1087</v>
      </c>
      <c r="F1215" t="s">
        <v>1077</v>
      </c>
      <c r="G1215">
        <v>0</v>
      </c>
      <c r="H1215" s="28"/>
    </row>
    <row r="1216" spans="1:8" x14ac:dyDescent="0.3">
      <c r="A1216">
        <v>2019</v>
      </c>
      <c r="B1216" t="s">
        <v>42</v>
      </c>
      <c r="C1216" t="str">
        <f>VLOOKUP(B1216,lookup!$A$2:$D$49,3,0)</f>
        <v>Non Metropolitan Fire Authorities</v>
      </c>
      <c r="D1216" t="str">
        <f>VLOOKUP(B1216,lookup!$A$2:$D$49,4,0)</f>
        <v>E31000015</v>
      </c>
      <c r="E1216" t="s">
        <v>1088</v>
      </c>
      <c r="F1216" t="s">
        <v>1077</v>
      </c>
      <c r="G1216">
        <v>0</v>
      </c>
      <c r="H1216" s="28"/>
    </row>
    <row r="1217" spans="1:8" x14ac:dyDescent="0.3">
      <c r="A1217">
        <v>2019</v>
      </c>
      <c r="B1217" t="s">
        <v>42</v>
      </c>
      <c r="C1217" t="str">
        <f>VLOOKUP(B1217,lookup!$A$2:$D$49,3,0)</f>
        <v>Non Metropolitan Fire Authorities</v>
      </c>
      <c r="D1217" t="str">
        <f>VLOOKUP(B1217,lookup!$A$2:$D$49,4,0)</f>
        <v>E31000015</v>
      </c>
      <c r="E1217" t="s">
        <v>1089</v>
      </c>
      <c r="F1217" t="s">
        <v>1077</v>
      </c>
      <c r="G1217">
        <v>112</v>
      </c>
      <c r="H1217" s="28"/>
    </row>
    <row r="1218" spans="1:8" x14ac:dyDescent="0.3">
      <c r="A1218">
        <v>2019</v>
      </c>
      <c r="B1218" t="s">
        <v>45</v>
      </c>
      <c r="C1218" t="str">
        <f>VLOOKUP(B1218,lookup!$A$2:$D$49,3,0)</f>
        <v>Non Metropolitan Fire Authorities</v>
      </c>
      <c r="D1218" t="str">
        <f>VLOOKUP(B1218,lookup!$A$2:$D$49,4,0)</f>
        <v>E31000016</v>
      </c>
      <c r="E1218" t="s">
        <v>175</v>
      </c>
      <c r="F1218" t="s">
        <v>1077</v>
      </c>
      <c r="G1218">
        <v>35</v>
      </c>
      <c r="H1218" s="28"/>
    </row>
    <row r="1219" spans="1:8" x14ac:dyDescent="0.3">
      <c r="A1219">
        <v>2019</v>
      </c>
      <c r="B1219" t="s">
        <v>45</v>
      </c>
      <c r="C1219" t="str">
        <f>VLOOKUP(B1219,lookup!$A$2:$D$49,3,0)</f>
        <v>Non Metropolitan Fire Authorities</v>
      </c>
      <c r="D1219" t="str">
        <f>VLOOKUP(B1219,lookup!$A$2:$D$49,4,0)</f>
        <v>E31000016</v>
      </c>
      <c r="E1219" t="s">
        <v>1086</v>
      </c>
      <c r="F1219" t="s">
        <v>1077</v>
      </c>
      <c r="G1219">
        <v>0</v>
      </c>
      <c r="H1219" s="28"/>
    </row>
    <row r="1220" spans="1:8" x14ac:dyDescent="0.3">
      <c r="A1220">
        <v>2019</v>
      </c>
      <c r="B1220" t="s">
        <v>45</v>
      </c>
      <c r="C1220" t="str">
        <f>VLOOKUP(B1220,lookup!$A$2:$D$49,3,0)</f>
        <v>Non Metropolitan Fire Authorities</v>
      </c>
      <c r="D1220" t="str">
        <f>VLOOKUP(B1220,lookup!$A$2:$D$49,4,0)</f>
        <v>E31000016</v>
      </c>
      <c r="E1220" t="s">
        <v>177</v>
      </c>
      <c r="F1220" t="s">
        <v>1077</v>
      </c>
      <c r="G1220">
        <v>0</v>
      </c>
      <c r="H1220" s="28"/>
    </row>
    <row r="1221" spans="1:8" x14ac:dyDescent="0.3">
      <c r="A1221">
        <v>2019</v>
      </c>
      <c r="B1221" t="s">
        <v>45</v>
      </c>
      <c r="C1221" t="str">
        <f>VLOOKUP(B1221,lookup!$A$2:$D$49,3,0)</f>
        <v>Non Metropolitan Fire Authorities</v>
      </c>
      <c r="D1221" t="str">
        <f>VLOOKUP(B1221,lookup!$A$2:$D$49,4,0)</f>
        <v>E31000016</v>
      </c>
      <c r="E1221" t="s">
        <v>178</v>
      </c>
      <c r="F1221" t="s">
        <v>1077</v>
      </c>
      <c r="G1221">
        <v>0</v>
      </c>
      <c r="H1221" s="28"/>
    </row>
    <row r="1222" spans="1:8" x14ac:dyDescent="0.3">
      <c r="A1222">
        <v>2019</v>
      </c>
      <c r="B1222" t="s">
        <v>45</v>
      </c>
      <c r="C1222" t="str">
        <f>VLOOKUP(B1222,lookup!$A$2:$D$49,3,0)</f>
        <v>Non Metropolitan Fire Authorities</v>
      </c>
      <c r="D1222" t="str">
        <f>VLOOKUP(B1222,lookup!$A$2:$D$49,4,0)</f>
        <v>E31000016</v>
      </c>
      <c r="E1222" t="s">
        <v>179</v>
      </c>
      <c r="F1222" t="s">
        <v>1077</v>
      </c>
      <c r="G1222">
        <v>0</v>
      </c>
      <c r="H1222" s="28"/>
    </row>
    <row r="1223" spans="1:8" x14ac:dyDescent="0.3">
      <c r="A1223">
        <v>2019</v>
      </c>
      <c r="B1223" t="s">
        <v>45</v>
      </c>
      <c r="C1223" t="str">
        <f>VLOOKUP(B1223,lookup!$A$2:$D$49,3,0)</f>
        <v>Non Metropolitan Fire Authorities</v>
      </c>
      <c r="D1223" t="str">
        <f>VLOOKUP(B1223,lookup!$A$2:$D$49,4,0)</f>
        <v>E31000016</v>
      </c>
      <c r="E1223" t="s">
        <v>1087</v>
      </c>
      <c r="F1223" t="s">
        <v>1077</v>
      </c>
      <c r="G1223">
        <v>0</v>
      </c>
      <c r="H1223" s="28"/>
    </row>
    <row r="1224" spans="1:8" x14ac:dyDescent="0.3">
      <c r="A1224">
        <v>2019</v>
      </c>
      <c r="B1224" t="s">
        <v>45</v>
      </c>
      <c r="C1224" t="str">
        <f>VLOOKUP(B1224,lookup!$A$2:$D$49,3,0)</f>
        <v>Non Metropolitan Fire Authorities</v>
      </c>
      <c r="D1224" t="str">
        <f>VLOOKUP(B1224,lookup!$A$2:$D$49,4,0)</f>
        <v>E31000016</v>
      </c>
      <c r="E1224" t="s">
        <v>1088</v>
      </c>
      <c r="F1224" t="s">
        <v>1077</v>
      </c>
      <c r="G1224">
        <v>0</v>
      </c>
      <c r="H1224" s="28"/>
    </row>
    <row r="1225" spans="1:8" x14ac:dyDescent="0.3">
      <c r="A1225">
        <v>2019</v>
      </c>
      <c r="B1225" t="s">
        <v>45</v>
      </c>
      <c r="C1225" t="str">
        <f>VLOOKUP(B1225,lookup!$A$2:$D$49,3,0)</f>
        <v>Non Metropolitan Fire Authorities</v>
      </c>
      <c r="D1225" t="str">
        <f>VLOOKUP(B1225,lookup!$A$2:$D$49,4,0)</f>
        <v>E31000016</v>
      </c>
      <c r="E1225" t="s">
        <v>1089</v>
      </c>
      <c r="F1225" t="s">
        <v>1077</v>
      </c>
      <c r="G1225">
        <v>9</v>
      </c>
      <c r="H1225" s="28"/>
    </row>
    <row r="1226" spans="1:8" x14ac:dyDescent="0.3">
      <c r="A1226">
        <v>2019</v>
      </c>
      <c r="B1226" t="s">
        <v>48</v>
      </c>
      <c r="C1226" t="str">
        <f>VLOOKUP(B1226,lookup!$A$2:$D$49,3,0)</f>
        <v>Metropolitan Fire Authorities</v>
      </c>
      <c r="D1226" t="str">
        <f>VLOOKUP(B1226,lookup!$A$2:$D$49,4,0)</f>
        <v>E31000046</v>
      </c>
      <c r="E1226" t="s">
        <v>175</v>
      </c>
      <c r="F1226" t="s">
        <v>1077</v>
      </c>
      <c r="G1226">
        <v>528</v>
      </c>
      <c r="H1226" s="28"/>
    </row>
    <row r="1227" spans="1:8" x14ac:dyDescent="0.3">
      <c r="A1227">
        <v>2019</v>
      </c>
      <c r="B1227" t="s">
        <v>48</v>
      </c>
      <c r="C1227" t="str">
        <f>VLOOKUP(B1227,lookup!$A$2:$D$49,3,0)</f>
        <v>Metropolitan Fire Authorities</v>
      </c>
      <c r="D1227" t="str">
        <f>VLOOKUP(B1227,lookup!$A$2:$D$49,4,0)</f>
        <v>E31000046</v>
      </c>
      <c r="E1227" t="s">
        <v>1086</v>
      </c>
      <c r="F1227" t="s">
        <v>1077</v>
      </c>
      <c r="G1227">
        <v>43</v>
      </c>
      <c r="H1227" s="28"/>
    </row>
    <row r="1228" spans="1:8" x14ac:dyDescent="0.3">
      <c r="A1228">
        <v>2019</v>
      </c>
      <c r="B1228" t="s">
        <v>48</v>
      </c>
      <c r="C1228" t="str">
        <f>VLOOKUP(B1228,lookup!$A$2:$D$49,3,0)</f>
        <v>Metropolitan Fire Authorities</v>
      </c>
      <c r="D1228" t="str">
        <f>VLOOKUP(B1228,lookup!$A$2:$D$49,4,0)</f>
        <v>E31000046</v>
      </c>
      <c r="E1228" t="s">
        <v>177</v>
      </c>
      <c r="F1228" t="s">
        <v>1077</v>
      </c>
      <c r="G1228">
        <v>30</v>
      </c>
      <c r="H1228" s="28"/>
    </row>
    <row r="1229" spans="1:8" x14ac:dyDescent="0.3">
      <c r="A1229">
        <v>2019</v>
      </c>
      <c r="B1229" t="s">
        <v>48</v>
      </c>
      <c r="C1229" t="str">
        <f>VLOOKUP(B1229,lookup!$A$2:$D$49,3,0)</f>
        <v>Metropolitan Fire Authorities</v>
      </c>
      <c r="D1229" t="str">
        <f>VLOOKUP(B1229,lookup!$A$2:$D$49,4,0)</f>
        <v>E31000046</v>
      </c>
      <c r="E1229" t="s">
        <v>178</v>
      </c>
      <c r="F1229" t="s">
        <v>1077</v>
      </c>
      <c r="G1229">
        <v>60</v>
      </c>
      <c r="H1229" s="28"/>
    </row>
    <row r="1230" spans="1:8" x14ac:dyDescent="0.3">
      <c r="A1230">
        <v>2019</v>
      </c>
      <c r="B1230" t="s">
        <v>48</v>
      </c>
      <c r="C1230" t="str">
        <f>VLOOKUP(B1230,lookup!$A$2:$D$49,3,0)</f>
        <v>Metropolitan Fire Authorities</v>
      </c>
      <c r="D1230" t="str">
        <f>VLOOKUP(B1230,lookup!$A$2:$D$49,4,0)</f>
        <v>E31000046</v>
      </c>
      <c r="E1230" t="s">
        <v>179</v>
      </c>
      <c r="F1230" t="s">
        <v>1077</v>
      </c>
      <c r="G1230">
        <v>133</v>
      </c>
      <c r="H1230" s="28"/>
    </row>
    <row r="1231" spans="1:8" x14ac:dyDescent="0.3">
      <c r="A1231">
        <v>2019</v>
      </c>
      <c r="B1231" t="s">
        <v>48</v>
      </c>
      <c r="C1231" t="str">
        <f>VLOOKUP(B1231,lookup!$A$2:$D$49,3,0)</f>
        <v>Metropolitan Fire Authorities</v>
      </c>
      <c r="D1231" t="str">
        <f>VLOOKUP(B1231,lookup!$A$2:$D$49,4,0)</f>
        <v>E31000046</v>
      </c>
      <c r="E1231" t="s">
        <v>1087</v>
      </c>
      <c r="F1231" t="s">
        <v>1077</v>
      </c>
      <c r="G1231">
        <v>6</v>
      </c>
      <c r="H1231" s="28"/>
    </row>
    <row r="1232" spans="1:8" x14ac:dyDescent="0.3">
      <c r="A1232">
        <v>2019</v>
      </c>
      <c r="B1232" t="s">
        <v>48</v>
      </c>
      <c r="C1232" t="str">
        <f>VLOOKUP(B1232,lookup!$A$2:$D$49,3,0)</f>
        <v>Metropolitan Fire Authorities</v>
      </c>
      <c r="D1232" t="str">
        <f>VLOOKUP(B1232,lookup!$A$2:$D$49,4,0)</f>
        <v>E31000046</v>
      </c>
      <c r="E1232" t="s">
        <v>1088</v>
      </c>
      <c r="F1232" t="s">
        <v>1077</v>
      </c>
      <c r="G1232">
        <v>23</v>
      </c>
      <c r="H1232" s="28"/>
    </row>
    <row r="1233" spans="1:8" x14ac:dyDescent="0.3">
      <c r="A1233">
        <v>2019</v>
      </c>
      <c r="B1233" t="s">
        <v>48</v>
      </c>
      <c r="C1233" t="str">
        <f>VLOOKUP(B1233,lookup!$A$2:$D$49,3,0)</f>
        <v>Metropolitan Fire Authorities</v>
      </c>
      <c r="D1233" t="str">
        <f>VLOOKUP(B1233,lookup!$A$2:$D$49,4,0)</f>
        <v>E31000046</v>
      </c>
      <c r="E1233" t="s">
        <v>1089</v>
      </c>
      <c r="F1233" t="s">
        <v>1077</v>
      </c>
      <c r="G1233">
        <v>11</v>
      </c>
      <c r="H1233" s="28"/>
    </row>
    <row r="1234" spans="1:8" x14ac:dyDescent="0.3">
      <c r="A1234">
        <v>2019</v>
      </c>
      <c r="B1234" t="s">
        <v>51</v>
      </c>
      <c r="C1234" t="str">
        <f>VLOOKUP(B1234,lookup!$A$2:$D$49,3,0)</f>
        <v>Metropolitan Fire Authorities</v>
      </c>
      <c r="D1234" t="str">
        <f>VLOOKUP(B1234,lookup!$A$2:$D$49,4,0)</f>
        <v>E31000040</v>
      </c>
      <c r="E1234" t="s">
        <v>175</v>
      </c>
      <c r="F1234" t="s">
        <v>1077</v>
      </c>
      <c r="G1234">
        <v>351</v>
      </c>
      <c r="H1234" s="28"/>
    </row>
    <row r="1235" spans="1:8" x14ac:dyDescent="0.3">
      <c r="A1235">
        <v>2019</v>
      </c>
      <c r="B1235" t="s">
        <v>51</v>
      </c>
      <c r="C1235" t="str">
        <f>VLOOKUP(B1235,lookup!$A$2:$D$49,3,0)</f>
        <v>Metropolitan Fire Authorities</v>
      </c>
      <c r="D1235" t="str">
        <f>VLOOKUP(B1235,lookup!$A$2:$D$49,4,0)</f>
        <v>E31000040</v>
      </c>
      <c r="E1235" t="s">
        <v>1086</v>
      </c>
      <c r="F1235" t="s">
        <v>1077</v>
      </c>
      <c r="G1235">
        <v>7</v>
      </c>
      <c r="H1235" s="28"/>
    </row>
    <row r="1236" spans="1:8" x14ac:dyDescent="0.3">
      <c r="A1236">
        <v>2019</v>
      </c>
      <c r="B1236" t="s">
        <v>51</v>
      </c>
      <c r="C1236" t="str">
        <f>VLOOKUP(B1236,lookup!$A$2:$D$49,3,0)</f>
        <v>Metropolitan Fire Authorities</v>
      </c>
      <c r="D1236" t="str">
        <f>VLOOKUP(B1236,lookup!$A$2:$D$49,4,0)</f>
        <v>E31000040</v>
      </c>
      <c r="E1236" t="s">
        <v>177</v>
      </c>
      <c r="F1236" t="s">
        <v>1077</v>
      </c>
      <c r="G1236">
        <v>6</v>
      </c>
      <c r="H1236" s="28"/>
    </row>
    <row r="1237" spans="1:8" x14ac:dyDescent="0.3">
      <c r="A1237">
        <v>2019</v>
      </c>
      <c r="B1237" t="s">
        <v>51</v>
      </c>
      <c r="C1237" t="str">
        <f>VLOOKUP(B1237,lookup!$A$2:$D$49,3,0)</f>
        <v>Metropolitan Fire Authorities</v>
      </c>
      <c r="D1237" t="str">
        <f>VLOOKUP(B1237,lookup!$A$2:$D$49,4,0)</f>
        <v>E31000040</v>
      </c>
      <c r="E1237" t="s">
        <v>178</v>
      </c>
      <c r="F1237" t="s">
        <v>1077</v>
      </c>
      <c r="G1237">
        <v>7</v>
      </c>
      <c r="H1237" s="28"/>
    </row>
    <row r="1238" spans="1:8" x14ac:dyDescent="0.3">
      <c r="A1238">
        <v>2019</v>
      </c>
      <c r="B1238" t="s">
        <v>51</v>
      </c>
      <c r="C1238" t="str">
        <f>VLOOKUP(B1238,lookup!$A$2:$D$49,3,0)</f>
        <v>Metropolitan Fire Authorities</v>
      </c>
      <c r="D1238" t="str">
        <f>VLOOKUP(B1238,lookup!$A$2:$D$49,4,0)</f>
        <v>E31000040</v>
      </c>
      <c r="E1238" t="s">
        <v>179</v>
      </c>
      <c r="F1238" t="s">
        <v>1077</v>
      </c>
      <c r="G1238">
        <v>8</v>
      </c>
      <c r="H1238" s="28"/>
    </row>
    <row r="1239" spans="1:8" x14ac:dyDescent="0.3">
      <c r="A1239">
        <v>2019</v>
      </c>
      <c r="B1239" t="s">
        <v>51</v>
      </c>
      <c r="C1239" t="str">
        <f>VLOOKUP(B1239,lookup!$A$2:$D$49,3,0)</f>
        <v>Metropolitan Fire Authorities</v>
      </c>
      <c r="D1239" t="str">
        <f>VLOOKUP(B1239,lookup!$A$2:$D$49,4,0)</f>
        <v>E31000040</v>
      </c>
      <c r="E1239" t="s">
        <v>1087</v>
      </c>
      <c r="F1239" t="s">
        <v>1077</v>
      </c>
      <c r="G1239">
        <v>2</v>
      </c>
      <c r="H1239" s="28"/>
    </row>
    <row r="1240" spans="1:8" x14ac:dyDescent="0.3">
      <c r="A1240">
        <v>2019</v>
      </c>
      <c r="B1240" t="s">
        <v>51</v>
      </c>
      <c r="C1240" t="str">
        <f>VLOOKUP(B1240,lookup!$A$2:$D$49,3,0)</f>
        <v>Metropolitan Fire Authorities</v>
      </c>
      <c r="D1240" t="str">
        <f>VLOOKUP(B1240,lookup!$A$2:$D$49,4,0)</f>
        <v>E31000040</v>
      </c>
      <c r="E1240" t="s">
        <v>1088</v>
      </c>
      <c r="F1240" t="s">
        <v>1077</v>
      </c>
      <c r="G1240">
        <v>0</v>
      </c>
      <c r="H1240" s="28"/>
    </row>
    <row r="1241" spans="1:8" x14ac:dyDescent="0.3">
      <c r="A1241">
        <v>2019</v>
      </c>
      <c r="B1241" t="s">
        <v>51</v>
      </c>
      <c r="C1241" t="str">
        <f>VLOOKUP(B1241,lookup!$A$2:$D$49,3,0)</f>
        <v>Metropolitan Fire Authorities</v>
      </c>
      <c r="D1241" t="str">
        <f>VLOOKUP(B1241,lookup!$A$2:$D$49,4,0)</f>
        <v>E31000040</v>
      </c>
      <c r="E1241" t="s">
        <v>1089</v>
      </c>
      <c r="F1241" t="s">
        <v>1077</v>
      </c>
      <c r="G1241">
        <v>40</v>
      </c>
      <c r="H1241" s="28"/>
    </row>
    <row r="1242" spans="1:8" x14ac:dyDescent="0.3">
      <c r="A1242">
        <v>2019</v>
      </c>
      <c r="B1242" t="s">
        <v>54</v>
      </c>
      <c r="C1242" t="str">
        <f>VLOOKUP(B1242,lookup!$A$2:$D$49,3,0)</f>
        <v>Non Metropolitan Fire Authorities</v>
      </c>
      <c r="D1242" t="str">
        <f>VLOOKUP(B1242,lookup!$A$2:$D$49,4,0)</f>
        <v>E31000017</v>
      </c>
      <c r="E1242" t="s">
        <v>175</v>
      </c>
      <c r="F1242" t="s">
        <v>1077</v>
      </c>
      <c r="G1242">
        <v>205</v>
      </c>
      <c r="H1242" s="28"/>
    </row>
    <row r="1243" spans="1:8" x14ac:dyDescent="0.3">
      <c r="A1243">
        <v>2019</v>
      </c>
      <c r="B1243" t="s">
        <v>54</v>
      </c>
      <c r="C1243" t="str">
        <f>VLOOKUP(B1243,lookup!$A$2:$D$49,3,0)</f>
        <v>Non Metropolitan Fire Authorities</v>
      </c>
      <c r="D1243" t="str">
        <f>VLOOKUP(B1243,lookup!$A$2:$D$49,4,0)</f>
        <v>E31000017</v>
      </c>
      <c r="E1243" t="s">
        <v>1086</v>
      </c>
      <c r="F1243" t="s">
        <v>1077</v>
      </c>
      <c r="G1243">
        <v>6</v>
      </c>
      <c r="H1243" s="28"/>
    </row>
    <row r="1244" spans="1:8" x14ac:dyDescent="0.3">
      <c r="A1244">
        <v>2019</v>
      </c>
      <c r="B1244" t="s">
        <v>54</v>
      </c>
      <c r="C1244" t="str">
        <f>VLOOKUP(B1244,lookup!$A$2:$D$49,3,0)</f>
        <v>Non Metropolitan Fire Authorities</v>
      </c>
      <c r="D1244" t="str">
        <f>VLOOKUP(B1244,lookup!$A$2:$D$49,4,0)</f>
        <v>E31000017</v>
      </c>
      <c r="E1244" t="s">
        <v>177</v>
      </c>
      <c r="F1244" t="s">
        <v>1077</v>
      </c>
      <c r="G1244">
        <v>3</v>
      </c>
      <c r="H1244" s="28"/>
    </row>
    <row r="1245" spans="1:8" x14ac:dyDescent="0.3">
      <c r="A1245">
        <v>2019</v>
      </c>
      <c r="B1245" t="s">
        <v>54</v>
      </c>
      <c r="C1245" t="str">
        <f>VLOOKUP(B1245,lookup!$A$2:$D$49,3,0)</f>
        <v>Non Metropolitan Fire Authorities</v>
      </c>
      <c r="D1245" t="str">
        <f>VLOOKUP(B1245,lookup!$A$2:$D$49,4,0)</f>
        <v>E31000017</v>
      </c>
      <c r="E1245" t="s">
        <v>178</v>
      </c>
      <c r="F1245" t="s">
        <v>1077</v>
      </c>
      <c r="G1245">
        <v>5</v>
      </c>
      <c r="H1245" s="28"/>
    </row>
    <row r="1246" spans="1:8" x14ac:dyDescent="0.3">
      <c r="A1246">
        <v>2019</v>
      </c>
      <c r="B1246" t="s">
        <v>54</v>
      </c>
      <c r="C1246" t="str">
        <f>VLOOKUP(B1246,lookup!$A$2:$D$49,3,0)</f>
        <v>Non Metropolitan Fire Authorities</v>
      </c>
      <c r="D1246" t="str">
        <f>VLOOKUP(B1246,lookup!$A$2:$D$49,4,0)</f>
        <v>E31000017</v>
      </c>
      <c r="E1246" t="s">
        <v>179</v>
      </c>
      <c r="F1246" t="s">
        <v>1077</v>
      </c>
      <c r="G1246">
        <v>1</v>
      </c>
      <c r="H1246" s="28"/>
    </row>
    <row r="1247" spans="1:8" x14ac:dyDescent="0.3">
      <c r="A1247">
        <v>2019</v>
      </c>
      <c r="B1247" t="s">
        <v>54</v>
      </c>
      <c r="C1247" t="str">
        <f>VLOOKUP(B1247,lookup!$A$2:$D$49,3,0)</f>
        <v>Non Metropolitan Fire Authorities</v>
      </c>
      <c r="D1247" t="str">
        <f>VLOOKUP(B1247,lookup!$A$2:$D$49,4,0)</f>
        <v>E31000017</v>
      </c>
      <c r="E1247" t="s">
        <v>1087</v>
      </c>
      <c r="F1247" t="s">
        <v>1077</v>
      </c>
      <c r="G1247">
        <v>0</v>
      </c>
      <c r="H1247" s="28"/>
    </row>
    <row r="1248" spans="1:8" x14ac:dyDescent="0.3">
      <c r="A1248">
        <v>2019</v>
      </c>
      <c r="B1248" t="s">
        <v>54</v>
      </c>
      <c r="C1248" t="str">
        <f>VLOOKUP(B1248,lookup!$A$2:$D$49,3,0)</f>
        <v>Non Metropolitan Fire Authorities</v>
      </c>
      <c r="D1248" t="str">
        <f>VLOOKUP(B1248,lookup!$A$2:$D$49,4,0)</f>
        <v>E31000017</v>
      </c>
      <c r="E1248" t="s">
        <v>1088</v>
      </c>
      <c r="F1248" t="s">
        <v>1077</v>
      </c>
      <c r="G1248">
        <v>1</v>
      </c>
      <c r="H1248" s="28"/>
    </row>
    <row r="1249" spans="1:8" x14ac:dyDescent="0.3">
      <c r="A1249">
        <v>2019</v>
      </c>
      <c r="B1249" t="s">
        <v>54</v>
      </c>
      <c r="C1249" t="str">
        <f>VLOOKUP(B1249,lookup!$A$2:$D$49,3,0)</f>
        <v>Non Metropolitan Fire Authorities</v>
      </c>
      <c r="D1249" t="str">
        <f>VLOOKUP(B1249,lookup!$A$2:$D$49,4,0)</f>
        <v>E31000017</v>
      </c>
      <c r="E1249" t="s">
        <v>1089</v>
      </c>
      <c r="F1249" t="s">
        <v>1077</v>
      </c>
      <c r="G1249">
        <v>39</v>
      </c>
      <c r="H1249" s="28"/>
    </row>
    <row r="1250" spans="1:8" x14ac:dyDescent="0.3">
      <c r="A1250">
        <v>2019</v>
      </c>
      <c r="B1250" t="s">
        <v>57</v>
      </c>
      <c r="C1250" t="str">
        <f>VLOOKUP(B1250,lookup!$A$2:$D$49,3,0)</f>
        <v>Non Metropolitan Fire Authorities</v>
      </c>
      <c r="D1250" t="str">
        <f>VLOOKUP(B1250,lookup!$A$2:$D$49,4,0)</f>
        <v>E31000018</v>
      </c>
      <c r="E1250" t="s">
        <v>175</v>
      </c>
      <c r="F1250" t="s">
        <v>1077</v>
      </c>
      <c r="G1250">
        <v>100</v>
      </c>
      <c r="H1250" s="28"/>
    </row>
    <row r="1251" spans="1:8" x14ac:dyDescent="0.3">
      <c r="A1251">
        <v>2019</v>
      </c>
      <c r="B1251" t="s">
        <v>57</v>
      </c>
      <c r="C1251" t="str">
        <f>VLOOKUP(B1251,lookup!$A$2:$D$49,3,0)</f>
        <v>Non Metropolitan Fire Authorities</v>
      </c>
      <c r="D1251" t="str">
        <f>VLOOKUP(B1251,lookup!$A$2:$D$49,4,0)</f>
        <v>E31000018</v>
      </c>
      <c r="E1251" t="s">
        <v>1086</v>
      </c>
      <c r="F1251" t="s">
        <v>1077</v>
      </c>
      <c r="G1251">
        <v>4</v>
      </c>
      <c r="H1251" s="28"/>
    </row>
    <row r="1252" spans="1:8" x14ac:dyDescent="0.3">
      <c r="A1252">
        <v>2019</v>
      </c>
      <c r="B1252" t="s">
        <v>57</v>
      </c>
      <c r="C1252" t="str">
        <f>VLOOKUP(B1252,lookup!$A$2:$D$49,3,0)</f>
        <v>Non Metropolitan Fire Authorities</v>
      </c>
      <c r="D1252" t="str">
        <f>VLOOKUP(B1252,lookup!$A$2:$D$49,4,0)</f>
        <v>E31000018</v>
      </c>
      <c r="E1252" t="s">
        <v>177</v>
      </c>
      <c r="F1252" t="s">
        <v>1077</v>
      </c>
      <c r="G1252">
        <v>0</v>
      </c>
      <c r="H1252" s="28"/>
    </row>
    <row r="1253" spans="1:8" x14ac:dyDescent="0.3">
      <c r="A1253">
        <v>2019</v>
      </c>
      <c r="B1253" t="s">
        <v>57</v>
      </c>
      <c r="C1253" t="str">
        <f>VLOOKUP(B1253,lookup!$A$2:$D$49,3,0)</f>
        <v>Non Metropolitan Fire Authorities</v>
      </c>
      <c r="D1253" t="str">
        <f>VLOOKUP(B1253,lookup!$A$2:$D$49,4,0)</f>
        <v>E31000018</v>
      </c>
      <c r="E1253" t="s">
        <v>178</v>
      </c>
      <c r="F1253" t="s">
        <v>1077</v>
      </c>
      <c r="G1253">
        <v>0</v>
      </c>
      <c r="H1253" s="28"/>
    </row>
    <row r="1254" spans="1:8" x14ac:dyDescent="0.3">
      <c r="A1254">
        <v>2019</v>
      </c>
      <c r="B1254" t="s">
        <v>57</v>
      </c>
      <c r="C1254" t="str">
        <f>VLOOKUP(B1254,lookup!$A$2:$D$49,3,0)</f>
        <v>Non Metropolitan Fire Authorities</v>
      </c>
      <c r="D1254" t="str">
        <f>VLOOKUP(B1254,lookup!$A$2:$D$49,4,0)</f>
        <v>E31000018</v>
      </c>
      <c r="E1254" t="s">
        <v>179</v>
      </c>
      <c r="F1254" t="s">
        <v>1077</v>
      </c>
      <c r="G1254">
        <v>2</v>
      </c>
      <c r="H1254" s="28"/>
    </row>
    <row r="1255" spans="1:8" x14ac:dyDescent="0.3">
      <c r="A1255">
        <v>2019</v>
      </c>
      <c r="B1255" t="s">
        <v>57</v>
      </c>
      <c r="C1255" t="str">
        <f>VLOOKUP(B1255,lookup!$A$2:$D$49,3,0)</f>
        <v>Non Metropolitan Fire Authorities</v>
      </c>
      <c r="D1255" t="str">
        <f>VLOOKUP(B1255,lookup!$A$2:$D$49,4,0)</f>
        <v>E31000018</v>
      </c>
      <c r="E1255" t="s">
        <v>1087</v>
      </c>
      <c r="F1255" t="s">
        <v>1077</v>
      </c>
      <c r="G1255">
        <v>0</v>
      </c>
      <c r="H1255" s="28"/>
    </row>
    <row r="1256" spans="1:8" x14ac:dyDescent="0.3">
      <c r="A1256">
        <v>2019</v>
      </c>
      <c r="B1256" t="s">
        <v>57</v>
      </c>
      <c r="C1256" t="str">
        <f>VLOOKUP(B1256,lookup!$A$2:$D$49,3,0)</f>
        <v>Non Metropolitan Fire Authorities</v>
      </c>
      <c r="D1256" t="str">
        <f>VLOOKUP(B1256,lookup!$A$2:$D$49,4,0)</f>
        <v>E31000018</v>
      </c>
      <c r="E1256" t="s">
        <v>1088</v>
      </c>
      <c r="F1256" t="s">
        <v>1077</v>
      </c>
      <c r="G1256">
        <v>0</v>
      </c>
      <c r="H1256" s="28"/>
    </row>
    <row r="1257" spans="1:8" x14ac:dyDescent="0.3">
      <c r="A1257">
        <v>2019</v>
      </c>
      <c r="B1257" t="s">
        <v>57</v>
      </c>
      <c r="C1257" t="str">
        <f>VLOOKUP(B1257,lookup!$A$2:$D$49,3,0)</f>
        <v>Non Metropolitan Fire Authorities</v>
      </c>
      <c r="D1257" t="str">
        <f>VLOOKUP(B1257,lookup!$A$2:$D$49,4,0)</f>
        <v>E31000018</v>
      </c>
      <c r="E1257" t="s">
        <v>1089</v>
      </c>
      <c r="F1257" t="s">
        <v>1077</v>
      </c>
      <c r="G1257">
        <v>4</v>
      </c>
      <c r="H1257" s="28"/>
    </row>
    <row r="1258" spans="1:8" x14ac:dyDescent="0.3">
      <c r="A1258">
        <v>2019</v>
      </c>
      <c r="B1258" t="s">
        <v>60</v>
      </c>
      <c r="C1258" t="str">
        <f>VLOOKUP(B1258,lookup!$A$2:$D$49,3,0)</f>
        <v>Non Metropolitan Fire Authorities</v>
      </c>
      <c r="D1258" t="str">
        <f>VLOOKUP(B1258,lookup!$A$2:$D$49,4,0)</f>
        <v>E31000019</v>
      </c>
      <c r="E1258" t="s">
        <v>175</v>
      </c>
      <c r="F1258" t="s">
        <v>1077</v>
      </c>
      <c r="G1258">
        <v>152</v>
      </c>
      <c r="H1258" s="28"/>
    </row>
    <row r="1259" spans="1:8" x14ac:dyDescent="0.3">
      <c r="A1259">
        <v>2019</v>
      </c>
      <c r="B1259" t="s">
        <v>60</v>
      </c>
      <c r="C1259" t="str">
        <f>VLOOKUP(B1259,lookup!$A$2:$D$49,3,0)</f>
        <v>Non Metropolitan Fire Authorities</v>
      </c>
      <c r="D1259" t="str">
        <f>VLOOKUP(B1259,lookup!$A$2:$D$49,4,0)</f>
        <v>E31000019</v>
      </c>
      <c r="E1259" t="s">
        <v>1086</v>
      </c>
      <c r="F1259" t="s">
        <v>1077</v>
      </c>
      <c r="G1259">
        <v>0</v>
      </c>
      <c r="H1259" s="28"/>
    </row>
    <row r="1260" spans="1:8" x14ac:dyDescent="0.3">
      <c r="A1260">
        <v>2019</v>
      </c>
      <c r="B1260" t="s">
        <v>60</v>
      </c>
      <c r="C1260" t="str">
        <f>VLOOKUP(B1260,lookup!$A$2:$D$49,3,0)</f>
        <v>Non Metropolitan Fire Authorities</v>
      </c>
      <c r="D1260" t="str">
        <f>VLOOKUP(B1260,lookup!$A$2:$D$49,4,0)</f>
        <v>E31000019</v>
      </c>
      <c r="E1260" t="s">
        <v>177</v>
      </c>
      <c r="F1260" t="s">
        <v>1077</v>
      </c>
      <c r="G1260">
        <v>2</v>
      </c>
      <c r="H1260" s="28"/>
    </row>
    <row r="1261" spans="1:8" x14ac:dyDescent="0.3">
      <c r="A1261">
        <v>2019</v>
      </c>
      <c r="B1261" t="s">
        <v>60</v>
      </c>
      <c r="C1261" t="str">
        <f>VLOOKUP(B1261,lookup!$A$2:$D$49,3,0)</f>
        <v>Non Metropolitan Fire Authorities</v>
      </c>
      <c r="D1261" t="str">
        <f>VLOOKUP(B1261,lookup!$A$2:$D$49,4,0)</f>
        <v>E31000019</v>
      </c>
      <c r="E1261" t="s">
        <v>178</v>
      </c>
      <c r="F1261" t="s">
        <v>1077</v>
      </c>
      <c r="G1261">
        <v>2</v>
      </c>
      <c r="H1261" s="28"/>
    </row>
    <row r="1262" spans="1:8" x14ac:dyDescent="0.3">
      <c r="A1262">
        <v>2019</v>
      </c>
      <c r="B1262" t="s">
        <v>60</v>
      </c>
      <c r="C1262" t="str">
        <f>VLOOKUP(B1262,lookup!$A$2:$D$49,3,0)</f>
        <v>Non Metropolitan Fire Authorities</v>
      </c>
      <c r="D1262" t="str">
        <f>VLOOKUP(B1262,lookup!$A$2:$D$49,4,0)</f>
        <v>E31000019</v>
      </c>
      <c r="E1262" t="s">
        <v>179</v>
      </c>
      <c r="F1262" t="s">
        <v>1077</v>
      </c>
      <c r="G1262">
        <v>1</v>
      </c>
      <c r="H1262" s="28"/>
    </row>
    <row r="1263" spans="1:8" x14ac:dyDescent="0.3">
      <c r="A1263">
        <v>2019</v>
      </c>
      <c r="B1263" t="s">
        <v>60</v>
      </c>
      <c r="C1263" t="str">
        <f>VLOOKUP(B1263,lookup!$A$2:$D$49,3,0)</f>
        <v>Non Metropolitan Fire Authorities</v>
      </c>
      <c r="D1263" t="str">
        <f>VLOOKUP(B1263,lookup!$A$2:$D$49,4,0)</f>
        <v>E31000019</v>
      </c>
      <c r="E1263" t="s">
        <v>1087</v>
      </c>
      <c r="F1263" t="s">
        <v>1077</v>
      </c>
      <c r="G1263">
        <v>0</v>
      </c>
      <c r="H1263" s="28"/>
    </row>
    <row r="1264" spans="1:8" x14ac:dyDescent="0.3">
      <c r="A1264">
        <v>2019</v>
      </c>
      <c r="B1264" t="s">
        <v>60</v>
      </c>
      <c r="C1264" t="str">
        <f>VLOOKUP(B1264,lookup!$A$2:$D$49,3,0)</f>
        <v>Non Metropolitan Fire Authorities</v>
      </c>
      <c r="D1264" t="str">
        <f>VLOOKUP(B1264,lookup!$A$2:$D$49,4,0)</f>
        <v>E31000019</v>
      </c>
      <c r="E1264" t="s">
        <v>1088</v>
      </c>
      <c r="F1264" t="s">
        <v>1077</v>
      </c>
      <c r="G1264">
        <v>1</v>
      </c>
      <c r="H1264" s="28"/>
    </row>
    <row r="1265" spans="1:8" x14ac:dyDescent="0.3">
      <c r="A1265">
        <v>2019</v>
      </c>
      <c r="B1265" t="s">
        <v>60</v>
      </c>
      <c r="C1265" t="str">
        <f>VLOOKUP(B1265,lookup!$A$2:$D$49,3,0)</f>
        <v>Non Metropolitan Fire Authorities</v>
      </c>
      <c r="D1265" t="str">
        <f>VLOOKUP(B1265,lookup!$A$2:$D$49,4,0)</f>
        <v>E31000019</v>
      </c>
      <c r="E1265" t="s">
        <v>1089</v>
      </c>
      <c r="F1265" t="s">
        <v>1077</v>
      </c>
      <c r="G1265">
        <v>5</v>
      </c>
      <c r="H1265" s="28"/>
    </row>
    <row r="1266" spans="1:8" x14ac:dyDescent="0.3">
      <c r="A1266">
        <v>2019</v>
      </c>
      <c r="B1266" t="s">
        <v>63</v>
      </c>
      <c r="C1266" t="str">
        <f>VLOOKUP(B1266,lookup!$A$2:$D$49,3,0)</f>
        <v>Non Metropolitan Fire Authorities</v>
      </c>
      <c r="D1266" t="str">
        <f>VLOOKUP(B1266,lookup!$A$2:$D$49,4,0)</f>
        <v>E31000020</v>
      </c>
      <c r="E1266" t="s">
        <v>175</v>
      </c>
      <c r="F1266" t="s">
        <v>1077</v>
      </c>
      <c r="G1266">
        <v>216</v>
      </c>
      <c r="H1266" s="28"/>
    </row>
    <row r="1267" spans="1:8" x14ac:dyDescent="0.3">
      <c r="A1267">
        <v>2019</v>
      </c>
      <c r="B1267" t="s">
        <v>63</v>
      </c>
      <c r="C1267" t="str">
        <f>VLOOKUP(B1267,lookup!$A$2:$D$49,3,0)</f>
        <v>Non Metropolitan Fire Authorities</v>
      </c>
      <c r="D1267" t="str">
        <f>VLOOKUP(B1267,lookup!$A$2:$D$49,4,0)</f>
        <v>E31000020</v>
      </c>
      <c r="E1267" t="s">
        <v>1086</v>
      </c>
      <c r="F1267" t="s">
        <v>1077</v>
      </c>
      <c r="G1267">
        <v>4</v>
      </c>
      <c r="H1267" s="28"/>
    </row>
    <row r="1268" spans="1:8" x14ac:dyDescent="0.3">
      <c r="A1268">
        <v>2019</v>
      </c>
      <c r="B1268" t="s">
        <v>63</v>
      </c>
      <c r="C1268" t="str">
        <f>VLOOKUP(B1268,lookup!$A$2:$D$49,3,0)</f>
        <v>Non Metropolitan Fire Authorities</v>
      </c>
      <c r="D1268" t="str">
        <f>VLOOKUP(B1268,lookup!$A$2:$D$49,4,0)</f>
        <v>E31000020</v>
      </c>
      <c r="E1268" t="s">
        <v>177</v>
      </c>
      <c r="F1268" t="s">
        <v>1077</v>
      </c>
      <c r="G1268">
        <v>1</v>
      </c>
      <c r="H1268" s="28"/>
    </row>
    <row r="1269" spans="1:8" x14ac:dyDescent="0.3">
      <c r="A1269">
        <v>2019</v>
      </c>
      <c r="B1269" t="s">
        <v>63</v>
      </c>
      <c r="C1269" t="str">
        <f>VLOOKUP(B1269,lookup!$A$2:$D$49,3,0)</f>
        <v>Non Metropolitan Fire Authorities</v>
      </c>
      <c r="D1269" t="str">
        <f>VLOOKUP(B1269,lookup!$A$2:$D$49,4,0)</f>
        <v>E31000020</v>
      </c>
      <c r="E1269" t="s">
        <v>178</v>
      </c>
      <c r="F1269" t="s">
        <v>1077</v>
      </c>
      <c r="G1269">
        <v>3</v>
      </c>
      <c r="H1269" s="28"/>
    </row>
    <row r="1270" spans="1:8" x14ac:dyDescent="0.3">
      <c r="A1270">
        <v>2019</v>
      </c>
      <c r="B1270" t="s">
        <v>63</v>
      </c>
      <c r="C1270" t="str">
        <f>VLOOKUP(B1270,lookup!$A$2:$D$49,3,0)</f>
        <v>Non Metropolitan Fire Authorities</v>
      </c>
      <c r="D1270" t="str">
        <f>VLOOKUP(B1270,lookup!$A$2:$D$49,4,0)</f>
        <v>E31000020</v>
      </c>
      <c r="E1270" t="s">
        <v>179</v>
      </c>
      <c r="F1270" t="s">
        <v>1077</v>
      </c>
      <c r="G1270">
        <v>2</v>
      </c>
      <c r="H1270" s="28"/>
    </row>
    <row r="1271" spans="1:8" x14ac:dyDescent="0.3">
      <c r="A1271">
        <v>2019</v>
      </c>
      <c r="B1271" t="s">
        <v>63</v>
      </c>
      <c r="C1271" t="str">
        <f>VLOOKUP(B1271,lookup!$A$2:$D$49,3,0)</f>
        <v>Non Metropolitan Fire Authorities</v>
      </c>
      <c r="D1271" t="str">
        <f>VLOOKUP(B1271,lookup!$A$2:$D$49,4,0)</f>
        <v>E31000020</v>
      </c>
      <c r="E1271" t="s">
        <v>1087</v>
      </c>
      <c r="F1271" t="s">
        <v>1077</v>
      </c>
      <c r="G1271">
        <v>0</v>
      </c>
      <c r="H1271" s="28"/>
    </row>
    <row r="1272" spans="1:8" x14ac:dyDescent="0.3">
      <c r="A1272">
        <v>2019</v>
      </c>
      <c r="B1272" t="s">
        <v>63</v>
      </c>
      <c r="C1272" t="str">
        <f>VLOOKUP(B1272,lookup!$A$2:$D$49,3,0)</f>
        <v>Non Metropolitan Fire Authorities</v>
      </c>
      <c r="D1272" t="str">
        <f>VLOOKUP(B1272,lookup!$A$2:$D$49,4,0)</f>
        <v>E31000020</v>
      </c>
      <c r="E1272" t="s">
        <v>1088</v>
      </c>
      <c r="F1272" t="s">
        <v>1077</v>
      </c>
      <c r="G1272">
        <v>0</v>
      </c>
      <c r="H1272" s="28"/>
    </row>
    <row r="1273" spans="1:8" x14ac:dyDescent="0.3">
      <c r="A1273">
        <v>2019</v>
      </c>
      <c r="B1273" t="s">
        <v>63</v>
      </c>
      <c r="C1273" t="str">
        <f>VLOOKUP(B1273,lookup!$A$2:$D$49,3,0)</f>
        <v>Non Metropolitan Fire Authorities</v>
      </c>
      <c r="D1273" t="str">
        <f>VLOOKUP(B1273,lookup!$A$2:$D$49,4,0)</f>
        <v>E31000020</v>
      </c>
      <c r="E1273" t="s">
        <v>1089</v>
      </c>
      <c r="F1273" t="s">
        <v>1077</v>
      </c>
      <c r="G1273">
        <v>8</v>
      </c>
      <c r="H1273" s="28"/>
    </row>
    <row r="1274" spans="1:8" x14ac:dyDescent="0.3">
      <c r="A1274">
        <v>2019</v>
      </c>
      <c r="B1274" t="s">
        <v>66</v>
      </c>
      <c r="C1274" t="str">
        <f>VLOOKUP(B1274,lookup!$A$2:$D$49,3,0)</f>
        <v>Non Metropolitan Fire Authorities</v>
      </c>
      <c r="D1274" t="str">
        <f>VLOOKUP(B1274,lookup!$A$2:$D$49,4,0)</f>
        <v>E31000021</v>
      </c>
      <c r="E1274" t="s">
        <v>175</v>
      </c>
      <c r="F1274" t="s">
        <v>1077</v>
      </c>
      <c r="G1274">
        <v>13</v>
      </c>
      <c r="H1274" s="28"/>
    </row>
    <row r="1275" spans="1:8" x14ac:dyDescent="0.3">
      <c r="A1275">
        <v>2019</v>
      </c>
      <c r="B1275" t="s">
        <v>66</v>
      </c>
      <c r="C1275" t="str">
        <f>VLOOKUP(B1275,lookup!$A$2:$D$49,3,0)</f>
        <v>Non Metropolitan Fire Authorities</v>
      </c>
      <c r="D1275" t="str">
        <f>VLOOKUP(B1275,lookup!$A$2:$D$49,4,0)</f>
        <v>E31000021</v>
      </c>
      <c r="E1275" t="s">
        <v>1086</v>
      </c>
      <c r="F1275" t="s">
        <v>1077</v>
      </c>
      <c r="G1275">
        <v>0</v>
      </c>
      <c r="H1275" s="28"/>
    </row>
    <row r="1276" spans="1:8" x14ac:dyDescent="0.3">
      <c r="A1276">
        <v>2019</v>
      </c>
      <c r="B1276" t="s">
        <v>66</v>
      </c>
      <c r="C1276" t="str">
        <f>VLOOKUP(B1276,lookup!$A$2:$D$49,3,0)</f>
        <v>Non Metropolitan Fire Authorities</v>
      </c>
      <c r="D1276" t="str">
        <f>VLOOKUP(B1276,lookup!$A$2:$D$49,4,0)</f>
        <v>E31000021</v>
      </c>
      <c r="E1276" t="s">
        <v>177</v>
      </c>
      <c r="F1276" t="s">
        <v>1077</v>
      </c>
      <c r="G1276">
        <v>0</v>
      </c>
      <c r="H1276" s="28"/>
    </row>
    <row r="1277" spans="1:8" x14ac:dyDescent="0.3">
      <c r="A1277">
        <v>2019</v>
      </c>
      <c r="B1277" t="s">
        <v>66</v>
      </c>
      <c r="C1277" t="str">
        <f>VLOOKUP(B1277,lookup!$A$2:$D$49,3,0)</f>
        <v>Non Metropolitan Fire Authorities</v>
      </c>
      <c r="D1277" t="str">
        <f>VLOOKUP(B1277,lookup!$A$2:$D$49,4,0)</f>
        <v>E31000021</v>
      </c>
      <c r="E1277" t="s">
        <v>178</v>
      </c>
      <c r="F1277" t="s">
        <v>1077</v>
      </c>
      <c r="G1277">
        <v>0</v>
      </c>
      <c r="H1277" s="28"/>
    </row>
    <row r="1278" spans="1:8" x14ac:dyDescent="0.3">
      <c r="A1278">
        <v>2019</v>
      </c>
      <c r="B1278" t="s">
        <v>66</v>
      </c>
      <c r="C1278" t="str">
        <f>VLOOKUP(B1278,lookup!$A$2:$D$49,3,0)</f>
        <v>Non Metropolitan Fire Authorities</v>
      </c>
      <c r="D1278" t="str">
        <f>VLOOKUP(B1278,lookup!$A$2:$D$49,4,0)</f>
        <v>E31000021</v>
      </c>
      <c r="E1278" t="s">
        <v>179</v>
      </c>
      <c r="F1278" t="s">
        <v>1077</v>
      </c>
      <c r="G1278">
        <v>0</v>
      </c>
      <c r="H1278" s="28"/>
    </row>
    <row r="1279" spans="1:8" x14ac:dyDescent="0.3">
      <c r="A1279">
        <v>2019</v>
      </c>
      <c r="B1279" t="s">
        <v>66</v>
      </c>
      <c r="C1279" t="str">
        <f>VLOOKUP(B1279,lookup!$A$2:$D$49,3,0)</f>
        <v>Non Metropolitan Fire Authorities</v>
      </c>
      <c r="D1279" t="str">
        <f>VLOOKUP(B1279,lookup!$A$2:$D$49,4,0)</f>
        <v>E31000021</v>
      </c>
      <c r="E1279" t="s">
        <v>1087</v>
      </c>
      <c r="F1279" t="s">
        <v>1077</v>
      </c>
      <c r="G1279">
        <v>0</v>
      </c>
      <c r="H1279" s="28"/>
    </row>
    <row r="1280" spans="1:8" x14ac:dyDescent="0.3">
      <c r="A1280">
        <v>2019</v>
      </c>
      <c r="B1280" t="s">
        <v>66</v>
      </c>
      <c r="C1280" t="str">
        <f>VLOOKUP(B1280,lookup!$A$2:$D$49,3,0)</f>
        <v>Non Metropolitan Fire Authorities</v>
      </c>
      <c r="D1280" t="str">
        <f>VLOOKUP(B1280,lookup!$A$2:$D$49,4,0)</f>
        <v>E31000021</v>
      </c>
      <c r="E1280" t="s">
        <v>1088</v>
      </c>
      <c r="F1280" t="s">
        <v>1077</v>
      </c>
      <c r="G1280">
        <v>0</v>
      </c>
      <c r="H1280" s="28"/>
    </row>
    <row r="1281" spans="1:8" x14ac:dyDescent="0.3">
      <c r="A1281">
        <v>2019</v>
      </c>
      <c r="B1281" t="s">
        <v>66</v>
      </c>
      <c r="C1281" t="str">
        <f>VLOOKUP(B1281,lookup!$A$2:$D$49,3,0)</f>
        <v>Non Metropolitan Fire Authorities</v>
      </c>
      <c r="D1281" t="str">
        <f>VLOOKUP(B1281,lookup!$A$2:$D$49,4,0)</f>
        <v>E31000021</v>
      </c>
      <c r="E1281" t="s">
        <v>1089</v>
      </c>
      <c r="F1281" t="s">
        <v>1077</v>
      </c>
      <c r="G1281">
        <v>3</v>
      </c>
      <c r="H1281" s="28"/>
    </row>
    <row r="1282" spans="1:8" x14ac:dyDescent="0.3">
      <c r="A1282">
        <v>2019</v>
      </c>
      <c r="B1282" t="s">
        <v>69</v>
      </c>
      <c r="C1282" t="str">
        <f>VLOOKUP(B1282,lookup!$A$2:$D$49,3,0)</f>
        <v>Non Metropolitan Fire Authorities</v>
      </c>
      <c r="D1282" t="str">
        <f>VLOOKUP(B1282,lookup!$A$2:$D$49,4,0)</f>
        <v>E31000039</v>
      </c>
      <c r="E1282" t="s">
        <v>175</v>
      </c>
      <c r="F1282" t="s">
        <v>1077</v>
      </c>
      <c r="G1282">
        <v>1</v>
      </c>
      <c r="H1282" s="28"/>
    </row>
    <row r="1283" spans="1:8" x14ac:dyDescent="0.3">
      <c r="A1283">
        <v>2019</v>
      </c>
      <c r="B1283" t="s">
        <v>69</v>
      </c>
      <c r="C1283" t="str">
        <f>VLOOKUP(B1283,lookup!$A$2:$D$49,3,0)</f>
        <v>Non Metropolitan Fire Authorities</v>
      </c>
      <c r="D1283" t="str">
        <f>VLOOKUP(B1283,lookup!$A$2:$D$49,4,0)</f>
        <v>E31000039</v>
      </c>
      <c r="E1283" t="s">
        <v>1086</v>
      </c>
      <c r="F1283" t="s">
        <v>1077</v>
      </c>
      <c r="G1283">
        <v>0</v>
      </c>
      <c r="H1283" s="28"/>
    </row>
    <row r="1284" spans="1:8" x14ac:dyDescent="0.3">
      <c r="A1284">
        <v>2019</v>
      </c>
      <c r="B1284" t="s">
        <v>69</v>
      </c>
      <c r="C1284" t="str">
        <f>VLOOKUP(B1284,lookup!$A$2:$D$49,3,0)</f>
        <v>Non Metropolitan Fire Authorities</v>
      </c>
      <c r="D1284" t="str">
        <f>VLOOKUP(B1284,lookup!$A$2:$D$49,4,0)</f>
        <v>E31000039</v>
      </c>
      <c r="E1284" t="s">
        <v>177</v>
      </c>
      <c r="F1284" t="s">
        <v>1077</v>
      </c>
      <c r="G1284">
        <v>0</v>
      </c>
      <c r="H1284" s="28"/>
    </row>
    <row r="1285" spans="1:8" x14ac:dyDescent="0.3">
      <c r="A1285">
        <v>2019</v>
      </c>
      <c r="B1285" t="s">
        <v>69</v>
      </c>
      <c r="C1285" t="str">
        <f>VLOOKUP(B1285,lookup!$A$2:$D$49,3,0)</f>
        <v>Non Metropolitan Fire Authorities</v>
      </c>
      <c r="D1285" t="str">
        <f>VLOOKUP(B1285,lookup!$A$2:$D$49,4,0)</f>
        <v>E31000039</v>
      </c>
      <c r="E1285" t="s">
        <v>178</v>
      </c>
      <c r="F1285" t="s">
        <v>1077</v>
      </c>
      <c r="G1285">
        <v>0</v>
      </c>
      <c r="H1285" s="28"/>
    </row>
    <row r="1286" spans="1:8" x14ac:dyDescent="0.3">
      <c r="A1286">
        <v>2019</v>
      </c>
      <c r="B1286" t="s">
        <v>69</v>
      </c>
      <c r="C1286" t="str">
        <f>VLOOKUP(B1286,lookup!$A$2:$D$49,3,0)</f>
        <v>Non Metropolitan Fire Authorities</v>
      </c>
      <c r="D1286" t="str">
        <f>VLOOKUP(B1286,lookup!$A$2:$D$49,4,0)</f>
        <v>E31000039</v>
      </c>
      <c r="E1286" t="s">
        <v>179</v>
      </c>
      <c r="F1286" t="s">
        <v>1077</v>
      </c>
      <c r="G1286">
        <v>0</v>
      </c>
      <c r="H1286" s="28"/>
    </row>
    <row r="1287" spans="1:8" x14ac:dyDescent="0.3">
      <c r="A1287">
        <v>2019</v>
      </c>
      <c r="B1287" t="s">
        <v>69</v>
      </c>
      <c r="C1287" t="str">
        <f>VLOOKUP(B1287,lookup!$A$2:$D$49,3,0)</f>
        <v>Non Metropolitan Fire Authorities</v>
      </c>
      <c r="D1287" t="str">
        <f>VLOOKUP(B1287,lookup!$A$2:$D$49,4,0)</f>
        <v>E31000039</v>
      </c>
      <c r="E1287" t="s">
        <v>1087</v>
      </c>
      <c r="F1287" t="s">
        <v>1077</v>
      </c>
      <c r="G1287">
        <v>0</v>
      </c>
      <c r="H1287" s="28"/>
    </row>
    <row r="1288" spans="1:8" x14ac:dyDescent="0.3">
      <c r="A1288">
        <v>2019</v>
      </c>
      <c r="B1288" t="s">
        <v>69</v>
      </c>
      <c r="C1288" t="str">
        <f>VLOOKUP(B1288,lookup!$A$2:$D$49,3,0)</f>
        <v>Non Metropolitan Fire Authorities</v>
      </c>
      <c r="D1288" t="str">
        <f>VLOOKUP(B1288,lookup!$A$2:$D$49,4,0)</f>
        <v>E31000039</v>
      </c>
      <c r="E1288" t="s">
        <v>1088</v>
      </c>
      <c r="F1288" t="s">
        <v>1077</v>
      </c>
      <c r="G1288">
        <v>0</v>
      </c>
      <c r="H1288" s="28"/>
    </row>
    <row r="1289" spans="1:8" x14ac:dyDescent="0.3">
      <c r="A1289">
        <v>2019</v>
      </c>
      <c r="B1289" t="s">
        <v>69</v>
      </c>
      <c r="C1289" t="str">
        <f>VLOOKUP(B1289,lookup!$A$2:$D$49,3,0)</f>
        <v>Non Metropolitan Fire Authorities</v>
      </c>
      <c r="D1289" t="str">
        <f>VLOOKUP(B1289,lookup!$A$2:$D$49,4,0)</f>
        <v>E31000039</v>
      </c>
      <c r="E1289" t="s">
        <v>1089</v>
      </c>
      <c r="F1289" t="s">
        <v>1077</v>
      </c>
      <c r="G1289">
        <v>0</v>
      </c>
      <c r="H1289" s="28"/>
    </row>
    <row r="1290" spans="1:8" x14ac:dyDescent="0.3">
      <c r="A1290">
        <v>2019</v>
      </c>
      <c r="B1290" t="s">
        <v>72</v>
      </c>
      <c r="C1290" t="str">
        <f>VLOOKUP(B1290,lookup!$A$2:$D$49,3,0)</f>
        <v>Non Metropolitan Fire Authorities</v>
      </c>
      <c r="D1290" t="str">
        <f>VLOOKUP(B1290,lookup!$A$2:$D$49,4,0)</f>
        <v>E31000022</v>
      </c>
      <c r="E1290" t="s">
        <v>175</v>
      </c>
      <c r="F1290" t="s">
        <v>1077</v>
      </c>
      <c r="G1290">
        <v>177</v>
      </c>
      <c r="H1290" s="28"/>
    </row>
    <row r="1291" spans="1:8" x14ac:dyDescent="0.3">
      <c r="A1291">
        <v>2019</v>
      </c>
      <c r="B1291" t="s">
        <v>72</v>
      </c>
      <c r="C1291" t="str">
        <f>VLOOKUP(B1291,lookup!$A$2:$D$49,3,0)</f>
        <v>Non Metropolitan Fire Authorities</v>
      </c>
      <c r="D1291" t="str">
        <f>VLOOKUP(B1291,lookup!$A$2:$D$49,4,0)</f>
        <v>E31000022</v>
      </c>
      <c r="E1291" t="s">
        <v>1086</v>
      </c>
      <c r="F1291" t="s">
        <v>1077</v>
      </c>
      <c r="G1291">
        <v>7</v>
      </c>
      <c r="H1291" s="28"/>
    </row>
    <row r="1292" spans="1:8" x14ac:dyDescent="0.3">
      <c r="A1292">
        <v>2019</v>
      </c>
      <c r="B1292" t="s">
        <v>72</v>
      </c>
      <c r="C1292" t="str">
        <f>VLOOKUP(B1292,lookup!$A$2:$D$49,3,0)</f>
        <v>Non Metropolitan Fire Authorities</v>
      </c>
      <c r="D1292" t="str">
        <f>VLOOKUP(B1292,lookup!$A$2:$D$49,4,0)</f>
        <v>E31000022</v>
      </c>
      <c r="E1292" t="s">
        <v>177</v>
      </c>
      <c r="F1292" t="s">
        <v>1077</v>
      </c>
      <c r="G1292">
        <v>3</v>
      </c>
      <c r="H1292" s="28"/>
    </row>
    <row r="1293" spans="1:8" x14ac:dyDescent="0.3">
      <c r="A1293">
        <v>2019</v>
      </c>
      <c r="B1293" t="s">
        <v>72</v>
      </c>
      <c r="C1293" t="str">
        <f>VLOOKUP(B1293,lookup!$A$2:$D$49,3,0)</f>
        <v>Non Metropolitan Fire Authorities</v>
      </c>
      <c r="D1293" t="str">
        <f>VLOOKUP(B1293,lookup!$A$2:$D$49,4,0)</f>
        <v>E31000022</v>
      </c>
      <c r="E1293" t="s">
        <v>178</v>
      </c>
      <c r="F1293" t="s">
        <v>1077</v>
      </c>
      <c r="G1293">
        <v>3</v>
      </c>
      <c r="H1293" s="28"/>
    </row>
    <row r="1294" spans="1:8" x14ac:dyDescent="0.3">
      <c r="A1294">
        <v>2019</v>
      </c>
      <c r="B1294" t="s">
        <v>72</v>
      </c>
      <c r="C1294" t="str">
        <f>VLOOKUP(B1294,lookup!$A$2:$D$49,3,0)</f>
        <v>Non Metropolitan Fire Authorities</v>
      </c>
      <c r="D1294" t="str">
        <f>VLOOKUP(B1294,lookup!$A$2:$D$49,4,0)</f>
        <v>E31000022</v>
      </c>
      <c r="E1294" t="s">
        <v>179</v>
      </c>
      <c r="F1294" t="s">
        <v>1077</v>
      </c>
      <c r="G1294">
        <v>0</v>
      </c>
      <c r="H1294" s="28"/>
    </row>
    <row r="1295" spans="1:8" x14ac:dyDescent="0.3">
      <c r="A1295">
        <v>2019</v>
      </c>
      <c r="B1295" t="s">
        <v>72</v>
      </c>
      <c r="C1295" t="str">
        <f>VLOOKUP(B1295,lookup!$A$2:$D$49,3,0)</f>
        <v>Non Metropolitan Fire Authorities</v>
      </c>
      <c r="D1295" t="str">
        <f>VLOOKUP(B1295,lookup!$A$2:$D$49,4,0)</f>
        <v>E31000022</v>
      </c>
      <c r="E1295" t="s">
        <v>1087</v>
      </c>
      <c r="F1295" t="s">
        <v>1077</v>
      </c>
      <c r="G1295">
        <v>0</v>
      </c>
      <c r="H1295" s="28"/>
    </row>
    <row r="1296" spans="1:8" x14ac:dyDescent="0.3">
      <c r="A1296">
        <v>2019</v>
      </c>
      <c r="B1296" t="s">
        <v>72</v>
      </c>
      <c r="C1296" t="str">
        <f>VLOOKUP(B1296,lookup!$A$2:$D$49,3,0)</f>
        <v>Non Metropolitan Fire Authorities</v>
      </c>
      <c r="D1296" t="str">
        <f>VLOOKUP(B1296,lookup!$A$2:$D$49,4,0)</f>
        <v>E31000022</v>
      </c>
      <c r="E1296" t="s">
        <v>1088</v>
      </c>
      <c r="F1296" t="s">
        <v>1077</v>
      </c>
      <c r="G1296">
        <v>5</v>
      </c>
      <c r="H1296" s="28"/>
    </row>
    <row r="1297" spans="1:8" x14ac:dyDescent="0.3">
      <c r="A1297">
        <v>2019</v>
      </c>
      <c r="B1297" t="s">
        <v>72</v>
      </c>
      <c r="C1297" t="str">
        <f>VLOOKUP(B1297,lookup!$A$2:$D$49,3,0)</f>
        <v>Non Metropolitan Fire Authorities</v>
      </c>
      <c r="D1297" t="str">
        <f>VLOOKUP(B1297,lookup!$A$2:$D$49,4,0)</f>
        <v>E31000022</v>
      </c>
      <c r="E1297" t="s">
        <v>1089</v>
      </c>
      <c r="F1297" t="s">
        <v>1077</v>
      </c>
      <c r="G1297">
        <v>86</v>
      </c>
      <c r="H1297" s="28"/>
    </row>
    <row r="1298" spans="1:8" x14ac:dyDescent="0.3">
      <c r="A1298">
        <v>2019</v>
      </c>
      <c r="B1298" t="s">
        <v>75</v>
      </c>
      <c r="C1298" t="str">
        <f>VLOOKUP(B1298,lookup!$A$2:$D$49,3,0)</f>
        <v>Non Metropolitan Fire Authorities</v>
      </c>
      <c r="D1298" t="str">
        <f>VLOOKUP(B1298,lookup!$A$2:$D$49,4,0)</f>
        <v>E31000023</v>
      </c>
      <c r="E1298" t="s">
        <v>175</v>
      </c>
      <c r="F1298" t="s">
        <v>1077</v>
      </c>
      <c r="G1298">
        <v>207</v>
      </c>
      <c r="H1298" s="28"/>
    </row>
    <row r="1299" spans="1:8" x14ac:dyDescent="0.3">
      <c r="A1299">
        <v>2019</v>
      </c>
      <c r="B1299" t="s">
        <v>75</v>
      </c>
      <c r="C1299" t="str">
        <f>VLOOKUP(B1299,lookup!$A$2:$D$49,3,0)</f>
        <v>Non Metropolitan Fire Authorities</v>
      </c>
      <c r="D1299" t="str">
        <f>VLOOKUP(B1299,lookup!$A$2:$D$49,4,0)</f>
        <v>E31000023</v>
      </c>
      <c r="E1299" t="s">
        <v>1086</v>
      </c>
      <c r="F1299" t="s">
        <v>1077</v>
      </c>
      <c r="G1299">
        <v>1</v>
      </c>
      <c r="H1299" s="28"/>
    </row>
    <row r="1300" spans="1:8" x14ac:dyDescent="0.3">
      <c r="A1300">
        <v>2019</v>
      </c>
      <c r="B1300" t="s">
        <v>75</v>
      </c>
      <c r="C1300" t="str">
        <f>VLOOKUP(B1300,lookup!$A$2:$D$49,3,0)</f>
        <v>Non Metropolitan Fire Authorities</v>
      </c>
      <c r="D1300" t="str">
        <f>VLOOKUP(B1300,lookup!$A$2:$D$49,4,0)</f>
        <v>E31000023</v>
      </c>
      <c r="E1300" t="s">
        <v>177</v>
      </c>
      <c r="F1300" t="s">
        <v>1077</v>
      </c>
      <c r="G1300">
        <v>1</v>
      </c>
      <c r="H1300" s="28"/>
    </row>
    <row r="1301" spans="1:8" x14ac:dyDescent="0.3">
      <c r="A1301">
        <v>2019</v>
      </c>
      <c r="B1301" t="s">
        <v>75</v>
      </c>
      <c r="C1301" t="str">
        <f>VLOOKUP(B1301,lookup!$A$2:$D$49,3,0)</f>
        <v>Non Metropolitan Fire Authorities</v>
      </c>
      <c r="D1301" t="str">
        <f>VLOOKUP(B1301,lookup!$A$2:$D$49,4,0)</f>
        <v>E31000023</v>
      </c>
      <c r="E1301" t="s">
        <v>178</v>
      </c>
      <c r="F1301" t="s">
        <v>1077</v>
      </c>
      <c r="G1301">
        <v>9</v>
      </c>
      <c r="H1301" s="28"/>
    </row>
    <row r="1302" spans="1:8" x14ac:dyDescent="0.3">
      <c r="A1302">
        <v>2019</v>
      </c>
      <c r="B1302" t="s">
        <v>75</v>
      </c>
      <c r="C1302" t="str">
        <f>VLOOKUP(B1302,lookup!$A$2:$D$49,3,0)</f>
        <v>Non Metropolitan Fire Authorities</v>
      </c>
      <c r="D1302" t="str">
        <f>VLOOKUP(B1302,lookup!$A$2:$D$49,4,0)</f>
        <v>E31000023</v>
      </c>
      <c r="E1302" t="s">
        <v>179</v>
      </c>
      <c r="F1302" t="s">
        <v>1077</v>
      </c>
      <c r="G1302">
        <v>1</v>
      </c>
      <c r="H1302" s="28"/>
    </row>
    <row r="1303" spans="1:8" x14ac:dyDescent="0.3">
      <c r="A1303">
        <v>2019</v>
      </c>
      <c r="B1303" t="s">
        <v>75</v>
      </c>
      <c r="C1303" t="str">
        <f>VLOOKUP(B1303,lookup!$A$2:$D$49,3,0)</f>
        <v>Non Metropolitan Fire Authorities</v>
      </c>
      <c r="D1303" t="str">
        <f>VLOOKUP(B1303,lookup!$A$2:$D$49,4,0)</f>
        <v>E31000023</v>
      </c>
      <c r="E1303" t="s">
        <v>1087</v>
      </c>
      <c r="F1303" t="s">
        <v>1077</v>
      </c>
      <c r="G1303">
        <v>0</v>
      </c>
      <c r="H1303" s="28"/>
    </row>
    <row r="1304" spans="1:8" x14ac:dyDescent="0.3">
      <c r="A1304">
        <v>2019</v>
      </c>
      <c r="B1304" t="s">
        <v>75</v>
      </c>
      <c r="C1304" t="str">
        <f>VLOOKUP(B1304,lookup!$A$2:$D$49,3,0)</f>
        <v>Non Metropolitan Fire Authorities</v>
      </c>
      <c r="D1304" t="str">
        <f>VLOOKUP(B1304,lookup!$A$2:$D$49,4,0)</f>
        <v>E31000023</v>
      </c>
      <c r="E1304" t="s">
        <v>1088</v>
      </c>
      <c r="F1304" t="s">
        <v>1077</v>
      </c>
      <c r="G1304">
        <v>2</v>
      </c>
      <c r="H1304" s="28"/>
    </row>
    <row r="1305" spans="1:8" x14ac:dyDescent="0.3">
      <c r="A1305">
        <v>2019</v>
      </c>
      <c r="B1305" t="s">
        <v>75</v>
      </c>
      <c r="C1305" t="str">
        <f>VLOOKUP(B1305,lookup!$A$2:$D$49,3,0)</f>
        <v>Non Metropolitan Fire Authorities</v>
      </c>
      <c r="D1305" t="str">
        <f>VLOOKUP(B1305,lookup!$A$2:$D$49,4,0)</f>
        <v>E31000023</v>
      </c>
      <c r="E1305" t="s">
        <v>1089</v>
      </c>
      <c r="F1305" t="s">
        <v>1077</v>
      </c>
      <c r="G1305">
        <v>10</v>
      </c>
      <c r="H1305" s="28"/>
    </row>
    <row r="1306" spans="1:8" x14ac:dyDescent="0.3">
      <c r="A1306">
        <v>2019</v>
      </c>
      <c r="B1306" t="s">
        <v>78</v>
      </c>
      <c r="C1306" t="str">
        <f>VLOOKUP(B1306,lookup!$A$2:$D$49,3,0)</f>
        <v>Non Metropolitan Fire Authorities</v>
      </c>
      <c r="D1306" t="str">
        <f>VLOOKUP(B1306,lookup!$A$2:$D$49,4,0)</f>
        <v>E31000024</v>
      </c>
      <c r="E1306" t="s">
        <v>175</v>
      </c>
      <c r="F1306" t="s">
        <v>1077</v>
      </c>
      <c r="G1306">
        <v>104</v>
      </c>
      <c r="H1306" s="28"/>
    </row>
    <row r="1307" spans="1:8" x14ac:dyDescent="0.3">
      <c r="A1307">
        <v>2019</v>
      </c>
      <c r="B1307" t="s">
        <v>78</v>
      </c>
      <c r="C1307" t="str">
        <f>VLOOKUP(B1307,lookup!$A$2:$D$49,3,0)</f>
        <v>Non Metropolitan Fire Authorities</v>
      </c>
      <c r="D1307" t="str">
        <f>VLOOKUP(B1307,lookup!$A$2:$D$49,4,0)</f>
        <v>E31000024</v>
      </c>
      <c r="E1307" t="s">
        <v>1086</v>
      </c>
      <c r="F1307" t="s">
        <v>1077</v>
      </c>
      <c r="G1307">
        <v>1</v>
      </c>
      <c r="H1307" s="28"/>
    </row>
    <row r="1308" spans="1:8" x14ac:dyDescent="0.3">
      <c r="A1308">
        <v>2019</v>
      </c>
      <c r="B1308" t="s">
        <v>78</v>
      </c>
      <c r="C1308" t="str">
        <f>VLOOKUP(B1308,lookup!$A$2:$D$49,3,0)</f>
        <v>Non Metropolitan Fire Authorities</v>
      </c>
      <c r="D1308" t="str">
        <f>VLOOKUP(B1308,lookup!$A$2:$D$49,4,0)</f>
        <v>E31000024</v>
      </c>
      <c r="E1308" t="s">
        <v>177</v>
      </c>
      <c r="F1308" t="s">
        <v>1077</v>
      </c>
      <c r="G1308">
        <v>6</v>
      </c>
      <c r="H1308" s="28"/>
    </row>
    <row r="1309" spans="1:8" x14ac:dyDescent="0.3">
      <c r="A1309">
        <v>2019</v>
      </c>
      <c r="B1309" t="s">
        <v>78</v>
      </c>
      <c r="C1309" t="str">
        <f>VLOOKUP(B1309,lookup!$A$2:$D$49,3,0)</f>
        <v>Non Metropolitan Fire Authorities</v>
      </c>
      <c r="D1309" t="str">
        <f>VLOOKUP(B1309,lookup!$A$2:$D$49,4,0)</f>
        <v>E31000024</v>
      </c>
      <c r="E1309" t="s">
        <v>178</v>
      </c>
      <c r="F1309" t="s">
        <v>1077</v>
      </c>
      <c r="G1309">
        <v>7</v>
      </c>
      <c r="H1309" s="28"/>
    </row>
    <row r="1310" spans="1:8" x14ac:dyDescent="0.3">
      <c r="A1310">
        <v>2019</v>
      </c>
      <c r="B1310" t="s">
        <v>78</v>
      </c>
      <c r="C1310" t="str">
        <f>VLOOKUP(B1310,lookup!$A$2:$D$49,3,0)</f>
        <v>Non Metropolitan Fire Authorities</v>
      </c>
      <c r="D1310" t="str">
        <f>VLOOKUP(B1310,lookup!$A$2:$D$49,4,0)</f>
        <v>E31000024</v>
      </c>
      <c r="E1310" t="s">
        <v>179</v>
      </c>
      <c r="F1310" t="s">
        <v>1077</v>
      </c>
      <c r="G1310">
        <v>1</v>
      </c>
      <c r="H1310" s="28"/>
    </row>
    <row r="1311" spans="1:8" x14ac:dyDescent="0.3">
      <c r="A1311">
        <v>2019</v>
      </c>
      <c r="B1311" t="s">
        <v>78</v>
      </c>
      <c r="C1311" t="str">
        <f>VLOOKUP(B1311,lookup!$A$2:$D$49,3,0)</f>
        <v>Non Metropolitan Fire Authorities</v>
      </c>
      <c r="D1311" t="str">
        <f>VLOOKUP(B1311,lookup!$A$2:$D$49,4,0)</f>
        <v>E31000024</v>
      </c>
      <c r="E1311" t="s">
        <v>1087</v>
      </c>
      <c r="F1311" t="s">
        <v>1077</v>
      </c>
      <c r="G1311">
        <v>0</v>
      </c>
      <c r="H1311" s="28"/>
    </row>
    <row r="1312" spans="1:8" x14ac:dyDescent="0.3">
      <c r="A1312">
        <v>2019</v>
      </c>
      <c r="B1312" t="s">
        <v>78</v>
      </c>
      <c r="C1312" t="str">
        <f>VLOOKUP(B1312,lookup!$A$2:$D$49,3,0)</f>
        <v>Non Metropolitan Fire Authorities</v>
      </c>
      <c r="D1312" t="str">
        <f>VLOOKUP(B1312,lookup!$A$2:$D$49,4,0)</f>
        <v>E31000024</v>
      </c>
      <c r="E1312" t="s">
        <v>1088</v>
      </c>
      <c r="F1312" t="s">
        <v>1077</v>
      </c>
      <c r="G1312">
        <v>0</v>
      </c>
      <c r="H1312" s="28"/>
    </row>
    <row r="1313" spans="1:8" x14ac:dyDescent="0.3">
      <c r="A1313">
        <v>2019</v>
      </c>
      <c r="B1313" t="s">
        <v>78</v>
      </c>
      <c r="C1313" t="str">
        <f>VLOOKUP(B1313,lookup!$A$2:$D$49,3,0)</f>
        <v>Non Metropolitan Fire Authorities</v>
      </c>
      <c r="D1313" t="str">
        <f>VLOOKUP(B1313,lookup!$A$2:$D$49,4,0)</f>
        <v>E31000024</v>
      </c>
      <c r="E1313" t="s">
        <v>1089</v>
      </c>
      <c r="F1313" t="s">
        <v>1077</v>
      </c>
      <c r="G1313">
        <v>4</v>
      </c>
      <c r="H1313" s="28"/>
    </row>
    <row r="1314" spans="1:8" x14ac:dyDescent="0.3">
      <c r="A1314">
        <v>2019</v>
      </c>
      <c r="B1314" t="s">
        <v>81</v>
      </c>
      <c r="C1314" t="str">
        <f>VLOOKUP(B1314,lookup!$A$2:$D$49,3,0)</f>
        <v>Non Metropolitan Fire Authorities</v>
      </c>
      <c r="D1314" t="str">
        <f>VLOOKUP(B1314,lookup!$A$2:$D$49,4,0)</f>
        <v>E31000025</v>
      </c>
      <c r="E1314" t="s">
        <v>175</v>
      </c>
      <c r="F1314" t="s">
        <v>1077</v>
      </c>
      <c r="G1314">
        <v>51</v>
      </c>
      <c r="H1314" s="28"/>
    </row>
    <row r="1315" spans="1:8" x14ac:dyDescent="0.3">
      <c r="A1315">
        <v>2019</v>
      </c>
      <c r="B1315" t="s">
        <v>81</v>
      </c>
      <c r="C1315" t="str">
        <f>VLOOKUP(B1315,lookup!$A$2:$D$49,3,0)</f>
        <v>Non Metropolitan Fire Authorities</v>
      </c>
      <c r="D1315" t="str">
        <f>VLOOKUP(B1315,lookup!$A$2:$D$49,4,0)</f>
        <v>E31000025</v>
      </c>
      <c r="E1315" t="s">
        <v>1086</v>
      </c>
      <c r="F1315" t="s">
        <v>1077</v>
      </c>
      <c r="G1315">
        <v>3</v>
      </c>
      <c r="H1315" s="28"/>
    </row>
    <row r="1316" spans="1:8" x14ac:dyDescent="0.3">
      <c r="A1316">
        <v>2019</v>
      </c>
      <c r="B1316" t="s">
        <v>81</v>
      </c>
      <c r="C1316" t="str">
        <f>VLOOKUP(B1316,lookup!$A$2:$D$49,3,0)</f>
        <v>Non Metropolitan Fire Authorities</v>
      </c>
      <c r="D1316" t="str">
        <f>VLOOKUP(B1316,lookup!$A$2:$D$49,4,0)</f>
        <v>E31000025</v>
      </c>
      <c r="E1316" t="s">
        <v>177</v>
      </c>
      <c r="F1316" t="s">
        <v>1077</v>
      </c>
      <c r="G1316">
        <v>0</v>
      </c>
      <c r="H1316" s="28"/>
    </row>
    <row r="1317" spans="1:8" x14ac:dyDescent="0.3">
      <c r="A1317">
        <v>2019</v>
      </c>
      <c r="B1317" t="s">
        <v>81</v>
      </c>
      <c r="C1317" t="str">
        <f>VLOOKUP(B1317,lookup!$A$2:$D$49,3,0)</f>
        <v>Non Metropolitan Fire Authorities</v>
      </c>
      <c r="D1317" t="str">
        <f>VLOOKUP(B1317,lookup!$A$2:$D$49,4,0)</f>
        <v>E31000025</v>
      </c>
      <c r="E1317" t="s">
        <v>178</v>
      </c>
      <c r="F1317" t="s">
        <v>1077</v>
      </c>
      <c r="G1317">
        <v>0</v>
      </c>
      <c r="H1317" s="28"/>
    </row>
    <row r="1318" spans="1:8" x14ac:dyDescent="0.3">
      <c r="A1318">
        <v>2019</v>
      </c>
      <c r="B1318" t="s">
        <v>81</v>
      </c>
      <c r="C1318" t="str">
        <f>VLOOKUP(B1318,lookup!$A$2:$D$49,3,0)</f>
        <v>Non Metropolitan Fire Authorities</v>
      </c>
      <c r="D1318" t="str">
        <f>VLOOKUP(B1318,lookup!$A$2:$D$49,4,0)</f>
        <v>E31000025</v>
      </c>
      <c r="E1318" t="s">
        <v>179</v>
      </c>
      <c r="F1318" t="s">
        <v>1077</v>
      </c>
      <c r="G1318">
        <v>1</v>
      </c>
      <c r="H1318" s="28"/>
    </row>
    <row r="1319" spans="1:8" x14ac:dyDescent="0.3">
      <c r="A1319">
        <v>2019</v>
      </c>
      <c r="B1319" t="s">
        <v>81</v>
      </c>
      <c r="C1319" t="str">
        <f>VLOOKUP(B1319,lookup!$A$2:$D$49,3,0)</f>
        <v>Non Metropolitan Fire Authorities</v>
      </c>
      <c r="D1319" t="str">
        <f>VLOOKUP(B1319,lookup!$A$2:$D$49,4,0)</f>
        <v>E31000025</v>
      </c>
      <c r="E1319" t="s">
        <v>1087</v>
      </c>
      <c r="F1319" t="s">
        <v>1077</v>
      </c>
      <c r="G1319">
        <v>0</v>
      </c>
      <c r="H1319" s="28"/>
    </row>
    <row r="1320" spans="1:8" x14ac:dyDescent="0.3">
      <c r="A1320">
        <v>2019</v>
      </c>
      <c r="B1320" t="s">
        <v>81</v>
      </c>
      <c r="C1320" t="str">
        <f>VLOOKUP(B1320,lookup!$A$2:$D$49,3,0)</f>
        <v>Non Metropolitan Fire Authorities</v>
      </c>
      <c r="D1320" t="str">
        <f>VLOOKUP(B1320,lookup!$A$2:$D$49,4,0)</f>
        <v>E31000025</v>
      </c>
      <c r="E1320" t="s">
        <v>1088</v>
      </c>
      <c r="F1320" t="s">
        <v>1077</v>
      </c>
      <c r="G1320">
        <v>0</v>
      </c>
      <c r="H1320" s="28"/>
    </row>
    <row r="1321" spans="1:8" x14ac:dyDescent="0.3">
      <c r="A1321">
        <v>2019</v>
      </c>
      <c r="B1321" t="s">
        <v>81</v>
      </c>
      <c r="C1321" t="str">
        <f>VLOOKUP(B1321,lookup!$A$2:$D$49,3,0)</f>
        <v>Non Metropolitan Fire Authorities</v>
      </c>
      <c r="D1321" t="str">
        <f>VLOOKUP(B1321,lookup!$A$2:$D$49,4,0)</f>
        <v>E31000025</v>
      </c>
      <c r="E1321" t="s">
        <v>1089</v>
      </c>
      <c r="F1321" t="s">
        <v>1077</v>
      </c>
      <c r="G1321">
        <v>2</v>
      </c>
      <c r="H1321" s="28"/>
    </row>
    <row r="1322" spans="1:8" x14ac:dyDescent="0.3">
      <c r="A1322">
        <v>2019</v>
      </c>
      <c r="B1322" t="s">
        <v>84</v>
      </c>
      <c r="C1322" t="str">
        <f>VLOOKUP(B1322,lookup!$A$2:$D$49,3,0)</f>
        <v>Metropolitan Fire Authorities</v>
      </c>
      <c r="D1322" t="str">
        <f>VLOOKUP(B1322,lookup!$A$2:$D$49,4,0)</f>
        <v>E31000041</v>
      </c>
      <c r="E1322" t="s">
        <v>175</v>
      </c>
      <c r="F1322" t="s">
        <v>1077</v>
      </c>
      <c r="G1322">
        <v>335</v>
      </c>
      <c r="H1322" s="28"/>
    </row>
    <row r="1323" spans="1:8" x14ac:dyDescent="0.3">
      <c r="A1323">
        <v>2019</v>
      </c>
      <c r="B1323" t="s">
        <v>84</v>
      </c>
      <c r="C1323" t="str">
        <f>VLOOKUP(B1323,lookup!$A$2:$D$49,3,0)</f>
        <v>Metropolitan Fire Authorities</v>
      </c>
      <c r="D1323" t="str">
        <f>VLOOKUP(B1323,lookup!$A$2:$D$49,4,0)</f>
        <v>E31000041</v>
      </c>
      <c r="E1323" t="s">
        <v>1086</v>
      </c>
      <c r="F1323" t="s">
        <v>1077</v>
      </c>
      <c r="G1323">
        <v>3</v>
      </c>
      <c r="H1323" s="28"/>
    </row>
    <row r="1324" spans="1:8" x14ac:dyDescent="0.3">
      <c r="A1324">
        <v>2019</v>
      </c>
      <c r="B1324" t="s">
        <v>84</v>
      </c>
      <c r="C1324" t="str">
        <f>VLOOKUP(B1324,lookup!$A$2:$D$49,3,0)</f>
        <v>Metropolitan Fire Authorities</v>
      </c>
      <c r="D1324" t="str">
        <f>VLOOKUP(B1324,lookup!$A$2:$D$49,4,0)</f>
        <v>E31000041</v>
      </c>
      <c r="E1324" t="s">
        <v>177</v>
      </c>
      <c r="F1324" t="s">
        <v>1077</v>
      </c>
      <c r="G1324">
        <v>3</v>
      </c>
      <c r="H1324" s="28"/>
    </row>
    <row r="1325" spans="1:8" x14ac:dyDescent="0.3">
      <c r="A1325">
        <v>2019</v>
      </c>
      <c r="B1325" t="s">
        <v>84</v>
      </c>
      <c r="C1325" t="str">
        <f>VLOOKUP(B1325,lookup!$A$2:$D$49,3,0)</f>
        <v>Metropolitan Fire Authorities</v>
      </c>
      <c r="D1325" t="str">
        <f>VLOOKUP(B1325,lookup!$A$2:$D$49,4,0)</f>
        <v>E31000041</v>
      </c>
      <c r="E1325" t="s">
        <v>178</v>
      </c>
      <c r="F1325" t="s">
        <v>1077</v>
      </c>
      <c r="G1325">
        <v>2</v>
      </c>
      <c r="H1325" s="28"/>
    </row>
    <row r="1326" spans="1:8" x14ac:dyDescent="0.3">
      <c r="A1326">
        <v>2019</v>
      </c>
      <c r="B1326" t="s">
        <v>84</v>
      </c>
      <c r="C1326" t="str">
        <f>VLOOKUP(B1326,lookup!$A$2:$D$49,3,0)</f>
        <v>Metropolitan Fire Authorities</v>
      </c>
      <c r="D1326" t="str">
        <f>VLOOKUP(B1326,lookup!$A$2:$D$49,4,0)</f>
        <v>E31000041</v>
      </c>
      <c r="E1326" t="s">
        <v>179</v>
      </c>
      <c r="F1326" t="s">
        <v>1077</v>
      </c>
      <c r="G1326">
        <v>3</v>
      </c>
      <c r="H1326" s="28"/>
    </row>
    <row r="1327" spans="1:8" x14ac:dyDescent="0.3">
      <c r="A1327">
        <v>2019</v>
      </c>
      <c r="B1327" t="s">
        <v>84</v>
      </c>
      <c r="C1327" t="str">
        <f>VLOOKUP(B1327,lookup!$A$2:$D$49,3,0)</f>
        <v>Metropolitan Fire Authorities</v>
      </c>
      <c r="D1327" t="str">
        <f>VLOOKUP(B1327,lookup!$A$2:$D$49,4,0)</f>
        <v>E31000041</v>
      </c>
      <c r="E1327" t="s">
        <v>1087</v>
      </c>
      <c r="F1327" t="s">
        <v>1077</v>
      </c>
      <c r="G1327">
        <v>0</v>
      </c>
      <c r="H1327" s="28"/>
    </row>
    <row r="1328" spans="1:8" x14ac:dyDescent="0.3">
      <c r="A1328">
        <v>2019</v>
      </c>
      <c r="B1328" t="s">
        <v>84</v>
      </c>
      <c r="C1328" t="str">
        <f>VLOOKUP(B1328,lookup!$A$2:$D$49,3,0)</f>
        <v>Metropolitan Fire Authorities</v>
      </c>
      <c r="D1328" t="str">
        <f>VLOOKUP(B1328,lookup!$A$2:$D$49,4,0)</f>
        <v>E31000041</v>
      </c>
      <c r="E1328" t="s">
        <v>1088</v>
      </c>
      <c r="F1328" t="s">
        <v>1077</v>
      </c>
      <c r="G1328">
        <v>0</v>
      </c>
      <c r="H1328" s="28"/>
    </row>
    <row r="1329" spans="1:8" x14ac:dyDescent="0.3">
      <c r="A1329">
        <v>2019</v>
      </c>
      <c r="B1329" t="s">
        <v>84</v>
      </c>
      <c r="C1329" t="str">
        <f>VLOOKUP(B1329,lookup!$A$2:$D$49,3,0)</f>
        <v>Metropolitan Fire Authorities</v>
      </c>
      <c r="D1329" t="str">
        <f>VLOOKUP(B1329,lookup!$A$2:$D$49,4,0)</f>
        <v>E31000041</v>
      </c>
      <c r="E1329" t="s">
        <v>1089</v>
      </c>
      <c r="F1329" t="s">
        <v>1077</v>
      </c>
      <c r="G1329">
        <v>12</v>
      </c>
      <c r="H1329" s="28"/>
    </row>
    <row r="1330" spans="1:8" x14ac:dyDescent="0.3">
      <c r="A1330">
        <v>2019</v>
      </c>
      <c r="B1330" t="s">
        <v>87</v>
      </c>
      <c r="C1330" t="str">
        <f>VLOOKUP(B1330,lookup!$A$2:$D$49,3,0)</f>
        <v>Non Metropolitan Fire Authorities</v>
      </c>
      <c r="D1330" t="str">
        <f>VLOOKUP(B1330,lookup!$A$2:$D$49,4,0)</f>
        <v>E31000026</v>
      </c>
      <c r="E1330" t="s">
        <v>175</v>
      </c>
      <c r="F1330" t="s">
        <v>1077</v>
      </c>
      <c r="G1330">
        <v>67</v>
      </c>
      <c r="H1330" s="28"/>
    </row>
    <row r="1331" spans="1:8" x14ac:dyDescent="0.3">
      <c r="A1331">
        <v>2019</v>
      </c>
      <c r="B1331" t="s">
        <v>87</v>
      </c>
      <c r="C1331" t="str">
        <f>VLOOKUP(B1331,lookup!$A$2:$D$49,3,0)</f>
        <v>Non Metropolitan Fire Authorities</v>
      </c>
      <c r="D1331" t="str">
        <f>VLOOKUP(B1331,lookup!$A$2:$D$49,4,0)</f>
        <v>E31000026</v>
      </c>
      <c r="E1331" t="s">
        <v>1086</v>
      </c>
      <c r="F1331" t="s">
        <v>1077</v>
      </c>
      <c r="G1331">
        <v>7</v>
      </c>
      <c r="H1331" s="28"/>
    </row>
    <row r="1332" spans="1:8" x14ac:dyDescent="0.3">
      <c r="A1332">
        <v>2019</v>
      </c>
      <c r="B1332" t="s">
        <v>87</v>
      </c>
      <c r="C1332" t="str">
        <f>VLOOKUP(B1332,lookup!$A$2:$D$49,3,0)</f>
        <v>Non Metropolitan Fire Authorities</v>
      </c>
      <c r="D1332" t="str">
        <f>VLOOKUP(B1332,lookup!$A$2:$D$49,4,0)</f>
        <v>E31000026</v>
      </c>
      <c r="E1332" t="s">
        <v>177</v>
      </c>
      <c r="F1332" t="s">
        <v>1077</v>
      </c>
      <c r="G1332">
        <v>0</v>
      </c>
      <c r="H1332" s="28"/>
    </row>
    <row r="1333" spans="1:8" x14ac:dyDescent="0.3">
      <c r="A1333">
        <v>2019</v>
      </c>
      <c r="B1333" t="s">
        <v>87</v>
      </c>
      <c r="C1333" t="str">
        <f>VLOOKUP(B1333,lookup!$A$2:$D$49,3,0)</f>
        <v>Non Metropolitan Fire Authorities</v>
      </c>
      <c r="D1333" t="str">
        <f>VLOOKUP(B1333,lookup!$A$2:$D$49,4,0)</f>
        <v>E31000026</v>
      </c>
      <c r="E1333" t="s">
        <v>178</v>
      </c>
      <c r="F1333" t="s">
        <v>1077</v>
      </c>
      <c r="G1333">
        <v>0</v>
      </c>
      <c r="H1333" s="28"/>
    </row>
    <row r="1334" spans="1:8" x14ac:dyDescent="0.3">
      <c r="A1334">
        <v>2019</v>
      </c>
      <c r="B1334" t="s">
        <v>87</v>
      </c>
      <c r="C1334" t="str">
        <f>VLOOKUP(B1334,lookup!$A$2:$D$49,3,0)</f>
        <v>Non Metropolitan Fire Authorities</v>
      </c>
      <c r="D1334" t="str">
        <f>VLOOKUP(B1334,lookup!$A$2:$D$49,4,0)</f>
        <v>E31000026</v>
      </c>
      <c r="E1334" t="s">
        <v>179</v>
      </c>
      <c r="F1334" t="s">
        <v>1077</v>
      </c>
      <c r="G1334">
        <v>0</v>
      </c>
      <c r="H1334" s="28"/>
    </row>
    <row r="1335" spans="1:8" x14ac:dyDescent="0.3">
      <c r="A1335">
        <v>2019</v>
      </c>
      <c r="B1335" t="s">
        <v>87</v>
      </c>
      <c r="C1335" t="str">
        <f>VLOOKUP(B1335,lookup!$A$2:$D$49,3,0)</f>
        <v>Non Metropolitan Fire Authorities</v>
      </c>
      <c r="D1335" t="str">
        <f>VLOOKUP(B1335,lookup!$A$2:$D$49,4,0)</f>
        <v>E31000026</v>
      </c>
      <c r="E1335" t="s">
        <v>1087</v>
      </c>
      <c r="F1335" t="s">
        <v>1077</v>
      </c>
      <c r="G1335">
        <v>0</v>
      </c>
      <c r="H1335" s="28"/>
    </row>
    <row r="1336" spans="1:8" x14ac:dyDescent="0.3">
      <c r="A1336">
        <v>2019</v>
      </c>
      <c r="B1336" t="s">
        <v>87</v>
      </c>
      <c r="C1336" t="str">
        <f>VLOOKUP(B1336,lookup!$A$2:$D$49,3,0)</f>
        <v>Non Metropolitan Fire Authorities</v>
      </c>
      <c r="D1336" t="str">
        <f>VLOOKUP(B1336,lookup!$A$2:$D$49,4,0)</f>
        <v>E31000026</v>
      </c>
      <c r="E1336" t="s">
        <v>1088</v>
      </c>
      <c r="F1336" t="s">
        <v>1077</v>
      </c>
      <c r="G1336">
        <v>0</v>
      </c>
      <c r="H1336" s="28"/>
    </row>
    <row r="1337" spans="1:8" x14ac:dyDescent="0.3">
      <c r="A1337">
        <v>2019</v>
      </c>
      <c r="B1337" t="s">
        <v>87</v>
      </c>
      <c r="C1337" t="str">
        <f>VLOOKUP(B1337,lookup!$A$2:$D$49,3,0)</f>
        <v>Non Metropolitan Fire Authorities</v>
      </c>
      <c r="D1337" t="str">
        <f>VLOOKUP(B1337,lookup!$A$2:$D$49,4,0)</f>
        <v>E31000026</v>
      </c>
      <c r="E1337" t="s">
        <v>1089</v>
      </c>
      <c r="F1337" t="s">
        <v>1077</v>
      </c>
      <c r="G1337">
        <v>14</v>
      </c>
      <c r="H1337" s="28"/>
    </row>
    <row r="1338" spans="1:8" x14ac:dyDescent="0.3">
      <c r="A1338">
        <v>2019</v>
      </c>
      <c r="B1338" t="s">
        <v>90</v>
      </c>
      <c r="C1338" t="str">
        <f>VLOOKUP(B1338,lookup!$A$2:$D$49,3,0)</f>
        <v>Non Metropolitan Fire Authorities</v>
      </c>
      <c r="D1338" t="str">
        <f>VLOOKUP(B1338,lookup!$A$2:$D$49,4,0)</f>
        <v>E31000027</v>
      </c>
      <c r="E1338" t="s">
        <v>175</v>
      </c>
      <c r="F1338" t="s">
        <v>1077</v>
      </c>
      <c r="G1338">
        <v>89</v>
      </c>
      <c r="H1338" s="28"/>
    </row>
    <row r="1339" spans="1:8" x14ac:dyDescent="0.3">
      <c r="A1339">
        <v>2019</v>
      </c>
      <c r="B1339" t="s">
        <v>90</v>
      </c>
      <c r="C1339" t="str">
        <f>VLOOKUP(B1339,lookup!$A$2:$D$49,3,0)</f>
        <v>Non Metropolitan Fire Authorities</v>
      </c>
      <c r="D1339" t="str">
        <f>VLOOKUP(B1339,lookup!$A$2:$D$49,4,0)</f>
        <v>E31000027</v>
      </c>
      <c r="E1339" t="s">
        <v>1086</v>
      </c>
      <c r="F1339" t="s">
        <v>1077</v>
      </c>
      <c r="G1339">
        <v>0</v>
      </c>
      <c r="H1339" s="28"/>
    </row>
    <row r="1340" spans="1:8" x14ac:dyDescent="0.3">
      <c r="A1340">
        <v>2019</v>
      </c>
      <c r="B1340" t="s">
        <v>90</v>
      </c>
      <c r="C1340" t="str">
        <f>VLOOKUP(B1340,lookup!$A$2:$D$49,3,0)</f>
        <v>Non Metropolitan Fire Authorities</v>
      </c>
      <c r="D1340" t="str">
        <f>VLOOKUP(B1340,lookup!$A$2:$D$49,4,0)</f>
        <v>E31000027</v>
      </c>
      <c r="E1340" t="s">
        <v>177</v>
      </c>
      <c r="F1340" t="s">
        <v>1077</v>
      </c>
      <c r="G1340">
        <v>0</v>
      </c>
      <c r="H1340" s="28"/>
    </row>
    <row r="1341" spans="1:8" x14ac:dyDescent="0.3">
      <c r="A1341">
        <v>2019</v>
      </c>
      <c r="B1341" t="s">
        <v>90</v>
      </c>
      <c r="C1341" t="str">
        <f>VLOOKUP(B1341,lookup!$A$2:$D$49,3,0)</f>
        <v>Non Metropolitan Fire Authorities</v>
      </c>
      <c r="D1341" t="str">
        <f>VLOOKUP(B1341,lookup!$A$2:$D$49,4,0)</f>
        <v>E31000027</v>
      </c>
      <c r="E1341" t="s">
        <v>178</v>
      </c>
      <c r="F1341" t="s">
        <v>1077</v>
      </c>
      <c r="G1341">
        <v>1</v>
      </c>
      <c r="H1341" s="28"/>
    </row>
    <row r="1342" spans="1:8" x14ac:dyDescent="0.3">
      <c r="A1342">
        <v>2019</v>
      </c>
      <c r="B1342" t="s">
        <v>90</v>
      </c>
      <c r="C1342" t="str">
        <f>VLOOKUP(B1342,lookup!$A$2:$D$49,3,0)</f>
        <v>Non Metropolitan Fire Authorities</v>
      </c>
      <c r="D1342" t="str">
        <f>VLOOKUP(B1342,lookup!$A$2:$D$49,4,0)</f>
        <v>E31000027</v>
      </c>
      <c r="E1342" t="s">
        <v>179</v>
      </c>
      <c r="F1342" t="s">
        <v>1077</v>
      </c>
      <c r="G1342">
        <v>1</v>
      </c>
      <c r="H1342" s="28"/>
    </row>
    <row r="1343" spans="1:8" x14ac:dyDescent="0.3">
      <c r="A1343">
        <v>2019</v>
      </c>
      <c r="B1343" t="s">
        <v>90</v>
      </c>
      <c r="C1343" t="str">
        <f>VLOOKUP(B1343,lookup!$A$2:$D$49,3,0)</f>
        <v>Non Metropolitan Fire Authorities</v>
      </c>
      <c r="D1343" t="str">
        <f>VLOOKUP(B1343,lookup!$A$2:$D$49,4,0)</f>
        <v>E31000027</v>
      </c>
      <c r="E1343" t="s">
        <v>1087</v>
      </c>
      <c r="F1343" t="s">
        <v>1077</v>
      </c>
      <c r="G1343">
        <v>0</v>
      </c>
      <c r="H1343" s="28"/>
    </row>
    <row r="1344" spans="1:8" x14ac:dyDescent="0.3">
      <c r="A1344">
        <v>2019</v>
      </c>
      <c r="B1344" t="s">
        <v>90</v>
      </c>
      <c r="C1344" t="str">
        <f>VLOOKUP(B1344,lookup!$A$2:$D$49,3,0)</f>
        <v>Non Metropolitan Fire Authorities</v>
      </c>
      <c r="D1344" t="str">
        <f>VLOOKUP(B1344,lookup!$A$2:$D$49,4,0)</f>
        <v>E31000027</v>
      </c>
      <c r="E1344" t="s">
        <v>1088</v>
      </c>
      <c r="F1344" t="s">
        <v>1077</v>
      </c>
      <c r="G1344">
        <v>0</v>
      </c>
      <c r="H1344" s="28"/>
    </row>
    <row r="1345" spans="1:8" x14ac:dyDescent="0.3">
      <c r="A1345">
        <v>2019</v>
      </c>
      <c r="B1345" t="s">
        <v>90</v>
      </c>
      <c r="C1345" t="str">
        <f>VLOOKUP(B1345,lookup!$A$2:$D$49,3,0)</f>
        <v>Non Metropolitan Fire Authorities</v>
      </c>
      <c r="D1345" t="str">
        <f>VLOOKUP(B1345,lookup!$A$2:$D$49,4,0)</f>
        <v>E31000027</v>
      </c>
      <c r="E1345" t="s">
        <v>1089</v>
      </c>
      <c r="F1345" t="s">
        <v>1077</v>
      </c>
      <c r="G1345">
        <v>2</v>
      </c>
      <c r="H1345" s="28"/>
    </row>
    <row r="1346" spans="1:8" x14ac:dyDescent="0.3">
      <c r="A1346">
        <v>2019</v>
      </c>
      <c r="B1346" t="s">
        <v>93</v>
      </c>
      <c r="C1346" t="str">
        <f>VLOOKUP(B1346,lookup!$A$2:$D$49,3,0)</f>
        <v>Non Metropolitan Fire Authorities</v>
      </c>
      <c r="D1346" t="str">
        <f>VLOOKUP(B1346,lookup!$A$2:$D$49,4,0)</f>
        <v>E31000028</v>
      </c>
      <c r="E1346" t="s">
        <v>175</v>
      </c>
      <c r="F1346" t="s">
        <v>1077</v>
      </c>
      <c r="G1346">
        <v>37</v>
      </c>
      <c r="H1346" s="28"/>
    </row>
    <row r="1347" spans="1:8" x14ac:dyDescent="0.3">
      <c r="A1347">
        <v>2019</v>
      </c>
      <c r="B1347" t="s">
        <v>93</v>
      </c>
      <c r="C1347" t="str">
        <f>VLOOKUP(B1347,lookup!$A$2:$D$49,3,0)</f>
        <v>Non Metropolitan Fire Authorities</v>
      </c>
      <c r="D1347" t="str">
        <f>VLOOKUP(B1347,lookup!$A$2:$D$49,4,0)</f>
        <v>E31000028</v>
      </c>
      <c r="E1347" t="s">
        <v>1086</v>
      </c>
      <c r="F1347" t="s">
        <v>1077</v>
      </c>
      <c r="G1347">
        <v>2</v>
      </c>
      <c r="H1347" s="28"/>
    </row>
    <row r="1348" spans="1:8" x14ac:dyDescent="0.3">
      <c r="A1348">
        <v>2019</v>
      </c>
      <c r="B1348" t="s">
        <v>93</v>
      </c>
      <c r="C1348" t="str">
        <f>VLOOKUP(B1348,lookup!$A$2:$D$49,3,0)</f>
        <v>Non Metropolitan Fire Authorities</v>
      </c>
      <c r="D1348" t="str">
        <f>VLOOKUP(B1348,lookup!$A$2:$D$49,4,0)</f>
        <v>E31000028</v>
      </c>
      <c r="E1348" t="s">
        <v>177</v>
      </c>
      <c r="F1348" t="s">
        <v>1077</v>
      </c>
      <c r="G1348">
        <v>1</v>
      </c>
      <c r="H1348" s="28"/>
    </row>
    <row r="1349" spans="1:8" x14ac:dyDescent="0.3">
      <c r="A1349">
        <v>2019</v>
      </c>
      <c r="B1349" t="s">
        <v>93</v>
      </c>
      <c r="C1349" t="str">
        <f>VLOOKUP(B1349,lookup!$A$2:$D$49,3,0)</f>
        <v>Non Metropolitan Fire Authorities</v>
      </c>
      <c r="D1349" t="str">
        <f>VLOOKUP(B1349,lookup!$A$2:$D$49,4,0)</f>
        <v>E31000028</v>
      </c>
      <c r="E1349" t="s">
        <v>178</v>
      </c>
      <c r="F1349" t="s">
        <v>1077</v>
      </c>
      <c r="G1349">
        <v>0</v>
      </c>
      <c r="H1349" s="28"/>
    </row>
    <row r="1350" spans="1:8" x14ac:dyDescent="0.3">
      <c r="A1350">
        <v>2019</v>
      </c>
      <c r="B1350" t="s">
        <v>93</v>
      </c>
      <c r="C1350" t="str">
        <f>VLOOKUP(B1350,lookup!$A$2:$D$49,3,0)</f>
        <v>Non Metropolitan Fire Authorities</v>
      </c>
      <c r="D1350" t="str">
        <f>VLOOKUP(B1350,lookup!$A$2:$D$49,4,0)</f>
        <v>E31000028</v>
      </c>
      <c r="E1350" t="s">
        <v>179</v>
      </c>
      <c r="F1350" t="s">
        <v>1077</v>
      </c>
      <c r="G1350">
        <v>1</v>
      </c>
      <c r="H1350" s="28"/>
    </row>
    <row r="1351" spans="1:8" x14ac:dyDescent="0.3">
      <c r="A1351">
        <v>2019</v>
      </c>
      <c r="B1351" t="s">
        <v>93</v>
      </c>
      <c r="C1351" t="str">
        <f>VLOOKUP(B1351,lookup!$A$2:$D$49,3,0)</f>
        <v>Non Metropolitan Fire Authorities</v>
      </c>
      <c r="D1351" t="str">
        <f>VLOOKUP(B1351,lookup!$A$2:$D$49,4,0)</f>
        <v>E31000028</v>
      </c>
      <c r="E1351" t="s">
        <v>1087</v>
      </c>
      <c r="F1351" t="s">
        <v>1077</v>
      </c>
      <c r="G1351">
        <v>0</v>
      </c>
      <c r="H1351" s="28"/>
    </row>
    <row r="1352" spans="1:8" x14ac:dyDescent="0.3">
      <c r="A1352">
        <v>2019</v>
      </c>
      <c r="B1352" t="s">
        <v>93</v>
      </c>
      <c r="C1352" t="str">
        <f>VLOOKUP(B1352,lookup!$A$2:$D$49,3,0)</f>
        <v>Non Metropolitan Fire Authorities</v>
      </c>
      <c r="D1352" t="str">
        <f>VLOOKUP(B1352,lookup!$A$2:$D$49,4,0)</f>
        <v>E31000028</v>
      </c>
      <c r="E1352" t="s">
        <v>1088</v>
      </c>
      <c r="F1352" t="s">
        <v>1077</v>
      </c>
      <c r="G1352">
        <v>0</v>
      </c>
      <c r="H1352" s="28"/>
    </row>
    <row r="1353" spans="1:8" x14ac:dyDescent="0.3">
      <c r="A1353">
        <v>2019</v>
      </c>
      <c r="B1353" t="s">
        <v>93</v>
      </c>
      <c r="C1353" t="str">
        <f>VLOOKUP(B1353,lookup!$A$2:$D$49,3,0)</f>
        <v>Non Metropolitan Fire Authorities</v>
      </c>
      <c r="D1353" t="str">
        <f>VLOOKUP(B1353,lookup!$A$2:$D$49,4,0)</f>
        <v>E31000028</v>
      </c>
      <c r="E1353" t="s">
        <v>1089</v>
      </c>
      <c r="F1353" t="s">
        <v>1077</v>
      </c>
      <c r="G1353">
        <v>25</v>
      </c>
      <c r="H1353" s="28"/>
    </row>
    <row r="1354" spans="1:8" x14ac:dyDescent="0.3">
      <c r="A1354">
        <v>2019</v>
      </c>
      <c r="B1354" t="s">
        <v>96</v>
      </c>
      <c r="C1354" t="str">
        <f>VLOOKUP(B1354,lookup!$A$2:$D$49,3,0)</f>
        <v>Non Metropolitan Fire Authorities</v>
      </c>
      <c r="D1354" t="str">
        <f>VLOOKUP(B1354,lookup!$A$2:$D$49,4,0)</f>
        <v>E31000029</v>
      </c>
      <c r="E1354" t="s">
        <v>175</v>
      </c>
      <c r="F1354" t="s">
        <v>1077</v>
      </c>
      <c r="G1354">
        <v>28</v>
      </c>
      <c r="H1354" s="28"/>
    </row>
    <row r="1355" spans="1:8" x14ac:dyDescent="0.3">
      <c r="A1355">
        <v>2019</v>
      </c>
      <c r="B1355" t="s">
        <v>96</v>
      </c>
      <c r="C1355" t="str">
        <f>VLOOKUP(B1355,lookup!$A$2:$D$49,3,0)</f>
        <v>Non Metropolitan Fire Authorities</v>
      </c>
      <c r="D1355" t="str">
        <f>VLOOKUP(B1355,lookup!$A$2:$D$49,4,0)</f>
        <v>E31000029</v>
      </c>
      <c r="E1355" t="s">
        <v>1086</v>
      </c>
      <c r="F1355" t="s">
        <v>1077</v>
      </c>
      <c r="G1355">
        <v>0</v>
      </c>
      <c r="H1355" s="28"/>
    </row>
    <row r="1356" spans="1:8" x14ac:dyDescent="0.3">
      <c r="A1356">
        <v>2019</v>
      </c>
      <c r="B1356" t="s">
        <v>96</v>
      </c>
      <c r="C1356" t="str">
        <f>VLOOKUP(B1356,lookup!$A$2:$D$49,3,0)</f>
        <v>Non Metropolitan Fire Authorities</v>
      </c>
      <c r="D1356" t="str">
        <f>VLOOKUP(B1356,lookup!$A$2:$D$49,4,0)</f>
        <v>E31000029</v>
      </c>
      <c r="E1356" t="s">
        <v>177</v>
      </c>
      <c r="F1356" t="s">
        <v>1077</v>
      </c>
      <c r="G1356">
        <v>0</v>
      </c>
      <c r="H1356" s="28"/>
    </row>
    <row r="1357" spans="1:8" x14ac:dyDescent="0.3">
      <c r="A1357">
        <v>2019</v>
      </c>
      <c r="B1357" t="s">
        <v>96</v>
      </c>
      <c r="C1357" t="str">
        <f>VLOOKUP(B1357,lookup!$A$2:$D$49,3,0)</f>
        <v>Non Metropolitan Fire Authorities</v>
      </c>
      <c r="D1357" t="str">
        <f>VLOOKUP(B1357,lookup!$A$2:$D$49,4,0)</f>
        <v>E31000029</v>
      </c>
      <c r="E1357" t="s">
        <v>178</v>
      </c>
      <c r="F1357" t="s">
        <v>1077</v>
      </c>
      <c r="G1357">
        <v>0</v>
      </c>
      <c r="H1357" s="28"/>
    </row>
    <row r="1358" spans="1:8" x14ac:dyDescent="0.3">
      <c r="A1358">
        <v>2019</v>
      </c>
      <c r="B1358" t="s">
        <v>96</v>
      </c>
      <c r="C1358" t="str">
        <f>VLOOKUP(B1358,lookup!$A$2:$D$49,3,0)</f>
        <v>Non Metropolitan Fire Authorities</v>
      </c>
      <c r="D1358" t="str">
        <f>VLOOKUP(B1358,lookup!$A$2:$D$49,4,0)</f>
        <v>E31000029</v>
      </c>
      <c r="E1358" t="s">
        <v>179</v>
      </c>
      <c r="F1358" t="s">
        <v>1077</v>
      </c>
      <c r="G1358">
        <v>0</v>
      </c>
      <c r="H1358" s="28"/>
    </row>
    <row r="1359" spans="1:8" x14ac:dyDescent="0.3">
      <c r="A1359">
        <v>2019</v>
      </c>
      <c r="B1359" t="s">
        <v>96</v>
      </c>
      <c r="C1359" t="str">
        <f>VLOOKUP(B1359,lookup!$A$2:$D$49,3,0)</f>
        <v>Non Metropolitan Fire Authorities</v>
      </c>
      <c r="D1359" t="str">
        <f>VLOOKUP(B1359,lookup!$A$2:$D$49,4,0)</f>
        <v>E31000029</v>
      </c>
      <c r="E1359" t="s">
        <v>1087</v>
      </c>
      <c r="F1359" t="s">
        <v>1077</v>
      </c>
      <c r="G1359">
        <v>0</v>
      </c>
      <c r="H1359" s="28"/>
    </row>
    <row r="1360" spans="1:8" x14ac:dyDescent="0.3">
      <c r="A1360">
        <v>2019</v>
      </c>
      <c r="B1360" t="s">
        <v>96</v>
      </c>
      <c r="C1360" t="str">
        <f>VLOOKUP(B1360,lookup!$A$2:$D$49,3,0)</f>
        <v>Non Metropolitan Fire Authorities</v>
      </c>
      <c r="D1360" t="str">
        <f>VLOOKUP(B1360,lookup!$A$2:$D$49,4,0)</f>
        <v>E31000029</v>
      </c>
      <c r="E1360" t="s">
        <v>1088</v>
      </c>
      <c r="F1360" t="s">
        <v>1077</v>
      </c>
      <c r="G1360">
        <v>0</v>
      </c>
      <c r="H1360" s="28"/>
    </row>
    <row r="1361" spans="1:8" x14ac:dyDescent="0.3">
      <c r="A1361">
        <v>2019</v>
      </c>
      <c r="B1361" t="s">
        <v>96</v>
      </c>
      <c r="C1361" t="str">
        <f>VLOOKUP(B1361,lookup!$A$2:$D$49,3,0)</f>
        <v>Non Metropolitan Fire Authorities</v>
      </c>
      <c r="D1361" t="str">
        <f>VLOOKUP(B1361,lookup!$A$2:$D$49,4,0)</f>
        <v>E31000029</v>
      </c>
      <c r="E1361" t="s">
        <v>1089</v>
      </c>
      <c r="F1361" t="s">
        <v>1077</v>
      </c>
      <c r="G1361">
        <v>11</v>
      </c>
      <c r="H1361" s="28"/>
    </row>
    <row r="1362" spans="1:8" x14ac:dyDescent="0.3">
      <c r="A1362">
        <v>2019</v>
      </c>
      <c r="B1362" t="s">
        <v>99</v>
      </c>
      <c r="C1362" t="str">
        <f>VLOOKUP(B1362,lookup!$A$2:$D$49,3,0)</f>
        <v>Non Metropolitan Fire Authorities</v>
      </c>
      <c r="D1362" t="str">
        <f>VLOOKUP(B1362,lookup!$A$2:$D$49,4,0)</f>
        <v>E31000030</v>
      </c>
      <c r="E1362" t="s">
        <v>175</v>
      </c>
      <c r="F1362" t="s">
        <v>1077</v>
      </c>
      <c r="G1362">
        <v>125</v>
      </c>
      <c r="H1362" s="28"/>
    </row>
    <row r="1363" spans="1:8" x14ac:dyDescent="0.3">
      <c r="A1363">
        <v>2019</v>
      </c>
      <c r="B1363" t="s">
        <v>99</v>
      </c>
      <c r="C1363" t="str">
        <f>VLOOKUP(B1363,lookup!$A$2:$D$49,3,0)</f>
        <v>Non Metropolitan Fire Authorities</v>
      </c>
      <c r="D1363" t="str">
        <f>VLOOKUP(B1363,lookup!$A$2:$D$49,4,0)</f>
        <v>E31000030</v>
      </c>
      <c r="E1363" t="s">
        <v>1086</v>
      </c>
      <c r="F1363" t="s">
        <v>1077</v>
      </c>
      <c r="G1363">
        <v>3</v>
      </c>
      <c r="H1363" s="28"/>
    </row>
    <row r="1364" spans="1:8" x14ac:dyDescent="0.3">
      <c r="A1364">
        <v>2019</v>
      </c>
      <c r="B1364" t="s">
        <v>99</v>
      </c>
      <c r="C1364" t="str">
        <f>VLOOKUP(B1364,lookup!$A$2:$D$49,3,0)</f>
        <v>Non Metropolitan Fire Authorities</v>
      </c>
      <c r="D1364" t="str">
        <f>VLOOKUP(B1364,lookup!$A$2:$D$49,4,0)</f>
        <v>E31000030</v>
      </c>
      <c r="E1364" t="s">
        <v>177</v>
      </c>
      <c r="F1364" t="s">
        <v>1077</v>
      </c>
      <c r="G1364">
        <v>1</v>
      </c>
      <c r="H1364" s="28"/>
    </row>
    <row r="1365" spans="1:8" x14ac:dyDescent="0.3">
      <c r="A1365">
        <v>2019</v>
      </c>
      <c r="B1365" t="s">
        <v>99</v>
      </c>
      <c r="C1365" t="str">
        <f>VLOOKUP(B1365,lookup!$A$2:$D$49,3,0)</f>
        <v>Non Metropolitan Fire Authorities</v>
      </c>
      <c r="D1365" t="str">
        <f>VLOOKUP(B1365,lookup!$A$2:$D$49,4,0)</f>
        <v>E31000030</v>
      </c>
      <c r="E1365" t="s">
        <v>178</v>
      </c>
      <c r="F1365" t="s">
        <v>1077</v>
      </c>
      <c r="G1365">
        <v>3</v>
      </c>
      <c r="H1365" s="28"/>
    </row>
    <row r="1366" spans="1:8" x14ac:dyDescent="0.3">
      <c r="A1366">
        <v>2019</v>
      </c>
      <c r="B1366" t="s">
        <v>99</v>
      </c>
      <c r="C1366" t="str">
        <f>VLOOKUP(B1366,lookup!$A$2:$D$49,3,0)</f>
        <v>Non Metropolitan Fire Authorities</v>
      </c>
      <c r="D1366" t="str">
        <f>VLOOKUP(B1366,lookup!$A$2:$D$49,4,0)</f>
        <v>E31000030</v>
      </c>
      <c r="E1366" t="s">
        <v>179</v>
      </c>
      <c r="F1366" t="s">
        <v>1077</v>
      </c>
      <c r="G1366">
        <v>4</v>
      </c>
      <c r="H1366" s="28"/>
    </row>
    <row r="1367" spans="1:8" x14ac:dyDescent="0.3">
      <c r="A1367">
        <v>2019</v>
      </c>
      <c r="B1367" t="s">
        <v>99</v>
      </c>
      <c r="C1367" t="str">
        <f>VLOOKUP(B1367,lookup!$A$2:$D$49,3,0)</f>
        <v>Non Metropolitan Fire Authorities</v>
      </c>
      <c r="D1367" t="str">
        <f>VLOOKUP(B1367,lookup!$A$2:$D$49,4,0)</f>
        <v>E31000030</v>
      </c>
      <c r="E1367" t="s">
        <v>1087</v>
      </c>
      <c r="F1367" t="s">
        <v>1077</v>
      </c>
      <c r="G1367">
        <v>0</v>
      </c>
      <c r="H1367" s="28"/>
    </row>
    <row r="1368" spans="1:8" x14ac:dyDescent="0.3">
      <c r="A1368">
        <v>2019</v>
      </c>
      <c r="B1368" t="s">
        <v>99</v>
      </c>
      <c r="C1368" t="str">
        <f>VLOOKUP(B1368,lookup!$A$2:$D$49,3,0)</f>
        <v>Non Metropolitan Fire Authorities</v>
      </c>
      <c r="D1368" t="str">
        <f>VLOOKUP(B1368,lookup!$A$2:$D$49,4,0)</f>
        <v>E31000030</v>
      </c>
      <c r="E1368" t="s">
        <v>1088</v>
      </c>
      <c r="F1368" t="s">
        <v>1077</v>
      </c>
      <c r="G1368">
        <v>1</v>
      </c>
      <c r="H1368" s="28"/>
    </row>
    <row r="1369" spans="1:8" x14ac:dyDescent="0.3">
      <c r="A1369">
        <v>2019</v>
      </c>
      <c r="B1369" t="s">
        <v>99</v>
      </c>
      <c r="C1369" t="str">
        <f>VLOOKUP(B1369,lookup!$A$2:$D$49,3,0)</f>
        <v>Non Metropolitan Fire Authorities</v>
      </c>
      <c r="D1369" t="str">
        <f>VLOOKUP(B1369,lookup!$A$2:$D$49,4,0)</f>
        <v>E31000030</v>
      </c>
      <c r="E1369" t="s">
        <v>1089</v>
      </c>
      <c r="F1369" t="s">
        <v>1077</v>
      </c>
      <c r="G1369">
        <v>20</v>
      </c>
      <c r="H1369" s="28"/>
    </row>
    <row r="1370" spans="1:8" x14ac:dyDescent="0.3">
      <c r="A1370">
        <v>2019</v>
      </c>
      <c r="B1370" t="s">
        <v>102</v>
      </c>
      <c r="C1370" t="str">
        <f>VLOOKUP(B1370,lookup!$A$2:$D$49,3,0)</f>
        <v>Non Metropolitan Fire Authorities</v>
      </c>
      <c r="D1370" t="str">
        <f>VLOOKUP(B1370,lookup!$A$2:$D$49,4,0)</f>
        <v>E31000031</v>
      </c>
      <c r="E1370" t="s">
        <v>175</v>
      </c>
      <c r="F1370" t="s">
        <v>1077</v>
      </c>
      <c r="G1370">
        <v>66</v>
      </c>
      <c r="H1370" s="28"/>
    </row>
    <row r="1371" spans="1:8" x14ac:dyDescent="0.3">
      <c r="A1371">
        <v>2019</v>
      </c>
      <c r="B1371" t="s">
        <v>102</v>
      </c>
      <c r="C1371" t="str">
        <f>VLOOKUP(B1371,lookup!$A$2:$D$49,3,0)</f>
        <v>Non Metropolitan Fire Authorities</v>
      </c>
      <c r="D1371" t="str">
        <f>VLOOKUP(B1371,lookup!$A$2:$D$49,4,0)</f>
        <v>E31000031</v>
      </c>
      <c r="E1371" t="s">
        <v>1086</v>
      </c>
      <c r="F1371" t="s">
        <v>1077</v>
      </c>
      <c r="G1371">
        <v>4</v>
      </c>
      <c r="H1371" s="28"/>
    </row>
    <row r="1372" spans="1:8" x14ac:dyDescent="0.3">
      <c r="A1372">
        <v>2019</v>
      </c>
      <c r="B1372" t="s">
        <v>102</v>
      </c>
      <c r="C1372" t="str">
        <f>VLOOKUP(B1372,lookup!$A$2:$D$49,3,0)</f>
        <v>Non Metropolitan Fire Authorities</v>
      </c>
      <c r="D1372" t="str">
        <f>VLOOKUP(B1372,lookup!$A$2:$D$49,4,0)</f>
        <v>E31000031</v>
      </c>
      <c r="E1372" t="s">
        <v>177</v>
      </c>
      <c r="F1372" t="s">
        <v>1077</v>
      </c>
      <c r="G1372">
        <v>2</v>
      </c>
      <c r="H1372" s="28"/>
    </row>
    <row r="1373" spans="1:8" x14ac:dyDescent="0.3">
      <c r="A1373">
        <v>2019</v>
      </c>
      <c r="B1373" t="s">
        <v>102</v>
      </c>
      <c r="C1373" t="str">
        <f>VLOOKUP(B1373,lookup!$A$2:$D$49,3,0)</f>
        <v>Non Metropolitan Fire Authorities</v>
      </c>
      <c r="D1373" t="str">
        <f>VLOOKUP(B1373,lookup!$A$2:$D$49,4,0)</f>
        <v>E31000031</v>
      </c>
      <c r="E1373" t="s">
        <v>178</v>
      </c>
      <c r="F1373" t="s">
        <v>1077</v>
      </c>
      <c r="G1373">
        <v>2</v>
      </c>
      <c r="H1373" s="28"/>
    </row>
    <row r="1374" spans="1:8" x14ac:dyDescent="0.3">
      <c r="A1374">
        <v>2019</v>
      </c>
      <c r="B1374" t="s">
        <v>102</v>
      </c>
      <c r="C1374" t="str">
        <f>VLOOKUP(B1374,lookup!$A$2:$D$49,3,0)</f>
        <v>Non Metropolitan Fire Authorities</v>
      </c>
      <c r="D1374" t="str">
        <f>VLOOKUP(B1374,lookup!$A$2:$D$49,4,0)</f>
        <v>E31000031</v>
      </c>
      <c r="E1374" t="s">
        <v>179</v>
      </c>
      <c r="F1374" t="s">
        <v>1077</v>
      </c>
      <c r="G1374">
        <v>1</v>
      </c>
      <c r="H1374" s="28"/>
    </row>
    <row r="1375" spans="1:8" x14ac:dyDescent="0.3">
      <c r="A1375">
        <v>2019</v>
      </c>
      <c r="B1375" t="s">
        <v>102</v>
      </c>
      <c r="C1375" t="str">
        <f>VLOOKUP(B1375,lookup!$A$2:$D$49,3,0)</f>
        <v>Non Metropolitan Fire Authorities</v>
      </c>
      <c r="D1375" t="str">
        <f>VLOOKUP(B1375,lookup!$A$2:$D$49,4,0)</f>
        <v>E31000031</v>
      </c>
      <c r="E1375" t="s">
        <v>1087</v>
      </c>
      <c r="F1375" t="s">
        <v>1077</v>
      </c>
      <c r="G1375">
        <v>0</v>
      </c>
      <c r="H1375" s="28"/>
    </row>
    <row r="1376" spans="1:8" x14ac:dyDescent="0.3">
      <c r="A1376">
        <v>2019</v>
      </c>
      <c r="B1376" t="s">
        <v>102</v>
      </c>
      <c r="C1376" t="str">
        <f>VLOOKUP(B1376,lookup!$A$2:$D$49,3,0)</f>
        <v>Non Metropolitan Fire Authorities</v>
      </c>
      <c r="D1376" t="str">
        <f>VLOOKUP(B1376,lookup!$A$2:$D$49,4,0)</f>
        <v>E31000031</v>
      </c>
      <c r="E1376" t="s">
        <v>1088</v>
      </c>
      <c r="F1376" t="s">
        <v>1077</v>
      </c>
      <c r="G1376">
        <v>0</v>
      </c>
      <c r="H1376" s="28"/>
    </row>
    <row r="1377" spans="1:8" x14ac:dyDescent="0.3">
      <c r="A1377">
        <v>2019</v>
      </c>
      <c r="B1377" t="s">
        <v>102</v>
      </c>
      <c r="C1377" t="str">
        <f>VLOOKUP(B1377,lookup!$A$2:$D$49,3,0)</f>
        <v>Non Metropolitan Fire Authorities</v>
      </c>
      <c r="D1377" t="str">
        <f>VLOOKUP(B1377,lookup!$A$2:$D$49,4,0)</f>
        <v>E31000031</v>
      </c>
      <c r="E1377" t="s">
        <v>1089</v>
      </c>
      <c r="F1377" t="s">
        <v>1077</v>
      </c>
      <c r="G1377">
        <v>7</v>
      </c>
      <c r="H1377" s="28"/>
    </row>
    <row r="1378" spans="1:8" x14ac:dyDescent="0.3">
      <c r="A1378">
        <v>2019</v>
      </c>
      <c r="B1378" t="s">
        <v>105</v>
      </c>
      <c r="C1378" t="str">
        <f>VLOOKUP(B1378,lookup!$A$2:$D$49,3,0)</f>
        <v>Non Metropolitan Fire Authorities</v>
      </c>
      <c r="D1378" t="str">
        <f>VLOOKUP(B1378,lookup!$A$2:$D$49,4,0)</f>
        <v>E31000032</v>
      </c>
      <c r="E1378" t="s">
        <v>175</v>
      </c>
      <c r="F1378" t="s">
        <v>1077</v>
      </c>
      <c r="G1378">
        <v>60</v>
      </c>
      <c r="H1378" s="28"/>
    </row>
    <row r="1379" spans="1:8" x14ac:dyDescent="0.3">
      <c r="A1379">
        <v>2019</v>
      </c>
      <c r="B1379" t="s">
        <v>105</v>
      </c>
      <c r="C1379" t="str">
        <f>VLOOKUP(B1379,lookup!$A$2:$D$49,3,0)</f>
        <v>Non Metropolitan Fire Authorities</v>
      </c>
      <c r="D1379" t="str">
        <f>VLOOKUP(B1379,lookup!$A$2:$D$49,4,0)</f>
        <v>E31000032</v>
      </c>
      <c r="E1379" t="s">
        <v>1086</v>
      </c>
      <c r="F1379" t="s">
        <v>1077</v>
      </c>
      <c r="G1379">
        <v>0</v>
      </c>
      <c r="H1379" s="28"/>
    </row>
    <row r="1380" spans="1:8" x14ac:dyDescent="0.3">
      <c r="A1380">
        <v>2019</v>
      </c>
      <c r="B1380" t="s">
        <v>105</v>
      </c>
      <c r="C1380" t="str">
        <f>VLOOKUP(B1380,lookup!$A$2:$D$49,3,0)</f>
        <v>Non Metropolitan Fire Authorities</v>
      </c>
      <c r="D1380" t="str">
        <f>VLOOKUP(B1380,lookup!$A$2:$D$49,4,0)</f>
        <v>E31000032</v>
      </c>
      <c r="E1380" t="s">
        <v>177</v>
      </c>
      <c r="F1380" t="s">
        <v>1077</v>
      </c>
      <c r="G1380">
        <v>0</v>
      </c>
      <c r="H1380" s="28"/>
    </row>
    <row r="1381" spans="1:8" x14ac:dyDescent="0.3">
      <c r="A1381">
        <v>2019</v>
      </c>
      <c r="B1381" t="s">
        <v>105</v>
      </c>
      <c r="C1381" t="str">
        <f>VLOOKUP(B1381,lookup!$A$2:$D$49,3,0)</f>
        <v>Non Metropolitan Fire Authorities</v>
      </c>
      <c r="D1381" t="str">
        <f>VLOOKUP(B1381,lookup!$A$2:$D$49,4,0)</f>
        <v>E31000032</v>
      </c>
      <c r="E1381" t="s">
        <v>178</v>
      </c>
      <c r="F1381" t="s">
        <v>1077</v>
      </c>
      <c r="G1381">
        <v>2</v>
      </c>
      <c r="H1381" s="28"/>
    </row>
    <row r="1382" spans="1:8" x14ac:dyDescent="0.3">
      <c r="A1382">
        <v>2019</v>
      </c>
      <c r="B1382" t="s">
        <v>105</v>
      </c>
      <c r="C1382" t="str">
        <f>VLOOKUP(B1382,lookup!$A$2:$D$49,3,0)</f>
        <v>Non Metropolitan Fire Authorities</v>
      </c>
      <c r="D1382" t="str">
        <f>VLOOKUP(B1382,lookup!$A$2:$D$49,4,0)</f>
        <v>E31000032</v>
      </c>
      <c r="E1382" t="s">
        <v>179</v>
      </c>
      <c r="F1382" t="s">
        <v>1077</v>
      </c>
      <c r="G1382">
        <v>0</v>
      </c>
      <c r="H1382" s="28"/>
    </row>
    <row r="1383" spans="1:8" x14ac:dyDescent="0.3">
      <c r="A1383">
        <v>2019</v>
      </c>
      <c r="B1383" t="s">
        <v>105</v>
      </c>
      <c r="C1383" t="str">
        <f>VLOOKUP(B1383,lookup!$A$2:$D$49,3,0)</f>
        <v>Non Metropolitan Fire Authorities</v>
      </c>
      <c r="D1383" t="str">
        <f>VLOOKUP(B1383,lookup!$A$2:$D$49,4,0)</f>
        <v>E31000032</v>
      </c>
      <c r="E1383" t="s">
        <v>1087</v>
      </c>
      <c r="F1383" t="s">
        <v>1077</v>
      </c>
      <c r="G1383">
        <v>0</v>
      </c>
      <c r="H1383" s="28"/>
    </row>
    <row r="1384" spans="1:8" x14ac:dyDescent="0.3">
      <c r="A1384">
        <v>2019</v>
      </c>
      <c r="B1384" t="s">
        <v>105</v>
      </c>
      <c r="C1384" t="str">
        <f>VLOOKUP(B1384,lookup!$A$2:$D$49,3,0)</f>
        <v>Non Metropolitan Fire Authorities</v>
      </c>
      <c r="D1384" t="str">
        <f>VLOOKUP(B1384,lookup!$A$2:$D$49,4,0)</f>
        <v>E31000032</v>
      </c>
      <c r="E1384" t="s">
        <v>1088</v>
      </c>
      <c r="F1384" t="s">
        <v>1077</v>
      </c>
      <c r="G1384">
        <v>2</v>
      </c>
      <c r="H1384" s="28"/>
    </row>
    <row r="1385" spans="1:8" x14ac:dyDescent="0.3">
      <c r="A1385">
        <v>2019</v>
      </c>
      <c r="B1385" t="s">
        <v>105</v>
      </c>
      <c r="C1385" t="str">
        <f>VLOOKUP(B1385,lookup!$A$2:$D$49,3,0)</f>
        <v>Non Metropolitan Fire Authorities</v>
      </c>
      <c r="D1385" t="str">
        <f>VLOOKUP(B1385,lookup!$A$2:$D$49,4,0)</f>
        <v>E31000032</v>
      </c>
      <c r="E1385" t="s">
        <v>1089</v>
      </c>
      <c r="F1385" t="s">
        <v>1077</v>
      </c>
      <c r="G1385">
        <v>10</v>
      </c>
      <c r="H1385" s="28"/>
    </row>
    <row r="1386" spans="1:8" x14ac:dyDescent="0.3">
      <c r="A1386">
        <v>2019</v>
      </c>
      <c r="B1386" t="s">
        <v>108</v>
      </c>
      <c r="C1386" t="str">
        <f>VLOOKUP(B1386,lookup!$A$2:$D$49,3,0)</f>
        <v>Metropolitan Fire Authorities</v>
      </c>
      <c r="D1386" t="str">
        <f>VLOOKUP(B1386,lookup!$A$2:$D$49,4,0)</f>
        <v>E31000042</v>
      </c>
      <c r="E1386" t="s">
        <v>175</v>
      </c>
      <c r="F1386" t="s">
        <v>1077</v>
      </c>
      <c r="G1386">
        <v>194</v>
      </c>
      <c r="H1386" s="28"/>
    </row>
    <row r="1387" spans="1:8" x14ac:dyDescent="0.3">
      <c r="A1387">
        <v>2019</v>
      </c>
      <c r="B1387" t="s">
        <v>108</v>
      </c>
      <c r="C1387" t="str">
        <f>VLOOKUP(B1387,lookup!$A$2:$D$49,3,0)</f>
        <v>Metropolitan Fire Authorities</v>
      </c>
      <c r="D1387" t="str">
        <f>VLOOKUP(B1387,lookup!$A$2:$D$49,4,0)</f>
        <v>E31000042</v>
      </c>
      <c r="E1387" t="s">
        <v>1086</v>
      </c>
      <c r="F1387" t="s">
        <v>1077</v>
      </c>
      <c r="G1387">
        <v>5</v>
      </c>
      <c r="H1387" s="28"/>
    </row>
    <row r="1388" spans="1:8" x14ac:dyDescent="0.3">
      <c r="A1388">
        <v>2019</v>
      </c>
      <c r="B1388" t="s">
        <v>108</v>
      </c>
      <c r="C1388" t="str">
        <f>VLOOKUP(B1388,lookup!$A$2:$D$49,3,0)</f>
        <v>Metropolitan Fire Authorities</v>
      </c>
      <c r="D1388" t="str">
        <f>VLOOKUP(B1388,lookup!$A$2:$D$49,4,0)</f>
        <v>E31000042</v>
      </c>
      <c r="E1388" t="s">
        <v>177</v>
      </c>
      <c r="F1388" t="s">
        <v>1077</v>
      </c>
      <c r="G1388">
        <v>2</v>
      </c>
      <c r="H1388" s="28"/>
    </row>
    <row r="1389" spans="1:8" x14ac:dyDescent="0.3">
      <c r="A1389">
        <v>2019</v>
      </c>
      <c r="B1389" t="s">
        <v>108</v>
      </c>
      <c r="C1389" t="str">
        <f>VLOOKUP(B1389,lookup!$A$2:$D$49,3,0)</f>
        <v>Metropolitan Fire Authorities</v>
      </c>
      <c r="D1389" t="str">
        <f>VLOOKUP(B1389,lookup!$A$2:$D$49,4,0)</f>
        <v>E31000042</v>
      </c>
      <c r="E1389" t="s">
        <v>178</v>
      </c>
      <c r="F1389" t="s">
        <v>1077</v>
      </c>
      <c r="G1389">
        <v>3</v>
      </c>
      <c r="H1389" s="28"/>
    </row>
    <row r="1390" spans="1:8" x14ac:dyDescent="0.3">
      <c r="A1390">
        <v>2019</v>
      </c>
      <c r="B1390" t="s">
        <v>108</v>
      </c>
      <c r="C1390" t="str">
        <f>VLOOKUP(B1390,lookup!$A$2:$D$49,3,0)</f>
        <v>Metropolitan Fire Authorities</v>
      </c>
      <c r="D1390" t="str">
        <f>VLOOKUP(B1390,lookup!$A$2:$D$49,4,0)</f>
        <v>E31000042</v>
      </c>
      <c r="E1390" t="s">
        <v>179</v>
      </c>
      <c r="F1390" t="s">
        <v>1077</v>
      </c>
      <c r="G1390">
        <v>5</v>
      </c>
      <c r="H1390" s="28"/>
    </row>
    <row r="1391" spans="1:8" x14ac:dyDescent="0.3">
      <c r="A1391">
        <v>2019</v>
      </c>
      <c r="B1391" t="s">
        <v>108</v>
      </c>
      <c r="C1391" t="str">
        <f>VLOOKUP(B1391,lookup!$A$2:$D$49,3,0)</f>
        <v>Metropolitan Fire Authorities</v>
      </c>
      <c r="D1391" t="str">
        <f>VLOOKUP(B1391,lookup!$A$2:$D$49,4,0)</f>
        <v>E31000042</v>
      </c>
      <c r="E1391" t="s">
        <v>1087</v>
      </c>
      <c r="F1391" t="s">
        <v>1077</v>
      </c>
      <c r="G1391">
        <v>3</v>
      </c>
      <c r="H1391" s="28"/>
    </row>
    <row r="1392" spans="1:8" x14ac:dyDescent="0.3">
      <c r="A1392">
        <v>2019</v>
      </c>
      <c r="B1392" t="s">
        <v>108</v>
      </c>
      <c r="C1392" t="str">
        <f>VLOOKUP(B1392,lookup!$A$2:$D$49,3,0)</f>
        <v>Metropolitan Fire Authorities</v>
      </c>
      <c r="D1392" t="str">
        <f>VLOOKUP(B1392,lookup!$A$2:$D$49,4,0)</f>
        <v>E31000042</v>
      </c>
      <c r="E1392" t="s">
        <v>1088</v>
      </c>
      <c r="F1392" t="s">
        <v>1077</v>
      </c>
      <c r="G1392">
        <v>3</v>
      </c>
      <c r="H1392" s="28"/>
    </row>
    <row r="1393" spans="1:8" x14ac:dyDescent="0.3">
      <c r="A1393">
        <v>2019</v>
      </c>
      <c r="B1393" t="s">
        <v>108</v>
      </c>
      <c r="C1393" t="str">
        <f>VLOOKUP(B1393,lookup!$A$2:$D$49,3,0)</f>
        <v>Metropolitan Fire Authorities</v>
      </c>
      <c r="D1393" t="str">
        <f>VLOOKUP(B1393,lookup!$A$2:$D$49,4,0)</f>
        <v>E31000042</v>
      </c>
      <c r="E1393" t="s">
        <v>1089</v>
      </c>
      <c r="F1393" t="s">
        <v>1077</v>
      </c>
      <c r="G1393">
        <v>0</v>
      </c>
      <c r="H1393" s="28"/>
    </row>
    <row r="1394" spans="1:8" x14ac:dyDescent="0.3">
      <c r="A1394">
        <v>2019</v>
      </c>
      <c r="B1394" t="s">
        <v>111</v>
      </c>
      <c r="C1394" t="str">
        <f>VLOOKUP(B1394,lookup!$A$2:$D$49,3,0)</f>
        <v>Non Metropolitan Fire Authorities</v>
      </c>
      <c r="D1394" t="str">
        <f>VLOOKUP(B1394,lookup!$A$2:$D$49,4,0)</f>
        <v>E31000033</v>
      </c>
      <c r="E1394" t="s">
        <v>175</v>
      </c>
      <c r="F1394" t="s">
        <v>1077</v>
      </c>
      <c r="G1394">
        <v>215</v>
      </c>
      <c r="H1394" s="28"/>
    </row>
    <row r="1395" spans="1:8" x14ac:dyDescent="0.3">
      <c r="A1395">
        <v>2019</v>
      </c>
      <c r="B1395" t="s">
        <v>111</v>
      </c>
      <c r="C1395" t="str">
        <f>VLOOKUP(B1395,lookup!$A$2:$D$49,3,0)</f>
        <v>Non Metropolitan Fire Authorities</v>
      </c>
      <c r="D1395" t="str">
        <f>VLOOKUP(B1395,lookup!$A$2:$D$49,4,0)</f>
        <v>E31000033</v>
      </c>
      <c r="E1395" t="s">
        <v>1086</v>
      </c>
      <c r="F1395" t="s">
        <v>1077</v>
      </c>
      <c r="G1395">
        <v>1</v>
      </c>
      <c r="H1395" s="28"/>
    </row>
    <row r="1396" spans="1:8" x14ac:dyDescent="0.3">
      <c r="A1396">
        <v>2019</v>
      </c>
      <c r="B1396" t="s">
        <v>111</v>
      </c>
      <c r="C1396" t="str">
        <f>VLOOKUP(B1396,lookup!$A$2:$D$49,3,0)</f>
        <v>Non Metropolitan Fire Authorities</v>
      </c>
      <c r="D1396" t="str">
        <f>VLOOKUP(B1396,lookup!$A$2:$D$49,4,0)</f>
        <v>E31000033</v>
      </c>
      <c r="E1396" t="s">
        <v>177</v>
      </c>
      <c r="F1396" t="s">
        <v>1077</v>
      </c>
      <c r="G1396">
        <v>2</v>
      </c>
      <c r="H1396" s="28"/>
    </row>
    <row r="1397" spans="1:8" x14ac:dyDescent="0.3">
      <c r="A1397">
        <v>2019</v>
      </c>
      <c r="B1397" t="s">
        <v>111</v>
      </c>
      <c r="C1397" t="str">
        <f>VLOOKUP(B1397,lookup!$A$2:$D$49,3,0)</f>
        <v>Non Metropolitan Fire Authorities</v>
      </c>
      <c r="D1397" t="str">
        <f>VLOOKUP(B1397,lookup!$A$2:$D$49,4,0)</f>
        <v>E31000033</v>
      </c>
      <c r="E1397" t="s">
        <v>178</v>
      </c>
      <c r="F1397" t="s">
        <v>1077</v>
      </c>
      <c r="G1397">
        <v>0</v>
      </c>
      <c r="H1397" s="28"/>
    </row>
    <row r="1398" spans="1:8" x14ac:dyDescent="0.3">
      <c r="A1398">
        <v>2019</v>
      </c>
      <c r="B1398" t="s">
        <v>111</v>
      </c>
      <c r="C1398" t="str">
        <f>VLOOKUP(B1398,lookup!$A$2:$D$49,3,0)</f>
        <v>Non Metropolitan Fire Authorities</v>
      </c>
      <c r="D1398" t="str">
        <f>VLOOKUP(B1398,lookup!$A$2:$D$49,4,0)</f>
        <v>E31000033</v>
      </c>
      <c r="E1398" t="s">
        <v>179</v>
      </c>
      <c r="F1398" t="s">
        <v>1077</v>
      </c>
      <c r="G1398">
        <v>1</v>
      </c>
      <c r="H1398" s="28"/>
    </row>
    <row r="1399" spans="1:8" x14ac:dyDescent="0.3">
      <c r="A1399">
        <v>2019</v>
      </c>
      <c r="B1399" t="s">
        <v>111</v>
      </c>
      <c r="C1399" t="str">
        <f>VLOOKUP(B1399,lookup!$A$2:$D$49,3,0)</f>
        <v>Non Metropolitan Fire Authorities</v>
      </c>
      <c r="D1399" t="str">
        <f>VLOOKUP(B1399,lookup!$A$2:$D$49,4,0)</f>
        <v>E31000033</v>
      </c>
      <c r="E1399" t="s">
        <v>1087</v>
      </c>
      <c r="F1399" t="s">
        <v>1077</v>
      </c>
      <c r="G1399">
        <v>1</v>
      </c>
      <c r="H1399" s="28"/>
    </row>
    <row r="1400" spans="1:8" x14ac:dyDescent="0.3">
      <c r="A1400">
        <v>2019</v>
      </c>
      <c r="B1400" t="s">
        <v>111</v>
      </c>
      <c r="C1400" t="str">
        <f>VLOOKUP(B1400,lookup!$A$2:$D$49,3,0)</f>
        <v>Non Metropolitan Fire Authorities</v>
      </c>
      <c r="D1400" t="str">
        <f>VLOOKUP(B1400,lookup!$A$2:$D$49,4,0)</f>
        <v>E31000033</v>
      </c>
      <c r="E1400" t="s">
        <v>1088</v>
      </c>
      <c r="F1400" t="s">
        <v>1077</v>
      </c>
      <c r="G1400">
        <v>0</v>
      </c>
      <c r="H1400" s="28"/>
    </row>
    <row r="1401" spans="1:8" x14ac:dyDescent="0.3">
      <c r="A1401">
        <v>2019</v>
      </c>
      <c r="B1401" t="s">
        <v>111</v>
      </c>
      <c r="C1401" t="str">
        <f>VLOOKUP(B1401,lookup!$A$2:$D$49,3,0)</f>
        <v>Non Metropolitan Fire Authorities</v>
      </c>
      <c r="D1401" t="str">
        <f>VLOOKUP(B1401,lookup!$A$2:$D$49,4,0)</f>
        <v>E31000033</v>
      </c>
      <c r="E1401" t="s">
        <v>1089</v>
      </c>
      <c r="F1401" t="s">
        <v>1077</v>
      </c>
      <c r="G1401">
        <v>2</v>
      </c>
      <c r="H1401" s="28"/>
    </row>
    <row r="1402" spans="1:8" x14ac:dyDescent="0.3">
      <c r="A1402">
        <v>2019</v>
      </c>
      <c r="B1402" t="s">
        <v>114</v>
      </c>
      <c r="C1402" t="str">
        <f>VLOOKUP(B1402,lookup!$A$2:$D$49,3,0)</f>
        <v>Non Metropolitan Fire Authorities</v>
      </c>
      <c r="D1402" t="str">
        <f>VLOOKUP(B1402,lookup!$A$2:$D$49,4,0)</f>
        <v>E31000034</v>
      </c>
      <c r="E1402" t="s">
        <v>175</v>
      </c>
      <c r="F1402" t="s">
        <v>1077</v>
      </c>
      <c r="G1402">
        <v>80</v>
      </c>
      <c r="H1402" s="28"/>
    </row>
    <row r="1403" spans="1:8" x14ac:dyDescent="0.3">
      <c r="A1403">
        <v>2019</v>
      </c>
      <c r="B1403" t="s">
        <v>114</v>
      </c>
      <c r="C1403" t="str">
        <f>VLOOKUP(B1403,lookup!$A$2:$D$49,3,0)</f>
        <v>Non Metropolitan Fire Authorities</v>
      </c>
      <c r="D1403" t="str">
        <f>VLOOKUP(B1403,lookup!$A$2:$D$49,4,0)</f>
        <v>E31000034</v>
      </c>
      <c r="E1403" t="s">
        <v>1086</v>
      </c>
      <c r="F1403" t="s">
        <v>1077</v>
      </c>
      <c r="G1403">
        <v>0</v>
      </c>
      <c r="H1403" s="28"/>
    </row>
    <row r="1404" spans="1:8" x14ac:dyDescent="0.3">
      <c r="A1404">
        <v>2019</v>
      </c>
      <c r="B1404" t="s">
        <v>114</v>
      </c>
      <c r="C1404" t="str">
        <f>VLOOKUP(B1404,lookup!$A$2:$D$49,3,0)</f>
        <v>Non Metropolitan Fire Authorities</v>
      </c>
      <c r="D1404" t="str">
        <f>VLOOKUP(B1404,lookup!$A$2:$D$49,4,0)</f>
        <v>E31000034</v>
      </c>
      <c r="E1404" t="s">
        <v>177</v>
      </c>
      <c r="F1404" t="s">
        <v>1077</v>
      </c>
      <c r="G1404">
        <v>1</v>
      </c>
      <c r="H1404" s="28"/>
    </row>
    <row r="1405" spans="1:8" x14ac:dyDescent="0.3">
      <c r="A1405">
        <v>2019</v>
      </c>
      <c r="B1405" t="s">
        <v>114</v>
      </c>
      <c r="C1405" t="str">
        <f>VLOOKUP(B1405,lookup!$A$2:$D$49,3,0)</f>
        <v>Non Metropolitan Fire Authorities</v>
      </c>
      <c r="D1405" t="str">
        <f>VLOOKUP(B1405,lookup!$A$2:$D$49,4,0)</f>
        <v>E31000034</v>
      </c>
      <c r="E1405" t="s">
        <v>178</v>
      </c>
      <c r="F1405" t="s">
        <v>1077</v>
      </c>
      <c r="G1405">
        <v>1</v>
      </c>
      <c r="H1405" s="28"/>
    </row>
    <row r="1406" spans="1:8" x14ac:dyDescent="0.3">
      <c r="A1406">
        <v>2019</v>
      </c>
      <c r="B1406" t="s">
        <v>114</v>
      </c>
      <c r="C1406" t="str">
        <f>VLOOKUP(B1406,lookup!$A$2:$D$49,3,0)</f>
        <v>Non Metropolitan Fire Authorities</v>
      </c>
      <c r="D1406" t="str">
        <f>VLOOKUP(B1406,lookup!$A$2:$D$49,4,0)</f>
        <v>E31000034</v>
      </c>
      <c r="E1406" t="s">
        <v>179</v>
      </c>
      <c r="F1406" t="s">
        <v>1077</v>
      </c>
      <c r="G1406">
        <v>0</v>
      </c>
      <c r="H1406" s="28"/>
    </row>
    <row r="1407" spans="1:8" x14ac:dyDescent="0.3">
      <c r="A1407">
        <v>2019</v>
      </c>
      <c r="B1407" t="s">
        <v>114</v>
      </c>
      <c r="C1407" t="str">
        <f>VLOOKUP(B1407,lookup!$A$2:$D$49,3,0)</f>
        <v>Non Metropolitan Fire Authorities</v>
      </c>
      <c r="D1407" t="str">
        <f>VLOOKUP(B1407,lookup!$A$2:$D$49,4,0)</f>
        <v>E31000034</v>
      </c>
      <c r="E1407" t="s">
        <v>1087</v>
      </c>
      <c r="F1407" t="s">
        <v>1077</v>
      </c>
      <c r="G1407">
        <v>0</v>
      </c>
      <c r="H1407" s="28"/>
    </row>
    <row r="1408" spans="1:8" x14ac:dyDescent="0.3">
      <c r="A1408">
        <v>2019</v>
      </c>
      <c r="B1408" t="s">
        <v>114</v>
      </c>
      <c r="C1408" t="str">
        <f>VLOOKUP(B1408,lookup!$A$2:$D$49,3,0)</f>
        <v>Non Metropolitan Fire Authorities</v>
      </c>
      <c r="D1408" t="str">
        <f>VLOOKUP(B1408,lookup!$A$2:$D$49,4,0)</f>
        <v>E31000034</v>
      </c>
      <c r="E1408" t="s">
        <v>1088</v>
      </c>
      <c r="F1408" t="s">
        <v>1077</v>
      </c>
      <c r="G1408">
        <v>0</v>
      </c>
      <c r="H1408" s="28"/>
    </row>
    <row r="1409" spans="1:8" x14ac:dyDescent="0.3">
      <c r="A1409">
        <v>2019</v>
      </c>
      <c r="B1409" t="s">
        <v>114</v>
      </c>
      <c r="C1409" t="str">
        <f>VLOOKUP(B1409,lookup!$A$2:$D$49,3,0)</f>
        <v>Non Metropolitan Fire Authorities</v>
      </c>
      <c r="D1409" t="str">
        <f>VLOOKUP(B1409,lookup!$A$2:$D$49,4,0)</f>
        <v>E31000034</v>
      </c>
      <c r="E1409" t="s">
        <v>1089</v>
      </c>
      <c r="F1409" t="s">
        <v>1077</v>
      </c>
      <c r="G1409">
        <v>14</v>
      </c>
      <c r="H1409" s="28"/>
    </row>
    <row r="1410" spans="1:8" x14ac:dyDescent="0.3">
      <c r="A1410">
        <v>2019</v>
      </c>
      <c r="B1410" t="s">
        <v>117</v>
      </c>
      <c r="C1410" t="str">
        <f>VLOOKUP(B1410,lookup!$A$2:$D$49,3,0)</f>
        <v>Non Metropolitan Fire Authorities</v>
      </c>
      <c r="D1410" t="str">
        <f>VLOOKUP(B1410,lookup!$A$2:$D$49,4,0)</f>
        <v>E31000035</v>
      </c>
      <c r="E1410" t="s">
        <v>175</v>
      </c>
      <c r="F1410" t="s">
        <v>1077</v>
      </c>
      <c r="G1410">
        <v>118</v>
      </c>
      <c r="H1410" s="28"/>
    </row>
    <row r="1411" spans="1:8" x14ac:dyDescent="0.3">
      <c r="A1411">
        <v>2019</v>
      </c>
      <c r="B1411" t="s">
        <v>117</v>
      </c>
      <c r="C1411" t="str">
        <f>VLOOKUP(B1411,lookup!$A$2:$D$49,3,0)</f>
        <v>Non Metropolitan Fire Authorities</v>
      </c>
      <c r="D1411" t="str">
        <f>VLOOKUP(B1411,lookup!$A$2:$D$49,4,0)</f>
        <v>E31000035</v>
      </c>
      <c r="E1411" t="s">
        <v>1086</v>
      </c>
      <c r="F1411" t="s">
        <v>1077</v>
      </c>
      <c r="G1411">
        <v>5</v>
      </c>
      <c r="H1411" s="28"/>
    </row>
    <row r="1412" spans="1:8" x14ac:dyDescent="0.3">
      <c r="A1412">
        <v>2019</v>
      </c>
      <c r="B1412" t="s">
        <v>117</v>
      </c>
      <c r="C1412" t="str">
        <f>VLOOKUP(B1412,lookup!$A$2:$D$49,3,0)</f>
        <v>Non Metropolitan Fire Authorities</v>
      </c>
      <c r="D1412" t="str">
        <f>VLOOKUP(B1412,lookup!$A$2:$D$49,4,0)</f>
        <v>E31000035</v>
      </c>
      <c r="E1412" t="s">
        <v>177</v>
      </c>
      <c r="F1412" t="s">
        <v>1077</v>
      </c>
      <c r="G1412">
        <v>0</v>
      </c>
      <c r="H1412" s="28"/>
    </row>
    <row r="1413" spans="1:8" x14ac:dyDescent="0.3">
      <c r="A1413">
        <v>2019</v>
      </c>
      <c r="B1413" t="s">
        <v>117</v>
      </c>
      <c r="C1413" t="str">
        <f>VLOOKUP(B1413,lookup!$A$2:$D$49,3,0)</f>
        <v>Non Metropolitan Fire Authorities</v>
      </c>
      <c r="D1413" t="str">
        <f>VLOOKUP(B1413,lookup!$A$2:$D$49,4,0)</f>
        <v>E31000035</v>
      </c>
      <c r="E1413" t="s">
        <v>178</v>
      </c>
      <c r="F1413" t="s">
        <v>1077</v>
      </c>
      <c r="G1413">
        <v>2</v>
      </c>
      <c r="H1413" s="28"/>
    </row>
    <row r="1414" spans="1:8" x14ac:dyDescent="0.3">
      <c r="A1414">
        <v>2019</v>
      </c>
      <c r="B1414" t="s">
        <v>117</v>
      </c>
      <c r="C1414" t="str">
        <f>VLOOKUP(B1414,lookup!$A$2:$D$49,3,0)</f>
        <v>Non Metropolitan Fire Authorities</v>
      </c>
      <c r="D1414" t="str">
        <f>VLOOKUP(B1414,lookup!$A$2:$D$49,4,0)</f>
        <v>E31000035</v>
      </c>
      <c r="E1414" t="s">
        <v>179</v>
      </c>
      <c r="F1414" t="s">
        <v>1077</v>
      </c>
      <c r="G1414">
        <v>2</v>
      </c>
      <c r="H1414" s="28"/>
    </row>
    <row r="1415" spans="1:8" x14ac:dyDescent="0.3">
      <c r="A1415">
        <v>2019</v>
      </c>
      <c r="B1415" t="s">
        <v>117</v>
      </c>
      <c r="C1415" t="str">
        <f>VLOOKUP(B1415,lookup!$A$2:$D$49,3,0)</f>
        <v>Non Metropolitan Fire Authorities</v>
      </c>
      <c r="D1415" t="str">
        <f>VLOOKUP(B1415,lookup!$A$2:$D$49,4,0)</f>
        <v>E31000035</v>
      </c>
      <c r="E1415" t="s">
        <v>1087</v>
      </c>
      <c r="F1415" t="s">
        <v>1077</v>
      </c>
      <c r="G1415">
        <v>0</v>
      </c>
      <c r="H1415" s="28"/>
    </row>
    <row r="1416" spans="1:8" x14ac:dyDescent="0.3">
      <c r="A1416">
        <v>2019</v>
      </c>
      <c r="B1416" t="s">
        <v>117</v>
      </c>
      <c r="C1416" t="str">
        <f>VLOOKUP(B1416,lookup!$A$2:$D$49,3,0)</f>
        <v>Non Metropolitan Fire Authorities</v>
      </c>
      <c r="D1416" t="str">
        <f>VLOOKUP(B1416,lookup!$A$2:$D$49,4,0)</f>
        <v>E31000035</v>
      </c>
      <c r="E1416" t="s">
        <v>1088</v>
      </c>
      <c r="F1416" t="s">
        <v>1077</v>
      </c>
      <c r="G1416">
        <v>0</v>
      </c>
      <c r="H1416" s="28"/>
    </row>
    <row r="1417" spans="1:8" x14ac:dyDescent="0.3">
      <c r="A1417">
        <v>2019</v>
      </c>
      <c r="B1417" t="s">
        <v>117</v>
      </c>
      <c r="C1417" t="str">
        <f>VLOOKUP(B1417,lookup!$A$2:$D$49,3,0)</f>
        <v>Non Metropolitan Fire Authorities</v>
      </c>
      <c r="D1417" t="str">
        <f>VLOOKUP(B1417,lookup!$A$2:$D$49,4,0)</f>
        <v>E31000035</v>
      </c>
      <c r="E1417" t="s">
        <v>1089</v>
      </c>
      <c r="F1417" t="s">
        <v>1077</v>
      </c>
      <c r="G1417">
        <v>11</v>
      </c>
      <c r="H1417" s="28"/>
    </row>
    <row r="1418" spans="1:8" x14ac:dyDescent="0.3">
      <c r="A1418">
        <v>2019</v>
      </c>
      <c r="B1418" t="s">
        <v>120</v>
      </c>
      <c r="C1418" t="str">
        <f>VLOOKUP(B1418,lookup!$A$2:$D$49,3,0)</f>
        <v>Metropolitan Fire Authorities</v>
      </c>
      <c r="D1418" t="str">
        <f>VLOOKUP(B1418,lookup!$A$2:$D$49,4,0)</f>
        <v>E31000043</v>
      </c>
      <c r="E1418" t="s">
        <v>175</v>
      </c>
      <c r="F1418" t="s">
        <v>1077</v>
      </c>
      <c r="G1418">
        <v>185</v>
      </c>
      <c r="H1418" s="28"/>
    </row>
    <row r="1419" spans="1:8" x14ac:dyDescent="0.3">
      <c r="A1419">
        <v>2019</v>
      </c>
      <c r="B1419" t="s">
        <v>120</v>
      </c>
      <c r="C1419" t="str">
        <f>VLOOKUP(B1419,lookup!$A$2:$D$49,3,0)</f>
        <v>Metropolitan Fire Authorities</v>
      </c>
      <c r="D1419" t="str">
        <f>VLOOKUP(B1419,lookup!$A$2:$D$49,4,0)</f>
        <v>E31000043</v>
      </c>
      <c r="E1419" t="s">
        <v>1086</v>
      </c>
      <c r="F1419" t="s">
        <v>1077</v>
      </c>
      <c r="G1419">
        <v>2</v>
      </c>
      <c r="H1419" s="28"/>
    </row>
    <row r="1420" spans="1:8" x14ac:dyDescent="0.3">
      <c r="A1420">
        <v>2019</v>
      </c>
      <c r="B1420" t="s">
        <v>120</v>
      </c>
      <c r="C1420" t="str">
        <f>VLOOKUP(B1420,lookup!$A$2:$D$49,3,0)</f>
        <v>Metropolitan Fire Authorities</v>
      </c>
      <c r="D1420" t="str">
        <f>VLOOKUP(B1420,lookup!$A$2:$D$49,4,0)</f>
        <v>E31000043</v>
      </c>
      <c r="E1420" t="s">
        <v>177</v>
      </c>
      <c r="F1420" t="s">
        <v>1077</v>
      </c>
      <c r="G1420">
        <v>0</v>
      </c>
      <c r="H1420" s="28"/>
    </row>
    <row r="1421" spans="1:8" x14ac:dyDescent="0.3">
      <c r="A1421">
        <v>2019</v>
      </c>
      <c r="B1421" t="s">
        <v>120</v>
      </c>
      <c r="C1421" t="str">
        <f>VLOOKUP(B1421,lookup!$A$2:$D$49,3,0)</f>
        <v>Metropolitan Fire Authorities</v>
      </c>
      <c r="D1421" t="str">
        <f>VLOOKUP(B1421,lookup!$A$2:$D$49,4,0)</f>
        <v>E31000043</v>
      </c>
      <c r="E1421" t="s">
        <v>178</v>
      </c>
      <c r="F1421" t="s">
        <v>1077</v>
      </c>
      <c r="G1421">
        <v>4</v>
      </c>
      <c r="H1421" s="28"/>
    </row>
    <row r="1422" spans="1:8" x14ac:dyDescent="0.3">
      <c r="A1422">
        <v>2019</v>
      </c>
      <c r="B1422" t="s">
        <v>120</v>
      </c>
      <c r="C1422" t="str">
        <f>VLOOKUP(B1422,lookup!$A$2:$D$49,3,0)</f>
        <v>Metropolitan Fire Authorities</v>
      </c>
      <c r="D1422" t="str">
        <f>VLOOKUP(B1422,lookup!$A$2:$D$49,4,0)</f>
        <v>E31000043</v>
      </c>
      <c r="E1422" t="s">
        <v>179</v>
      </c>
      <c r="F1422" t="s">
        <v>1077</v>
      </c>
      <c r="G1422">
        <v>1</v>
      </c>
      <c r="H1422" s="28"/>
    </row>
    <row r="1423" spans="1:8" x14ac:dyDescent="0.3">
      <c r="A1423">
        <v>2019</v>
      </c>
      <c r="B1423" t="s">
        <v>120</v>
      </c>
      <c r="C1423" t="str">
        <f>VLOOKUP(B1423,lookup!$A$2:$D$49,3,0)</f>
        <v>Metropolitan Fire Authorities</v>
      </c>
      <c r="D1423" t="str">
        <f>VLOOKUP(B1423,lookup!$A$2:$D$49,4,0)</f>
        <v>E31000043</v>
      </c>
      <c r="E1423" t="s">
        <v>1087</v>
      </c>
      <c r="F1423" t="s">
        <v>1077</v>
      </c>
      <c r="G1423">
        <v>0</v>
      </c>
      <c r="H1423" s="28"/>
    </row>
    <row r="1424" spans="1:8" x14ac:dyDescent="0.3">
      <c r="A1424">
        <v>2019</v>
      </c>
      <c r="B1424" t="s">
        <v>120</v>
      </c>
      <c r="C1424" t="str">
        <f>VLOOKUP(B1424,lookup!$A$2:$D$49,3,0)</f>
        <v>Metropolitan Fire Authorities</v>
      </c>
      <c r="D1424" t="str">
        <f>VLOOKUP(B1424,lookup!$A$2:$D$49,4,0)</f>
        <v>E31000043</v>
      </c>
      <c r="E1424" t="s">
        <v>1088</v>
      </c>
      <c r="F1424" t="s">
        <v>1077</v>
      </c>
      <c r="G1424">
        <v>1</v>
      </c>
      <c r="H1424" s="28"/>
    </row>
    <row r="1425" spans="1:8" x14ac:dyDescent="0.3">
      <c r="A1425">
        <v>2019</v>
      </c>
      <c r="B1425" t="s">
        <v>120</v>
      </c>
      <c r="C1425" t="str">
        <f>VLOOKUP(B1425,lookup!$A$2:$D$49,3,0)</f>
        <v>Metropolitan Fire Authorities</v>
      </c>
      <c r="D1425" t="str">
        <f>VLOOKUP(B1425,lookup!$A$2:$D$49,4,0)</f>
        <v>E31000043</v>
      </c>
      <c r="E1425" t="s">
        <v>1089</v>
      </c>
      <c r="F1425" t="s">
        <v>1077</v>
      </c>
      <c r="G1425">
        <v>7</v>
      </c>
      <c r="H1425" s="28"/>
    </row>
    <row r="1426" spans="1:8" x14ac:dyDescent="0.3">
      <c r="A1426">
        <v>2019</v>
      </c>
      <c r="B1426" t="s">
        <v>123</v>
      </c>
      <c r="C1426" t="str">
        <f>VLOOKUP(B1426,lookup!$A$2:$D$49,3,0)</f>
        <v>Non Metropolitan Fire Authorities</v>
      </c>
      <c r="D1426" t="str">
        <f>VLOOKUP(B1426,lookup!$A$2:$D$49,4,0)</f>
        <v>E31000036</v>
      </c>
      <c r="E1426" t="s">
        <v>175</v>
      </c>
      <c r="F1426" t="s">
        <v>1077</v>
      </c>
      <c r="G1426">
        <v>57</v>
      </c>
      <c r="H1426" s="28"/>
    </row>
    <row r="1427" spans="1:8" x14ac:dyDescent="0.3">
      <c r="A1427">
        <v>2019</v>
      </c>
      <c r="B1427" t="s">
        <v>123</v>
      </c>
      <c r="C1427" t="str">
        <f>VLOOKUP(B1427,lookup!$A$2:$D$49,3,0)</f>
        <v>Non Metropolitan Fire Authorities</v>
      </c>
      <c r="D1427" t="str">
        <f>VLOOKUP(B1427,lookup!$A$2:$D$49,4,0)</f>
        <v>E31000036</v>
      </c>
      <c r="E1427" t="s">
        <v>1086</v>
      </c>
      <c r="F1427" t="s">
        <v>1077</v>
      </c>
      <c r="G1427">
        <v>0</v>
      </c>
      <c r="H1427" s="28"/>
    </row>
    <row r="1428" spans="1:8" x14ac:dyDescent="0.3">
      <c r="A1428">
        <v>2019</v>
      </c>
      <c r="B1428" t="s">
        <v>123</v>
      </c>
      <c r="C1428" t="str">
        <f>VLOOKUP(B1428,lookup!$A$2:$D$49,3,0)</f>
        <v>Non Metropolitan Fire Authorities</v>
      </c>
      <c r="D1428" t="str">
        <f>VLOOKUP(B1428,lookup!$A$2:$D$49,4,0)</f>
        <v>E31000036</v>
      </c>
      <c r="E1428" t="s">
        <v>177</v>
      </c>
      <c r="F1428" t="s">
        <v>1077</v>
      </c>
      <c r="G1428">
        <v>0</v>
      </c>
      <c r="H1428" s="28"/>
    </row>
    <row r="1429" spans="1:8" x14ac:dyDescent="0.3">
      <c r="A1429">
        <v>2019</v>
      </c>
      <c r="B1429" t="s">
        <v>123</v>
      </c>
      <c r="C1429" t="str">
        <f>VLOOKUP(B1429,lookup!$A$2:$D$49,3,0)</f>
        <v>Non Metropolitan Fire Authorities</v>
      </c>
      <c r="D1429" t="str">
        <f>VLOOKUP(B1429,lookup!$A$2:$D$49,4,0)</f>
        <v>E31000036</v>
      </c>
      <c r="E1429" t="s">
        <v>178</v>
      </c>
      <c r="F1429" t="s">
        <v>1077</v>
      </c>
      <c r="G1429">
        <v>2</v>
      </c>
      <c r="H1429" s="28"/>
    </row>
    <row r="1430" spans="1:8" x14ac:dyDescent="0.3">
      <c r="A1430">
        <v>2019</v>
      </c>
      <c r="B1430" t="s">
        <v>123</v>
      </c>
      <c r="C1430" t="str">
        <f>VLOOKUP(B1430,lookup!$A$2:$D$49,3,0)</f>
        <v>Non Metropolitan Fire Authorities</v>
      </c>
      <c r="D1430" t="str">
        <f>VLOOKUP(B1430,lookup!$A$2:$D$49,4,0)</f>
        <v>E31000036</v>
      </c>
      <c r="E1430" t="s">
        <v>179</v>
      </c>
      <c r="F1430" t="s">
        <v>1077</v>
      </c>
      <c r="G1430">
        <v>0</v>
      </c>
      <c r="H1430" s="28"/>
    </row>
    <row r="1431" spans="1:8" x14ac:dyDescent="0.3">
      <c r="A1431">
        <v>2019</v>
      </c>
      <c r="B1431" t="s">
        <v>123</v>
      </c>
      <c r="C1431" t="str">
        <f>VLOOKUP(B1431,lookup!$A$2:$D$49,3,0)</f>
        <v>Non Metropolitan Fire Authorities</v>
      </c>
      <c r="D1431" t="str">
        <f>VLOOKUP(B1431,lookup!$A$2:$D$49,4,0)</f>
        <v>E31000036</v>
      </c>
      <c r="E1431" t="s">
        <v>1087</v>
      </c>
      <c r="F1431" t="s">
        <v>1077</v>
      </c>
      <c r="G1431">
        <v>0</v>
      </c>
      <c r="H1431" s="28"/>
    </row>
    <row r="1432" spans="1:8" x14ac:dyDescent="0.3">
      <c r="A1432">
        <v>2019</v>
      </c>
      <c r="B1432" t="s">
        <v>123</v>
      </c>
      <c r="C1432" t="str">
        <f>VLOOKUP(B1432,lookup!$A$2:$D$49,3,0)</f>
        <v>Non Metropolitan Fire Authorities</v>
      </c>
      <c r="D1432" t="str">
        <f>VLOOKUP(B1432,lookup!$A$2:$D$49,4,0)</f>
        <v>E31000036</v>
      </c>
      <c r="E1432" t="s">
        <v>1088</v>
      </c>
      <c r="F1432" t="s">
        <v>1077</v>
      </c>
      <c r="G1432">
        <v>0</v>
      </c>
      <c r="H1432" s="28"/>
    </row>
    <row r="1433" spans="1:8" x14ac:dyDescent="0.3">
      <c r="A1433">
        <v>2019</v>
      </c>
      <c r="B1433" t="s">
        <v>123</v>
      </c>
      <c r="C1433" t="str">
        <f>VLOOKUP(B1433,lookup!$A$2:$D$49,3,0)</f>
        <v>Non Metropolitan Fire Authorities</v>
      </c>
      <c r="D1433" t="str">
        <f>VLOOKUP(B1433,lookup!$A$2:$D$49,4,0)</f>
        <v>E31000036</v>
      </c>
      <c r="E1433" t="s">
        <v>1089</v>
      </c>
      <c r="F1433" t="s">
        <v>1077</v>
      </c>
      <c r="G1433">
        <v>8</v>
      </c>
      <c r="H1433" s="28"/>
    </row>
    <row r="1434" spans="1:8" x14ac:dyDescent="0.3">
      <c r="A1434">
        <v>2019</v>
      </c>
      <c r="B1434" t="s">
        <v>126</v>
      </c>
      <c r="C1434" t="str">
        <f>VLOOKUP(B1434,lookup!$A$2:$D$49,3,0)</f>
        <v>Metropolitan Fire Authorities</v>
      </c>
      <c r="D1434" t="str">
        <f>VLOOKUP(B1434,lookup!$A$2:$D$49,4,0)</f>
        <v>E31000044</v>
      </c>
      <c r="E1434" t="s">
        <v>175</v>
      </c>
      <c r="F1434" t="s">
        <v>1077</v>
      </c>
      <c r="G1434">
        <v>351</v>
      </c>
      <c r="H1434" s="28"/>
    </row>
    <row r="1435" spans="1:8" x14ac:dyDescent="0.3">
      <c r="A1435">
        <v>2019</v>
      </c>
      <c r="B1435" t="s">
        <v>126</v>
      </c>
      <c r="C1435" t="str">
        <f>VLOOKUP(B1435,lookup!$A$2:$D$49,3,0)</f>
        <v>Metropolitan Fire Authorities</v>
      </c>
      <c r="D1435" t="str">
        <f>VLOOKUP(B1435,lookup!$A$2:$D$49,4,0)</f>
        <v>E31000044</v>
      </c>
      <c r="E1435" t="s">
        <v>1086</v>
      </c>
      <c r="F1435" t="s">
        <v>1077</v>
      </c>
      <c r="G1435">
        <v>7</v>
      </c>
      <c r="H1435" s="28"/>
    </row>
    <row r="1436" spans="1:8" x14ac:dyDescent="0.3">
      <c r="A1436">
        <v>2019</v>
      </c>
      <c r="B1436" t="s">
        <v>126</v>
      </c>
      <c r="C1436" t="str">
        <f>VLOOKUP(B1436,lookup!$A$2:$D$49,3,0)</f>
        <v>Metropolitan Fire Authorities</v>
      </c>
      <c r="D1436" t="str">
        <f>VLOOKUP(B1436,lookup!$A$2:$D$49,4,0)</f>
        <v>E31000044</v>
      </c>
      <c r="E1436" t="s">
        <v>177</v>
      </c>
      <c r="F1436" t="s">
        <v>1077</v>
      </c>
      <c r="G1436">
        <v>13</v>
      </c>
      <c r="H1436" s="28"/>
    </row>
    <row r="1437" spans="1:8" x14ac:dyDescent="0.3">
      <c r="A1437">
        <v>2019</v>
      </c>
      <c r="B1437" t="s">
        <v>126</v>
      </c>
      <c r="C1437" t="str">
        <f>VLOOKUP(B1437,lookup!$A$2:$D$49,3,0)</f>
        <v>Metropolitan Fire Authorities</v>
      </c>
      <c r="D1437" t="str">
        <f>VLOOKUP(B1437,lookup!$A$2:$D$49,4,0)</f>
        <v>E31000044</v>
      </c>
      <c r="E1437" t="s">
        <v>178</v>
      </c>
      <c r="F1437" t="s">
        <v>1077</v>
      </c>
      <c r="G1437">
        <v>42</v>
      </c>
      <c r="H1437" s="28"/>
    </row>
    <row r="1438" spans="1:8" x14ac:dyDescent="0.3">
      <c r="A1438">
        <v>2019</v>
      </c>
      <c r="B1438" t="s">
        <v>126</v>
      </c>
      <c r="C1438" t="str">
        <f>VLOOKUP(B1438,lookup!$A$2:$D$49,3,0)</f>
        <v>Metropolitan Fire Authorities</v>
      </c>
      <c r="D1438" t="str">
        <f>VLOOKUP(B1438,lookup!$A$2:$D$49,4,0)</f>
        <v>E31000044</v>
      </c>
      <c r="E1438" t="s">
        <v>179</v>
      </c>
      <c r="F1438" t="s">
        <v>1077</v>
      </c>
      <c r="G1438">
        <v>25</v>
      </c>
      <c r="H1438" s="28"/>
    </row>
    <row r="1439" spans="1:8" x14ac:dyDescent="0.3">
      <c r="A1439">
        <v>2019</v>
      </c>
      <c r="B1439" t="s">
        <v>126</v>
      </c>
      <c r="C1439" t="str">
        <f>VLOOKUP(B1439,lookup!$A$2:$D$49,3,0)</f>
        <v>Metropolitan Fire Authorities</v>
      </c>
      <c r="D1439" t="str">
        <f>VLOOKUP(B1439,lookup!$A$2:$D$49,4,0)</f>
        <v>E31000044</v>
      </c>
      <c r="E1439" t="s">
        <v>1087</v>
      </c>
      <c r="F1439" t="s">
        <v>1077</v>
      </c>
      <c r="G1439">
        <v>1</v>
      </c>
      <c r="H1439" s="28"/>
    </row>
    <row r="1440" spans="1:8" x14ac:dyDescent="0.3">
      <c r="A1440">
        <v>2019</v>
      </c>
      <c r="B1440" t="s">
        <v>126</v>
      </c>
      <c r="C1440" t="str">
        <f>VLOOKUP(B1440,lookup!$A$2:$D$49,3,0)</f>
        <v>Metropolitan Fire Authorities</v>
      </c>
      <c r="D1440" t="str">
        <f>VLOOKUP(B1440,lookup!$A$2:$D$49,4,0)</f>
        <v>E31000044</v>
      </c>
      <c r="E1440" t="s">
        <v>1088</v>
      </c>
      <c r="F1440" t="s">
        <v>1077</v>
      </c>
      <c r="G1440">
        <v>1</v>
      </c>
      <c r="H1440" s="28"/>
    </row>
    <row r="1441" spans="1:8" x14ac:dyDescent="0.3">
      <c r="A1441">
        <v>2019</v>
      </c>
      <c r="B1441" t="s">
        <v>126</v>
      </c>
      <c r="C1441" t="str">
        <f>VLOOKUP(B1441,lookup!$A$2:$D$49,3,0)</f>
        <v>Metropolitan Fire Authorities</v>
      </c>
      <c r="D1441" t="str">
        <f>VLOOKUP(B1441,lookup!$A$2:$D$49,4,0)</f>
        <v>E31000044</v>
      </c>
      <c r="E1441" t="s">
        <v>1089</v>
      </c>
      <c r="F1441" t="s">
        <v>1077</v>
      </c>
      <c r="G1441">
        <v>10</v>
      </c>
      <c r="H1441" s="28"/>
    </row>
    <row r="1442" spans="1:8" x14ac:dyDescent="0.3">
      <c r="A1442">
        <v>2019</v>
      </c>
      <c r="B1442" t="s">
        <v>129</v>
      </c>
      <c r="C1442" t="str">
        <f>VLOOKUP(B1442,lookup!$A$2:$D$49,3,0)</f>
        <v>Non Metropolitan Fire Authorities</v>
      </c>
      <c r="D1442" t="str">
        <f>VLOOKUP(B1442,lookup!$A$2:$D$49,4,0)</f>
        <v>E31000037</v>
      </c>
      <c r="E1442" t="s">
        <v>175</v>
      </c>
      <c r="F1442" t="s">
        <v>1077</v>
      </c>
      <c r="G1442">
        <v>43</v>
      </c>
      <c r="H1442" s="28"/>
    </row>
    <row r="1443" spans="1:8" x14ac:dyDescent="0.3">
      <c r="A1443">
        <v>2019</v>
      </c>
      <c r="B1443" t="s">
        <v>129</v>
      </c>
      <c r="C1443" t="str">
        <f>VLOOKUP(B1443,lookup!$A$2:$D$49,3,0)</f>
        <v>Non Metropolitan Fire Authorities</v>
      </c>
      <c r="D1443" t="str">
        <f>VLOOKUP(B1443,lookup!$A$2:$D$49,4,0)</f>
        <v>E31000037</v>
      </c>
      <c r="E1443" t="s">
        <v>1086</v>
      </c>
      <c r="F1443" t="s">
        <v>1077</v>
      </c>
      <c r="G1443">
        <v>0</v>
      </c>
      <c r="H1443" s="28"/>
    </row>
    <row r="1444" spans="1:8" x14ac:dyDescent="0.3">
      <c r="A1444">
        <v>2019</v>
      </c>
      <c r="B1444" t="s">
        <v>129</v>
      </c>
      <c r="C1444" t="str">
        <f>VLOOKUP(B1444,lookup!$A$2:$D$49,3,0)</f>
        <v>Non Metropolitan Fire Authorities</v>
      </c>
      <c r="D1444" t="str">
        <f>VLOOKUP(B1444,lookup!$A$2:$D$49,4,0)</f>
        <v>E31000037</v>
      </c>
      <c r="E1444" t="s">
        <v>177</v>
      </c>
      <c r="F1444" t="s">
        <v>1077</v>
      </c>
      <c r="G1444">
        <v>0</v>
      </c>
      <c r="H1444" s="28"/>
    </row>
    <row r="1445" spans="1:8" x14ac:dyDescent="0.3">
      <c r="A1445">
        <v>2019</v>
      </c>
      <c r="B1445" t="s">
        <v>129</v>
      </c>
      <c r="C1445" t="str">
        <f>VLOOKUP(B1445,lookup!$A$2:$D$49,3,0)</f>
        <v>Non Metropolitan Fire Authorities</v>
      </c>
      <c r="D1445" t="str">
        <f>VLOOKUP(B1445,lookup!$A$2:$D$49,4,0)</f>
        <v>E31000037</v>
      </c>
      <c r="E1445" t="s">
        <v>178</v>
      </c>
      <c r="F1445" t="s">
        <v>1077</v>
      </c>
      <c r="G1445">
        <v>0</v>
      </c>
      <c r="H1445" s="28"/>
    </row>
    <row r="1446" spans="1:8" x14ac:dyDescent="0.3">
      <c r="A1446">
        <v>2019</v>
      </c>
      <c r="B1446" t="s">
        <v>129</v>
      </c>
      <c r="C1446" t="str">
        <f>VLOOKUP(B1446,lookup!$A$2:$D$49,3,0)</f>
        <v>Non Metropolitan Fire Authorities</v>
      </c>
      <c r="D1446" t="str">
        <f>VLOOKUP(B1446,lookup!$A$2:$D$49,4,0)</f>
        <v>E31000037</v>
      </c>
      <c r="E1446" t="s">
        <v>179</v>
      </c>
      <c r="F1446" t="s">
        <v>1077</v>
      </c>
      <c r="G1446">
        <v>0</v>
      </c>
      <c r="H1446" s="28"/>
    </row>
    <row r="1447" spans="1:8" x14ac:dyDescent="0.3">
      <c r="A1447">
        <v>2019</v>
      </c>
      <c r="B1447" t="s">
        <v>129</v>
      </c>
      <c r="C1447" t="str">
        <f>VLOOKUP(B1447,lookup!$A$2:$D$49,3,0)</f>
        <v>Non Metropolitan Fire Authorities</v>
      </c>
      <c r="D1447" t="str">
        <f>VLOOKUP(B1447,lookup!$A$2:$D$49,4,0)</f>
        <v>E31000037</v>
      </c>
      <c r="E1447" t="s">
        <v>1087</v>
      </c>
      <c r="F1447" t="s">
        <v>1077</v>
      </c>
      <c r="G1447">
        <v>0</v>
      </c>
      <c r="H1447" s="28"/>
    </row>
    <row r="1448" spans="1:8" x14ac:dyDescent="0.3">
      <c r="A1448">
        <v>2019</v>
      </c>
      <c r="B1448" t="s">
        <v>129</v>
      </c>
      <c r="C1448" t="str">
        <f>VLOOKUP(B1448,lookup!$A$2:$D$49,3,0)</f>
        <v>Non Metropolitan Fire Authorities</v>
      </c>
      <c r="D1448" t="str">
        <f>VLOOKUP(B1448,lookup!$A$2:$D$49,4,0)</f>
        <v>E31000037</v>
      </c>
      <c r="E1448" t="s">
        <v>1088</v>
      </c>
      <c r="F1448" t="s">
        <v>1077</v>
      </c>
      <c r="G1448">
        <v>0</v>
      </c>
      <c r="H1448" s="28"/>
    </row>
    <row r="1449" spans="1:8" x14ac:dyDescent="0.3">
      <c r="A1449">
        <v>2019</v>
      </c>
      <c r="B1449" t="s">
        <v>129</v>
      </c>
      <c r="C1449" t="str">
        <f>VLOOKUP(B1449,lookup!$A$2:$D$49,3,0)</f>
        <v>Non Metropolitan Fire Authorities</v>
      </c>
      <c r="D1449" t="str">
        <f>VLOOKUP(B1449,lookup!$A$2:$D$49,4,0)</f>
        <v>E31000037</v>
      </c>
      <c r="E1449" t="s">
        <v>1089</v>
      </c>
      <c r="F1449" t="s">
        <v>1077</v>
      </c>
      <c r="G1449">
        <v>52</v>
      </c>
      <c r="H1449" s="28"/>
    </row>
    <row r="1450" spans="1:8" x14ac:dyDescent="0.3">
      <c r="A1450">
        <v>2019</v>
      </c>
      <c r="B1450" t="s">
        <v>132</v>
      </c>
      <c r="C1450" t="str">
        <f>VLOOKUP(B1450,lookup!$A$2:$D$49,3,0)</f>
        <v>Metropolitan Fire Authorities</v>
      </c>
      <c r="D1450" t="str">
        <f>VLOOKUP(B1450,lookup!$A$2:$D$49,4,0)</f>
        <v>E31000045</v>
      </c>
      <c r="E1450" t="s">
        <v>175</v>
      </c>
      <c r="F1450" t="s">
        <v>1077</v>
      </c>
      <c r="G1450">
        <v>268</v>
      </c>
      <c r="H1450" s="28"/>
    </row>
    <row r="1451" spans="1:8" x14ac:dyDescent="0.3">
      <c r="A1451">
        <v>2019</v>
      </c>
      <c r="B1451" t="s">
        <v>132</v>
      </c>
      <c r="C1451" t="str">
        <f>VLOOKUP(B1451,lookup!$A$2:$D$49,3,0)</f>
        <v>Metropolitan Fire Authorities</v>
      </c>
      <c r="D1451" t="str">
        <f>VLOOKUP(B1451,lookup!$A$2:$D$49,4,0)</f>
        <v>E31000045</v>
      </c>
      <c r="E1451" t="s">
        <v>1086</v>
      </c>
      <c r="F1451" t="s">
        <v>1077</v>
      </c>
      <c r="G1451">
        <v>5</v>
      </c>
      <c r="H1451" s="28"/>
    </row>
    <row r="1452" spans="1:8" x14ac:dyDescent="0.3">
      <c r="A1452">
        <v>2019</v>
      </c>
      <c r="B1452" t="s">
        <v>132</v>
      </c>
      <c r="C1452" t="str">
        <f>VLOOKUP(B1452,lookup!$A$2:$D$49,3,0)</f>
        <v>Metropolitan Fire Authorities</v>
      </c>
      <c r="D1452" t="str">
        <f>VLOOKUP(B1452,lookup!$A$2:$D$49,4,0)</f>
        <v>E31000045</v>
      </c>
      <c r="E1452" t="s">
        <v>177</v>
      </c>
      <c r="F1452" t="s">
        <v>1077</v>
      </c>
      <c r="G1452">
        <v>2</v>
      </c>
      <c r="H1452" s="28"/>
    </row>
    <row r="1453" spans="1:8" x14ac:dyDescent="0.3">
      <c r="A1453">
        <v>2019</v>
      </c>
      <c r="B1453" t="s">
        <v>132</v>
      </c>
      <c r="C1453" t="str">
        <f>VLOOKUP(B1453,lookup!$A$2:$D$49,3,0)</f>
        <v>Metropolitan Fire Authorities</v>
      </c>
      <c r="D1453" t="str">
        <f>VLOOKUP(B1453,lookup!$A$2:$D$49,4,0)</f>
        <v>E31000045</v>
      </c>
      <c r="E1453" t="s">
        <v>178</v>
      </c>
      <c r="F1453" t="s">
        <v>1077</v>
      </c>
      <c r="G1453">
        <v>21</v>
      </c>
      <c r="H1453" s="28"/>
    </row>
    <row r="1454" spans="1:8" x14ac:dyDescent="0.3">
      <c r="A1454">
        <v>2019</v>
      </c>
      <c r="B1454" t="s">
        <v>132</v>
      </c>
      <c r="C1454" t="str">
        <f>VLOOKUP(B1454,lookup!$A$2:$D$49,3,0)</f>
        <v>Metropolitan Fire Authorities</v>
      </c>
      <c r="D1454" t="str">
        <f>VLOOKUP(B1454,lookup!$A$2:$D$49,4,0)</f>
        <v>E31000045</v>
      </c>
      <c r="E1454" t="s">
        <v>179</v>
      </c>
      <c r="F1454" t="s">
        <v>1077</v>
      </c>
      <c r="G1454">
        <v>4</v>
      </c>
      <c r="H1454" s="28"/>
    </row>
    <row r="1455" spans="1:8" x14ac:dyDescent="0.3">
      <c r="A1455">
        <v>2019</v>
      </c>
      <c r="B1455" t="s">
        <v>132</v>
      </c>
      <c r="C1455" t="str">
        <f>VLOOKUP(B1455,lookup!$A$2:$D$49,3,0)</f>
        <v>Metropolitan Fire Authorities</v>
      </c>
      <c r="D1455" t="str">
        <f>VLOOKUP(B1455,lookup!$A$2:$D$49,4,0)</f>
        <v>E31000045</v>
      </c>
      <c r="E1455" t="s">
        <v>1087</v>
      </c>
      <c r="F1455" t="s">
        <v>1077</v>
      </c>
      <c r="G1455">
        <v>0</v>
      </c>
      <c r="H1455" s="28"/>
    </row>
    <row r="1456" spans="1:8" x14ac:dyDescent="0.3">
      <c r="A1456">
        <v>2019</v>
      </c>
      <c r="B1456" t="s">
        <v>132</v>
      </c>
      <c r="C1456" t="str">
        <f>VLOOKUP(B1456,lookup!$A$2:$D$49,3,0)</f>
        <v>Metropolitan Fire Authorities</v>
      </c>
      <c r="D1456" t="str">
        <f>VLOOKUP(B1456,lookup!$A$2:$D$49,4,0)</f>
        <v>E31000045</v>
      </c>
      <c r="E1456" t="s">
        <v>1088</v>
      </c>
      <c r="F1456" t="s">
        <v>1077</v>
      </c>
      <c r="G1456">
        <v>1</v>
      </c>
      <c r="H1456" s="28"/>
    </row>
    <row r="1457" spans="1:8" x14ac:dyDescent="0.3">
      <c r="A1457">
        <v>2019</v>
      </c>
      <c r="B1457" t="s">
        <v>132</v>
      </c>
      <c r="C1457" t="str">
        <f>VLOOKUP(B1457,lookup!$A$2:$D$49,3,0)</f>
        <v>Metropolitan Fire Authorities</v>
      </c>
      <c r="D1457" t="str">
        <f>VLOOKUP(B1457,lookup!$A$2:$D$49,4,0)</f>
        <v>E31000045</v>
      </c>
      <c r="E1457" t="s">
        <v>1089</v>
      </c>
      <c r="F1457" t="s">
        <v>1077</v>
      </c>
      <c r="G1457">
        <v>3</v>
      </c>
      <c r="H1457" s="28"/>
    </row>
    <row r="1458" spans="1:8" x14ac:dyDescent="0.3">
      <c r="A1458">
        <v>2019</v>
      </c>
      <c r="B1458" t="s">
        <v>203</v>
      </c>
      <c r="C1458" t="str">
        <f>VLOOKUP(B1458,lookup!$A$2:$D$49,3,0)</f>
        <v>Non Metropolitan Fire Authorities</v>
      </c>
      <c r="D1458" t="str">
        <f>VLOOKUP(B1458,lookup!$A$2:$D$49,4,0)</f>
        <v>E31000047</v>
      </c>
      <c r="E1458" t="s">
        <v>175</v>
      </c>
      <c r="F1458" t="s">
        <v>1077</v>
      </c>
      <c r="G1458">
        <v>259</v>
      </c>
      <c r="H1458" s="28"/>
    </row>
    <row r="1459" spans="1:8" x14ac:dyDescent="0.3">
      <c r="A1459">
        <v>2019</v>
      </c>
      <c r="B1459" t="s">
        <v>203</v>
      </c>
      <c r="C1459" t="str">
        <f>VLOOKUP(B1459,lookup!$A$2:$D$49,3,0)</f>
        <v>Non Metropolitan Fire Authorities</v>
      </c>
      <c r="D1459" t="str">
        <f>VLOOKUP(B1459,lookup!$A$2:$D$49,4,0)</f>
        <v>E31000047</v>
      </c>
      <c r="E1459" t="s">
        <v>1086</v>
      </c>
      <c r="F1459" t="s">
        <v>1077</v>
      </c>
      <c r="G1459">
        <v>3</v>
      </c>
      <c r="H1459" s="28"/>
    </row>
    <row r="1460" spans="1:8" x14ac:dyDescent="0.3">
      <c r="A1460">
        <v>2019</v>
      </c>
      <c r="B1460" t="s">
        <v>203</v>
      </c>
      <c r="C1460" t="str">
        <f>VLOOKUP(B1460,lookup!$A$2:$D$49,3,0)</f>
        <v>Non Metropolitan Fire Authorities</v>
      </c>
      <c r="D1460" t="str">
        <f>VLOOKUP(B1460,lookup!$A$2:$D$49,4,0)</f>
        <v>E31000047</v>
      </c>
      <c r="E1460" t="s">
        <v>177</v>
      </c>
      <c r="F1460" t="s">
        <v>1077</v>
      </c>
      <c r="G1460">
        <v>0</v>
      </c>
      <c r="H1460" s="28"/>
    </row>
    <row r="1461" spans="1:8" x14ac:dyDescent="0.3">
      <c r="A1461">
        <v>2019</v>
      </c>
      <c r="B1461" t="s">
        <v>203</v>
      </c>
      <c r="C1461" t="str">
        <f>VLOOKUP(B1461,lookup!$A$2:$D$49,3,0)</f>
        <v>Non Metropolitan Fire Authorities</v>
      </c>
      <c r="D1461" t="str">
        <f>VLOOKUP(B1461,lookup!$A$2:$D$49,4,0)</f>
        <v>E31000047</v>
      </c>
      <c r="E1461" t="s">
        <v>178</v>
      </c>
      <c r="F1461" t="s">
        <v>1077</v>
      </c>
      <c r="G1461">
        <v>1</v>
      </c>
      <c r="H1461" s="28"/>
    </row>
    <row r="1462" spans="1:8" x14ac:dyDescent="0.3">
      <c r="A1462">
        <v>2019</v>
      </c>
      <c r="B1462" t="s">
        <v>203</v>
      </c>
      <c r="C1462" t="str">
        <f>VLOOKUP(B1462,lookup!$A$2:$D$49,3,0)</f>
        <v>Non Metropolitan Fire Authorities</v>
      </c>
      <c r="D1462" t="str">
        <f>VLOOKUP(B1462,lookup!$A$2:$D$49,4,0)</f>
        <v>E31000047</v>
      </c>
      <c r="E1462" t="s">
        <v>179</v>
      </c>
      <c r="F1462" t="s">
        <v>1077</v>
      </c>
      <c r="G1462">
        <v>0</v>
      </c>
      <c r="H1462" s="28"/>
    </row>
    <row r="1463" spans="1:8" x14ac:dyDescent="0.3">
      <c r="A1463">
        <v>2019</v>
      </c>
      <c r="B1463" t="s">
        <v>203</v>
      </c>
      <c r="C1463" t="str">
        <f>VLOOKUP(B1463,lookup!$A$2:$D$49,3,0)</f>
        <v>Non Metropolitan Fire Authorities</v>
      </c>
      <c r="D1463" t="str">
        <f>VLOOKUP(B1463,lookup!$A$2:$D$49,4,0)</f>
        <v>E31000047</v>
      </c>
      <c r="E1463" t="s">
        <v>1087</v>
      </c>
      <c r="F1463" t="s">
        <v>1077</v>
      </c>
      <c r="G1463">
        <v>0</v>
      </c>
      <c r="H1463" s="28"/>
    </row>
    <row r="1464" spans="1:8" x14ac:dyDescent="0.3">
      <c r="A1464">
        <v>2019</v>
      </c>
      <c r="B1464" t="s">
        <v>203</v>
      </c>
      <c r="C1464" t="str">
        <f>VLOOKUP(B1464,lookup!$A$2:$D$49,3,0)</f>
        <v>Non Metropolitan Fire Authorities</v>
      </c>
      <c r="D1464" t="str">
        <f>VLOOKUP(B1464,lookup!$A$2:$D$49,4,0)</f>
        <v>E31000047</v>
      </c>
      <c r="E1464" t="s">
        <v>1088</v>
      </c>
      <c r="F1464" t="s">
        <v>1077</v>
      </c>
      <c r="G1464">
        <v>0</v>
      </c>
      <c r="H1464" s="28"/>
    </row>
    <row r="1465" spans="1:8" x14ac:dyDescent="0.3">
      <c r="A1465">
        <v>2019</v>
      </c>
      <c r="B1465" t="s">
        <v>203</v>
      </c>
      <c r="C1465" t="str">
        <f>VLOOKUP(B1465,lookup!$A$2:$D$49,3,0)</f>
        <v>Non Metropolitan Fire Authorities</v>
      </c>
      <c r="D1465" t="str">
        <f>VLOOKUP(B1465,lookup!$A$2:$D$49,4,0)</f>
        <v>E31000047</v>
      </c>
      <c r="E1465" t="s">
        <v>1089</v>
      </c>
      <c r="F1465" t="s">
        <v>1077</v>
      </c>
      <c r="G1465">
        <v>25</v>
      </c>
      <c r="H1465" s="28"/>
    </row>
    <row r="1466" spans="1:8" x14ac:dyDescent="0.3">
      <c r="A1466">
        <v>2019</v>
      </c>
      <c r="B1466" t="s">
        <v>138</v>
      </c>
      <c r="C1466" t="str">
        <f>VLOOKUP(B1466,lookup!$A$2:$D$49,3,0)</f>
        <v>Non Metropolitan Fire Authorities</v>
      </c>
      <c r="D1466" t="str">
        <f>VLOOKUP(B1466,lookup!$A$2:$D$49,4,0)</f>
        <v>NWFC</v>
      </c>
      <c r="E1466" t="s">
        <v>175</v>
      </c>
      <c r="F1466" t="s">
        <v>1077</v>
      </c>
      <c r="G1466">
        <v>4</v>
      </c>
      <c r="H1466" s="28"/>
    </row>
    <row r="1467" spans="1:8" x14ac:dyDescent="0.3">
      <c r="A1467">
        <v>2019</v>
      </c>
      <c r="B1467" t="s">
        <v>138</v>
      </c>
      <c r="C1467" t="str">
        <f>VLOOKUP(B1467,lookup!$A$2:$D$49,3,0)</f>
        <v>Non Metropolitan Fire Authorities</v>
      </c>
      <c r="D1467" t="str">
        <f>VLOOKUP(B1467,lookup!$A$2:$D$49,4,0)</f>
        <v>NWFC</v>
      </c>
      <c r="E1467" t="s">
        <v>1086</v>
      </c>
      <c r="F1467" t="s">
        <v>1077</v>
      </c>
      <c r="G1467">
        <v>0</v>
      </c>
      <c r="H1467" s="28"/>
    </row>
    <row r="1468" spans="1:8" x14ac:dyDescent="0.3">
      <c r="A1468">
        <v>2019</v>
      </c>
      <c r="B1468" t="s">
        <v>138</v>
      </c>
      <c r="C1468" t="str">
        <f>VLOOKUP(B1468,lookup!$A$2:$D$49,3,0)</f>
        <v>Non Metropolitan Fire Authorities</v>
      </c>
      <c r="D1468" t="str">
        <f>VLOOKUP(B1468,lookup!$A$2:$D$49,4,0)</f>
        <v>NWFC</v>
      </c>
      <c r="E1468" t="s">
        <v>177</v>
      </c>
      <c r="F1468" t="s">
        <v>1077</v>
      </c>
      <c r="G1468">
        <v>0</v>
      </c>
      <c r="H1468" s="28"/>
    </row>
    <row r="1469" spans="1:8" x14ac:dyDescent="0.3">
      <c r="A1469">
        <v>2019</v>
      </c>
      <c r="B1469" t="s">
        <v>138</v>
      </c>
      <c r="C1469" t="str">
        <f>VLOOKUP(B1469,lookup!$A$2:$D$49,3,0)</f>
        <v>Non Metropolitan Fire Authorities</v>
      </c>
      <c r="D1469" t="str">
        <f>VLOOKUP(B1469,lookup!$A$2:$D$49,4,0)</f>
        <v>NWFC</v>
      </c>
      <c r="E1469" t="s">
        <v>178</v>
      </c>
      <c r="F1469" t="s">
        <v>1077</v>
      </c>
      <c r="G1469">
        <v>0</v>
      </c>
      <c r="H1469" s="28"/>
    </row>
    <row r="1470" spans="1:8" x14ac:dyDescent="0.3">
      <c r="A1470">
        <v>2019</v>
      </c>
      <c r="B1470" t="s">
        <v>138</v>
      </c>
      <c r="C1470" t="str">
        <f>VLOOKUP(B1470,lookup!$A$2:$D$49,3,0)</f>
        <v>Non Metropolitan Fire Authorities</v>
      </c>
      <c r="D1470" t="str">
        <f>VLOOKUP(B1470,lookup!$A$2:$D$49,4,0)</f>
        <v>NWFC</v>
      </c>
      <c r="E1470" t="s">
        <v>179</v>
      </c>
      <c r="F1470" t="s">
        <v>1077</v>
      </c>
      <c r="G1470">
        <v>1</v>
      </c>
      <c r="H1470" s="28"/>
    </row>
    <row r="1471" spans="1:8" x14ac:dyDescent="0.3">
      <c r="A1471">
        <v>2019</v>
      </c>
      <c r="B1471" t="s">
        <v>138</v>
      </c>
      <c r="C1471" t="str">
        <f>VLOOKUP(B1471,lookup!$A$2:$D$49,3,0)</f>
        <v>Non Metropolitan Fire Authorities</v>
      </c>
      <c r="D1471" t="str">
        <f>VLOOKUP(B1471,lookup!$A$2:$D$49,4,0)</f>
        <v>NWFC</v>
      </c>
      <c r="E1471" t="s">
        <v>1087</v>
      </c>
      <c r="F1471" t="s">
        <v>1077</v>
      </c>
      <c r="G1471">
        <v>0</v>
      </c>
      <c r="H1471" s="28"/>
    </row>
    <row r="1472" spans="1:8" x14ac:dyDescent="0.3">
      <c r="A1472">
        <v>2019</v>
      </c>
      <c r="B1472" t="s">
        <v>138</v>
      </c>
      <c r="C1472" t="str">
        <f>VLOOKUP(B1472,lookup!$A$2:$D$49,3,0)</f>
        <v>Non Metropolitan Fire Authorities</v>
      </c>
      <c r="D1472" t="str">
        <f>VLOOKUP(B1472,lookup!$A$2:$D$49,4,0)</f>
        <v>NWFC</v>
      </c>
      <c r="E1472" t="s">
        <v>1088</v>
      </c>
      <c r="F1472" t="s">
        <v>1077</v>
      </c>
      <c r="G1472">
        <v>0</v>
      </c>
      <c r="H1472" s="28"/>
    </row>
    <row r="1473" spans="1:10" x14ac:dyDescent="0.3">
      <c r="A1473">
        <v>2019</v>
      </c>
      <c r="B1473" t="s">
        <v>138</v>
      </c>
      <c r="C1473" t="str">
        <f>VLOOKUP(B1473,lookup!$A$2:$D$49,3,0)</f>
        <v>Non Metropolitan Fire Authorities</v>
      </c>
      <c r="D1473" t="str">
        <f>VLOOKUP(B1473,lookup!$A$2:$D$49,4,0)</f>
        <v>NWFC</v>
      </c>
      <c r="E1473" t="s">
        <v>1089</v>
      </c>
      <c r="F1473" t="s">
        <v>1077</v>
      </c>
      <c r="G1473">
        <v>0</v>
      </c>
      <c r="H1473" s="28"/>
    </row>
    <row r="1474" spans="1:10" s="107" customFormat="1" x14ac:dyDescent="0.3">
      <c r="A1474" s="107">
        <v>2018</v>
      </c>
      <c r="B1474" s="107" t="s">
        <v>0</v>
      </c>
      <c r="C1474" s="107" t="str">
        <f>VLOOKUP(B1474,lookup!A:C,3,FALSE)</f>
        <v>Non Metropolitan Fire Authorities</v>
      </c>
      <c r="D1474" s="107" t="str">
        <f>VLOOKUP(B1474,lookup!A:D,4,FALSE)</f>
        <v>E31000001</v>
      </c>
      <c r="E1474" s="107" t="s">
        <v>175</v>
      </c>
      <c r="F1474" s="107" t="s">
        <v>157</v>
      </c>
      <c r="G1474" s="144">
        <v>454</v>
      </c>
      <c r="H1474" s="145"/>
      <c r="I1474" s="144">
        <v>454</v>
      </c>
      <c r="J1474" s="146">
        <f>G1474-I1474</f>
        <v>0</v>
      </c>
    </row>
    <row r="1475" spans="1:10" s="107" customFormat="1" x14ac:dyDescent="0.3">
      <c r="A1475" s="107">
        <v>2018</v>
      </c>
      <c r="B1475" s="107" t="s">
        <v>0</v>
      </c>
      <c r="C1475" s="107" t="str">
        <f>VLOOKUP(B1475,lookup!A:C,3,FALSE)</f>
        <v>Non Metropolitan Fire Authorities</v>
      </c>
      <c r="D1475" s="107" t="str">
        <f>VLOOKUP(B1475,lookup!A:D,4,FALSE)</f>
        <v>E31000001</v>
      </c>
      <c r="E1475" s="107" t="s">
        <v>177</v>
      </c>
      <c r="F1475" s="107" t="s">
        <v>157</v>
      </c>
      <c r="G1475" s="144">
        <v>6</v>
      </c>
      <c r="H1475" s="145"/>
      <c r="I1475" s="144">
        <v>6</v>
      </c>
      <c r="J1475" s="146">
        <f t="shared" ref="J1475:J1538" si="0">G1475-I1475</f>
        <v>0</v>
      </c>
    </row>
    <row r="1476" spans="1:10" s="107" customFormat="1" x14ac:dyDescent="0.3">
      <c r="A1476" s="107">
        <v>2018</v>
      </c>
      <c r="B1476" s="107" t="s">
        <v>0</v>
      </c>
      <c r="C1476" s="107" t="str">
        <f>VLOOKUP(B1476,lookup!A:C,3,FALSE)</f>
        <v>Non Metropolitan Fire Authorities</v>
      </c>
      <c r="D1476" s="107" t="str">
        <f>VLOOKUP(B1476,lookup!A:D,4,FALSE)</f>
        <v>E31000001</v>
      </c>
      <c r="E1476" s="107" t="s">
        <v>178</v>
      </c>
      <c r="F1476" s="107" t="s">
        <v>157</v>
      </c>
      <c r="G1476" s="144">
        <v>0</v>
      </c>
      <c r="H1476" s="145"/>
      <c r="I1476" s="144">
        <v>0</v>
      </c>
      <c r="J1476" s="146">
        <f t="shared" si="0"/>
        <v>0</v>
      </c>
    </row>
    <row r="1477" spans="1:10" s="107" customFormat="1" x14ac:dyDescent="0.3">
      <c r="A1477" s="107">
        <v>2018</v>
      </c>
      <c r="B1477" s="107" t="s">
        <v>0</v>
      </c>
      <c r="C1477" s="107" t="str">
        <f>VLOOKUP(B1477,lookup!A:C,3,FALSE)</f>
        <v>Non Metropolitan Fire Authorities</v>
      </c>
      <c r="D1477" s="107" t="str">
        <f>VLOOKUP(B1477,lookup!A:D,4,FALSE)</f>
        <v>E31000001</v>
      </c>
      <c r="E1477" s="107" t="s">
        <v>179</v>
      </c>
      <c r="F1477" s="107" t="s">
        <v>157</v>
      </c>
      <c r="G1477" s="144">
        <v>5</v>
      </c>
      <c r="H1477" s="145"/>
      <c r="I1477" s="144">
        <v>5</v>
      </c>
      <c r="J1477" s="146">
        <f t="shared" si="0"/>
        <v>0</v>
      </c>
    </row>
    <row r="1478" spans="1:10" s="107" customFormat="1" x14ac:dyDescent="0.3">
      <c r="A1478" s="107">
        <v>2018</v>
      </c>
      <c r="B1478" s="107" t="s">
        <v>0</v>
      </c>
      <c r="C1478" s="107" t="str">
        <f>VLOOKUP(B1478,lookup!A:C,3,FALSE)</f>
        <v>Non Metropolitan Fire Authorities</v>
      </c>
      <c r="D1478" s="107" t="str">
        <f>VLOOKUP(B1478,lookup!A:D,4,FALSE)</f>
        <v>E31000001</v>
      </c>
      <c r="E1478" s="107" t="s">
        <v>1087</v>
      </c>
      <c r="F1478" s="107" t="s">
        <v>157</v>
      </c>
      <c r="G1478" s="144">
        <v>1</v>
      </c>
      <c r="H1478" s="145"/>
      <c r="I1478" s="144">
        <v>1</v>
      </c>
      <c r="J1478" s="146">
        <f t="shared" si="0"/>
        <v>0</v>
      </c>
    </row>
    <row r="1479" spans="1:10" s="107" customFormat="1" x14ac:dyDescent="0.3">
      <c r="A1479" s="107">
        <v>2018</v>
      </c>
      <c r="B1479" s="107" t="s">
        <v>0</v>
      </c>
      <c r="C1479" s="107" t="str">
        <f>VLOOKUP(B1479,lookup!A:C,3,FALSE)</f>
        <v>Non Metropolitan Fire Authorities</v>
      </c>
      <c r="D1479" s="107" t="str">
        <f>VLOOKUP(B1479,lookup!A:D,4,FALSE)</f>
        <v>E31000001</v>
      </c>
      <c r="E1479" s="107" t="s">
        <v>176</v>
      </c>
      <c r="F1479" s="107" t="s">
        <v>157</v>
      </c>
      <c r="G1479" s="144">
        <v>26</v>
      </c>
      <c r="H1479" s="145"/>
      <c r="I1479" s="144">
        <v>26</v>
      </c>
      <c r="J1479" s="146">
        <f t="shared" si="0"/>
        <v>0</v>
      </c>
    </row>
    <row r="1480" spans="1:10" s="107" customFormat="1" x14ac:dyDescent="0.3">
      <c r="A1480" s="107">
        <v>2018</v>
      </c>
      <c r="B1480" s="107" t="s">
        <v>0</v>
      </c>
      <c r="C1480" s="107" t="str">
        <f>VLOOKUP(B1480,lookup!A:C,3,FALSE)</f>
        <v>Non Metropolitan Fire Authorities</v>
      </c>
      <c r="D1480" s="107" t="str">
        <f>VLOOKUP(B1480,lookup!A:D,4,FALSE)</f>
        <v>E31000001</v>
      </c>
      <c r="E1480" s="107" t="s">
        <v>175</v>
      </c>
      <c r="F1480" s="107" t="s">
        <v>158</v>
      </c>
      <c r="G1480" s="144">
        <v>178</v>
      </c>
      <c r="H1480" s="145"/>
      <c r="I1480" s="144">
        <v>178</v>
      </c>
      <c r="J1480" s="146">
        <f t="shared" si="0"/>
        <v>0</v>
      </c>
    </row>
    <row r="1481" spans="1:10" s="107" customFormat="1" x14ac:dyDescent="0.3">
      <c r="A1481" s="107">
        <v>2018</v>
      </c>
      <c r="B1481" s="107" t="s">
        <v>0</v>
      </c>
      <c r="C1481" s="107" t="str">
        <f>VLOOKUP(B1481,lookup!A:C,3,FALSE)</f>
        <v>Non Metropolitan Fire Authorities</v>
      </c>
      <c r="D1481" s="107" t="str">
        <f>VLOOKUP(B1481,lookup!A:D,4,FALSE)</f>
        <v>E31000001</v>
      </c>
      <c r="E1481" s="107" t="s">
        <v>177</v>
      </c>
      <c r="F1481" s="107" t="s">
        <v>158</v>
      </c>
      <c r="G1481" s="144">
        <v>0</v>
      </c>
      <c r="H1481" s="145"/>
      <c r="I1481" s="144">
        <v>0</v>
      </c>
      <c r="J1481" s="146">
        <f t="shared" si="0"/>
        <v>0</v>
      </c>
    </row>
    <row r="1482" spans="1:10" s="107" customFormat="1" x14ac:dyDescent="0.3">
      <c r="A1482" s="107">
        <v>2018</v>
      </c>
      <c r="B1482" s="107" t="s">
        <v>0</v>
      </c>
      <c r="C1482" s="107" t="str">
        <f>VLOOKUP(B1482,lookup!A:C,3,FALSE)</f>
        <v>Non Metropolitan Fire Authorities</v>
      </c>
      <c r="D1482" s="107" t="str">
        <f>VLOOKUP(B1482,lookup!A:D,4,FALSE)</f>
        <v>E31000001</v>
      </c>
      <c r="E1482" s="107" t="s">
        <v>178</v>
      </c>
      <c r="F1482" s="107" t="s">
        <v>158</v>
      </c>
      <c r="G1482" s="144">
        <v>0</v>
      </c>
      <c r="H1482" s="145"/>
      <c r="I1482" s="144">
        <v>0</v>
      </c>
      <c r="J1482" s="146">
        <f t="shared" si="0"/>
        <v>0</v>
      </c>
    </row>
    <row r="1483" spans="1:10" s="107" customFormat="1" x14ac:dyDescent="0.3">
      <c r="A1483" s="107">
        <v>2018</v>
      </c>
      <c r="B1483" s="107" t="s">
        <v>0</v>
      </c>
      <c r="C1483" s="107" t="str">
        <f>VLOOKUP(B1483,lookup!A:C,3,FALSE)</f>
        <v>Non Metropolitan Fire Authorities</v>
      </c>
      <c r="D1483" s="107" t="str">
        <f>VLOOKUP(B1483,lookup!A:D,4,FALSE)</f>
        <v>E31000001</v>
      </c>
      <c r="E1483" s="107" t="s">
        <v>179</v>
      </c>
      <c r="F1483" s="107" t="s">
        <v>158</v>
      </c>
      <c r="G1483" s="144">
        <v>0</v>
      </c>
      <c r="H1483" s="145"/>
      <c r="I1483" s="144">
        <v>0</v>
      </c>
      <c r="J1483" s="146">
        <f t="shared" si="0"/>
        <v>0</v>
      </c>
    </row>
    <row r="1484" spans="1:10" s="107" customFormat="1" x14ac:dyDescent="0.3">
      <c r="A1484" s="107">
        <v>2018</v>
      </c>
      <c r="B1484" s="107" t="s">
        <v>0</v>
      </c>
      <c r="C1484" s="107" t="str">
        <f>VLOOKUP(B1484,lookup!A:C,3,FALSE)</f>
        <v>Non Metropolitan Fire Authorities</v>
      </c>
      <c r="D1484" s="107" t="str">
        <f>VLOOKUP(B1484,lookup!A:D,4,FALSE)</f>
        <v>E31000001</v>
      </c>
      <c r="E1484" s="107" t="s">
        <v>1087</v>
      </c>
      <c r="F1484" s="107" t="s">
        <v>158</v>
      </c>
      <c r="G1484" s="144">
        <v>1</v>
      </c>
      <c r="H1484" s="145"/>
      <c r="I1484" s="144">
        <v>1</v>
      </c>
      <c r="J1484" s="146">
        <f t="shared" si="0"/>
        <v>0</v>
      </c>
    </row>
    <row r="1485" spans="1:10" s="107" customFormat="1" x14ac:dyDescent="0.3">
      <c r="A1485" s="107">
        <v>2018</v>
      </c>
      <c r="B1485" s="107" t="s">
        <v>0</v>
      </c>
      <c r="C1485" s="107" t="str">
        <f>VLOOKUP(B1485,lookup!A:C,3,FALSE)</f>
        <v>Non Metropolitan Fire Authorities</v>
      </c>
      <c r="D1485" s="107" t="str">
        <f>VLOOKUP(B1485,lookup!A:D,4,FALSE)</f>
        <v>E31000001</v>
      </c>
      <c r="E1485" s="107" t="s">
        <v>176</v>
      </c>
      <c r="F1485" s="107" t="s">
        <v>158</v>
      </c>
      <c r="G1485" s="144">
        <v>22</v>
      </c>
      <c r="H1485" s="145"/>
      <c r="I1485" s="144">
        <v>22</v>
      </c>
      <c r="J1485" s="146">
        <f t="shared" si="0"/>
        <v>0</v>
      </c>
    </row>
    <row r="1486" spans="1:10" s="107" customFormat="1" x14ac:dyDescent="0.3">
      <c r="A1486" s="107">
        <v>2018</v>
      </c>
      <c r="B1486" s="107" t="s">
        <v>0</v>
      </c>
      <c r="C1486" s="107" t="str">
        <f>VLOOKUP(B1486,lookup!A:C,3,FALSE)</f>
        <v>Non Metropolitan Fire Authorities</v>
      </c>
      <c r="D1486" s="107" t="str">
        <f>VLOOKUP(B1486,lookup!A:D,4,FALSE)</f>
        <v>E31000001</v>
      </c>
      <c r="E1486" s="107" t="s">
        <v>175</v>
      </c>
      <c r="F1486" s="107" t="s">
        <v>149</v>
      </c>
      <c r="G1486" s="144">
        <v>29</v>
      </c>
      <c r="H1486" s="145"/>
      <c r="I1486" s="144">
        <v>29</v>
      </c>
      <c r="J1486" s="146">
        <f t="shared" si="0"/>
        <v>0</v>
      </c>
    </row>
    <row r="1487" spans="1:10" s="107" customFormat="1" x14ac:dyDescent="0.3">
      <c r="A1487" s="107">
        <v>2018</v>
      </c>
      <c r="B1487" s="107" t="s">
        <v>0</v>
      </c>
      <c r="C1487" s="107" t="str">
        <f>VLOOKUP(B1487,lookup!A:C,3,FALSE)</f>
        <v>Non Metropolitan Fire Authorities</v>
      </c>
      <c r="D1487" s="107" t="str">
        <f>VLOOKUP(B1487,lookup!A:D,4,FALSE)</f>
        <v>E31000001</v>
      </c>
      <c r="E1487" s="107" t="s">
        <v>177</v>
      </c>
      <c r="F1487" s="107" t="s">
        <v>149</v>
      </c>
      <c r="G1487" s="144">
        <v>1</v>
      </c>
      <c r="H1487" s="145"/>
      <c r="I1487" s="144">
        <v>1</v>
      </c>
      <c r="J1487" s="146">
        <f t="shared" si="0"/>
        <v>0</v>
      </c>
    </row>
    <row r="1488" spans="1:10" s="107" customFormat="1" x14ac:dyDescent="0.3">
      <c r="A1488" s="107">
        <v>2018</v>
      </c>
      <c r="B1488" s="107" t="s">
        <v>0</v>
      </c>
      <c r="C1488" s="107" t="str">
        <f>VLOOKUP(B1488,lookup!A:C,3,FALSE)</f>
        <v>Non Metropolitan Fire Authorities</v>
      </c>
      <c r="D1488" s="107" t="str">
        <f>VLOOKUP(B1488,lookup!A:D,4,FALSE)</f>
        <v>E31000001</v>
      </c>
      <c r="E1488" s="107" t="s">
        <v>178</v>
      </c>
      <c r="F1488" s="107" t="s">
        <v>149</v>
      </c>
      <c r="G1488" s="144">
        <v>0</v>
      </c>
      <c r="H1488" s="145"/>
      <c r="I1488" s="144">
        <v>0</v>
      </c>
      <c r="J1488" s="146">
        <f t="shared" si="0"/>
        <v>0</v>
      </c>
    </row>
    <row r="1489" spans="1:10" s="107" customFormat="1" x14ac:dyDescent="0.3">
      <c r="A1489" s="107">
        <v>2018</v>
      </c>
      <c r="B1489" s="107" t="s">
        <v>0</v>
      </c>
      <c r="C1489" s="107" t="str">
        <f>VLOOKUP(B1489,lookup!A:C,3,FALSE)</f>
        <v>Non Metropolitan Fire Authorities</v>
      </c>
      <c r="D1489" s="107" t="str">
        <f>VLOOKUP(B1489,lookup!A:D,4,FALSE)</f>
        <v>E31000001</v>
      </c>
      <c r="E1489" s="107" t="s">
        <v>179</v>
      </c>
      <c r="F1489" s="107" t="s">
        <v>149</v>
      </c>
      <c r="G1489" s="144">
        <v>0</v>
      </c>
      <c r="H1489" s="145"/>
      <c r="I1489" s="144">
        <v>0</v>
      </c>
      <c r="J1489" s="146">
        <f t="shared" si="0"/>
        <v>0</v>
      </c>
    </row>
    <row r="1490" spans="1:10" s="107" customFormat="1" x14ac:dyDescent="0.3">
      <c r="A1490" s="107">
        <v>2018</v>
      </c>
      <c r="B1490" s="107" t="s">
        <v>0</v>
      </c>
      <c r="C1490" s="107" t="str">
        <f>VLOOKUP(B1490,lookup!A:C,3,FALSE)</f>
        <v>Non Metropolitan Fire Authorities</v>
      </c>
      <c r="D1490" s="107" t="str">
        <f>VLOOKUP(B1490,lookup!A:D,4,FALSE)</f>
        <v>E31000001</v>
      </c>
      <c r="E1490" s="107" t="s">
        <v>1087</v>
      </c>
      <c r="F1490" s="107" t="s">
        <v>149</v>
      </c>
      <c r="G1490" s="144">
        <v>0</v>
      </c>
      <c r="H1490" s="145"/>
      <c r="I1490" s="144">
        <v>0</v>
      </c>
      <c r="J1490" s="146">
        <f t="shared" si="0"/>
        <v>0</v>
      </c>
    </row>
    <row r="1491" spans="1:10" s="107" customFormat="1" x14ac:dyDescent="0.3">
      <c r="A1491" s="107">
        <v>2018</v>
      </c>
      <c r="B1491" s="107" t="s">
        <v>0</v>
      </c>
      <c r="C1491" s="107" t="str">
        <f>VLOOKUP(B1491,lookup!A:C,3,FALSE)</f>
        <v>Non Metropolitan Fire Authorities</v>
      </c>
      <c r="D1491" s="107" t="str">
        <f>VLOOKUP(B1491,lookup!A:D,4,FALSE)</f>
        <v>E31000001</v>
      </c>
      <c r="E1491" s="107" t="s">
        <v>176</v>
      </c>
      <c r="F1491" s="107" t="s">
        <v>149</v>
      </c>
      <c r="G1491" s="144">
        <v>6</v>
      </c>
      <c r="H1491" s="145"/>
      <c r="I1491" s="144">
        <v>6</v>
      </c>
      <c r="J1491" s="146">
        <f t="shared" si="0"/>
        <v>0</v>
      </c>
    </row>
    <row r="1492" spans="1:10" s="107" customFormat="1" x14ac:dyDescent="0.3">
      <c r="A1492" s="107">
        <v>2018</v>
      </c>
      <c r="B1492" s="107" t="s">
        <v>0</v>
      </c>
      <c r="C1492" s="107" t="str">
        <f>VLOOKUP(B1492,lookup!A:C,3,FALSE)</f>
        <v>Non Metropolitan Fire Authorities</v>
      </c>
      <c r="D1492" s="107" t="str">
        <f>VLOOKUP(B1492,lookup!A:D,4,FALSE)</f>
        <v>E31000001</v>
      </c>
      <c r="E1492" s="107" t="s">
        <v>175</v>
      </c>
      <c r="F1492" s="107" t="s">
        <v>150</v>
      </c>
      <c r="G1492" s="144">
        <v>109</v>
      </c>
      <c r="H1492" s="145"/>
      <c r="I1492" s="144">
        <v>109</v>
      </c>
      <c r="J1492" s="146">
        <f t="shared" si="0"/>
        <v>0</v>
      </c>
    </row>
    <row r="1493" spans="1:10" s="107" customFormat="1" x14ac:dyDescent="0.3">
      <c r="A1493" s="107">
        <v>2018</v>
      </c>
      <c r="B1493" s="107" t="s">
        <v>0</v>
      </c>
      <c r="C1493" s="107" t="str">
        <f>VLOOKUP(B1493,lookup!A:C,3,FALSE)</f>
        <v>Non Metropolitan Fire Authorities</v>
      </c>
      <c r="D1493" s="107" t="str">
        <f>VLOOKUP(B1493,lookup!A:D,4,FALSE)</f>
        <v>E31000001</v>
      </c>
      <c r="E1493" s="107" t="s">
        <v>177</v>
      </c>
      <c r="F1493" s="107" t="s">
        <v>150</v>
      </c>
      <c r="G1493" s="144">
        <v>1</v>
      </c>
      <c r="H1493" s="145"/>
      <c r="I1493" s="144">
        <v>1</v>
      </c>
      <c r="J1493" s="146">
        <f t="shared" si="0"/>
        <v>0</v>
      </c>
    </row>
    <row r="1494" spans="1:10" s="107" customFormat="1" x14ac:dyDescent="0.3">
      <c r="A1494" s="107">
        <v>2018</v>
      </c>
      <c r="B1494" s="107" t="s">
        <v>0</v>
      </c>
      <c r="C1494" s="107" t="str">
        <f>VLOOKUP(B1494,lookup!A:C,3,FALSE)</f>
        <v>Non Metropolitan Fire Authorities</v>
      </c>
      <c r="D1494" s="107" t="str">
        <f>VLOOKUP(B1494,lookup!A:D,4,FALSE)</f>
        <v>E31000001</v>
      </c>
      <c r="E1494" s="107" t="s">
        <v>178</v>
      </c>
      <c r="F1494" s="107" t="s">
        <v>150</v>
      </c>
      <c r="G1494" s="144">
        <v>0</v>
      </c>
      <c r="H1494" s="145"/>
      <c r="I1494" s="144">
        <v>0</v>
      </c>
      <c r="J1494" s="146">
        <f t="shared" si="0"/>
        <v>0</v>
      </c>
    </row>
    <row r="1495" spans="1:10" s="107" customFormat="1" x14ac:dyDescent="0.3">
      <c r="A1495" s="107">
        <v>2018</v>
      </c>
      <c r="B1495" s="107" t="s">
        <v>0</v>
      </c>
      <c r="C1495" s="107" t="str">
        <f>VLOOKUP(B1495,lookup!A:C,3,FALSE)</f>
        <v>Non Metropolitan Fire Authorities</v>
      </c>
      <c r="D1495" s="107" t="str">
        <f>VLOOKUP(B1495,lookup!A:D,4,FALSE)</f>
        <v>E31000001</v>
      </c>
      <c r="E1495" s="107" t="s">
        <v>179</v>
      </c>
      <c r="F1495" s="107" t="s">
        <v>150</v>
      </c>
      <c r="G1495" s="144">
        <v>0</v>
      </c>
      <c r="H1495" s="145"/>
      <c r="I1495" s="144">
        <v>0</v>
      </c>
      <c r="J1495" s="146">
        <f t="shared" si="0"/>
        <v>0</v>
      </c>
    </row>
    <row r="1496" spans="1:10" s="107" customFormat="1" x14ac:dyDescent="0.3">
      <c r="A1496" s="107">
        <v>2018</v>
      </c>
      <c r="B1496" s="107" t="s">
        <v>0</v>
      </c>
      <c r="C1496" s="107" t="str">
        <f>VLOOKUP(B1496,lookup!A:C,3,FALSE)</f>
        <v>Non Metropolitan Fire Authorities</v>
      </c>
      <c r="D1496" s="107" t="str">
        <f>VLOOKUP(B1496,lookup!A:D,4,FALSE)</f>
        <v>E31000001</v>
      </c>
      <c r="E1496" s="107" t="s">
        <v>1087</v>
      </c>
      <c r="F1496" s="107" t="s">
        <v>150</v>
      </c>
      <c r="G1496" s="144">
        <v>1</v>
      </c>
      <c r="H1496" s="145"/>
      <c r="I1496" s="144">
        <v>1</v>
      </c>
      <c r="J1496" s="146">
        <f t="shared" si="0"/>
        <v>0</v>
      </c>
    </row>
    <row r="1497" spans="1:10" s="107" customFormat="1" x14ac:dyDescent="0.3">
      <c r="A1497" s="107">
        <v>2018</v>
      </c>
      <c r="B1497" s="107" t="s">
        <v>0</v>
      </c>
      <c r="C1497" s="107" t="str">
        <f>VLOOKUP(B1497,lookup!A:C,3,FALSE)</f>
        <v>Non Metropolitan Fire Authorities</v>
      </c>
      <c r="D1497" s="107" t="str">
        <f>VLOOKUP(B1497,lookup!A:D,4,FALSE)</f>
        <v>E31000001</v>
      </c>
      <c r="E1497" s="107" t="s">
        <v>176</v>
      </c>
      <c r="F1497" s="107" t="s">
        <v>150</v>
      </c>
      <c r="G1497" s="144">
        <v>15</v>
      </c>
      <c r="H1497" s="145"/>
      <c r="I1497" s="144">
        <v>15</v>
      </c>
      <c r="J1497" s="146">
        <f t="shared" si="0"/>
        <v>0</v>
      </c>
    </row>
    <row r="1498" spans="1:10" s="107" customFormat="1" x14ac:dyDescent="0.3">
      <c r="A1498" s="107">
        <v>2018</v>
      </c>
      <c r="B1498" s="107" t="s">
        <v>3</v>
      </c>
      <c r="C1498" s="107" t="str">
        <f>VLOOKUP(B1498,lookup!A:C,3,FALSE)</f>
        <v>Non Metropolitan Fire Authorities</v>
      </c>
      <c r="D1498" s="107" t="str">
        <f>VLOOKUP(B1498,lookup!A:D,4,FALSE)</f>
        <v>E31000002</v>
      </c>
      <c r="E1498" s="107" t="s">
        <v>175</v>
      </c>
      <c r="F1498" s="107" t="s">
        <v>157</v>
      </c>
      <c r="G1498" s="144">
        <v>255</v>
      </c>
      <c r="H1498" s="145"/>
      <c r="I1498" s="144">
        <v>255</v>
      </c>
      <c r="J1498" s="146">
        <f t="shared" si="0"/>
        <v>0</v>
      </c>
    </row>
    <row r="1499" spans="1:10" s="107" customFormat="1" x14ac:dyDescent="0.3">
      <c r="A1499" s="107">
        <v>2018</v>
      </c>
      <c r="B1499" s="107" t="s">
        <v>3</v>
      </c>
      <c r="C1499" s="107" t="str">
        <f>VLOOKUP(B1499,lookup!A:C,3,FALSE)</f>
        <v>Non Metropolitan Fire Authorities</v>
      </c>
      <c r="D1499" s="107" t="str">
        <f>VLOOKUP(B1499,lookup!A:D,4,FALSE)</f>
        <v>E31000002</v>
      </c>
      <c r="E1499" s="107" t="s">
        <v>177</v>
      </c>
      <c r="F1499" s="107" t="s">
        <v>157</v>
      </c>
      <c r="G1499" s="144">
        <v>8</v>
      </c>
      <c r="H1499" s="145"/>
      <c r="I1499" s="144">
        <v>8</v>
      </c>
      <c r="J1499" s="146">
        <f t="shared" si="0"/>
        <v>0</v>
      </c>
    </row>
    <row r="1500" spans="1:10" s="107" customFormat="1" x14ac:dyDescent="0.3">
      <c r="A1500" s="107">
        <v>2018</v>
      </c>
      <c r="B1500" s="107" t="s">
        <v>3</v>
      </c>
      <c r="C1500" s="107" t="str">
        <f>VLOOKUP(B1500,lookup!A:C,3,FALSE)</f>
        <v>Non Metropolitan Fire Authorities</v>
      </c>
      <c r="D1500" s="107" t="str">
        <f>VLOOKUP(B1500,lookup!A:D,4,FALSE)</f>
        <v>E31000002</v>
      </c>
      <c r="E1500" s="107" t="s">
        <v>178</v>
      </c>
      <c r="F1500" s="107" t="s">
        <v>157</v>
      </c>
      <c r="G1500" s="144">
        <v>1</v>
      </c>
      <c r="H1500" s="145"/>
      <c r="I1500" s="144">
        <v>1</v>
      </c>
      <c r="J1500" s="146">
        <f t="shared" si="0"/>
        <v>0</v>
      </c>
    </row>
    <row r="1501" spans="1:10" s="107" customFormat="1" x14ac:dyDescent="0.3">
      <c r="A1501" s="107">
        <v>2018</v>
      </c>
      <c r="B1501" s="107" t="s">
        <v>3</v>
      </c>
      <c r="C1501" s="107" t="str">
        <f>VLOOKUP(B1501,lookup!A:C,3,FALSE)</f>
        <v>Non Metropolitan Fire Authorities</v>
      </c>
      <c r="D1501" s="107" t="str">
        <f>VLOOKUP(B1501,lookup!A:D,4,FALSE)</f>
        <v>E31000002</v>
      </c>
      <c r="E1501" s="107" t="s">
        <v>179</v>
      </c>
      <c r="F1501" s="107" t="s">
        <v>157</v>
      </c>
      <c r="G1501" s="144">
        <v>4</v>
      </c>
      <c r="H1501" s="145"/>
      <c r="I1501" s="144">
        <v>4</v>
      </c>
      <c r="J1501" s="146">
        <f t="shared" si="0"/>
        <v>0</v>
      </c>
    </row>
    <row r="1502" spans="1:10" s="107" customFormat="1" x14ac:dyDescent="0.3">
      <c r="A1502" s="107">
        <v>2018</v>
      </c>
      <c r="B1502" s="107" t="s">
        <v>3</v>
      </c>
      <c r="C1502" s="107" t="str">
        <f>VLOOKUP(B1502,lookup!A:C,3,FALSE)</f>
        <v>Non Metropolitan Fire Authorities</v>
      </c>
      <c r="D1502" s="107" t="str">
        <f>VLOOKUP(B1502,lookup!A:D,4,FALSE)</f>
        <v>E31000002</v>
      </c>
      <c r="E1502" s="107" t="s">
        <v>1087</v>
      </c>
      <c r="F1502" s="107" t="s">
        <v>157</v>
      </c>
      <c r="G1502" s="144">
        <v>1</v>
      </c>
      <c r="H1502" s="145"/>
      <c r="I1502" s="144">
        <v>1</v>
      </c>
      <c r="J1502" s="146">
        <f t="shared" si="0"/>
        <v>0</v>
      </c>
    </row>
    <row r="1503" spans="1:10" s="107" customFormat="1" x14ac:dyDescent="0.3">
      <c r="A1503" s="107">
        <v>2018</v>
      </c>
      <c r="B1503" s="107" t="s">
        <v>3</v>
      </c>
      <c r="C1503" s="107" t="str">
        <f>VLOOKUP(B1503,lookup!A:C,3,FALSE)</f>
        <v>Non Metropolitan Fire Authorities</v>
      </c>
      <c r="D1503" s="107" t="str">
        <f>VLOOKUP(B1503,lookup!A:D,4,FALSE)</f>
        <v>E31000002</v>
      </c>
      <c r="E1503" s="107" t="s">
        <v>176</v>
      </c>
      <c r="F1503" s="107" t="s">
        <v>157</v>
      </c>
      <c r="G1503" s="144">
        <v>14</v>
      </c>
      <c r="H1503" s="145"/>
      <c r="I1503" s="144">
        <v>14</v>
      </c>
      <c r="J1503" s="146">
        <f t="shared" si="0"/>
        <v>0</v>
      </c>
    </row>
    <row r="1504" spans="1:10" s="107" customFormat="1" x14ac:dyDescent="0.3">
      <c r="A1504" s="107">
        <v>2018</v>
      </c>
      <c r="B1504" s="107" t="s">
        <v>3</v>
      </c>
      <c r="C1504" s="107" t="str">
        <f>VLOOKUP(B1504,lookup!A:C,3,FALSE)</f>
        <v>Non Metropolitan Fire Authorities</v>
      </c>
      <c r="D1504" s="107" t="str">
        <f>VLOOKUP(B1504,lookup!A:D,4,FALSE)</f>
        <v>E31000002</v>
      </c>
      <c r="E1504" s="107" t="s">
        <v>175</v>
      </c>
      <c r="F1504" s="107" t="s">
        <v>158</v>
      </c>
      <c r="G1504" s="144">
        <v>119</v>
      </c>
      <c r="H1504" s="145"/>
      <c r="I1504" s="144">
        <v>119</v>
      </c>
      <c r="J1504" s="146">
        <f t="shared" si="0"/>
        <v>0</v>
      </c>
    </row>
    <row r="1505" spans="1:10" s="107" customFormat="1" x14ac:dyDescent="0.3">
      <c r="A1505" s="107">
        <v>2018</v>
      </c>
      <c r="B1505" s="107" t="s">
        <v>3</v>
      </c>
      <c r="C1505" s="107" t="str">
        <f>VLOOKUP(B1505,lookup!A:C,3,FALSE)</f>
        <v>Non Metropolitan Fire Authorities</v>
      </c>
      <c r="D1505" s="107" t="str">
        <f>VLOOKUP(B1505,lookup!A:D,4,FALSE)</f>
        <v>E31000002</v>
      </c>
      <c r="E1505" s="107" t="s">
        <v>177</v>
      </c>
      <c r="F1505" s="107" t="s">
        <v>158</v>
      </c>
      <c r="G1505" s="144">
        <v>2</v>
      </c>
      <c r="H1505" s="145"/>
      <c r="I1505" s="144">
        <v>2</v>
      </c>
      <c r="J1505" s="146">
        <f t="shared" si="0"/>
        <v>0</v>
      </c>
    </row>
    <row r="1506" spans="1:10" s="107" customFormat="1" x14ac:dyDescent="0.3">
      <c r="A1506" s="107">
        <v>2018</v>
      </c>
      <c r="B1506" s="107" t="s">
        <v>3</v>
      </c>
      <c r="C1506" s="107" t="str">
        <f>VLOOKUP(B1506,lookup!A:C,3,FALSE)</f>
        <v>Non Metropolitan Fire Authorities</v>
      </c>
      <c r="D1506" s="107" t="str">
        <f>VLOOKUP(B1506,lookup!A:D,4,FALSE)</f>
        <v>E31000002</v>
      </c>
      <c r="E1506" s="107" t="s">
        <v>178</v>
      </c>
      <c r="F1506" s="107" t="s">
        <v>158</v>
      </c>
      <c r="G1506" s="144">
        <v>0</v>
      </c>
      <c r="H1506" s="145"/>
      <c r="I1506" s="144">
        <v>0</v>
      </c>
      <c r="J1506" s="146">
        <f t="shared" si="0"/>
        <v>0</v>
      </c>
    </row>
    <row r="1507" spans="1:10" s="107" customFormat="1" x14ac:dyDescent="0.3">
      <c r="A1507" s="107">
        <v>2018</v>
      </c>
      <c r="B1507" s="107" t="s">
        <v>3</v>
      </c>
      <c r="C1507" s="107" t="str">
        <f>VLOOKUP(B1507,lookup!A:C,3,FALSE)</f>
        <v>Non Metropolitan Fire Authorities</v>
      </c>
      <c r="D1507" s="107" t="str">
        <f>VLOOKUP(B1507,lookup!A:D,4,FALSE)</f>
        <v>E31000002</v>
      </c>
      <c r="E1507" s="107" t="s">
        <v>179</v>
      </c>
      <c r="F1507" s="107" t="s">
        <v>158</v>
      </c>
      <c r="G1507" s="144">
        <v>0</v>
      </c>
      <c r="H1507" s="145"/>
      <c r="I1507" s="144">
        <v>0</v>
      </c>
      <c r="J1507" s="146">
        <f t="shared" si="0"/>
        <v>0</v>
      </c>
    </row>
    <row r="1508" spans="1:10" s="107" customFormat="1" x14ac:dyDescent="0.3">
      <c r="A1508" s="107">
        <v>2018</v>
      </c>
      <c r="B1508" s="107" t="s">
        <v>3</v>
      </c>
      <c r="C1508" s="107" t="str">
        <f>VLOOKUP(B1508,lookup!A:C,3,FALSE)</f>
        <v>Non Metropolitan Fire Authorities</v>
      </c>
      <c r="D1508" s="107" t="str">
        <f>VLOOKUP(B1508,lookup!A:D,4,FALSE)</f>
        <v>E31000002</v>
      </c>
      <c r="E1508" s="107" t="s">
        <v>1087</v>
      </c>
      <c r="F1508" s="107" t="s">
        <v>158</v>
      </c>
      <c r="G1508" s="144">
        <v>0</v>
      </c>
      <c r="H1508" s="145"/>
      <c r="I1508" s="144">
        <v>0</v>
      </c>
      <c r="J1508" s="146">
        <f t="shared" si="0"/>
        <v>0</v>
      </c>
    </row>
    <row r="1509" spans="1:10" s="107" customFormat="1" x14ac:dyDescent="0.3">
      <c r="A1509" s="107">
        <v>2018</v>
      </c>
      <c r="B1509" s="107" t="s">
        <v>3</v>
      </c>
      <c r="C1509" s="107" t="str">
        <f>VLOOKUP(B1509,lookup!A:C,3,FALSE)</f>
        <v>Non Metropolitan Fire Authorities</v>
      </c>
      <c r="D1509" s="107" t="str">
        <f>VLOOKUP(B1509,lookup!A:D,4,FALSE)</f>
        <v>E31000002</v>
      </c>
      <c r="E1509" s="107" t="s">
        <v>176</v>
      </c>
      <c r="F1509" s="107" t="s">
        <v>158</v>
      </c>
      <c r="G1509" s="144">
        <v>17</v>
      </c>
      <c r="H1509" s="145"/>
      <c r="I1509" s="144">
        <v>17</v>
      </c>
      <c r="J1509" s="146">
        <f t="shared" si="0"/>
        <v>0</v>
      </c>
    </row>
    <row r="1510" spans="1:10" s="107" customFormat="1" x14ac:dyDescent="0.3">
      <c r="A1510" s="107">
        <v>2018</v>
      </c>
      <c r="B1510" s="107" t="s">
        <v>3</v>
      </c>
      <c r="C1510" s="107" t="str">
        <f>VLOOKUP(B1510,lookup!A:C,3,FALSE)</f>
        <v>Non Metropolitan Fire Authorities</v>
      </c>
      <c r="D1510" s="107" t="str">
        <f>VLOOKUP(B1510,lookup!A:D,4,FALSE)</f>
        <v>E31000002</v>
      </c>
      <c r="E1510" s="107" t="s">
        <v>175</v>
      </c>
      <c r="F1510" s="107" t="s">
        <v>149</v>
      </c>
      <c r="G1510" s="144">
        <v>21</v>
      </c>
      <c r="H1510" s="145"/>
      <c r="I1510" s="144">
        <v>21</v>
      </c>
      <c r="J1510" s="146">
        <f t="shared" si="0"/>
        <v>0</v>
      </c>
    </row>
    <row r="1511" spans="1:10" s="107" customFormat="1" x14ac:dyDescent="0.3">
      <c r="A1511" s="107">
        <v>2018</v>
      </c>
      <c r="B1511" s="107" t="s">
        <v>3</v>
      </c>
      <c r="C1511" s="107" t="str">
        <f>VLOOKUP(B1511,lookup!A:C,3,FALSE)</f>
        <v>Non Metropolitan Fire Authorities</v>
      </c>
      <c r="D1511" s="107" t="str">
        <f>VLOOKUP(B1511,lookup!A:D,4,FALSE)</f>
        <v>E31000002</v>
      </c>
      <c r="E1511" s="107" t="s">
        <v>177</v>
      </c>
      <c r="F1511" s="107" t="s">
        <v>149</v>
      </c>
      <c r="G1511" s="144">
        <v>0</v>
      </c>
      <c r="H1511" s="145"/>
      <c r="I1511" s="144">
        <v>0</v>
      </c>
      <c r="J1511" s="146">
        <f t="shared" si="0"/>
        <v>0</v>
      </c>
    </row>
    <row r="1512" spans="1:10" s="107" customFormat="1" x14ac:dyDescent="0.3">
      <c r="A1512" s="107">
        <v>2018</v>
      </c>
      <c r="B1512" s="107" t="s">
        <v>3</v>
      </c>
      <c r="C1512" s="107" t="str">
        <f>VLOOKUP(B1512,lookup!A:C,3,FALSE)</f>
        <v>Non Metropolitan Fire Authorities</v>
      </c>
      <c r="D1512" s="107" t="str">
        <f>VLOOKUP(B1512,lookup!A:D,4,FALSE)</f>
        <v>E31000002</v>
      </c>
      <c r="E1512" s="107" t="s">
        <v>178</v>
      </c>
      <c r="F1512" s="107" t="s">
        <v>149</v>
      </c>
      <c r="G1512" s="144">
        <v>0</v>
      </c>
      <c r="H1512" s="145"/>
      <c r="I1512" s="144">
        <v>0</v>
      </c>
      <c r="J1512" s="146">
        <f t="shared" si="0"/>
        <v>0</v>
      </c>
    </row>
    <row r="1513" spans="1:10" s="107" customFormat="1" x14ac:dyDescent="0.3">
      <c r="A1513" s="107">
        <v>2018</v>
      </c>
      <c r="B1513" s="107" t="s">
        <v>3</v>
      </c>
      <c r="C1513" s="107" t="str">
        <f>VLOOKUP(B1513,lookup!A:C,3,FALSE)</f>
        <v>Non Metropolitan Fire Authorities</v>
      </c>
      <c r="D1513" s="107" t="str">
        <f>VLOOKUP(B1513,lookup!A:D,4,FALSE)</f>
        <v>E31000002</v>
      </c>
      <c r="E1513" s="107" t="s">
        <v>179</v>
      </c>
      <c r="F1513" s="107" t="s">
        <v>149</v>
      </c>
      <c r="G1513" s="144">
        <v>1</v>
      </c>
      <c r="H1513" s="145"/>
      <c r="I1513" s="144">
        <v>1</v>
      </c>
      <c r="J1513" s="146">
        <f t="shared" si="0"/>
        <v>0</v>
      </c>
    </row>
    <row r="1514" spans="1:10" s="107" customFormat="1" x14ac:dyDescent="0.3">
      <c r="A1514" s="107">
        <v>2018</v>
      </c>
      <c r="B1514" s="107" t="s">
        <v>3</v>
      </c>
      <c r="C1514" s="107" t="str">
        <f>VLOOKUP(B1514,lookup!A:C,3,FALSE)</f>
        <v>Non Metropolitan Fire Authorities</v>
      </c>
      <c r="D1514" s="107" t="str">
        <f>VLOOKUP(B1514,lookup!A:D,4,FALSE)</f>
        <v>E31000002</v>
      </c>
      <c r="E1514" s="107" t="s">
        <v>1087</v>
      </c>
      <c r="F1514" s="107" t="s">
        <v>149</v>
      </c>
      <c r="G1514" s="144">
        <v>0</v>
      </c>
      <c r="H1514" s="145"/>
      <c r="I1514" s="144">
        <v>0</v>
      </c>
      <c r="J1514" s="146">
        <f t="shared" si="0"/>
        <v>0</v>
      </c>
    </row>
    <row r="1515" spans="1:10" s="107" customFormat="1" x14ac:dyDescent="0.3">
      <c r="A1515" s="107">
        <v>2018</v>
      </c>
      <c r="B1515" s="107" t="s">
        <v>3</v>
      </c>
      <c r="C1515" s="107" t="str">
        <f>VLOOKUP(B1515,lookup!A:C,3,FALSE)</f>
        <v>Non Metropolitan Fire Authorities</v>
      </c>
      <c r="D1515" s="107" t="str">
        <f>VLOOKUP(B1515,lookup!A:D,4,FALSE)</f>
        <v>E31000002</v>
      </c>
      <c r="E1515" s="107" t="s">
        <v>176</v>
      </c>
      <c r="F1515" s="107" t="s">
        <v>149</v>
      </c>
      <c r="G1515" s="144">
        <v>0</v>
      </c>
      <c r="H1515" s="145"/>
      <c r="I1515" s="144">
        <v>0</v>
      </c>
      <c r="J1515" s="146">
        <f t="shared" si="0"/>
        <v>0</v>
      </c>
    </row>
    <row r="1516" spans="1:10" s="107" customFormat="1" x14ac:dyDescent="0.3">
      <c r="A1516" s="107">
        <v>2018</v>
      </c>
      <c r="B1516" s="107" t="s">
        <v>3</v>
      </c>
      <c r="C1516" s="107" t="str">
        <f>VLOOKUP(B1516,lookup!A:C,3,FALSE)</f>
        <v>Non Metropolitan Fire Authorities</v>
      </c>
      <c r="D1516" s="107" t="str">
        <f>VLOOKUP(B1516,lookup!A:D,4,FALSE)</f>
        <v>E31000002</v>
      </c>
      <c r="E1516" s="107" t="s">
        <v>175</v>
      </c>
      <c r="F1516" s="107" t="s">
        <v>150</v>
      </c>
      <c r="G1516" s="144">
        <v>123</v>
      </c>
      <c r="H1516" s="145"/>
      <c r="I1516" s="144">
        <v>123</v>
      </c>
      <c r="J1516" s="146">
        <f t="shared" si="0"/>
        <v>0</v>
      </c>
    </row>
    <row r="1517" spans="1:10" s="107" customFormat="1" x14ac:dyDescent="0.3">
      <c r="A1517" s="107">
        <v>2018</v>
      </c>
      <c r="B1517" s="107" t="s">
        <v>3</v>
      </c>
      <c r="C1517" s="107" t="str">
        <f>VLOOKUP(B1517,lookup!A:C,3,FALSE)</f>
        <v>Non Metropolitan Fire Authorities</v>
      </c>
      <c r="D1517" s="107" t="str">
        <f>VLOOKUP(B1517,lookup!A:D,4,FALSE)</f>
        <v>E31000002</v>
      </c>
      <c r="E1517" s="107" t="s">
        <v>177</v>
      </c>
      <c r="F1517" s="107" t="s">
        <v>150</v>
      </c>
      <c r="G1517" s="144">
        <v>3</v>
      </c>
      <c r="H1517" s="145"/>
      <c r="I1517" s="144">
        <v>3</v>
      </c>
      <c r="J1517" s="146">
        <f t="shared" si="0"/>
        <v>0</v>
      </c>
    </row>
    <row r="1518" spans="1:10" s="107" customFormat="1" x14ac:dyDescent="0.3">
      <c r="A1518" s="107">
        <v>2018</v>
      </c>
      <c r="B1518" s="107" t="s">
        <v>3</v>
      </c>
      <c r="C1518" s="107" t="str">
        <f>VLOOKUP(B1518,lookup!A:C,3,FALSE)</f>
        <v>Non Metropolitan Fire Authorities</v>
      </c>
      <c r="D1518" s="107" t="str">
        <f>VLOOKUP(B1518,lookup!A:D,4,FALSE)</f>
        <v>E31000002</v>
      </c>
      <c r="E1518" s="107" t="s">
        <v>178</v>
      </c>
      <c r="F1518" s="107" t="s">
        <v>150</v>
      </c>
      <c r="G1518" s="144">
        <v>4</v>
      </c>
      <c r="H1518" s="145"/>
      <c r="I1518" s="144">
        <v>4</v>
      </c>
      <c r="J1518" s="146">
        <f t="shared" si="0"/>
        <v>0</v>
      </c>
    </row>
    <row r="1519" spans="1:10" s="107" customFormat="1" x14ac:dyDescent="0.3">
      <c r="A1519" s="107">
        <v>2018</v>
      </c>
      <c r="B1519" s="107" t="s">
        <v>3</v>
      </c>
      <c r="C1519" s="107" t="str">
        <f>VLOOKUP(B1519,lookup!A:C,3,FALSE)</f>
        <v>Non Metropolitan Fire Authorities</v>
      </c>
      <c r="D1519" s="107" t="str">
        <f>VLOOKUP(B1519,lookup!A:D,4,FALSE)</f>
        <v>E31000002</v>
      </c>
      <c r="E1519" s="107" t="s">
        <v>179</v>
      </c>
      <c r="F1519" s="107" t="s">
        <v>150</v>
      </c>
      <c r="G1519" s="144">
        <v>7</v>
      </c>
      <c r="H1519" s="145"/>
      <c r="I1519" s="144">
        <v>7</v>
      </c>
      <c r="J1519" s="146">
        <f t="shared" si="0"/>
        <v>0</v>
      </c>
    </row>
    <row r="1520" spans="1:10" s="107" customFormat="1" x14ac:dyDescent="0.3">
      <c r="A1520" s="107">
        <v>2018</v>
      </c>
      <c r="B1520" s="107" t="s">
        <v>3</v>
      </c>
      <c r="C1520" s="107" t="str">
        <f>VLOOKUP(B1520,lookup!A:C,3,FALSE)</f>
        <v>Non Metropolitan Fire Authorities</v>
      </c>
      <c r="D1520" s="107" t="str">
        <f>VLOOKUP(B1520,lookup!A:D,4,FALSE)</f>
        <v>E31000002</v>
      </c>
      <c r="E1520" s="107" t="s">
        <v>1087</v>
      </c>
      <c r="F1520" s="107" t="s">
        <v>150</v>
      </c>
      <c r="G1520" s="144">
        <v>0</v>
      </c>
      <c r="H1520" s="145"/>
      <c r="I1520" s="144">
        <v>0</v>
      </c>
      <c r="J1520" s="146">
        <f t="shared" si="0"/>
        <v>0</v>
      </c>
    </row>
    <row r="1521" spans="1:10" s="107" customFormat="1" x14ac:dyDescent="0.3">
      <c r="A1521" s="107">
        <v>2018</v>
      </c>
      <c r="B1521" s="107" t="s">
        <v>3</v>
      </c>
      <c r="C1521" s="107" t="str">
        <f>VLOOKUP(B1521,lookup!A:C,3,FALSE)</f>
        <v>Non Metropolitan Fire Authorities</v>
      </c>
      <c r="D1521" s="107" t="str">
        <f>VLOOKUP(B1521,lookup!A:D,4,FALSE)</f>
        <v>E31000002</v>
      </c>
      <c r="E1521" s="107" t="s">
        <v>176</v>
      </c>
      <c r="F1521" s="107" t="s">
        <v>150</v>
      </c>
      <c r="G1521" s="144">
        <v>10</v>
      </c>
      <c r="H1521" s="145"/>
      <c r="I1521" s="144">
        <v>10</v>
      </c>
      <c r="J1521" s="146">
        <f t="shared" si="0"/>
        <v>0</v>
      </c>
    </row>
    <row r="1522" spans="1:10" s="107" customFormat="1" x14ac:dyDescent="0.3">
      <c r="A1522" s="107">
        <v>2018</v>
      </c>
      <c r="B1522" s="107" t="s">
        <v>6</v>
      </c>
      <c r="C1522" s="107" t="str">
        <f>VLOOKUP(B1522,lookup!A:C,3,FALSE)</f>
        <v>Non Metropolitan Fire Authorities</v>
      </c>
      <c r="D1522" s="107" t="str">
        <f>VLOOKUP(B1522,lookup!A:D,4,FALSE)</f>
        <v>E31000003</v>
      </c>
      <c r="E1522" s="107" t="s">
        <v>175</v>
      </c>
      <c r="F1522" s="107" t="s">
        <v>157</v>
      </c>
      <c r="G1522" s="144">
        <v>370</v>
      </c>
      <c r="H1522" s="145"/>
      <c r="I1522" s="144">
        <v>370</v>
      </c>
      <c r="J1522" s="146">
        <f t="shared" si="0"/>
        <v>0</v>
      </c>
    </row>
    <row r="1523" spans="1:10" s="107" customFormat="1" x14ac:dyDescent="0.3">
      <c r="A1523" s="107">
        <v>2018</v>
      </c>
      <c r="B1523" s="107" t="s">
        <v>6</v>
      </c>
      <c r="C1523" s="107" t="str">
        <f>VLOOKUP(B1523,lookup!A:C,3,FALSE)</f>
        <v>Non Metropolitan Fire Authorities</v>
      </c>
      <c r="D1523" s="107" t="str">
        <f>VLOOKUP(B1523,lookup!A:D,4,FALSE)</f>
        <v>E31000003</v>
      </c>
      <c r="E1523" s="107" t="s">
        <v>177</v>
      </c>
      <c r="F1523" s="107" t="s">
        <v>157</v>
      </c>
      <c r="G1523" s="144">
        <v>4</v>
      </c>
      <c r="H1523" s="145"/>
      <c r="I1523" s="144">
        <v>4</v>
      </c>
      <c r="J1523" s="146">
        <f t="shared" si="0"/>
        <v>0</v>
      </c>
    </row>
    <row r="1524" spans="1:10" s="107" customFormat="1" x14ac:dyDescent="0.3">
      <c r="A1524" s="107">
        <v>2018</v>
      </c>
      <c r="B1524" s="107" t="s">
        <v>6</v>
      </c>
      <c r="C1524" s="107" t="str">
        <f>VLOOKUP(B1524,lookup!A:C,3,FALSE)</f>
        <v>Non Metropolitan Fire Authorities</v>
      </c>
      <c r="D1524" s="107" t="str">
        <f>VLOOKUP(B1524,lookup!A:D,4,FALSE)</f>
        <v>E31000003</v>
      </c>
      <c r="E1524" s="107" t="s">
        <v>178</v>
      </c>
      <c r="F1524" s="107" t="s">
        <v>157</v>
      </c>
      <c r="G1524" s="144">
        <v>2</v>
      </c>
      <c r="H1524" s="145"/>
      <c r="I1524" s="144">
        <v>2</v>
      </c>
      <c r="J1524" s="146">
        <f t="shared" si="0"/>
        <v>0</v>
      </c>
    </row>
    <row r="1525" spans="1:10" s="107" customFormat="1" x14ac:dyDescent="0.3">
      <c r="A1525" s="107">
        <v>2018</v>
      </c>
      <c r="B1525" s="107" t="s">
        <v>6</v>
      </c>
      <c r="C1525" s="107" t="str">
        <f>VLOOKUP(B1525,lookup!A:C,3,FALSE)</f>
        <v>Non Metropolitan Fire Authorities</v>
      </c>
      <c r="D1525" s="107" t="str">
        <f>VLOOKUP(B1525,lookup!A:D,4,FALSE)</f>
        <v>E31000003</v>
      </c>
      <c r="E1525" s="107" t="s">
        <v>179</v>
      </c>
      <c r="F1525" s="107" t="s">
        <v>157</v>
      </c>
      <c r="G1525" s="144">
        <v>3</v>
      </c>
      <c r="H1525" s="145"/>
      <c r="I1525" s="144">
        <v>3</v>
      </c>
      <c r="J1525" s="146">
        <f t="shared" si="0"/>
        <v>0</v>
      </c>
    </row>
    <row r="1526" spans="1:10" s="107" customFormat="1" x14ac:dyDescent="0.3">
      <c r="A1526" s="107">
        <v>2018</v>
      </c>
      <c r="B1526" s="107" t="s">
        <v>6</v>
      </c>
      <c r="C1526" s="107" t="str">
        <f>VLOOKUP(B1526,lookup!A:C,3,FALSE)</f>
        <v>Non Metropolitan Fire Authorities</v>
      </c>
      <c r="D1526" s="107" t="str">
        <f>VLOOKUP(B1526,lookup!A:D,4,FALSE)</f>
        <v>E31000003</v>
      </c>
      <c r="E1526" s="107" t="s">
        <v>1087</v>
      </c>
      <c r="F1526" s="107" t="s">
        <v>157</v>
      </c>
      <c r="G1526" s="144">
        <v>1</v>
      </c>
      <c r="H1526" s="145"/>
      <c r="I1526" s="144">
        <v>1</v>
      </c>
      <c r="J1526" s="146">
        <f t="shared" si="0"/>
        <v>0</v>
      </c>
    </row>
    <row r="1527" spans="1:10" s="107" customFormat="1" x14ac:dyDescent="0.3">
      <c r="A1527" s="107">
        <v>2018</v>
      </c>
      <c r="B1527" s="107" t="s">
        <v>6</v>
      </c>
      <c r="C1527" s="107" t="str">
        <f>VLOOKUP(B1527,lookup!A:C,3,FALSE)</f>
        <v>Non Metropolitan Fire Authorities</v>
      </c>
      <c r="D1527" s="107" t="str">
        <f>VLOOKUP(B1527,lookup!A:D,4,FALSE)</f>
        <v>E31000003</v>
      </c>
      <c r="E1527" s="107" t="s">
        <v>176</v>
      </c>
      <c r="F1527" s="107" t="s">
        <v>157</v>
      </c>
      <c r="G1527" s="144">
        <v>1</v>
      </c>
      <c r="H1527" s="145"/>
      <c r="I1527" s="144">
        <v>1</v>
      </c>
      <c r="J1527" s="146">
        <f t="shared" si="0"/>
        <v>0</v>
      </c>
    </row>
    <row r="1528" spans="1:10" s="107" customFormat="1" x14ac:dyDescent="0.3">
      <c r="A1528" s="107">
        <v>2018</v>
      </c>
      <c r="B1528" s="107" t="s">
        <v>6</v>
      </c>
      <c r="C1528" s="107" t="str">
        <f>VLOOKUP(B1528,lookup!A:C,3,FALSE)</f>
        <v>Non Metropolitan Fire Authorities</v>
      </c>
      <c r="D1528" s="107" t="str">
        <f>VLOOKUP(B1528,lookup!A:D,4,FALSE)</f>
        <v>E31000003</v>
      </c>
      <c r="E1528" s="107" t="s">
        <v>175</v>
      </c>
      <c r="F1528" s="107" t="s">
        <v>158</v>
      </c>
      <c r="G1528" s="144">
        <v>74</v>
      </c>
      <c r="H1528" s="145"/>
      <c r="I1528" s="144">
        <v>74</v>
      </c>
      <c r="J1528" s="146">
        <f t="shared" si="0"/>
        <v>0</v>
      </c>
    </row>
    <row r="1529" spans="1:10" s="107" customFormat="1" x14ac:dyDescent="0.3">
      <c r="A1529" s="107">
        <v>2018</v>
      </c>
      <c r="B1529" s="107" t="s">
        <v>6</v>
      </c>
      <c r="C1529" s="107" t="str">
        <f>VLOOKUP(B1529,lookup!A:C,3,FALSE)</f>
        <v>Non Metropolitan Fire Authorities</v>
      </c>
      <c r="D1529" s="107" t="str">
        <f>VLOOKUP(B1529,lookup!A:D,4,FALSE)</f>
        <v>E31000003</v>
      </c>
      <c r="E1529" s="107" t="s">
        <v>177</v>
      </c>
      <c r="F1529" s="107" t="s">
        <v>158</v>
      </c>
      <c r="G1529" s="144">
        <v>1</v>
      </c>
      <c r="H1529" s="145"/>
      <c r="I1529" s="144">
        <v>1</v>
      </c>
      <c r="J1529" s="146">
        <f t="shared" si="0"/>
        <v>0</v>
      </c>
    </row>
    <row r="1530" spans="1:10" s="107" customFormat="1" x14ac:dyDescent="0.3">
      <c r="A1530" s="107">
        <v>2018</v>
      </c>
      <c r="B1530" s="107" t="s">
        <v>6</v>
      </c>
      <c r="C1530" s="107" t="str">
        <f>VLOOKUP(B1530,lookup!A:C,3,FALSE)</f>
        <v>Non Metropolitan Fire Authorities</v>
      </c>
      <c r="D1530" s="107" t="str">
        <f>VLOOKUP(B1530,lookup!A:D,4,FALSE)</f>
        <v>E31000003</v>
      </c>
      <c r="E1530" s="107" t="s">
        <v>178</v>
      </c>
      <c r="F1530" s="107" t="s">
        <v>158</v>
      </c>
      <c r="G1530" s="144">
        <v>0</v>
      </c>
      <c r="H1530" s="145"/>
      <c r="I1530" s="144">
        <v>0</v>
      </c>
      <c r="J1530" s="146">
        <f t="shared" si="0"/>
        <v>0</v>
      </c>
    </row>
    <row r="1531" spans="1:10" s="107" customFormat="1" x14ac:dyDescent="0.3">
      <c r="A1531" s="107">
        <v>2018</v>
      </c>
      <c r="B1531" s="107" t="s">
        <v>6</v>
      </c>
      <c r="C1531" s="107" t="str">
        <f>VLOOKUP(B1531,lookup!A:C,3,FALSE)</f>
        <v>Non Metropolitan Fire Authorities</v>
      </c>
      <c r="D1531" s="107" t="str">
        <f>VLOOKUP(B1531,lookup!A:D,4,FALSE)</f>
        <v>E31000003</v>
      </c>
      <c r="E1531" s="107" t="s">
        <v>179</v>
      </c>
      <c r="F1531" s="107" t="s">
        <v>158</v>
      </c>
      <c r="G1531" s="144">
        <v>0</v>
      </c>
      <c r="H1531" s="145"/>
      <c r="I1531" s="144">
        <v>0</v>
      </c>
      <c r="J1531" s="146">
        <f t="shared" si="0"/>
        <v>0</v>
      </c>
    </row>
    <row r="1532" spans="1:10" s="107" customFormat="1" x14ac:dyDescent="0.3">
      <c r="A1532" s="107">
        <v>2018</v>
      </c>
      <c r="B1532" s="107" t="s">
        <v>6</v>
      </c>
      <c r="C1532" s="107" t="str">
        <f>VLOOKUP(B1532,lookup!A:C,3,FALSE)</f>
        <v>Non Metropolitan Fire Authorities</v>
      </c>
      <c r="D1532" s="107" t="str">
        <f>VLOOKUP(B1532,lookup!A:D,4,FALSE)</f>
        <v>E31000003</v>
      </c>
      <c r="E1532" s="107" t="s">
        <v>1087</v>
      </c>
      <c r="F1532" s="107" t="s">
        <v>158</v>
      </c>
      <c r="G1532" s="144">
        <v>0</v>
      </c>
      <c r="H1532" s="145"/>
      <c r="I1532" s="144">
        <v>0</v>
      </c>
      <c r="J1532" s="146">
        <f t="shared" si="0"/>
        <v>0</v>
      </c>
    </row>
    <row r="1533" spans="1:10" s="107" customFormat="1" x14ac:dyDescent="0.3">
      <c r="A1533" s="107">
        <v>2018</v>
      </c>
      <c r="B1533" s="107" t="s">
        <v>6</v>
      </c>
      <c r="C1533" s="107" t="str">
        <f>VLOOKUP(B1533,lookup!A:C,3,FALSE)</f>
        <v>Non Metropolitan Fire Authorities</v>
      </c>
      <c r="D1533" s="107" t="str">
        <f>VLOOKUP(B1533,lookup!A:D,4,FALSE)</f>
        <v>E31000003</v>
      </c>
      <c r="E1533" s="107" t="s">
        <v>176</v>
      </c>
      <c r="F1533" s="107" t="s">
        <v>158</v>
      </c>
      <c r="G1533" s="144">
        <v>0</v>
      </c>
      <c r="H1533" s="145"/>
      <c r="I1533" s="144">
        <v>0</v>
      </c>
      <c r="J1533" s="146">
        <f t="shared" si="0"/>
        <v>0</v>
      </c>
    </row>
    <row r="1534" spans="1:10" s="107" customFormat="1" x14ac:dyDescent="0.3">
      <c r="A1534" s="107">
        <v>2018</v>
      </c>
      <c r="B1534" s="107" t="s">
        <v>6</v>
      </c>
      <c r="C1534" s="107" t="str">
        <f>VLOOKUP(B1534,lookup!A:C,3,FALSE)</f>
        <v>Non Metropolitan Fire Authorities</v>
      </c>
      <c r="D1534" s="107" t="str">
        <f>VLOOKUP(B1534,lookup!A:D,4,FALSE)</f>
        <v>E31000003</v>
      </c>
      <c r="E1534" s="107" t="s">
        <v>175</v>
      </c>
      <c r="F1534" s="107" t="s">
        <v>149</v>
      </c>
      <c r="G1534" s="144">
        <v>38</v>
      </c>
      <c r="H1534" s="145"/>
      <c r="I1534" s="144">
        <v>38</v>
      </c>
      <c r="J1534" s="146">
        <f t="shared" si="0"/>
        <v>0</v>
      </c>
    </row>
    <row r="1535" spans="1:10" s="107" customFormat="1" x14ac:dyDescent="0.3">
      <c r="A1535" s="107">
        <v>2018</v>
      </c>
      <c r="B1535" s="107" t="s">
        <v>6</v>
      </c>
      <c r="C1535" s="107" t="str">
        <f>VLOOKUP(B1535,lookup!A:C,3,FALSE)</f>
        <v>Non Metropolitan Fire Authorities</v>
      </c>
      <c r="D1535" s="107" t="str">
        <f>VLOOKUP(B1535,lookup!A:D,4,FALSE)</f>
        <v>E31000003</v>
      </c>
      <c r="E1535" s="107" t="s">
        <v>177</v>
      </c>
      <c r="F1535" s="107" t="s">
        <v>149</v>
      </c>
      <c r="G1535" s="144">
        <v>0</v>
      </c>
      <c r="H1535" s="145"/>
      <c r="I1535" s="144">
        <v>0</v>
      </c>
      <c r="J1535" s="146">
        <f t="shared" si="0"/>
        <v>0</v>
      </c>
    </row>
    <row r="1536" spans="1:10" s="107" customFormat="1" x14ac:dyDescent="0.3">
      <c r="A1536" s="107">
        <v>2018</v>
      </c>
      <c r="B1536" s="107" t="s">
        <v>6</v>
      </c>
      <c r="C1536" s="107" t="str">
        <f>VLOOKUP(B1536,lookup!A:C,3,FALSE)</f>
        <v>Non Metropolitan Fire Authorities</v>
      </c>
      <c r="D1536" s="107" t="str">
        <f>VLOOKUP(B1536,lookup!A:D,4,FALSE)</f>
        <v>E31000003</v>
      </c>
      <c r="E1536" s="107" t="s">
        <v>178</v>
      </c>
      <c r="F1536" s="107" t="s">
        <v>149</v>
      </c>
      <c r="G1536" s="144">
        <v>0</v>
      </c>
      <c r="H1536" s="145"/>
      <c r="I1536" s="144">
        <v>0</v>
      </c>
      <c r="J1536" s="146">
        <f t="shared" si="0"/>
        <v>0</v>
      </c>
    </row>
    <row r="1537" spans="1:10" s="107" customFormat="1" x14ac:dyDescent="0.3">
      <c r="A1537" s="107">
        <v>2018</v>
      </c>
      <c r="B1537" s="107" t="s">
        <v>6</v>
      </c>
      <c r="C1537" s="107" t="str">
        <f>VLOOKUP(B1537,lookup!A:C,3,FALSE)</f>
        <v>Non Metropolitan Fire Authorities</v>
      </c>
      <c r="D1537" s="107" t="str">
        <f>VLOOKUP(B1537,lookup!A:D,4,FALSE)</f>
        <v>E31000003</v>
      </c>
      <c r="E1537" s="107" t="s">
        <v>179</v>
      </c>
      <c r="F1537" s="107" t="s">
        <v>149</v>
      </c>
      <c r="G1537" s="144">
        <v>1</v>
      </c>
      <c r="H1537" s="145"/>
      <c r="I1537" s="144">
        <v>1</v>
      </c>
      <c r="J1537" s="146">
        <f t="shared" si="0"/>
        <v>0</v>
      </c>
    </row>
    <row r="1538" spans="1:10" s="107" customFormat="1" x14ac:dyDescent="0.3">
      <c r="A1538" s="107">
        <v>2018</v>
      </c>
      <c r="B1538" s="107" t="s">
        <v>6</v>
      </c>
      <c r="C1538" s="107" t="str">
        <f>VLOOKUP(B1538,lookup!A:C,3,FALSE)</f>
        <v>Non Metropolitan Fire Authorities</v>
      </c>
      <c r="D1538" s="107" t="str">
        <f>VLOOKUP(B1538,lookup!A:D,4,FALSE)</f>
        <v>E31000003</v>
      </c>
      <c r="E1538" s="107" t="s">
        <v>1087</v>
      </c>
      <c r="F1538" s="107" t="s">
        <v>149</v>
      </c>
      <c r="G1538" s="144">
        <v>0</v>
      </c>
      <c r="H1538" s="145"/>
      <c r="I1538" s="144">
        <v>0</v>
      </c>
      <c r="J1538" s="146">
        <f t="shared" si="0"/>
        <v>0</v>
      </c>
    </row>
    <row r="1539" spans="1:10" s="107" customFormat="1" x14ac:dyDescent="0.3">
      <c r="A1539" s="107">
        <v>2018</v>
      </c>
      <c r="B1539" s="107" t="s">
        <v>6</v>
      </c>
      <c r="C1539" s="107" t="str">
        <f>VLOOKUP(B1539,lookup!A:C,3,FALSE)</f>
        <v>Non Metropolitan Fire Authorities</v>
      </c>
      <c r="D1539" s="107" t="str">
        <f>VLOOKUP(B1539,lookup!A:D,4,FALSE)</f>
        <v>E31000003</v>
      </c>
      <c r="E1539" s="107" t="s">
        <v>176</v>
      </c>
      <c r="F1539" s="107" t="s">
        <v>149</v>
      </c>
      <c r="G1539" s="144">
        <v>0</v>
      </c>
      <c r="H1539" s="145"/>
      <c r="I1539" s="144">
        <v>0</v>
      </c>
      <c r="J1539" s="146">
        <f t="shared" ref="J1539:J1602" si="1">G1539-I1539</f>
        <v>0</v>
      </c>
    </row>
    <row r="1540" spans="1:10" s="107" customFormat="1" x14ac:dyDescent="0.3">
      <c r="A1540" s="107">
        <v>2018</v>
      </c>
      <c r="B1540" s="107" t="s">
        <v>6</v>
      </c>
      <c r="C1540" s="107" t="str">
        <f>VLOOKUP(B1540,lookup!A:C,3,FALSE)</f>
        <v>Non Metropolitan Fire Authorities</v>
      </c>
      <c r="D1540" s="107" t="str">
        <f>VLOOKUP(B1540,lookup!A:D,4,FALSE)</f>
        <v>E31000003</v>
      </c>
      <c r="E1540" s="107" t="s">
        <v>175</v>
      </c>
      <c r="F1540" s="107" t="s">
        <v>150</v>
      </c>
      <c r="G1540" s="144">
        <v>130</v>
      </c>
      <c r="H1540" s="145"/>
      <c r="I1540" s="144">
        <v>130</v>
      </c>
      <c r="J1540" s="146">
        <f t="shared" si="1"/>
        <v>0</v>
      </c>
    </row>
    <row r="1541" spans="1:10" s="107" customFormat="1" x14ac:dyDescent="0.3">
      <c r="A1541" s="107">
        <v>2018</v>
      </c>
      <c r="B1541" s="107" t="s">
        <v>6</v>
      </c>
      <c r="C1541" s="107" t="str">
        <f>VLOOKUP(B1541,lookup!A:C,3,FALSE)</f>
        <v>Non Metropolitan Fire Authorities</v>
      </c>
      <c r="D1541" s="107" t="str">
        <f>VLOOKUP(B1541,lookup!A:D,4,FALSE)</f>
        <v>E31000003</v>
      </c>
      <c r="E1541" s="107" t="s">
        <v>177</v>
      </c>
      <c r="F1541" s="107" t="s">
        <v>150</v>
      </c>
      <c r="G1541" s="144">
        <v>3</v>
      </c>
      <c r="H1541" s="145"/>
      <c r="I1541" s="144">
        <v>3</v>
      </c>
      <c r="J1541" s="146">
        <f t="shared" si="1"/>
        <v>0</v>
      </c>
    </row>
    <row r="1542" spans="1:10" s="107" customFormat="1" x14ac:dyDescent="0.3">
      <c r="A1542" s="107">
        <v>2018</v>
      </c>
      <c r="B1542" s="107" t="s">
        <v>6</v>
      </c>
      <c r="C1542" s="107" t="str">
        <f>VLOOKUP(B1542,lookup!A:C,3,FALSE)</f>
        <v>Non Metropolitan Fire Authorities</v>
      </c>
      <c r="D1542" s="107" t="str">
        <f>VLOOKUP(B1542,lookup!A:D,4,FALSE)</f>
        <v>E31000003</v>
      </c>
      <c r="E1542" s="107" t="s">
        <v>178</v>
      </c>
      <c r="F1542" s="107" t="s">
        <v>150</v>
      </c>
      <c r="G1542" s="144">
        <v>5</v>
      </c>
      <c r="H1542" s="145"/>
      <c r="I1542" s="144">
        <v>5</v>
      </c>
      <c r="J1542" s="146">
        <f t="shared" si="1"/>
        <v>0</v>
      </c>
    </row>
    <row r="1543" spans="1:10" s="107" customFormat="1" x14ac:dyDescent="0.3">
      <c r="A1543" s="107">
        <v>2018</v>
      </c>
      <c r="B1543" s="107" t="s">
        <v>6</v>
      </c>
      <c r="C1543" s="107" t="str">
        <f>VLOOKUP(B1543,lookup!A:C,3,FALSE)</f>
        <v>Non Metropolitan Fire Authorities</v>
      </c>
      <c r="D1543" s="107" t="str">
        <f>VLOOKUP(B1543,lookup!A:D,4,FALSE)</f>
        <v>E31000003</v>
      </c>
      <c r="E1543" s="107" t="s">
        <v>179</v>
      </c>
      <c r="F1543" s="107" t="s">
        <v>150</v>
      </c>
      <c r="G1543" s="144">
        <v>6</v>
      </c>
      <c r="H1543" s="145"/>
      <c r="I1543" s="144">
        <v>6</v>
      </c>
      <c r="J1543" s="146">
        <f t="shared" si="1"/>
        <v>0</v>
      </c>
    </row>
    <row r="1544" spans="1:10" s="107" customFormat="1" x14ac:dyDescent="0.3">
      <c r="A1544" s="107">
        <v>2018</v>
      </c>
      <c r="B1544" s="107" t="s">
        <v>6</v>
      </c>
      <c r="C1544" s="107" t="str">
        <f>VLOOKUP(B1544,lookup!A:C,3,FALSE)</f>
        <v>Non Metropolitan Fire Authorities</v>
      </c>
      <c r="D1544" s="107" t="str">
        <f>VLOOKUP(B1544,lookup!A:D,4,FALSE)</f>
        <v>E31000003</v>
      </c>
      <c r="E1544" s="107" t="s">
        <v>1087</v>
      </c>
      <c r="F1544" s="107" t="s">
        <v>150</v>
      </c>
      <c r="G1544" s="144">
        <v>2</v>
      </c>
      <c r="H1544" s="145"/>
      <c r="I1544" s="144">
        <v>2</v>
      </c>
      <c r="J1544" s="146">
        <f t="shared" si="1"/>
        <v>0</v>
      </c>
    </row>
    <row r="1545" spans="1:10" s="107" customFormat="1" x14ac:dyDescent="0.3">
      <c r="A1545" s="107">
        <v>2018</v>
      </c>
      <c r="B1545" s="107" t="s">
        <v>6</v>
      </c>
      <c r="C1545" s="107" t="str">
        <f>VLOOKUP(B1545,lookup!A:C,3,FALSE)</f>
        <v>Non Metropolitan Fire Authorities</v>
      </c>
      <c r="D1545" s="107" t="str">
        <f>VLOOKUP(B1545,lookup!A:D,4,FALSE)</f>
        <v>E31000003</v>
      </c>
      <c r="E1545" s="107" t="s">
        <v>176</v>
      </c>
      <c r="F1545" s="107" t="s">
        <v>150</v>
      </c>
      <c r="G1545" s="144">
        <v>3</v>
      </c>
      <c r="H1545" s="145"/>
      <c r="I1545" s="144">
        <v>3</v>
      </c>
      <c r="J1545" s="146">
        <f t="shared" si="1"/>
        <v>0</v>
      </c>
    </row>
    <row r="1546" spans="1:10" s="107" customFormat="1" x14ac:dyDescent="0.3">
      <c r="A1546" s="107">
        <v>2018</v>
      </c>
      <c r="B1546" s="107" t="s">
        <v>9</v>
      </c>
      <c r="C1546" s="107" t="str">
        <f>VLOOKUP(B1546,lookup!A:C,3,FALSE)</f>
        <v>Non Metropolitan Fire Authorities</v>
      </c>
      <c r="D1546" s="107" t="str">
        <f>VLOOKUP(B1546,lookup!A:D,4,FALSE)</f>
        <v>E31000004</v>
      </c>
      <c r="E1546" s="107" t="s">
        <v>175</v>
      </c>
      <c r="F1546" s="107" t="s">
        <v>157</v>
      </c>
      <c r="G1546" s="144">
        <v>209</v>
      </c>
      <c r="H1546" s="145"/>
      <c r="I1546" s="144">
        <v>209</v>
      </c>
      <c r="J1546" s="146">
        <f t="shared" si="1"/>
        <v>0</v>
      </c>
    </row>
    <row r="1547" spans="1:10" s="107" customFormat="1" x14ac:dyDescent="0.3">
      <c r="A1547" s="107">
        <v>2018</v>
      </c>
      <c r="B1547" s="107" t="s">
        <v>9</v>
      </c>
      <c r="C1547" s="107" t="str">
        <f>VLOOKUP(B1547,lookup!A:C,3,FALSE)</f>
        <v>Non Metropolitan Fire Authorities</v>
      </c>
      <c r="D1547" s="107" t="str">
        <f>VLOOKUP(B1547,lookup!A:D,4,FALSE)</f>
        <v>E31000004</v>
      </c>
      <c r="E1547" s="107" t="s">
        <v>177</v>
      </c>
      <c r="F1547" s="107" t="s">
        <v>157</v>
      </c>
      <c r="G1547" s="144">
        <v>4</v>
      </c>
      <c r="H1547" s="145"/>
      <c r="I1547" s="144">
        <v>4</v>
      </c>
      <c r="J1547" s="146">
        <f t="shared" si="1"/>
        <v>0</v>
      </c>
    </row>
    <row r="1548" spans="1:10" s="107" customFormat="1" x14ac:dyDescent="0.3">
      <c r="A1548" s="107">
        <v>2018</v>
      </c>
      <c r="B1548" s="107" t="s">
        <v>9</v>
      </c>
      <c r="C1548" s="107" t="str">
        <f>VLOOKUP(B1548,lookup!A:C,3,FALSE)</f>
        <v>Non Metropolitan Fire Authorities</v>
      </c>
      <c r="D1548" s="107" t="str">
        <f>VLOOKUP(B1548,lookup!A:D,4,FALSE)</f>
        <v>E31000004</v>
      </c>
      <c r="E1548" s="107" t="s">
        <v>178</v>
      </c>
      <c r="F1548" s="107" t="s">
        <v>157</v>
      </c>
      <c r="G1548" s="144">
        <v>0</v>
      </c>
      <c r="H1548" s="145"/>
      <c r="I1548" s="144">
        <v>0</v>
      </c>
      <c r="J1548" s="146">
        <f t="shared" si="1"/>
        <v>0</v>
      </c>
    </row>
    <row r="1549" spans="1:10" s="107" customFormat="1" x14ac:dyDescent="0.3">
      <c r="A1549" s="107">
        <v>2018</v>
      </c>
      <c r="B1549" s="107" t="s">
        <v>9</v>
      </c>
      <c r="C1549" s="107" t="str">
        <f>VLOOKUP(B1549,lookup!A:C,3,FALSE)</f>
        <v>Non Metropolitan Fire Authorities</v>
      </c>
      <c r="D1549" s="107" t="str">
        <f>VLOOKUP(B1549,lookup!A:D,4,FALSE)</f>
        <v>E31000004</v>
      </c>
      <c r="E1549" s="107" t="s">
        <v>179</v>
      </c>
      <c r="F1549" s="107" t="s">
        <v>157</v>
      </c>
      <c r="G1549" s="144">
        <v>2</v>
      </c>
      <c r="H1549" s="145"/>
      <c r="I1549" s="144">
        <v>2</v>
      </c>
      <c r="J1549" s="146">
        <f t="shared" si="1"/>
        <v>0</v>
      </c>
    </row>
    <row r="1550" spans="1:10" s="107" customFormat="1" x14ac:dyDescent="0.3">
      <c r="A1550" s="107">
        <v>2018</v>
      </c>
      <c r="B1550" s="107" t="s">
        <v>9</v>
      </c>
      <c r="C1550" s="107" t="str">
        <f>VLOOKUP(B1550,lookup!A:C,3,FALSE)</f>
        <v>Non Metropolitan Fire Authorities</v>
      </c>
      <c r="D1550" s="107" t="str">
        <f>VLOOKUP(B1550,lookup!A:D,4,FALSE)</f>
        <v>E31000004</v>
      </c>
      <c r="E1550" s="107" t="s">
        <v>1087</v>
      </c>
      <c r="F1550" s="107" t="s">
        <v>157</v>
      </c>
      <c r="G1550" s="144">
        <v>0</v>
      </c>
      <c r="H1550" s="145"/>
      <c r="I1550" s="144">
        <v>0</v>
      </c>
      <c r="J1550" s="146">
        <f t="shared" si="1"/>
        <v>0</v>
      </c>
    </row>
    <row r="1551" spans="1:10" s="107" customFormat="1" x14ac:dyDescent="0.3">
      <c r="A1551" s="107">
        <v>2018</v>
      </c>
      <c r="B1551" s="107" t="s">
        <v>9</v>
      </c>
      <c r="C1551" s="107" t="str">
        <f>VLOOKUP(B1551,lookup!A:C,3,FALSE)</f>
        <v>Non Metropolitan Fire Authorities</v>
      </c>
      <c r="D1551" s="107" t="str">
        <f>VLOOKUP(B1551,lookup!A:D,4,FALSE)</f>
        <v>E31000004</v>
      </c>
      <c r="E1551" s="107" t="s">
        <v>176</v>
      </c>
      <c r="F1551" s="107" t="s">
        <v>157</v>
      </c>
      <c r="G1551" s="144">
        <v>29</v>
      </c>
      <c r="H1551" s="145"/>
      <c r="I1551" s="144">
        <v>29</v>
      </c>
      <c r="J1551" s="146">
        <f t="shared" si="1"/>
        <v>0</v>
      </c>
    </row>
    <row r="1552" spans="1:10" s="107" customFormat="1" x14ac:dyDescent="0.3">
      <c r="A1552" s="107">
        <v>2018</v>
      </c>
      <c r="B1552" s="107" t="s">
        <v>9</v>
      </c>
      <c r="C1552" s="107" t="str">
        <f>VLOOKUP(B1552,lookup!A:C,3,FALSE)</f>
        <v>Non Metropolitan Fire Authorities</v>
      </c>
      <c r="D1552" s="107" t="str">
        <f>VLOOKUP(B1552,lookup!A:D,4,FALSE)</f>
        <v>E31000004</v>
      </c>
      <c r="E1552" s="107" t="s">
        <v>175</v>
      </c>
      <c r="F1552" s="107" t="s">
        <v>158</v>
      </c>
      <c r="G1552" s="144">
        <v>120</v>
      </c>
      <c r="H1552" s="145"/>
      <c r="I1552" s="144">
        <v>120</v>
      </c>
      <c r="J1552" s="146">
        <f t="shared" si="1"/>
        <v>0</v>
      </c>
    </row>
    <row r="1553" spans="1:10" s="107" customFormat="1" x14ac:dyDescent="0.3">
      <c r="A1553" s="107">
        <v>2018</v>
      </c>
      <c r="B1553" s="107" t="s">
        <v>9</v>
      </c>
      <c r="C1553" s="107" t="str">
        <f>VLOOKUP(B1553,lookup!A:C,3,FALSE)</f>
        <v>Non Metropolitan Fire Authorities</v>
      </c>
      <c r="D1553" s="107" t="str">
        <f>VLOOKUP(B1553,lookup!A:D,4,FALSE)</f>
        <v>E31000004</v>
      </c>
      <c r="E1553" s="107" t="s">
        <v>177</v>
      </c>
      <c r="F1553" s="107" t="s">
        <v>158</v>
      </c>
      <c r="G1553" s="144">
        <v>1</v>
      </c>
      <c r="H1553" s="145"/>
      <c r="I1553" s="144">
        <v>1</v>
      </c>
      <c r="J1553" s="146">
        <f t="shared" si="1"/>
        <v>0</v>
      </c>
    </row>
    <row r="1554" spans="1:10" s="107" customFormat="1" x14ac:dyDescent="0.3">
      <c r="A1554" s="107">
        <v>2018</v>
      </c>
      <c r="B1554" s="107" t="s">
        <v>9</v>
      </c>
      <c r="C1554" s="107" t="str">
        <f>VLOOKUP(B1554,lookup!A:C,3,FALSE)</f>
        <v>Non Metropolitan Fire Authorities</v>
      </c>
      <c r="D1554" s="107" t="str">
        <f>VLOOKUP(B1554,lookup!A:D,4,FALSE)</f>
        <v>E31000004</v>
      </c>
      <c r="E1554" s="107" t="s">
        <v>178</v>
      </c>
      <c r="F1554" s="107" t="s">
        <v>158</v>
      </c>
      <c r="G1554" s="144">
        <v>1</v>
      </c>
      <c r="H1554" s="145"/>
      <c r="I1554" s="144">
        <v>1</v>
      </c>
      <c r="J1554" s="146">
        <f t="shared" si="1"/>
        <v>0</v>
      </c>
    </row>
    <row r="1555" spans="1:10" s="107" customFormat="1" x14ac:dyDescent="0.3">
      <c r="A1555" s="107">
        <v>2018</v>
      </c>
      <c r="B1555" s="107" t="s">
        <v>9</v>
      </c>
      <c r="C1555" s="107" t="str">
        <f>VLOOKUP(B1555,lookup!A:C,3,FALSE)</f>
        <v>Non Metropolitan Fire Authorities</v>
      </c>
      <c r="D1555" s="107" t="str">
        <f>VLOOKUP(B1555,lookup!A:D,4,FALSE)</f>
        <v>E31000004</v>
      </c>
      <c r="E1555" s="107" t="s">
        <v>179</v>
      </c>
      <c r="F1555" s="107" t="s">
        <v>158</v>
      </c>
      <c r="G1555" s="144">
        <v>0</v>
      </c>
      <c r="H1555" s="145"/>
      <c r="I1555" s="144">
        <v>0</v>
      </c>
      <c r="J1555" s="146">
        <f t="shared" si="1"/>
        <v>0</v>
      </c>
    </row>
    <row r="1556" spans="1:10" s="107" customFormat="1" x14ac:dyDescent="0.3">
      <c r="A1556" s="107">
        <v>2018</v>
      </c>
      <c r="B1556" s="107" t="s">
        <v>9</v>
      </c>
      <c r="C1556" s="107" t="str">
        <f>VLOOKUP(B1556,lookup!A:C,3,FALSE)</f>
        <v>Non Metropolitan Fire Authorities</v>
      </c>
      <c r="D1556" s="107" t="str">
        <f>VLOOKUP(B1556,lookup!A:D,4,FALSE)</f>
        <v>E31000004</v>
      </c>
      <c r="E1556" s="107" t="s">
        <v>1087</v>
      </c>
      <c r="F1556" s="107" t="s">
        <v>158</v>
      </c>
      <c r="G1556" s="144">
        <v>0</v>
      </c>
      <c r="H1556" s="145"/>
      <c r="I1556" s="144">
        <v>0</v>
      </c>
      <c r="J1556" s="146">
        <f t="shared" si="1"/>
        <v>0</v>
      </c>
    </row>
    <row r="1557" spans="1:10" s="107" customFormat="1" x14ac:dyDescent="0.3">
      <c r="A1557" s="107">
        <v>2018</v>
      </c>
      <c r="B1557" s="107" t="s">
        <v>9</v>
      </c>
      <c r="C1557" s="107" t="str">
        <f>VLOOKUP(B1557,lookup!A:C,3,FALSE)</f>
        <v>Non Metropolitan Fire Authorities</v>
      </c>
      <c r="D1557" s="107" t="str">
        <f>VLOOKUP(B1557,lookup!A:D,4,FALSE)</f>
        <v>E31000004</v>
      </c>
      <c r="E1557" s="107" t="s">
        <v>176</v>
      </c>
      <c r="F1557" s="107" t="s">
        <v>158</v>
      </c>
      <c r="G1557" s="144">
        <v>10</v>
      </c>
      <c r="H1557" s="145"/>
      <c r="I1557" s="144">
        <v>10</v>
      </c>
      <c r="J1557" s="146">
        <f t="shared" si="1"/>
        <v>0</v>
      </c>
    </row>
    <row r="1558" spans="1:10" s="107" customFormat="1" x14ac:dyDescent="0.3">
      <c r="A1558" s="107">
        <v>2018</v>
      </c>
      <c r="B1558" s="107" t="s">
        <v>9</v>
      </c>
      <c r="C1558" s="107" t="str">
        <f>VLOOKUP(B1558,lookup!A:C,3,FALSE)</f>
        <v>Non Metropolitan Fire Authorities</v>
      </c>
      <c r="D1558" s="107" t="str">
        <f>VLOOKUP(B1558,lookup!A:D,4,FALSE)</f>
        <v>E31000004</v>
      </c>
      <c r="E1558" s="107" t="s">
        <v>175</v>
      </c>
      <c r="F1558" s="107" t="s">
        <v>149</v>
      </c>
      <c r="G1558" s="144">
        <v>0</v>
      </c>
      <c r="H1558" s="145"/>
      <c r="I1558" s="144">
        <v>0</v>
      </c>
      <c r="J1558" s="146">
        <f t="shared" si="1"/>
        <v>0</v>
      </c>
    </row>
    <row r="1559" spans="1:10" s="107" customFormat="1" x14ac:dyDescent="0.3">
      <c r="A1559" s="107">
        <v>2018</v>
      </c>
      <c r="B1559" s="107" t="s">
        <v>9</v>
      </c>
      <c r="C1559" s="107" t="str">
        <f>VLOOKUP(B1559,lookup!A:C,3,FALSE)</f>
        <v>Non Metropolitan Fire Authorities</v>
      </c>
      <c r="D1559" s="107" t="str">
        <f>VLOOKUP(B1559,lookup!A:D,4,FALSE)</f>
        <v>E31000004</v>
      </c>
      <c r="E1559" s="107" t="s">
        <v>177</v>
      </c>
      <c r="F1559" s="107" t="s">
        <v>149</v>
      </c>
      <c r="G1559" s="144">
        <v>0</v>
      </c>
      <c r="H1559" s="145"/>
      <c r="I1559" s="144">
        <v>0</v>
      </c>
      <c r="J1559" s="146">
        <f t="shared" si="1"/>
        <v>0</v>
      </c>
    </row>
    <row r="1560" spans="1:10" s="107" customFormat="1" x14ac:dyDescent="0.3">
      <c r="A1560" s="107">
        <v>2018</v>
      </c>
      <c r="B1560" s="107" t="s">
        <v>9</v>
      </c>
      <c r="C1560" s="107" t="str">
        <f>VLOOKUP(B1560,lookup!A:C,3,FALSE)</f>
        <v>Non Metropolitan Fire Authorities</v>
      </c>
      <c r="D1560" s="107" t="str">
        <f>VLOOKUP(B1560,lookup!A:D,4,FALSE)</f>
        <v>E31000004</v>
      </c>
      <c r="E1560" s="107" t="s">
        <v>178</v>
      </c>
      <c r="F1560" s="107" t="s">
        <v>149</v>
      </c>
      <c r="G1560" s="144">
        <v>0</v>
      </c>
      <c r="H1560" s="145"/>
      <c r="I1560" s="144">
        <v>0</v>
      </c>
      <c r="J1560" s="146">
        <f t="shared" si="1"/>
        <v>0</v>
      </c>
    </row>
    <row r="1561" spans="1:10" s="107" customFormat="1" x14ac:dyDescent="0.3">
      <c r="A1561" s="107">
        <v>2018</v>
      </c>
      <c r="B1561" s="107" t="s">
        <v>9</v>
      </c>
      <c r="C1561" s="107" t="str">
        <f>VLOOKUP(B1561,lookup!A:C,3,FALSE)</f>
        <v>Non Metropolitan Fire Authorities</v>
      </c>
      <c r="D1561" s="107" t="str">
        <f>VLOOKUP(B1561,lookup!A:D,4,FALSE)</f>
        <v>E31000004</v>
      </c>
      <c r="E1561" s="107" t="s">
        <v>179</v>
      </c>
      <c r="F1561" s="107" t="s">
        <v>149</v>
      </c>
      <c r="G1561" s="144">
        <v>0</v>
      </c>
      <c r="H1561" s="145"/>
      <c r="I1561" s="144">
        <v>0</v>
      </c>
      <c r="J1561" s="146">
        <f t="shared" si="1"/>
        <v>0</v>
      </c>
    </row>
    <row r="1562" spans="1:10" s="107" customFormat="1" x14ac:dyDescent="0.3">
      <c r="A1562" s="107">
        <v>2018</v>
      </c>
      <c r="B1562" s="107" t="s">
        <v>9</v>
      </c>
      <c r="C1562" s="107" t="str">
        <f>VLOOKUP(B1562,lookup!A:C,3,FALSE)</f>
        <v>Non Metropolitan Fire Authorities</v>
      </c>
      <c r="D1562" s="107" t="str">
        <f>VLOOKUP(B1562,lookup!A:D,4,FALSE)</f>
        <v>E31000004</v>
      </c>
      <c r="E1562" s="107" t="s">
        <v>1087</v>
      </c>
      <c r="F1562" s="107" t="s">
        <v>149</v>
      </c>
      <c r="G1562" s="144">
        <v>0</v>
      </c>
      <c r="H1562" s="145"/>
      <c r="I1562" s="144">
        <v>0</v>
      </c>
      <c r="J1562" s="146">
        <f t="shared" si="1"/>
        <v>0</v>
      </c>
    </row>
    <row r="1563" spans="1:10" s="107" customFormat="1" x14ac:dyDescent="0.3">
      <c r="A1563" s="107">
        <v>2018</v>
      </c>
      <c r="B1563" s="107" t="s">
        <v>9</v>
      </c>
      <c r="C1563" s="107" t="str">
        <f>VLOOKUP(B1563,lookup!A:C,3,FALSE)</f>
        <v>Non Metropolitan Fire Authorities</v>
      </c>
      <c r="D1563" s="107" t="str">
        <f>VLOOKUP(B1563,lookup!A:D,4,FALSE)</f>
        <v>E31000004</v>
      </c>
      <c r="E1563" s="107" t="s">
        <v>176</v>
      </c>
      <c r="F1563" s="107" t="s">
        <v>149</v>
      </c>
      <c r="G1563" s="144">
        <v>0</v>
      </c>
      <c r="H1563" s="145"/>
      <c r="I1563" s="144">
        <v>0</v>
      </c>
      <c r="J1563" s="146">
        <f t="shared" si="1"/>
        <v>0</v>
      </c>
    </row>
    <row r="1564" spans="1:10" s="107" customFormat="1" x14ac:dyDescent="0.3">
      <c r="A1564" s="107">
        <v>2018</v>
      </c>
      <c r="B1564" s="107" t="s">
        <v>9</v>
      </c>
      <c r="C1564" s="107" t="str">
        <f>VLOOKUP(B1564,lookup!A:C,3,FALSE)</f>
        <v>Non Metropolitan Fire Authorities</v>
      </c>
      <c r="D1564" s="107" t="str">
        <f>VLOOKUP(B1564,lookup!A:D,4,FALSE)</f>
        <v>E31000004</v>
      </c>
      <c r="E1564" s="107" t="s">
        <v>175</v>
      </c>
      <c r="F1564" s="107" t="s">
        <v>150</v>
      </c>
      <c r="G1564" s="144">
        <v>101</v>
      </c>
      <c r="H1564" s="145"/>
      <c r="I1564" s="144">
        <v>101</v>
      </c>
      <c r="J1564" s="146">
        <f t="shared" si="1"/>
        <v>0</v>
      </c>
    </row>
    <row r="1565" spans="1:10" s="107" customFormat="1" x14ac:dyDescent="0.3">
      <c r="A1565" s="107">
        <v>2018</v>
      </c>
      <c r="B1565" s="107" t="s">
        <v>9</v>
      </c>
      <c r="C1565" s="107" t="str">
        <f>VLOOKUP(B1565,lookup!A:C,3,FALSE)</f>
        <v>Non Metropolitan Fire Authorities</v>
      </c>
      <c r="D1565" s="107" t="str">
        <f>VLOOKUP(B1565,lookup!A:D,4,FALSE)</f>
        <v>E31000004</v>
      </c>
      <c r="E1565" s="107" t="s">
        <v>177</v>
      </c>
      <c r="F1565" s="107" t="s">
        <v>150</v>
      </c>
      <c r="G1565" s="144">
        <v>1</v>
      </c>
      <c r="H1565" s="145"/>
      <c r="I1565" s="144">
        <v>1</v>
      </c>
      <c r="J1565" s="146">
        <f t="shared" si="1"/>
        <v>0</v>
      </c>
    </row>
    <row r="1566" spans="1:10" s="107" customFormat="1" x14ac:dyDescent="0.3">
      <c r="A1566" s="107">
        <v>2018</v>
      </c>
      <c r="B1566" s="107" t="s">
        <v>9</v>
      </c>
      <c r="C1566" s="107" t="str">
        <f>VLOOKUP(B1566,lookup!A:C,3,FALSE)</f>
        <v>Non Metropolitan Fire Authorities</v>
      </c>
      <c r="D1566" s="107" t="str">
        <f>VLOOKUP(B1566,lookup!A:D,4,FALSE)</f>
        <v>E31000004</v>
      </c>
      <c r="E1566" s="107" t="s">
        <v>178</v>
      </c>
      <c r="F1566" s="107" t="s">
        <v>150</v>
      </c>
      <c r="G1566" s="144">
        <v>1</v>
      </c>
      <c r="H1566" s="145"/>
      <c r="I1566" s="144">
        <v>1</v>
      </c>
      <c r="J1566" s="146">
        <f t="shared" si="1"/>
        <v>0</v>
      </c>
    </row>
    <row r="1567" spans="1:10" s="107" customFormat="1" x14ac:dyDescent="0.3">
      <c r="A1567" s="107">
        <v>2018</v>
      </c>
      <c r="B1567" s="107" t="s">
        <v>9</v>
      </c>
      <c r="C1567" s="107" t="str">
        <f>VLOOKUP(B1567,lookup!A:C,3,FALSE)</f>
        <v>Non Metropolitan Fire Authorities</v>
      </c>
      <c r="D1567" s="107" t="str">
        <f>VLOOKUP(B1567,lookup!A:D,4,FALSE)</f>
        <v>E31000004</v>
      </c>
      <c r="E1567" s="107" t="s">
        <v>179</v>
      </c>
      <c r="F1567" s="107" t="s">
        <v>150</v>
      </c>
      <c r="G1567" s="144">
        <v>1</v>
      </c>
      <c r="H1567" s="145"/>
      <c r="I1567" s="144">
        <v>1</v>
      </c>
      <c r="J1567" s="146">
        <f t="shared" si="1"/>
        <v>0</v>
      </c>
    </row>
    <row r="1568" spans="1:10" s="107" customFormat="1" x14ac:dyDescent="0.3">
      <c r="A1568" s="107">
        <v>2018</v>
      </c>
      <c r="B1568" s="107" t="s">
        <v>9</v>
      </c>
      <c r="C1568" s="107" t="str">
        <f>VLOOKUP(B1568,lookup!A:C,3,FALSE)</f>
        <v>Non Metropolitan Fire Authorities</v>
      </c>
      <c r="D1568" s="107" t="str">
        <f>VLOOKUP(B1568,lookup!A:D,4,FALSE)</f>
        <v>E31000004</v>
      </c>
      <c r="E1568" s="107" t="s">
        <v>1087</v>
      </c>
      <c r="F1568" s="107" t="s">
        <v>150</v>
      </c>
      <c r="G1568" s="144">
        <v>1</v>
      </c>
      <c r="H1568" s="145"/>
      <c r="I1568" s="144">
        <v>1</v>
      </c>
      <c r="J1568" s="146">
        <f t="shared" si="1"/>
        <v>0</v>
      </c>
    </row>
    <row r="1569" spans="1:10" s="107" customFormat="1" x14ac:dyDescent="0.3">
      <c r="A1569" s="107">
        <v>2018</v>
      </c>
      <c r="B1569" s="107" t="s">
        <v>9</v>
      </c>
      <c r="C1569" s="107" t="str">
        <f>VLOOKUP(B1569,lookup!A:C,3,FALSE)</f>
        <v>Non Metropolitan Fire Authorities</v>
      </c>
      <c r="D1569" s="107" t="str">
        <f>VLOOKUP(B1569,lookup!A:D,4,FALSE)</f>
        <v>E31000004</v>
      </c>
      <c r="E1569" s="107" t="s">
        <v>176</v>
      </c>
      <c r="F1569" s="107" t="s">
        <v>150</v>
      </c>
      <c r="G1569" s="144">
        <v>8</v>
      </c>
      <c r="H1569" s="145"/>
      <c r="I1569" s="144">
        <v>8</v>
      </c>
      <c r="J1569" s="146">
        <f t="shared" si="1"/>
        <v>0</v>
      </c>
    </row>
    <row r="1570" spans="1:10" s="107" customFormat="1" x14ac:dyDescent="0.3">
      <c r="A1570" s="107">
        <v>2018</v>
      </c>
      <c r="B1570" s="107" t="s">
        <v>12</v>
      </c>
      <c r="C1570" s="107" t="str">
        <f>VLOOKUP(B1570,lookup!A:C,3,FALSE)</f>
        <v>Non Metropolitan Fire Authorities</v>
      </c>
      <c r="D1570" s="107" t="str">
        <f>VLOOKUP(B1570,lookup!A:D,4,FALSE)</f>
        <v>E31000005</v>
      </c>
      <c r="E1570" s="107" t="s">
        <v>175</v>
      </c>
      <c r="F1570" s="107" t="s">
        <v>157</v>
      </c>
      <c r="G1570" s="144">
        <v>235</v>
      </c>
      <c r="H1570" s="145"/>
      <c r="I1570" s="144">
        <v>235</v>
      </c>
      <c r="J1570" s="146">
        <f t="shared" si="1"/>
        <v>0</v>
      </c>
    </row>
    <row r="1571" spans="1:10" s="107" customFormat="1" x14ac:dyDescent="0.3">
      <c r="A1571" s="107">
        <v>2018</v>
      </c>
      <c r="B1571" s="107" t="s">
        <v>12</v>
      </c>
      <c r="C1571" s="107" t="str">
        <f>VLOOKUP(B1571,lookup!A:C,3,FALSE)</f>
        <v>Non Metropolitan Fire Authorities</v>
      </c>
      <c r="D1571" s="107" t="str">
        <f>VLOOKUP(B1571,lookup!A:D,4,FALSE)</f>
        <v>E31000005</v>
      </c>
      <c r="E1571" s="107" t="s">
        <v>177</v>
      </c>
      <c r="F1571" s="107" t="s">
        <v>157</v>
      </c>
      <c r="G1571" s="144">
        <v>5</v>
      </c>
      <c r="H1571" s="145"/>
      <c r="I1571" s="144">
        <v>5</v>
      </c>
      <c r="J1571" s="146">
        <f t="shared" si="1"/>
        <v>0</v>
      </c>
    </row>
    <row r="1572" spans="1:10" s="107" customFormat="1" x14ac:dyDescent="0.3">
      <c r="A1572" s="107">
        <v>2018</v>
      </c>
      <c r="B1572" s="107" t="s">
        <v>12</v>
      </c>
      <c r="C1572" s="107" t="str">
        <f>VLOOKUP(B1572,lookup!A:C,3,FALSE)</f>
        <v>Non Metropolitan Fire Authorities</v>
      </c>
      <c r="D1572" s="107" t="str">
        <f>VLOOKUP(B1572,lookup!A:D,4,FALSE)</f>
        <v>E31000005</v>
      </c>
      <c r="E1572" s="107" t="s">
        <v>178</v>
      </c>
      <c r="F1572" s="107" t="s">
        <v>157</v>
      </c>
      <c r="G1572" s="144">
        <v>2</v>
      </c>
      <c r="H1572" s="145"/>
      <c r="I1572" s="144">
        <v>2</v>
      </c>
      <c r="J1572" s="146">
        <f t="shared" si="1"/>
        <v>0</v>
      </c>
    </row>
    <row r="1573" spans="1:10" s="107" customFormat="1" x14ac:dyDescent="0.3">
      <c r="A1573" s="107">
        <v>2018</v>
      </c>
      <c r="B1573" s="107" t="s">
        <v>12</v>
      </c>
      <c r="C1573" s="107" t="str">
        <f>VLOOKUP(B1573,lookup!A:C,3,FALSE)</f>
        <v>Non Metropolitan Fire Authorities</v>
      </c>
      <c r="D1573" s="107" t="str">
        <f>VLOOKUP(B1573,lookup!A:D,4,FALSE)</f>
        <v>E31000005</v>
      </c>
      <c r="E1573" s="107" t="s">
        <v>179</v>
      </c>
      <c r="F1573" s="107" t="s">
        <v>157</v>
      </c>
      <c r="G1573" s="144">
        <v>0</v>
      </c>
      <c r="H1573" s="145"/>
      <c r="I1573" s="144">
        <v>0</v>
      </c>
      <c r="J1573" s="146">
        <f t="shared" si="1"/>
        <v>0</v>
      </c>
    </row>
    <row r="1574" spans="1:10" s="107" customFormat="1" x14ac:dyDescent="0.3">
      <c r="A1574" s="107">
        <v>2018</v>
      </c>
      <c r="B1574" s="107" t="s">
        <v>12</v>
      </c>
      <c r="C1574" s="107" t="str">
        <f>VLOOKUP(B1574,lookup!A:C,3,FALSE)</f>
        <v>Non Metropolitan Fire Authorities</v>
      </c>
      <c r="D1574" s="107" t="str">
        <f>VLOOKUP(B1574,lookup!A:D,4,FALSE)</f>
        <v>E31000005</v>
      </c>
      <c r="E1574" s="107" t="s">
        <v>1087</v>
      </c>
      <c r="F1574" s="107" t="s">
        <v>157</v>
      </c>
      <c r="G1574" s="144">
        <v>0</v>
      </c>
      <c r="H1574" s="145"/>
      <c r="I1574" s="144">
        <v>0</v>
      </c>
      <c r="J1574" s="146">
        <f t="shared" si="1"/>
        <v>0</v>
      </c>
    </row>
    <row r="1575" spans="1:10" s="107" customFormat="1" x14ac:dyDescent="0.3">
      <c r="A1575" s="107">
        <v>2018</v>
      </c>
      <c r="B1575" s="107" t="s">
        <v>12</v>
      </c>
      <c r="C1575" s="107" t="str">
        <f>VLOOKUP(B1575,lookup!A:C,3,FALSE)</f>
        <v>Non Metropolitan Fire Authorities</v>
      </c>
      <c r="D1575" s="107" t="str">
        <f>VLOOKUP(B1575,lookup!A:D,4,FALSE)</f>
        <v>E31000005</v>
      </c>
      <c r="E1575" s="107" t="s">
        <v>176</v>
      </c>
      <c r="F1575" s="107" t="s">
        <v>157</v>
      </c>
      <c r="G1575" s="144">
        <v>8</v>
      </c>
      <c r="H1575" s="145"/>
      <c r="I1575" s="144">
        <v>8</v>
      </c>
      <c r="J1575" s="146">
        <f t="shared" si="1"/>
        <v>0</v>
      </c>
    </row>
    <row r="1576" spans="1:10" s="107" customFormat="1" x14ac:dyDescent="0.3">
      <c r="A1576" s="107">
        <v>2018</v>
      </c>
      <c r="B1576" s="107" t="s">
        <v>12</v>
      </c>
      <c r="C1576" s="107" t="str">
        <f>VLOOKUP(B1576,lookup!A:C,3,FALSE)</f>
        <v>Non Metropolitan Fire Authorities</v>
      </c>
      <c r="D1576" s="107" t="str">
        <f>VLOOKUP(B1576,lookup!A:D,4,FALSE)</f>
        <v>E31000005</v>
      </c>
      <c r="E1576" s="107" t="s">
        <v>175</v>
      </c>
      <c r="F1576" s="107" t="s">
        <v>158</v>
      </c>
      <c r="G1576" s="144">
        <v>214</v>
      </c>
      <c r="H1576" s="145"/>
      <c r="I1576" s="144">
        <v>214</v>
      </c>
      <c r="J1576" s="146">
        <f t="shared" si="1"/>
        <v>0</v>
      </c>
    </row>
    <row r="1577" spans="1:10" s="107" customFormat="1" x14ac:dyDescent="0.3">
      <c r="A1577" s="107">
        <v>2018</v>
      </c>
      <c r="B1577" s="107" t="s">
        <v>12</v>
      </c>
      <c r="C1577" s="107" t="str">
        <f>VLOOKUP(B1577,lookup!A:C,3,FALSE)</f>
        <v>Non Metropolitan Fire Authorities</v>
      </c>
      <c r="D1577" s="107" t="str">
        <f>VLOOKUP(B1577,lookup!A:D,4,FALSE)</f>
        <v>E31000005</v>
      </c>
      <c r="E1577" s="107" t="s">
        <v>177</v>
      </c>
      <c r="F1577" s="107" t="s">
        <v>158</v>
      </c>
      <c r="G1577" s="144">
        <v>3</v>
      </c>
      <c r="H1577" s="145"/>
      <c r="I1577" s="144">
        <v>3</v>
      </c>
      <c r="J1577" s="146">
        <f t="shared" si="1"/>
        <v>0</v>
      </c>
    </row>
    <row r="1578" spans="1:10" s="107" customFormat="1" x14ac:dyDescent="0.3">
      <c r="A1578" s="107">
        <v>2018</v>
      </c>
      <c r="B1578" s="107" t="s">
        <v>12</v>
      </c>
      <c r="C1578" s="107" t="str">
        <f>VLOOKUP(B1578,lookup!A:C,3,FALSE)</f>
        <v>Non Metropolitan Fire Authorities</v>
      </c>
      <c r="D1578" s="107" t="str">
        <f>VLOOKUP(B1578,lookup!A:D,4,FALSE)</f>
        <v>E31000005</v>
      </c>
      <c r="E1578" s="107" t="s">
        <v>178</v>
      </c>
      <c r="F1578" s="107" t="s">
        <v>158</v>
      </c>
      <c r="G1578" s="144">
        <v>0</v>
      </c>
      <c r="H1578" s="145"/>
      <c r="I1578" s="144">
        <v>0</v>
      </c>
      <c r="J1578" s="146">
        <f t="shared" si="1"/>
        <v>0</v>
      </c>
    </row>
    <row r="1579" spans="1:10" s="107" customFormat="1" x14ac:dyDescent="0.3">
      <c r="A1579" s="107">
        <v>2018</v>
      </c>
      <c r="B1579" s="107" t="s">
        <v>12</v>
      </c>
      <c r="C1579" s="107" t="str">
        <f>VLOOKUP(B1579,lookup!A:C,3,FALSE)</f>
        <v>Non Metropolitan Fire Authorities</v>
      </c>
      <c r="D1579" s="107" t="str">
        <f>VLOOKUP(B1579,lookup!A:D,4,FALSE)</f>
        <v>E31000005</v>
      </c>
      <c r="E1579" s="107" t="s">
        <v>179</v>
      </c>
      <c r="F1579" s="107" t="s">
        <v>158</v>
      </c>
      <c r="G1579" s="144">
        <v>1</v>
      </c>
      <c r="H1579" s="145"/>
      <c r="I1579" s="144">
        <v>1</v>
      </c>
      <c r="J1579" s="146">
        <f t="shared" si="1"/>
        <v>0</v>
      </c>
    </row>
    <row r="1580" spans="1:10" s="107" customFormat="1" x14ac:dyDescent="0.3">
      <c r="A1580" s="107">
        <v>2018</v>
      </c>
      <c r="B1580" s="107" t="s">
        <v>12</v>
      </c>
      <c r="C1580" s="107" t="str">
        <f>VLOOKUP(B1580,lookup!A:C,3,FALSE)</f>
        <v>Non Metropolitan Fire Authorities</v>
      </c>
      <c r="D1580" s="107" t="str">
        <f>VLOOKUP(B1580,lookup!A:D,4,FALSE)</f>
        <v>E31000005</v>
      </c>
      <c r="E1580" s="107" t="s">
        <v>1087</v>
      </c>
      <c r="F1580" s="107" t="s">
        <v>158</v>
      </c>
      <c r="G1580" s="144">
        <v>0</v>
      </c>
      <c r="H1580" s="145"/>
      <c r="I1580" s="144">
        <v>0</v>
      </c>
      <c r="J1580" s="146">
        <f t="shared" si="1"/>
        <v>0</v>
      </c>
    </row>
    <row r="1581" spans="1:10" s="107" customFormat="1" x14ac:dyDescent="0.3">
      <c r="A1581" s="107">
        <v>2018</v>
      </c>
      <c r="B1581" s="107" t="s">
        <v>12</v>
      </c>
      <c r="C1581" s="107" t="str">
        <f>VLOOKUP(B1581,lookup!A:C,3,FALSE)</f>
        <v>Non Metropolitan Fire Authorities</v>
      </c>
      <c r="D1581" s="107" t="str">
        <f>VLOOKUP(B1581,lookup!A:D,4,FALSE)</f>
        <v>E31000005</v>
      </c>
      <c r="E1581" s="107" t="s">
        <v>176</v>
      </c>
      <c r="F1581" s="107" t="s">
        <v>158</v>
      </c>
      <c r="G1581" s="144">
        <v>9</v>
      </c>
      <c r="H1581" s="145"/>
      <c r="I1581" s="144">
        <v>9</v>
      </c>
      <c r="J1581" s="146">
        <f t="shared" si="1"/>
        <v>0</v>
      </c>
    </row>
    <row r="1582" spans="1:10" s="107" customFormat="1" x14ac:dyDescent="0.3">
      <c r="A1582" s="107">
        <v>2018</v>
      </c>
      <c r="B1582" s="107" t="s">
        <v>12</v>
      </c>
      <c r="C1582" s="107" t="str">
        <f>VLOOKUP(B1582,lookup!A:C,3,FALSE)</f>
        <v>Non Metropolitan Fire Authorities</v>
      </c>
      <c r="D1582" s="107" t="str">
        <f>VLOOKUP(B1582,lookup!A:D,4,FALSE)</f>
        <v>E31000005</v>
      </c>
      <c r="E1582" s="107" t="s">
        <v>175</v>
      </c>
      <c r="F1582" s="107" t="s">
        <v>149</v>
      </c>
      <c r="G1582" s="144">
        <v>34</v>
      </c>
      <c r="H1582" s="145"/>
      <c r="I1582" s="144">
        <v>34</v>
      </c>
      <c r="J1582" s="146">
        <f t="shared" si="1"/>
        <v>0</v>
      </c>
    </row>
    <row r="1583" spans="1:10" s="107" customFormat="1" x14ac:dyDescent="0.3">
      <c r="A1583" s="107">
        <v>2018</v>
      </c>
      <c r="B1583" s="107" t="s">
        <v>12</v>
      </c>
      <c r="C1583" s="107" t="str">
        <f>VLOOKUP(B1583,lookup!A:C,3,FALSE)</f>
        <v>Non Metropolitan Fire Authorities</v>
      </c>
      <c r="D1583" s="107" t="str">
        <f>VLOOKUP(B1583,lookup!A:D,4,FALSE)</f>
        <v>E31000005</v>
      </c>
      <c r="E1583" s="107" t="s">
        <v>177</v>
      </c>
      <c r="F1583" s="107" t="s">
        <v>149</v>
      </c>
      <c r="G1583" s="144">
        <v>0</v>
      </c>
      <c r="H1583" s="145"/>
      <c r="I1583" s="144">
        <v>0</v>
      </c>
      <c r="J1583" s="146">
        <f t="shared" si="1"/>
        <v>0</v>
      </c>
    </row>
    <row r="1584" spans="1:10" s="107" customFormat="1" x14ac:dyDescent="0.3">
      <c r="A1584" s="107">
        <v>2018</v>
      </c>
      <c r="B1584" s="107" t="s">
        <v>12</v>
      </c>
      <c r="C1584" s="107" t="str">
        <f>VLOOKUP(B1584,lookup!A:C,3,FALSE)</f>
        <v>Non Metropolitan Fire Authorities</v>
      </c>
      <c r="D1584" s="107" t="str">
        <f>VLOOKUP(B1584,lookup!A:D,4,FALSE)</f>
        <v>E31000005</v>
      </c>
      <c r="E1584" s="107" t="s">
        <v>178</v>
      </c>
      <c r="F1584" s="107" t="s">
        <v>149</v>
      </c>
      <c r="G1584" s="144">
        <v>1</v>
      </c>
      <c r="H1584" s="145"/>
      <c r="I1584" s="144">
        <v>1</v>
      </c>
      <c r="J1584" s="146">
        <f t="shared" si="1"/>
        <v>0</v>
      </c>
    </row>
    <row r="1585" spans="1:10" s="107" customFormat="1" x14ac:dyDescent="0.3">
      <c r="A1585" s="107">
        <v>2018</v>
      </c>
      <c r="B1585" s="107" t="s">
        <v>12</v>
      </c>
      <c r="C1585" s="107" t="str">
        <f>VLOOKUP(B1585,lookup!A:C,3,FALSE)</f>
        <v>Non Metropolitan Fire Authorities</v>
      </c>
      <c r="D1585" s="107" t="str">
        <f>VLOOKUP(B1585,lookup!A:D,4,FALSE)</f>
        <v>E31000005</v>
      </c>
      <c r="E1585" s="107" t="s">
        <v>179</v>
      </c>
      <c r="F1585" s="107" t="s">
        <v>149</v>
      </c>
      <c r="G1585" s="144">
        <v>0</v>
      </c>
      <c r="H1585" s="145"/>
      <c r="I1585" s="144">
        <v>0</v>
      </c>
      <c r="J1585" s="146">
        <f t="shared" si="1"/>
        <v>0</v>
      </c>
    </row>
    <row r="1586" spans="1:10" s="107" customFormat="1" x14ac:dyDescent="0.3">
      <c r="A1586" s="107">
        <v>2018</v>
      </c>
      <c r="B1586" s="107" t="s">
        <v>12</v>
      </c>
      <c r="C1586" s="107" t="str">
        <f>VLOOKUP(B1586,lookup!A:C,3,FALSE)</f>
        <v>Non Metropolitan Fire Authorities</v>
      </c>
      <c r="D1586" s="107" t="str">
        <f>VLOOKUP(B1586,lookup!A:D,4,FALSE)</f>
        <v>E31000005</v>
      </c>
      <c r="E1586" s="107" t="s">
        <v>1087</v>
      </c>
      <c r="F1586" s="107" t="s">
        <v>149</v>
      </c>
      <c r="G1586" s="144">
        <v>0</v>
      </c>
      <c r="H1586" s="145"/>
      <c r="I1586" s="144">
        <v>0</v>
      </c>
      <c r="J1586" s="146">
        <f t="shared" si="1"/>
        <v>0</v>
      </c>
    </row>
    <row r="1587" spans="1:10" s="107" customFormat="1" x14ac:dyDescent="0.3">
      <c r="A1587" s="107">
        <v>2018</v>
      </c>
      <c r="B1587" s="107" t="s">
        <v>12</v>
      </c>
      <c r="C1587" s="107" t="str">
        <f>VLOOKUP(B1587,lookup!A:C,3,FALSE)</f>
        <v>Non Metropolitan Fire Authorities</v>
      </c>
      <c r="D1587" s="107" t="str">
        <f>VLOOKUP(B1587,lookup!A:D,4,FALSE)</f>
        <v>E31000005</v>
      </c>
      <c r="E1587" s="107" t="s">
        <v>176</v>
      </c>
      <c r="F1587" s="107" t="s">
        <v>149</v>
      </c>
      <c r="G1587" s="144">
        <v>7</v>
      </c>
      <c r="H1587" s="145"/>
      <c r="I1587" s="144">
        <v>7</v>
      </c>
      <c r="J1587" s="146">
        <f t="shared" si="1"/>
        <v>0</v>
      </c>
    </row>
    <row r="1588" spans="1:10" s="107" customFormat="1" x14ac:dyDescent="0.3">
      <c r="A1588" s="107">
        <v>2018</v>
      </c>
      <c r="B1588" s="107" t="s">
        <v>12</v>
      </c>
      <c r="C1588" s="107" t="str">
        <f>VLOOKUP(B1588,lookup!A:C,3,FALSE)</f>
        <v>Non Metropolitan Fire Authorities</v>
      </c>
      <c r="D1588" s="107" t="str">
        <f>VLOOKUP(B1588,lookup!A:D,4,FALSE)</f>
        <v>E31000005</v>
      </c>
      <c r="E1588" s="107" t="s">
        <v>175</v>
      </c>
      <c r="F1588" s="107" t="s">
        <v>150</v>
      </c>
      <c r="G1588" s="144">
        <v>129</v>
      </c>
      <c r="H1588" s="145"/>
      <c r="I1588" s="144">
        <v>129</v>
      </c>
      <c r="J1588" s="146">
        <f t="shared" si="1"/>
        <v>0</v>
      </c>
    </row>
    <row r="1589" spans="1:10" s="107" customFormat="1" x14ac:dyDescent="0.3">
      <c r="A1589" s="107">
        <v>2018</v>
      </c>
      <c r="B1589" s="107" t="s">
        <v>12</v>
      </c>
      <c r="C1589" s="107" t="str">
        <f>VLOOKUP(B1589,lookup!A:C,3,FALSE)</f>
        <v>Non Metropolitan Fire Authorities</v>
      </c>
      <c r="D1589" s="107" t="str">
        <f>VLOOKUP(B1589,lookup!A:D,4,FALSE)</f>
        <v>E31000005</v>
      </c>
      <c r="E1589" s="107" t="s">
        <v>177</v>
      </c>
      <c r="F1589" s="107" t="s">
        <v>150</v>
      </c>
      <c r="G1589" s="144">
        <v>1</v>
      </c>
      <c r="H1589" s="145"/>
      <c r="I1589" s="144">
        <v>1</v>
      </c>
      <c r="J1589" s="146">
        <f t="shared" si="1"/>
        <v>0</v>
      </c>
    </row>
    <row r="1590" spans="1:10" s="107" customFormat="1" x14ac:dyDescent="0.3">
      <c r="A1590" s="107">
        <v>2018</v>
      </c>
      <c r="B1590" s="107" t="s">
        <v>12</v>
      </c>
      <c r="C1590" s="107" t="str">
        <f>VLOOKUP(B1590,lookup!A:C,3,FALSE)</f>
        <v>Non Metropolitan Fire Authorities</v>
      </c>
      <c r="D1590" s="107" t="str">
        <f>VLOOKUP(B1590,lookup!A:D,4,FALSE)</f>
        <v>E31000005</v>
      </c>
      <c r="E1590" s="107" t="s">
        <v>178</v>
      </c>
      <c r="F1590" s="107" t="s">
        <v>150</v>
      </c>
      <c r="G1590" s="144">
        <v>4</v>
      </c>
      <c r="H1590" s="145"/>
      <c r="I1590" s="144">
        <v>4</v>
      </c>
      <c r="J1590" s="146">
        <f t="shared" si="1"/>
        <v>0</v>
      </c>
    </row>
    <row r="1591" spans="1:10" s="107" customFormat="1" x14ac:dyDescent="0.3">
      <c r="A1591" s="107">
        <v>2018</v>
      </c>
      <c r="B1591" s="107" t="s">
        <v>12</v>
      </c>
      <c r="C1591" s="107" t="str">
        <f>VLOOKUP(B1591,lookup!A:C,3,FALSE)</f>
        <v>Non Metropolitan Fire Authorities</v>
      </c>
      <c r="D1591" s="107" t="str">
        <f>VLOOKUP(B1591,lookup!A:D,4,FALSE)</f>
        <v>E31000005</v>
      </c>
      <c r="E1591" s="107" t="s">
        <v>179</v>
      </c>
      <c r="F1591" s="107" t="s">
        <v>150</v>
      </c>
      <c r="G1591" s="144">
        <v>1</v>
      </c>
      <c r="H1591" s="145"/>
      <c r="I1591" s="144">
        <v>1</v>
      </c>
      <c r="J1591" s="146">
        <f t="shared" si="1"/>
        <v>0</v>
      </c>
    </row>
    <row r="1592" spans="1:10" s="107" customFormat="1" x14ac:dyDescent="0.3">
      <c r="A1592" s="107">
        <v>2018</v>
      </c>
      <c r="B1592" s="107" t="s">
        <v>12</v>
      </c>
      <c r="C1592" s="107" t="str">
        <f>VLOOKUP(B1592,lookup!A:C,3,FALSE)</f>
        <v>Non Metropolitan Fire Authorities</v>
      </c>
      <c r="D1592" s="107" t="str">
        <f>VLOOKUP(B1592,lookup!A:D,4,FALSE)</f>
        <v>E31000005</v>
      </c>
      <c r="E1592" s="107" t="s">
        <v>1087</v>
      </c>
      <c r="F1592" s="107" t="s">
        <v>150</v>
      </c>
      <c r="G1592" s="144">
        <v>1</v>
      </c>
      <c r="H1592" s="145"/>
      <c r="I1592" s="144">
        <v>1</v>
      </c>
      <c r="J1592" s="146">
        <f t="shared" si="1"/>
        <v>0</v>
      </c>
    </row>
    <row r="1593" spans="1:10" s="107" customFormat="1" x14ac:dyDescent="0.3">
      <c r="A1593" s="107">
        <v>2018</v>
      </c>
      <c r="B1593" s="107" t="s">
        <v>12</v>
      </c>
      <c r="C1593" s="107" t="str">
        <f>VLOOKUP(B1593,lookup!A:C,3,FALSE)</f>
        <v>Non Metropolitan Fire Authorities</v>
      </c>
      <c r="D1593" s="107" t="str">
        <f>VLOOKUP(B1593,lookup!A:D,4,FALSE)</f>
        <v>E31000005</v>
      </c>
      <c r="E1593" s="107" t="s">
        <v>176</v>
      </c>
      <c r="F1593" s="107" t="s">
        <v>150</v>
      </c>
      <c r="G1593" s="144">
        <v>3</v>
      </c>
      <c r="H1593" s="145"/>
      <c r="I1593" s="144">
        <v>3</v>
      </c>
      <c r="J1593" s="146">
        <f t="shared" si="1"/>
        <v>0</v>
      </c>
    </row>
    <row r="1594" spans="1:10" s="107" customFormat="1" x14ac:dyDescent="0.3">
      <c r="A1594" s="107">
        <v>2018</v>
      </c>
      <c r="B1594" s="107" t="s">
        <v>15</v>
      </c>
      <c r="C1594" s="107" t="str">
        <f>VLOOKUP(B1594,lookup!A:C,3,FALSE)</f>
        <v>Non Metropolitan Fire Authorities</v>
      </c>
      <c r="D1594" s="107" t="str">
        <f>VLOOKUP(B1594,lookup!A:D,4,FALSE)</f>
        <v>E31000006</v>
      </c>
      <c r="E1594" s="107" t="s">
        <v>175</v>
      </c>
      <c r="F1594" s="107" t="s">
        <v>157</v>
      </c>
      <c r="G1594" s="144">
        <v>385</v>
      </c>
      <c r="H1594" s="145"/>
      <c r="I1594" s="144">
        <v>385</v>
      </c>
      <c r="J1594" s="146">
        <f t="shared" si="1"/>
        <v>0</v>
      </c>
    </row>
    <row r="1595" spans="1:10" s="107" customFormat="1" x14ac:dyDescent="0.3">
      <c r="A1595" s="107">
        <v>2018</v>
      </c>
      <c r="B1595" s="107" t="s">
        <v>15</v>
      </c>
      <c r="C1595" s="107" t="str">
        <f>VLOOKUP(B1595,lookup!A:C,3,FALSE)</f>
        <v>Non Metropolitan Fire Authorities</v>
      </c>
      <c r="D1595" s="107" t="str">
        <f>VLOOKUP(B1595,lookup!A:D,4,FALSE)</f>
        <v>E31000006</v>
      </c>
      <c r="E1595" s="107" t="s">
        <v>177</v>
      </c>
      <c r="F1595" s="107" t="s">
        <v>157</v>
      </c>
      <c r="G1595" s="144">
        <v>1</v>
      </c>
      <c r="H1595" s="145"/>
      <c r="I1595" s="144">
        <v>1</v>
      </c>
      <c r="J1595" s="146">
        <f t="shared" si="1"/>
        <v>0</v>
      </c>
    </row>
    <row r="1596" spans="1:10" s="107" customFormat="1" x14ac:dyDescent="0.3">
      <c r="A1596" s="107">
        <v>2018</v>
      </c>
      <c r="B1596" s="107" t="s">
        <v>15</v>
      </c>
      <c r="C1596" s="107" t="str">
        <f>VLOOKUP(B1596,lookup!A:C,3,FALSE)</f>
        <v>Non Metropolitan Fire Authorities</v>
      </c>
      <c r="D1596" s="107" t="str">
        <f>VLOOKUP(B1596,lookup!A:D,4,FALSE)</f>
        <v>E31000006</v>
      </c>
      <c r="E1596" s="107" t="s">
        <v>178</v>
      </c>
      <c r="F1596" s="107" t="s">
        <v>157</v>
      </c>
      <c r="G1596" s="144">
        <v>3</v>
      </c>
      <c r="H1596" s="145"/>
      <c r="I1596" s="144">
        <v>3</v>
      </c>
      <c r="J1596" s="146">
        <f t="shared" si="1"/>
        <v>0</v>
      </c>
    </row>
    <row r="1597" spans="1:10" s="107" customFormat="1" x14ac:dyDescent="0.3">
      <c r="A1597" s="107">
        <v>2018</v>
      </c>
      <c r="B1597" s="107" t="s">
        <v>15</v>
      </c>
      <c r="C1597" s="107" t="str">
        <f>VLOOKUP(B1597,lookup!A:C,3,FALSE)</f>
        <v>Non Metropolitan Fire Authorities</v>
      </c>
      <c r="D1597" s="107" t="str">
        <f>VLOOKUP(B1597,lookup!A:D,4,FALSE)</f>
        <v>E31000006</v>
      </c>
      <c r="E1597" s="107" t="s">
        <v>179</v>
      </c>
      <c r="F1597" s="107" t="s">
        <v>157</v>
      </c>
      <c r="G1597" s="144">
        <v>1</v>
      </c>
      <c r="H1597" s="145"/>
      <c r="I1597" s="144">
        <v>1</v>
      </c>
      <c r="J1597" s="146">
        <f t="shared" si="1"/>
        <v>0</v>
      </c>
    </row>
    <row r="1598" spans="1:10" s="107" customFormat="1" x14ac:dyDescent="0.3">
      <c r="A1598" s="107">
        <v>2018</v>
      </c>
      <c r="B1598" s="107" t="s">
        <v>15</v>
      </c>
      <c r="C1598" s="107" t="str">
        <f>VLOOKUP(B1598,lookup!A:C,3,FALSE)</f>
        <v>Non Metropolitan Fire Authorities</v>
      </c>
      <c r="D1598" s="107" t="str">
        <f>VLOOKUP(B1598,lookup!A:D,4,FALSE)</f>
        <v>E31000006</v>
      </c>
      <c r="E1598" s="107" t="s">
        <v>1087</v>
      </c>
      <c r="F1598" s="107" t="s">
        <v>157</v>
      </c>
      <c r="G1598" s="144">
        <v>1</v>
      </c>
      <c r="H1598" s="145"/>
      <c r="I1598" s="144">
        <v>1</v>
      </c>
      <c r="J1598" s="146">
        <f t="shared" si="1"/>
        <v>0</v>
      </c>
    </row>
    <row r="1599" spans="1:10" s="107" customFormat="1" x14ac:dyDescent="0.3">
      <c r="A1599" s="107">
        <v>2018</v>
      </c>
      <c r="B1599" s="107" t="s">
        <v>15</v>
      </c>
      <c r="C1599" s="107" t="str">
        <f>VLOOKUP(B1599,lookup!A:C,3,FALSE)</f>
        <v>Non Metropolitan Fire Authorities</v>
      </c>
      <c r="D1599" s="107" t="str">
        <f>VLOOKUP(B1599,lookup!A:D,4,FALSE)</f>
        <v>E31000006</v>
      </c>
      <c r="E1599" s="107" t="s">
        <v>176</v>
      </c>
      <c r="F1599" s="107" t="s">
        <v>157</v>
      </c>
      <c r="G1599" s="144">
        <v>6</v>
      </c>
      <c r="H1599" s="145"/>
      <c r="I1599" s="144">
        <v>6</v>
      </c>
      <c r="J1599" s="146">
        <f t="shared" si="1"/>
        <v>0</v>
      </c>
    </row>
    <row r="1600" spans="1:10" s="107" customFormat="1" x14ac:dyDescent="0.3">
      <c r="A1600" s="107">
        <v>2018</v>
      </c>
      <c r="B1600" s="107" t="s">
        <v>15</v>
      </c>
      <c r="C1600" s="107" t="str">
        <f>VLOOKUP(B1600,lookup!A:C,3,FALSE)</f>
        <v>Non Metropolitan Fire Authorities</v>
      </c>
      <c r="D1600" s="107" t="str">
        <f>VLOOKUP(B1600,lookup!A:D,4,FALSE)</f>
        <v>E31000006</v>
      </c>
      <c r="E1600" s="107" t="s">
        <v>175</v>
      </c>
      <c r="F1600" s="107" t="s">
        <v>158</v>
      </c>
      <c r="G1600" s="144">
        <v>267</v>
      </c>
      <c r="H1600" s="145"/>
      <c r="I1600" s="144">
        <v>267</v>
      </c>
      <c r="J1600" s="146">
        <f t="shared" si="1"/>
        <v>0</v>
      </c>
    </row>
    <row r="1601" spans="1:10" s="107" customFormat="1" x14ac:dyDescent="0.3">
      <c r="A1601" s="107">
        <v>2018</v>
      </c>
      <c r="B1601" s="107" t="s">
        <v>15</v>
      </c>
      <c r="C1601" s="107" t="str">
        <f>VLOOKUP(B1601,lookup!A:C,3,FALSE)</f>
        <v>Non Metropolitan Fire Authorities</v>
      </c>
      <c r="D1601" s="107" t="str">
        <f>VLOOKUP(B1601,lookup!A:D,4,FALSE)</f>
        <v>E31000006</v>
      </c>
      <c r="E1601" s="107" t="s">
        <v>177</v>
      </c>
      <c r="F1601" s="107" t="s">
        <v>158</v>
      </c>
      <c r="G1601" s="144">
        <v>2</v>
      </c>
      <c r="H1601" s="145"/>
      <c r="I1601" s="144">
        <v>2</v>
      </c>
      <c r="J1601" s="146">
        <f t="shared" si="1"/>
        <v>0</v>
      </c>
    </row>
    <row r="1602" spans="1:10" s="107" customFormat="1" x14ac:dyDescent="0.3">
      <c r="A1602" s="107">
        <v>2018</v>
      </c>
      <c r="B1602" s="107" t="s">
        <v>15</v>
      </c>
      <c r="C1602" s="107" t="str">
        <f>VLOOKUP(B1602,lookup!A:C,3,FALSE)</f>
        <v>Non Metropolitan Fire Authorities</v>
      </c>
      <c r="D1602" s="107" t="str">
        <f>VLOOKUP(B1602,lookup!A:D,4,FALSE)</f>
        <v>E31000006</v>
      </c>
      <c r="E1602" s="107" t="s">
        <v>178</v>
      </c>
      <c r="F1602" s="107" t="s">
        <v>158</v>
      </c>
      <c r="G1602" s="144">
        <v>0</v>
      </c>
      <c r="H1602" s="145"/>
      <c r="I1602" s="144">
        <v>0</v>
      </c>
      <c r="J1602" s="146">
        <f t="shared" si="1"/>
        <v>0</v>
      </c>
    </row>
    <row r="1603" spans="1:10" s="107" customFormat="1" x14ac:dyDescent="0.3">
      <c r="A1603" s="107">
        <v>2018</v>
      </c>
      <c r="B1603" s="107" t="s">
        <v>15</v>
      </c>
      <c r="C1603" s="107" t="str">
        <f>VLOOKUP(B1603,lookup!A:C,3,FALSE)</f>
        <v>Non Metropolitan Fire Authorities</v>
      </c>
      <c r="D1603" s="107" t="str">
        <f>VLOOKUP(B1603,lookup!A:D,4,FALSE)</f>
        <v>E31000006</v>
      </c>
      <c r="E1603" s="107" t="s">
        <v>179</v>
      </c>
      <c r="F1603" s="107" t="s">
        <v>158</v>
      </c>
      <c r="G1603" s="144">
        <v>2</v>
      </c>
      <c r="H1603" s="145"/>
      <c r="I1603" s="144">
        <v>2</v>
      </c>
      <c r="J1603" s="146">
        <f t="shared" ref="J1603:J1666" si="2">G1603-I1603</f>
        <v>0</v>
      </c>
    </row>
    <row r="1604" spans="1:10" s="107" customFormat="1" x14ac:dyDescent="0.3">
      <c r="A1604" s="107">
        <v>2018</v>
      </c>
      <c r="B1604" s="107" t="s">
        <v>15</v>
      </c>
      <c r="C1604" s="107" t="str">
        <f>VLOOKUP(B1604,lookup!A:C,3,FALSE)</f>
        <v>Non Metropolitan Fire Authorities</v>
      </c>
      <c r="D1604" s="107" t="str">
        <f>VLOOKUP(B1604,lookup!A:D,4,FALSE)</f>
        <v>E31000006</v>
      </c>
      <c r="E1604" s="107" t="s">
        <v>1087</v>
      </c>
      <c r="F1604" s="107" t="s">
        <v>158</v>
      </c>
      <c r="G1604" s="144">
        <v>1</v>
      </c>
      <c r="H1604" s="145"/>
      <c r="I1604" s="144">
        <v>1</v>
      </c>
      <c r="J1604" s="146">
        <f t="shared" si="2"/>
        <v>0</v>
      </c>
    </row>
    <row r="1605" spans="1:10" s="107" customFormat="1" x14ac:dyDescent="0.3">
      <c r="A1605" s="107">
        <v>2018</v>
      </c>
      <c r="B1605" s="107" t="s">
        <v>15</v>
      </c>
      <c r="C1605" s="107" t="str">
        <f>VLOOKUP(B1605,lookup!A:C,3,FALSE)</f>
        <v>Non Metropolitan Fire Authorities</v>
      </c>
      <c r="D1605" s="107" t="str">
        <f>VLOOKUP(B1605,lookup!A:D,4,FALSE)</f>
        <v>E31000006</v>
      </c>
      <c r="E1605" s="107" t="s">
        <v>176</v>
      </c>
      <c r="F1605" s="107" t="s">
        <v>158</v>
      </c>
      <c r="G1605" s="144">
        <v>2</v>
      </c>
      <c r="H1605" s="145"/>
      <c r="I1605" s="144">
        <v>2</v>
      </c>
      <c r="J1605" s="146">
        <f t="shared" si="2"/>
        <v>0</v>
      </c>
    </row>
    <row r="1606" spans="1:10" s="107" customFormat="1" x14ac:dyDescent="0.3">
      <c r="A1606" s="107">
        <v>2018</v>
      </c>
      <c r="B1606" s="107" t="s">
        <v>15</v>
      </c>
      <c r="C1606" s="107" t="str">
        <f>VLOOKUP(B1606,lookup!A:C,3,FALSE)</f>
        <v>Non Metropolitan Fire Authorities</v>
      </c>
      <c r="D1606" s="107" t="str">
        <f>VLOOKUP(B1606,lookup!A:D,4,FALSE)</f>
        <v>E31000006</v>
      </c>
      <c r="E1606" s="107" t="s">
        <v>175</v>
      </c>
      <c r="F1606" s="107" t="s">
        <v>149</v>
      </c>
      <c r="G1606" s="144">
        <v>0</v>
      </c>
      <c r="H1606" s="145"/>
      <c r="I1606" s="144">
        <v>0</v>
      </c>
      <c r="J1606" s="146">
        <f t="shared" si="2"/>
        <v>0</v>
      </c>
    </row>
    <row r="1607" spans="1:10" s="107" customFormat="1" x14ac:dyDescent="0.3">
      <c r="A1607" s="107">
        <v>2018</v>
      </c>
      <c r="B1607" s="107" t="s">
        <v>15</v>
      </c>
      <c r="C1607" s="107" t="str">
        <f>VLOOKUP(B1607,lookup!A:C,3,FALSE)</f>
        <v>Non Metropolitan Fire Authorities</v>
      </c>
      <c r="D1607" s="107" t="str">
        <f>VLOOKUP(B1607,lookup!A:D,4,FALSE)</f>
        <v>E31000006</v>
      </c>
      <c r="E1607" s="107" t="s">
        <v>177</v>
      </c>
      <c r="F1607" s="107" t="s">
        <v>149</v>
      </c>
      <c r="G1607" s="144">
        <v>0</v>
      </c>
      <c r="H1607" s="145"/>
      <c r="I1607" s="144">
        <v>0</v>
      </c>
      <c r="J1607" s="146">
        <f t="shared" si="2"/>
        <v>0</v>
      </c>
    </row>
    <row r="1608" spans="1:10" s="107" customFormat="1" x14ac:dyDescent="0.3">
      <c r="A1608" s="107">
        <v>2018</v>
      </c>
      <c r="B1608" s="107" t="s">
        <v>15</v>
      </c>
      <c r="C1608" s="107" t="str">
        <f>VLOOKUP(B1608,lookup!A:C,3,FALSE)</f>
        <v>Non Metropolitan Fire Authorities</v>
      </c>
      <c r="D1608" s="107" t="str">
        <f>VLOOKUP(B1608,lookup!A:D,4,FALSE)</f>
        <v>E31000006</v>
      </c>
      <c r="E1608" s="107" t="s">
        <v>178</v>
      </c>
      <c r="F1608" s="107" t="s">
        <v>149</v>
      </c>
      <c r="G1608" s="144">
        <v>0</v>
      </c>
      <c r="H1608" s="145"/>
      <c r="I1608" s="144">
        <v>0</v>
      </c>
      <c r="J1608" s="146">
        <f t="shared" si="2"/>
        <v>0</v>
      </c>
    </row>
    <row r="1609" spans="1:10" s="107" customFormat="1" x14ac:dyDescent="0.3">
      <c r="A1609" s="107">
        <v>2018</v>
      </c>
      <c r="B1609" s="107" t="s">
        <v>15</v>
      </c>
      <c r="C1609" s="107" t="str">
        <f>VLOOKUP(B1609,lookup!A:C,3,FALSE)</f>
        <v>Non Metropolitan Fire Authorities</v>
      </c>
      <c r="D1609" s="107" t="str">
        <f>VLOOKUP(B1609,lookup!A:D,4,FALSE)</f>
        <v>E31000006</v>
      </c>
      <c r="E1609" s="107" t="s">
        <v>179</v>
      </c>
      <c r="F1609" s="107" t="s">
        <v>149</v>
      </c>
      <c r="G1609" s="144">
        <v>0</v>
      </c>
      <c r="H1609" s="145"/>
      <c r="I1609" s="144">
        <v>0</v>
      </c>
      <c r="J1609" s="146">
        <f t="shared" si="2"/>
        <v>0</v>
      </c>
    </row>
    <row r="1610" spans="1:10" s="107" customFormat="1" x14ac:dyDescent="0.3">
      <c r="A1610" s="107">
        <v>2018</v>
      </c>
      <c r="B1610" s="107" t="s">
        <v>15</v>
      </c>
      <c r="C1610" s="107" t="str">
        <f>VLOOKUP(B1610,lookup!A:C,3,FALSE)</f>
        <v>Non Metropolitan Fire Authorities</v>
      </c>
      <c r="D1610" s="107" t="str">
        <f>VLOOKUP(B1610,lookup!A:D,4,FALSE)</f>
        <v>E31000006</v>
      </c>
      <c r="E1610" s="107" t="s">
        <v>1087</v>
      </c>
      <c r="F1610" s="107" t="s">
        <v>149</v>
      </c>
      <c r="G1610" s="144">
        <v>0</v>
      </c>
      <c r="H1610" s="145"/>
      <c r="I1610" s="144">
        <v>0</v>
      </c>
      <c r="J1610" s="146">
        <f t="shared" si="2"/>
        <v>0</v>
      </c>
    </row>
    <row r="1611" spans="1:10" s="107" customFormat="1" x14ac:dyDescent="0.3">
      <c r="A1611" s="107">
        <v>2018</v>
      </c>
      <c r="B1611" s="107" t="s">
        <v>15</v>
      </c>
      <c r="C1611" s="107" t="str">
        <f>VLOOKUP(B1611,lookup!A:C,3,FALSE)</f>
        <v>Non Metropolitan Fire Authorities</v>
      </c>
      <c r="D1611" s="107" t="str">
        <f>VLOOKUP(B1611,lookup!A:D,4,FALSE)</f>
        <v>E31000006</v>
      </c>
      <c r="E1611" s="107" t="s">
        <v>176</v>
      </c>
      <c r="F1611" s="107" t="s">
        <v>149</v>
      </c>
      <c r="G1611" s="144">
        <v>0</v>
      </c>
      <c r="H1611" s="145"/>
      <c r="I1611" s="144">
        <v>0</v>
      </c>
      <c r="J1611" s="146">
        <f t="shared" si="2"/>
        <v>0</v>
      </c>
    </row>
    <row r="1612" spans="1:10" s="107" customFormat="1" x14ac:dyDescent="0.3">
      <c r="A1612" s="107">
        <v>2018</v>
      </c>
      <c r="B1612" s="107" t="s">
        <v>15</v>
      </c>
      <c r="C1612" s="107" t="str">
        <f>VLOOKUP(B1612,lookup!A:C,3,FALSE)</f>
        <v>Non Metropolitan Fire Authorities</v>
      </c>
      <c r="D1612" s="107" t="str">
        <f>VLOOKUP(B1612,lookup!A:D,4,FALSE)</f>
        <v>E31000006</v>
      </c>
      <c r="E1612" s="107" t="s">
        <v>175</v>
      </c>
      <c r="F1612" s="107" t="s">
        <v>150</v>
      </c>
      <c r="G1612" s="144">
        <v>214</v>
      </c>
      <c r="H1612" s="145"/>
      <c r="I1612" s="144">
        <v>214</v>
      </c>
      <c r="J1612" s="146">
        <f t="shared" si="2"/>
        <v>0</v>
      </c>
    </row>
    <row r="1613" spans="1:10" s="107" customFormat="1" x14ac:dyDescent="0.3">
      <c r="A1613" s="107">
        <v>2018</v>
      </c>
      <c r="B1613" s="107" t="s">
        <v>15</v>
      </c>
      <c r="C1613" s="107" t="str">
        <f>VLOOKUP(B1613,lookup!A:C,3,FALSE)</f>
        <v>Non Metropolitan Fire Authorities</v>
      </c>
      <c r="D1613" s="107" t="str">
        <f>VLOOKUP(B1613,lookup!A:D,4,FALSE)</f>
        <v>E31000006</v>
      </c>
      <c r="E1613" s="107" t="s">
        <v>177</v>
      </c>
      <c r="F1613" s="107" t="s">
        <v>150</v>
      </c>
      <c r="G1613" s="144">
        <v>2</v>
      </c>
      <c r="H1613" s="145"/>
      <c r="I1613" s="144">
        <v>2</v>
      </c>
      <c r="J1613" s="146">
        <f t="shared" si="2"/>
        <v>0</v>
      </c>
    </row>
    <row r="1614" spans="1:10" s="107" customFormat="1" x14ac:dyDescent="0.3">
      <c r="A1614" s="107">
        <v>2018</v>
      </c>
      <c r="B1614" s="107" t="s">
        <v>15</v>
      </c>
      <c r="C1614" s="107" t="str">
        <f>VLOOKUP(B1614,lookup!A:C,3,FALSE)</f>
        <v>Non Metropolitan Fire Authorities</v>
      </c>
      <c r="D1614" s="107" t="str">
        <f>VLOOKUP(B1614,lookup!A:D,4,FALSE)</f>
        <v>E31000006</v>
      </c>
      <c r="E1614" s="107" t="s">
        <v>178</v>
      </c>
      <c r="F1614" s="107" t="s">
        <v>150</v>
      </c>
      <c r="G1614" s="144">
        <v>1</v>
      </c>
      <c r="H1614" s="145"/>
      <c r="I1614" s="144">
        <v>1</v>
      </c>
      <c r="J1614" s="146">
        <f t="shared" si="2"/>
        <v>0</v>
      </c>
    </row>
    <row r="1615" spans="1:10" s="107" customFormat="1" x14ac:dyDescent="0.3">
      <c r="A1615" s="107">
        <v>2018</v>
      </c>
      <c r="B1615" s="107" t="s">
        <v>15</v>
      </c>
      <c r="C1615" s="107" t="str">
        <f>VLOOKUP(B1615,lookup!A:C,3,FALSE)</f>
        <v>Non Metropolitan Fire Authorities</v>
      </c>
      <c r="D1615" s="107" t="str">
        <f>VLOOKUP(B1615,lookup!A:D,4,FALSE)</f>
        <v>E31000006</v>
      </c>
      <c r="E1615" s="107" t="s">
        <v>179</v>
      </c>
      <c r="F1615" s="107" t="s">
        <v>150</v>
      </c>
      <c r="G1615" s="144">
        <v>0</v>
      </c>
      <c r="H1615" s="145"/>
      <c r="I1615" s="144">
        <v>0</v>
      </c>
      <c r="J1615" s="146">
        <f t="shared" si="2"/>
        <v>0</v>
      </c>
    </row>
    <row r="1616" spans="1:10" s="107" customFormat="1" x14ac:dyDescent="0.3">
      <c r="A1616" s="107">
        <v>2018</v>
      </c>
      <c r="B1616" s="107" t="s">
        <v>15</v>
      </c>
      <c r="C1616" s="107" t="str">
        <f>VLOOKUP(B1616,lookup!A:C,3,FALSE)</f>
        <v>Non Metropolitan Fire Authorities</v>
      </c>
      <c r="D1616" s="107" t="str">
        <f>VLOOKUP(B1616,lookup!A:D,4,FALSE)</f>
        <v>E31000006</v>
      </c>
      <c r="E1616" s="107" t="s">
        <v>1087</v>
      </c>
      <c r="F1616" s="107" t="s">
        <v>150</v>
      </c>
      <c r="G1616" s="144">
        <v>0</v>
      </c>
      <c r="H1616" s="145"/>
      <c r="I1616" s="144">
        <v>0</v>
      </c>
      <c r="J1616" s="146">
        <f t="shared" si="2"/>
        <v>0</v>
      </c>
    </row>
    <row r="1617" spans="1:10" s="107" customFormat="1" x14ac:dyDescent="0.3">
      <c r="A1617" s="107">
        <v>2018</v>
      </c>
      <c r="B1617" s="107" t="s">
        <v>15</v>
      </c>
      <c r="C1617" s="107" t="str">
        <f>VLOOKUP(B1617,lookup!A:C,3,FALSE)</f>
        <v>Non Metropolitan Fire Authorities</v>
      </c>
      <c r="D1617" s="107" t="str">
        <f>VLOOKUP(B1617,lookup!A:D,4,FALSE)</f>
        <v>E31000006</v>
      </c>
      <c r="E1617" s="107" t="s">
        <v>176</v>
      </c>
      <c r="F1617" s="107" t="s">
        <v>150</v>
      </c>
      <c r="G1617" s="144">
        <v>7</v>
      </c>
      <c r="H1617" s="145"/>
      <c r="I1617" s="144">
        <v>7</v>
      </c>
      <c r="J1617" s="146">
        <f t="shared" si="2"/>
        <v>0</v>
      </c>
    </row>
    <row r="1618" spans="1:10" s="107" customFormat="1" x14ac:dyDescent="0.3">
      <c r="A1618" s="107">
        <v>2018</v>
      </c>
      <c r="B1618" s="107" t="s">
        <v>18</v>
      </c>
      <c r="C1618" s="107" t="str">
        <f>VLOOKUP(B1618,lookup!A:C,3,FALSE)</f>
        <v>Non Metropolitan Fire Authorities</v>
      </c>
      <c r="D1618" s="107" t="str">
        <f>VLOOKUP(B1618,lookup!A:D,4,FALSE)</f>
        <v>E31000007</v>
      </c>
      <c r="E1618" s="107" t="s">
        <v>175</v>
      </c>
      <c r="F1618" s="107" t="s">
        <v>157</v>
      </c>
      <c r="G1618" s="144">
        <v>210</v>
      </c>
      <c r="H1618" s="145"/>
      <c r="I1618" s="144">
        <v>210</v>
      </c>
      <c r="J1618" s="146">
        <f t="shared" si="2"/>
        <v>0</v>
      </c>
    </row>
    <row r="1619" spans="1:10" s="107" customFormat="1" x14ac:dyDescent="0.3">
      <c r="A1619" s="107">
        <v>2018</v>
      </c>
      <c r="B1619" s="107" t="s">
        <v>18</v>
      </c>
      <c r="C1619" s="107" t="str">
        <f>VLOOKUP(B1619,lookup!A:C,3,FALSE)</f>
        <v>Non Metropolitan Fire Authorities</v>
      </c>
      <c r="D1619" s="107" t="str">
        <f>VLOOKUP(B1619,lookup!A:D,4,FALSE)</f>
        <v>E31000007</v>
      </c>
      <c r="E1619" s="107" t="s">
        <v>177</v>
      </c>
      <c r="F1619" s="107" t="s">
        <v>157</v>
      </c>
      <c r="G1619" s="144">
        <v>0</v>
      </c>
      <c r="H1619" s="145"/>
      <c r="I1619" s="144">
        <v>0</v>
      </c>
      <c r="J1619" s="146">
        <f t="shared" si="2"/>
        <v>0</v>
      </c>
    </row>
    <row r="1620" spans="1:10" s="107" customFormat="1" x14ac:dyDescent="0.3">
      <c r="A1620" s="107">
        <v>2018</v>
      </c>
      <c r="B1620" s="107" t="s">
        <v>18</v>
      </c>
      <c r="C1620" s="107" t="str">
        <f>VLOOKUP(B1620,lookup!A:C,3,FALSE)</f>
        <v>Non Metropolitan Fire Authorities</v>
      </c>
      <c r="D1620" s="107" t="str">
        <f>VLOOKUP(B1620,lookup!A:D,4,FALSE)</f>
        <v>E31000007</v>
      </c>
      <c r="E1620" s="107" t="s">
        <v>178</v>
      </c>
      <c r="F1620" s="107" t="s">
        <v>157</v>
      </c>
      <c r="G1620" s="144">
        <v>2</v>
      </c>
      <c r="H1620" s="145"/>
      <c r="I1620" s="144">
        <v>2</v>
      </c>
      <c r="J1620" s="146">
        <f t="shared" si="2"/>
        <v>0</v>
      </c>
    </row>
    <row r="1621" spans="1:10" s="107" customFormat="1" x14ac:dyDescent="0.3">
      <c r="A1621" s="107">
        <v>2018</v>
      </c>
      <c r="B1621" s="107" t="s">
        <v>18</v>
      </c>
      <c r="C1621" s="107" t="str">
        <f>VLOOKUP(B1621,lookup!A:C,3,FALSE)</f>
        <v>Non Metropolitan Fire Authorities</v>
      </c>
      <c r="D1621" s="107" t="str">
        <f>VLOOKUP(B1621,lookup!A:D,4,FALSE)</f>
        <v>E31000007</v>
      </c>
      <c r="E1621" s="107" t="s">
        <v>179</v>
      </c>
      <c r="F1621" s="107" t="s">
        <v>157</v>
      </c>
      <c r="G1621" s="144">
        <v>1</v>
      </c>
      <c r="H1621" s="145"/>
      <c r="I1621" s="144">
        <v>1</v>
      </c>
      <c r="J1621" s="146">
        <f t="shared" si="2"/>
        <v>0</v>
      </c>
    </row>
    <row r="1622" spans="1:10" s="107" customFormat="1" x14ac:dyDescent="0.3">
      <c r="A1622" s="107">
        <v>2018</v>
      </c>
      <c r="B1622" s="107" t="s">
        <v>18</v>
      </c>
      <c r="C1622" s="107" t="str">
        <f>VLOOKUP(B1622,lookup!A:C,3,FALSE)</f>
        <v>Non Metropolitan Fire Authorities</v>
      </c>
      <c r="D1622" s="107" t="str">
        <f>VLOOKUP(B1622,lookup!A:D,4,FALSE)</f>
        <v>E31000007</v>
      </c>
      <c r="E1622" s="107" t="s">
        <v>1087</v>
      </c>
      <c r="F1622" s="107" t="s">
        <v>157</v>
      </c>
      <c r="G1622" s="144">
        <v>0</v>
      </c>
      <c r="H1622" s="145"/>
      <c r="I1622" s="144">
        <v>0</v>
      </c>
      <c r="J1622" s="146">
        <f t="shared" si="2"/>
        <v>0</v>
      </c>
    </row>
    <row r="1623" spans="1:10" s="107" customFormat="1" x14ac:dyDescent="0.3">
      <c r="A1623" s="107">
        <v>2018</v>
      </c>
      <c r="B1623" s="107" t="s">
        <v>18</v>
      </c>
      <c r="C1623" s="107" t="str">
        <f>VLOOKUP(B1623,lookup!A:C,3,FALSE)</f>
        <v>Non Metropolitan Fire Authorities</v>
      </c>
      <c r="D1623" s="107" t="str">
        <f>VLOOKUP(B1623,lookup!A:D,4,FALSE)</f>
        <v>E31000007</v>
      </c>
      <c r="E1623" s="107" t="s">
        <v>176</v>
      </c>
      <c r="F1623" s="107" t="s">
        <v>157</v>
      </c>
      <c r="G1623" s="144">
        <v>112</v>
      </c>
      <c r="H1623" s="145"/>
      <c r="I1623" s="144">
        <v>112</v>
      </c>
      <c r="J1623" s="146">
        <f t="shared" si="2"/>
        <v>0</v>
      </c>
    </row>
    <row r="1624" spans="1:10" s="107" customFormat="1" x14ac:dyDescent="0.3">
      <c r="A1624" s="107">
        <v>2018</v>
      </c>
      <c r="B1624" s="107" t="s">
        <v>18</v>
      </c>
      <c r="C1624" s="107" t="str">
        <f>VLOOKUP(B1624,lookup!A:C,3,FALSE)</f>
        <v>Non Metropolitan Fire Authorities</v>
      </c>
      <c r="D1624" s="107" t="str">
        <f>VLOOKUP(B1624,lookup!A:D,4,FALSE)</f>
        <v>E31000007</v>
      </c>
      <c r="E1624" s="107" t="s">
        <v>175</v>
      </c>
      <c r="F1624" s="107" t="s">
        <v>158</v>
      </c>
      <c r="G1624" s="144">
        <v>59</v>
      </c>
      <c r="H1624" s="145"/>
      <c r="I1624" s="144">
        <v>59</v>
      </c>
      <c r="J1624" s="146">
        <f t="shared" si="2"/>
        <v>0</v>
      </c>
    </row>
    <row r="1625" spans="1:10" s="107" customFormat="1" x14ac:dyDescent="0.3">
      <c r="A1625" s="107">
        <v>2018</v>
      </c>
      <c r="B1625" s="107" t="s">
        <v>18</v>
      </c>
      <c r="C1625" s="107" t="str">
        <f>VLOOKUP(B1625,lookup!A:C,3,FALSE)</f>
        <v>Non Metropolitan Fire Authorities</v>
      </c>
      <c r="D1625" s="107" t="str">
        <f>VLOOKUP(B1625,lookup!A:D,4,FALSE)</f>
        <v>E31000007</v>
      </c>
      <c r="E1625" s="107" t="s">
        <v>177</v>
      </c>
      <c r="F1625" s="107" t="s">
        <v>158</v>
      </c>
      <c r="G1625" s="144">
        <v>0</v>
      </c>
      <c r="H1625" s="145"/>
      <c r="I1625" s="144">
        <v>0</v>
      </c>
      <c r="J1625" s="146">
        <f t="shared" si="2"/>
        <v>0</v>
      </c>
    </row>
    <row r="1626" spans="1:10" s="107" customFormat="1" x14ac:dyDescent="0.3">
      <c r="A1626" s="107">
        <v>2018</v>
      </c>
      <c r="B1626" s="107" t="s">
        <v>18</v>
      </c>
      <c r="C1626" s="107" t="str">
        <f>VLOOKUP(B1626,lookup!A:C,3,FALSE)</f>
        <v>Non Metropolitan Fire Authorities</v>
      </c>
      <c r="D1626" s="107" t="str">
        <f>VLOOKUP(B1626,lookup!A:D,4,FALSE)</f>
        <v>E31000007</v>
      </c>
      <c r="E1626" s="107" t="s">
        <v>178</v>
      </c>
      <c r="F1626" s="107" t="s">
        <v>158</v>
      </c>
      <c r="G1626" s="144">
        <v>0</v>
      </c>
      <c r="H1626" s="145"/>
      <c r="I1626" s="144">
        <v>0</v>
      </c>
      <c r="J1626" s="146">
        <f t="shared" si="2"/>
        <v>0</v>
      </c>
    </row>
    <row r="1627" spans="1:10" s="107" customFormat="1" x14ac:dyDescent="0.3">
      <c r="A1627" s="107">
        <v>2018</v>
      </c>
      <c r="B1627" s="107" t="s">
        <v>18</v>
      </c>
      <c r="C1627" s="107" t="str">
        <f>VLOOKUP(B1627,lookup!A:C,3,FALSE)</f>
        <v>Non Metropolitan Fire Authorities</v>
      </c>
      <c r="D1627" s="107" t="str">
        <f>VLOOKUP(B1627,lookup!A:D,4,FALSE)</f>
        <v>E31000007</v>
      </c>
      <c r="E1627" s="107" t="s">
        <v>179</v>
      </c>
      <c r="F1627" s="107" t="s">
        <v>158</v>
      </c>
      <c r="G1627" s="144">
        <v>0</v>
      </c>
      <c r="H1627" s="145"/>
      <c r="I1627" s="144">
        <v>0</v>
      </c>
      <c r="J1627" s="146">
        <f t="shared" si="2"/>
        <v>0</v>
      </c>
    </row>
    <row r="1628" spans="1:10" s="107" customFormat="1" x14ac:dyDescent="0.3">
      <c r="A1628" s="107">
        <v>2018</v>
      </c>
      <c r="B1628" s="107" t="s">
        <v>18</v>
      </c>
      <c r="C1628" s="107" t="str">
        <f>VLOOKUP(B1628,lookup!A:C,3,FALSE)</f>
        <v>Non Metropolitan Fire Authorities</v>
      </c>
      <c r="D1628" s="107" t="str">
        <f>VLOOKUP(B1628,lookup!A:D,4,FALSE)</f>
        <v>E31000007</v>
      </c>
      <c r="E1628" s="107" t="s">
        <v>1087</v>
      </c>
      <c r="F1628" s="107" t="s">
        <v>158</v>
      </c>
      <c r="G1628" s="144">
        <v>1</v>
      </c>
      <c r="H1628" s="145"/>
      <c r="I1628" s="144">
        <v>1</v>
      </c>
      <c r="J1628" s="146">
        <f t="shared" si="2"/>
        <v>0</v>
      </c>
    </row>
    <row r="1629" spans="1:10" s="107" customFormat="1" x14ac:dyDescent="0.3">
      <c r="A1629" s="107">
        <v>2018</v>
      </c>
      <c r="B1629" s="107" t="s">
        <v>18</v>
      </c>
      <c r="C1629" s="107" t="str">
        <f>VLOOKUP(B1629,lookup!A:C,3,FALSE)</f>
        <v>Non Metropolitan Fire Authorities</v>
      </c>
      <c r="D1629" s="107" t="str">
        <f>VLOOKUP(B1629,lookup!A:D,4,FALSE)</f>
        <v>E31000007</v>
      </c>
      <c r="E1629" s="107" t="s">
        <v>176</v>
      </c>
      <c r="F1629" s="107" t="s">
        <v>158</v>
      </c>
      <c r="G1629" s="144">
        <v>61</v>
      </c>
      <c r="H1629" s="145"/>
      <c r="I1629" s="144">
        <v>61</v>
      </c>
      <c r="J1629" s="146">
        <f t="shared" si="2"/>
        <v>0</v>
      </c>
    </row>
    <row r="1630" spans="1:10" s="107" customFormat="1" x14ac:dyDescent="0.3">
      <c r="A1630" s="107">
        <v>2018</v>
      </c>
      <c r="B1630" s="107" t="s">
        <v>18</v>
      </c>
      <c r="C1630" s="107" t="str">
        <f>VLOOKUP(B1630,lookup!A:C,3,FALSE)</f>
        <v>Non Metropolitan Fire Authorities</v>
      </c>
      <c r="D1630" s="107" t="str">
        <f>VLOOKUP(B1630,lookup!A:D,4,FALSE)</f>
        <v>E31000007</v>
      </c>
      <c r="E1630" s="107" t="s">
        <v>175</v>
      </c>
      <c r="F1630" s="107" t="s">
        <v>149</v>
      </c>
      <c r="G1630" s="144">
        <v>21</v>
      </c>
      <c r="H1630" s="145"/>
      <c r="I1630" s="144">
        <v>21</v>
      </c>
      <c r="J1630" s="146">
        <f t="shared" si="2"/>
        <v>0</v>
      </c>
    </row>
    <row r="1631" spans="1:10" s="107" customFormat="1" x14ac:dyDescent="0.3">
      <c r="A1631" s="107">
        <v>2018</v>
      </c>
      <c r="B1631" s="107" t="s">
        <v>18</v>
      </c>
      <c r="C1631" s="107" t="str">
        <f>VLOOKUP(B1631,lookup!A:C,3,FALSE)</f>
        <v>Non Metropolitan Fire Authorities</v>
      </c>
      <c r="D1631" s="107" t="str">
        <f>VLOOKUP(B1631,lookup!A:D,4,FALSE)</f>
        <v>E31000007</v>
      </c>
      <c r="E1631" s="107" t="s">
        <v>177</v>
      </c>
      <c r="F1631" s="107" t="s">
        <v>149</v>
      </c>
      <c r="G1631" s="144">
        <v>0</v>
      </c>
      <c r="H1631" s="145"/>
      <c r="I1631" s="144">
        <v>0</v>
      </c>
      <c r="J1631" s="146">
        <f t="shared" si="2"/>
        <v>0</v>
      </c>
    </row>
    <row r="1632" spans="1:10" s="107" customFormat="1" x14ac:dyDescent="0.3">
      <c r="A1632" s="107">
        <v>2018</v>
      </c>
      <c r="B1632" s="107" t="s">
        <v>18</v>
      </c>
      <c r="C1632" s="107" t="str">
        <f>VLOOKUP(B1632,lookup!A:C,3,FALSE)</f>
        <v>Non Metropolitan Fire Authorities</v>
      </c>
      <c r="D1632" s="107" t="str">
        <f>VLOOKUP(B1632,lookup!A:D,4,FALSE)</f>
        <v>E31000007</v>
      </c>
      <c r="E1632" s="107" t="s">
        <v>178</v>
      </c>
      <c r="F1632" s="107" t="s">
        <v>149</v>
      </c>
      <c r="G1632" s="144">
        <v>0</v>
      </c>
      <c r="H1632" s="145"/>
      <c r="I1632" s="144">
        <v>0</v>
      </c>
      <c r="J1632" s="146">
        <f t="shared" si="2"/>
        <v>0</v>
      </c>
    </row>
    <row r="1633" spans="1:10" s="107" customFormat="1" x14ac:dyDescent="0.3">
      <c r="A1633" s="107">
        <v>2018</v>
      </c>
      <c r="B1633" s="107" t="s">
        <v>18</v>
      </c>
      <c r="C1633" s="107" t="str">
        <f>VLOOKUP(B1633,lookup!A:C,3,FALSE)</f>
        <v>Non Metropolitan Fire Authorities</v>
      </c>
      <c r="D1633" s="107" t="str">
        <f>VLOOKUP(B1633,lookup!A:D,4,FALSE)</f>
        <v>E31000007</v>
      </c>
      <c r="E1633" s="107" t="s">
        <v>179</v>
      </c>
      <c r="F1633" s="107" t="s">
        <v>149</v>
      </c>
      <c r="G1633" s="144">
        <v>0</v>
      </c>
      <c r="H1633" s="145"/>
      <c r="I1633" s="144">
        <v>0</v>
      </c>
      <c r="J1633" s="146">
        <f t="shared" si="2"/>
        <v>0</v>
      </c>
    </row>
    <row r="1634" spans="1:10" s="107" customFormat="1" x14ac:dyDescent="0.3">
      <c r="A1634" s="107">
        <v>2018</v>
      </c>
      <c r="B1634" s="107" t="s">
        <v>18</v>
      </c>
      <c r="C1634" s="107" t="str">
        <f>VLOOKUP(B1634,lookup!A:C,3,FALSE)</f>
        <v>Non Metropolitan Fire Authorities</v>
      </c>
      <c r="D1634" s="107" t="str">
        <f>VLOOKUP(B1634,lookup!A:D,4,FALSE)</f>
        <v>E31000007</v>
      </c>
      <c r="E1634" s="107" t="s">
        <v>1087</v>
      </c>
      <c r="F1634" s="107" t="s">
        <v>149</v>
      </c>
      <c r="G1634" s="144">
        <v>0</v>
      </c>
      <c r="H1634" s="145"/>
      <c r="I1634" s="144">
        <v>0</v>
      </c>
      <c r="J1634" s="146">
        <f t="shared" si="2"/>
        <v>0</v>
      </c>
    </row>
    <row r="1635" spans="1:10" s="107" customFormat="1" x14ac:dyDescent="0.3">
      <c r="A1635" s="107">
        <v>2018</v>
      </c>
      <c r="B1635" s="107" t="s">
        <v>18</v>
      </c>
      <c r="C1635" s="107" t="str">
        <f>VLOOKUP(B1635,lookup!A:C,3,FALSE)</f>
        <v>Non Metropolitan Fire Authorities</v>
      </c>
      <c r="D1635" s="107" t="str">
        <f>VLOOKUP(B1635,lookup!A:D,4,FALSE)</f>
        <v>E31000007</v>
      </c>
      <c r="E1635" s="107" t="s">
        <v>176</v>
      </c>
      <c r="F1635" s="107" t="s">
        <v>149</v>
      </c>
      <c r="G1635" s="144">
        <v>1</v>
      </c>
      <c r="H1635" s="145"/>
      <c r="I1635" s="144">
        <v>1</v>
      </c>
      <c r="J1635" s="146">
        <f t="shared" si="2"/>
        <v>0</v>
      </c>
    </row>
    <row r="1636" spans="1:10" s="107" customFormat="1" x14ac:dyDescent="0.3">
      <c r="A1636" s="107">
        <v>2018</v>
      </c>
      <c r="B1636" s="107" t="s">
        <v>18</v>
      </c>
      <c r="C1636" s="107" t="str">
        <f>VLOOKUP(B1636,lookup!A:C,3,FALSE)</f>
        <v>Non Metropolitan Fire Authorities</v>
      </c>
      <c r="D1636" s="107" t="str">
        <f>VLOOKUP(B1636,lookup!A:D,4,FALSE)</f>
        <v>E31000007</v>
      </c>
      <c r="E1636" s="107" t="s">
        <v>175</v>
      </c>
      <c r="F1636" s="107" t="s">
        <v>150</v>
      </c>
      <c r="G1636" s="144">
        <v>69</v>
      </c>
      <c r="H1636" s="145"/>
      <c r="I1636" s="144">
        <v>69</v>
      </c>
      <c r="J1636" s="146">
        <f t="shared" si="2"/>
        <v>0</v>
      </c>
    </row>
    <row r="1637" spans="1:10" s="107" customFormat="1" x14ac:dyDescent="0.3">
      <c r="A1637" s="107">
        <v>2018</v>
      </c>
      <c r="B1637" s="107" t="s">
        <v>18</v>
      </c>
      <c r="C1637" s="107" t="str">
        <f>VLOOKUP(B1637,lookup!A:C,3,FALSE)</f>
        <v>Non Metropolitan Fire Authorities</v>
      </c>
      <c r="D1637" s="107" t="str">
        <f>VLOOKUP(B1637,lookup!A:D,4,FALSE)</f>
        <v>E31000007</v>
      </c>
      <c r="E1637" s="107" t="s">
        <v>177</v>
      </c>
      <c r="F1637" s="107" t="s">
        <v>150</v>
      </c>
      <c r="G1637" s="144">
        <v>0</v>
      </c>
      <c r="H1637" s="145"/>
      <c r="I1637" s="144">
        <v>0</v>
      </c>
      <c r="J1637" s="146">
        <f t="shared" si="2"/>
        <v>0</v>
      </c>
    </row>
    <row r="1638" spans="1:10" s="107" customFormat="1" x14ac:dyDescent="0.3">
      <c r="A1638" s="107">
        <v>2018</v>
      </c>
      <c r="B1638" s="107" t="s">
        <v>18</v>
      </c>
      <c r="C1638" s="107" t="str">
        <f>VLOOKUP(B1638,lookup!A:C,3,FALSE)</f>
        <v>Non Metropolitan Fire Authorities</v>
      </c>
      <c r="D1638" s="107" t="str">
        <f>VLOOKUP(B1638,lookup!A:D,4,FALSE)</f>
        <v>E31000007</v>
      </c>
      <c r="E1638" s="107" t="s">
        <v>178</v>
      </c>
      <c r="F1638" s="107" t="s">
        <v>150</v>
      </c>
      <c r="G1638" s="144">
        <v>2</v>
      </c>
      <c r="H1638" s="145"/>
      <c r="I1638" s="144">
        <v>2</v>
      </c>
      <c r="J1638" s="146">
        <f t="shared" si="2"/>
        <v>0</v>
      </c>
    </row>
    <row r="1639" spans="1:10" s="107" customFormat="1" x14ac:dyDescent="0.3">
      <c r="A1639" s="107">
        <v>2018</v>
      </c>
      <c r="B1639" s="107" t="s">
        <v>18</v>
      </c>
      <c r="C1639" s="107" t="str">
        <f>VLOOKUP(B1639,lookup!A:C,3,FALSE)</f>
        <v>Non Metropolitan Fire Authorities</v>
      </c>
      <c r="D1639" s="107" t="str">
        <f>VLOOKUP(B1639,lookup!A:D,4,FALSE)</f>
        <v>E31000007</v>
      </c>
      <c r="E1639" s="107" t="s">
        <v>179</v>
      </c>
      <c r="F1639" s="107" t="s">
        <v>150</v>
      </c>
      <c r="G1639" s="144">
        <v>0</v>
      </c>
      <c r="H1639" s="145"/>
      <c r="I1639" s="144">
        <v>0</v>
      </c>
      <c r="J1639" s="146">
        <f t="shared" si="2"/>
        <v>0</v>
      </c>
    </row>
    <row r="1640" spans="1:10" s="107" customFormat="1" x14ac:dyDescent="0.3">
      <c r="A1640" s="107">
        <v>2018</v>
      </c>
      <c r="B1640" s="107" t="s">
        <v>18</v>
      </c>
      <c r="C1640" s="107" t="str">
        <f>VLOOKUP(B1640,lookup!A:C,3,FALSE)</f>
        <v>Non Metropolitan Fire Authorities</v>
      </c>
      <c r="D1640" s="107" t="str">
        <f>VLOOKUP(B1640,lookup!A:D,4,FALSE)</f>
        <v>E31000007</v>
      </c>
      <c r="E1640" s="107" t="s">
        <v>1087</v>
      </c>
      <c r="F1640" s="107" t="s">
        <v>150</v>
      </c>
      <c r="G1640" s="144">
        <v>0</v>
      </c>
      <c r="H1640" s="145"/>
      <c r="I1640" s="144">
        <v>0</v>
      </c>
      <c r="J1640" s="146">
        <f t="shared" si="2"/>
        <v>0</v>
      </c>
    </row>
    <row r="1641" spans="1:10" s="107" customFormat="1" x14ac:dyDescent="0.3">
      <c r="A1641" s="107">
        <v>2018</v>
      </c>
      <c r="B1641" s="107" t="s">
        <v>18</v>
      </c>
      <c r="C1641" s="107" t="str">
        <f>VLOOKUP(B1641,lookup!A:C,3,FALSE)</f>
        <v>Non Metropolitan Fire Authorities</v>
      </c>
      <c r="D1641" s="107" t="str">
        <f>VLOOKUP(B1641,lookup!A:D,4,FALSE)</f>
        <v>E31000007</v>
      </c>
      <c r="E1641" s="107" t="s">
        <v>176</v>
      </c>
      <c r="F1641" s="107" t="s">
        <v>150</v>
      </c>
      <c r="G1641" s="144">
        <v>49</v>
      </c>
      <c r="H1641" s="145"/>
      <c r="I1641" s="144">
        <v>49</v>
      </c>
      <c r="J1641" s="146">
        <f t="shared" si="2"/>
        <v>0</v>
      </c>
    </row>
    <row r="1642" spans="1:10" s="107" customFormat="1" x14ac:dyDescent="0.3">
      <c r="A1642" s="107">
        <v>2018</v>
      </c>
      <c r="B1642" s="107" t="s">
        <v>21</v>
      </c>
      <c r="C1642" s="107" t="str">
        <f>VLOOKUP(B1642,lookup!A:C,3,FALSE)</f>
        <v>Non Metropolitan Fire Authorities</v>
      </c>
      <c r="D1642" s="107" t="str">
        <f>VLOOKUP(B1642,lookup!A:D,4,FALSE)</f>
        <v>E31000008</v>
      </c>
      <c r="E1642" s="107" t="s">
        <v>175</v>
      </c>
      <c r="F1642" s="107" t="s">
        <v>157</v>
      </c>
      <c r="G1642" s="144">
        <v>163</v>
      </c>
      <c r="H1642" s="145"/>
      <c r="I1642" s="144">
        <v>163</v>
      </c>
      <c r="J1642" s="146">
        <f t="shared" si="2"/>
        <v>0</v>
      </c>
    </row>
    <row r="1643" spans="1:10" s="107" customFormat="1" x14ac:dyDescent="0.3">
      <c r="A1643" s="107">
        <v>2018</v>
      </c>
      <c r="B1643" s="107" t="s">
        <v>21</v>
      </c>
      <c r="C1643" s="107" t="str">
        <f>VLOOKUP(B1643,lookup!A:C,3,FALSE)</f>
        <v>Non Metropolitan Fire Authorities</v>
      </c>
      <c r="D1643" s="107" t="str">
        <f>VLOOKUP(B1643,lookup!A:D,4,FALSE)</f>
        <v>E31000008</v>
      </c>
      <c r="E1643" s="107" t="s">
        <v>177</v>
      </c>
      <c r="F1643" s="107" t="s">
        <v>157</v>
      </c>
      <c r="G1643" s="144">
        <v>3</v>
      </c>
      <c r="H1643" s="145"/>
      <c r="I1643" s="144">
        <v>3</v>
      </c>
      <c r="J1643" s="146">
        <f t="shared" si="2"/>
        <v>0</v>
      </c>
    </row>
    <row r="1644" spans="1:10" s="107" customFormat="1" x14ac:dyDescent="0.3">
      <c r="A1644" s="107">
        <v>2018</v>
      </c>
      <c r="B1644" s="107" t="s">
        <v>21</v>
      </c>
      <c r="C1644" s="107" t="str">
        <f>VLOOKUP(B1644,lookup!A:C,3,FALSE)</f>
        <v>Non Metropolitan Fire Authorities</v>
      </c>
      <c r="D1644" s="107" t="str">
        <f>VLOOKUP(B1644,lookup!A:D,4,FALSE)</f>
        <v>E31000008</v>
      </c>
      <c r="E1644" s="107" t="s">
        <v>178</v>
      </c>
      <c r="F1644" s="107" t="s">
        <v>157</v>
      </c>
      <c r="G1644" s="144">
        <v>0</v>
      </c>
      <c r="H1644" s="145"/>
      <c r="I1644" s="144">
        <v>0</v>
      </c>
      <c r="J1644" s="146">
        <f t="shared" si="2"/>
        <v>0</v>
      </c>
    </row>
    <row r="1645" spans="1:10" s="107" customFormat="1" x14ac:dyDescent="0.3">
      <c r="A1645" s="107">
        <v>2018</v>
      </c>
      <c r="B1645" s="107" t="s">
        <v>21</v>
      </c>
      <c r="C1645" s="107" t="str">
        <f>VLOOKUP(B1645,lookup!A:C,3,FALSE)</f>
        <v>Non Metropolitan Fire Authorities</v>
      </c>
      <c r="D1645" s="107" t="str">
        <f>VLOOKUP(B1645,lookup!A:D,4,FALSE)</f>
        <v>E31000008</v>
      </c>
      <c r="E1645" s="107" t="s">
        <v>179</v>
      </c>
      <c r="F1645" s="107" t="s">
        <v>157</v>
      </c>
      <c r="G1645" s="144">
        <v>1</v>
      </c>
      <c r="H1645" s="145"/>
      <c r="I1645" s="144">
        <v>1</v>
      </c>
      <c r="J1645" s="146">
        <f t="shared" si="2"/>
        <v>0</v>
      </c>
    </row>
    <row r="1646" spans="1:10" s="107" customFormat="1" x14ac:dyDescent="0.3">
      <c r="A1646" s="107">
        <v>2018</v>
      </c>
      <c r="B1646" s="107" t="s">
        <v>21</v>
      </c>
      <c r="C1646" s="107" t="str">
        <f>VLOOKUP(B1646,lookup!A:C,3,FALSE)</f>
        <v>Non Metropolitan Fire Authorities</v>
      </c>
      <c r="D1646" s="107" t="str">
        <f>VLOOKUP(B1646,lookup!A:D,4,FALSE)</f>
        <v>E31000008</v>
      </c>
      <c r="E1646" s="107" t="s">
        <v>1087</v>
      </c>
      <c r="F1646" s="107" t="s">
        <v>157</v>
      </c>
      <c r="G1646" s="144">
        <v>2</v>
      </c>
      <c r="H1646" s="145"/>
      <c r="I1646" s="144">
        <v>2</v>
      </c>
      <c r="J1646" s="146">
        <f t="shared" si="2"/>
        <v>0</v>
      </c>
    </row>
    <row r="1647" spans="1:10" s="107" customFormat="1" x14ac:dyDescent="0.3">
      <c r="A1647" s="107">
        <v>2018</v>
      </c>
      <c r="B1647" s="107" t="s">
        <v>21</v>
      </c>
      <c r="C1647" s="107" t="str">
        <f>VLOOKUP(B1647,lookup!A:C,3,FALSE)</f>
        <v>Non Metropolitan Fire Authorities</v>
      </c>
      <c r="D1647" s="107" t="str">
        <f>VLOOKUP(B1647,lookup!A:D,4,FALSE)</f>
        <v>E31000008</v>
      </c>
      <c r="E1647" s="107" t="s">
        <v>176</v>
      </c>
      <c r="F1647" s="107" t="s">
        <v>157</v>
      </c>
      <c r="G1647" s="144">
        <v>18</v>
      </c>
      <c r="H1647" s="145"/>
      <c r="I1647" s="144">
        <v>18</v>
      </c>
      <c r="J1647" s="146">
        <f t="shared" si="2"/>
        <v>0</v>
      </c>
    </row>
    <row r="1648" spans="1:10" s="107" customFormat="1" x14ac:dyDescent="0.3">
      <c r="A1648" s="107">
        <v>2018</v>
      </c>
      <c r="B1648" s="107" t="s">
        <v>21</v>
      </c>
      <c r="C1648" s="107" t="str">
        <f>VLOOKUP(B1648,lookup!A:C,3,FALSE)</f>
        <v>Non Metropolitan Fire Authorities</v>
      </c>
      <c r="D1648" s="107" t="str">
        <f>VLOOKUP(B1648,lookup!A:D,4,FALSE)</f>
        <v>E31000008</v>
      </c>
      <c r="E1648" s="107" t="s">
        <v>175</v>
      </c>
      <c r="F1648" s="107" t="s">
        <v>158</v>
      </c>
      <c r="G1648" s="144">
        <v>320</v>
      </c>
      <c r="H1648" s="145"/>
      <c r="I1648" s="144">
        <v>320</v>
      </c>
      <c r="J1648" s="146">
        <f t="shared" si="2"/>
        <v>0</v>
      </c>
    </row>
    <row r="1649" spans="1:10" s="107" customFormat="1" x14ac:dyDescent="0.3">
      <c r="A1649" s="107">
        <v>2018</v>
      </c>
      <c r="B1649" s="107" t="s">
        <v>21</v>
      </c>
      <c r="C1649" s="107" t="str">
        <f>VLOOKUP(B1649,lookup!A:C,3,FALSE)</f>
        <v>Non Metropolitan Fire Authorities</v>
      </c>
      <c r="D1649" s="107" t="str">
        <f>VLOOKUP(B1649,lookup!A:D,4,FALSE)</f>
        <v>E31000008</v>
      </c>
      <c r="E1649" s="107" t="s">
        <v>177</v>
      </c>
      <c r="F1649" s="107" t="s">
        <v>158</v>
      </c>
      <c r="G1649" s="144">
        <v>3</v>
      </c>
      <c r="H1649" s="145"/>
      <c r="I1649" s="144">
        <v>3</v>
      </c>
      <c r="J1649" s="146">
        <f t="shared" si="2"/>
        <v>0</v>
      </c>
    </row>
    <row r="1650" spans="1:10" s="107" customFormat="1" x14ac:dyDescent="0.3">
      <c r="A1650" s="107">
        <v>2018</v>
      </c>
      <c r="B1650" s="107" t="s">
        <v>21</v>
      </c>
      <c r="C1650" s="107" t="str">
        <f>VLOOKUP(B1650,lookup!A:C,3,FALSE)</f>
        <v>Non Metropolitan Fire Authorities</v>
      </c>
      <c r="D1650" s="107" t="str">
        <f>VLOOKUP(B1650,lookup!A:D,4,FALSE)</f>
        <v>E31000008</v>
      </c>
      <c r="E1650" s="107" t="s">
        <v>178</v>
      </c>
      <c r="F1650" s="107" t="s">
        <v>158</v>
      </c>
      <c r="G1650" s="144">
        <v>0</v>
      </c>
      <c r="H1650" s="145"/>
      <c r="I1650" s="144">
        <v>0</v>
      </c>
      <c r="J1650" s="146">
        <f t="shared" si="2"/>
        <v>0</v>
      </c>
    </row>
    <row r="1651" spans="1:10" s="107" customFormat="1" x14ac:dyDescent="0.3">
      <c r="A1651" s="107">
        <v>2018</v>
      </c>
      <c r="B1651" s="107" t="s">
        <v>21</v>
      </c>
      <c r="C1651" s="107" t="str">
        <f>VLOOKUP(B1651,lookup!A:C,3,FALSE)</f>
        <v>Non Metropolitan Fire Authorities</v>
      </c>
      <c r="D1651" s="107" t="str">
        <f>VLOOKUP(B1651,lookup!A:D,4,FALSE)</f>
        <v>E31000008</v>
      </c>
      <c r="E1651" s="107" t="s">
        <v>179</v>
      </c>
      <c r="F1651" s="107" t="s">
        <v>158</v>
      </c>
      <c r="G1651" s="144">
        <v>1</v>
      </c>
      <c r="H1651" s="145"/>
      <c r="I1651" s="144">
        <v>1</v>
      </c>
      <c r="J1651" s="146">
        <f t="shared" si="2"/>
        <v>0</v>
      </c>
    </row>
    <row r="1652" spans="1:10" s="107" customFormat="1" x14ac:dyDescent="0.3">
      <c r="A1652" s="107">
        <v>2018</v>
      </c>
      <c r="B1652" s="107" t="s">
        <v>21</v>
      </c>
      <c r="C1652" s="107" t="str">
        <f>VLOOKUP(B1652,lookup!A:C,3,FALSE)</f>
        <v>Non Metropolitan Fire Authorities</v>
      </c>
      <c r="D1652" s="107" t="str">
        <f>VLOOKUP(B1652,lookup!A:D,4,FALSE)</f>
        <v>E31000008</v>
      </c>
      <c r="E1652" s="107" t="s">
        <v>1087</v>
      </c>
      <c r="F1652" s="107" t="s">
        <v>158</v>
      </c>
      <c r="G1652" s="144">
        <v>0</v>
      </c>
      <c r="H1652" s="145"/>
      <c r="I1652" s="144">
        <v>0</v>
      </c>
      <c r="J1652" s="146">
        <f t="shared" si="2"/>
        <v>0</v>
      </c>
    </row>
    <row r="1653" spans="1:10" s="107" customFormat="1" x14ac:dyDescent="0.3">
      <c r="A1653" s="107">
        <v>2018</v>
      </c>
      <c r="B1653" s="107" t="s">
        <v>21</v>
      </c>
      <c r="C1653" s="107" t="str">
        <f>VLOOKUP(B1653,lookup!A:C,3,FALSE)</f>
        <v>Non Metropolitan Fire Authorities</v>
      </c>
      <c r="D1653" s="107" t="str">
        <f>VLOOKUP(B1653,lookup!A:D,4,FALSE)</f>
        <v>E31000008</v>
      </c>
      <c r="E1653" s="107" t="s">
        <v>176</v>
      </c>
      <c r="F1653" s="107" t="s">
        <v>158</v>
      </c>
      <c r="G1653" s="144">
        <v>74</v>
      </c>
      <c r="H1653" s="145"/>
      <c r="I1653" s="144">
        <v>74</v>
      </c>
      <c r="J1653" s="146">
        <f t="shared" si="2"/>
        <v>0</v>
      </c>
    </row>
    <row r="1654" spans="1:10" s="107" customFormat="1" x14ac:dyDescent="0.3">
      <c r="A1654" s="107">
        <v>2018</v>
      </c>
      <c r="B1654" s="107" t="s">
        <v>21</v>
      </c>
      <c r="C1654" s="107" t="str">
        <f>VLOOKUP(B1654,lookup!A:C,3,FALSE)</f>
        <v>Non Metropolitan Fire Authorities</v>
      </c>
      <c r="D1654" s="107" t="str">
        <f>VLOOKUP(B1654,lookup!A:D,4,FALSE)</f>
        <v>E31000008</v>
      </c>
      <c r="E1654" s="107" t="s">
        <v>175</v>
      </c>
      <c r="F1654" s="107" t="s">
        <v>149</v>
      </c>
      <c r="G1654" s="144">
        <v>10</v>
      </c>
      <c r="H1654" s="145"/>
      <c r="I1654" s="144">
        <v>10</v>
      </c>
      <c r="J1654" s="146">
        <f t="shared" si="2"/>
        <v>0</v>
      </c>
    </row>
    <row r="1655" spans="1:10" s="107" customFormat="1" x14ac:dyDescent="0.3">
      <c r="A1655" s="107">
        <v>2018</v>
      </c>
      <c r="B1655" s="107" t="s">
        <v>21</v>
      </c>
      <c r="C1655" s="107" t="str">
        <f>VLOOKUP(B1655,lookup!A:C,3,FALSE)</f>
        <v>Non Metropolitan Fire Authorities</v>
      </c>
      <c r="D1655" s="107" t="str">
        <f>VLOOKUP(B1655,lookup!A:D,4,FALSE)</f>
        <v>E31000008</v>
      </c>
      <c r="E1655" s="107" t="s">
        <v>177</v>
      </c>
      <c r="F1655" s="107" t="s">
        <v>149</v>
      </c>
      <c r="G1655" s="144">
        <v>0</v>
      </c>
      <c r="H1655" s="145"/>
      <c r="I1655" s="144">
        <v>0</v>
      </c>
      <c r="J1655" s="146">
        <f t="shared" si="2"/>
        <v>0</v>
      </c>
    </row>
    <row r="1656" spans="1:10" s="107" customFormat="1" x14ac:dyDescent="0.3">
      <c r="A1656" s="107">
        <v>2018</v>
      </c>
      <c r="B1656" s="107" t="s">
        <v>21</v>
      </c>
      <c r="C1656" s="107" t="str">
        <f>VLOOKUP(B1656,lookup!A:C,3,FALSE)</f>
        <v>Non Metropolitan Fire Authorities</v>
      </c>
      <c r="D1656" s="107" t="str">
        <f>VLOOKUP(B1656,lookup!A:D,4,FALSE)</f>
        <v>E31000008</v>
      </c>
      <c r="E1656" s="107" t="s">
        <v>178</v>
      </c>
      <c r="F1656" s="107" t="s">
        <v>149</v>
      </c>
      <c r="G1656" s="144">
        <v>0</v>
      </c>
      <c r="H1656" s="145"/>
      <c r="I1656" s="144">
        <v>0</v>
      </c>
      <c r="J1656" s="146">
        <f t="shared" si="2"/>
        <v>0</v>
      </c>
    </row>
    <row r="1657" spans="1:10" s="107" customFormat="1" x14ac:dyDescent="0.3">
      <c r="A1657" s="107">
        <v>2018</v>
      </c>
      <c r="B1657" s="107" t="s">
        <v>21</v>
      </c>
      <c r="C1657" s="107" t="str">
        <f>VLOOKUP(B1657,lookup!A:C,3,FALSE)</f>
        <v>Non Metropolitan Fire Authorities</v>
      </c>
      <c r="D1657" s="107" t="str">
        <f>VLOOKUP(B1657,lookup!A:D,4,FALSE)</f>
        <v>E31000008</v>
      </c>
      <c r="E1657" s="107" t="s">
        <v>179</v>
      </c>
      <c r="F1657" s="107" t="s">
        <v>149</v>
      </c>
      <c r="G1657" s="144">
        <v>0</v>
      </c>
      <c r="H1657" s="145"/>
      <c r="I1657" s="144">
        <v>0</v>
      </c>
      <c r="J1657" s="146">
        <f t="shared" si="2"/>
        <v>0</v>
      </c>
    </row>
    <row r="1658" spans="1:10" s="107" customFormat="1" x14ac:dyDescent="0.3">
      <c r="A1658" s="107">
        <v>2018</v>
      </c>
      <c r="B1658" s="107" t="s">
        <v>21</v>
      </c>
      <c r="C1658" s="107" t="str">
        <f>VLOOKUP(B1658,lookup!A:C,3,FALSE)</f>
        <v>Non Metropolitan Fire Authorities</v>
      </c>
      <c r="D1658" s="107" t="str">
        <f>VLOOKUP(B1658,lookup!A:D,4,FALSE)</f>
        <v>E31000008</v>
      </c>
      <c r="E1658" s="107" t="s">
        <v>1087</v>
      </c>
      <c r="F1658" s="107" t="s">
        <v>149</v>
      </c>
      <c r="G1658" s="144">
        <v>0</v>
      </c>
      <c r="H1658" s="145"/>
      <c r="I1658" s="144">
        <v>0</v>
      </c>
      <c r="J1658" s="146">
        <f t="shared" si="2"/>
        <v>0</v>
      </c>
    </row>
    <row r="1659" spans="1:10" s="107" customFormat="1" x14ac:dyDescent="0.3">
      <c r="A1659" s="107">
        <v>2018</v>
      </c>
      <c r="B1659" s="107" t="s">
        <v>21</v>
      </c>
      <c r="C1659" s="107" t="str">
        <f>VLOOKUP(B1659,lookup!A:C,3,FALSE)</f>
        <v>Non Metropolitan Fire Authorities</v>
      </c>
      <c r="D1659" s="107" t="str">
        <f>VLOOKUP(B1659,lookup!A:D,4,FALSE)</f>
        <v>E31000008</v>
      </c>
      <c r="E1659" s="107" t="s">
        <v>176</v>
      </c>
      <c r="F1659" s="107" t="s">
        <v>149</v>
      </c>
      <c r="G1659" s="144">
        <v>8</v>
      </c>
      <c r="H1659" s="145"/>
      <c r="I1659" s="144">
        <v>8</v>
      </c>
      <c r="J1659" s="146">
        <f t="shared" si="2"/>
        <v>0</v>
      </c>
    </row>
    <row r="1660" spans="1:10" s="107" customFormat="1" x14ac:dyDescent="0.3">
      <c r="A1660" s="107">
        <v>2018</v>
      </c>
      <c r="B1660" s="107" t="s">
        <v>21</v>
      </c>
      <c r="C1660" s="107" t="str">
        <f>VLOOKUP(B1660,lookup!A:C,3,FALSE)</f>
        <v>Non Metropolitan Fire Authorities</v>
      </c>
      <c r="D1660" s="107" t="str">
        <f>VLOOKUP(B1660,lookup!A:D,4,FALSE)</f>
        <v>E31000008</v>
      </c>
      <c r="E1660" s="107" t="s">
        <v>175</v>
      </c>
      <c r="F1660" s="107" t="s">
        <v>150</v>
      </c>
      <c r="G1660" s="144">
        <v>115</v>
      </c>
      <c r="H1660" s="145"/>
      <c r="I1660" s="144">
        <v>115</v>
      </c>
      <c r="J1660" s="146">
        <f t="shared" si="2"/>
        <v>0</v>
      </c>
    </row>
    <row r="1661" spans="1:10" s="107" customFormat="1" x14ac:dyDescent="0.3">
      <c r="A1661" s="107">
        <v>2018</v>
      </c>
      <c r="B1661" s="107" t="s">
        <v>21</v>
      </c>
      <c r="C1661" s="107" t="str">
        <f>VLOOKUP(B1661,lookup!A:C,3,FALSE)</f>
        <v>Non Metropolitan Fire Authorities</v>
      </c>
      <c r="D1661" s="107" t="str">
        <f>VLOOKUP(B1661,lookup!A:D,4,FALSE)</f>
        <v>E31000008</v>
      </c>
      <c r="E1661" s="107" t="s">
        <v>177</v>
      </c>
      <c r="F1661" s="107" t="s">
        <v>150</v>
      </c>
      <c r="G1661" s="144">
        <v>0</v>
      </c>
      <c r="H1661" s="145"/>
      <c r="I1661" s="144">
        <v>0</v>
      </c>
      <c r="J1661" s="146">
        <f t="shared" si="2"/>
        <v>0</v>
      </c>
    </row>
    <row r="1662" spans="1:10" s="107" customFormat="1" x14ac:dyDescent="0.3">
      <c r="A1662" s="107">
        <v>2018</v>
      </c>
      <c r="B1662" s="107" t="s">
        <v>21</v>
      </c>
      <c r="C1662" s="107" t="str">
        <f>VLOOKUP(B1662,lookup!A:C,3,FALSE)</f>
        <v>Non Metropolitan Fire Authorities</v>
      </c>
      <c r="D1662" s="107" t="str">
        <f>VLOOKUP(B1662,lookup!A:D,4,FALSE)</f>
        <v>E31000008</v>
      </c>
      <c r="E1662" s="107" t="s">
        <v>178</v>
      </c>
      <c r="F1662" s="107" t="s">
        <v>150</v>
      </c>
      <c r="G1662" s="144">
        <v>0</v>
      </c>
      <c r="H1662" s="145"/>
      <c r="I1662" s="144">
        <v>0</v>
      </c>
      <c r="J1662" s="146">
        <f t="shared" si="2"/>
        <v>0</v>
      </c>
    </row>
    <row r="1663" spans="1:10" s="107" customFormat="1" x14ac:dyDescent="0.3">
      <c r="A1663" s="107">
        <v>2018</v>
      </c>
      <c r="B1663" s="107" t="s">
        <v>21</v>
      </c>
      <c r="C1663" s="107" t="str">
        <f>VLOOKUP(B1663,lookup!A:C,3,FALSE)</f>
        <v>Non Metropolitan Fire Authorities</v>
      </c>
      <c r="D1663" s="107" t="str">
        <f>VLOOKUP(B1663,lookup!A:D,4,FALSE)</f>
        <v>E31000008</v>
      </c>
      <c r="E1663" s="107" t="s">
        <v>179</v>
      </c>
      <c r="F1663" s="107" t="s">
        <v>150</v>
      </c>
      <c r="G1663" s="144">
        <v>1</v>
      </c>
      <c r="H1663" s="145"/>
      <c r="I1663" s="144">
        <v>1</v>
      </c>
      <c r="J1663" s="146">
        <f t="shared" si="2"/>
        <v>0</v>
      </c>
    </row>
    <row r="1664" spans="1:10" s="107" customFormat="1" x14ac:dyDescent="0.3">
      <c r="A1664" s="107">
        <v>2018</v>
      </c>
      <c r="B1664" s="107" t="s">
        <v>21</v>
      </c>
      <c r="C1664" s="107" t="str">
        <f>VLOOKUP(B1664,lookup!A:C,3,FALSE)</f>
        <v>Non Metropolitan Fire Authorities</v>
      </c>
      <c r="D1664" s="107" t="str">
        <f>VLOOKUP(B1664,lookup!A:D,4,FALSE)</f>
        <v>E31000008</v>
      </c>
      <c r="E1664" s="107" t="s">
        <v>1087</v>
      </c>
      <c r="F1664" s="107" t="s">
        <v>150</v>
      </c>
      <c r="G1664" s="144">
        <v>0</v>
      </c>
      <c r="H1664" s="145"/>
      <c r="I1664" s="144">
        <v>0</v>
      </c>
      <c r="J1664" s="146">
        <f t="shared" si="2"/>
        <v>0</v>
      </c>
    </row>
    <row r="1665" spans="1:10" s="107" customFormat="1" x14ac:dyDescent="0.3">
      <c r="A1665" s="107">
        <v>2018</v>
      </c>
      <c r="B1665" s="107" t="s">
        <v>21</v>
      </c>
      <c r="C1665" s="107" t="str">
        <f>VLOOKUP(B1665,lookup!A:C,3,FALSE)</f>
        <v>Non Metropolitan Fire Authorities</v>
      </c>
      <c r="D1665" s="107" t="str">
        <f>VLOOKUP(B1665,lookup!A:D,4,FALSE)</f>
        <v>E31000008</v>
      </c>
      <c r="E1665" s="107" t="s">
        <v>176</v>
      </c>
      <c r="F1665" s="107" t="s">
        <v>150</v>
      </c>
      <c r="G1665" s="144">
        <v>35</v>
      </c>
      <c r="H1665" s="145"/>
      <c r="I1665" s="144">
        <v>35</v>
      </c>
      <c r="J1665" s="146">
        <f t="shared" si="2"/>
        <v>0</v>
      </c>
    </row>
    <row r="1666" spans="1:10" s="107" customFormat="1" x14ac:dyDescent="0.3">
      <c r="A1666" s="107">
        <v>2018</v>
      </c>
      <c r="B1666" s="107" t="s">
        <v>24</v>
      </c>
      <c r="C1666" s="107" t="str">
        <f>VLOOKUP(B1666,lookup!A:C,3,FALSE)</f>
        <v>Non Metropolitan Fire Authorities</v>
      </c>
      <c r="D1666" s="107" t="str">
        <f>VLOOKUP(B1666,lookup!A:D,4,FALSE)</f>
        <v>E31000009</v>
      </c>
      <c r="E1666" s="107" t="s">
        <v>175</v>
      </c>
      <c r="F1666" s="107" t="s">
        <v>157</v>
      </c>
      <c r="G1666" s="144">
        <v>186</v>
      </c>
      <c r="H1666" s="145"/>
      <c r="I1666" s="144">
        <v>186</v>
      </c>
      <c r="J1666" s="146">
        <f t="shared" si="2"/>
        <v>0</v>
      </c>
    </row>
    <row r="1667" spans="1:10" s="107" customFormat="1" x14ac:dyDescent="0.3">
      <c r="A1667" s="107">
        <v>2018</v>
      </c>
      <c r="B1667" s="107" t="s">
        <v>24</v>
      </c>
      <c r="C1667" s="107" t="str">
        <f>VLOOKUP(B1667,lookup!A:C,3,FALSE)</f>
        <v>Non Metropolitan Fire Authorities</v>
      </c>
      <c r="D1667" s="107" t="str">
        <f>VLOOKUP(B1667,lookup!A:D,4,FALSE)</f>
        <v>E31000009</v>
      </c>
      <c r="E1667" s="107" t="s">
        <v>177</v>
      </c>
      <c r="F1667" s="107" t="s">
        <v>157</v>
      </c>
      <c r="G1667" s="144">
        <v>0</v>
      </c>
      <c r="H1667" s="145"/>
      <c r="I1667" s="144">
        <v>0</v>
      </c>
      <c r="J1667" s="146">
        <f t="shared" ref="J1667:J1730" si="3">G1667-I1667</f>
        <v>0</v>
      </c>
    </row>
    <row r="1668" spans="1:10" s="107" customFormat="1" x14ac:dyDescent="0.3">
      <c r="A1668" s="107">
        <v>2018</v>
      </c>
      <c r="B1668" s="107" t="s">
        <v>24</v>
      </c>
      <c r="C1668" s="107" t="str">
        <f>VLOOKUP(B1668,lookup!A:C,3,FALSE)</f>
        <v>Non Metropolitan Fire Authorities</v>
      </c>
      <c r="D1668" s="107" t="str">
        <f>VLOOKUP(B1668,lookup!A:D,4,FALSE)</f>
        <v>E31000009</v>
      </c>
      <c r="E1668" s="107" t="s">
        <v>178</v>
      </c>
      <c r="F1668" s="107" t="s">
        <v>157</v>
      </c>
      <c r="G1668" s="144">
        <v>1</v>
      </c>
      <c r="H1668" s="145"/>
      <c r="I1668" s="144">
        <v>1</v>
      </c>
      <c r="J1668" s="146">
        <f t="shared" si="3"/>
        <v>0</v>
      </c>
    </row>
    <row r="1669" spans="1:10" s="107" customFormat="1" x14ac:dyDescent="0.3">
      <c r="A1669" s="107">
        <v>2018</v>
      </c>
      <c r="B1669" s="107" t="s">
        <v>24</v>
      </c>
      <c r="C1669" s="107" t="str">
        <f>VLOOKUP(B1669,lookup!A:C,3,FALSE)</f>
        <v>Non Metropolitan Fire Authorities</v>
      </c>
      <c r="D1669" s="107" t="str">
        <f>VLOOKUP(B1669,lookup!A:D,4,FALSE)</f>
        <v>E31000009</v>
      </c>
      <c r="E1669" s="107" t="s">
        <v>179</v>
      </c>
      <c r="F1669" s="107" t="s">
        <v>157</v>
      </c>
      <c r="G1669" s="144">
        <v>1</v>
      </c>
      <c r="H1669" s="145"/>
      <c r="I1669" s="144">
        <v>1</v>
      </c>
      <c r="J1669" s="146">
        <f t="shared" si="3"/>
        <v>0</v>
      </c>
    </row>
    <row r="1670" spans="1:10" s="107" customFormat="1" x14ac:dyDescent="0.3">
      <c r="A1670" s="107">
        <v>2018</v>
      </c>
      <c r="B1670" s="107" t="s">
        <v>24</v>
      </c>
      <c r="C1670" s="107" t="str">
        <f>VLOOKUP(B1670,lookup!A:C,3,FALSE)</f>
        <v>Non Metropolitan Fire Authorities</v>
      </c>
      <c r="D1670" s="107" t="str">
        <f>VLOOKUP(B1670,lookup!A:D,4,FALSE)</f>
        <v>E31000009</v>
      </c>
      <c r="E1670" s="107" t="s">
        <v>1087</v>
      </c>
      <c r="F1670" s="107" t="s">
        <v>157</v>
      </c>
      <c r="G1670" s="144">
        <v>0</v>
      </c>
      <c r="H1670" s="145"/>
      <c r="I1670" s="144">
        <v>0</v>
      </c>
      <c r="J1670" s="146">
        <f t="shared" si="3"/>
        <v>0</v>
      </c>
    </row>
    <row r="1671" spans="1:10" s="107" customFormat="1" x14ac:dyDescent="0.3">
      <c r="A1671" s="107">
        <v>2018</v>
      </c>
      <c r="B1671" s="107" t="s">
        <v>24</v>
      </c>
      <c r="C1671" s="107" t="str">
        <f>VLOOKUP(B1671,lookup!A:C,3,FALSE)</f>
        <v>Non Metropolitan Fire Authorities</v>
      </c>
      <c r="D1671" s="107" t="str">
        <f>VLOOKUP(B1671,lookup!A:D,4,FALSE)</f>
        <v>E31000009</v>
      </c>
      <c r="E1671" s="107" t="s">
        <v>176</v>
      </c>
      <c r="F1671" s="107" t="s">
        <v>157</v>
      </c>
      <c r="G1671" s="144">
        <v>17</v>
      </c>
      <c r="H1671" s="145"/>
      <c r="I1671" s="144">
        <v>17</v>
      </c>
      <c r="J1671" s="146">
        <f t="shared" si="3"/>
        <v>0</v>
      </c>
    </row>
    <row r="1672" spans="1:10" s="107" customFormat="1" x14ac:dyDescent="0.3">
      <c r="A1672" s="107">
        <v>2018</v>
      </c>
      <c r="B1672" s="107" t="s">
        <v>24</v>
      </c>
      <c r="C1672" s="107" t="str">
        <f>VLOOKUP(B1672,lookup!A:C,3,FALSE)</f>
        <v>Non Metropolitan Fire Authorities</v>
      </c>
      <c r="D1672" s="107" t="str">
        <f>VLOOKUP(B1672,lookup!A:D,4,FALSE)</f>
        <v>E31000009</v>
      </c>
      <c r="E1672" s="107" t="s">
        <v>175</v>
      </c>
      <c r="F1672" s="107" t="s">
        <v>158</v>
      </c>
      <c r="G1672" s="144">
        <v>264</v>
      </c>
      <c r="H1672" s="145"/>
      <c r="I1672" s="144">
        <v>264</v>
      </c>
      <c r="J1672" s="146">
        <f t="shared" si="3"/>
        <v>0</v>
      </c>
    </row>
    <row r="1673" spans="1:10" s="107" customFormat="1" x14ac:dyDescent="0.3">
      <c r="A1673" s="107">
        <v>2018</v>
      </c>
      <c r="B1673" s="107" t="s">
        <v>24</v>
      </c>
      <c r="C1673" s="107" t="str">
        <f>VLOOKUP(B1673,lookup!A:C,3,FALSE)</f>
        <v>Non Metropolitan Fire Authorities</v>
      </c>
      <c r="D1673" s="107" t="str">
        <f>VLOOKUP(B1673,lookup!A:D,4,FALSE)</f>
        <v>E31000009</v>
      </c>
      <c r="E1673" s="107" t="s">
        <v>177</v>
      </c>
      <c r="F1673" s="107" t="s">
        <v>158</v>
      </c>
      <c r="G1673" s="144">
        <v>0</v>
      </c>
      <c r="H1673" s="145"/>
      <c r="I1673" s="144">
        <v>0</v>
      </c>
      <c r="J1673" s="146">
        <f t="shared" si="3"/>
        <v>0</v>
      </c>
    </row>
    <row r="1674" spans="1:10" s="107" customFormat="1" x14ac:dyDescent="0.3">
      <c r="A1674" s="107">
        <v>2018</v>
      </c>
      <c r="B1674" s="107" t="s">
        <v>24</v>
      </c>
      <c r="C1674" s="107" t="str">
        <f>VLOOKUP(B1674,lookup!A:C,3,FALSE)</f>
        <v>Non Metropolitan Fire Authorities</v>
      </c>
      <c r="D1674" s="107" t="str">
        <f>VLOOKUP(B1674,lookup!A:D,4,FALSE)</f>
        <v>E31000009</v>
      </c>
      <c r="E1674" s="107" t="s">
        <v>178</v>
      </c>
      <c r="F1674" s="107" t="s">
        <v>158</v>
      </c>
      <c r="G1674" s="144">
        <v>1</v>
      </c>
      <c r="H1674" s="145"/>
      <c r="I1674" s="144">
        <v>1</v>
      </c>
      <c r="J1674" s="146">
        <f t="shared" si="3"/>
        <v>0</v>
      </c>
    </row>
    <row r="1675" spans="1:10" s="107" customFormat="1" x14ac:dyDescent="0.3">
      <c r="A1675" s="107">
        <v>2018</v>
      </c>
      <c r="B1675" s="107" t="s">
        <v>24</v>
      </c>
      <c r="C1675" s="107" t="str">
        <f>VLOOKUP(B1675,lookup!A:C,3,FALSE)</f>
        <v>Non Metropolitan Fire Authorities</v>
      </c>
      <c r="D1675" s="107" t="str">
        <f>VLOOKUP(B1675,lookup!A:D,4,FALSE)</f>
        <v>E31000009</v>
      </c>
      <c r="E1675" s="107" t="s">
        <v>179</v>
      </c>
      <c r="F1675" s="107" t="s">
        <v>158</v>
      </c>
      <c r="G1675" s="144">
        <v>0</v>
      </c>
      <c r="H1675" s="145"/>
      <c r="I1675" s="144">
        <v>0</v>
      </c>
      <c r="J1675" s="146">
        <f t="shared" si="3"/>
        <v>0</v>
      </c>
    </row>
    <row r="1676" spans="1:10" s="107" customFormat="1" x14ac:dyDescent="0.3">
      <c r="A1676" s="107">
        <v>2018</v>
      </c>
      <c r="B1676" s="107" t="s">
        <v>24</v>
      </c>
      <c r="C1676" s="107" t="str">
        <f>VLOOKUP(B1676,lookup!A:C,3,FALSE)</f>
        <v>Non Metropolitan Fire Authorities</v>
      </c>
      <c r="D1676" s="107" t="str">
        <f>VLOOKUP(B1676,lookup!A:D,4,FALSE)</f>
        <v>E31000009</v>
      </c>
      <c r="E1676" s="107" t="s">
        <v>1087</v>
      </c>
      <c r="F1676" s="107" t="s">
        <v>158</v>
      </c>
      <c r="G1676" s="144">
        <v>0</v>
      </c>
      <c r="H1676" s="145"/>
      <c r="I1676" s="144">
        <v>0</v>
      </c>
      <c r="J1676" s="146">
        <f t="shared" si="3"/>
        <v>0</v>
      </c>
    </row>
    <row r="1677" spans="1:10" s="107" customFormat="1" x14ac:dyDescent="0.3">
      <c r="A1677" s="107">
        <v>2018</v>
      </c>
      <c r="B1677" s="107" t="s">
        <v>24</v>
      </c>
      <c r="C1677" s="107" t="str">
        <f>VLOOKUP(B1677,lookup!A:C,3,FALSE)</f>
        <v>Non Metropolitan Fire Authorities</v>
      </c>
      <c r="D1677" s="107" t="str">
        <f>VLOOKUP(B1677,lookup!A:D,4,FALSE)</f>
        <v>E31000009</v>
      </c>
      <c r="E1677" s="107" t="s">
        <v>176</v>
      </c>
      <c r="F1677" s="107" t="s">
        <v>158</v>
      </c>
      <c r="G1677" s="144">
        <v>98</v>
      </c>
      <c r="H1677" s="145"/>
      <c r="I1677" s="144">
        <v>98</v>
      </c>
      <c r="J1677" s="146">
        <f t="shared" si="3"/>
        <v>0</v>
      </c>
    </row>
    <row r="1678" spans="1:10" s="107" customFormat="1" x14ac:dyDescent="0.3">
      <c r="A1678" s="107">
        <v>2018</v>
      </c>
      <c r="B1678" s="107" t="s">
        <v>24</v>
      </c>
      <c r="C1678" s="107" t="str">
        <f>VLOOKUP(B1678,lookup!A:C,3,FALSE)</f>
        <v>Non Metropolitan Fire Authorities</v>
      </c>
      <c r="D1678" s="107" t="str">
        <f>VLOOKUP(B1678,lookup!A:D,4,FALSE)</f>
        <v>E31000009</v>
      </c>
      <c r="E1678" s="107" t="s">
        <v>175</v>
      </c>
      <c r="F1678" s="107" t="s">
        <v>149</v>
      </c>
      <c r="G1678" s="144">
        <v>0</v>
      </c>
      <c r="H1678" s="145"/>
      <c r="I1678" s="144">
        <v>0</v>
      </c>
      <c r="J1678" s="146">
        <f t="shared" si="3"/>
        <v>0</v>
      </c>
    </row>
    <row r="1679" spans="1:10" s="107" customFormat="1" x14ac:dyDescent="0.3">
      <c r="A1679" s="107">
        <v>2018</v>
      </c>
      <c r="B1679" s="107" t="s">
        <v>24</v>
      </c>
      <c r="C1679" s="107" t="str">
        <f>VLOOKUP(B1679,lookup!A:C,3,FALSE)</f>
        <v>Non Metropolitan Fire Authorities</v>
      </c>
      <c r="D1679" s="107" t="str">
        <f>VLOOKUP(B1679,lookup!A:D,4,FALSE)</f>
        <v>E31000009</v>
      </c>
      <c r="E1679" s="107" t="s">
        <v>177</v>
      </c>
      <c r="F1679" s="107" t="s">
        <v>149</v>
      </c>
      <c r="G1679" s="144">
        <v>0</v>
      </c>
      <c r="H1679" s="145"/>
      <c r="I1679" s="144">
        <v>0</v>
      </c>
      <c r="J1679" s="146">
        <f t="shared" si="3"/>
        <v>0</v>
      </c>
    </row>
    <row r="1680" spans="1:10" s="107" customFormat="1" x14ac:dyDescent="0.3">
      <c r="A1680" s="107">
        <v>2018</v>
      </c>
      <c r="B1680" s="107" t="s">
        <v>24</v>
      </c>
      <c r="C1680" s="107" t="str">
        <f>VLOOKUP(B1680,lookup!A:C,3,FALSE)</f>
        <v>Non Metropolitan Fire Authorities</v>
      </c>
      <c r="D1680" s="107" t="str">
        <f>VLOOKUP(B1680,lookup!A:D,4,FALSE)</f>
        <v>E31000009</v>
      </c>
      <c r="E1680" s="107" t="s">
        <v>178</v>
      </c>
      <c r="F1680" s="107" t="s">
        <v>149</v>
      </c>
      <c r="G1680" s="144">
        <v>0</v>
      </c>
      <c r="H1680" s="145"/>
      <c r="I1680" s="144">
        <v>0</v>
      </c>
      <c r="J1680" s="146">
        <f t="shared" si="3"/>
        <v>0</v>
      </c>
    </row>
    <row r="1681" spans="1:10" s="107" customFormat="1" x14ac:dyDescent="0.3">
      <c r="A1681" s="107">
        <v>2018</v>
      </c>
      <c r="B1681" s="107" t="s">
        <v>24</v>
      </c>
      <c r="C1681" s="107" t="str">
        <f>VLOOKUP(B1681,lookup!A:C,3,FALSE)</f>
        <v>Non Metropolitan Fire Authorities</v>
      </c>
      <c r="D1681" s="107" t="str">
        <f>VLOOKUP(B1681,lookup!A:D,4,FALSE)</f>
        <v>E31000009</v>
      </c>
      <c r="E1681" s="107" t="s">
        <v>179</v>
      </c>
      <c r="F1681" s="107" t="s">
        <v>149</v>
      </c>
      <c r="G1681" s="144">
        <v>0</v>
      </c>
      <c r="H1681" s="145"/>
      <c r="I1681" s="144">
        <v>0</v>
      </c>
      <c r="J1681" s="146">
        <f t="shared" si="3"/>
        <v>0</v>
      </c>
    </row>
    <row r="1682" spans="1:10" s="107" customFormat="1" x14ac:dyDescent="0.3">
      <c r="A1682" s="107">
        <v>2018</v>
      </c>
      <c r="B1682" s="107" t="s">
        <v>24</v>
      </c>
      <c r="C1682" s="107" t="str">
        <f>VLOOKUP(B1682,lookup!A:C,3,FALSE)</f>
        <v>Non Metropolitan Fire Authorities</v>
      </c>
      <c r="D1682" s="107" t="str">
        <f>VLOOKUP(B1682,lookup!A:D,4,FALSE)</f>
        <v>E31000009</v>
      </c>
      <c r="E1682" s="107" t="s">
        <v>1087</v>
      </c>
      <c r="F1682" s="107" t="s">
        <v>149</v>
      </c>
      <c r="G1682" s="144">
        <v>0</v>
      </c>
      <c r="H1682" s="145"/>
      <c r="I1682" s="144">
        <v>0</v>
      </c>
      <c r="J1682" s="146">
        <f t="shared" si="3"/>
        <v>0</v>
      </c>
    </row>
    <row r="1683" spans="1:10" s="107" customFormat="1" x14ac:dyDescent="0.3">
      <c r="A1683" s="107">
        <v>2018</v>
      </c>
      <c r="B1683" s="107" t="s">
        <v>24</v>
      </c>
      <c r="C1683" s="107" t="str">
        <f>VLOOKUP(B1683,lookup!A:C,3,FALSE)</f>
        <v>Non Metropolitan Fire Authorities</v>
      </c>
      <c r="D1683" s="107" t="str">
        <f>VLOOKUP(B1683,lookup!A:D,4,FALSE)</f>
        <v>E31000009</v>
      </c>
      <c r="E1683" s="107" t="s">
        <v>176</v>
      </c>
      <c r="F1683" s="107" t="s">
        <v>149</v>
      </c>
      <c r="G1683" s="144">
        <v>0</v>
      </c>
      <c r="H1683" s="145"/>
      <c r="I1683" s="144">
        <v>0</v>
      </c>
      <c r="J1683" s="146">
        <f t="shared" si="3"/>
        <v>0</v>
      </c>
    </row>
    <row r="1684" spans="1:10" s="107" customFormat="1" x14ac:dyDescent="0.3">
      <c r="A1684" s="107">
        <v>2018</v>
      </c>
      <c r="B1684" s="107" t="s">
        <v>24</v>
      </c>
      <c r="C1684" s="107" t="str">
        <f>VLOOKUP(B1684,lookup!A:C,3,FALSE)</f>
        <v>Non Metropolitan Fire Authorities</v>
      </c>
      <c r="D1684" s="107" t="str">
        <f>VLOOKUP(B1684,lookup!A:D,4,FALSE)</f>
        <v>E31000009</v>
      </c>
      <c r="E1684" s="107" t="s">
        <v>175</v>
      </c>
      <c r="F1684" s="107" t="s">
        <v>150</v>
      </c>
      <c r="G1684" s="144">
        <v>39</v>
      </c>
      <c r="H1684" s="145"/>
      <c r="I1684" s="144">
        <v>39</v>
      </c>
      <c r="J1684" s="146">
        <f t="shared" si="3"/>
        <v>0</v>
      </c>
    </row>
    <row r="1685" spans="1:10" s="107" customFormat="1" x14ac:dyDescent="0.3">
      <c r="A1685" s="107">
        <v>2018</v>
      </c>
      <c r="B1685" s="107" t="s">
        <v>24</v>
      </c>
      <c r="C1685" s="107" t="str">
        <f>VLOOKUP(B1685,lookup!A:C,3,FALSE)</f>
        <v>Non Metropolitan Fire Authorities</v>
      </c>
      <c r="D1685" s="107" t="str">
        <f>VLOOKUP(B1685,lookup!A:D,4,FALSE)</f>
        <v>E31000009</v>
      </c>
      <c r="E1685" s="107" t="s">
        <v>177</v>
      </c>
      <c r="F1685" s="107" t="s">
        <v>150</v>
      </c>
      <c r="G1685" s="144">
        <v>0</v>
      </c>
      <c r="H1685" s="145"/>
      <c r="I1685" s="144">
        <v>0</v>
      </c>
      <c r="J1685" s="146">
        <f t="shared" si="3"/>
        <v>0</v>
      </c>
    </row>
    <row r="1686" spans="1:10" s="107" customFormat="1" x14ac:dyDescent="0.3">
      <c r="A1686" s="107">
        <v>2018</v>
      </c>
      <c r="B1686" s="107" t="s">
        <v>24</v>
      </c>
      <c r="C1686" s="107" t="str">
        <f>VLOOKUP(B1686,lookup!A:C,3,FALSE)</f>
        <v>Non Metropolitan Fire Authorities</v>
      </c>
      <c r="D1686" s="107" t="str">
        <f>VLOOKUP(B1686,lookup!A:D,4,FALSE)</f>
        <v>E31000009</v>
      </c>
      <c r="E1686" s="107" t="s">
        <v>178</v>
      </c>
      <c r="F1686" s="107" t="s">
        <v>150</v>
      </c>
      <c r="G1686" s="144">
        <v>0</v>
      </c>
      <c r="H1686" s="145"/>
      <c r="I1686" s="144">
        <v>0</v>
      </c>
      <c r="J1686" s="146">
        <f t="shared" si="3"/>
        <v>0</v>
      </c>
    </row>
    <row r="1687" spans="1:10" s="107" customFormat="1" x14ac:dyDescent="0.3">
      <c r="A1687" s="107">
        <v>2018</v>
      </c>
      <c r="B1687" s="107" t="s">
        <v>24</v>
      </c>
      <c r="C1687" s="107" t="str">
        <f>VLOOKUP(B1687,lookup!A:C,3,FALSE)</f>
        <v>Non Metropolitan Fire Authorities</v>
      </c>
      <c r="D1687" s="107" t="str">
        <f>VLOOKUP(B1687,lookup!A:D,4,FALSE)</f>
        <v>E31000009</v>
      </c>
      <c r="E1687" s="107" t="s">
        <v>179</v>
      </c>
      <c r="F1687" s="107" t="s">
        <v>150</v>
      </c>
      <c r="G1687" s="144">
        <v>0</v>
      </c>
      <c r="H1687" s="145"/>
      <c r="I1687" s="144">
        <v>0</v>
      </c>
      <c r="J1687" s="146">
        <f t="shared" si="3"/>
        <v>0</v>
      </c>
    </row>
    <row r="1688" spans="1:10" s="107" customFormat="1" x14ac:dyDescent="0.3">
      <c r="A1688" s="107">
        <v>2018</v>
      </c>
      <c r="B1688" s="107" t="s">
        <v>24</v>
      </c>
      <c r="C1688" s="107" t="str">
        <f>VLOOKUP(B1688,lookup!A:C,3,FALSE)</f>
        <v>Non Metropolitan Fire Authorities</v>
      </c>
      <c r="D1688" s="107" t="str">
        <f>VLOOKUP(B1688,lookup!A:D,4,FALSE)</f>
        <v>E31000009</v>
      </c>
      <c r="E1688" s="107" t="s">
        <v>1087</v>
      </c>
      <c r="F1688" s="107" t="s">
        <v>150</v>
      </c>
      <c r="G1688" s="144">
        <v>0</v>
      </c>
      <c r="H1688" s="145"/>
      <c r="I1688" s="144">
        <v>0</v>
      </c>
      <c r="J1688" s="146">
        <f t="shared" si="3"/>
        <v>0</v>
      </c>
    </row>
    <row r="1689" spans="1:10" s="107" customFormat="1" x14ac:dyDescent="0.3">
      <c r="A1689" s="107">
        <v>2018</v>
      </c>
      <c r="B1689" s="107" t="s">
        <v>24</v>
      </c>
      <c r="C1689" s="107" t="str">
        <f>VLOOKUP(B1689,lookup!A:C,3,FALSE)</f>
        <v>Non Metropolitan Fire Authorities</v>
      </c>
      <c r="D1689" s="107" t="str">
        <f>VLOOKUP(B1689,lookup!A:D,4,FALSE)</f>
        <v>E31000009</v>
      </c>
      <c r="E1689" s="107" t="s">
        <v>176</v>
      </c>
      <c r="F1689" s="107" t="s">
        <v>150</v>
      </c>
      <c r="G1689" s="144">
        <v>1</v>
      </c>
      <c r="H1689" s="145"/>
      <c r="I1689" s="144">
        <v>1</v>
      </c>
      <c r="J1689" s="146">
        <f t="shared" si="3"/>
        <v>0</v>
      </c>
    </row>
    <row r="1690" spans="1:10" s="107" customFormat="1" x14ac:dyDescent="0.3">
      <c r="A1690" s="107">
        <v>2018</v>
      </c>
      <c r="B1690" s="107" t="s">
        <v>27</v>
      </c>
      <c r="C1690" s="107" t="str">
        <f>VLOOKUP(B1690,lookup!A:C,3,FALSE)</f>
        <v>Non Metropolitan Fire Authorities</v>
      </c>
      <c r="D1690" s="107" t="str">
        <f>VLOOKUP(B1690,lookup!A:D,4,FALSE)</f>
        <v>E31000010</v>
      </c>
      <c r="E1690" s="107" t="s">
        <v>175</v>
      </c>
      <c r="F1690" s="107" t="s">
        <v>157</v>
      </c>
      <c r="G1690" s="144">
        <v>320</v>
      </c>
      <c r="H1690" s="145"/>
      <c r="I1690" s="144">
        <v>320</v>
      </c>
      <c r="J1690" s="146">
        <f t="shared" si="3"/>
        <v>0</v>
      </c>
    </row>
    <row r="1691" spans="1:10" s="107" customFormat="1" x14ac:dyDescent="0.3">
      <c r="A1691" s="107">
        <v>2018</v>
      </c>
      <c r="B1691" s="107" t="s">
        <v>27</v>
      </c>
      <c r="C1691" s="107" t="str">
        <f>VLOOKUP(B1691,lookup!A:C,3,FALSE)</f>
        <v>Non Metropolitan Fire Authorities</v>
      </c>
      <c r="D1691" s="107" t="str">
        <f>VLOOKUP(B1691,lookup!A:D,4,FALSE)</f>
        <v>E31000010</v>
      </c>
      <c r="E1691" s="107" t="s">
        <v>177</v>
      </c>
      <c r="F1691" s="107" t="s">
        <v>157</v>
      </c>
      <c r="G1691" s="144">
        <v>4</v>
      </c>
      <c r="H1691" s="145"/>
      <c r="I1691" s="144">
        <v>4</v>
      </c>
      <c r="J1691" s="146">
        <f t="shared" si="3"/>
        <v>0</v>
      </c>
    </row>
    <row r="1692" spans="1:10" s="107" customFormat="1" x14ac:dyDescent="0.3">
      <c r="A1692" s="107">
        <v>2018</v>
      </c>
      <c r="B1692" s="107" t="s">
        <v>27</v>
      </c>
      <c r="C1692" s="107" t="str">
        <f>VLOOKUP(B1692,lookup!A:C,3,FALSE)</f>
        <v>Non Metropolitan Fire Authorities</v>
      </c>
      <c r="D1692" s="107" t="str">
        <f>VLOOKUP(B1692,lookup!A:D,4,FALSE)</f>
        <v>E31000010</v>
      </c>
      <c r="E1692" s="107" t="s">
        <v>178</v>
      </c>
      <c r="F1692" s="107" t="s">
        <v>157</v>
      </c>
      <c r="G1692" s="144">
        <v>4</v>
      </c>
      <c r="H1692" s="145"/>
      <c r="I1692" s="144">
        <v>4</v>
      </c>
      <c r="J1692" s="146">
        <f t="shared" si="3"/>
        <v>0</v>
      </c>
    </row>
    <row r="1693" spans="1:10" s="107" customFormat="1" x14ac:dyDescent="0.3">
      <c r="A1693" s="107">
        <v>2018</v>
      </c>
      <c r="B1693" s="107" t="s">
        <v>27</v>
      </c>
      <c r="C1693" s="107" t="str">
        <f>VLOOKUP(B1693,lookup!A:C,3,FALSE)</f>
        <v>Non Metropolitan Fire Authorities</v>
      </c>
      <c r="D1693" s="107" t="str">
        <f>VLOOKUP(B1693,lookup!A:D,4,FALSE)</f>
        <v>E31000010</v>
      </c>
      <c r="E1693" s="107" t="s">
        <v>179</v>
      </c>
      <c r="F1693" s="107" t="s">
        <v>157</v>
      </c>
      <c r="G1693" s="144">
        <v>0</v>
      </c>
      <c r="H1693" s="145"/>
      <c r="I1693" s="144">
        <v>0</v>
      </c>
      <c r="J1693" s="146">
        <f t="shared" si="3"/>
        <v>0</v>
      </c>
    </row>
    <row r="1694" spans="1:10" s="107" customFormat="1" x14ac:dyDescent="0.3">
      <c r="A1694" s="107">
        <v>2018</v>
      </c>
      <c r="B1694" s="107" t="s">
        <v>27</v>
      </c>
      <c r="C1694" s="107" t="str">
        <f>VLOOKUP(B1694,lookup!A:C,3,FALSE)</f>
        <v>Non Metropolitan Fire Authorities</v>
      </c>
      <c r="D1694" s="107" t="str">
        <f>VLOOKUP(B1694,lookup!A:D,4,FALSE)</f>
        <v>E31000010</v>
      </c>
      <c r="E1694" s="107" t="s">
        <v>1087</v>
      </c>
      <c r="F1694" s="107" t="s">
        <v>157</v>
      </c>
      <c r="G1694" s="144">
        <v>0</v>
      </c>
      <c r="H1694" s="145"/>
      <c r="I1694" s="144">
        <v>0</v>
      </c>
      <c r="J1694" s="146">
        <f t="shared" si="3"/>
        <v>0</v>
      </c>
    </row>
    <row r="1695" spans="1:10" s="107" customFormat="1" x14ac:dyDescent="0.3">
      <c r="A1695" s="107">
        <v>2018</v>
      </c>
      <c r="B1695" s="107" t="s">
        <v>27</v>
      </c>
      <c r="C1695" s="107" t="str">
        <f>VLOOKUP(B1695,lookup!A:C,3,FALSE)</f>
        <v>Non Metropolitan Fire Authorities</v>
      </c>
      <c r="D1695" s="107" t="str">
        <f>VLOOKUP(B1695,lookup!A:D,4,FALSE)</f>
        <v>E31000010</v>
      </c>
      <c r="E1695" s="107" t="s">
        <v>176</v>
      </c>
      <c r="F1695" s="107" t="s">
        <v>157</v>
      </c>
      <c r="G1695" s="144">
        <v>11</v>
      </c>
      <c r="H1695" s="145"/>
      <c r="I1695" s="144">
        <v>11</v>
      </c>
      <c r="J1695" s="146">
        <f t="shared" si="3"/>
        <v>0</v>
      </c>
    </row>
    <row r="1696" spans="1:10" s="107" customFormat="1" x14ac:dyDescent="0.3">
      <c r="A1696" s="107">
        <v>2018</v>
      </c>
      <c r="B1696" s="107" t="s">
        <v>27</v>
      </c>
      <c r="C1696" s="107" t="str">
        <f>VLOOKUP(B1696,lookup!A:C,3,FALSE)</f>
        <v>Non Metropolitan Fire Authorities</v>
      </c>
      <c r="D1696" s="107" t="str">
        <f>VLOOKUP(B1696,lookup!A:D,4,FALSE)</f>
        <v>E31000010</v>
      </c>
      <c r="E1696" s="107" t="s">
        <v>175</v>
      </c>
      <c r="F1696" s="107" t="s">
        <v>158</v>
      </c>
      <c r="G1696" s="144">
        <v>303</v>
      </c>
      <c r="H1696" s="145"/>
      <c r="I1696" s="144">
        <v>303</v>
      </c>
      <c r="J1696" s="146">
        <f t="shared" si="3"/>
        <v>0</v>
      </c>
    </row>
    <row r="1697" spans="1:10" s="107" customFormat="1" x14ac:dyDescent="0.3">
      <c r="A1697" s="107">
        <v>2018</v>
      </c>
      <c r="B1697" s="107" t="s">
        <v>27</v>
      </c>
      <c r="C1697" s="107" t="str">
        <f>VLOOKUP(B1697,lookup!A:C,3,FALSE)</f>
        <v>Non Metropolitan Fire Authorities</v>
      </c>
      <c r="D1697" s="107" t="str">
        <f>VLOOKUP(B1697,lookup!A:D,4,FALSE)</f>
        <v>E31000010</v>
      </c>
      <c r="E1697" s="107" t="s">
        <v>177</v>
      </c>
      <c r="F1697" s="107" t="s">
        <v>158</v>
      </c>
      <c r="G1697" s="144">
        <v>1</v>
      </c>
      <c r="H1697" s="145"/>
      <c r="I1697" s="144">
        <v>1</v>
      </c>
      <c r="J1697" s="146">
        <f t="shared" si="3"/>
        <v>0</v>
      </c>
    </row>
    <row r="1698" spans="1:10" s="107" customFormat="1" x14ac:dyDescent="0.3">
      <c r="A1698" s="107">
        <v>2018</v>
      </c>
      <c r="B1698" s="107" t="s">
        <v>27</v>
      </c>
      <c r="C1698" s="107" t="str">
        <f>VLOOKUP(B1698,lookup!A:C,3,FALSE)</f>
        <v>Non Metropolitan Fire Authorities</v>
      </c>
      <c r="D1698" s="107" t="str">
        <f>VLOOKUP(B1698,lookup!A:D,4,FALSE)</f>
        <v>E31000010</v>
      </c>
      <c r="E1698" s="107" t="s">
        <v>178</v>
      </c>
      <c r="F1698" s="107" t="s">
        <v>158</v>
      </c>
      <c r="G1698" s="144">
        <v>1</v>
      </c>
      <c r="H1698" s="145"/>
      <c r="I1698" s="144">
        <v>1</v>
      </c>
      <c r="J1698" s="146">
        <f t="shared" si="3"/>
        <v>0</v>
      </c>
    </row>
    <row r="1699" spans="1:10" s="107" customFormat="1" x14ac:dyDescent="0.3">
      <c r="A1699" s="107">
        <v>2018</v>
      </c>
      <c r="B1699" s="107" t="s">
        <v>27</v>
      </c>
      <c r="C1699" s="107" t="str">
        <f>VLOOKUP(B1699,lookup!A:C,3,FALSE)</f>
        <v>Non Metropolitan Fire Authorities</v>
      </c>
      <c r="D1699" s="107" t="str">
        <f>VLOOKUP(B1699,lookup!A:D,4,FALSE)</f>
        <v>E31000010</v>
      </c>
      <c r="E1699" s="107" t="s">
        <v>179</v>
      </c>
      <c r="F1699" s="107" t="s">
        <v>158</v>
      </c>
      <c r="G1699" s="144">
        <v>0</v>
      </c>
      <c r="H1699" s="145"/>
      <c r="I1699" s="144">
        <v>0</v>
      </c>
      <c r="J1699" s="146">
        <f t="shared" si="3"/>
        <v>0</v>
      </c>
    </row>
    <row r="1700" spans="1:10" s="107" customFormat="1" x14ac:dyDescent="0.3">
      <c r="A1700" s="107">
        <v>2018</v>
      </c>
      <c r="B1700" s="107" t="s">
        <v>27</v>
      </c>
      <c r="C1700" s="107" t="str">
        <f>VLOOKUP(B1700,lookup!A:C,3,FALSE)</f>
        <v>Non Metropolitan Fire Authorities</v>
      </c>
      <c r="D1700" s="107" t="str">
        <f>VLOOKUP(B1700,lookup!A:D,4,FALSE)</f>
        <v>E31000010</v>
      </c>
      <c r="E1700" s="107" t="s">
        <v>1087</v>
      </c>
      <c r="F1700" s="107" t="s">
        <v>158</v>
      </c>
      <c r="G1700" s="144">
        <v>0</v>
      </c>
      <c r="H1700" s="145"/>
      <c r="I1700" s="144">
        <v>0</v>
      </c>
      <c r="J1700" s="146">
        <f t="shared" si="3"/>
        <v>0</v>
      </c>
    </row>
    <row r="1701" spans="1:10" s="107" customFormat="1" x14ac:dyDescent="0.3">
      <c r="A1701" s="107">
        <v>2018</v>
      </c>
      <c r="B1701" s="107" t="s">
        <v>27</v>
      </c>
      <c r="C1701" s="107" t="str">
        <f>VLOOKUP(B1701,lookup!A:C,3,FALSE)</f>
        <v>Non Metropolitan Fire Authorities</v>
      </c>
      <c r="D1701" s="107" t="str">
        <f>VLOOKUP(B1701,lookup!A:D,4,FALSE)</f>
        <v>E31000010</v>
      </c>
      <c r="E1701" s="107" t="s">
        <v>176</v>
      </c>
      <c r="F1701" s="107" t="s">
        <v>158</v>
      </c>
      <c r="G1701" s="144">
        <v>20</v>
      </c>
      <c r="H1701" s="145"/>
      <c r="I1701" s="144">
        <v>20</v>
      </c>
      <c r="J1701" s="146">
        <f t="shared" si="3"/>
        <v>0</v>
      </c>
    </row>
    <row r="1702" spans="1:10" s="107" customFormat="1" x14ac:dyDescent="0.3">
      <c r="A1702" s="107">
        <v>2018</v>
      </c>
      <c r="B1702" s="107" t="s">
        <v>27</v>
      </c>
      <c r="C1702" s="107" t="str">
        <f>VLOOKUP(B1702,lookup!A:C,3,FALSE)</f>
        <v>Non Metropolitan Fire Authorities</v>
      </c>
      <c r="D1702" s="107" t="str">
        <f>VLOOKUP(B1702,lookup!A:D,4,FALSE)</f>
        <v>E31000010</v>
      </c>
      <c r="E1702" s="107" t="s">
        <v>175</v>
      </c>
      <c r="F1702" s="107" t="s">
        <v>149</v>
      </c>
      <c r="G1702" s="144">
        <v>26</v>
      </c>
      <c r="H1702" s="145"/>
      <c r="I1702" s="144">
        <v>26</v>
      </c>
      <c r="J1702" s="146">
        <f t="shared" si="3"/>
        <v>0</v>
      </c>
    </row>
    <row r="1703" spans="1:10" s="107" customFormat="1" x14ac:dyDescent="0.3">
      <c r="A1703" s="107">
        <v>2018</v>
      </c>
      <c r="B1703" s="107" t="s">
        <v>27</v>
      </c>
      <c r="C1703" s="107" t="str">
        <f>VLOOKUP(B1703,lookup!A:C,3,FALSE)</f>
        <v>Non Metropolitan Fire Authorities</v>
      </c>
      <c r="D1703" s="107" t="str">
        <f>VLOOKUP(B1703,lookup!A:D,4,FALSE)</f>
        <v>E31000010</v>
      </c>
      <c r="E1703" s="107" t="s">
        <v>177</v>
      </c>
      <c r="F1703" s="107" t="s">
        <v>149</v>
      </c>
      <c r="G1703" s="144">
        <v>0</v>
      </c>
      <c r="H1703" s="145"/>
      <c r="I1703" s="144">
        <v>0</v>
      </c>
      <c r="J1703" s="146">
        <f t="shared" si="3"/>
        <v>0</v>
      </c>
    </row>
    <row r="1704" spans="1:10" s="107" customFormat="1" x14ac:dyDescent="0.3">
      <c r="A1704" s="107">
        <v>2018</v>
      </c>
      <c r="B1704" s="107" t="s">
        <v>27</v>
      </c>
      <c r="C1704" s="107" t="str">
        <f>VLOOKUP(B1704,lookup!A:C,3,FALSE)</f>
        <v>Non Metropolitan Fire Authorities</v>
      </c>
      <c r="D1704" s="107" t="str">
        <f>VLOOKUP(B1704,lookup!A:D,4,FALSE)</f>
        <v>E31000010</v>
      </c>
      <c r="E1704" s="107" t="s">
        <v>178</v>
      </c>
      <c r="F1704" s="107" t="s">
        <v>149</v>
      </c>
      <c r="G1704" s="144">
        <v>0</v>
      </c>
      <c r="H1704" s="145"/>
      <c r="I1704" s="144">
        <v>0</v>
      </c>
      <c r="J1704" s="146">
        <f t="shared" si="3"/>
        <v>0</v>
      </c>
    </row>
    <row r="1705" spans="1:10" s="107" customFormat="1" x14ac:dyDescent="0.3">
      <c r="A1705" s="107">
        <v>2018</v>
      </c>
      <c r="B1705" s="107" t="s">
        <v>27</v>
      </c>
      <c r="C1705" s="107" t="str">
        <f>VLOOKUP(B1705,lookup!A:C,3,FALSE)</f>
        <v>Non Metropolitan Fire Authorities</v>
      </c>
      <c r="D1705" s="107" t="str">
        <f>VLOOKUP(B1705,lookup!A:D,4,FALSE)</f>
        <v>E31000010</v>
      </c>
      <c r="E1705" s="107" t="s">
        <v>179</v>
      </c>
      <c r="F1705" s="107" t="s">
        <v>149</v>
      </c>
      <c r="G1705" s="144">
        <v>1</v>
      </c>
      <c r="H1705" s="145"/>
      <c r="I1705" s="144">
        <v>1</v>
      </c>
      <c r="J1705" s="146">
        <f t="shared" si="3"/>
        <v>0</v>
      </c>
    </row>
    <row r="1706" spans="1:10" s="107" customFormat="1" x14ac:dyDescent="0.3">
      <c r="A1706" s="107">
        <v>2018</v>
      </c>
      <c r="B1706" s="107" t="s">
        <v>27</v>
      </c>
      <c r="C1706" s="107" t="str">
        <f>VLOOKUP(B1706,lookup!A:C,3,FALSE)</f>
        <v>Non Metropolitan Fire Authorities</v>
      </c>
      <c r="D1706" s="107" t="str">
        <f>VLOOKUP(B1706,lookup!A:D,4,FALSE)</f>
        <v>E31000010</v>
      </c>
      <c r="E1706" s="107" t="s">
        <v>1087</v>
      </c>
      <c r="F1706" s="107" t="s">
        <v>149</v>
      </c>
      <c r="G1706" s="144">
        <v>0</v>
      </c>
      <c r="H1706" s="145"/>
      <c r="I1706" s="144">
        <v>0</v>
      </c>
      <c r="J1706" s="146">
        <f t="shared" si="3"/>
        <v>0</v>
      </c>
    </row>
    <row r="1707" spans="1:10" s="107" customFormat="1" x14ac:dyDescent="0.3">
      <c r="A1707" s="107">
        <v>2018</v>
      </c>
      <c r="B1707" s="107" t="s">
        <v>27</v>
      </c>
      <c r="C1707" s="107" t="str">
        <f>VLOOKUP(B1707,lookup!A:C,3,FALSE)</f>
        <v>Non Metropolitan Fire Authorities</v>
      </c>
      <c r="D1707" s="107" t="str">
        <f>VLOOKUP(B1707,lookup!A:D,4,FALSE)</f>
        <v>E31000010</v>
      </c>
      <c r="E1707" s="107" t="s">
        <v>176</v>
      </c>
      <c r="F1707" s="107" t="s">
        <v>149</v>
      </c>
      <c r="G1707" s="144">
        <v>0</v>
      </c>
      <c r="H1707" s="145"/>
      <c r="I1707" s="144">
        <v>0</v>
      </c>
      <c r="J1707" s="146">
        <f t="shared" si="3"/>
        <v>0</v>
      </c>
    </row>
    <row r="1708" spans="1:10" s="107" customFormat="1" x14ac:dyDescent="0.3">
      <c r="A1708" s="107">
        <v>2018</v>
      </c>
      <c r="B1708" s="107" t="s">
        <v>27</v>
      </c>
      <c r="C1708" s="107" t="str">
        <f>VLOOKUP(B1708,lookup!A:C,3,FALSE)</f>
        <v>Non Metropolitan Fire Authorities</v>
      </c>
      <c r="D1708" s="107" t="str">
        <f>VLOOKUP(B1708,lookup!A:D,4,FALSE)</f>
        <v>E31000010</v>
      </c>
      <c r="E1708" s="107" t="s">
        <v>175</v>
      </c>
      <c r="F1708" s="107" t="s">
        <v>150</v>
      </c>
      <c r="G1708" s="144">
        <v>147</v>
      </c>
      <c r="H1708" s="145"/>
      <c r="I1708" s="144">
        <v>147</v>
      </c>
      <c r="J1708" s="146">
        <f t="shared" si="3"/>
        <v>0</v>
      </c>
    </row>
    <row r="1709" spans="1:10" s="107" customFormat="1" x14ac:dyDescent="0.3">
      <c r="A1709" s="107">
        <v>2018</v>
      </c>
      <c r="B1709" s="107" t="s">
        <v>27</v>
      </c>
      <c r="C1709" s="107" t="str">
        <f>VLOOKUP(B1709,lookup!A:C,3,FALSE)</f>
        <v>Non Metropolitan Fire Authorities</v>
      </c>
      <c r="D1709" s="107" t="str">
        <f>VLOOKUP(B1709,lookup!A:D,4,FALSE)</f>
        <v>E31000010</v>
      </c>
      <c r="E1709" s="107" t="s">
        <v>177</v>
      </c>
      <c r="F1709" s="107" t="s">
        <v>150</v>
      </c>
      <c r="G1709" s="144">
        <v>1</v>
      </c>
      <c r="H1709" s="145"/>
      <c r="I1709" s="144">
        <v>1</v>
      </c>
      <c r="J1709" s="146">
        <f t="shared" si="3"/>
        <v>0</v>
      </c>
    </row>
    <row r="1710" spans="1:10" s="107" customFormat="1" x14ac:dyDescent="0.3">
      <c r="A1710" s="107">
        <v>2018</v>
      </c>
      <c r="B1710" s="107" t="s">
        <v>27</v>
      </c>
      <c r="C1710" s="107" t="str">
        <f>VLOOKUP(B1710,lookup!A:C,3,FALSE)</f>
        <v>Non Metropolitan Fire Authorities</v>
      </c>
      <c r="D1710" s="107" t="str">
        <f>VLOOKUP(B1710,lookup!A:D,4,FALSE)</f>
        <v>E31000010</v>
      </c>
      <c r="E1710" s="107" t="s">
        <v>178</v>
      </c>
      <c r="F1710" s="107" t="s">
        <v>150</v>
      </c>
      <c r="G1710" s="144">
        <v>6</v>
      </c>
      <c r="H1710" s="145"/>
      <c r="I1710" s="144">
        <v>6</v>
      </c>
      <c r="J1710" s="146">
        <f t="shared" si="3"/>
        <v>0</v>
      </c>
    </row>
    <row r="1711" spans="1:10" s="107" customFormat="1" x14ac:dyDescent="0.3">
      <c r="A1711" s="107">
        <v>2018</v>
      </c>
      <c r="B1711" s="107" t="s">
        <v>27</v>
      </c>
      <c r="C1711" s="107" t="str">
        <f>VLOOKUP(B1711,lookup!A:C,3,FALSE)</f>
        <v>Non Metropolitan Fire Authorities</v>
      </c>
      <c r="D1711" s="107" t="str">
        <f>VLOOKUP(B1711,lookup!A:D,4,FALSE)</f>
        <v>E31000010</v>
      </c>
      <c r="E1711" s="107" t="s">
        <v>179</v>
      </c>
      <c r="F1711" s="107" t="s">
        <v>150</v>
      </c>
      <c r="G1711" s="144">
        <v>0</v>
      </c>
      <c r="H1711" s="145"/>
      <c r="I1711" s="144">
        <v>0</v>
      </c>
      <c r="J1711" s="146">
        <f t="shared" si="3"/>
        <v>0</v>
      </c>
    </row>
    <row r="1712" spans="1:10" s="107" customFormat="1" x14ac:dyDescent="0.3">
      <c r="A1712" s="107">
        <v>2018</v>
      </c>
      <c r="B1712" s="107" t="s">
        <v>27</v>
      </c>
      <c r="C1712" s="107" t="str">
        <f>VLOOKUP(B1712,lookup!A:C,3,FALSE)</f>
        <v>Non Metropolitan Fire Authorities</v>
      </c>
      <c r="D1712" s="107" t="str">
        <f>VLOOKUP(B1712,lookup!A:D,4,FALSE)</f>
        <v>E31000010</v>
      </c>
      <c r="E1712" s="107" t="s">
        <v>1087</v>
      </c>
      <c r="F1712" s="107" t="s">
        <v>150</v>
      </c>
      <c r="G1712" s="144">
        <v>2</v>
      </c>
      <c r="H1712" s="145"/>
      <c r="I1712" s="144">
        <v>2</v>
      </c>
      <c r="J1712" s="146">
        <f t="shared" si="3"/>
        <v>0</v>
      </c>
    </row>
    <row r="1713" spans="1:10" s="107" customFormat="1" x14ac:dyDescent="0.3">
      <c r="A1713" s="107">
        <v>2018</v>
      </c>
      <c r="B1713" s="107" t="s">
        <v>27</v>
      </c>
      <c r="C1713" s="107" t="str">
        <f>VLOOKUP(B1713,lookup!A:C,3,FALSE)</f>
        <v>Non Metropolitan Fire Authorities</v>
      </c>
      <c r="D1713" s="107" t="str">
        <f>VLOOKUP(B1713,lookup!A:D,4,FALSE)</f>
        <v>E31000010</v>
      </c>
      <c r="E1713" s="107" t="s">
        <v>176</v>
      </c>
      <c r="F1713" s="107" t="s">
        <v>150</v>
      </c>
      <c r="G1713" s="144">
        <v>10</v>
      </c>
      <c r="H1713" s="145"/>
      <c r="I1713" s="144">
        <v>10</v>
      </c>
      <c r="J1713" s="146">
        <f t="shared" si="3"/>
        <v>0</v>
      </c>
    </row>
    <row r="1714" spans="1:10" s="107" customFormat="1" x14ac:dyDescent="0.3">
      <c r="A1714" s="107">
        <v>2018</v>
      </c>
      <c r="B1714" s="107" t="s">
        <v>30</v>
      </c>
      <c r="C1714" s="107" t="str">
        <f>VLOOKUP(B1714,lookup!A:C,3,FALSE)</f>
        <v>Non Metropolitan Fire Authorities</v>
      </c>
      <c r="D1714" s="107" t="str">
        <f>VLOOKUP(B1714,lookup!A:D,4,FALSE)</f>
        <v>E31000011</v>
      </c>
      <c r="E1714" s="107" t="s">
        <v>175</v>
      </c>
      <c r="F1714" s="107" t="s">
        <v>157</v>
      </c>
      <c r="G1714" s="144">
        <v>516</v>
      </c>
      <c r="H1714" s="145"/>
      <c r="I1714" s="144">
        <v>516</v>
      </c>
      <c r="J1714" s="146">
        <f t="shared" si="3"/>
        <v>0</v>
      </c>
    </row>
    <row r="1715" spans="1:10" s="107" customFormat="1" x14ac:dyDescent="0.3">
      <c r="A1715" s="107">
        <v>2018</v>
      </c>
      <c r="B1715" s="107" t="s">
        <v>30</v>
      </c>
      <c r="C1715" s="107" t="str">
        <f>VLOOKUP(B1715,lookup!A:C,3,FALSE)</f>
        <v>Non Metropolitan Fire Authorities</v>
      </c>
      <c r="D1715" s="107" t="str">
        <f>VLOOKUP(B1715,lookup!A:D,4,FALSE)</f>
        <v>E31000011</v>
      </c>
      <c r="E1715" s="107" t="s">
        <v>177</v>
      </c>
      <c r="F1715" s="107" t="s">
        <v>157</v>
      </c>
      <c r="G1715" s="144">
        <v>3</v>
      </c>
      <c r="H1715" s="145"/>
      <c r="I1715" s="144">
        <v>3</v>
      </c>
      <c r="J1715" s="146">
        <f t="shared" si="3"/>
        <v>0</v>
      </c>
    </row>
    <row r="1716" spans="1:10" s="107" customFormat="1" x14ac:dyDescent="0.3">
      <c r="A1716" s="107">
        <v>2018</v>
      </c>
      <c r="B1716" s="107" t="s">
        <v>30</v>
      </c>
      <c r="C1716" s="107" t="str">
        <f>VLOOKUP(B1716,lookup!A:C,3,FALSE)</f>
        <v>Non Metropolitan Fire Authorities</v>
      </c>
      <c r="D1716" s="107" t="str">
        <f>VLOOKUP(B1716,lookup!A:D,4,FALSE)</f>
        <v>E31000011</v>
      </c>
      <c r="E1716" s="107" t="s">
        <v>178</v>
      </c>
      <c r="F1716" s="107" t="s">
        <v>157</v>
      </c>
      <c r="G1716" s="144">
        <v>0</v>
      </c>
      <c r="H1716" s="145"/>
      <c r="I1716" s="144">
        <v>0</v>
      </c>
      <c r="J1716" s="146">
        <f t="shared" si="3"/>
        <v>0</v>
      </c>
    </row>
    <row r="1717" spans="1:10" s="107" customFormat="1" x14ac:dyDescent="0.3">
      <c r="A1717" s="107">
        <v>2018</v>
      </c>
      <c r="B1717" s="107" t="s">
        <v>30</v>
      </c>
      <c r="C1717" s="107" t="str">
        <f>VLOOKUP(B1717,lookup!A:C,3,FALSE)</f>
        <v>Non Metropolitan Fire Authorities</v>
      </c>
      <c r="D1717" s="107" t="str">
        <f>VLOOKUP(B1717,lookup!A:D,4,FALSE)</f>
        <v>E31000011</v>
      </c>
      <c r="E1717" s="107" t="s">
        <v>179</v>
      </c>
      <c r="F1717" s="107" t="s">
        <v>157</v>
      </c>
      <c r="G1717" s="144">
        <v>0</v>
      </c>
      <c r="H1717" s="145"/>
      <c r="I1717" s="144">
        <v>0</v>
      </c>
      <c r="J1717" s="146">
        <f t="shared" si="3"/>
        <v>0</v>
      </c>
    </row>
    <row r="1718" spans="1:10" s="107" customFormat="1" x14ac:dyDescent="0.3">
      <c r="A1718" s="107">
        <v>2018</v>
      </c>
      <c r="B1718" s="107" t="s">
        <v>30</v>
      </c>
      <c r="C1718" s="107" t="str">
        <f>VLOOKUP(B1718,lookup!A:C,3,FALSE)</f>
        <v>Non Metropolitan Fire Authorities</v>
      </c>
      <c r="D1718" s="107" t="str">
        <f>VLOOKUP(B1718,lookup!A:D,4,FALSE)</f>
        <v>E31000011</v>
      </c>
      <c r="E1718" s="107" t="s">
        <v>1087</v>
      </c>
      <c r="F1718" s="107" t="s">
        <v>157</v>
      </c>
      <c r="G1718" s="144">
        <v>1</v>
      </c>
      <c r="H1718" s="145"/>
      <c r="I1718" s="144">
        <v>1</v>
      </c>
      <c r="J1718" s="146">
        <f t="shared" si="3"/>
        <v>0</v>
      </c>
    </row>
    <row r="1719" spans="1:10" s="107" customFormat="1" x14ac:dyDescent="0.3">
      <c r="A1719" s="107">
        <v>2018</v>
      </c>
      <c r="B1719" s="107" t="s">
        <v>30</v>
      </c>
      <c r="C1719" s="107" t="str">
        <f>VLOOKUP(B1719,lookup!A:C,3,FALSE)</f>
        <v>Non Metropolitan Fire Authorities</v>
      </c>
      <c r="D1719" s="107" t="str">
        <f>VLOOKUP(B1719,lookup!A:D,4,FALSE)</f>
        <v>E31000011</v>
      </c>
      <c r="E1719" s="107" t="s">
        <v>176</v>
      </c>
      <c r="F1719" s="107" t="s">
        <v>157</v>
      </c>
      <c r="G1719" s="144">
        <v>42</v>
      </c>
      <c r="H1719" s="145"/>
      <c r="I1719" s="144">
        <v>42</v>
      </c>
      <c r="J1719" s="146">
        <f t="shared" si="3"/>
        <v>0</v>
      </c>
    </row>
    <row r="1720" spans="1:10" s="107" customFormat="1" x14ac:dyDescent="0.3">
      <c r="A1720" s="107">
        <v>2018</v>
      </c>
      <c r="B1720" s="107" t="s">
        <v>30</v>
      </c>
      <c r="C1720" s="107" t="str">
        <f>VLOOKUP(B1720,lookup!A:C,3,FALSE)</f>
        <v>Non Metropolitan Fire Authorities</v>
      </c>
      <c r="D1720" s="107" t="str">
        <f>VLOOKUP(B1720,lookup!A:D,4,FALSE)</f>
        <v>E31000011</v>
      </c>
      <c r="E1720" s="107" t="s">
        <v>175</v>
      </c>
      <c r="F1720" s="107" t="s">
        <v>158</v>
      </c>
      <c r="G1720" s="144">
        <v>1050</v>
      </c>
      <c r="H1720" s="145"/>
      <c r="I1720" s="144">
        <v>1050</v>
      </c>
      <c r="J1720" s="146">
        <f t="shared" si="3"/>
        <v>0</v>
      </c>
    </row>
    <row r="1721" spans="1:10" s="107" customFormat="1" x14ac:dyDescent="0.3">
      <c r="A1721" s="107">
        <v>2018</v>
      </c>
      <c r="B1721" s="107" t="s">
        <v>30</v>
      </c>
      <c r="C1721" s="107" t="str">
        <f>VLOOKUP(B1721,lookup!A:C,3,FALSE)</f>
        <v>Non Metropolitan Fire Authorities</v>
      </c>
      <c r="D1721" s="107" t="str">
        <f>VLOOKUP(B1721,lookup!A:D,4,FALSE)</f>
        <v>E31000011</v>
      </c>
      <c r="E1721" s="107" t="s">
        <v>177</v>
      </c>
      <c r="F1721" s="107" t="s">
        <v>158</v>
      </c>
      <c r="G1721" s="144">
        <v>5</v>
      </c>
      <c r="H1721" s="145"/>
      <c r="I1721" s="144">
        <v>5</v>
      </c>
      <c r="J1721" s="146">
        <f t="shared" si="3"/>
        <v>0</v>
      </c>
    </row>
    <row r="1722" spans="1:10" s="107" customFormat="1" x14ac:dyDescent="0.3">
      <c r="A1722" s="107">
        <v>2018</v>
      </c>
      <c r="B1722" s="107" t="s">
        <v>30</v>
      </c>
      <c r="C1722" s="107" t="str">
        <f>VLOOKUP(B1722,lookup!A:C,3,FALSE)</f>
        <v>Non Metropolitan Fire Authorities</v>
      </c>
      <c r="D1722" s="107" t="str">
        <f>VLOOKUP(B1722,lookup!A:D,4,FALSE)</f>
        <v>E31000011</v>
      </c>
      <c r="E1722" s="107" t="s">
        <v>178</v>
      </c>
      <c r="F1722" s="107" t="s">
        <v>158</v>
      </c>
      <c r="G1722" s="144">
        <v>0</v>
      </c>
      <c r="H1722" s="145"/>
      <c r="I1722" s="144">
        <v>0</v>
      </c>
      <c r="J1722" s="146">
        <f t="shared" si="3"/>
        <v>0</v>
      </c>
    </row>
    <row r="1723" spans="1:10" s="107" customFormat="1" x14ac:dyDescent="0.3">
      <c r="A1723" s="107">
        <v>2018</v>
      </c>
      <c r="B1723" s="107" t="s">
        <v>30</v>
      </c>
      <c r="C1723" s="107" t="str">
        <f>VLOOKUP(B1723,lookup!A:C,3,FALSE)</f>
        <v>Non Metropolitan Fire Authorities</v>
      </c>
      <c r="D1723" s="107" t="str">
        <f>VLOOKUP(B1723,lookup!A:D,4,FALSE)</f>
        <v>E31000011</v>
      </c>
      <c r="E1723" s="107" t="s">
        <v>179</v>
      </c>
      <c r="F1723" s="107" t="s">
        <v>158</v>
      </c>
      <c r="G1723" s="144">
        <v>0</v>
      </c>
      <c r="H1723" s="145"/>
      <c r="I1723" s="144">
        <v>0</v>
      </c>
      <c r="J1723" s="146">
        <f t="shared" si="3"/>
        <v>0</v>
      </c>
    </row>
    <row r="1724" spans="1:10" s="107" customFormat="1" x14ac:dyDescent="0.3">
      <c r="A1724" s="107">
        <v>2018</v>
      </c>
      <c r="B1724" s="107" t="s">
        <v>30</v>
      </c>
      <c r="C1724" s="107" t="str">
        <f>VLOOKUP(B1724,lookup!A:C,3,FALSE)</f>
        <v>Non Metropolitan Fire Authorities</v>
      </c>
      <c r="D1724" s="107" t="str">
        <f>VLOOKUP(B1724,lookup!A:D,4,FALSE)</f>
        <v>E31000011</v>
      </c>
      <c r="E1724" s="107" t="s">
        <v>1087</v>
      </c>
      <c r="F1724" s="107" t="s">
        <v>158</v>
      </c>
      <c r="G1724" s="144">
        <v>0</v>
      </c>
      <c r="H1724" s="145"/>
      <c r="I1724" s="144">
        <v>0</v>
      </c>
      <c r="J1724" s="146">
        <f t="shared" si="3"/>
        <v>0</v>
      </c>
    </row>
    <row r="1725" spans="1:10" s="107" customFormat="1" x14ac:dyDescent="0.3">
      <c r="A1725" s="107">
        <v>2018</v>
      </c>
      <c r="B1725" s="107" t="s">
        <v>30</v>
      </c>
      <c r="C1725" s="107" t="str">
        <f>VLOOKUP(B1725,lookup!A:C,3,FALSE)</f>
        <v>Non Metropolitan Fire Authorities</v>
      </c>
      <c r="D1725" s="107" t="str">
        <f>VLOOKUP(B1725,lookup!A:D,4,FALSE)</f>
        <v>E31000011</v>
      </c>
      <c r="E1725" s="107" t="s">
        <v>176</v>
      </c>
      <c r="F1725" s="107" t="s">
        <v>158</v>
      </c>
      <c r="G1725" s="144">
        <v>82</v>
      </c>
      <c r="H1725" s="145"/>
      <c r="I1725" s="144">
        <v>82</v>
      </c>
      <c r="J1725" s="146">
        <f t="shared" si="3"/>
        <v>0</v>
      </c>
    </row>
    <row r="1726" spans="1:10" s="107" customFormat="1" x14ac:dyDescent="0.3">
      <c r="A1726" s="107">
        <v>2018</v>
      </c>
      <c r="B1726" s="107" t="s">
        <v>30</v>
      </c>
      <c r="C1726" s="107" t="str">
        <f>VLOOKUP(B1726,lookup!A:C,3,FALSE)</f>
        <v>Non Metropolitan Fire Authorities</v>
      </c>
      <c r="D1726" s="107" t="str">
        <f>VLOOKUP(B1726,lookup!A:D,4,FALSE)</f>
        <v>E31000011</v>
      </c>
      <c r="E1726" s="107" t="s">
        <v>175</v>
      </c>
      <c r="F1726" s="107" t="s">
        <v>149</v>
      </c>
      <c r="G1726" s="144">
        <v>33</v>
      </c>
      <c r="H1726" s="145"/>
      <c r="I1726" s="144">
        <v>33</v>
      </c>
      <c r="J1726" s="146">
        <f t="shared" si="3"/>
        <v>0</v>
      </c>
    </row>
    <row r="1727" spans="1:10" s="107" customFormat="1" x14ac:dyDescent="0.3">
      <c r="A1727" s="107">
        <v>2018</v>
      </c>
      <c r="B1727" s="107" t="s">
        <v>30</v>
      </c>
      <c r="C1727" s="107" t="str">
        <f>VLOOKUP(B1727,lookup!A:C,3,FALSE)</f>
        <v>Non Metropolitan Fire Authorities</v>
      </c>
      <c r="D1727" s="107" t="str">
        <f>VLOOKUP(B1727,lookup!A:D,4,FALSE)</f>
        <v>E31000011</v>
      </c>
      <c r="E1727" s="107" t="s">
        <v>177</v>
      </c>
      <c r="F1727" s="107" t="s">
        <v>149</v>
      </c>
      <c r="G1727" s="144">
        <v>1</v>
      </c>
      <c r="H1727" s="145"/>
      <c r="I1727" s="144">
        <v>1</v>
      </c>
      <c r="J1727" s="146">
        <f t="shared" si="3"/>
        <v>0</v>
      </c>
    </row>
    <row r="1728" spans="1:10" s="107" customFormat="1" x14ac:dyDescent="0.3">
      <c r="A1728" s="107">
        <v>2018</v>
      </c>
      <c r="B1728" s="107" t="s">
        <v>30</v>
      </c>
      <c r="C1728" s="107" t="str">
        <f>VLOOKUP(B1728,lookup!A:C,3,FALSE)</f>
        <v>Non Metropolitan Fire Authorities</v>
      </c>
      <c r="D1728" s="107" t="str">
        <f>VLOOKUP(B1728,lookup!A:D,4,FALSE)</f>
        <v>E31000011</v>
      </c>
      <c r="E1728" s="107" t="s">
        <v>178</v>
      </c>
      <c r="F1728" s="107" t="s">
        <v>149</v>
      </c>
      <c r="G1728" s="144">
        <v>0</v>
      </c>
      <c r="H1728" s="145"/>
      <c r="I1728" s="144">
        <v>0</v>
      </c>
      <c r="J1728" s="146">
        <f t="shared" si="3"/>
        <v>0</v>
      </c>
    </row>
    <row r="1729" spans="1:10" s="107" customFormat="1" x14ac:dyDescent="0.3">
      <c r="A1729" s="107">
        <v>2018</v>
      </c>
      <c r="B1729" s="107" t="s">
        <v>30</v>
      </c>
      <c r="C1729" s="107" t="str">
        <f>VLOOKUP(B1729,lookup!A:C,3,FALSE)</f>
        <v>Non Metropolitan Fire Authorities</v>
      </c>
      <c r="D1729" s="107" t="str">
        <f>VLOOKUP(B1729,lookup!A:D,4,FALSE)</f>
        <v>E31000011</v>
      </c>
      <c r="E1729" s="107" t="s">
        <v>179</v>
      </c>
      <c r="F1729" s="107" t="s">
        <v>149</v>
      </c>
      <c r="G1729" s="144">
        <v>0</v>
      </c>
      <c r="H1729" s="145"/>
      <c r="I1729" s="144">
        <v>0</v>
      </c>
      <c r="J1729" s="146">
        <f t="shared" si="3"/>
        <v>0</v>
      </c>
    </row>
    <row r="1730" spans="1:10" s="107" customFormat="1" x14ac:dyDescent="0.3">
      <c r="A1730" s="107">
        <v>2018</v>
      </c>
      <c r="B1730" s="107" t="s">
        <v>30</v>
      </c>
      <c r="C1730" s="107" t="str">
        <f>VLOOKUP(B1730,lookup!A:C,3,FALSE)</f>
        <v>Non Metropolitan Fire Authorities</v>
      </c>
      <c r="D1730" s="107" t="str">
        <f>VLOOKUP(B1730,lookup!A:D,4,FALSE)</f>
        <v>E31000011</v>
      </c>
      <c r="E1730" s="107" t="s">
        <v>1087</v>
      </c>
      <c r="F1730" s="107" t="s">
        <v>149</v>
      </c>
      <c r="G1730" s="144">
        <v>0</v>
      </c>
      <c r="H1730" s="145"/>
      <c r="I1730" s="144">
        <v>0</v>
      </c>
      <c r="J1730" s="146">
        <f t="shared" si="3"/>
        <v>0</v>
      </c>
    </row>
    <row r="1731" spans="1:10" s="107" customFormat="1" x14ac:dyDescent="0.3">
      <c r="A1731" s="107">
        <v>2018</v>
      </c>
      <c r="B1731" s="107" t="s">
        <v>30</v>
      </c>
      <c r="C1731" s="107" t="str">
        <f>VLOOKUP(B1731,lookup!A:C,3,FALSE)</f>
        <v>Non Metropolitan Fire Authorities</v>
      </c>
      <c r="D1731" s="107" t="str">
        <f>VLOOKUP(B1731,lookup!A:D,4,FALSE)</f>
        <v>E31000011</v>
      </c>
      <c r="E1731" s="107" t="s">
        <v>176</v>
      </c>
      <c r="F1731" s="107" t="s">
        <v>149</v>
      </c>
      <c r="G1731" s="144">
        <v>0</v>
      </c>
      <c r="H1731" s="145"/>
      <c r="I1731" s="144">
        <v>0</v>
      </c>
      <c r="J1731" s="146">
        <f t="shared" ref="J1731:J1794" si="4">G1731-I1731</f>
        <v>0</v>
      </c>
    </row>
    <row r="1732" spans="1:10" s="107" customFormat="1" x14ac:dyDescent="0.3">
      <c r="A1732" s="107">
        <v>2018</v>
      </c>
      <c r="B1732" s="107" t="s">
        <v>30</v>
      </c>
      <c r="C1732" s="107" t="str">
        <f>VLOOKUP(B1732,lookup!A:C,3,FALSE)</f>
        <v>Non Metropolitan Fire Authorities</v>
      </c>
      <c r="D1732" s="107" t="str">
        <f>VLOOKUP(B1732,lookup!A:D,4,FALSE)</f>
        <v>E31000011</v>
      </c>
      <c r="E1732" s="107" t="s">
        <v>175</v>
      </c>
      <c r="F1732" s="107" t="s">
        <v>150</v>
      </c>
      <c r="G1732" s="144">
        <v>229</v>
      </c>
      <c r="H1732" s="145"/>
      <c r="I1732" s="144">
        <v>229</v>
      </c>
      <c r="J1732" s="146">
        <f t="shared" si="4"/>
        <v>0</v>
      </c>
    </row>
    <row r="1733" spans="1:10" s="107" customFormat="1" x14ac:dyDescent="0.3">
      <c r="A1733" s="107">
        <v>2018</v>
      </c>
      <c r="B1733" s="107" t="s">
        <v>30</v>
      </c>
      <c r="C1733" s="107" t="str">
        <f>VLOOKUP(B1733,lookup!A:C,3,FALSE)</f>
        <v>Non Metropolitan Fire Authorities</v>
      </c>
      <c r="D1733" s="107" t="str">
        <f>VLOOKUP(B1733,lookup!A:D,4,FALSE)</f>
        <v>E31000011</v>
      </c>
      <c r="E1733" s="107" t="s">
        <v>177</v>
      </c>
      <c r="F1733" s="107" t="s">
        <v>150</v>
      </c>
      <c r="G1733" s="144">
        <v>1</v>
      </c>
      <c r="H1733" s="145"/>
      <c r="I1733" s="144">
        <v>1</v>
      </c>
      <c r="J1733" s="146">
        <f t="shared" si="4"/>
        <v>0</v>
      </c>
    </row>
    <row r="1734" spans="1:10" s="107" customFormat="1" x14ac:dyDescent="0.3">
      <c r="A1734" s="107">
        <v>2018</v>
      </c>
      <c r="B1734" s="107" t="s">
        <v>30</v>
      </c>
      <c r="C1734" s="107" t="str">
        <f>VLOOKUP(B1734,lookup!A:C,3,FALSE)</f>
        <v>Non Metropolitan Fire Authorities</v>
      </c>
      <c r="D1734" s="107" t="str">
        <f>VLOOKUP(B1734,lookup!A:D,4,FALSE)</f>
        <v>E31000011</v>
      </c>
      <c r="E1734" s="107" t="s">
        <v>178</v>
      </c>
      <c r="F1734" s="107" t="s">
        <v>150</v>
      </c>
      <c r="G1734" s="144">
        <v>0</v>
      </c>
      <c r="H1734" s="145"/>
      <c r="I1734" s="144">
        <v>0</v>
      </c>
      <c r="J1734" s="146">
        <f t="shared" si="4"/>
        <v>0</v>
      </c>
    </row>
    <row r="1735" spans="1:10" s="107" customFormat="1" x14ac:dyDescent="0.3">
      <c r="A1735" s="107">
        <v>2018</v>
      </c>
      <c r="B1735" s="107" t="s">
        <v>30</v>
      </c>
      <c r="C1735" s="107" t="str">
        <f>VLOOKUP(B1735,lookup!A:C,3,FALSE)</f>
        <v>Non Metropolitan Fire Authorities</v>
      </c>
      <c r="D1735" s="107" t="str">
        <f>VLOOKUP(B1735,lookup!A:D,4,FALSE)</f>
        <v>E31000011</v>
      </c>
      <c r="E1735" s="107" t="s">
        <v>179</v>
      </c>
      <c r="F1735" s="107" t="s">
        <v>150</v>
      </c>
      <c r="G1735" s="144">
        <v>1</v>
      </c>
      <c r="H1735" s="145"/>
      <c r="I1735" s="144">
        <v>1</v>
      </c>
      <c r="J1735" s="146">
        <f t="shared" si="4"/>
        <v>0</v>
      </c>
    </row>
    <row r="1736" spans="1:10" s="107" customFormat="1" x14ac:dyDescent="0.3">
      <c r="A1736" s="107">
        <v>2018</v>
      </c>
      <c r="B1736" s="107" t="s">
        <v>30</v>
      </c>
      <c r="C1736" s="107" t="str">
        <f>VLOOKUP(B1736,lookup!A:C,3,FALSE)</f>
        <v>Non Metropolitan Fire Authorities</v>
      </c>
      <c r="D1736" s="107" t="str">
        <f>VLOOKUP(B1736,lookup!A:D,4,FALSE)</f>
        <v>E31000011</v>
      </c>
      <c r="E1736" s="107" t="s">
        <v>1087</v>
      </c>
      <c r="F1736" s="107" t="s">
        <v>150</v>
      </c>
      <c r="G1736" s="144">
        <v>0</v>
      </c>
      <c r="H1736" s="145"/>
      <c r="I1736" s="144">
        <v>0</v>
      </c>
      <c r="J1736" s="146">
        <f t="shared" si="4"/>
        <v>0</v>
      </c>
    </row>
    <row r="1737" spans="1:10" s="107" customFormat="1" x14ac:dyDescent="0.3">
      <c r="A1737" s="107">
        <v>2018</v>
      </c>
      <c r="B1737" s="107" t="s">
        <v>30</v>
      </c>
      <c r="C1737" s="107" t="str">
        <f>VLOOKUP(B1737,lookup!A:C,3,FALSE)</f>
        <v>Non Metropolitan Fire Authorities</v>
      </c>
      <c r="D1737" s="107" t="str">
        <f>VLOOKUP(B1737,lookup!A:D,4,FALSE)</f>
        <v>E31000011</v>
      </c>
      <c r="E1737" s="107" t="s">
        <v>176</v>
      </c>
      <c r="F1737" s="107" t="s">
        <v>150</v>
      </c>
      <c r="G1737" s="144">
        <v>22</v>
      </c>
      <c r="H1737" s="145"/>
      <c r="I1737" s="144">
        <v>22</v>
      </c>
      <c r="J1737" s="146">
        <f t="shared" si="4"/>
        <v>0</v>
      </c>
    </row>
    <row r="1738" spans="1:10" s="107" customFormat="1" x14ac:dyDescent="0.3">
      <c r="A1738" s="107">
        <v>2018</v>
      </c>
      <c r="B1738" s="107" t="s">
        <v>203</v>
      </c>
      <c r="C1738" s="107" t="str">
        <f>VLOOKUP(B1738,lookup!A:C,3,FALSE)</f>
        <v>Non Metropolitan Fire Authorities</v>
      </c>
      <c r="D1738" s="107" t="str">
        <f>VLOOKUP(B1738,lookup!A:D,4,FALSE)</f>
        <v>E31000047</v>
      </c>
      <c r="E1738" s="107" t="s">
        <v>175</v>
      </c>
      <c r="F1738" s="107" t="s">
        <v>157</v>
      </c>
      <c r="G1738" s="144">
        <v>396</v>
      </c>
      <c r="H1738" s="145"/>
      <c r="I1738" s="144">
        <v>396</v>
      </c>
      <c r="J1738" s="146">
        <f t="shared" si="4"/>
        <v>0</v>
      </c>
    </row>
    <row r="1739" spans="1:10" s="107" customFormat="1" x14ac:dyDescent="0.3">
      <c r="A1739" s="107">
        <v>2018</v>
      </c>
      <c r="B1739" s="107" t="s">
        <v>203</v>
      </c>
      <c r="C1739" s="107" t="str">
        <f>VLOOKUP(B1739,lookup!A:C,3,FALSE)</f>
        <v>Non Metropolitan Fire Authorities</v>
      </c>
      <c r="D1739" s="107" t="str">
        <f>VLOOKUP(B1739,lookup!A:D,4,FALSE)</f>
        <v>E31000047</v>
      </c>
      <c r="E1739" s="107" t="s">
        <v>177</v>
      </c>
      <c r="F1739" s="107" t="s">
        <v>157</v>
      </c>
      <c r="G1739" s="144">
        <v>7</v>
      </c>
      <c r="H1739" s="145"/>
      <c r="I1739" s="144">
        <v>7</v>
      </c>
      <c r="J1739" s="146">
        <f t="shared" si="4"/>
        <v>0</v>
      </c>
    </row>
    <row r="1740" spans="1:10" s="107" customFormat="1" x14ac:dyDescent="0.3">
      <c r="A1740" s="107">
        <v>2018</v>
      </c>
      <c r="B1740" s="107" t="s">
        <v>203</v>
      </c>
      <c r="C1740" s="107" t="str">
        <f>VLOOKUP(B1740,lookup!A:C,3,FALSE)</f>
        <v>Non Metropolitan Fire Authorities</v>
      </c>
      <c r="D1740" s="107" t="str">
        <f>VLOOKUP(B1740,lookup!A:D,4,FALSE)</f>
        <v>E31000047</v>
      </c>
      <c r="E1740" s="107" t="s">
        <v>178</v>
      </c>
      <c r="F1740" s="107" t="s">
        <v>157</v>
      </c>
      <c r="G1740" s="144">
        <v>0</v>
      </c>
      <c r="H1740" s="145"/>
      <c r="I1740" s="144">
        <v>0</v>
      </c>
      <c r="J1740" s="146">
        <f t="shared" si="4"/>
        <v>0</v>
      </c>
    </row>
    <row r="1741" spans="1:10" s="107" customFormat="1" x14ac:dyDescent="0.3">
      <c r="A1741" s="107">
        <v>2018</v>
      </c>
      <c r="B1741" s="107" t="s">
        <v>203</v>
      </c>
      <c r="C1741" s="107" t="str">
        <f>VLOOKUP(B1741,lookup!A:C,3,FALSE)</f>
        <v>Non Metropolitan Fire Authorities</v>
      </c>
      <c r="D1741" s="107" t="str">
        <f>VLOOKUP(B1741,lookup!A:D,4,FALSE)</f>
        <v>E31000047</v>
      </c>
      <c r="E1741" s="107" t="s">
        <v>179</v>
      </c>
      <c r="F1741" s="107" t="s">
        <v>157</v>
      </c>
      <c r="G1741" s="144">
        <v>3</v>
      </c>
      <c r="H1741" s="145"/>
      <c r="I1741" s="144">
        <v>3</v>
      </c>
      <c r="J1741" s="146">
        <f t="shared" si="4"/>
        <v>0</v>
      </c>
    </row>
    <row r="1742" spans="1:10" s="107" customFormat="1" x14ac:dyDescent="0.3">
      <c r="A1742" s="107">
        <v>2018</v>
      </c>
      <c r="B1742" s="107" t="s">
        <v>203</v>
      </c>
      <c r="C1742" s="107" t="str">
        <f>VLOOKUP(B1742,lookup!A:C,3,FALSE)</f>
        <v>Non Metropolitan Fire Authorities</v>
      </c>
      <c r="D1742" s="107" t="str">
        <f>VLOOKUP(B1742,lookup!A:D,4,FALSE)</f>
        <v>E31000047</v>
      </c>
      <c r="E1742" s="107" t="s">
        <v>1087</v>
      </c>
      <c r="F1742" s="107" t="s">
        <v>157</v>
      </c>
      <c r="G1742" s="144">
        <v>1</v>
      </c>
      <c r="H1742" s="145"/>
      <c r="I1742" s="144">
        <v>1</v>
      </c>
      <c r="J1742" s="146">
        <f t="shared" si="4"/>
        <v>0</v>
      </c>
    </row>
    <row r="1743" spans="1:10" s="107" customFormat="1" x14ac:dyDescent="0.3">
      <c r="A1743" s="107">
        <v>2018</v>
      </c>
      <c r="B1743" s="107" t="s">
        <v>203</v>
      </c>
      <c r="C1743" s="107" t="str">
        <f>VLOOKUP(B1743,lookup!A:C,3,FALSE)</f>
        <v>Non Metropolitan Fire Authorities</v>
      </c>
      <c r="D1743" s="107" t="str">
        <f>VLOOKUP(B1743,lookup!A:D,4,FALSE)</f>
        <v>E31000047</v>
      </c>
      <c r="E1743" s="107" t="s">
        <v>176</v>
      </c>
      <c r="F1743" s="107" t="s">
        <v>157</v>
      </c>
      <c r="G1743" s="144">
        <v>24</v>
      </c>
      <c r="H1743" s="145"/>
      <c r="I1743" s="144">
        <v>24</v>
      </c>
      <c r="J1743" s="146">
        <f t="shared" si="4"/>
        <v>0</v>
      </c>
    </row>
    <row r="1744" spans="1:10" s="107" customFormat="1" x14ac:dyDescent="0.3">
      <c r="A1744" s="107">
        <v>2018</v>
      </c>
      <c r="B1744" s="107" t="s">
        <v>203</v>
      </c>
      <c r="C1744" s="107" t="str">
        <f>VLOOKUP(B1744,lookup!A:C,3,FALSE)</f>
        <v>Non Metropolitan Fire Authorities</v>
      </c>
      <c r="D1744" s="107" t="str">
        <f>VLOOKUP(B1744,lookup!A:D,4,FALSE)</f>
        <v>E31000047</v>
      </c>
      <c r="E1744" s="107" t="s">
        <v>175</v>
      </c>
      <c r="F1744" s="107" t="s">
        <v>158</v>
      </c>
      <c r="G1744" s="144">
        <v>530</v>
      </c>
      <c r="H1744" s="145"/>
      <c r="I1744" s="144">
        <v>530</v>
      </c>
      <c r="J1744" s="146">
        <f t="shared" si="4"/>
        <v>0</v>
      </c>
    </row>
    <row r="1745" spans="1:10" s="107" customFormat="1" x14ac:dyDescent="0.3">
      <c r="A1745" s="107">
        <v>2018</v>
      </c>
      <c r="B1745" s="107" t="s">
        <v>203</v>
      </c>
      <c r="C1745" s="107" t="str">
        <f>VLOOKUP(B1745,lookup!A:C,3,FALSE)</f>
        <v>Non Metropolitan Fire Authorities</v>
      </c>
      <c r="D1745" s="107" t="str">
        <f>VLOOKUP(B1745,lookup!A:D,4,FALSE)</f>
        <v>E31000047</v>
      </c>
      <c r="E1745" s="107" t="s">
        <v>177</v>
      </c>
      <c r="F1745" s="107" t="s">
        <v>158</v>
      </c>
      <c r="G1745" s="144">
        <v>2</v>
      </c>
      <c r="H1745" s="145"/>
      <c r="I1745" s="144">
        <v>2</v>
      </c>
      <c r="J1745" s="146">
        <f t="shared" si="4"/>
        <v>0</v>
      </c>
    </row>
    <row r="1746" spans="1:10" s="107" customFormat="1" x14ac:dyDescent="0.3">
      <c r="A1746" s="107">
        <v>2018</v>
      </c>
      <c r="B1746" s="107" t="s">
        <v>203</v>
      </c>
      <c r="C1746" s="107" t="str">
        <f>VLOOKUP(B1746,lookup!A:C,3,FALSE)</f>
        <v>Non Metropolitan Fire Authorities</v>
      </c>
      <c r="D1746" s="107" t="str">
        <f>VLOOKUP(B1746,lookup!A:D,4,FALSE)</f>
        <v>E31000047</v>
      </c>
      <c r="E1746" s="107" t="s">
        <v>178</v>
      </c>
      <c r="F1746" s="107" t="s">
        <v>158</v>
      </c>
      <c r="G1746" s="144">
        <v>0</v>
      </c>
      <c r="H1746" s="145"/>
      <c r="I1746" s="144">
        <v>0</v>
      </c>
      <c r="J1746" s="146">
        <f t="shared" si="4"/>
        <v>0</v>
      </c>
    </row>
    <row r="1747" spans="1:10" s="107" customFormat="1" x14ac:dyDescent="0.3">
      <c r="A1747" s="107">
        <v>2018</v>
      </c>
      <c r="B1747" s="107" t="s">
        <v>203</v>
      </c>
      <c r="C1747" s="107" t="str">
        <f>VLOOKUP(B1747,lookup!A:C,3,FALSE)</f>
        <v>Non Metropolitan Fire Authorities</v>
      </c>
      <c r="D1747" s="107" t="str">
        <f>VLOOKUP(B1747,lookup!A:D,4,FALSE)</f>
        <v>E31000047</v>
      </c>
      <c r="E1747" s="107" t="s">
        <v>179</v>
      </c>
      <c r="F1747" s="107" t="s">
        <v>158</v>
      </c>
      <c r="G1747" s="144">
        <v>1</v>
      </c>
      <c r="H1747" s="145"/>
      <c r="I1747" s="144">
        <v>1</v>
      </c>
      <c r="J1747" s="146">
        <f t="shared" si="4"/>
        <v>0</v>
      </c>
    </row>
    <row r="1748" spans="1:10" s="107" customFormat="1" x14ac:dyDescent="0.3">
      <c r="A1748" s="107">
        <v>2018</v>
      </c>
      <c r="B1748" s="107" t="s">
        <v>203</v>
      </c>
      <c r="C1748" s="107" t="str">
        <f>VLOOKUP(B1748,lookup!A:C,3,FALSE)</f>
        <v>Non Metropolitan Fire Authorities</v>
      </c>
      <c r="D1748" s="107" t="str">
        <f>VLOOKUP(B1748,lookup!A:D,4,FALSE)</f>
        <v>E31000047</v>
      </c>
      <c r="E1748" s="107" t="s">
        <v>1087</v>
      </c>
      <c r="F1748" s="107" t="s">
        <v>158</v>
      </c>
      <c r="G1748" s="144">
        <v>1</v>
      </c>
      <c r="H1748" s="145"/>
      <c r="I1748" s="144">
        <v>1</v>
      </c>
      <c r="J1748" s="146">
        <f t="shared" si="4"/>
        <v>0</v>
      </c>
    </row>
    <row r="1749" spans="1:10" s="107" customFormat="1" x14ac:dyDescent="0.3">
      <c r="A1749" s="107">
        <v>2018</v>
      </c>
      <c r="B1749" s="107" t="s">
        <v>203</v>
      </c>
      <c r="C1749" s="107" t="str">
        <f>VLOOKUP(B1749,lookup!A:C,3,FALSE)</f>
        <v>Non Metropolitan Fire Authorities</v>
      </c>
      <c r="D1749" s="107" t="str">
        <f>VLOOKUP(B1749,lookup!A:D,4,FALSE)</f>
        <v>E31000047</v>
      </c>
      <c r="E1749" s="107" t="s">
        <v>176</v>
      </c>
      <c r="F1749" s="107" t="s">
        <v>158</v>
      </c>
      <c r="G1749" s="144">
        <v>75</v>
      </c>
      <c r="H1749" s="145"/>
      <c r="I1749" s="144">
        <v>75</v>
      </c>
      <c r="J1749" s="146">
        <f t="shared" si="4"/>
        <v>0</v>
      </c>
    </row>
    <row r="1750" spans="1:10" s="107" customFormat="1" x14ac:dyDescent="0.3">
      <c r="A1750" s="107">
        <v>2018</v>
      </c>
      <c r="B1750" s="107" t="s">
        <v>203</v>
      </c>
      <c r="C1750" s="107" t="str">
        <f>VLOOKUP(B1750,lookup!A:C,3,FALSE)</f>
        <v>Non Metropolitan Fire Authorities</v>
      </c>
      <c r="D1750" s="107" t="str">
        <f>VLOOKUP(B1750,lookup!A:D,4,FALSE)</f>
        <v>E31000047</v>
      </c>
      <c r="E1750" s="107" t="s">
        <v>175</v>
      </c>
      <c r="F1750" s="107" t="s">
        <v>149</v>
      </c>
      <c r="G1750" s="144">
        <v>22</v>
      </c>
      <c r="H1750" s="145"/>
      <c r="I1750" s="144">
        <v>22</v>
      </c>
      <c r="J1750" s="146">
        <f t="shared" si="4"/>
        <v>0</v>
      </c>
    </row>
    <row r="1751" spans="1:10" s="107" customFormat="1" x14ac:dyDescent="0.3">
      <c r="A1751" s="107">
        <v>2018</v>
      </c>
      <c r="B1751" s="107" t="s">
        <v>203</v>
      </c>
      <c r="C1751" s="107" t="str">
        <f>VLOOKUP(B1751,lookup!A:C,3,FALSE)</f>
        <v>Non Metropolitan Fire Authorities</v>
      </c>
      <c r="D1751" s="107" t="str">
        <f>VLOOKUP(B1751,lookup!A:D,4,FALSE)</f>
        <v>E31000047</v>
      </c>
      <c r="E1751" s="107" t="s">
        <v>177</v>
      </c>
      <c r="F1751" s="107" t="s">
        <v>149</v>
      </c>
      <c r="G1751" s="144">
        <v>0</v>
      </c>
      <c r="H1751" s="145"/>
      <c r="I1751" s="144">
        <v>0</v>
      </c>
      <c r="J1751" s="146">
        <f t="shared" si="4"/>
        <v>0</v>
      </c>
    </row>
    <row r="1752" spans="1:10" s="107" customFormat="1" x14ac:dyDescent="0.3">
      <c r="A1752" s="107">
        <v>2018</v>
      </c>
      <c r="B1752" s="107" t="s">
        <v>203</v>
      </c>
      <c r="C1752" s="107" t="str">
        <f>VLOOKUP(B1752,lookup!A:C,3,FALSE)</f>
        <v>Non Metropolitan Fire Authorities</v>
      </c>
      <c r="D1752" s="107" t="str">
        <f>VLOOKUP(B1752,lookup!A:D,4,FALSE)</f>
        <v>E31000047</v>
      </c>
      <c r="E1752" s="107" t="s">
        <v>178</v>
      </c>
      <c r="F1752" s="107" t="s">
        <v>149</v>
      </c>
      <c r="G1752" s="144">
        <v>0</v>
      </c>
      <c r="H1752" s="145"/>
      <c r="I1752" s="144">
        <v>0</v>
      </c>
      <c r="J1752" s="146">
        <f t="shared" si="4"/>
        <v>0</v>
      </c>
    </row>
    <row r="1753" spans="1:10" s="107" customFormat="1" x14ac:dyDescent="0.3">
      <c r="A1753" s="107">
        <v>2018</v>
      </c>
      <c r="B1753" s="107" t="s">
        <v>203</v>
      </c>
      <c r="C1753" s="107" t="str">
        <f>VLOOKUP(B1753,lookup!A:C,3,FALSE)</f>
        <v>Non Metropolitan Fire Authorities</v>
      </c>
      <c r="D1753" s="107" t="str">
        <f>VLOOKUP(B1753,lookup!A:D,4,FALSE)</f>
        <v>E31000047</v>
      </c>
      <c r="E1753" s="107" t="s">
        <v>179</v>
      </c>
      <c r="F1753" s="107" t="s">
        <v>149</v>
      </c>
      <c r="G1753" s="144">
        <v>0</v>
      </c>
      <c r="H1753" s="145"/>
      <c r="I1753" s="144">
        <v>0</v>
      </c>
      <c r="J1753" s="146">
        <f t="shared" si="4"/>
        <v>0</v>
      </c>
    </row>
    <row r="1754" spans="1:10" s="107" customFormat="1" x14ac:dyDescent="0.3">
      <c r="A1754" s="107">
        <v>2018</v>
      </c>
      <c r="B1754" s="107" t="s">
        <v>203</v>
      </c>
      <c r="C1754" s="107" t="str">
        <f>VLOOKUP(B1754,lookup!A:C,3,FALSE)</f>
        <v>Non Metropolitan Fire Authorities</v>
      </c>
      <c r="D1754" s="107" t="str">
        <f>VLOOKUP(B1754,lookup!A:D,4,FALSE)</f>
        <v>E31000047</v>
      </c>
      <c r="E1754" s="107" t="s">
        <v>1087</v>
      </c>
      <c r="F1754" s="107" t="s">
        <v>149</v>
      </c>
      <c r="G1754" s="144">
        <v>0</v>
      </c>
      <c r="H1754" s="145"/>
      <c r="I1754" s="144">
        <v>0</v>
      </c>
      <c r="J1754" s="146">
        <f t="shared" si="4"/>
        <v>0</v>
      </c>
    </row>
    <row r="1755" spans="1:10" s="107" customFormat="1" x14ac:dyDescent="0.3">
      <c r="A1755" s="107">
        <v>2018</v>
      </c>
      <c r="B1755" s="107" t="s">
        <v>203</v>
      </c>
      <c r="C1755" s="107" t="str">
        <f>VLOOKUP(B1755,lookup!A:C,3,FALSE)</f>
        <v>Non Metropolitan Fire Authorities</v>
      </c>
      <c r="D1755" s="107" t="str">
        <f>VLOOKUP(B1755,lookup!A:D,4,FALSE)</f>
        <v>E31000047</v>
      </c>
      <c r="E1755" s="107" t="s">
        <v>176</v>
      </c>
      <c r="F1755" s="107" t="s">
        <v>149</v>
      </c>
      <c r="G1755" s="144">
        <v>14</v>
      </c>
      <c r="H1755" s="145"/>
      <c r="I1755" s="144">
        <v>14</v>
      </c>
      <c r="J1755" s="146">
        <f t="shared" si="4"/>
        <v>0</v>
      </c>
    </row>
    <row r="1756" spans="1:10" s="107" customFormat="1" x14ac:dyDescent="0.3">
      <c r="A1756" s="107">
        <v>2018</v>
      </c>
      <c r="B1756" s="107" t="s">
        <v>203</v>
      </c>
      <c r="C1756" s="107" t="str">
        <f>VLOOKUP(B1756,lookup!A:C,3,FALSE)</f>
        <v>Non Metropolitan Fire Authorities</v>
      </c>
      <c r="D1756" s="107" t="str">
        <f>VLOOKUP(B1756,lookup!A:D,4,FALSE)</f>
        <v>E31000047</v>
      </c>
      <c r="E1756" s="107" t="s">
        <v>175</v>
      </c>
      <c r="F1756" s="107" t="s">
        <v>150</v>
      </c>
      <c r="G1756" s="144">
        <v>227</v>
      </c>
      <c r="H1756" s="145"/>
      <c r="I1756" s="144">
        <v>227</v>
      </c>
      <c r="J1756" s="146">
        <f t="shared" si="4"/>
        <v>0</v>
      </c>
    </row>
    <row r="1757" spans="1:10" s="107" customFormat="1" x14ac:dyDescent="0.3">
      <c r="A1757" s="107">
        <v>2018</v>
      </c>
      <c r="B1757" s="107" t="s">
        <v>203</v>
      </c>
      <c r="C1757" s="107" t="str">
        <f>VLOOKUP(B1757,lookup!A:C,3,FALSE)</f>
        <v>Non Metropolitan Fire Authorities</v>
      </c>
      <c r="D1757" s="107" t="str">
        <f>VLOOKUP(B1757,lookup!A:D,4,FALSE)</f>
        <v>E31000047</v>
      </c>
      <c r="E1757" s="107" t="s">
        <v>177</v>
      </c>
      <c r="F1757" s="107" t="s">
        <v>150</v>
      </c>
      <c r="G1757" s="144">
        <v>2</v>
      </c>
      <c r="H1757" s="145"/>
      <c r="I1757" s="144">
        <v>2</v>
      </c>
      <c r="J1757" s="146">
        <f t="shared" si="4"/>
        <v>0</v>
      </c>
    </row>
    <row r="1758" spans="1:10" s="107" customFormat="1" x14ac:dyDescent="0.3">
      <c r="A1758" s="107">
        <v>2018</v>
      </c>
      <c r="B1758" s="107" t="s">
        <v>203</v>
      </c>
      <c r="C1758" s="107" t="str">
        <f>VLOOKUP(B1758,lookup!A:C,3,FALSE)</f>
        <v>Non Metropolitan Fire Authorities</v>
      </c>
      <c r="D1758" s="107" t="str">
        <f>VLOOKUP(B1758,lookup!A:D,4,FALSE)</f>
        <v>E31000047</v>
      </c>
      <c r="E1758" s="107" t="s">
        <v>178</v>
      </c>
      <c r="F1758" s="107" t="s">
        <v>150</v>
      </c>
      <c r="G1758" s="144">
        <v>1</v>
      </c>
      <c r="H1758" s="145"/>
      <c r="I1758" s="144">
        <v>1</v>
      </c>
      <c r="J1758" s="146">
        <f t="shared" si="4"/>
        <v>0</v>
      </c>
    </row>
    <row r="1759" spans="1:10" s="107" customFormat="1" x14ac:dyDescent="0.3">
      <c r="A1759" s="107">
        <v>2018</v>
      </c>
      <c r="B1759" s="107" t="s">
        <v>203</v>
      </c>
      <c r="C1759" s="107" t="str">
        <f>VLOOKUP(B1759,lookup!A:C,3,FALSE)</f>
        <v>Non Metropolitan Fire Authorities</v>
      </c>
      <c r="D1759" s="107" t="str">
        <f>VLOOKUP(B1759,lookup!A:D,4,FALSE)</f>
        <v>E31000047</v>
      </c>
      <c r="E1759" s="107" t="s">
        <v>179</v>
      </c>
      <c r="F1759" s="107" t="s">
        <v>150</v>
      </c>
      <c r="G1759" s="144">
        <v>0</v>
      </c>
      <c r="H1759" s="145"/>
      <c r="I1759" s="144">
        <v>0</v>
      </c>
      <c r="J1759" s="146">
        <f t="shared" si="4"/>
        <v>0</v>
      </c>
    </row>
    <row r="1760" spans="1:10" s="107" customFormat="1" x14ac:dyDescent="0.3">
      <c r="A1760" s="107">
        <v>2018</v>
      </c>
      <c r="B1760" s="107" t="s">
        <v>203</v>
      </c>
      <c r="C1760" s="107" t="str">
        <f>VLOOKUP(B1760,lookup!A:C,3,FALSE)</f>
        <v>Non Metropolitan Fire Authorities</v>
      </c>
      <c r="D1760" s="107" t="str">
        <f>VLOOKUP(B1760,lookup!A:D,4,FALSE)</f>
        <v>E31000047</v>
      </c>
      <c r="E1760" s="107" t="s">
        <v>1087</v>
      </c>
      <c r="F1760" s="107" t="s">
        <v>150</v>
      </c>
      <c r="G1760" s="144">
        <v>0</v>
      </c>
      <c r="H1760" s="145"/>
      <c r="I1760" s="144">
        <v>0</v>
      </c>
      <c r="J1760" s="146">
        <f t="shared" si="4"/>
        <v>0</v>
      </c>
    </row>
    <row r="1761" spans="1:10" s="107" customFormat="1" x14ac:dyDescent="0.3">
      <c r="A1761" s="107">
        <v>2018</v>
      </c>
      <c r="B1761" s="107" t="s">
        <v>203</v>
      </c>
      <c r="C1761" s="107" t="str">
        <f>VLOOKUP(B1761,lookup!A:C,3,FALSE)</f>
        <v>Non Metropolitan Fire Authorities</v>
      </c>
      <c r="D1761" s="107" t="str">
        <f>VLOOKUP(B1761,lookup!A:D,4,FALSE)</f>
        <v>E31000047</v>
      </c>
      <c r="E1761" s="107" t="s">
        <v>176</v>
      </c>
      <c r="F1761" s="107" t="s">
        <v>150</v>
      </c>
      <c r="G1761" s="144">
        <v>39</v>
      </c>
      <c r="H1761" s="145"/>
      <c r="I1761" s="144">
        <v>39</v>
      </c>
      <c r="J1761" s="146">
        <f t="shared" si="4"/>
        <v>0</v>
      </c>
    </row>
    <row r="1762" spans="1:10" s="107" customFormat="1" x14ac:dyDescent="0.3">
      <c r="A1762" s="107">
        <v>2018</v>
      </c>
      <c r="B1762" s="107" t="s">
        <v>36</v>
      </c>
      <c r="C1762" s="107" t="str">
        <f>VLOOKUP(B1762,lookup!A:C,3,FALSE)</f>
        <v>Non Metropolitan Fire Authorities</v>
      </c>
      <c r="D1762" s="107" t="str">
        <f>VLOOKUP(B1762,lookup!A:D,4,FALSE)</f>
        <v>E31000013</v>
      </c>
      <c r="E1762" s="107" t="s">
        <v>175</v>
      </c>
      <c r="F1762" s="107" t="s">
        <v>157</v>
      </c>
      <c r="G1762" s="144">
        <v>290</v>
      </c>
      <c r="H1762" s="145"/>
      <c r="I1762" s="144">
        <v>290</v>
      </c>
      <c r="J1762" s="146">
        <f t="shared" si="4"/>
        <v>0</v>
      </c>
    </row>
    <row r="1763" spans="1:10" s="107" customFormat="1" x14ac:dyDescent="0.3">
      <c r="A1763" s="107">
        <v>2018</v>
      </c>
      <c r="B1763" s="107" t="s">
        <v>36</v>
      </c>
      <c r="C1763" s="107" t="str">
        <f>VLOOKUP(B1763,lookup!A:C,3,FALSE)</f>
        <v>Non Metropolitan Fire Authorities</v>
      </c>
      <c r="D1763" s="107" t="str">
        <f>VLOOKUP(B1763,lookup!A:D,4,FALSE)</f>
        <v>E31000013</v>
      </c>
      <c r="E1763" s="107" t="s">
        <v>177</v>
      </c>
      <c r="F1763" s="107" t="s">
        <v>157</v>
      </c>
      <c r="G1763" s="144">
        <v>3</v>
      </c>
      <c r="H1763" s="145"/>
      <c r="I1763" s="144">
        <v>3</v>
      </c>
      <c r="J1763" s="146">
        <f t="shared" si="4"/>
        <v>0</v>
      </c>
    </row>
    <row r="1764" spans="1:10" s="107" customFormat="1" x14ac:dyDescent="0.3">
      <c r="A1764" s="107">
        <v>2018</v>
      </c>
      <c r="B1764" s="107" t="s">
        <v>36</v>
      </c>
      <c r="C1764" s="107" t="str">
        <f>VLOOKUP(B1764,lookup!A:C,3,FALSE)</f>
        <v>Non Metropolitan Fire Authorities</v>
      </c>
      <c r="D1764" s="107" t="str">
        <f>VLOOKUP(B1764,lookup!A:D,4,FALSE)</f>
        <v>E31000013</v>
      </c>
      <c r="E1764" s="107" t="s">
        <v>178</v>
      </c>
      <c r="F1764" s="107" t="s">
        <v>157</v>
      </c>
      <c r="G1764" s="144">
        <v>2</v>
      </c>
      <c r="H1764" s="145"/>
      <c r="I1764" s="144">
        <v>2</v>
      </c>
      <c r="J1764" s="146">
        <f t="shared" si="4"/>
        <v>0</v>
      </c>
    </row>
    <row r="1765" spans="1:10" s="107" customFormat="1" x14ac:dyDescent="0.3">
      <c r="A1765" s="107">
        <v>2018</v>
      </c>
      <c r="B1765" s="107" t="s">
        <v>36</v>
      </c>
      <c r="C1765" s="107" t="str">
        <f>VLOOKUP(B1765,lookup!A:C,3,FALSE)</f>
        <v>Non Metropolitan Fire Authorities</v>
      </c>
      <c r="D1765" s="107" t="str">
        <f>VLOOKUP(B1765,lookup!A:D,4,FALSE)</f>
        <v>E31000013</v>
      </c>
      <c r="E1765" s="107" t="s">
        <v>179</v>
      </c>
      <c r="F1765" s="107" t="s">
        <v>157</v>
      </c>
      <c r="G1765" s="144">
        <v>2</v>
      </c>
      <c r="H1765" s="145"/>
      <c r="I1765" s="144">
        <v>2</v>
      </c>
      <c r="J1765" s="146">
        <f t="shared" si="4"/>
        <v>0</v>
      </c>
    </row>
    <row r="1766" spans="1:10" s="107" customFormat="1" x14ac:dyDescent="0.3">
      <c r="A1766" s="107">
        <v>2018</v>
      </c>
      <c r="B1766" s="107" t="s">
        <v>36</v>
      </c>
      <c r="C1766" s="107" t="str">
        <f>VLOOKUP(B1766,lookup!A:C,3,FALSE)</f>
        <v>Non Metropolitan Fire Authorities</v>
      </c>
      <c r="D1766" s="107" t="str">
        <f>VLOOKUP(B1766,lookup!A:D,4,FALSE)</f>
        <v>E31000013</v>
      </c>
      <c r="E1766" s="107" t="s">
        <v>1087</v>
      </c>
      <c r="F1766" s="107" t="s">
        <v>157</v>
      </c>
      <c r="G1766" s="144">
        <v>0</v>
      </c>
      <c r="H1766" s="145"/>
      <c r="I1766" s="144">
        <v>0</v>
      </c>
      <c r="J1766" s="146">
        <f t="shared" si="4"/>
        <v>0</v>
      </c>
    </row>
    <row r="1767" spans="1:10" s="107" customFormat="1" x14ac:dyDescent="0.3">
      <c r="A1767" s="107">
        <v>2018</v>
      </c>
      <c r="B1767" s="107" t="s">
        <v>36</v>
      </c>
      <c r="C1767" s="107" t="str">
        <f>VLOOKUP(B1767,lookup!A:C,3,FALSE)</f>
        <v>Non Metropolitan Fire Authorities</v>
      </c>
      <c r="D1767" s="107" t="str">
        <f>VLOOKUP(B1767,lookup!A:D,4,FALSE)</f>
        <v>E31000013</v>
      </c>
      <c r="E1767" s="107" t="s">
        <v>176</v>
      </c>
      <c r="F1767" s="107" t="s">
        <v>157</v>
      </c>
      <c r="G1767" s="144">
        <v>10</v>
      </c>
      <c r="H1767" s="145"/>
      <c r="I1767" s="144">
        <v>10</v>
      </c>
      <c r="J1767" s="146">
        <f t="shared" si="4"/>
        <v>0</v>
      </c>
    </row>
    <row r="1768" spans="1:10" s="107" customFormat="1" x14ac:dyDescent="0.3">
      <c r="A1768" s="107">
        <v>2018</v>
      </c>
      <c r="B1768" s="107" t="s">
        <v>36</v>
      </c>
      <c r="C1768" s="107" t="str">
        <f>VLOOKUP(B1768,lookup!A:C,3,FALSE)</f>
        <v>Non Metropolitan Fire Authorities</v>
      </c>
      <c r="D1768" s="107" t="str">
        <f>VLOOKUP(B1768,lookup!A:D,4,FALSE)</f>
        <v>E31000013</v>
      </c>
      <c r="E1768" s="107" t="s">
        <v>175</v>
      </c>
      <c r="F1768" s="107" t="s">
        <v>158</v>
      </c>
      <c r="G1768" s="144">
        <v>157</v>
      </c>
      <c r="H1768" s="145"/>
      <c r="I1768" s="144">
        <v>157</v>
      </c>
      <c r="J1768" s="146">
        <f t="shared" si="4"/>
        <v>0</v>
      </c>
    </row>
    <row r="1769" spans="1:10" s="107" customFormat="1" x14ac:dyDescent="0.3">
      <c r="A1769" s="107">
        <v>2018</v>
      </c>
      <c r="B1769" s="107" t="s">
        <v>36</v>
      </c>
      <c r="C1769" s="107" t="str">
        <f>VLOOKUP(B1769,lookup!A:C,3,FALSE)</f>
        <v>Non Metropolitan Fire Authorities</v>
      </c>
      <c r="D1769" s="107" t="str">
        <f>VLOOKUP(B1769,lookup!A:D,4,FALSE)</f>
        <v>E31000013</v>
      </c>
      <c r="E1769" s="107" t="s">
        <v>177</v>
      </c>
      <c r="F1769" s="107" t="s">
        <v>158</v>
      </c>
      <c r="G1769" s="144">
        <v>2</v>
      </c>
      <c r="H1769" s="145"/>
      <c r="I1769" s="144">
        <v>2</v>
      </c>
      <c r="J1769" s="146">
        <f t="shared" si="4"/>
        <v>0</v>
      </c>
    </row>
    <row r="1770" spans="1:10" s="107" customFormat="1" x14ac:dyDescent="0.3">
      <c r="A1770" s="107">
        <v>2018</v>
      </c>
      <c r="B1770" s="107" t="s">
        <v>36</v>
      </c>
      <c r="C1770" s="107" t="str">
        <f>VLOOKUP(B1770,lookup!A:C,3,FALSE)</f>
        <v>Non Metropolitan Fire Authorities</v>
      </c>
      <c r="D1770" s="107" t="str">
        <f>VLOOKUP(B1770,lookup!A:D,4,FALSE)</f>
        <v>E31000013</v>
      </c>
      <c r="E1770" s="107" t="s">
        <v>178</v>
      </c>
      <c r="F1770" s="107" t="s">
        <v>158</v>
      </c>
      <c r="G1770" s="144">
        <v>0</v>
      </c>
      <c r="H1770" s="145"/>
      <c r="I1770" s="144">
        <v>0</v>
      </c>
      <c r="J1770" s="146">
        <f t="shared" si="4"/>
        <v>0</v>
      </c>
    </row>
    <row r="1771" spans="1:10" s="107" customFormat="1" x14ac:dyDescent="0.3">
      <c r="A1771" s="107">
        <v>2018</v>
      </c>
      <c r="B1771" s="107" t="s">
        <v>36</v>
      </c>
      <c r="C1771" s="107" t="str">
        <f>VLOOKUP(B1771,lookup!A:C,3,FALSE)</f>
        <v>Non Metropolitan Fire Authorities</v>
      </c>
      <c r="D1771" s="107" t="str">
        <f>VLOOKUP(B1771,lookup!A:D,4,FALSE)</f>
        <v>E31000013</v>
      </c>
      <c r="E1771" s="107" t="s">
        <v>179</v>
      </c>
      <c r="F1771" s="107" t="s">
        <v>158</v>
      </c>
      <c r="G1771" s="144">
        <v>2</v>
      </c>
      <c r="H1771" s="145"/>
      <c r="I1771" s="144">
        <v>2</v>
      </c>
      <c r="J1771" s="146">
        <f t="shared" si="4"/>
        <v>0</v>
      </c>
    </row>
    <row r="1772" spans="1:10" s="107" customFormat="1" x14ac:dyDescent="0.3">
      <c r="A1772" s="107">
        <v>2018</v>
      </c>
      <c r="B1772" s="107" t="s">
        <v>36</v>
      </c>
      <c r="C1772" s="107" t="str">
        <f>VLOOKUP(B1772,lookup!A:C,3,FALSE)</f>
        <v>Non Metropolitan Fire Authorities</v>
      </c>
      <c r="D1772" s="107" t="str">
        <f>VLOOKUP(B1772,lookup!A:D,4,FALSE)</f>
        <v>E31000013</v>
      </c>
      <c r="E1772" s="107" t="s">
        <v>1087</v>
      </c>
      <c r="F1772" s="107" t="s">
        <v>158</v>
      </c>
      <c r="G1772" s="144">
        <v>0</v>
      </c>
      <c r="H1772" s="145"/>
      <c r="I1772" s="144">
        <v>0</v>
      </c>
      <c r="J1772" s="146">
        <f t="shared" si="4"/>
        <v>0</v>
      </c>
    </row>
    <row r="1773" spans="1:10" s="107" customFormat="1" x14ac:dyDescent="0.3">
      <c r="A1773" s="107">
        <v>2018</v>
      </c>
      <c r="B1773" s="107" t="s">
        <v>36</v>
      </c>
      <c r="C1773" s="107" t="str">
        <f>VLOOKUP(B1773,lookup!A:C,3,FALSE)</f>
        <v>Non Metropolitan Fire Authorities</v>
      </c>
      <c r="D1773" s="107" t="str">
        <f>VLOOKUP(B1773,lookup!A:D,4,FALSE)</f>
        <v>E31000013</v>
      </c>
      <c r="E1773" s="107" t="s">
        <v>176</v>
      </c>
      <c r="F1773" s="107" t="s">
        <v>158</v>
      </c>
      <c r="G1773" s="144">
        <v>33</v>
      </c>
      <c r="H1773" s="145"/>
      <c r="I1773" s="144">
        <v>33</v>
      </c>
      <c r="J1773" s="146">
        <f t="shared" si="4"/>
        <v>0</v>
      </c>
    </row>
    <row r="1774" spans="1:10" s="107" customFormat="1" x14ac:dyDescent="0.3">
      <c r="A1774" s="107">
        <v>2018</v>
      </c>
      <c r="B1774" s="107" t="s">
        <v>36</v>
      </c>
      <c r="C1774" s="107" t="str">
        <f>VLOOKUP(B1774,lookup!A:C,3,FALSE)</f>
        <v>Non Metropolitan Fire Authorities</v>
      </c>
      <c r="D1774" s="107" t="str">
        <f>VLOOKUP(B1774,lookup!A:D,4,FALSE)</f>
        <v>E31000013</v>
      </c>
      <c r="E1774" s="107" t="s">
        <v>175</v>
      </c>
      <c r="F1774" s="107" t="s">
        <v>149</v>
      </c>
      <c r="G1774" s="144">
        <v>22</v>
      </c>
      <c r="H1774" s="145"/>
      <c r="I1774" s="144">
        <v>22</v>
      </c>
      <c r="J1774" s="146">
        <f t="shared" si="4"/>
        <v>0</v>
      </c>
    </row>
    <row r="1775" spans="1:10" s="107" customFormat="1" x14ac:dyDescent="0.3">
      <c r="A1775" s="107">
        <v>2018</v>
      </c>
      <c r="B1775" s="107" t="s">
        <v>36</v>
      </c>
      <c r="C1775" s="107" t="str">
        <f>VLOOKUP(B1775,lookup!A:C,3,FALSE)</f>
        <v>Non Metropolitan Fire Authorities</v>
      </c>
      <c r="D1775" s="107" t="str">
        <f>VLOOKUP(B1775,lookup!A:D,4,FALSE)</f>
        <v>E31000013</v>
      </c>
      <c r="E1775" s="107" t="s">
        <v>177</v>
      </c>
      <c r="F1775" s="107" t="s">
        <v>149</v>
      </c>
      <c r="G1775" s="144">
        <v>0</v>
      </c>
      <c r="H1775" s="145"/>
      <c r="I1775" s="144">
        <v>0</v>
      </c>
      <c r="J1775" s="146">
        <f t="shared" si="4"/>
        <v>0</v>
      </c>
    </row>
    <row r="1776" spans="1:10" s="107" customFormat="1" x14ac:dyDescent="0.3">
      <c r="A1776" s="107">
        <v>2018</v>
      </c>
      <c r="B1776" s="107" t="s">
        <v>36</v>
      </c>
      <c r="C1776" s="107" t="str">
        <f>VLOOKUP(B1776,lookup!A:C,3,FALSE)</f>
        <v>Non Metropolitan Fire Authorities</v>
      </c>
      <c r="D1776" s="107" t="str">
        <f>VLOOKUP(B1776,lookup!A:D,4,FALSE)</f>
        <v>E31000013</v>
      </c>
      <c r="E1776" s="107" t="s">
        <v>178</v>
      </c>
      <c r="F1776" s="107" t="s">
        <v>149</v>
      </c>
      <c r="G1776" s="144">
        <v>0</v>
      </c>
      <c r="H1776" s="145"/>
      <c r="I1776" s="144">
        <v>0</v>
      </c>
      <c r="J1776" s="146">
        <f t="shared" si="4"/>
        <v>0</v>
      </c>
    </row>
    <row r="1777" spans="1:10" s="107" customFormat="1" x14ac:dyDescent="0.3">
      <c r="A1777" s="107">
        <v>2018</v>
      </c>
      <c r="B1777" s="107" t="s">
        <v>36</v>
      </c>
      <c r="C1777" s="107" t="str">
        <f>VLOOKUP(B1777,lookup!A:C,3,FALSE)</f>
        <v>Non Metropolitan Fire Authorities</v>
      </c>
      <c r="D1777" s="107" t="str">
        <f>VLOOKUP(B1777,lookup!A:D,4,FALSE)</f>
        <v>E31000013</v>
      </c>
      <c r="E1777" s="107" t="s">
        <v>179</v>
      </c>
      <c r="F1777" s="107" t="s">
        <v>149</v>
      </c>
      <c r="G1777" s="144">
        <v>0</v>
      </c>
      <c r="H1777" s="145"/>
      <c r="I1777" s="144">
        <v>0</v>
      </c>
      <c r="J1777" s="146">
        <f t="shared" si="4"/>
        <v>0</v>
      </c>
    </row>
    <row r="1778" spans="1:10" s="107" customFormat="1" x14ac:dyDescent="0.3">
      <c r="A1778" s="107">
        <v>2018</v>
      </c>
      <c r="B1778" s="107" t="s">
        <v>36</v>
      </c>
      <c r="C1778" s="107" t="str">
        <f>VLOOKUP(B1778,lookup!A:C,3,FALSE)</f>
        <v>Non Metropolitan Fire Authorities</v>
      </c>
      <c r="D1778" s="107" t="str">
        <f>VLOOKUP(B1778,lookup!A:D,4,FALSE)</f>
        <v>E31000013</v>
      </c>
      <c r="E1778" s="107" t="s">
        <v>1087</v>
      </c>
      <c r="F1778" s="107" t="s">
        <v>149</v>
      </c>
      <c r="G1778" s="144">
        <v>0</v>
      </c>
      <c r="H1778" s="145"/>
      <c r="I1778" s="144">
        <v>0</v>
      </c>
      <c r="J1778" s="146">
        <f t="shared" si="4"/>
        <v>0</v>
      </c>
    </row>
    <row r="1779" spans="1:10" s="107" customFormat="1" x14ac:dyDescent="0.3">
      <c r="A1779" s="107">
        <v>2018</v>
      </c>
      <c r="B1779" s="107" t="s">
        <v>36</v>
      </c>
      <c r="C1779" s="107" t="str">
        <f>VLOOKUP(B1779,lookup!A:C,3,FALSE)</f>
        <v>Non Metropolitan Fire Authorities</v>
      </c>
      <c r="D1779" s="107" t="str">
        <f>VLOOKUP(B1779,lookup!A:D,4,FALSE)</f>
        <v>E31000013</v>
      </c>
      <c r="E1779" s="107" t="s">
        <v>176</v>
      </c>
      <c r="F1779" s="107" t="s">
        <v>149</v>
      </c>
      <c r="G1779" s="144">
        <v>1</v>
      </c>
      <c r="H1779" s="145"/>
      <c r="I1779" s="144">
        <v>1</v>
      </c>
      <c r="J1779" s="146">
        <f t="shared" si="4"/>
        <v>0</v>
      </c>
    </row>
    <row r="1780" spans="1:10" s="107" customFormat="1" x14ac:dyDescent="0.3">
      <c r="A1780" s="107">
        <v>2018</v>
      </c>
      <c r="B1780" s="107" t="s">
        <v>36</v>
      </c>
      <c r="C1780" s="107" t="str">
        <f>VLOOKUP(B1780,lookup!A:C,3,FALSE)</f>
        <v>Non Metropolitan Fire Authorities</v>
      </c>
      <c r="D1780" s="107" t="str">
        <f>VLOOKUP(B1780,lookup!A:D,4,FALSE)</f>
        <v>E31000013</v>
      </c>
      <c r="E1780" s="107" t="s">
        <v>175</v>
      </c>
      <c r="F1780" s="107" t="s">
        <v>150</v>
      </c>
      <c r="G1780" s="144">
        <v>66</v>
      </c>
      <c r="H1780" s="145"/>
      <c r="I1780" s="144">
        <v>66</v>
      </c>
      <c r="J1780" s="146">
        <f t="shared" si="4"/>
        <v>0</v>
      </c>
    </row>
    <row r="1781" spans="1:10" s="107" customFormat="1" x14ac:dyDescent="0.3">
      <c r="A1781" s="107">
        <v>2018</v>
      </c>
      <c r="B1781" s="107" t="s">
        <v>36</v>
      </c>
      <c r="C1781" s="107" t="str">
        <f>VLOOKUP(B1781,lookup!A:C,3,FALSE)</f>
        <v>Non Metropolitan Fire Authorities</v>
      </c>
      <c r="D1781" s="107" t="str">
        <f>VLOOKUP(B1781,lookup!A:D,4,FALSE)</f>
        <v>E31000013</v>
      </c>
      <c r="E1781" s="107" t="s">
        <v>177</v>
      </c>
      <c r="F1781" s="107" t="s">
        <v>150</v>
      </c>
      <c r="G1781" s="144">
        <v>0</v>
      </c>
      <c r="H1781" s="145"/>
      <c r="I1781" s="144">
        <v>0</v>
      </c>
      <c r="J1781" s="146">
        <f t="shared" si="4"/>
        <v>0</v>
      </c>
    </row>
    <row r="1782" spans="1:10" s="107" customFormat="1" x14ac:dyDescent="0.3">
      <c r="A1782" s="107">
        <v>2018</v>
      </c>
      <c r="B1782" s="107" t="s">
        <v>36</v>
      </c>
      <c r="C1782" s="107" t="str">
        <f>VLOOKUP(B1782,lookup!A:C,3,FALSE)</f>
        <v>Non Metropolitan Fire Authorities</v>
      </c>
      <c r="D1782" s="107" t="str">
        <f>VLOOKUP(B1782,lookup!A:D,4,FALSE)</f>
        <v>E31000013</v>
      </c>
      <c r="E1782" s="107" t="s">
        <v>178</v>
      </c>
      <c r="F1782" s="107" t="s">
        <v>150</v>
      </c>
      <c r="G1782" s="144">
        <v>1</v>
      </c>
      <c r="H1782" s="145"/>
      <c r="I1782" s="144">
        <v>1</v>
      </c>
      <c r="J1782" s="146">
        <f t="shared" si="4"/>
        <v>0</v>
      </c>
    </row>
    <row r="1783" spans="1:10" s="107" customFormat="1" x14ac:dyDescent="0.3">
      <c r="A1783" s="107">
        <v>2018</v>
      </c>
      <c r="B1783" s="107" t="s">
        <v>36</v>
      </c>
      <c r="C1783" s="107" t="str">
        <f>VLOOKUP(B1783,lookup!A:C,3,FALSE)</f>
        <v>Non Metropolitan Fire Authorities</v>
      </c>
      <c r="D1783" s="107" t="str">
        <f>VLOOKUP(B1783,lookup!A:D,4,FALSE)</f>
        <v>E31000013</v>
      </c>
      <c r="E1783" s="107" t="s">
        <v>179</v>
      </c>
      <c r="F1783" s="107" t="s">
        <v>150</v>
      </c>
      <c r="G1783" s="144">
        <v>0</v>
      </c>
      <c r="H1783" s="145"/>
      <c r="I1783" s="144">
        <v>0</v>
      </c>
      <c r="J1783" s="146">
        <f t="shared" si="4"/>
        <v>0</v>
      </c>
    </row>
    <row r="1784" spans="1:10" s="107" customFormat="1" x14ac:dyDescent="0.3">
      <c r="A1784" s="107">
        <v>2018</v>
      </c>
      <c r="B1784" s="107" t="s">
        <v>36</v>
      </c>
      <c r="C1784" s="107" t="str">
        <f>VLOOKUP(B1784,lookup!A:C,3,FALSE)</f>
        <v>Non Metropolitan Fire Authorities</v>
      </c>
      <c r="D1784" s="107" t="str">
        <f>VLOOKUP(B1784,lookup!A:D,4,FALSE)</f>
        <v>E31000013</v>
      </c>
      <c r="E1784" s="107" t="s">
        <v>1087</v>
      </c>
      <c r="F1784" s="107" t="s">
        <v>150</v>
      </c>
      <c r="G1784" s="144">
        <v>0</v>
      </c>
      <c r="H1784" s="145"/>
      <c r="I1784" s="144">
        <v>0</v>
      </c>
      <c r="J1784" s="146">
        <f t="shared" si="4"/>
        <v>0</v>
      </c>
    </row>
    <row r="1785" spans="1:10" s="107" customFormat="1" x14ac:dyDescent="0.3">
      <c r="A1785" s="107">
        <v>2018</v>
      </c>
      <c r="B1785" s="107" t="s">
        <v>36</v>
      </c>
      <c r="C1785" s="107" t="str">
        <f>VLOOKUP(B1785,lookup!A:C,3,FALSE)</f>
        <v>Non Metropolitan Fire Authorities</v>
      </c>
      <c r="D1785" s="107" t="str">
        <f>VLOOKUP(B1785,lookup!A:D,4,FALSE)</f>
        <v>E31000013</v>
      </c>
      <c r="E1785" s="107" t="s">
        <v>176</v>
      </c>
      <c r="F1785" s="107" t="s">
        <v>150</v>
      </c>
      <c r="G1785" s="144">
        <v>14</v>
      </c>
      <c r="H1785" s="145"/>
      <c r="I1785" s="144">
        <v>14</v>
      </c>
      <c r="J1785" s="146">
        <f t="shared" si="4"/>
        <v>0</v>
      </c>
    </row>
    <row r="1786" spans="1:10" s="107" customFormat="1" x14ac:dyDescent="0.3">
      <c r="A1786" s="107">
        <v>2018</v>
      </c>
      <c r="B1786" s="107" t="s">
        <v>39</v>
      </c>
      <c r="C1786" s="107" t="str">
        <f>VLOOKUP(B1786,lookup!A:C,3,FALSE)</f>
        <v>Non Metropolitan Fire Authorities</v>
      </c>
      <c r="D1786" s="107" t="str">
        <f>VLOOKUP(B1786,lookup!A:D,4,FALSE)</f>
        <v>E31000014</v>
      </c>
      <c r="E1786" s="107" t="s">
        <v>175</v>
      </c>
      <c r="F1786" s="107" t="s">
        <v>157</v>
      </c>
      <c r="G1786" s="144">
        <v>326</v>
      </c>
      <c r="H1786" s="145"/>
      <c r="I1786" s="144">
        <v>334</v>
      </c>
      <c r="J1786" s="146">
        <f t="shared" si="4"/>
        <v>-8</v>
      </c>
    </row>
    <row r="1787" spans="1:10" s="107" customFormat="1" x14ac:dyDescent="0.3">
      <c r="A1787" s="107">
        <v>2018</v>
      </c>
      <c r="B1787" s="107" t="s">
        <v>39</v>
      </c>
      <c r="C1787" s="107" t="str">
        <f>VLOOKUP(B1787,lookup!A:C,3,FALSE)</f>
        <v>Non Metropolitan Fire Authorities</v>
      </c>
      <c r="D1787" s="107" t="str">
        <f>VLOOKUP(B1787,lookup!A:D,4,FALSE)</f>
        <v>E31000014</v>
      </c>
      <c r="E1787" s="107" t="s">
        <v>177</v>
      </c>
      <c r="F1787" s="107" t="s">
        <v>157</v>
      </c>
      <c r="G1787" s="144">
        <v>9</v>
      </c>
      <c r="H1787" s="145"/>
      <c r="I1787" s="144">
        <v>9</v>
      </c>
      <c r="J1787" s="146">
        <f t="shared" si="4"/>
        <v>0</v>
      </c>
    </row>
    <row r="1788" spans="1:10" s="107" customFormat="1" x14ac:dyDescent="0.3">
      <c r="A1788" s="107">
        <v>2018</v>
      </c>
      <c r="B1788" s="107" t="s">
        <v>39</v>
      </c>
      <c r="C1788" s="107" t="str">
        <f>VLOOKUP(B1788,lookup!A:C,3,FALSE)</f>
        <v>Non Metropolitan Fire Authorities</v>
      </c>
      <c r="D1788" s="107" t="str">
        <f>VLOOKUP(B1788,lookup!A:D,4,FALSE)</f>
        <v>E31000014</v>
      </c>
      <c r="E1788" s="107" t="s">
        <v>178</v>
      </c>
      <c r="F1788" s="107" t="s">
        <v>157</v>
      </c>
      <c r="G1788" s="144">
        <v>1</v>
      </c>
      <c r="H1788" s="145"/>
      <c r="I1788" s="144">
        <v>1</v>
      </c>
      <c r="J1788" s="146">
        <f t="shared" si="4"/>
        <v>0</v>
      </c>
    </row>
    <row r="1789" spans="1:10" s="107" customFormat="1" x14ac:dyDescent="0.3">
      <c r="A1789" s="107">
        <v>2018</v>
      </c>
      <c r="B1789" s="107" t="s">
        <v>39</v>
      </c>
      <c r="C1789" s="107" t="str">
        <f>VLOOKUP(B1789,lookup!A:C,3,FALSE)</f>
        <v>Non Metropolitan Fire Authorities</v>
      </c>
      <c r="D1789" s="107" t="str">
        <f>VLOOKUP(B1789,lookup!A:D,4,FALSE)</f>
        <v>E31000014</v>
      </c>
      <c r="E1789" s="107" t="s">
        <v>179</v>
      </c>
      <c r="F1789" s="107" t="s">
        <v>157</v>
      </c>
      <c r="G1789" s="144">
        <v>1</v>
      </c>
      <c r="H1789" s="145"/>
      <c r="I1789" s="144">
        <v>1</v>
      </c>
      <c r="J1789" s="146">
        <f t="shared" si="4"/>
        <v>0</v>
      </c>
    </row>
    <row r="1790" spans="1:10" s="107" customFormat="1" x14ac:dyDescent="0.3">
      <c r="A1790" s="107">
        <v>2018</v>
      </c>
      <c r="B1790" s="107" t="s">
        <v>39</v>
      </c>
      <c r="C1790" s="107" t="str">
        <f>VLOOKUP(B1790,lookup!A:C,3,FALSE)</f>
        <v>Non Metropolitan Fire Authorities</v>
      </c>
      <c r="D1790" s="107" t="str">
        <f>VLOOKUP(B1790,lookup!A:D,4,FALSE)</f>
        <v>E31000014</v>
      </c>
      <c r="E1790" s="107" t="s">
        <v>1087</v>
      </c>
      <c r="F1790" s="107" t="s">
        <v>157</v>
      </c>
      <c r="G1790" s="144">
        <v>2</v>
      </c>
      <c r="H1790" s="145"/>
      <c r="I1790" s="144">
        <v>2</v>
      </c>
      <c r="J1790" s="146">
        <f t="shared" si="4"/>
        <v>0</v>
      </c>
    </row>
    <row r="1791" spans="1:10" s="107" customFormat="1" x14ac:dyDescent="0.3">
      <c r="A1791" s="107">
        <v>2018</v>
      </c>
      <c r="B1791" s="107" t="s">
        <v>39</v>
      </c>
      <c r="C1791" s="107" t="str">
        <f>VLOOKUP(B1791,lookup!A:C,3,FALSE)</f>
        <v>Non Metropolitan Fire Authorities</v>
      </c>
      <c r="D1791" s="107" t="str">
        <f>VLOOKUP(B1791,lookup!A:D,4,FALSE)</f>
        <v>E31000014</v>
      </c>
      <c r="E1791" s="107" t="s">
        <v>176</v>
      </c>
      <c r="F1791" s="107" t="s">
        <v>157</v>
      </c>
      <c r="G1791" s="144">
        <v>18</v>
      </c>
      <c r="H1791" s="145"/>
      <c r="I1791" s="144">
        <v>20</v>
      </c>
      <c r="J1791" s="146">
        <f t="shared" si="4"/>
        <v>-2</v>
      </c>
    </row>
    <row r="1792" spans="1:10" s="107" customFormat="1" x14ac:dyDescent="0.3">
      <c r="A1792" s="107">
        <v>2018</v>
      </c>
      <c r="B1792" s="107" t="s">
        <v>39</v>
      </c>
      <c r="C1792" s="107" t="str">
        <f>VLOOKUP(B1792,lookup!A:C,3,FALSE)</f>
        <v>Non Metropolitan Fire Authorities</v>
      </c>
      <c r="D1792" s="107" t="str">
        <f>VLOOKUP(B1792,lookup!A:D,4,FALSE)</f>
        <v>E31000014</v>
      </c>
      <c r="E1792" s="107" t="s">
        <v>175</v>
      </c>
      <c r="F1792" s="107" t="s">
        <v>158</v>
      </c>
      <c r="G1792" s="144">
        <v>225</v>
      </c>
      <c r="H1792" s="145"/>
      <c r="I1792" s="144">
        <v>225</v>
      </c>
      <c r="J1792" s="146">
        <f t="shared" si="4"/>
        <v>0</v>
      </c>
    </row>
    <row r="1793" spans="1:10" s="107" customFormat="1" x14ac:dyDescent="0.3">
      <c r="A1793" s="107">
        <v>2018</v>
      </c>
      <c r="B1793" s="107" t="s">
        <v>39</v>
      </c>
      <c r="C1793" s="107" t="str">
        <f>VLOOKUP(B1793,lookup!A:C,3,FALSE)</f>
        <v>Non Metropolitan Fire Authorities</v>
      </c>
      <c r="D1793" s="107" t="str">
        <f>VLOOKUP(B1793,lookup!A:D,4,FALSE)</f>
        <v>E31000014</v>
      </c>
      <c r="E1793" s="107" t="s">
        <v>177</v>
      </c>
      <c r="F1793" s="107" t="s">
        <v>158</v>
      </c>
      <c r="G1793" s="144">
        <v>5</v>
      </c>
      <c r="H1793" s="145"/>
      <c r="I1793" s="144">
        <v>5</v>
      </c>
      <c r="J1793" s="146">
        <f t="shared" si="4"/>
        <v>0</v>
      </c>
    </row>
    <row r="1794" spans="1:10" s="107" customFormat="1" x14ac:dyDescent="0.3">
      <c r="A1794" s="107">
        <v>2018</v>
      </c>
      <c r="B1794" s="107" t="s">
        <v>39</v>
      </c>
      <c r="C1794" s="107" t="str">
        <f>VLOOKUP(B1794,lookup!A:C,3,FALSE)</f>
        <v>Non Metropolitan Fire Authorities</v>
      </c>
      <c r="D1794" s="107" t="str">
        <f>VLOOKUP(B1794,lookup!A:D,4,FALSE)</f>
        <v>E31000014</v>
      </c>
      <c r="E1794" s="107" t="s">
        <v>178</v>
      </c>
      <c r="F1794" s="107" t="s">
        <v>158</v>
      </c>
      <c r="G1794" s="144">
        <v>0</v>
      </c>
      <c r="H1794" s="145"/>
      <c r="I1794" s="144">
        <v>0</v>
      </c>
      <c r="J1794" s="146">
        <f t="shared" si="4"/>
        <v>0</v>
      </c>
    </row>
    <row r="1795" spans="1:10" s="107" customFormat="1" x14ac:dyDescent="0.3">
      <c r="A1795" s="107">
        <v>2018</v>
      </c>
      <c r="B1795" s="107" t="s">
        <v>39</v>
      </c>
      <c r="C1795" s="107" t="str">
        <f>VLOOKUP(B1795,lookup!A:C,3,FALSE)</f>
        <v>Non Metropolitan Fire Authorities</v>
      </c>
      <c r="D1795" s="107" t="str">
        <f>VLOOKUP(B1795,lookup!A:D,4,FALSE)</f>
        <v>E31000014</v>
      </c>
      <c r="E1795" s="107" t="s">
        <v>179</v>
      </c>
      <c r="F1795" s="107" t="s">
        <v>158</v>
      </c>
      <c r="G1795" s="144">
        <v>1</v>
      </c>
      <c r="H1795" s="145"/>
      <c r="I1795" s="144">
        <v>1</v>
      </c>
      <c r="J1795" s="146">
        <f t="shared" ref="J1795:J1858" si="5">G1795-I1795</f>
        <v>0</v>
      </c>
    </row>
    <row r="1796" spans="1:10" s="107" customFormat="1" x14ac:dyDescent="0.3">
      <c r="A1796" s="107">
        <v>2018</v>
      </c>
      <c r="B1796" s="107" t="s">
        <v>39</v>
      </c>
      <c r="C1796" s="107" t="str">
        <f>VLOOKUP(B1796,lookup!A:C,3,FALSE)</f>
        <v>Non Metropolitan Fire Authorities</v>
      </c>
      <c r="D1796" s="107" t="str">
        <f>VLOOKUP(B1796,lookup!A:D,4,FALSE)</f>
        <v>E31000014</v>
      </c>
      <c r="E1796" s="107" t="s">
        <v>1087</v>
      </c>
      <c r="F1796" s="107" t="s">
        <v>158</v>
      </c>
      <c r="G1796" s="144">
        <v>0</v>
      </c>
      <c r="H1796" s="145"/>
      <c r="I1796" s="144">
        <v>0</v>
      </c>
      <c r="J1796" s="146">
        <f t="shared" si="5"/>
        <v>0</v>
      </c>
    </row>
    <row r="1797" spans="1:10" s="107" customFormat="1" x14ac:dyDescent="0.3">
      <c r="A1797" s="107">
        <v>2018</v>
      </c>
      <c r="B1797" s="107" t="s">
        <v>39</v>
      </c>
      <c r="C1797" s="107" t="str">
        <f>VLOOKUP(B1797,lookup!A:C,3,FALSE)</f>
        <v>Non Metropolitan Fire Authorities</v>
      </c>
      <c r="D1797" s="107" t="str">
        <f>VLOOKUP(B1797,lookup!A:D,4,FALSE)</f>
        <v>E31000014</v>
      </c>
      <c r="E1797" s="107" t="s">
        <v>176</v>
      </c>
      <c r="F1797" s="107" t="s">
        <v>158</v>
      </c>
      <c r="G1797" s="144">
        <v>15</v>
      </c>
      <c r="H1797" s="145"/>
      <c r="I1797" s="144">
        <v>15</v>
      </c>
      <c r="J1797" s="146">
        <f t="shared" si="5"/>
        <v>0</v>
      </c>
    </row>
    <row r="1798" spans="1:10" s="107" customFormat="1" x14ac:dyDescent="0.3">
      <c r="A1798" s="107">
        <v>2018</v>
      </c>
      <c r="B1798" s="107" t="s">
        <v>39</v>
      </c>
      <c r="C1798" s="107" t="str">
        <f>VLOOKUP(B1798,lookup!A:C,3,FALSE)</f>
        <v>Non Metropolitan Fire Authorities</v>
      </c>
      <c r="D1798" s="107" t="str">
        <f>VLOOKUP(B1798,lookup!A:D,4,FALSE)</f>
        <v>E31000014</v>
      </c>
      <c r="E1798" s="107" t="s">
        <v>175</v>
      </c>
      <c r="F1798" s="107" t="s">
        <v>149</v>
      </c>
      <c r="G1798" s="144">
        <v>40</v>
      </c>
      <c r="H1798" s="145"/>
      <c r="I1798" s="144">
        <v>40</v>
      </c>
      <c r="J1798" s="146">
        <f t="shared" si="5"/>
        <v>0</v>
      </c>
    </row>
    <row r="1799" spans="1:10" s="107" customFormat="1" x14ac:dyDescent="0.3">
      <c r="A1799" s="107">
        <v>2018</v>
      </c>
      <c r="B1799" s="107" t="s">
        <v>39</v>
      </c>
      <c r="C1799" s="107" t="str">
        <f>VLOOKUP(B1799,lookup!A:C,3,FALSE)</f>
        <v>Non Metropolitan Fire Authorities</v>
      </c>
      <c r="D1799" s="107" t="str">
        <f>VLOOKUP(B1799,lookup!A:D,4,FALSE)</f>
        <v>E31000014</v>
      </c>
      <c r="E1799" s="107" t="s">
        <v>177</v>
      </c>
      <c r="F1799" s="107" t="s">
        <v>149</v>
      </c>
      <c r="G1799" s="144">
        <v>3</v>
      </c>
      <c r="H1799" s="145"/>
      <c r="I1799" s="144">
        <v>3</v>
      </c>
      <c r="J1799" s="146">
        <f t="shared" si="5"/>
        <v>0</v>
      </c>
    </row>
    <row r="1800" spans="1:10" s="107" customFormat="1" x14ac:dyDescent="0.3">
      <c r="A1800" s="107">
        <v>2018</v>
      </c>
      <c r="B1800" s="107" t="s">
        <v>39</v>
      </c>
      <c r="C1800" s="107" t="str">
        <f>VLOOKUP(B1800,lookup!A:C,3,FALSE)</f>
        <v>Non Metropolitan Fire Authorities</v>
      </c>
      <c r="D1800" s="107" t="str">
        <f>VLOOKUP(B1800,lookup!A:D,4,FALSE)</f>
        <v>E31000014</v>
      </c>
      <c r="E1800" s="107" t="s">
        <v>178</v>
      </c>
      <c r="F1800" s="107" t="s">
        <v>149</v>
      </c>
      <c r="G1800" s="144">
        <v>0</v>
      </c>
      <c r="H1800" s="145"/>
      <c r="I1800" s="144">
        <v>0</v>
      </c>
      <c r="J1800" s="146">
        <f t="shared" si="5"/>
        <v>0</v>
      </c>
    </row>
    <row r="1801" spans="1:10" s="107" customFormat="1" x14ac:dyDescent="0.3">
      <c r="A1801" s="107">
        <v>2018</v>
      </c>
      <c r="B1801" s="107" t="s">
        <v>39</v>
      </c>
      <c r="C1801" s="107" t="str">
        <f>VLOOKUP(B1801,lookup!A:C,3,FALSE)</f>
        <v>Non Metropolitan Fire Authorities</v>
      </c>
      <c r="D1801" s="107" t="str">
        <f>VLOOKUP(B1801,lookup!A:D,4,FALSE)</f>
        <v>E31000014</v>
      </c>
      <c r="E1801" s="107" t="s">
        <v>179</v>
      </c>
      <c r="F1801" s="107" t="s">
        <v>149</v>
      </c>
      <c r="G1801" s="144">
        <v>0</v>
      </c>
      <c r="H1801" s="145"/>
      <c r="I1801" s="144">
        <v>0</v>
      </c>
      <c r="J1801" s="146">
        <f t="shared" si="5"/>
        <v>0</v>
      </c>
    </row>
    <row r="1802" spans="1:10" s="107" customFormat="1" x14ac:dyDescent="0.3">
      <c r="A1802" s="107">
        <v>2018</v>
      </c>
      <c r="B1802" s="107" t="s">
        <v>39</v>
      </c>
      <c r="C1802" s="107" t="str">
        <f>VLOOKUP(B1802,lookup!A:C,3,FALSE)</f>
        <v>Non Metropolitan Fire Authorities</v>
      </c>
      <c r="D1802" s="107" t="str">
        <f>VLOOKUP(B1802,lookup!A:D,4,FALSE)</f>
        <v>E31000014</v>
      </c>
      <c r="E1802" s="107" t="s">
        <v>1087</v>
      </c>
      <c r="F1802" s="107" t="s">
        <v>149</v>
      </c>
      <c r="G1802" s="144">
        <v>0</v>
      </c>
      <c r="H1802" s="145"/>
      <c r="I1802" s="144">
        <v>0</v>
      </c>
      <c r="J1802" s="146">
        <f t="shared" si="5"/>
        <v>0</v>
      </c>
    </row>
    <row r="1803" spans="1:10" s="107" customFormat="1" x14ac:dyDescent="0.3">
      <c r="A1803" s="107">
        <v>2018</v>
      </c>
      <c r="B1803" s="107" t="s">
        <v>39</v>
      </c>
      <c r="C1803" s="107" t="str">
        <f>VLOOKUP(B1803,lookup!A:C,3,FALSE)</f>
        <v>Non Metropolitan Fire Authorities</v>
      </c>
      <c r="D1803" s="107" t="str">
        <f>VLOOKUP(B1803,lookup!A:D,4,FALSE)</f>
        <v>E31000014</v>
      </c>
      <c r="E1803" s="107" t="s">
        <v>176</v>
      </c>
      <c r="F1803" s="107" t="s">
        <v>149</v>
      </c>
      <c r="G1803" s="144">
        <v>3</v>
      </c>
      <c r="H1803" s="145"/>
      <c r="I1803" s="144">
        <v>3</v>
      </c>
      <c r="J1803" s="146">
        <f t="shared" si="5"/>
        <v>0</v>
      </c>
    </row>
    <row r="1804" spans="1:10" s="107" customFormat="1" x14ac:dyDescent="0.3">
      <c r="A1804" s="107">
        <v>2018</v>
      </c>
      <c r="B1804" s="107" t="s">
        <v>39</v>
      </c>
      <c r="C1804" s="107" t="str">
        <f>VLOOKUP(B1804,lookup!A:C,3,FALSE)</f>
        <v>Non Metropolitan Fire Authorities</v>
      </c>
      <c r="D1804" s="107" t="str">
        <f>VLOOKUP(B1804,lookup!A:D,4,FALSE)</f>
        <v>E31000014</v>
      </c>
      <c r="E1804" s="107" t="s">
        <v>175</v>
      </c>
      <c r="F1804" s="107" t="s">
        <v>150</v>
      </c>
      <c r="G1804" s="144">
        <v>131</v>
      </c>
      <c r="H1804" s="145"/>
      <c r="I1804" s="144">
        <v>131</v>
      </c>
      <c r="J1804" s="146">
        <f t="shared" si="5"/>
        <v>0</v>
      </c>
    </row>
    <row r="1805" spans="1:10" s="107" customFormat="1" x14ac:dyDescent="0.3">
      <c r="A1805" s="107">
        <v>2018</v>
      </c>
      <c r="B1805" s="107" t="s">
        <v>39</v>
      </c>
      <c r="C1805" s="107" t="str">
        <f>VLOOKUP(B1805,lookup!A:C,3,FALSE)</f>
        <v>Non Metropolitan Fire Authorities</v>
      </c>
      <c r="D1805" s="107" t="str">
        <f>VLOOKUP(B1805,lookup!A:D,4,FALSE)</f>
        <v>E31000014</v>
      </c>
      <c r="E1805" s="107" t="s">
        <v>177</v>
      </c>
      <c r="F1805" s="107" t="s">
        <v>150</v>
      </c>
      <c r="G1805" s="144">
        <v>1</v>
      </c>
      <c r="H1805" s="145"/>
      <c r="I1805" s="144">
        <v>1</v>
      </c>
      <c r="J1805" s="146">
        <f t="shared" si="5"/>
        <v>0</v>
      </c>
    </row>
    <row r="1806" spans="1:10" s="107" customFormat="1" x14ac:dyDescent="0.3">
      <c r="A1806" s="107">
        <v>2018</v>
      </c>
      <c r="B1806" s="107" t="s">
        <v>39</v>
      </c>
      <c r="C1806" s="107" t="str">
        <f>VLOOKUP(B1806,lookup!A:C,3,FALSE)</f>
        <v>Non Metropolitan Fire Authorities</v>
      </c>
      <c r="D1806" s="107" t="str">
        <f>VLOOKUP(B1806,lookup!A:D,4,FALSE)</f>
        <v>E31000014</v>
      </c>
      <c r="E1806" s="107" t="s">
        <v>178</v>
      </c>
      <c r="F1806" s="107" t="s">
        <v>150</v>
      </c>
      <c r="G1806" s="144">
        <v>1</v>
      </c>
      <c r="H1806" s="145"/>
      <c r="I1806" s="144">
        <v>1</v>
      </c>
      <c r="J1806" s="146">
        <f t="shared" si="5"/>
        <v>0</v>
      </c>
    </row>
    <row r="1807" spans="1:10" s="107" customFormat="1" x14ac:dyDescent="0.3">
      <c r="A1807" s="107">
        <v>2018</v>
      </c>
      <c r="B1807" s="107" t="s">
        <v>39</v>
      </c>
      <c r="C1807" s="107" t="str">
        <f>VLOOKUP(B1807,lookup!A:C,3,FALSE)</f>
        <v>Non Metropolitan Fire Authorities</v>
      </c>
      <c r="D1807" s="107" t="str">
        <f>VLOOKUP(B1807,lookup!A:D,4,FALSE)</f>
        <v>E31000014</v>
      </c>
      <c r="E1807" s="107" t="s">
        <v>179</v>
      </c>
      <c r="F1807" s="107" t="s">
        <v>150</v>
      </c>
      <c r="G1807" s="144">
        <v>0</v>
      </c>
      <c r="H1807" s="145"/>
      <c r="I1807" s="144">
        <v>0</v>
      </c>
      <c r="J1807" s="146">
        <f t="shared" si="5"/>
        <v>0</v>
      </c>
    </row>
    <row r="1808" spans="1:10" s="107" customFormat="1" x14ac:dyDescent="0.3">
      <c r="A1808" s="107">
        <v>2018</v>
      </c>
      <c r="B1808" s="107" t="s">
        <v>39</v>
      </c>
      <c r="C1808" s="107" t="str">
        <f>VLOOKUP(B1808,lookup!A:C,3,FALSE)</f>
        <v>Non Metropolitan Fire Authorities</v>
      </c>
      <c r="D1808" s="107" t="str">
        <f>VLOOKUP(B1808,lookup!A:D,4,FALSE)</f>
        <v>E31000014</v>
      </c>
      <c r="E1808" s="107" t="s">
        <v>1087</v>
      </c>
      <c r="F1808" s="107" t="s">
        <v>150</v>
      </c>
      <c r="G1808" s="144">
        <v>0</v>
      </c>
      <c r="H1808" s="145"/>
      <c r="I1808" s="144">
        <v>0</v>
      </c>
      <c r="J1808" s="146">
        <f t="shared" si="5"/>
        <v>0</v>
      </c>
    </row>
    <row r="1809" spans="1:10" s="107" customFormat="1" x14ac:dyDescent="0.3">
      <c r="A1809" s="107">
        <v>2018</v>
      </c>
      <c r="B1809" s="107" t="s">
        <v>39</v>
      </c>
      <c r="C1809" s="107" t="str">
        <f>VLOOKUP(B1809,lookup!A:C,3,FALSE)</f>
        <v>Non Metropolitan Fire Authorities</v>
      </c>
      <c r="D1809" s="107" t="str">
        <f>VLOOKUP(B1809,lookup!A:D,4,FALSE)</f>
        <v>E31000014</v>
      </c>
      <c r="E1809" s="107" t="s">
        <v>176</v>
      </c>
      <c r="F1809" s="107" t="s">
        <v>150</v>
      </c>
      <c r="G1809" s="144">
        <v>13</v>
      </c>
      <c r="H1809" s="145"/>
      <c r="I1809" s="144">
        <v>13</v>
      </c>
      <c r="J1809" s="146">
        <f t="shared" si="5"/>
        <v>0</v>
      </c>
    </row>
    <row r="1810" spans="1:10" s="107" customFormat="1" x14ac:dyDescent="0.3">
      <c r="A1810" s="107">
        <v>2018</v>
      </c>
      <c r="B1810" s="107" t="s">
        <v>42</v>
      </c>
      <c r="C1810" s="107" t="str">
        <f>VLOOKUP(B1810,lookup!A:C,3,FALSE)</f>
        <v>Non Metropolitan Fire Authorities</v>
      </c>
      <c r="D1810" s="107" t="str">
        <f>VLOOKUP(B1810,lookup!A:D,4,FALSE)</f>
        <v>E31000015</v>
      </c>
      <c r="E1810" s="107" t="s">
        <v>175</v>
      </c>
      <c r="F1810" s="107" t="s">
        <v>157</v>
      </c>
      <c r="G1810" s="144">
        <v>231</v>
      </c>
      <c r="H1810" s="145"/>
      <c r="I1810" s="144">
        <v>231</v>
      </c>
      <c r="J1810" s="146">
        <f t="shared" si="5"/>
        <v>0</v>
      </c>
    </row>
    <row r="1811" spans="1:10" s="107" customFormat="1" x14ac:dyDescent="0.3">
      <c r="A1811" s="107">
        <v>2018</v>
      </c>
      <c r="B1811" s="107" t="s">
        <v>42</v>
      </c>
      <c r="C1811" s="107" t="str">
        <f>VLOOKUP(B1811,lookup!A:C,3,FALSE)</f>
        <v>Non Metropolitan Fire Authorities</v>
      </c>
      <c r="D1811" s="107" t="str">
        <f>VLOOKUP(B1811,lookup!A:D,4,FALSE)</f>
        <v>E31000015</v>
      </c>
      <c r="E1811" s="107" t="s">
        <v>177</v>
      </c>
      <c r="F1811" s="107" t="s">
        <v>157</v>
      </c>
      <c r="G1811" s="144">
        <v>4</v>
      </c>
      <c r="H1811" s="145"/>
      <c r="I1811" s="144">
        <v>4</v>
      </c>
      <c r="J1811" s="146">
        <f t="shared" si="5"/>
        <v>0</v>
      </c>
    </row>
    <row r="1812" spans="1:10" s="107" customFormat="1" x14ac:dyDescent="0.3">
      <c r="A1812" s="107">
        <v>2018</v>
      </c>
      <c r="B1812" s="107" t="s">
        <v>42</v>
      </c>
      <c r="C1812" s="107" t="str">
        <f>VLOOKUP(B1812,lookup!A:C,3,FALSE)</f>
        <v>Non Metropolitan Fire Authorities</v>
      </c>
      <c r="D1812" s="107" t="str">
        <f>VLOOKUP(B1812,lookup!A:D,4,FALSE)</f>
        <v>E31000015</v>
      </c>
      <c r="E1812" s="107" t="s">
        <v>178</v>
      </c>
      <c r="F1812" s="107" t="s">
        <v>157</v>
      </c>
      <c r="G1812" s="144">
        <v>0</v>
      </c>
      <c r="H1812" s="145"/>
      <c r="I1812" s="144">
        <v>0</v>
      </c>
      <c r="J1812" s="146">
        <f t="shared" si="5"/>
        <v>0</v>
      </c>
    </row>
    <row r="1813" spans="1:10" s="107" customFormat="1" x14ac:dyDescent="0.3">
      <c r="A1813" s="107">
        <v>2018</v>
      </c>
      <c r="B1813" s="107" t="s">
        <v>42</v>
      </c>
      <c r="C1813" s="107" t="str">
        <f>VLOOKUP(B1813,lookup!A:C,3,FALSE)</f>
        <v>Non Metropolitan Fire Authorities</v>
      </c>
      <c r="D1813" s="107" t="str">
        <f>VLOOKUP(B1813,lookup!A:D,4,FALSE)</f>
        <v>E31000015</v>
      </c>
      <c r="E1813" s="107" t="s">
        <v>179</v>
      </c>
      <c r="F1813" s="107" t="s">
        <v>157</v>
      </c>
      <c r="G1813" s="144">
        <v>1</v>
      </c>
      <c r="H1813" s="145"/>
      <c r="I1813" s="144">
        <v>1</v>
      </c>
      <c r="J1813" s="146">
        <f t="shared" si="5"/>
        <v>0</v>
      </c>
    </row>
    <row r="1814" spans="1:10" s="107" customFormat="1" x14ac:dyDescent="0.3">
      <c r="A1814" s="107">
        <v>2018</v>
      </c>
      <c r="B1814" s="107" t="s">
        <v>42</v>
      </c>
      <c r="C1814" s="107" t="str">
        <f>VLOOKUP(B1814,lookup!A:C,3,FALSE)</f>
        <v>Non Metropolitan Fire Authorities</v>
      </c>
      <c r="D1814" s="107" t="str">
        <f>VLOOKUP(B1814,lookup!A:D,4,FALSE)</f>
        <v>E31000015</v>
      </c>
      <c r="E1814" s="107" t="s">
        <v>1087</v>
      </c>
      <c r="F1814" s="107" t="s">
        <v>157</v>
      </c>
      <c r="G1814" s="144">
        <v>0</v>
      </c>
      <c r="H1814" s="145"/>
      <c r="I1814" s="144">
        <v>0</v>
      </c>
      <c r="J1814" s="146">
        <f t="shared" si="5"/>
        <v>0</v>
      </c>
    </row>
    <row r="1815" spans="1:10" s="107" customFormat="1" x14ac:dyDescent="0.3">
      <c r="A1815" s="107">
        <v>2018</v>
      </c>
      <c r="B1815" s="107" t="s">
        <v>42</v>
      </c>
      <c r="C1815" s="107" t="str">
        <f>VLOOKUP(B1815,lookup!A:C,3,FALSE)</f>
        <v>Non Metropolitan Fire Authorities</v>
      </c>
      <c r="D1815" s="107" t="str">
        <f>VLOOKUP(B1815,lookup!A:D,4,FALSE)</f>
        <v>E31000015</v>
      </c>
      <c r="E1815" s="107" t="s">
        <v>176</v>
      </c>
      <c r="F1815" s="107" t="s">
        <v>157</v>
      </c>
      <c r="G1815" s="144">
        <v>376</v>
      </c>
      <c r="H1815" s="145"/>
      <c r="I1815" s="144">
        <v>376</v>
      </c>
      <c r="J1815" s="146">
        <f t="shared" si="5"/>
        <v>0</v>
      </c>
    </row>
    <row r="1816" spans="1:10" s="107" customFormat="1" x14ac:dyDescent="0.3">
      <c r="A1816" s="107">
        <v>2018</v>
      </c>
      <c r="B1816" s="107" t="s">
        <v>42</v>
      </c>
      <c r="C1816" s="107" t="str">
        <f>VLOOKUP(B1816,lookup!A:C,3,FALSE)</f>
        <v>Non Metropolitan Fire Authorities</v>
      </c>
      <c r="D1816" s="107" t="str">
        <f>VLOOKUP(B1816,lookup!A:D,4,FALSE)</f>
        <v>E31000015</v>
      </c>
      <c r="E1816" s="107" t="s">
        <v>175</v>
      </c>
      <c r="F1816" s="107" t="s">
        <v>158</v>
      </c>
      <c r="G1816" s="144">
        <v>252</v>
      </c>
      <c r="H1816" s="145"/>
      <c r="I1816" s="144">
        <v>252</v>
      </c>
      <c r="J1816" s="146">
        <f t="shared" si="5"/>
        <v>0</v>
      </c>
    </row>
    <row r="1817" spans="1:10" s="107" customFormat="1" x14ac:dyDescent="0.3">
      <c r="A1817" s="107">
        <v>2018</v>
      </c>
      <c r="B1817" s="107" t="s">
        <v>42</v>
      </c>
      <c r="C1817" s="107" t="str">
        <f>VLOOKUP(B1817,lookup!A:C,3,FALSE)</f>
        <v>Non Metropolitan Fire Authorities</v>
      </c>
      <c r="D1817" s="107" t="str">
        <f>VLOOKUP(B1817,lookup!A:D,4,FALSE)</f>
        <v>E31000015</v>
      </c>
      <c r="E1817" s="107" t="s">
        <v>177</v>
      </c>
      <c r="F1817" s="107" t="s">
        <v>158</v>
      </c>
      <c r="G1817" s="144">
        <v>3</v>
      </c>
      <c r="H1817" s="145"/>
      <c r="I1817" s="144">
        <v>3</v>
      </c>
      <c r="J1817" s="146">
        <f t="shared" si="5"/>
        <v>0</v>
      </c>
    </row>
    <row r="1818" spans="1:10" s="107" customFormat="1" x14ac:dyDescent="0.3">
      <c r="A1818" s="107">
        <v>2018</v>
      </c>
      <c r="B1818" s="107" t="s">
        <v>42</v>
      </c>
      <c r="C1818" s="107" t="str">
        <f>VLOOKUP(B1818,lookup!A:C,3,FALSE)</f>
        <v>Non Metropolitan Fire Authorities</v>
      </c>
      <c r="D1818" s="107" t="str">
        <f>VLOOKUP(B1818,lookup!A:D,4,FALSE)</f>
        <v>E31000015</v>
      </c>
      <c r="E1818" s="107" t="s">
        <v>178</v>
      </c>
      <c r="F1818" s="107" t="s">
        <v>158</v>
      </c>
      <c r="G1818" s="144">
        <v>0</v>
      </c>
      <c r="H1818" s="145"/>
      <c r="I1818" s="144">
        <v>0</v>
      </c>
      <c r="J1818" s="146">
        <f t="shared" si="5"/>
        <v>0</v>
      </c>
    </row>
    <row r="1819" spans="1:10" s="107" customFormat="1" x14ac:dyDescent="0.3">
      <c r="A1819" s="107">
        <v>2018</v>
      </c>
      <c r="B1819" s="107" t="s">
        <v>42</v>
      </c>
      <c r="C1819" s="107" t="str">
        <f>VLOOKUP(B1819,lookup!A:C,3,FALSE)</f>
        <v>Non Metropolitan Fire Authorities</v>
      </c>
      <c r="D1819" s="107" t="str">
        <f>VLOOKUP(B1819,lookup!A:D,4,FALSE)</f>
        <v>E31000015</v>
      </c>
      <c r="E1819" s="107" t="s">
        <v>179</v>
      </c>
      <c r="F1819" s="107" t="s">
        <v>158</v>
      </c>
      <c r="G1819" s="144">
        <v>0</v>
      </c>
      <c r="H1819" s="145"/>
      <c r="I1819" s="144">
        <v>0</v>
      </c>
      <c r="J1819" s="146">
        <f t="shared" si="5"/>
        <v>0</v>
      </c>
    </row>
    <row r="1820" spans="1:10" s="107" customFormat="1" x14ac:dyDescent="0.3">
      <c r="A1820" s="107">
        <v>2018</v>
      </c>
      <c r="B1820" s="107" t="s">
        <v>42</v>
      </c>
      <c r="C1820" s="107" t="str">
        <f>VLOOKUP(B1820,lookup!A:C,3,FALSE)</f>
        <v>Non Metropolitan Fire Authorities</v>
      </c>
      <c r="D1820" s="107" t="str">
        <f>VLOOKUP(B1820,lookup!A:D,4,FALSE)</f>
        <v>E31000015</v>
      </c>
      <c r="E1820" s="107" t="s">
        <v>1087</v>
      </c>
      <c r="F1820" s="107" t="s">
        <v>158</v>
      </c>
      <c r="G1820" s="144">
        <v>1</v>
      </c>
      <c r="H1820" s="145"/>
      <c r="I1820" s="144">
        <v>1</v>
      </c>
      <c r="J1820" s="146">
        <f t="shared" si="5"/>
        <v>0</v>
      </c>
    </row>
    <row r="1821" spans="1:10" s="107" customFormat="1" x14ac:dyDescent="0.3">
      <c r="A1821" s="107">
        <v>2018</v>
      </c>
      <c r="B1821" s="107" t="s">
        <v>42</v>
      </c>
      <c r="C1821" s="107" t="str">
        <f>VLOOKUP(B1821,lookup!A:C,3,FALSE)</f>
        <v>Non Metropolitan Fire Authorities</v>
      </c>
      <c r="D1821" s="107" t="str">
        <f>VLOOKUP(B1821,lookup!A:D,4,FALSE)</f>
        <v>E31000015</v>
      </c>
      <c r="E1821" s="107" t="s">
        <v>176</v>
      </c>
      <c r="F1821" s="107" t="s">
        <v>158</v>
      </c>
      <c r="G1821" s="144">
        <v>253</v>
      </c>
      <c r="H1821" s="145"/>
      <c r="I1821" s="144">
        <v>253</v>
      </c>
      <c r="J1821" s="146">
        <f t="shared" si="5"/>
        <v>0</v>
      </c>
    </row>
    <row r="1822" spans="1:10" s="107" customFormat="1" x14ac:dyDescent="0.3">
      <c r="A1822" s="107">
        <v>2018</v>
      </c>
      <c r="B1822" s="107" t="s">
        <v>42</v>
      </c>
      <c r="C1822" s="107" t="str">
        <f>VLOOKUP(B1822,lookup!A:C,3,FALSE)</f>
        <v>Non Metropolitan Fire Authorities</v>
      </c>
      <c r="D1822" s="107" t="str">
        <f>VLOOKUP(B1822,lookup!A:D,4,FALSE)</f>
        <v>E31000015</v>
      </c>
      <c r="E1822" s="107" t="s">
        <v>175</v>
      </c>
      <c r="F1822" s="107" t="s">
        <v>149</v>
      </c>
      <c r="G1822" s="144">
        <v>20</v>
      </c>
      <c r="H1822" s="145"/>
      <c r="I1822" s="144">
        <v>20</v>
      </c>
      <c r="J1822" s="146">
        <f t="shared" si="5"/>
        <v>0</v>
      </c>
    </row>
    <row r="1823" spans="1:10" s="107" customFormat="1" x14ac:dyDescent="0.3">
      <c r="A1823" s="107">
        <v>2018</v>
      </c>
      <c r="B1823" s="107" t="s">
        <v>42</v>
      </c>
      <c r="C1823" s="107" t="str">
        <f>VLOOKUP(B1823,lookup!A:C,3,FALSE)</f>
        <v>Non Metropolitan Fire Authorities</v>
      </c>
      <c r="D1823" s="107" t="str">
        <f>VLOOKUP(B1823,lookup!A:D,4,FALSE)</f>
        <v>E31000015</v>
      </c>
      <c r="E1823" s="107" t="s">
        <v>177</v>
      </c>
      <c r="F1823" s="107" t="s">
        <v>149</v>
      </c>
      <c r="G1823" s="144">
        <v>1</v>
      </c>
      <c r="H1823" s="145"/>
      <c r="I1823" s="144">
        <v>1</v>
      </c>
      <c r="J1823" s="146">
        <f t="shared" si="5"/>
        <v>0</v>
      </c>
    </row>
    <row r="1824" spans="1:10" s="107" customFormat="1" x14ac:dyDescent="0.3">
      <c r="A1824" s="107">
        <v>2018</v>
      </c>
      <c r="B1824" s="107" t="s">
        <v>42</v>
      </c>
      <c r="C1824" s="107" t="str">
        <f>VLOOKUP(B1824,lookup!A:C,3,FALSE)</f>
        <v>Non Metropolitan Fire Authorities</v>
      </c>
      <c r="D1824" s="107" t="str">
        <f>VLOOKUP(B1824,lookup!A:D,4,FALSE)</f>
        <v>E31000015</v>
      </c>
      <c r="E1824" s="107" t="s">
        <v>178</v>
      </c>
      <c r="F1824" s="107" t="s">
        <v>149</v>
      </c>
      <c r="G1824" s="144">
        <v>0</v>
      </c>
      <c r="H1824" s="145"/>
      <c r="I1824" s="144">
        <v>0</v>
      </c>
      <c r="J1824" s="146">
        <f t="shared" si="5"/>
        <v>0</v>
      </c>
    </row>
    <row r="1825" spans="1:10" s="107" customFormat="1" x14ac:dyDescent="0.3">
      <c r="A1825" s="107">
        <v>2018</v>
      </c>
      <c r="B1825" s="107" t="s">
        <v>42</v>
      </c>
      <c r="C1825" s="107" t="str">
        <f>VLOOKUP(B1825,lookup!A:C,3,FALSE)</f>
        <v>Non Metropolitan Fire Authorities</v>
      </c>
      <c r="D1825" s="107" t="str">
        <f>VLOOKUP(B1825,lookup!A:D,4,FALSE)</f>
        <v>E31000015</v>
      </c>
      <c r="E1825" s="107" t="s">
        <v>179</v>
      </c>
      <c r="F1825" s="107" t="s">
        <v>149</v>
      </c>
      <c r="G1825" s="144">
        <v>0</v>
      </c>
      <c r="H1825" s="145"/>
      <c r="I1825" s="144">
        <v>0</v>
      </c>
      <c r="J1825" s="146">
        <f t="shared" si="5"/>
        <v>0</v>
      </c>
    </row>
    <row r="1826" spans="1:10" s="107" customFormat="1" x14ac:dyDescent="0.3">
      <c r="A1826" s="107">
        <v>2018</v>
      </c>
      <c r="B1826" s="107" t="s">
        <v>42</v>
      </c>
      <c r="C1826" s="107" t="str">
        <f>VLOOKUP(B1826,lookup!A:C,3,FALSE)</f>
        <v>Non Metropolitan Fire Authorities</v>
      </c>
      <c r="D1826" s="107" t="str">
        <f>VLOOKUP(B1826,lookup!A:D,4,FALSE)</f>
        <v>E31000015</v>
      </c>
      <c r="E1826" s="107" t="s">
        <v>1087</v>
      </c>
      <c r="F1826" s="107" t="s">
        <v>149</v>
      </c>
      <c r="G1826" s="144">
        <v>0</v>
      </c>
      <c r="H1826" s="145"/>
      <c r="I1826" s="144">
        <v>0</v>
      </c>
      <c r="J1826" s="146">
        <f t="shared" si="5"/>
        <v>0</v>
      </c>
    </row>
    <row r="1827" spans="1:10" s="107" customFormat="1" x14ac:dyDescent="0.3">
      <c r="A1827" s="107">
        <v>2018</v>
      </c>
      <c r="B1827" s="107" t="s">
        <v>42</v>
      </c>
      <c r="C1827" s="107" t="str">
        <f>VLOOKUP(B1827,lookup!A:C,3,FALSE)</f>
        <v>Non Metropolitan Fire Authorities</v>
      </c>
      <c r="D1827" s="107" t="str">
        <f>VLOOKUP(B1827,lookup!A:D,4,FALSE)</f>
        <v>E31000015</v>
      </c>
      <c r="E1827" s="107" t="s">
        <v>176</v>
      </c>
      <c r="F1827" s="107" t="s">
        <v>149</v>
      </c>
      <c r="G1827" s="144">
        <v>14</v>
      </c>
      <c r="H1827" s="145"/>
      <c r="I1827" s="144">
        <v>14</v>
      </c>
      <c r="J1827" s="146">
        <f t="shared" si="5"/>
        <v>0</v>
      </c>
    </row>
    <row r="1828" spans="1:10" s="107" customFormat="1" x14ac:dyDescent="0.3">
      <c r="A1828" s="107">
        <v>2018</v>
      </c>
      <c r="B1828" s="107" t="s">
        <v>42</v>
      </c>
      <c r="C1828" s="107" t="str">
        <f>VLOOKUP(B1828,lookup!A:C,3,FALSE)</f>
        <v>Non Metropolitan Fire Authorities</v>
      </c>
      <c r="D1828" s="107" t="str">
        <f>VLOOKUP(B1828,lookup!A:D,4,FALSE)</f>
        <v>E31000015</v>
      </c>
      <c r="E1828" s="107" t="s">
        <v>175</v>
      </c>
      <c r="F1828" s="107" t="s">
        <v>150</v>
      </c>
      <c r="G1828" s="144">
        <v>172</v>
      </c>
      <c r="H1828" s="145"/>
      <c r="I1828" s="144">
        <v>172</v>
      </c>
      <c r="J1828" s="146">
        <f t="shared" si="5"/>
        <v>0</v>
      </c>
    </row>
    <row r="1829" spans="1:10" s="107" customFormat="1" x14ac:dyDescent="0.3">
      <c r="A1829" s="107">
        <v>2018</v>
      </c>
      <c r="B1829" s="107" t="s">
        <v>42</v>
      </c>
      <c r="C1829" s="107" t="str">
        <f>VLOOKUP(B1829,lookup!A:C,3,FALSE)</f>
        <v>Non Metropolitan Fire Authorities</v>
      </c>
      <c r="D1829" s="107" t="str">
        <f>VLOOKUP(B1829,lookup!A:D,4,FALSE)</f>
        <v>E31000015</v>
      </c>
      <c r="E1829" s="107" t="s">
        <v>177</v>
      </c>
      <c r="F1829" s="107" t="s">
        <v>150</v>
      </c>
      <c r="G1829" s="144">
        <v>0</v>
      </c>
      <c r="H1829" s="145"/>
      <c r="I1829" s="144">
        <v>0</v>
      </c>
      <c r="J1829" s="146">
        <f t="shared" si="5"/>
        <v>0</v>
      </c>
    </row>
    <row r="1830" spans="1:10" s="107" customFormat="1" x14ac:dyDescent="0.3">
      <c r="A1830" s="107">
        <v>2018</v>
      </c>
      <c r="B1830" s="107" t="s">
        <v>42</v>
      </c>
      <c r="C1830" s="107" t="str">
        <f>VLOOKUP(B1830,lookup!A:C,3,FALSE)</f>
        <v>Non Metropolitan Fire Authorities</v>
      </c>
      <c r="D1830" s="107" t="str">
        <f>VLOOKUP(B1830,lookup!A:D,4,FALSE)</f>
        <v>E31000015</v>
      </c>
      <c r="E1830" s="107" t="s">
        <v>178</v>
      </c>
      <c r="F1830" s="107" t="s">
        <v>150</v>
      </c>
      <c r="G1830" s="144">
        <v>0</v>
      </c>
      <c r="H1830" s="145"/>
      <c r="I1830" s="144">
        <v>0</v>
      </c>
      <c r="J1830" s="146">
        <f t="shared" si="5"/>
        <v>0</v>
      </c>
    </row>
    <row r="1831" spans="1:10" s="107" customFormat="1" x14ac:dyDescent="0.3">
      <c r="A1831" s="107">
        <v>2018</v>
      </c>
      <c r="B1831" s="107" t="s">
        <v>42</v>
      </c>
      <c r="C1831" s="107" t="str">
        <f>VLOOKUP(B1831,lookup!A:C,3,FALSE)</f>
        <v>Non Metropolitan Fire Authorities</v>
      </c>
      <c r="D1831" s="107" t="str">
        <f>VLOOKUP(B1831,lookup!A:D,4,FALSE)</f>
        <v>E31000015</v>
      </c>
      <c r="E1831" s="107" t="s">
        <v>179</v>
      </c>
      <c r="F1831" s="107" t="s">
        <v>150</v>
      </c>
      <c r="G1831" s="144">
        <v>1</v>
      </c>
      <c r="H1831" s="145"/>
      <c r="I1831" s="144">
        <v>1</v>
      </c>
      <c r="J1831" s="146">
        <f t="shared" si="5"/>
        <v>0</v>
      </c>
    </row>
    <row r="1832" spans="1:10" s="107" customFormat="1" x14ac:dyDescent="0.3">
      <c r="A1832" s="107">
        <v>2018</v>
      </c>
      <c r="B1832" s="107" t="s">
        <v>42</v>
      </c>
      <c r="C1832" s="107" t="str">
        <f>VLOOKUP(B1832,lookup!A:C,3,FALSE)</f>
        <v>Non Metropolitan Fire Authorities</v>
      </c>
      <c r="D1832" s="107" t="str">
        <f>VLOOKUP(B1832,lookup!A:D,4,FALSE)</f>
        <v>E31000015</v>
      </c>
      <c r="E1832" s="107" t="s">
        <v>1087</v>
      </c>
      <c r="F1832" s="107" t="s">
        <v>150</v>
      </c>
      <c r="G1832" s="144">
        <v>0</v>
      </c>
      <c r="H1832" s="145"/>
      <c r="I1832" s="144">
        <v>0</v>
      </c>
      <c r="J1832" s="146">
        <f t="shared" si="5"/>
        <v>0</v>
      </c>
    </row>
    <row r="1833" spans="1:10" s="107" customFormat="1" x14ac:dyDescent="0.3">
      <c r="A1833" s="107">
        <v>2018</v>
      </c>
      <c r="B1833" s="107" t="s">
        <v>42</v>
      </c>
      <c r="C1833" s="107" t="str">
        <f>VLOOKUP(B1833,lookup!A:C,3,FALSE)</f>
        <v>Non Metropolitan Fire Authorities</v>
      </c>
      <c r="D1833" s="107" t="str">
        <f>VLOOKUP(B1833,lookup!A:D,4,FALSE)</f>
        <v>E31000015</v>
      </c>
      <c r="E1833" s="107" t="s">
        <v>176</v>
      </c>
      <c r="F1833" s="107" t="s">
        <v>150</v>
      </c>
      <c r="G1833" s="144">
        <v>144</v>
      </c>
      <c r="H1833" s="145"/>
      <c r="I1833" s="144">
        <v>144</v>
      </c>
      <c r="J1833" s="146">
        <f t="shared" si="5"/>
        <v>0</v>
      </c>
    </row>
    <row r="1834" spans="1:10" s="107" customFormat="1" x14ac:dyDescent="0.3">
      <c r="A1834" s="107">
        <v>2018</v>
      </c>
      <c r="B1834" s="107" t="s">
        <v>45</v>
      </c>
      <c r="C1834" s="107" t="str">
        <f>VLOOKUP(B1834,lookup!A:C,3,FALSE)</f>
        <v>Non Metropolitan Fire Authorities</v>
      </c>
      <c r="D1834" s="107" t="str">
        <f>VLOOKUP(B1834,lookup!A:D,4,FALSE)</f>
        <v>E31000016</v>
      </c>
      <c r="E1834" s="107" t="s">
        <v>175</v>
      </c>
      <c r="F1834" s="107" t="s">
        <v>157</v>
      </c>
      <c r="G1834" s="144">
        <v>134</v>
      </c>
      <c r="H1834" s="145"/>
      <c r="I1834" s="144">
        <v>134</v>
      </c>
      <c r="J1834" s="146">
        <f t="shared" si="5"/>
        <v>0</v>
      </c>
    </row>
    <row r="1835" spans="1:10" s="107" customFormat="1" x14ac:dyDescent="0.3">
      <c r="A1835" s="107">
        <v>2018</v>
      </c>
      <c r="B1835" s="107" t="s">
        <v>45</v>
      </c>
      <c r="C1835" s="107" t="str">
        <f>VLOOKUP(B1835,lookup!A:C,3,FALSE)</f>
        <v>Non Metropolitan Fire Authorities</v>
      </c>
      <c r="D1835" s="107" t="str">
        <f>VLOOKUP(B1835,lookup!A:D,4,FALSE)</f>
        <v>E31000016</v>
      </c>
      <c r="E1835" s="107" t="s">
        <v>177</v>
      </c>
      <c r="F1835" s="107" t="s">
        <v>157</v>
      </c>
      <c r="G1835" s="144">
        <v>4</v>
      </c>
      <c r="H1835" s="145"/>
      <c r="I1835" s="144">
        <v>4</v>
      </c>
      <c r="J1835" s="146">
        <f t="shared" si="5"/>
        <v>0</v>
      </c>
    </row>
    <row r="1836" spans="1:10" s="107" customFormat="1" x14ac:dyDescent="0.3">
      <c r="A1836" s="107">
        <v>2018</v>
      </c>
      <c r="B1836" s="107" t="s">
        <v>45</v>
      </c>
      <c r="C1836" s="107" t="str">
        <f>VLOOKUP(B1836,lookup!A:C,3,FALSE)</f>
        <v>Non Metropolitan Fire Authorities</v>
      </c>
      <c r="D1836" s="107" t="str">
        <f>VLOOKUP(B1836,lookup!A:D,4,FALSE)</f>
        <v>E31000016</v>
      </c>
      <c r="E1836" s="107" t="s">
        <v>178</v>
      </c>
      <c r="F1836" s="107" t="s">
        <v>157</v>
      </c>
      <c r="G1836" s="144">
        <v>2</v>
      </c>
      <c r="H1836" s="145"/>
      <c r="I1836" s="144">
        <v>2</v>
      </c>
      <c r="J1836" s="146">
        <f t="shared" si="5"/>
        <v>0</v>
      </c>
    </row>
    <row r="1837" spans="1:10" s="107" customFormat="1" x14ac:dyDescent="0.3">
      <c r="A1837" s="107">
        <v>2018</v>
      </c>
      <c r="B1837" s="107" t="s">
        <v>45</v>
      </c>
      <c r="C1837" s="107" t="str">
        <f>VLOOKUP(B1837,lookup!A:C,3,FALSE)</f>
        <v>Non Metropolitan Fire Authorities</v>
      </c>
      <c r="D1837" s="107" t="str">
        <f>VLOOKUP(B1837,lookup!A:D,4,FALSE)</f>
        <v>E31000016</v>
      </c>
      <c r="E1837" s="107" t="s">
        <v>179</v>
      </c>
      <c r="F1837" s="107" t="s">
        <v>157</v>
      </c>
      <c r="G1837" s="144">
        <v>2</v>
      </c>
      <c r="H1837" s="145"/>
      <c r="I1837" s="144">
        <v>2</v>
      </c>
      <c r="J1837" s="146">
        <f t="shared" si="5"/>
        <v>0</v>
      </c>
    </row>
    <row r="1838" spans="1:10" s="107" customFormat="1" x14ac:dyDescent="0.3">
      <c r="A1838" s="107">
        <v>2018</v>
      </c>
      <c r="B1838" s="107" t="s">
        <v>45</v>
      </c>
      <c r="C1838" s="107" t="str">
        <f>VLOOKUP(B1838,lookup!A:C,3,FALSE)</f>
        <v>Non Metropolitan Fire Authorities</v>
      </c>
      <c r="D1838" s="107" t="str">
        <f>VLOOKUP(B1838,lookup!A:D,4,FALSE)</f>
        <v>E31000016</v>
      </c>
      <c r="E1838" s="107" t="s">
        <v>1087</v>
      </c>
      <c r="F1838" s="107" t="s">
        <v>157</v>
      </c>
      <c r="G1838" s="144">
        <v>1</v>
      </c>
      <c r="H1838" s="145"/>
      <c r="I1838" s="144">
        <v>1</v>
      </c>
      <c r="J1838" s="146">
        <f t="shared" si="5"/>
        <v>0</v>
      </c>
    </row>
    <row r="1839" spans="1:10" s="107" customFormat="1" x14ac:dyDescent="0.3">
      <c r="A1839" s="107">
        <v>2018</v>
      </c>
      <c r="B1839" s="107" t="s">
        <v>45</v>
      </c>
      <c r="C1839" s="107" t="str">
        <f>VLOOKUP(B1839,lookup!A:C,3,FALSE)</f>
        <v>Non Metropolitan Fire Authorities</v>
      </c>
      <c r="D1839" s="107" t="str">
        <f>VLOOKUP(B1839,lookup!A:D,4,FALSE)</f>
        <v>E31000016</v>
      </c>
      <c r="E1839" s="107" t="s">
        <v>176</v>
      </c>
      <c r="F1839" s="107" t="s">
        <v>157</v>
      </c>
      <c r="G1839" s="144">
        <v>33</v>
      </c>
      <c r="H1839" s="145"/>
      <c r="I1839" s="144">
        <v>33</v>
      </c>
      <c r="J1839" s="146">
        <f t="shared" si="5"/>
        <v>0</v>
      </c>
    </row>
    <row r="1840" spans="1:10" s="107" customFormat="1" x14ac:dyDescent="0.3">
      <c r="A1840" s="107">
        <v>2018</v>
      </c>
      <c r="B1840" s="107" t="s">
        <v>45</v>
      </c>
      <c r="C1840" s="107" t="str">
        <f>VLOOKUP(B1840,lookup!A:C,3,FALSE)</f>
        <v>Non Metropolitan Fire Authorities</v>
      </c>
      <c r="D1840" s="107" t="str">
        <f>VLOOKUP(B1840,lookup!A:D,4,FALSE)</f>
        <v>E31000016</v>
      </c>
      <c r="E1840" s="107" t="s">
        <v>175</v>
      </c>
      <c r="F1840" s="107" t="s">
        <v>158</v>
      </c>
      <c r="G1840" s="144">
        <v>184</v>
      </c>
      <c r="H1840" s="145"/>
      <c r="I1840" s="144">
        <v>184</v>
      </c>
      <c r="J1840" s="146">
        <f t="shared" si="5"/>
        <v>0</v>
      </c>
    </row>
    <row r="1841" spans="1:10" s="107" customFormat="1" x14ac:dyDescent="0.3">
      <c r="A1841" s="107">
        <v>2018</v>
      </c>
      <c r="B1841" s="107" t="s">
        <v>45</v>
      </c>
      <c r="C1841" s="107" t="str">
        <f>VLOOKUP(B1841,lookup!A:C,3,FALSE)</f>
        <v>Non Metropolitan Fire Authorities</v>
      </c>
      <c r="D1841" s="107" t="str">
        <f>VLOOKUP(B1841,lookup!A:D,4,FALSE)</f>
        <v>E31000016</v>
      </c>
      <c r="E1841" s="107" t="s">
        <v>177</v>
      </c>
      <c r="F1841" s="107" t="s">
        <v>158</v>
      </c>
      <c r="G1841" s="144">
        <v>0</v>
      </c>
      <c r="H1841" s="145"/>
      <c r="I1841" s="144">
        <v>0</v>
      </c>
      <c r="J1841" s="146">
        <f t="shared" si="5"/>
        <v>0</v>
      </c>
    </row>
    <row r="1842" spans="1:10" s="107" customFormat="1" x14ac:dyDescent="0.3">
      <c r="A1842" s="107">
        <v>2018</v>
      </c>
      <c r="B1842" s="107" t="s">
        <v>45</v>
      </c>
      <c r="C1842" s="107" t="str">
        <f>VLOOKUP(B1842,lookup!A:C,3,FALSE)</f>
        <v>Non Metropolitan Fire Authorities</v>
      </c>
      <c r="D1842" s="107" t="str">
        <f>VLOOKUP(B1842,lookup!A:D,4,FALSE)</f>
        <v>E31000016</v>
      </c>
      <c r="E1842" s="107" t="s">
        <v>178</v>
      </c>
      <c r="F1842" s="107" t="s">
        <v>158</v>
      </c>
      <c r="G1842" s="144">
        <v>0</v>
      </c>
      <c r="H1842" s="145"/>
      <c r="I1842" s="144">
        <v>0</v>
      </c>
      <c r="J1842" s="146">
        <f t="shared" si="5"/>
        <v>0</v>
      </c>
    </row>
    <row r="1843" spans="1:10" s="107" customFormat="1" x14ac:dyDescent="0.3">
      <c r="A1843" s="107">
        <v>2018</v>
      </c>
      <c r="B1843" s="107" t="s">
        <v>45</v>
      </c>
      <c r="C1843" s="107" t="str">
        <f>VLOOKUP(B1843,lookup!A:C,3,FALSE)</f>
        <v>Non Metropolitan Fire Authorities</v>
      </c>
      <c r="D1843" s="107" t="str">
        <f>VLOOKUP(B1843,lookup!A:D,4,FALSE)</f>
        <v>E31000016</v>
      </c>
      <c r="E1843" s="107" t="s">
        <v>179</v>
      </c>
      <c r="F1843" s="107" t="s">
        <v>158</v>
      </c>
      <c r="G1843" s="144">
        <v>0</v>
      </c>
      <c r="H1843" s="145"/>
      <c r="I1843" s="144">
        <v>0</v>
      </c>
      <c r="J1843" s="146">
        <f t="shared" si="5"/>
        <v>0</v>
      </c>
    </row>
    <row r="1844" spans="1:10" s="107" customFormat="1" x14ac:dyDescent="0.3">
      <c r="A1844" s="107">
        <v>2018</v>
      </c>
      <c r="B1844" s="107" t="s">
        <v>45</v>
      </c>
      <c r="C1844" s="107" t="str">
        <f>VLOOKUP(B1844,lookup!A:C,3,FALSE)</f>
        <v>Non Metropolitan Fire Authorities</v>
      </c>
      <c r="D1844" s="107" t="str">
        <f>VLOOKUP(B1844,lookup!A:D,4,FALSE)</f>
        <v>E31000016</v>
      </c>
      <c r="E1844" s="107" t="s">
        <v>1087</v>
      </c>
      <c r="F1844" s="107" t="s">
        <v>158</v>
      </c>
      <c r="G1844" s="144">
        <v>0</v>
      </c>
      <c r="H1844" s="145"/>
      <c r="I1844" s="144">
        <v>0</v>
      </c>
      <c r="J1844" s="146">
        <f t="shared" si="5"/>
        <v>0</v>
      </c>
    </row>
    <row r="1845" spans="1:10" s="107" customFormat="1" x14ac:dyDescent="0.3">
      <c r="A1845" s="107">
        <v>2018</v>
      </c>
      <c r="B1845" s="107" t="s">
        <v>45</v>
      </c>
      <c r="C1845" s="107" t="str">
        <f>VLOOKUP(B1845,lookup!A:C,3,FALSE)</f>
        <v>Non Metropolitan Fire Authorities</v>
      </c>
      <c r="D1845" s="107" t="str">
        <f>VLOOKUP(B1845,lookup!A:D,4,FALSE)</f>
        <v>E31000016</v>
      </c>
      <c r="E1845" s="107" t="s">
        <v>176</v>
      </c>
      <c r="F1845" s="107" t="s">
        <v>158</v>
      </c>
      <c r="G1845" s="144">
        <v>42</v>
      </c>
      <c r="H1845" s="145"/>
      <c r="I1845" s="144">
        <v>42</v>
      </c>
      <c r="J1845" s="146">
        <f t="shared" si="5"/>
        <v>0</v>
      </c>
    </row>
    <row r="1846" spans="1:10" s="107" customFormat="1" x14ac:dyDescent="0.3">
      <c r="A1846" s="107">
        <v>2018</v>
      </c>
      <c r="B1846" s="107" t="s">
        <v>45</v>
      </c>
      <c r="C1846" s="107" t="str">
        <f>VLOOKUP(B1846,lookup!A:C,3,FALSE)</f>
        <v>Non Metropolitan Fire Authorities</v>
      </c>
      <c r="D1846" s="107" t="str">
        <f>VLOOKUP(B1846,lookup!A:D,4,FALSE)</f>
        <v>E31000016</v>
      </c>
      <c r="E1846" s="107" t="s">
        <v>175</v>
      </c>
      <c r="F1846" s="107" t="s">
        <v>149</v>
      </c>
      <c r="G1846" s="144">
        <v>19</v>
      </c>
      <c r="H1846" s="145"/>
      <c r="I1846" s="144">
        <v>19</v>
      </c>
      <c r="J1846" s="146">
        <f t="shared" si="5"/>
        <v>0</v>
      </c>
    </row>
    <row r="1847" spans="1:10" s="107" customFormat="1" x14ac:dyDescent="0.3">
      <c r="A1847" s="107">
        <v>2018</v>
      </c>
      <c r="B1847" s="107" t="s">
        <v>45</v>
      </c>
      <c r="C1847" s="107" t="str">
        <f>VLOOKUP(B1847,lookup!A:C,3,FALSE)</f>
        <v>Non Metropolitan Fire Authorities</v>
      </c>
      <c r="D1847" s="107" t="str">
        <f>VLOOKUP(B1847,lookup!A:D,4,FALSE)</f>
        <v>E31000016</v>
      </c>
      <c r="E1847" s="107" t="s">
        <v>177</v>
      </c>
      <c r="F1847" s="107" t="s">
        <v>149</v>
      </c>
      <c r="G1847" s="144">
        <v>0</v>
      </c>
      <c r="H1847" s="145"/>
      <c r="I1847" s="144">
        <v>0</v>
      </c>
      <c r="J1847" s="146">
        <f t="shared" si="5"/>
        <v>0</v>
      </c>
    </row>
    <row r="1848" spans="1:10" s="107" customFormat="1" x14ac:dyDescent="0.3">
      <c r="A1848" s="107">
        <v>2018</v>
      </c>
      <c r="B1848" s="107" t="s">
        <v>45</v>
      </c>
      <c r="C1848" s="107" t="str">
        <f>VLOOKUP(B1848,lookup!A:C,3,FALSE)</f>
        <v>Non Metropolitan Fire Authorities</v>
      </c>
      <c r="D1848" s="107" t="str">
        <f>VLOOKUP(B1848,lookup!A:D,4,FALSE)</f>
        <v>E31000016</v>
      </c>
      <c r="E1848" s="107" t="s">
        <v>178</v>
      </c>
      <c r="F1848" s="107" t="s">
        <v>149</v>
      </c>
      <c r="G1848" s="144">
        <v>0</v>
      </c>
      <c r="H1848" s="145"/>
      <c r="I1848" s="144">
        <v>0</v>
      </c>
      <c r="J1848" s="146">
        <f t="shared" si="5"/>
        <v>0</v>
      </c>
    </row>
    <row r="1849" spans="1:10" s="107" customFormat="1" x14ac:dyDescent="0.3">
      <c r="A1849" s="107">
        <v>2018</v>
      </c>
      <c r="B1849" s="107" t="s">
        <v>45</v>
      </c>
      <c r="C1849" s="107" t="str">
        <f>VLOOKUP(B1849,lookup!A:C,3,FALSE)</f>
        <v>Non Metropolitan Fire Authorities</v>
      </c>
      <c r="D1849" s="107" t="str">
        <f>VLOOKUP(B1849,lookup!A:D,4,FALSE)</f>
        <v>E31000016</v>
      </c>
      <c r="E1849" s="107" t="s">
        <v>179</v>
      </c>
      <c r="F1849" s="107" t="s">
        <v>149</v>
      </c>
      <c r="G1849" s="144">
        <v>0</v>
      </c>
      <c r="H1849" s="145"/>
      <c r="I1849" s="144">
        <v>0</v>
      </c>
      <c r="J1849" s="146">
        <f t="shared" si="5"/>
        <v>0</v>
      </c>
    </row>
    <row r="1850" spans="1:10" s="107" customFormat="1" x14ac:dyDescent="0.3">
      <c r="A1850" s="107">
        <v>2018</v>
      </c>
      <c r="B1850" s="107" t="s">
        <v>45</v>
      </c>
      <c r="C1850" s="107" t="str">
        <f>VLOOKUP(B1850,lookup!A:C,3,FALSE)</f>
        <v>Non Metropolitan Fire Authorities</v>
      </c>
      <c r="D1850" s="107" t="str">
        <f>VLOOKUP(B1850,lookup!A:D,4,FALSE)</f>
        <v>E31000016</v>
      </c>
      <c r="E1850" s="107" t="s">
        <v>1087</v>
      </c>
      <c r="F1850" s="107" t="s">
        <v>149</v>
      </c>
      <c r="G1850" s="144">
        <v>0</v>
      </c>
      <c r="H1850" s="145"/>
      <c r="I1850" s="144">
        <v>0</v>
      </c>
      <c r="J1850" s="146">
        <f t="shared" si="5"/>
        <v>0</v>
      </c>
    </row>
    <row r="1851" spans="1:10" s="107" customFormat="1" x14ac:dyDescent="0.3">
      <c r="A1851" s="107">
        <v>2018</v>
      </c>
      <c r="B1851" s="107" t="s">
        <v>45</v>
      </c>
      <c r="C1851" s="107" t="str">
        <f>VLOOKUP(B1851,lookup!A:C,3,FALSE)</f>
        <v>Non Metropolitan Fire Authorities</v>
      </c>
      <c r="D1851" s="107" t="str">
        <f>VLOOKUP(B1851,lookup!A:D,4,FALSE)</f>
        <v>E31000016</v>
      </c>
      <c r="E1851" s="107" t="s">
        <v>176</v>
      </c>
      <c r="F1851" s="107" t="s">
        <v>149</v>
      </c>
      <c r="G1851" s="144">
        <v>2</v>
      </c>
      <c r="H1851" s="145"/>
      <c r="I1851" s="144">
        <v>2</v>
      </c>
      <c r="J1851" s="146">
        <f t="shared" si="5"/>
        <v>0</v>
      </c>
    </row>
    <row r="1852" spans="1:10" s="107" customFormat="1" x14ac:dyDescent="0.3">
      <c r="A1852" s="107">
        <v>2018</v>
      </c>
      <c r="B1852" s="107" t="s">
        <v>45</v>
      </c>
      <c r="C1852" s="107" t="str">
        <f>VLOOKUP(B1852,lookup!A:C,3,FALSE)</f>
        <v>Non Metropolitan Fire Authorities</v>
      </c>
      <c r="D1852" s="107" t="str">
        <f>VLOOKUP(B1852,lookup!A:D,4,FALSE)</f>
        <v>E31000016</v>
      </c>
      <c r="E1852" s="107" t="s">
        <v>175</v>
      </c>
      <c r="F1852" s="107" t="s">
        <v>150</v>
      </c>
      <c r="G1852" s="144">
        <v>36</v>
      </c>
      <c r="H1852" s="145"/>
      <c r="I1852" s="144">
        <v>36</v>
      </c>
      <c r="J1852" s="146">
        <f t="shared" si="5"/>
        <v>0</v>
      </c>
    </row>
    <row r="1853" spans="1:10" s="107" customFormat="1" x14ac:dyDescent="0.3">
      <c r="A1853" s="107">
        <v>2018</v>
      </c>
      <c r="B1853" s="107" t="s">
        <v>45</v>
      </c>
      <c r="C1853" s="107" t="str">
        <f>VLOOKUP(B1853,lookup!A:C,3,FALSE)</f>
        <v>Non Metropolitan Fire Authorities</v>
      </c>
      <c r="D1853" s="107" t="str">
        <f>VLOOKUP(B1853,lookup!A:D,4,FALSE)</f>
        <v>E31000016</v>
      </c>
      <c r="E1853" s="107" t="s">
        <v>177</v>
      </c>
      <c r="F1853" s="107" t="s">
        <v>150</v>
      </c>
      <c r="G1853" s="144">
        <v>0</v>
      </c>
      <c r="H1853" s="145"/>
      <c r="I1853" s="144">
        <v>0</v>
      </c>
      <c r="J1853" s="146">
        <f t="shared" si="5"/>
        <v>0</v>
      </c>
    </row>
    <row r="1854" spans="1:10" s="107" customFormat="1" x14ac:dyDescent="0.3">
      <c r="A1854" s="107">
        <v>2018</v>
      </c>
      <c r="B1854" s="107" t="s">
        <v>45</v>
      </c>
      <c r="C1854" s="107" t="str">
        <f>VLOOKUP(B1854,lookup!A:C,3,FALSE)</f>
        <v>Non Metropolitan Fire Authorities</v>
      </c>
      <c r="D1854" s="107" t="str">
        <f>VLOOKUP(B1854,lookup!A:D,4,FALSE)</f>
        <v>E31000016</v>
      </c>
      <c r="E1854" s="107" t="s">
        <v>178</v>
      </c>
      <c r="F1854" s="107" t="s">
        <v>150</v>
      </c>
      <c r="G1854" s="144">
        <v>0</v>
      </c>
      <c r="H1854" s="145"/>
      <c r="I1854" s="144">
        <v>0</v>
      </c>
      <c r="J1854" s="146">
        <f t="shared" si="5"/>
        <v>0</v>
      </c>
    </row>
    <row r="1855" spans="1:10" s="107" customFormat="1" x14ac:dyDescent="0.3">
      <c r="A1855" s="107">
        <v>2018</v>
      </c>
      <c r="B1855" s="107" t="s">
        <v>45</v>
      </c>
      <c r="C1855" s="107" t="str">
        <f>VLOOKUP(B1855,lookup!A:C,3,FALSE)</f>
        <v>Non Metropolitan Fire Authorities</v>
      </c>
      <c r="D1855" s="107" t="str">
        <f>VLOOKUP(B1855,lookup!A:D,4,FALSE)</f>
        <v>E31000016</v>
      </c>
      <c r="E1855" s="107" t="s">
        <v>179</v>
      </c>
      <c r="F1855" s="107" t="s">
        <v>150</v>
      </c>
      <c r="G1855" s="144">
        <v>0</v>
      </c>
      <c r="H1855" s="145"/>
      <c r="I1855" s="144">
        <v>0</v>
      </c>
      <c r="J1855" s="146">
        <f t="shared" si="5"/>
        <v>0</v>
      </c>
    </row>
    <row r="1856" spans="1:10" s="107" customFormat="1" x14ac:dyDescent="0.3">
      <c r="A1856" s="107">
        <v>2018</v>
      </c>
      <c r="B1856" s="107" t="s">
        <v>45</v>
      </c>
      <c r="C1856" s="107" t="str">
        <f>VLOOKUP(B1856,lookup!A:C,3,FALSE)</f>
        <v>Non Metropolitan Fire Authorities</v>
      </c>
      <c r="D1856" s="107" t="str">
        <f>VLOOKUP(B1856,lookup!A:D,4,FALSE)</f>
        <v>E31000016</v>
      </c>
      <c r="E1856" s="107" t="s">
        <v>1087</v>
      </c>
      <c r="F1856" s="107" t="s">
        <v>150</v>
      </c>
      <c r="G1856" s="144">
        <v>0</v>
      </c>
      <c r="H1856" s="145"/>
      <c r="I1856" s="144">
        <v>0</v>
      </c>
      <c r="J1856" s="146">
        <f t="shared" si="5"/>
        <v>0</v>
      </c>
    </row>
    <row r="1857" spans="1:10" s="107" customFormat="1" x14ac:dyDescent="0.3">
      <c r="A1857" s="107">
        <v>2018</v>
      </c>
      <c r="B1857" s="107" t="s">
        <v>45</v>
      </c>
      <c r="C1857" s="107" t="str">
        <f>VLOOKUP(B1857,lookup!A:C,3,FALSE)</f>
        <v>Non Metropolitan Fire Authorities</v>
      </c>
      <c r="D1857" s="107" t="str">
        <f>VLOOKUP(B1857,lookup!A:D,4,FALSE)</f>
        <v>E31000016</v>
      </c>
      <c r="E1857" s="107" t="s">
        <v>176</v>
      </c>
      <c r="F1857" s="107" t="s">
        <v>150</v>
      </c>
      <c r="G1857" s="144">
        <v>9</v>
      </c>
      <c r="H1857" s="145"/>
      <c r="I1857" s="144">
        <v>9</v>
      </c>
      <c r="J1857" s="146">
        <f t="shared" si="5"/>
        <v>0</v>
      </c>
    </row>
    <row r="1858" spans="1:10" s="107" customFormat="1" x14ac:dyDescent="0.3">
      <c r="A1858" s="107">
        <v>2018</v>
      </c>
      <c r="B1858" s="107" t="s">
        <v>48</v>
      </c>
      <c r="C1858" s="107" t="str">
        <f>VLOOKUP(B1858,lookup!A:C,3,FALSE)</f>
        <v>Metropolitan Fire Authorities</v>
      </c>
      <c r="D1858" s="107" t="str">
        <f>VLOOKUP(B1858,lookup!A:D,4,FALSE)</f>
        <v>E31000046</v>
      </c>
      <c r="E1858" s="107" t="s">
        <v>175</v>
      </c>
      <c r="F1858" s="107" t="s">
        <v>157</v>
      </c>
      <c r="G1858" s="144">
        <v>3911</v>
      </c>
      <c r="H1858" s="145"/>
      <c r="I1858" s="144">
        <v>4104</v>
      </c>
      <c r="J1858" s="146">
        <f t="shared" si="5"/>
        <v>-193</v>
      </c>
    </row>
    <row r="1859" spans="1:10" s="107" customFormat="1" x14ac:dyDescent="0.3">
      <c r="A1859" s="107">
        <v>2018</v>
      </c>
      <c r="B1859" s="107" t="s">
        <v>48</v>
      </c>
      <c r="C1859" s="107" t="str">
        <f>VLOOKUP(B1859,lookup!A:C,3,FALSE)</f>
        <v>Metropolitan Fire Authorities</v>
      </c>
      <c r="D1859" s="107" t="str">
        <f>VLOOKUP(B1859,lookup!A:D,4,FALSE)</f>
        <v>E31000046</v>
      </c>
      <c r="E1859" s="107" t="s">
        <v>177</v>
      </c>
      <c r="F1859" s="107" t="s">
        <v>157</v>
      </c>
      <c r="G1859" s="144">
        <v>213</v>
      </c>
      <c r="H1859" s="145"/>
      <c r="I1859" s="144">
        <v>227</v>
      </c>
      <c r="J1859" s="146">
        <f t="shared" ref="J1859:J1922" si="6">G1859-I1859</f>
        <v>-14</v>
      </c>
    </row>
    <row r="1860" spans="1:10" s="107" customFormat="1" x14ac:dyDescent="0.3">
      <c r="A1860" s="107">
        <v>2018</v>
      </c>
      <c r="B1860" s="107" t="s">
        <v>48</v>
      </c>
      <c r="C1860" s="107" t="str">
        <f>VLOOKUP(B1860,lookup!A:C,3,FALSE)</f>
        <v>Metropolitan Fire Authorities</v>
      </c>
      <c r="D1860" s="107" t="str">
        <f>VLOOKUP(B1860,lookup!A:D,4,FALSE)</f>
        <v>E31000046</v>
      </c>
      <c r="E1860" s="107" t="s">
        <v>178</v>
      </c>
      <c r="F1860" s="107" t="s">
        <v>157</v>
      </c>
      <c r="G1860" s="144">
        <v>81</v>
      </c>
      <c r="H1860" s="145"/>
      <c r="I1860" s="144">
        <v>83</v>
      </c>
      <c r="J1860" s="146">
        <f t="shared" si="6"/>
        <v>-2</v>
      </c>
    </row>
    <row r="1861" spans="1:10" s="107" customFormat="1" x14ac:dyDescent="0.3">
      <c r="A1861" s="107">
        <v>2018</v>
      </c>
      <c r="B1861" s="107" t="s">
        <v>48</v>
      </c>
      <c r="C1861" s="107" t="str">
        <f>VLOOKUP(B1861,lookup!A:C,3,FALSE)</f>
        <v>Metropolitan Fire Authorities</v>
      </c>
      <c r="D1861" s="107" t="str">
        <f>VLOOKUP(B1861,lookup!A:D,4,FALSE)</f>
        <v>E31000046</v>
      </c>
      <c r="E1861" s="107" t="s">
        <v>179</v>
      </c>
      <c r="F1861" s="107" t="s">
        <v>157</v>
      </c>
      <c r="G1861" s="144">
        <v>247</v>
      </c>
      <c r="H1861" s="145"/>
      <c r="I1861" s="144">
        <v>258</v>
      </c>
      <c r="J1861" s="146">
        <f t="shared" si="6"/>
        <v>-11</v>
      </c>
    </row>
    <row r="1862" spans="1:10" s="107" customFormat="1" x14ac:dyDescent="0.3">
      <c r="A1862" s="107">
        <v>2018</v>
      </c>
      <c r="B1862" s="107" t="s">
        <v>48</v>
      </c>
      <c r="C1862" s="107" t="str">
        <f>VLOOKUP(B1862,lookup!A:C,3,FALSE)</f>
        <v>Metropolitan Fire Authorities</v>
      </c>
      <c r="D1862" s="107" t="str">
        <f>VLOOKUP(B1862,lookup!A:D,4,FALSE)</f>
        <v>E31000046</v>
      </c>
      <c r="E1862" s="107" t="s">
        <v>1087</v>
      </c>
      <c r="F1862" s="107" t="s">
        <v>157</v>
      </c>
      <c r="G1862" s="144">
        <v>65</v>
      </c>
      <c r="H1862" s="145"/>
      <c r="I1862" s="144">
        <v>65</v>
      </c>
      <c r="J1862" s="146">
        <f t="shared" si="6"/>
        <v>0</v>
      </c>
    </row>
    <row r="1863" spans="1:10" s="107" customFormat="1" x14ac:dyDescent="0.3">
      <c r="A1863" s="107">
        <v>2018</v>
      </c>
      <c r="B1863" s="107" t="s">
        <v>48</v>
      </c>
      <c r="C1863" s="107" t="str">
        <f>VLOOKUP(B1863,lookup!A:C,3,FALSE)</f>
        <v>Metropolitan Fire Authorities</v>
      </c>
      <c r="D1863" s="107" t="str">
        <f>VLOOKUP(B1863,lookup!A:D,4,FALSE)</f>
        <v>E31000046</v>
      </c>
      <c r="E1863" s="107" t="s">
        <v>176</v>
      </c>
      <c r="F1863" s="107" t="s">
        <v>157</v>
      </c>
      <c r="G1863" s="144">
        <v>60</v>
      </c>
      <c r="H1863" s="145"/>
      <c r="I1863" s="144">
        <v>62</v>
      </c>
      <c r="J1863" s="146">
        <f t="shared" si="6"/>
        <v>-2</v>
      </c>
    </row>
    <row r="1864" spans="1:10" s="107" customFormat="1" x14ac:dyDescent="0.3">
      <c r="A1864" s="107">
        <v>2018</v>
      </c>
      <c r="B1864" s="107" t="s">
        <v>48</v>
      </c>
      <c r="C1864" s="107" t="str">
        <f>VLOOKUP(B1864,lookup!A:C,3,FALSE)</f>
        <v>Metropolitan Fire Authorities</v>
      </c>
      <c r="D1864" s="107" t="str">
        <f>VLOOKUP(B1864,lookup!A:D,4,FALSE)</f>
        <v>E31000046</v>
      </c>
      <c r="E1864" s="107" t="s">
        <v>175</v>
      </c>
      <c r="F1864" s="107" t="s">
        <v>158</v>
      </c>
      <c r="G1864" s="144">
        <v>0</v>
      </c>
      <c r="H1864" s="145"/>
      <c r="I1864" s="144">
        <v>0</v>
      </c>
      <c r="J1864" s="146">
        <f t="shared" si="6"/>
        <v>0</v>
      </c>
    </row>
    <row r="1865" spans="1:10" s="107" customFormat="1" x14ac:dyDescent="0.3">
      <c r="A1865" s="107">
        <v>2018</v>
      </c>
      <c r="B1865" s="107" t="s">
        <v>48</v>
      </c>
      <c r="C1865" s="107" t="str">
        <f>VLOOKUP(B1865,lookup!A:C,3,FALSE)</f>
        <v>Metropolitan Fire Authorities</v>
      </c>
      <c r="D1865" s="107" t="str">
        <f>VLOOKUP(B1865,lookup!A:D,4,FALSE)</f>
        <v>E31000046</v>
      </c>
      <c r="E1865" s="107" t="s">
        <v>177</v>
      </c>
      <c r="F1865" s="107" t="s">
        <v>158</v>
      </c>
      <c r="G1865" s="144">
        <v>0</v>
      </c>
      <c r="H1865" s="145"/>
      <c r="I1865" s="144">
        <v>0</v>
      </c>
      <c r="J1865" s="146">
        <f t="shared" si="6"/>
        <v>0</v>
      </c>
    </row>
    <row r="1866" spans="1:10" s="107" customFormat="1" x14ac:dyDescent="0.3">
      <c r="A1866" s="107">
        <v>2018</v>
      </c>
      <c r="B1866" s="107" t="s">
        <v>48</v>
      </c>
      <c r="C1866" s="107" t="str">
        <f>VLOOKUP(B1866,lookup!A:C,3,FALSE)</f>
        <v>Metropolitan Fire Authorities</v>
      </c>
      <c r="D1866" s="107" t="str">
        <f>VLOOKUP(B1866,lookup!A:D,4,FALSE)</f>
        <v>E31000046</v>
      </c>
      <c r="E1866" s="107" t="s">
        <v>178</v>
      </c>
      <c r="F1866" s="107" t="s">
        <v>158</v>
      </c>
      <c r="G1866" s="144">
        <v>0</v>
      </c>
      <c r="H1866" s="145"/>
      <c r="I1866" s="144">
        <v>0</v>
      </c>
      <c r="J1866" s="146">
        <f t="shared" si="6"/>
        <v>0</v>
      </c>
    </row>
    <row r="1867" spans="1:10" s="107" customFormat="1" x14ac:dyDescent="0.3">
      <c r="A1867" s="107">
        <v>2018</v>
      </c>
      <c r="B1867" s="107" t="s">
        <v>48</v>
      </c>
      <c r="C1867" s="107" t="str">
        <f>VLOOKUP(B1867,lookup!A:C,3,FALSE)</f>
        <v>Metropolitan Fire Authorities</v>
      </c>
      <c r="D1867" s="107" t="str">
        <f>VLOOKUP(B1867,lookup!A:D,4,FALSE)</f>
        <v>E31000046</v>
      </c>
      <c r="E1867" s="107" t="s">
        <v>179</v>
      </c>
      <c r="F1867" s="107" t="s">
        <v>158</v>
      </c>
      <c r="G1867" s="144">
        <v>0</v>
      </c>
      <c r="H1867" s="145"/>
      <c r="I1867" s="144">
        <v>0</v>
      </c>
      <c r="J1867" s="146">
        <f t="shared" si="6"/>
        <v>0</v>
      </c>
    </row>
    <row r="1868" spans="1:10" s="107" customFormat="1" x14ac:dyDescent="0.3">
      <c r="A1868" s="107">
        <v>2018</v>
      </c>
      <c r="B1868" s="107" t="s">
        <v>48</v>
      </c>
      <c r="C1868" s="107" t="str">
        <f>VLOOKUP(B1868,lookup!A:C,3,FALSE)</f>
        <v>Metropolitan Fire Authorities</v>
      </c>
      <c r="D1868" s="107" t="str">
        <f>VLOOKUP(B1868,lookup!A:D,4,FALSE)</f>
        <v>E31000046</v>
      </c>
      <c r="E1868" s="107" t="s">
        <v>1087</v>
      </c>
      <c r="F1868" s="107" t="s">
        <v>158</v>
      </c>
      <c r="G1868" s="144">
        <v>0</v>
      </c>
      <c r="H1868" s="145"/>
      <c r="I1868" s="144">
        <v>0</v>
      </c>
      <c r="J1868" s="146">
        <f t="shared" si="6"/>
        <v>0</v>
      </c>
    </row>
    <row r="1869" spans="1:10" s="107" customFormat="1" x14ac:dyDescent="0.3">
      <c r="A1869" s="107">
        <v>2018</v>
      </c>
      <c r="B1869" s="107" t="s">
        <v>48</v>
      </c>
      <c r="C1869" s="107" t="str">
        <f>VLOOKUP(B1869,lookup!A:C,3,FALSE)</f>
        <v>Metropolitan Fire Authorities</v>
      </c>
      <c r="D1869" s="107" t="str">
        <f>VLOOKUP(B1869,lookup!A:D,4,FALSE)</f>
        <v>E31000046</v>
      </c>
      <c r="E1869" s="107" t="s">
        <v>176</v>
      </c>
      <c r="F1869" s="107" t="s">
        <v>158</v>
      </c>
      <c r="G1869" s="144">
        <v>0</v>
      </c>
      <c r="H1869" s="145"/>
      <c r="I1869" s="144">
        <v>0</v>
      </c>
      <c r="J1869" s="146">
        <f t="shared" si="6"/>
        <v>0</v>
      </c>
    </row>
    <row r="1870" spans="1:10" s="107" customFormat="1" x14ac:dyDescent="0.3">
      <c r="A1870" s="107">
        <v>2018</v>
      </c>
      <c r="B1870" s="107" t="s">
        <v>48</v>
      </c>
      <c r="C1870" s="107" t="str">
        <f>VLOOKUP(B1870,lookup!A:C,3,FALSE)</f>
        <v>Metropolitan Fire Authorities</v>
      </c>
      <c r="D1870" s="107" t="str">
        <f>VLOOKUP(B1870,lookup!A:D,4,FALSE)</f>
        <v>E31000046</v>
      </c>
      <c r="E1870" s="107" t="s">
        <v>175</v>
      </c>
      <c r="F1870" s="107" t="s">
        <v>149</v>
      </c>
      <c r="G1870" s="144">
        <v>97</v>
      </c>
      <c r="H1870" s="145"/>
      <c r="I1870" s="144">
        <v>97</v>
      </c>
      <c r="J1870" s="146">
        <f t="shared" si="6"/>
        <v>0</v>
      </c>
    </row>
    <row r="1871" spans="1:10" s="107" customFormat="1" x14ac:dyDescent="0.3">
      <c r="A1871" s="107">
        <v>2018</v>
      </c>
      <c r="B1871" s="107" t="s">
        <v>48</v>
      </c>
      <c r="C1871" s="107" t="str">
        <f>VLOOKUP(B1871,lookup!A:C,3,FALSE)</f>
        <v>Metropolitan Fire Authorities</v>
      </c>
      <c r="D1871" s="107" t="str">
        <f>VLOOKUP(B1871,lookup!A:D,4,FALSE)</f>
        <v>E31000046</v>
      </c>
      <c r="E1871" s="107" t="s">
        <v>177</v>
      </c>
      <c r="F1871" s="107" t="s">
        <v>149</v>
      </c>
      <c r="G1871" s="144">
        <v>7</v>
      </c>
      <c r="H1871" s="145"/>
      <c r="I1871" s="144">
        <v>7</v>
      </c>
      <c r="J1871" s="146">
        <f t="shared" si="6"/>
        <v>0</v>
      </c>
    </row>
    <row r="1872" spans="1:10" s="107" customFormat="1" x14ac:dyDescent="0.3">
      <c r="A1872" s="107">
        <v>2018</v>
      </c>
      <c r="B1872" s="107" t="s">
        <v>48</v>
      </c>
      <c r="C1872" s="107" t="str">
        <f>VLOOKUP(B1872,lookup!A:C,3,FALSE)</f>
        <v>Metropolitan Fire Authorities</v>
      </c>
      <c r="D1872" s="107" t="str">
        <f>VLOOKUP(B1872,lookup!A:D,4,FALSE)</f>
        <v>E31000046</v>
      </c>
      <c r="E1872" s="107" t="s">
        <v>178</v>
      </c>
      <c r="F1872" s="107" t="s">
        <v>149</v>
      </c>
      <c r="G1872" s="144">
        <v>1</v>
      </c>
      <c r="H1872" s="145"/>
      <c r="I1872" s="144">
        <v>1</v>
      </c>
      <c r="J1872" s="146">
        <f t="shared" si="6"/>
        <v>0</v>
      </c>
    </row>
    <row r="1873" spans="1:10" s="107" customFormat="1" x14ac:dyDescent="0.3">
      <c r="A1873" s="107">
        <v>2018</v>
      </c>
      <c r="B1873" s="107" t="s">
        <v>48</v>
      </c>
      <c r="C1873" s="107" t="str">
        <f>VLOOKUP(B1873,lookup!A:C,3,FALSE)</f>
        <v>Metropolitan Fire Authorities</v>
      </c>
      <c r="D1873" s="107" t="str">
        <f>VLOOKUP(B1873,lookup!A:D,4,FALSE)</f>
        <v>E31000046</v>
      </c>
      <c r="E1873" s="107" t="s">
        <v>179</v>
      </c>
      <c r="F1873" s="107" t="s">
        <v>149</v>
      </c>
      <c r="G1873" s="144">
        <v>6</v>
      </c>
      <c r="H1873" s="145"/>
      <c r="I1873" s="144">
        <v>6</v>
      </c>
      <c r="J1873" s="146">
        <f t="shared" si="6"/>
        <v>0</v>
      </c>
    </row>
    <row r="1874" spans="1:10" s="107" customFormat="1" x14ac:dyDescent="0.3">
      <c r="A1874" s="107">
        <v>2018</v>
      </c>
      <c r="B1874" s="107" t="s">
        <v>48</v>
      </c>
      <c r="C1874" s="107" t="str">
        <f>VLOOKUP(B1874,lookup!A:C,3,FALSE)</f>
        <v>Metropolitan Fire Authorities</v>
      </c>
      <c r="D1874" s="107" t="str">
        <f>VLOOKUP(B1874,lookup!A:D,4,FALSE)</f>
        <v>E31000046</v>
      </c>
      <c r="E1874" s="107" t="s">
        <v>1087</v>
      </c>
      <c r="F1874" s="107" t="s">
        <v>149</v>
      </c>
      <c r="G1874" s="144">
        <v>0</v>
      </c>
      <c r="H1874" s="145"/>
      <c r="I1874" s="144">
        <v>0</v>
      </c>
      <c r="J1874" s="146">
        <f t="shared" si="6"/>
        <v>0</v>
      </c>
    </row>
    <row r="1875" spans="1:10" s="107" customFormat="1" x14ac:dyDescent="0.3">
      <c r="A1875" s="107">
        <v>2018</v>
      </c>
      <c r="B1875" s="107" t="s">
        <v>48</v>
      </c>
      <c r="C1875" s="107" t="str">
        <f>VLOOKUP(B1875,lookup!A:C,3,FALSE)</f>
        <v>Metropolitan Fire Authorities</v>
      </c>
      <c r="D1875" s="107" t="str">
        <f>VLOOKUP(B1875,lookup!A:D,4,FALSE)</f>
        <v>E31000046</v>
      </c>
      <c r="E1875" s="107" t="s">
        <v>176</v>
      </c>
      <c r="F1875" s="107" t="s">
        <v>149</v>
      </c>
      <c r="G1875" s="144">
        <v>2</v>
      </c>
      <c r="H1875" s="145"/>
      <c r="I1875" s="144">
        <v>2</v>
      </c>
      <c r="J1875" s="146">
        <f t="shared" si="6"/>
        <v>0</v>
      </c>
    </row>
    <row r="1876" spans="1:10" s="107" customFormat="1" x14ac:dyDescent="0.3">
      <c r="A1876" s="107">
        <v>2018</v>
      </c>
      <c r="B1876" s="107" t="s">
        <v>48</v>
      </c>
      <c r="C1876" s="107" t="str">
        <f>VLOOKUP(B1876,lookup!A:C,3,FALSE)</f>
        <v>Metropolitan Fire Authorities</v>
      </c>
      <c r="D1876" s="107" t="str">
        <f>VLOOKUP(B1876,lookup!A:D,4,FALSE)</f>
        <v>E31000046</v>
      </c>
      <c r="E1876" s="107" t="s">
        <v>175</v>
      </c>
      <c r="F1876" s="107" t="s">
        <v>150</v>
      </c>
      <c r="G1876" s="144">
        <v>554</v>
      </c>
      <c r="H1876" s="145"/>
      <c r="I1876" s="144">
        <v>554</v>
      </c>
      <c r="J1876" s="146">
        <f t="shared" si="6"/>
        <v>0</v>
      </c>
    </row>
    <row r="1877" spans="1:10" s="107" customFormat="1" x14ac:dyDescent="0.3">
      <c r="A1877" s="107">
        <v>2018</v>
      </c>
      <c r="B1877" s="107" t="s">
        <v>48</v>
      </c>
      <c r="C1877" s="107" t="str">
        <f>VLOOKUP(B1877,lookup!A:C,3,FALSE)</f>
        <v>Metropolitan Fire Authorities</v>
      </c>
      <c r="D1877" s="107" t="str">
        <f>VLOOKUP(B1877,lookup!A:D,4,FALSE)</f>
        <v>E31000046</v>
      </c>
      <c r="E1877" s="107" t="s">
        <v>177</v>
      </c>
      <c r="F1877" s="107" t="s">
        <v>150</v>
      </c>
      <c r="G1877" s="144">
        <v>28</v>
      </c>
      <c r="H1877" s="145"/>
      <c r="I1877" s="144">
        <v>28</v>
      </c>
      <c r="J1877" s="146">
        <f t="shared" si="6"/>
        <v>0</v>
      </c>
    </row>
    <row r="1878" spans="1:10" s="107" customFormat="1" x14ac:dyDescent="0.3">
      <c r="A1878" s="107">
        <v>2018</v>
      </c>
      <c r="B1878" s="107" t="s">
        <v>48</v>
      </c>
      <c r="C1878" s="107" t="str">
        <f>VLOOKUP(B1878,lookup!A:C,3,FALSE)</f>
        <v>Metropolitan Fire Authorities</v>
      </c>
      <c r="D1878" s="107" t="str">
        <f>VLOOKUP(B1878,lookup!A:D,4,FALSE)</f>
        <v>E31000046</v>
      </c>
      <c r="E1878" s="107" t="s">
        <v>178</v>
      </c>
      <c r="F1878" s="107" t="s">
        <v>150</v>
      </c>
      <c r="G1878" s="144">
        <v>58</v>
      </c>
      <c r="H1878" s="145"/>
      <c r="I1878" s="144">
        <v>58</v>
      </c>
      <c r="J1878" s="146">
        <f t="shared" si="6"/>
        <v>0</v>
      </c>
    </row>
    <row r="1879" spans="1:10" s="107" customFormat="1" x14ac:dyDescent="0.3">
      <c r="A1879" s="107">
        <v>2018</v>
      </c>
      <c r="B1879" s="107" t="s">
        <v>48</v>
      </c>
      <c r="C1879" s="107" t="str">
        <f>VLOOKUP(B1879,lookup!A:C,3,FALSE)</f>
        <v>Metropolitan Fire Authorities</v>
      </c>
      <c r="D1879" s="107" t="str">
        <f>VLOOKUP(B1879,lookup!A:D,4,FALSE)</f>
        <v>E31000046</v>
      </c>
      <c r="E1879" s="107" t="s">
        <v>179</v>
      </c>
      <c r="F1879" s="107" t="s">
        <v>150</v>
      </c>
      <c r="G1879" s="144">
        <v>125</v>
      </c>
      <c r="H1879" s="145"/>
      <c r="I1879" s="144">
        <v>125</v>
      </c>
      <c r="J1879" s="146">
        <f t="shared" si="6"/>
        <v>0</v>
      </c>
    </row>
    <row r="1880" spans="1:10" s="107" customFormat="1" x14ac:dyDescent="0.3">
      <c r="A1880" s="107">
        <v>2018</v>
      </c>
      <c r="B1880" s="107" t="s">
        <v>48</v>
      </c>
      <c r="C1880" s="107" t="str">
        <f>VLOOKUP(B1880,lookup!A:C,3,FALSE)</f>
        <v>Metropolitan Fire Authorities</v>
      </c>
      <c r="D1880" s="107" t="str">
        <f>VLOOKUP(B1880,lookup!A:D,4,FALSE)</f>
        <v>E31000046</v>
      </c>
      <c r="E1880" s="107" t="s">
        <v>1087</v>
      </c>
      <c r="F1880" s="107" t="s">
        <v>150</v>
      </c>
      <c r="G1880" s="144">
        <v>22</v>
      </c>
      <c r="H1880" s="145"/>
      <c r="I1880" s="144">
        <v>22</v>
      </c>
      <c r="J1880" s="146">
        <f t="shared" si="6"/>
        <v>0</v>
      </c>
    </row>
    <row r="1881" spans="1:10" s="107" customFormat="1" x14ac:dyDescent="0.3">
      <c r="A1881" s="107">
        <v>2018</v>
      </c>
      <c r="B1881" s="107" t="s">
        <v>48</v>
      </c>
      <c r="C1881" s="107" t="str">
        <f>VLOOKUP(B1881,lookup!A:C,3,FALSE)</f>
        <v>Metropolitan Fire Authorities</v>
      </c>
      <c r="D1881" s="107" t="str">
        <f>VLOOKUP(B1881,lookup!A:D,4,FALSE)</f>
        <v>E31000046</v>
      </c>
      <c r="E1881" s="107" t="s">
        <v>176</v>
      </c>
      <c r="F1881" s="107" t="s">
        <v>150</v>
      </c>
      <c r="G1881" s="144">
        <v>8</v>
      </c>
      <c r="H1881" s="145"/>
      <c r="I1881" s="144">
        <v>8</v>
      </c>
      <c r="J1881" s="146">
        <f t="shared" si="6"/>
        <v>0</v>
      </c>
    </row>
    <row r="1882" spans="1:10" s="107" customFormat="1" x14ac:dyDescent="0.3">
      <c r="A1882" s="107">
        <v>2018</v>
      </c>
      <c r="B1882" s="107" t="s">
        <v>51</v>
      </c>
      <c r="C1882" s="107" t="str">
        <f>VLOOKUP(B1882,lookup!A:C,3,FALSE)</f>
        <v>Metropolitan Fire Authorities</v>
      </c>
      <c r="D1882" s="107" t="str">
        <f>VLOOKUP(B1882,lookup!A:D,4,FALSE)</f>
        <v>E31000040</v>
      </c>
      <c r="E1882" s="107" t="s">
        <v>175</v>
      </c>
      <c r="F1882" s="107" t="s">
        <v>157</v>
      </c>
      <c r="G1882" s="144">
        <v>1127</v>
      </c>
      <c r="H1882" s="145"/>
      <c r="I1882" s="144">
        <v>1127</v>
      </c>
      <c r="J1882" s="146">
        <f t="shared" si="6"/>
        <v>0</v>
      </c>
    </row>
    <row r="1883" spans="1:10" s="107" customFormat="1" x14ac:dyDescent="0.3">
      <c r="A1883" s="107">
        <v>2018</v>
      </c>
      <c r="B1883" s="107" t="s">
        <v>51</v>
      </c>
      <c r="C1883" s="107" t="str">
        <f>VLOOKUP(B1883,lookup!A:C,3,FALSE)</f>
        <v>Metropolitan Fire Authorities</v>
      </c>
      <c r="D1883" s="107" t="str">
        <f>VLOOKUP(B1883,lookup!A:D,4,FALSE)</f>
        <v>E31000040</v>
      </c>
      <c r="E1883" s="107" t="s">
        <v>177</v>
      </c>
      <c r="F1883" s="107" t="s">
        <v>157</v>
      </c>
      <c r="G1883" s="144">
        <v>29</v>
      </c>
      <c r="H1883" s="145"/>
      <c r="I1883" s="144">
        <v>29</v>
      </c>
      <c r="J1883" s="146">
        <f t="shared" si="6"/>
        <v>0</v>
      </c>
    </row>
    <row r="1884" spans="1:10" s="107" customFormat="1" x14ac:dyDescent="0.3">
      <c r="A1884" s="107">
        <v>2018</v>
      </c>
      <c r="B1884" s="107" t="s">
        <v>51</v>
      </c>
      <c r="C1884" s="107" t="str">
        <f>VLOOKUP(B1884,lookup!A:C,3,FALSE)</f>
        <v>Metropolitan Fire Authorities</v>
      </c>
      <c r="D1884" s="107" t="str">
        <f>VLOOKUP(B1884,lookup!A:D,4,FALSE)</f>
        <v>E31000040</v>
      </c>
      <c r="E1884" s="107" t="s">
        <v>178</v>
      </c>
      <c r="F1884" s="107" t="s">
        <v>157</v>
      </c>
      <c r="G1884" s="144">
        <v>11</v>
      </c>
      <c r="H1884" s="145"/>
      <c r="I1884" s="144">
        <v>11</v>
      </c>
      <c r="J1884" s="146">
        <f t="shared" si="6"/>
        <v>0</v>
      </c>
    </row>
    <row r="1885" spans="1:10" s="107" customFormat="1" x14ac:dyDescent="0.3">
      <c r="A1885" s="107">
        <v>2018</v>
      </c>
      <c r="B1885" s="107" t="s">
        <v>51</v>
      </c>
      <c r="C1885" s="107" t="str">
        <f>VLOOKUP(B1885,lookup!A:C,3,FALSE)</f>
        <v>Metropolitan Fire Authorities</v>
      </c>
      <c r="D1885" s="107" t="str">
        <f>VLOOKUP(B1885,lookup!A:D,4,FALSE)</f>
        <v>E31000040</v>
      </c>
      <c r="E1885" s="107" t="s">
        <v>179</v>
      </c>
      <c r="F1885" s="107" t="s">
        <v>157</v>
      </c>
      <c r="G1885" s="144">
        <v>13</v>
      </c>
      <c r="H1885" s="145"/>
      <c r="I1885" s="144">
        <v>13</v>
      </c>
      <c r="J1885" s="146">
        <f t="shared" si="6"/>
        <v>0</v>
      </c>
    </row>
    <row r="1886" spans="1:10" s="107" customFormat="1" x14ac:dyDescent="0.3">
      <c r="A1886" s="107">
        <v>2018</v>
      </c>
      <c r="B1886" s="107" t="s">
        <v>51</v>
      </c>
      <c r="C1886" s="107" t="str">
        <f>VLOOKUP(B1886,lookup!A:C,3,FALSE)</f>
        <v>Metropolitan Fire Authorities</v>
      </c>
      <c r="D1886" s="107" t="str">
        <f>VLOOKUP(B1886,lookup!A:D,4,FALSE)</f>
        <v>E31000040</v>
      </c>
      <c r="E1886" s="107" t="s">
        <v>1087</v>
      </c>
      <c r="F1886" s="107" t="s">
        <v>157</v>
      </c>
      <c r="G1886" s="144">
        <v>1</v>
      </c>
      <c r="H1886" s="145"/>
      <c r="I1886" s="144">
        <v>1</v>
      </c>
      <c r="J1886" s="146">
        <f t="shared" si="6"/>
        <v>0</v>
      </c>
    </row>
    <row r="1887" spans="1:10" s="107" customFormat="1" x14ac:dyDescent="0.3">
      <c r="A1887" s="107">
        <v>2018</v>
      </c>
      <c r="B1887" s="107" t="s">
        <v>51</v>
      </c>
      <c r="C1887" s="107" t="str">
        <f>VLOOKUP(B1887,lookup!A:C,3,FALSE)</f>
        <v>Metropolitan Fire Authorities</v>
      </c>
      <c r="D1887" s="107" t="str">
        <f>VLOOKUP(B1887,lookup!A:D,4,FALSE)</f>
        <v>E31000040</v>
      </c>
      <c r="E1887" s="107" t="s">
        <v>176</v>
      </c>
      <c r="F1887" s="107" t="s">
        <v>157</v>
      </c>
      <c r="G1887" s="144">
        <v>104</v>
      </c>
      <c r="H1887" s="145"/>
      <c r="I1887" s="144">
        <v>104</v>
      </c>
      <c r="J1887" s="146">
        <f t="shared" si="6"/>
        <v>0</v>
      </c>
    </row>
    <row r="1888" spans="1:10" s="107" customFormat="1" x14ac:dyDescent="0.3">
      <c r="A1888" s="107">
        <v>2018</v>
      </c>
      <c r="B1888" s="107" t="s">
        <v>51</v>
      </c>
      <c r="C1888" s="107" t="str">
        <f>VLOOKUP(B1888,lookup!A:C,3,FALSE)</f>
        <v>Metropolitan Fire Authorities</v>
      </c>
      <c r="D1888" s="107" t="str">
        <f>VLOOKUP(B1888,lookup!A:D,4,FALSE)</f>
        <v>E31000040</v>
      </c>
      <c r="E1888" s="107" t="s">
        <v>175</v>
      </c>
      <c r="F1888" s="107" t="s">
        <v>158</v>
      </c>
      <c r="G1888" s="144">
        <v>7</v>
      </c>
      <c r="H1888" s="145"/>
      <c r="I1888" s="144">
        <v>7</v>
      </c>
      <c r="J1888" s="146">
        <f t="shared" si="6"/>
        <v>0</v>
      </c>
    </row>
    <row r="1889" spans="1:10" s="107" customFormat="1" x14ac:dyDescent="0.3">
      <c r="A1889" s="107">
        <v>2018</v>
      </c>
      <c r="B1889" s="107" t="s">
        <v>51</v>
      </c>
      <c r="C1889" s="107" t="str">
        <f>VLOOKUP(B1889,lookup!A:C,3,FALSE)</f>
        <v>Metropolitan Fire Authorities</v>
      </c>
      <c r="D1889" s="107" t="str">
        <f>VLOOKUP(B1889,lookup!A:D,4,FALSE)</f>
        <v>E31000040</v>
      </c>
      <c r="E1889" s="107" t="s">
        <v>177</v>
      </c>
      <c r="F1889" s="107" t="s">
        <v>158</v>
      </c>
      <c r="G1889" s="144">
        <v>0</v>
      </c>
      <c r="H1889" s="145"/>
      <c r="I1889" s="144">
        <v>0</v>
      </c>
      <c r="J1889" s="146">
        <f t="shared" si="6"/>
        <v>0</v>
      </c>
    </row>
    <row r="1890" spans="1:10" s="107" customFormat="1" x14ac:dyDescent="0.3">
      <c r="A1890" s="107">
        <v>2018</v>
      </c>
      <c r="B1890" s="107" t="s">
        <v>51</v>
      </c>
      <c r="C1890" s="107" t="str">
        <f>VLOOKUP(B1890,lookup!A:C,3,FALSE)</f>
        <v>Metropolitan Fire Authorities</v>
      </c>
      <c r="D1890" s="107" t="str">
        <f>VLOOKUP(B1890,lookup!A:D,4,FALSE)</f>
        <v>E31000040</v>
      </c>
      <c r="E1890" s="107" t="s">
        <v>178</v>
      </c>
      <c r="F1890" s="107" t="s">
        <v>158</v>
      </c>
      <c r="G1890" s="144">
        <v>0</v>
      </c>
      <c r="H1890" s="145"/>
      <c r="I1890" s="144">
        <v>0</v>
      </c>
      <c r="J1890" s="146">
        <f t="shared" si="6"/>
        <v>0</v>
      </c>
    </row>
    <row r="1891" spans="1:10" s="107" customFormat="1" x14ac:dyDescent="0.3">
      <c r="A1891" s="107">
        <v>2018</v>
      </c>
      <c r="B1891" s="107" t="s">
        <v>51</v>
      </c>
      <c r="C1891" s="107" t="str">
        <f>VLOOKUP(B1891,lookup!A:C,3,FALSE)</f>
        <v>Metropolitan Fire Authorities</v>
      </c>
      <c r="D1891" s="107" t="str">
        <f>VLOOKUP(B1891,lookup!A:D,4,FALSE)</f>
        <v>E31000040</v>
      </c>
      <c r="E1891" s="107" t="s">
        <v>179</v>
      </c>
      <c r="F1891" s="107" t="s">
        <v>158</v>
      </c>
      <c r="G1891" s="144">
        <v>0</v>
      </c>
      <c r="H1891" s="145"/>
      <c r="I1891" s="144">
        <v>0</v>
      </c>
      <c r="J1891" s="146">
        <f t="shared" si="6"/>
        <v>0</v>
      </c>
    </row>
    <row r="1892" spans="1:10" s="107" customFormat="1" x14ac:dyDescent="0.3">
      <c r="A1892" s="107">
        <v>2018</v>
      </c>
      <c r="B1892" s="107" t="s">
        <v>51</v>
      </c>
      <c r="C1892" s="107" t="str">
        <f>VLOOKUP(B1892,lookup!A:C,3,FALSE)</f>
        <v>Metropolitan Fire Authorities</v>
      </c>
      <c r="D1892" s="107" t="str">
        <f>VLOOKUP(B1892,lookup!A:D,4,FALSE)</f>
        <v>E31000040</v>
      </c>
      <c r="E1892" s="107" t="s">
        <v>1087</v>
      </c>
      <c r="F1892" s="107" t="s">
        <v>158</v>
      </c>
      <c r="G1892" s="144">
        <v>0</v>
      </c>
      <c r="H1892" s="145"/>
      <c r="I1892" s="144">
        <v>0</v>
      </c>
      <c r="J1892" s="146">
        <f t="shared" si="6"/>
        <v>0</v>
      </c>
    </row>
    <row r="1893" spans="1:10" s="107" customFormat="1" x14ac:dyDescent="0.3">
      <c r="A1893" s="107">
        <v>2018</v>
      </c>
      <c r="B1893" s="107" t="s">
        <v>51</v>
      </c>
      <c r="C1893" s="107" t="str">
        <f>VLOOKUP(B1893,lookup!A:C,3,FALSE)</f>
        <v>Metropolitan Fire Authorities</v>
      </c>
      <c r="D1893" s="107" t="str">
        <f>VLOOKUP(B1893,lookup!A:D,4,FALSE)</f>
        <v>E31000040</v>
      </c>
      <c r="E1893" s="107" t="s">
        <v>176</v>
      </c>
      <c r="F1893" s="107" t="s">
        <v>158</v>
      </c>
      <c r="G1893" s="144">
        <v>0</v>
      </c>
      <c r="H1893" s="145"/>
      <c r="I1893" s="144">
        <v>0</v>
      </c>
      <c r="J1893" s="146">
        <f t="shared" si="6"/>
        <v>0</v>
      </c>
    </row>
    <row r="1894" spans="1:10" s="107" customFormat="1" x14ac:dyDescent="0.3">
      <c r="A1894" s="107">
        <v>2018</v>
      </c>
      <c r="B1894" s="107" t="s">
        <v>51</v>
      </c>
      <c r="C1894" s="107" t="str">
        <f>VLOOKUP(B1894,lookup!A:C,3,FALSE)</f>
        <v>Metropolitan Fire Authorities</v>
      </c>
      <c r="D1894" s="107" t="str">
        <f>VLOOKUP(B1894,lookup!A:D,4,FALSE)</f>
        <v>E31000040</v>
      </c>
      <c r="E1894" s="107" t="s">
        <v>175</v>
      </c>
      <c r="F1894" s="107" t="s">
        <v>149</v>
      </c>
      <c r="G1894" s="144">
        <v>0</v>
      </c>
      <c r="H1894" s="145"/>
      <c r="I1894" s="144">
        <v>0</v>
      </c>
      <c r="J1894" s="146">
        <f t="shared" si="6"/>
        <v>0</v>
      </c>
    </row>
    <row r="1895" spans="1:10" s="107" customFormat="1" x14ac:dyDescent="0.3">
      <c r="A1895" s="107">
        <v>2018</v>
      </c>
      <c r="B1895" s="107" t="s">
        <v>51</v>
      </c>
      <c r="C1895" s="107" t="str">
        <f>VLOOKUP(B1895,lookup!A:C,3,FALSE)</f>
        <v>Metropolitan Fire Authorities</v>
      </c>
      <c r="D1895" s="107" t="str">
        <f>VLOOKUP(B1895,lookup!A:D,4,FALSE)</f>
        <v>E31000040</v>
      </c>
      <c r="E1895" s="107" t="s">
        <v>177</v>
      </c>
      <c r="F1895" s="107" t="s">
        <v>149</v>
      </c>
      <c r="G1895" s="144">
        <v>0</v>
      </c>
      <c r="H1895" s="145"/>
      <c r="I1895" s="144">
        <v>0</v>
      </c>
      <c r="J1895" s="146">
        <f t="shared" si="6"/>
        <v>0</v>
      </c>
    </row>
    <row r="1896" spans="1:10" s="107" customFormat="1" x14ac:dyDescent="0.3">
      <c r="A1896" s="107">
        <v>2018</v>
      </c>
      <c r="B1896" s="107" t="s">
        <v>51</v>
      </c>
      <c r="C1896" s="107" t="str">
        <f>VLOOKUP(B1896,lookup!A:C,3,FALSE)</f>
        <v>Metropolitan Fire Authorities</v>
      </c>
      <c r="D1896" s="107" t="str">
        <f>VLOOKUP(B1896,lookup!A:D,4,FALSE)</f>
        <v>E31000040</v>
      </c>
      <c r="E1896" s="107" t="s">
        <v>178</v>
      </c>
      <c r="F1896" s="107" t="s">
        <v>149</v>
      </c>
      <c r="G1896" s="144">
        <v>0</v>
      </c>
      <c r="H1896" s="145"/>
      <c r="I1896" s="144">
        <v>0</v>
      </c>
      <c r="J1896" s="146">
        <f t="shared" si="6"/>
        <v>0</v>
      </c>
    </row>
    <row r="1897" spans="1:10" s="107" customFormat="1" x14ac:dyDescent="0.3">
      <c r="A1897" s="107">
        <v>2018</v>
      </c>
      <c r="B1897" s="107" t="s">
        <v>51</v>
      </c>
      <c r="C1897" s="107" t="str">
        <f>VLOOKUP(B1897,lookup!A:C,3,FALSE)</f>
        <v>Metropolitan Fire Authorities</v>
      </c>
      <c r="D1897" s="107" t="str">
        <f>VLOOKUP(B1897,lookup!A:D,4,FALSE)</f>
        <v>E31000040</v>
      </c>
      <c r="E1897" s="107" t="s">
        <v>179</v>
      </c>
      <c r="F1897" s="107" t="s">
        <v>149</v>
      </c>
      <c r="G1897" s="144">
        <v>0</v>
      </c>
      <c r="H1897" s="145"/>
      <c r="I1897" s="144">
        <v>0</v>
      </c>
      <c r="J1897" s="146">
        <f t="shared" si="6"/>
        <v>0</v>
      </c>
    </row>
    <row r="1898" spans="1:10" s="107" customFormat="1" x14ac:dyDescent="0.3">
      <c r="A1898" s="107">
        <v>2018</v>
      </c>
      <c r="B1898" s="107" t="s">
        <v>51</v>
      </c>
      <c r="C1898" s="107" t="str">
        <f>VLOOKUP(B1898,lookup!A:C,3,FALSE)</f>
        <v>Metropolitan Fire Authorities</v>
      </c>
      <c r="D1898" s="107" t="str">
        <f>VLOOKUP(B1898,lookup!A:D,4,FALSE)</f>
        <v>E31000040</v>
      </c>
      <c r="E1898" s="107" t="s">
        <v>1087</v>
      </c>
      <c r="F1898" s="107" t="s">
        <v>149</v>
      </c>
      <c r="G1898" s="144">
        <v>0</v>
      </c>
      <c r="H1898" s="145"/>
      <c r="I1898" s="144">
        <v>0</v>
      </c>
      <c r="J1898" s="146">
        <f t="shared" si="6"/>
        <v>0</v>
      </c>
    </row>
    <row r="1899" spans="1:10" s="107" customFormat="1" x14ac:dyDescent="0.3">
      <c r="A1899" s="107">
        <v>2018</v>
      </c>
      <c r="B1899" s="107" t="s">
        <v>51</v>
      </c>
      <c r="C1899" s="107" t="str">
        <f>VLOOKUP(B1899,lookup!A:C,3,FALSE)</f>
        <v>Metropolitan Fire Authorities</v>
      </c>
      <c r="D1899" s="107" t="str">
        <f>VLOOKUP(B1899,lookup!A:D,4,FALSE)</f>
        <v>E31000040</v>
      </c>
      <c r="E1899" s="107" t="s">
        <v>176</v>
      </c>
      <c r="F1899" s="107" t="s">
        <v>149</v>
      </c>
      <c r="G1899" s="144">
        <v>0</v>
      </c>
      <c r="H1899" s="145"/>
      <c r="I1899" s="144">
        <v>0</v>
      </c>
      <c r="J1899" s="146">
        <f t="shared" si="6"/>
        <v>0</v>
      </c>
    </row>
    <row r="1900" spans="1:10" s="107" customFormat="1" x14ac:dyDescent="0.3">
      <c r="A1900" s="107">
        <v>2018</v>
      </c>
      <c r="B1900" s="107" t="s">
        <v>51</v>
      </c>
      <c r="C1900" s="107" t="str">
        <f>VLOOKUP(B1900,lookup!A:C,3,FALSE)</f>
        <v>Metropolitan Fire Authorities</v>
      </c>
      <c r="D1900" s="107" t="str">
        <f>VLOOKUP(B1900,lookup!A:D,4,FALSE)</f>
        <v>E31000040</v>
      </c>
      <c r="E1900" s="107" t="s">
        <v>175</v>
      </c>
      <c r="F1900" s="107" t="s">
        <v>150</v>
      </c>
      <c r="G1900" s="144">
        <v>376</v>
      </c>
      <c r="H1900" s="145"/>
      <c r="I1900" s="144">
        <v>376</v>
      </c>
      <c r="J1900" s="146">
        <f t="shared" si="6"/>
        <v>0</v>
      </c>
    </row>
    <row r="1901" spans="1:10" s="107" customFormat="1" x14ac:dyDescent="0.3">
      <c r="A1901" s="107">
        <v>2018</v>
      </c>
      <c r="B1901" s="107" t="s">
        <v>51</v>
      </c>
      <c r="C1901" s="107" t="str">
        <f>VLOOKUP(B1901,lookup!A:C,3,FALSE)</f>
        <v>Metropolitan Fire Authorities</v>
      </c>
      <c r="D1901" s="107" t="str">
        <f>VLOOKUP(B1901,lookup!A:D,4,FALSE)</f>
        <v>E31000040</v>
      </c>
      <c r="E1901" s="107" t="s">
        <v>177</v>
      </c>
      <c r="F1901" s="107" t="s">
        <v>150</v>
      </c>
      <c r="G1901" s="144">
        <v>8</v>
      </c>
      <c r="H1901" s="145"/>
      <c r="I1901" s="144">
        <v>8</v>
      </c>
      <c r="J1901" s="146">
        <f t="shared" si="6"/>
        <v>0</v>
      </c>
    </row>
    <row r="1902" spans="1:10" s="107" customFormat="1" x14ac:dyDescent="0.3">
      <c r="A1902" s="107">
        <v>2018</v>
      </c>
      <c r="B1902" s="107" t="s">
        <v>51</v>
      </c>
      <c r="C1902" s="107" t="str">
        <f>VLOOKUP(B1902,lookup!A:C,3,FALSE)</f>
        <v>Metropolitan Fire Authorities</v>
      </c>
      <c r="D1902" s="107" t="str">
        <f>VLOOKUP(B1902,lookup!A:D,4,FALSE)</f>
        <v>E31000040</v>
      </c>
      <c r="E1902" s="107" t="s">
        <v>178</v>
      </c>
      <c r="F1902" s="107" t="s">
        <v>150</v>
      </c>
      <c r="G1902" s="144">
        <v>9</v>
      </c>
      <c r="H1902" s="145"/>
      <c r="I1902" s="144">
        <v>9</v>
      </c>
      <c r="J1902" s="146">
        <f t="shared" si="6"/>
        <v>0</v>
      </c>
    </row>
    <row r="1903" spans="1:10" s="107" customFormat="1" x14ac:dyDescent="0.3">
      <c r="A1903" s="107">
        <v>2018</v>
      </c>
      <c r="B1903" s="107" t="s">
        <v>51</v>
      </c>
      <c r="C1903" s="107" t="str">
        <f>VLOOKUP(B1903,lookup!A:C,3,FALSE)</f>
        <v>Metropolitan Fire Authorities</v>
      </c>
      <c r="D1903" s="107" t="str">
        <f>VLOOKUP(B1903,lookup!A:D,4,FALSE)</f>
        <v>E31000040</v>
      </c>
      <c r="E1903" s="107" t="s">
        <v>179</v>
      </c>
      <c r="F1903" s="107" t="s">
        <v>150</v>
      </c>
      <c r="G1903" s="144">
        <v>9</v>
      </c>
      <c r="H1903" s="145"/>
      <c r="I1903" s="144">
        <v>9</v>
      </c>
      <c r="J1903" s="146">
        <f t="shared" si="6"/>
        <v>0</v>
      </c>
    </row>
    <row r="1904" spans="1:10" s="107" customFormat="1" x14ac:dyDescent="0.3">
      <c r="A1904" s="107">
        <v>2018</v>
      </c>
      <c r="B1904" s="107" t="s">
        <v>51</v>
      </c>
      <c r="C1904" s="107" t="str">
        <f>VLOOKUP(B1904,lookup!A:C,3,FALSE)</f>
        <v>Metropolitan Fire Authorities</v>
      </c>
      <c r="D1904" s="107" t="str">
        <f>VLOOKUP(B1904,lookup!A:D,4,FALSE)</f>
        <v>E31000040</v>
      </c>
      <c r="E1904" s="107" t="s">
        <v>1087</v>
      </c>
      <c r="F1904" s="107" t="s">
        <v>150</v>
      </c>
      <c r="G1904" s="144">
        <v>2</v>
      </c>
      <c r="H1904" s="145"/>
      <c r="I1904" s="144">
        <v>2</v>
      </c>
      <c r="J1904" s="146">
        <f t="shared" si="6"/>
        <v>0</v>
      </c>
    </row>
    <row r="1905" spans="1:10" s="107" customFormat="1" x14ac:dyDescent="0.3">
      <c r="A1905" s="107">
        <v>2018</v>
      </c>
      <c r="B1905" s="107" t="s">
        <v>51</v>
      </c>
      <c r="C1905" s="107" t="str">
        <f>VLOOKUP(B1905,lookup!A:C,3,FALSE)</f>
        <v>Metropolitan Fire Authorities</v>
      </c>
      <c r="D1905" s="107" t="str">
        <f>VLOOKUP(B1905,lookup!A:D,4,FALSE)</f>
        <v>E31000040</v>
      </c>
      <c r="E1905" s="107" t="s">
        <v>176</v>
      </c>
      <c r="F1905" s="107" t="s">
        <v>150</v>
      </c>
      <c r="G1905" s="144">
        <v>44</v>
      </c>
      <c r="H1905" s="145"/>
      <c r="I1905" s="144">
        <v>44</v>
      </c>
      <c r="J1905" s="146">
        <f t="shared" si="6"/>
        <v>0</v>
      </c>
    </row>
    <row r="1906" spans="1:10" s="107" customFormat="1" x14ac:dyDescent="0.3">
      <c r="A1906" s="107">
        <v>2018</v>
      </c>
      <c r="B1906" s="107" t="s">
        <v>54</v>
      </c>
      <c r="C1906" s="107" t="str">
        <f>VLOOKUP(B1906,lookup!A:C,3,FALSE)</f>
        <v>Non Metropolitan Fire Authorities</v>
      </c>
      <c r="D1906" s="107" t="str">
        <f>VLOOKUP(B1906,lookup!A:D,4,FALSE)</f>
        <v>E31000017</v>
      </c>
      <c r="E1906" s="107" t="s">
        <v>175</v>
      </c>
      <c r="F1906" s="107" t="s">
        <v>157</v>
      </c>
      <c r="G1906" s="144">
        <v>631</v>
      </c>
      <c r="H1906" s="145"/>
      <c r="I1906" s="144">
        <v>631</v>
      </c>
      <c r="J1906" s="146">
        <f t="shared" si="6"/>
        <v>0</v>
      </c>
    </row>
    <row r="1907" spans="1:10" s="107" customFormat="1" x14ac:dyDescent="0.3">
      <c r="A1907" s="107">
        <v>2018</v>
      </c>
      <c r="B1907" s="107" t="s">
        <v>54</v>
      </c>
      <c r="C1907" s="107" t="str">
        <f>VLOOKUP(B1907,lookup!A:C,3,FALSE)</f>
        <v>Non Metropolitan Fire Authorities</v>
      </c>
      <c r="D1907" s="107" t="str">
        <f>VLOOKUP(B1907,lookup!A:D,4,FALSE)</f>
        <v>E31000017</v>
      </c>
      <c r="E1907" s="107" t="s">
        <v>177</v>
      </c>
      <c r="F1907" s="107" t="s">
        <v>157</v>
      </c>
      <c r="G1907" s="144">
        <v>4</v>
      </c>
      <c r="H1907" s="145"/>
      <c r="I1907" s="144">
        <v>4</v>
      </c>
      <c r="J1907" s="146">
        <f t="shared" si="6"/>
        <v>0</v>
      </c>
    </row>
    <row r="1908" spans="1:10" s="107" customFormat="1" x14ac:dyDescent="0.3">
      <c r="A1908" s="107">
        <v>2018</v>
      </c>
      <c r="B1908" s="107" t="s">
        <v>54</v>
      </c>
      <c r="C1908" s="107" t="str">
        <f>VLOOKUP(B1908,lookup!A:C,3,FALSE)</f>
        <v>Non Metropolitan Fire Authorities</v>
      </c>
      <c r="D1908" s="107" t="str">
        <f>VLOOKUP(B1908,lookup!A:D,4,FALSE)</f>
        <v>E31000017</v>
      </c>
      <c r="E1908" s="107" t="s">
        <v>178</v>
      </c>
      <c r="F1908" s="107" t="s">
        <v>157</v>
      </c>
      <c r="G1908" s="144">
        <v>2</v>
      </c>
      <c r="H1908" s="145"/>
      <c r="I1908" s="144">
        <v>2</v>
      </c>
      <c r="J1908" s="146">
        <f t="shared" si="6"/>
        <v>0</v>
      </c>
    </row>
    <row r="1909" spans="1:10" s="107" customFormat="1" x14ac:dyDescent="0.3">
      <c r="A1909" s="107">
        <v>2018</v>
      </c>
      <c r="B1909" s="107" t="s">
        <v>54</v>
      </c>
      <c r="C1909" s="107" t="str">
        <f>VLOOKUP(B1909,lookup!A:C,3,FALSE)</f>
        <v>Non Metropolitan Fire Authorities</v>
      </c>
      <c r="D1909" s="107" t="str">
        <f>VLOOKUP(B1909,lookup!A:D,4,FALSE)</f>
        <v>E31000017</v>
      </c>
      <c r="E1909" s="107" t="s">
        <v>179</v>
      </c>
      <c r="F1909" s="107" t="s">
        <v>157</v>
      </c>
      <c r="G1909" s="144">
        <v>0</v>
      </c>
      <c r="H1909" s="145"/>
      <c r="I1909" s="144">
        <v>0</v>
      </c>
      <c r="J1909" s="146">
        <f t="shared" si="6"/>
        <v>0</v>
      </c>
    </row>
    <row r="1910" spans="1:10" s="107" customFormat="1" x14ac:dyDescent="0.3">
      <c r="A1910" s="107">
        <v>2018</v>
      </c>
      <c r="B1910" s="107" t="s">
        <v>54</v>
      </c>
      <c r="C1910" s="107" t="str">
        <f>VLOOKUP(B1910,lookup!A:C,3,FALSE)</f>
        <v>Non Metropolitan Fire Authorities</v>
      </c>
      <c r="D1910" s="107" t="str">
        <f>VLOOKUP(B1910,lookup!A:D,4,FALSE)</f>
        <v>E31000017</v>
      </c>
      <c r="E1910" s="107" t="s">
        <v>1087</v>
      </c>
      <c r="F1910" s="107" t="s">
        <v>157</v>
      </c>
      <c r="G1910" s="144">
        <v>0</v>
      </c>
      <c r="H1910" s="145"/>
      <c r="I1910" s="144">
        <v>0</v>
      </c>
      <c r="J1910" s="146">
        <f t="shared" si="6"/>
        <v>0</v>
      </c>
    </row>
    <row r="1911" spans="1:10" s="107" customFormat="1" x14ac:dyDescent="0.3">
      <c r="A1911" s="107">
        <v>2018</v>
      </c>
      <c r="B1911" s="107" t="s">
        <v>54</v>
      </c>
      <c r="C1911" s="107" t="str">
        <f>VLOOKUP(B1911,lookup!A:C,3,FALSE)</f>
        <v>Non Metropolitan Fire Authorities</v>
      </c>
      <c r="D1911" s="107" t="str">
        <f>VLOOKUP(B1911,lookup!A:D,4,FALSE)</f>
        <v>E31000017</v>
      </c>
      <c r="E1911" s="107" t="s">
        <v>176</v>
      </c>
      <c r="F1911" s="107" t="s">
        <v>157</v>
      </c>
      <c r="G1911" s="144">
        <v>50</v>
      </c>
      <c r="H1911" s="145"/>
      <c r="I1911" s="144">
        <v>50</v>
      </c>
      <c r="J1911" s="146">
        <f t="shared" si="6"/>
        <v>0</v>
      </c>
    </row>
    <row r="1912" spans="1:10" s="107" customFormat="1" x14ac:dyDescent="0.3">
      <c r="A1912" s="107">
        <v>2018</v>
      </c>
      <c r="B1912" s="107" t="s">
        <v>54</v>
      </c>
      <c r="C1912" s="107" t="str">
        <f>VLOOKUP(B1912,lookup!A:C,3,FALSE)</f>
        <v>Non Metropolitan Fire Authorities</v>
      </c>
      <c r="D1912" s="107" t="str">
        <f>VLOOKUP(B1912,lookup!A:D,4,FALSE)</f>
        <v>E31000017</v>
      </c>
      <c r="E1912" s="107" t="s">
        <v>175</v>
      </c>
      <c r="F1912" s="107" t="s">
        <v>158</v>
      </c>
      <c r="G1912" s="144">
        <v>573</v>
      </c>
      <c r="H1912" s="145"/>
      <c r="I1912" s="144">
        <v>573</v>
      </c>
      <c r="J1912" s="146">
        <f t="shared" si="6"/>
        <v>0</v>
      </c>
    </row>
    <row r="1913" spans="1:10" s="107" customFormat="1" x14ac:dyDescent="0.3">
      <c r="A1913" s="107">
        <v>2018</v>
      </c>
      <c r="B1913" s="107" t="s">
        <v>54</v>
      </c>
      <c r="C1913" s="107" t="str">
        <f>VLOOKUP(B1913,lookup!A:C,3,FALSE)</f>
        <v>Non Metropolitan Fire Authorities</v>
      </c>
      <c r="D1913" s="107" t="str">
        <f>VLOOKUP(B1913,lookup!A:D,4,FALSE)</f>
        <v>E31000017</v>
      </c>
      <c r="E1913" s="107" t="s">
        <v>177</v>
      </c>
      <c r="F1913" s="107" t="s">
        <v>158</v>
      </c>
      <c r="G1913" s="144">
        <v>3</v>
      </c>
      <c r="H1913" s="145"/>
      <c r="I1913" s="144">
        <v>3</v>
      </c>
      <c r="J1913" s="146">
        <f t="shared" si="6"/>
        <v>0</v>
      </c>
    </row>
    <row r="1914" spans="1:10" s="107" customFormat="1" x14ac:dyDescent="0.3">
      <c r="A1914" s="107">
        <v>2018</v>
      </c>
      <c r="B1914" s="107" t="s">
        <v>54</v>
      </c>
      <c r="C1914" s="107" t="str">
        <f>VLOOKUP(B1914,lookup!A:C,3,FALSE)</f>
        <v>Non Metropolitan Fire Authorities</v>
      </c>
      <c r="D1914" s="107" t="str">
        <f>VLOOKUP(B1914,lookup!A:D,4,FALSE)</f>
        <v>E31000017</v>
      </c>
      <c r="E1914" s="107" t="s">
        <v>178</v>
      </c>
      <c r="F1914" s="107" t="s">
        <v>158</v>
      </c>
      <c r="G1914" s="144">
        <v>1</v>
      </c>
      <c r="H1914" s="145"/>
      <c r="I1914" s="144">
        <v>1</v>
      </c>
      <c r="J1914" s="146">
        <f t="shared" si="6"/>
        <v>0</v>
      </c>
    </row>
    <row r="1915" spans="1:10" s="107" customFormat="1" x14ac:dyDescent="0.3">
      <c r="A1915" s="107">
        <v>2018</v>
      </c>
      <c r="B1915" s="107" t="s">
        <v>54</v>
      </c>
      <c r="C1915" s="107" t="str">
        <f>VLOOKUP(B1915,lookup!A:C,3,FALSE)</f>
        <v>Non Metropolitan Fire Authorities</v>
      </c>
      <c r="D1915" s="107" t="str">
        <f>VLOOKUP(B1915,lookup!A:D,4,FALSE)</f>
        <v>E31000017</v>
      </c>
      <c r="E1915" s="107" t="s">
        <v>179</v>
      </c>
      <c r="F1915" s="107" t="s">
        <v>158</v>
      </c>
      <c r="G1915" s="144">
        <v>0</v>
      </c>
      <c r="H1915" s="145"/>
      <c r="I1915" s="144">
        <v>0</v>
      </c>
      <c r="J1915" s="146">
        <f t="shared" si="6"/>
        <v>0</v>
      </c>
    </row>
    <row r="1916" spans="1:10" s="107" customFormat="1" x14ac:dyDescent="0.3">
      <c r="A1916" s="107">
        <v>2018</v>
      </c>
      <c r="B1916" s="107" t="s">
        <v>54</v>
      </c>
      <c r="C1916" s="107" t="str">
        <f>VLOOKUP(B1916,lookup!A:C,3,FALSE)</f>
        <v>Non Metropolitan Fire Authorities</v>
      </c>
      <c r="D1916" s="107" t="str">
        <f>VLOOKUP(B1916,lookup!A:D,4,FALSE)</f>
        <v>E31000017</v>
      </c>
      <c r="E1916" s="107" t="s">
        <v>1087</v>
      </c>
      <c r="F1916" s="107" t="s">
        <v>158</v>
      </c>
      <c r="G1916" s="144">
        <v>0</v>
      </c>
      <c r="H1916" s="145"/>
      <c r="I1916" s="144">
        <v>0</v>
      </c>
      <c r="J1916" s="146">
        <f t="shared" si="6"/>
        <v>0</v>
      </c>
    </row>
    <row r="1917" spans="1:10" s="107" customFormat="1" x14ac:dyDescent="0.3">
      <c r="A1917" s="107">
        <v>2018</v>
      </c>
      <c r="B1917" s="107" t="s">
        <v>54</v>
      </c>
      <c r="C1917" s="107" t="str">
        <f>VLOOKUP(B1917,lookup!A:C,3,FALSE)</f>
        <v>Non Metropolitan Fire Authorities</v>
      </c>
      <c r="D1917" s="107" t="str">
        <f>VLOOKUP(B1917,lookup!A:D,4,FALSE)</f>
        <v>E31000017</v>
      </c>
      <c r="E1917" s="107" t="s">
        <v>176</v>
      </c>
      <c r="F1917" s="107" t="s">
        <v>158</v>
      </c>
      <c r="G1917" s="144">
        <v>113</v>
      </c>
      <c r="H1917" s="145"/>
      <c r="I1917" s="144">
        <v>113</v>
      </c>
      <c r="J1917" s="146">
        <f t="shared" si="6"/>
        <v>0</v>
      </c>
    </row>
    <row r="1918" spans="1:10" s="107" customFormat="1" x14ac:dyDescent="0.3">
      <c r="A1918" s="107">
        <v>2018</v>
      </c>
      <c r="B1918" s="107" t="s">
        <v>54</v>
      </c>
      <c r="C1918" s="107" t="str">
        <f>VLOOKUP(B1918,lookup!A:C,3,FALSE)</f>
        <v>Non Metropolitan Fire Authorities</v>
      </c>
      <c r="D1918" s="107" t="str">
        <f>VLOOKUP(B1918,lookup!A:D,4,FALSE)</f>
        <v>E31000017</v>
      </c>
      <c r="E1918" s="107" t="s">
        <v>175</v>
      </c>
      <c r="F1918" s="107" t="s">
        <v>149</v>
      </c>
      <c r="G1918" s="144">
        <v>36</v>
      </c>
      <c r="H1918" s="145"/>
      <c r="I1918" s="144">
        <v>36</v>
      </c>
      <c r="J1918" s="146">
        <f t="shared" si="6"/>
        <v>0</v>
      </c>
    </row>
    <row r="1919" spans="1:10" s="107" customFormat="1" x14ac:dyDescent="0.3">
      <c r="A1919" s="107">
        <v>2018</v>
      </c>
      <c r="B1919" s="107" t="s">
        <v>54</v>
      </c>
      <c r="C1919" s="107" t="str">
        <f>VLOOKUP(B1919,lookup!A:C,3,FALSE)</f>
        <v>Non Metropolitan Fire Authorities</v>
      </c>
      <c r="D1919" s="107" t="str">
        <f>VLOOKUP(B1919,lookup!A:D,4,FALSE)</f>
        <v>E31000017</v>
      </c>
      <c r="E1919" s="107" t="s">
        <v>177</v>
      </c>
      <c r="F1919" s="107" t="s">
        <v>149</v>
      </c>
      <c r="G1919" s="144">
        <v>0</v>
      </c>
      <c r="H1919" s="145"/>
      <c r="I1919" s="144">
        <v>0</v>
      </c>
      <c r="J1919" s="146">
        <f t="shared" si="6"/>
        <v>0</v>
      </c>
    </row>
    <row r="1920" spans="1:10" s="107" customFormat="1" x14ac:dyDescent="0.3">
      <c r="A1920" s="107">
        <v>2018</v>
      </c>
      <c r="B1920" s="107" t="s">
        <v>54</v>
      </c>
      <c r="C1920" s="107" t="str">
        <f>VLOOKUP(B1920,lookup!A:C,3,FALSE)</f>
        <v>Non Metropolitan Fire Authorities</v>
      </c>
      <c r="D1920" s="107" t="str">
        <f>VLOOKUP(B1920,lookup!A:D,4,FALSE)</f>
        <v>E31000017</v>
      </c>
      <c r="E1920" s="107" t="s">
        <v>178</v>
      </c>
      <c r="F1920" s="107" t="s">
        <v>149</v>
      </c>
      <c r="G1920" s="144">
        <v>0</v>
      </c>
      <c r="H1920" s="145"/>
      <c r="I1920" s="144">
        <v>0</v>
      </c>
      <c r="J1920" s="146">
        <f t="shared" si="6"/>
        <v>0</v>
      </c>
    </row>
    <row r="1921" spans="1:10" s="107" customFormat="1" x14ac:dyDescent="0.3">
      <c r="A1921" s="107">
        <v>2018</v>
      </c>
      <c r="B1921" s="107" t="s">
        <v>54</v>
      </c>
      <c r="C1921" s="107" t="str">
        <f>VLOOKUP(B1921,lookup!A:C,3,FALSE)</f>
        <v>Non Metropolitan Fire Authorities</v>
      </c>
      <c r="D1921" s="107" t="str">
        <f>VLOOKUP(B1921,lookup!A:D,4,FALSE)</f>
        <v>E31000017</v>
      </c>
      <c r="E1921" s="107" t="s">
        <v>179</v>
      </c>
      <c r="F1921" s="107" t="s">
        <v>149</v>
      </c>
      <c r="G1921" s="144">
        <v>0</v>
      </c>
      <c r="H1921" s="145"/>
      <c r="I1921" s="144">
        <v>0</v>
      </c>
      <c r="J1921" s="146">
        <f t="shared" si="6"/>
        <v>0</v>
      </c>
    </row>
    <row r="1922" spans="1:10" s="107" customFormat="1" x14ac:dyDescent="0.3">
      <c r="A1922" s="107">
        <v>2018</v>
      </c>
      <c r="B1922" s="107" t="s">
        <v>54</v>
      </c>
      <c r="C1922" s="107" t="str">
        <f>VLOOKUP(B1922,lookup!A:C,3,FALSE)</f>
        <v>Non Metropolitan Fire Authorities</v>
      </c>
      <c r="D1922" s="107" t="str">
        <f>VLOOKUP(B1922,lookup!A:D,4,FALSE)</f>
        <v>E31000017</v>
      </c>
      <c r="E1922" s="107" t="s">
        <v>1087</v>
      </c>
      <c r="F1922" s="107" t="s">
        <v>149</v>
      </c>
      <c r="G1922" s="144">
        <v>0</v>
      </c>
      <c r="H1922" s="145"/>
      <c r="I1922" s="144">
        <v>0</v>
      </c>
      <c r="J1922" s="146">
        <f t="shared" si="6"/>
        <v>0</v>
      </c>
    </row>
    <row r="1923" spans="1:10" s="107" customFormat="1" x14ac:dyDescent="0.3">
      <c r="A1923" s="107">
        <v>2018</v>
      </c>
      <c r="B1923" s="107" t="s">
        <v>54</v>
      </c>
      <c r="C1923" s="107" t="str">
        <f>VLOOKUP(B1923,lookup!A:C,3,FALSE)</f>
        <v>Non Metropolitan Fire Authorities</v>
      </c>
      <c r="D1923" s="107" t="str">
        <f>VLOOKUP(B1923,lookup!A:D,4,FALSE)</f>
        <v>E31000017</v>
      </c>
      <c r="E1923" s="107" t="s">
        <v>176</v>
      </c>
      <c r="F1923" s="107" t="s">
        <v>149</v>
      </c>
      <c r="G1923" s="144">
        <v>2</v>
      </c>
      <c r="H1923" s="145"/>
      <c r="I1923" s="144">
        <v>2</v>
      </c>
      <c r="J1923" s="146">
        <f t="shared" ref="J1923:J1986" si="7">G1923-I1923</f>
        <v>0</v>
      </c>
    </row>
    <row r="1924" spans="1:10" s="107" customFormat="1" x14ac:dyDescent="0.3">
      <c r="A1924" s="107">
        <v>2018</v>
      </c>
      <c r="B1924" s="107" t="s">
        <v>54</v>
      </c>
      <c r="C1924" s="107" t="str">
        <f>VLOOKUP(B1924,lookup!A:C,3,FALSE)</f>
        <v>Non Metropolitan Fire Authorities</v>
      </c>
      <c r="D1924" s="107" t="str">
        <f>VLOOKUP(B1924,lookup!A:D,4,FALSE)</f>
        <v>E31000017</v>
      </c>
      <c r="E1924" s="107" t="s">
        <v>175</v>
      </c>
      <c r="F1924" s="107" t="s">
        <v>150</v>
      </c>
      <c r="G1924" s="144">
        <v>244</v>
      </c>
      <c r="H1924" s="145"/>
      <c r="I1924" s="144">
        <v>244</v>
      </c>
      <c r="J1924" s="146">
        <f t="shared" si="7"/>
        <v>0</v>
      </c>
    </row>
    <row r="1925" spans="1:10" s="107" customFormat="1" x14ac:dyDescent="0.3">
      <c r="A1925" s="107">
        <v>2018</v>
      </c>
      <c r="B1925" s="107" t="s">
        <v>54</v>
      </c>
      <c r="C1925" s="107" t="str">
        <f>VLOOKUP(B1925,lookup!A:C,3,FALSE)</f>
        <v>Non Metropolitan Fire Authorities</v>
      </c>
      <c r="D1925" s="107" t="str">
        <f>VLOOKUP(B1925,lookup!A:D,4,FALSE)</f>
        <v>E31000017</v>
      </c>
      <c r="E1925" s="107" t="s">
        <v>177</v>
      </c>
      <c r="F1925" s="107" t="s">
        <v>150</v>
      </c>
      <c r="G1925" s="144">
        <v>3</v>
      </c>
      <c r="H1925" s="145"/>
      <c r="I1925" s="144">
        <v>3</v>
      </c>
      <c r="J1925" s="146">
        <f t="shared" si="7"/>
        <v>0</v>
      </c>
    </row>
    <row r="1926" spans="1:10" s="107" customFormat="1" x14ac:dyDescent="0.3">
      <c r="A1926" s="107">
        <v>2018</v>
      </c>
      <c r="B1926" s="107" t="s">
        <v>54</v>
      </c>
      <c r="C1926" s="107" t="str">
        <f>VLOOKUP(B1926,lookup!A:C,3,FALSE)</f>
        <v>Non Metropolitan Fire Authorities</v>
      </c>
      <c r="D1926" s="107" t="str">
        <f>VLOOKUP(B1926,lookup!A:D,4,FALSE)</f>
        <v>E31000017</v>
      </c>
      <c r="E1926" s="107" t="s">
        <v>178</v>
      </c>
      <c r="F1926" s="107" t="s">
        <v>150</v>
      </c>
      <c r="G1926" s="144">
        <v>5</v>
      </c>
      <c r="H1926" s="145"/>
      <c r="I1926" s="144">
        <v>5</v>
      </c>
      <c r="J1926" s="146">
        <f t="shared" si="7"/>
        <v>0</v>
      </c>
    </row>
    <row r="1927" spans="1:10" s="107" customFormat="1" x14ac:dyDescent="0.3">
      <c r="A1927" s="107">
        <v>2018</v>
      </c>
      <c r="B1927" s="107" t="s">
        <v>54</v>
      </c>
      <c r="C1927" s="107" t="str">
        <f>VLOOKUP(B1927,lookup!A:C,3,FALSE)</f>
        <v>Non Metropolitan Fire Authorities</v>
      </c>
      <c r="D1927" s="107" t="str">
        <f>VLOOKUP(B1927,lookup!A:D,4,FALSE)</f>
        <v>E31000017</v>
      </c>
      <c r="E1927" s="107" t="s">
        <v>179</v>
      </c>
      <c r="F1927" s="107" t="s">
        <v>150</v>
      </c>
      <c r="G1927" s="144">
        <v>1</v>
      </c>
      <c r="H1927" s="145"/>
      <c r="I1927" s="144">
        <v>1</v>
      </c>
      <c r="J1927" s="146">
        <f t="shared" si="7"/>
        <v>0</v>
      </c>
    </row>
    <row r="1928" spans="1:10" s="107" customFormat="1" x14ac:dyDescent="0.3">
      <c r="A1928" s="107">
        <v>2018</v>
      </c>
      <c r="B1928" s="107" t="s">
        <v>54</v>
      </c>
      <c r="C1928" s="107" t="str">
        <f>VLOOKUP(B1928,lookup!A:C,3,FALSE)</f>
        <v>Non Metropolitan Fire Authorities</v>
      </c>
      <c r="D1928" s="107" t="str">
        <f>VLOOKUP(B1928,lookup!A:D,4,FALSE)</f>
        <v>E31000017</v>
      </c>
      <c r="E1928" s="107" t="s">
        <v>1087</v>
      </c>
      <c r="F1928" s="107" t="s">
        <v>150</v>
      </c>
      <c r="G1928" s="144">
        <v>1</v>
      </c>
      <c r="H1928" s="145"/>
      <c r="I1928" s="144">
        <v>1</v>
      </c>
      <c r="J1928" s="146">
        <f t="shared" si="7"/>
        <v>0</v>
      </c>
    </row>
    <row r="1929" spans="1:10" s="107" customFormat="1" x14ac:dyDescent="0.3">
      <c r="A1929" s="107">
        <v>2018</v>
      </c>
      <c r="B1929" s="107" t="s">
        <v>54</v>
      </c>
      <c r="C1929" s="107" t="str">
        <f>VLOOKUP(B1929,lookup!A:C,3,FALSE)</f>
        <v>Non Metropolitan Fire Authorities</v>
      </c>
      <c r="D1929" s="107" t="str">
        <f>VLOOKUP(B1929,lookup!A:D,4,FALSE)</f>
        <v>E31000017</v>
      </c>
      <c r="E1929" s="107" t="s">
        <v>176</v>
      </c>
      <c r="F1929" s="107" t="s">
        <v>150</v>
      </c>
      <c r="G1929" s="144">
        <v>49</v>
      </c>
      <c r="H1929" s="145"/>
      <c r="I1929" s="144">
        <v>49</v>
      </c>
      <c r="J1929" s="146">
        <f t="shared" si="7"/>
        <v>0</v>
      </c>
    </row>
    <row r="1930" spans="1:10" s="107" customFormat="1" x14ac:dyDescent="0.3">
      <c r="A1930" s="107">
        <v>2018</v>
      </c>
      <c r="B1930" s="107" t="s">
        <v>57</v>
      </c>
      <c r="C1930" s="107" t="str">
        <f>VLOOKUP(B1930,lookup!A:C,3,FALSE)</f>
        <v>Non Metropolitan Fire Authorities</v>
      </c>
      <c r="D1930" s="107" t="str">
        <f>VLOOKUP(B1930,lookup!A:D,4,FALSE)</f>
        <v>E31000018</v>
      </c>
      <c r="E1930" s="107" t="s">
        <v>175</v>
      </c>
      <c r="F1930" s="107" t="s">
        <v>157</v>
      </c>
      <c r="G1930" s="144">
        <v>231</v>
      </c>
      <c r="H1930" s="145"/>
      <c r="I1930" s="144">
        <v>231</v>
      </c>
      <c r="J1930" s="146">
        <f t="shared" si="7"/>
        <v>0</v>
      </c>
    </row>
    <row r="1931" spans="1:10" s="107" customFormat="1" x14ac:dyDescent="0.3">
      <c r="A1931" s="107">
        <v>2018</v>
      </c>
      <c r="B1931" s="107" t="s">
        <v>57</v>
      </c>
      <c r="C1931" s="107" t="str">
        <f>VLOOKUP(B1931,lookup!A:C,3,FALSE)</f>
        <v>Non Metropolitan Fire Authorities</v>
      </c>
      <c r="D1931" s="107" t="str">
        <f>VLOOKUP(B1931,lookup!A:D,4,FALSE)</f>
        <v>E31000018</v>
      </c>
      <c r="E1931" s="107" t="s">
        <v>177</v>
      </c>
      <c r="F1931" s="107" t="s">
        <v>157</v>
      </c>
      <c r="G1931" s="144">
        <v>2</v>
      </c>
      <c r="H1931" s="145"/>
      <c r="I1931" s="144">
        <v>2</v>
      </c>
      <c r="J1931" s="146">
        <f t="shared" si="7"/>
        <v>0</v>
      </c>
    </row>
    <row r="1932" spans="1:10" s="107" customFormat="1" x14ac:dyDescent="0.3">
      <c r="A1932" s="107">
        <v>2018</v>
      </c>
      <c r="B1932" s="107" t="s">
        <v>57</v>
      </c>
      <c r="C1932" s="107" t="str">
        <f>VLOOKUP(B1932,lookup!A:C,3,FALSE)</f>
        <v>Non Metropolitan Fire Authorities</v>
      </c>
      <c r="D1932" s="107" t="str">
        <f>VLOOKUP(B1932,lookup!A:D,4,FALSE)</f>
        <v>E31000018</v>
      </c>
      <c r="E1932" s="107" t="s">
        <v>178</v>
      </c>
      <c r="F1932" s="107" t="s">
        <v>157</v>
      </c>
      <c r="G1932" s="144">
        <v>0</v>
      </c>
      <c r="H1932" s="145"/>
      <c r="I1932" s="144">
        <v>0</v>
      </c>
      <c r="J1932" s="146">
        <f t="shared" si="7"/>
        <v>0</v>
      </c>
    </row>
    <row r="1933" spans="1:10" s="107" customFormat="1" x14ac:dyDescent="0.3">
      <c r="A1933" s="107">
        <v>2018</v>
      </c>
      <c r="B1933" s="107" t="s">
        <v>57</v>
      </c>
      <c r="C1933" s="107" t="str">
        <f>VLOOKUP(B1933,lookup!A:C,3,FALSE)</f>
        <v>Non Metropolitan Fire Authorities</v>
      </c>
      <c r="D1933" s="107" t="str">
        <f>VLOOKUP(B1933,lookup!A:D,4,FALSE)</f>
        <v>E31000018</v>
      </c>
      <c r="E1933" s="107" t="s">
        <v>179</v>
      </c>
      <c r="F1933" s="107" t="s">
        <v>157</v>
      </c>
      <c r="G1933" s="144">
        <v>0</v>
      </c>
      <c r="H1933" s="145"/>
      <c r="I1933" s="144">
        <v>0</v>
      </c>
      <c r="J1933" s="146">
        <f t="shared" si="7"/>
        <v>0</v>
      </c>
    </row>
    <row r="1934" spans="1:10" s="107" customFormat="1" x14ac:dyDescent="0.3">
      <c r="A1934" s="107">
        <v>2018</v>
      </c>
      <c r="B1934" s="107" t="s">
        <v>57</v>
      </c>
      <c r="C1934" s="107" t="str">
        <f>VLOOKUP(B1934,lookup!A:C,3,FALSE)</f>
        <v>Non Metropolitan Fire Authorities</v>
      </c>
      <c r="D1934" s="107" t="str">
        <f>VLOOKUP(B1934,lookup!A:D,4,FALSE)</f>
        <v>E31000018</v>
      </c>
      <c r="E1934" s="107" t="s">
        <v>1087</v>
      </c>
      <c r="F1934" s="107" t="s">
        <v>157</v>
      </c>
      <c r="G1934" s="144">
        <v>0</v>
      </c>
      <c r="H1934" s="145"/>
      <c r="I1934" s="144">
        <v>0</v>
      </c>
      <c r="J1934" s="146">
        <f t="shared" si="7"/>
        <v>0</v>
      </c>
    </row>
    <row r="1935" spans="1:10" s="107" customFormat="1" x14ac:dyDescent="0.3">
      <c r="A1935" s="107">
        <v>2018</v>
      </c>
      <c r="B1935" s="107" t="s">
        <v>57</v>
      </c>
      <c r="C1935" s="107" t="str">
        <f>VLOOKUP(B1935,lookup!A:C,3,FALSE)</f>
        <v>Non Metropolitan Fire Authorities</v>
      </c>
      <c r="D1935" s="107" t="str">
        <f>VLOOKUP(B1935,lookup!A:D,4,FALSE)</f>
        <v>E31000018</v>
      </c>
      <c r="E1935" s="107" t="s">
        <v>176</v>
      </c>
      <c r="F1935" s="107" t="s">
        <v>157</v>
      </c>
      <c r="G1935" s="144">
        <v>1</v>
      </c>
      <c r="H1935" s="145"/>
      <c r="I1935" s="144">
        <v>1</v>
      </c>
      <c r="J1935" s="146">
        <f t="shared" si="7"/>
        <v>0</v>
      </c>
    </row>
    <row r="1936" spans="1:10" s="107" customFormat="1" x14ac:dyDescent="0.3">
      <c r="A1936" s="107">
        <v>2018</v>
      </c>
      <c r="B1936" s="107" t="s">
        <v>57</v>
      </c>
      <c r="C1936" s="107" t="str">
        <f>VLOOKUP(B1936,lookup!A:C,3,FALSE)</f>
        <v>Non Metropolitan Fire Authorities</v>
      </c>
      <c r="D1936" s="107" t="str">
        <f>VLOOKUP(B1936,lookup!A:D,4,FALSE)</f>
        <v>E31000018</v>
      </c>
      <c r="E1936" s="107" t="s">
        <v>175</v>
      </c>
      <c r="F1936" s="107" t="s">
        <v>158</v>
      </c>
      <c r="G1936" s="144">
        <v>338</v>
      </c>
      <c r="H1936" s="145"/>
      <c r="I1936" s="144">
        <v>338</v>
      </c>
      <c r="J1936" s="146">
        <f t="shared" si="7"/>
        <v>0</v>
      </c>
    </row>
    <row r="1937" spans="1:10" s="107" customFormat="1" x14ac:dyDescent="0.3">
      <c r="A1937" s="107">
        <v>2018</v>
      </c>
      <c r="B1937" s="107" t="s">
        <v>57</v>
      </c>
      <c r="C1937" s="107" t="str">
        <f>VLOOKUP(B1937,lookup!A:C,3,FALSE)</f>
        <v>Non Metropolitan Fire Authorities</v>
      </c>
      <c r="D1937" s="107" t="str">
        <f>VLOOKUP(B1937,lookup!A:D,4,FALSE)</f>
        <v>E31000018</v>
      </c>
      <c r="E1937" s="107" t="s">
        <v>177</v>
      </c>
      <c r="F1937" s="107" t="s">
        <v>158</v>
      </c>
      <c r="G1937" s="144">
        <v>6</v>
      </c>
      <c r="H1937" s="145"/>
      <c r="I1937" s="144">
        <v>6</v>
      </c>
      <c r="J1937" s="146">
        <f t="shared" si="7"/>
        <v>0</v>
      </c>
    </row>
    <row r="1938" spans="1:10" s="107" customFormat="1" x14ac:dyDescent="0.3">
      <c r="A1938" s="107">
        <v>2018</v>
      </c>
      <c r="B1938" s="107" t="s">
        <v>57</v>
      </c>
      <c r="C1938" s="107" t="str">
        <f>VLOOKUP(B1938,lookup!A:C,3,FALSE)</f>
        <v>Non Metropolitan Fire Authorities</v>
      </c>
      <c r="D1938" s="107" t="str">
        <f>VLOOKUP(B1938,lookup!A:D,4,FALSE)</f>
        <v>E31000018</v>
      </c>
      <c r="E1938" s="107" t="s">
        <v>178</v>
      </c>
      <c r="F1938" s="107" t="s">
        <v>158</v>
      </c>
      <c r="G1938" s="144">
        <v>3</v>
      </c>
      <c r="H1938" s="145"/>
      <c r="I1938" s="144">
        <v>3</v>
      </c>
      <c r="J1938" s="146">
        <f t="shared" si="7"/>
        <v>0</v>
      </c>
    </row>
    <row r="1939" spans="1:10" s="107" customFormat="1" x14ac:dyDescent="0.3">
      <c r="A1939" s="107">
        <v>2018</v>
      </c>
      <c r="B1939" s="107" t="s">
        <v>57</v>
      </c>
      <c r="C1939" s="107" t="str">
        <f>VLOOKUP(B1939,lookup!A:C,3,FALSE)</f>
        <v>Non Metropolitan Fire Authorities</v>
      </c>
      <c r="D1939" s="107" t="str">
        <f>VLOOKUP(B1939,lookup!A:D,4,FALSE)</f>
        <v>E31000018</v>
      </c>
      <c r="E1939" s="107" t="s">
        <v>179</v>
      </c>
      <c r="F1939" s="107" t="s">
        <v>158</v>
      </c>
      <c r="G1939" s="144">
        <v>5</v>
      </c>
      <c r="H1939" s="145"/>
      <c r="I1939" s="144">
        <v>5</v>
      </c>
      <c r="J1939" s="146">
        <f t="shared" si="7"/>
        <v>0</v>
      </c>
    </row>
    <row r="1940" spans="1:10" s="107" customFormat="1" x14ac:dyDescent="0.3">
      <c r="A1940" s="107">
        <v>2018</v>
      </c>
      <c r="B1940" s="107" t="s">
        <v>57</v>
      </c>
      <c r="C1940" s="107" t="str">
        <f>VLOOKUP(B1940,lookup!A:C,3,FALSE)</f>
        <v>Non Metropolitan Fire Authorities</v>
      </c>
      <c r="D1940" s="107" t="str">
        <f>VLOOKUP(B1940,lookup!A:D,4,FALSE)</f>
        <v>E31000018</v>
      </c>
      <c r="E1940" s="107" t="s">
        <v>1087</v>
      </c>
      <c r="F1940" s="107" t="s">
        <v>158</v>
      </c>
      <c r="G1940" s="144">
        <v>3</v>
      </c>
      <c r="H1940" s="145"/>
      <c r="I1940" s="144">
        <v>3</v>
      </c>
      <c r="J1940" s="146">
        <f t="shared" si="7"/>
        <v>0</v>
      </c>
    </row>
    <row r="1941" spans="1:10" s="107" customFormat="1" x14ac:dyDescent="0.3">
      <c r="A1941" s="107">
        <v>2018</v>
      </c>
      <c r="B1941" s="107" t="s">
        <v>57</v>
      </c>
      <c r="C1941" s="107" t="str">
        <f>VLOOKUP(B1941,lookup!A:C,3,FALSE)</f>
        <v>Non Metropolitan Fire Authorities</v>
      </c>
      <c r="D1941" s="107" t="str">
        <f>VLOOKUP(B1941,lookup!A:D,4,FALSE)</f>
        <v>E31000018</v>
      </c>
      <c r="E1941" s="107" t="s">
        <v>176</v>
      </c>
      <c r="F1941" s="107" t="s">
        <v>158</v>
      </c>
      <c r="G1941" s="144">
        <v>10</v>
      </c>
      <c r="H1941" s="145"/>
      <c r="I1941" s="144">
        <v>10</v>
      </c>
      <c r="J1941" s="146">
        <f t="shared" si="7"/>
        <v>0</v>
      </c>
    </row>
    <row r="1942" spans="1:10" s="107" customFormat="1" x14ac:dyDescent="0.3">
      <c r="A1942" s="107">
        <v>2018</v>
      </c>
      <c r="B1942" s="107" t="s">
        <v>57</v>
      </c>
      <c r="C1942" s="107" t="str">
        <f>VLOOKUP(B1942,lookup!A:C,3,FALSE)</f>
        <v>Non Metropolitan Fire Authorities</v>
      </c>
      <c r="D1942" s="107" t="str">
        <f>VLOOKUP(B1942,lookup!A:D,4,FALSE)</f>
        <v>E31000018</v>
      </c>
      <c r="E1942" s="107" t="s">
        <v>175</v>
      </c>
      <c r="F1942" s="107" t="s">
        <v>149</v>
      </c>
      <c r="G1942" s="144">
        <v>22</v>
      </c>
      <c r="H1942" s="145"/>
      <c r="I1942" s="144">
        <v>22</v>
      </c>
      <c r="J1942" s="146">
        <f t="shared" si="7"/>
        <v>0</v>
      </c>
    </row>
    <row r="1943" spans="1:10" s="107" customFormat="1" x14ac:dyDescent="0.3">
      <c r="A1943" s="107">
        <v>2018</v>
      </c>
      <c r="B1943" s="107" t="s">
        <v>57</v>
      </c>
      <c r="C1943" s="107" t="str">
        <f>VLOOKUP(B1943,lookup!A:C,3,FALSE)</f>
        <v>Non Metropolitan Fire Authorities</v>
      </c>
      <c r="D1943" s="107" t="str">
        <f>VLOOKUP(B1943,lookup!A:D,4,FALSE)</f>
        <v>E31000018</v>
      </c>
      <c r="E1943" s="107" t="s">
        <v>177</v>
      </c>
      <c r="F1943" s="107" t="s">
        <v>149</v>
      </c>
      <c r="G1943" s="144">
        <v>0</v>
      </c>
      <c r="H1943" s="145"/>
      <c r="I1943" s="144">
        <v>0</v>
      </c>
      <c r="J1943" s="146">
        <f t="shared" si="7"/>
        <v>0</v>
      </c>
    </row>
    <row r="1944" spans="1:10" s="107" customFormat="1" x14ac:dyDescent="0.3">
      <c r="A1944" s="107">
        <v>2018</v>
      </c>
      <c r="B1944" s="107" t="s">
        <v>57</v>
      </c>
      <c r="C1944" s="107" t="str">
        <f>VLOOKUP(B1944,lookup!A:C,3,FALSE)</f>
        <v>Non Metropolitan Fire Authorities</v>
      </c>
      <c r="D1944" s="107" t="str">
        <f>VLOOKUP(B1944,lookup!A:D,4,FALSE)</f>
        <v>E31000018</v>
      </c>
      <c r="E1944" s="107" t="s">
        <v>178</v>
      </c>
      <c r="F1944" s="107" t="s">
        <v>149</v>
      </c>
      <c r="G1944" s="144">
        <v>0</v>
      </c>
      <c r="H1944" s="145"/>
      <c r="I1944" s="144">
        <v>0</v>
      </c>
      <c r="J1944" s="146">
        <f t="shared" si="7"/>
        <v>0</v>
      </c>
    </row>
    <row r="1945" spans="1:10" s="107" customFormat="1" x14ac:dyDescent="0.3">
      <c r="A1945" s="107">
        <v>2018</v>
      </c>
      <c r="B1945" s="107" t="s">
        <v>57</v>
      </c>
      <c r="C1945" s="107" t="str">
        <f>VLOOKUP(B1945,lookup!A:C,3,FALSE)</f>
        <v>Non Metropolitan Fire Authorities</v>
      </c>
      <c r="D1945" s="107" t="str">
        <f>VLOOKUP(B1945,lookup!A:D,4,FALSE)</f>
        <v>E31000018</v>
      </c>
      <c r="E1945" s="107" t="s">
        <v>179</v>
      </c>
      <c r="F1945" s="107" t="s">
        <v>149</v>
      </c>
      <c r="G1945" s="144">
        <v>0</v>
      </c>
      <c r="H1945" s="145"/>
      <c r="I1945" s="144">
        <v>0</v>
      </c>
      <c r="J1945" s="146">
        <f t="shared" si="7"/>
        <v>0</v>
      </c>
    </row>
    <row r="1946" spans="1:10" s="107" customFormat="1" x14ac:dyDescent="0.3">
      <c r="A1946" s="107">
        <v>2018</v>
      </c>
      <c r="B1946" s="107" t="s">
        <v>57</v>
      </c>
      <c r="C1946" s="107" t="str">
        <f>VLOOKUP(B1946,lookup!A:C,3,FALSE)</f>
        <v>Non Metropolitan Fire Authorities</v>
      </c>
      <c r="D1946" s="107" t="str">
        <f>VLOOKUP(B1946,lookup!A:D,4,FALSE)</f>
        <v>E31000018</v>
      </c>
      <c r="E1946" s="107" t="s">
        <v>1087</v>
      </c>
      <c r="F1946" s="107" t="s">
        <v>149</v>
      </c>
      <c r="G1946" s="144">
        <v>0</v>
      </c>
      <c r="H1946" s="145"/>
      <c r="I1946" s="144">
        <v>0</v>
      </c>
      <c r="J1946" s="146">
        <f t="shared" si="7"/>
        <v>0</v>
      </c>
    </row>
    <row r="1947" spans="1:10" s="107" customFormat="1" x14ac:dyDescent="0.3">
      <c r="A1947" s="107">
        <v>2018</v>
      </c>
      <c r="B1947" s="107" t="s">
        <v>57</v>
      </c>
      <c r="C1947" s="107" t="str">
        <f>VLOOKUP(B1947,lookup!A:C,3,FALSE)</f>
        <v>Non Metropolitan Fire Authorities</v>
      </c>
      <c r="D1947" s="107" t="str">
        <f>VLOOKUP(B1947,lookup!A:D,4,FALSE)</f>
        <v>E31000018</v>
      </c>
      <c r="E1947" s="107" t="s">
        <v>176</v>
      </c>
      <c r="F1947" s="107" t="s">
        <v>149</v>
      </c>
      <c r="G1947" s="144">
        <v>0</v>
      </c>
      <c r="H1947" s="145"/>
      <c r="I1947" s="144">
        <v>0</v>
      </c>
      <c r="J1947" s="146">
        <f t="shared" si="7"/>
        <v>0</v>
      </c>
    </row>
    <row r="1948" spans="1:10" s="107" customFormat="1" x14ac:dyDescent="0.3">
      <c r="A1948" s="107">
        <v>2018</v>
      </c>
      <c r="B1948" s="107" t="s">
        <v>57</v>
      </c>
      <c r="C1948" s="107" t="str">
        <f>VLOOKUP(B1948,lookup!A:C,3,FALSE)</f>
        <v>Non Metropolitan Fire Authorities</v>
      </c>
      <c r="D1948" s="107" t="str">
        <f>VLOOKUP(B1948,lookup!A:D,4,FALSE)</f>
        <v>E31000018</v>
      </c>
      <c r="E1948" s="107" t="s">
        <v>175</v>
      </c>
      <c r="F1948" s="107" t="s">
        <v>150</v>
      </c>
      <c r="G1948" s="144">
        <v>97</v>
      </c>
      <c r="H1948" s="145"/>
      <c r="I1948" s="144">
        <v>97</v>
      </c>
      <c r="J1948" s="146">
        <f t="shared" si="7"/>
        <v>0</v>
      </c>
    </row>
    <row r="1949" spans="1:10" s="107" customFormat="1" x14ac:dyDescent="0.3">
      <c r="A1949" s="107">
        <v>2018</v>
      </c>
      <c r="B1949" s="107" t="s">
        <v>57</v>
      </c>
      <c r="C1949" s="107" t="str">
        <f>VLOOKUP(B1949,lookup!A:C,3,FALSE)</f>
        <v>Non Metropolitan Fire Authorities</v>
      </c>
      <c r="D1949" s="107" t="str">
        <f>VLOOKUP(B1949,lookup!A:D,4,FALSE)</f>
        <v>E31000018</v>
      </c>
      <c r="E1949" s="107" t="s">
        <v>177</v>
      </c>
      <c r="F1949" s="107" t="s">
        <v>150</v>
      </c>
      <c r="G1949" s="144">
        <v>0</v>
      </c>
      <c r="H1949" s="145"/>
      <c r="I1949" s="144">
        <v>0</v>
      </c>
      <c r="J1949" s="146">
        <f t="shared" si="7"/>
        <v>0</v>
      </c>
    </row>
    <row r="1950" spans="1:10" s="107" customFormat="1" x14ac:dyDescent="0.3">
      <c r="A1950" s="107">
        <v>2018</v>
      </c>
      <c r="B1950" s="107" t="s">
        <v>57</v>
      </c>
      <c r="C1950" s="107" t="str">
        <f>VLOOKUP(B1950,lookup!A:C,3,FALSE)</f>
        <v>Non Metropolitan Fire Authorities</v>
      </c>
      <c r="D1950" s="107" t="str">
        <f>VLOOKUP(B1950,lookup!A:D,4,FALSE)</f>
        <v>E31000018</v>
      </c>
      <c r="E1950" s="107" t="s">
        <v>178</v>
      </c>
      <c r="F1950" s="107" t="s">
        <v>150</v>
      </c>
      <c r="G1950" s="144">
        <v>0</v>
      </c>
      <c r="H1950" s="145"/>
      <c r="I1950" s="144">
        <v>0</v>
      </c>
      <c r="J1950" s="146">
        <f t="shared" si="7"/>
        <v>0</v>
      </c>
    </row>
    <row r="1951" spans="1:10" s="107" customFormat="1" x14ac:dyDescent="0.3">
      <c r="A1951" s="107">
        <v>2018</v>
      </c>
      <c r="B1951" s="107" t="s">
        <v>57</v>
      </c>
      <c r="C1951" s="107" t="str">
        <f>VLOOKUP(B1951,lookup!A:C,3,FALSE)</f>
        <v>Non Metropolitan Fire Authorities</v>
      </c>
      <c r="D1951" s="107" t="str">
        <f>VLOOKUP(B1951,lookup!A:D,4,FALSE)</f>
        <v>E31000018</v>
      </c>
      <c r="E1951" s="107" t="s">
        <v>179</v>
      </c>
      <c r="F1951" s="107" t="s">
        <v>150</v>
      </c>
      <c r="G1951" s="144">
        <v>1</v>
      </c>
      <c r="H1951" s="145"/>
      <c r="I1951" s="144">
        <v>1</v>
      </c>
      <c r="J1951" s="146">
        <f t="shared" si="7"/>
        <v>0</v>
      </c>
    </row>
    <row r="1952" spans="1:10" s="107" customFormat="1" x14ac:dyDescent="0.3">
      <c r="A1952" s="107">
        <v>2018</v>
      </c>
      <c r="B1952" s="107" t="s">
        <v>57</v>
      </c>
      <c r="C1952" s="107" t="str">
        <f>VLOOKUP(B1952,lookup!A:C,3,FALSE)</f>
        <v>Non Metropolitan Fire Authorities</v>
      </c>
      <c r="D1952" s="107" t="str">
        <f>VLOOKUP(B1952,lookup!A:D,4,FALSE)</f>
        <v>E31000018</v>
      </c>
      <c r="E1952" s="107" t="s">
        <v>1087</v>
      </c>
      <c r="F1952" s="107" t="s">
        <v>150</v>
      </c>
      <c r="G1952" s="144">
        <v>0</v>
      </c>
      <c r="H1952" s="145"/>
      <c r="I1952" s="144">
        <v>0</v>
      </c>
      <c r="J1952" s="146">
        <f t="shared" si="7"/>
        <v>0</v>
      </c>
    </row>
    <row r="1953" spans="1:10" s="107" customFormat="1" x14ac:dyDescent="0.3">
      <c r="A1953" s="107">
        <v>2018</v>
      </c>
      <c r="B1953" s="107" t="s">
        <v>57</v>
      </c>
      <c r="C1953" s="107" t="str">
        <f>VLOOKUP(B1953,lookup!A:C,3,FALSE)</f>
        <v>Non Metropolitan Fire Authorities</v>
      </c>
      <c r="D1953" s="107" t="str">
        <f>VLOOKUP(B1953,lookup!A:D,4,FALSE)</f>
        <v>E31000018</v>
      </c>
      <c r="E1953" s="107" t="s">
        <v>176</v>
      </c>
      <c r="F1953" s="107" t="s">
        <v>150</v>
      </c>
      <c r="G1953" s="144">
        <v>4</v>
      </c>
      <c r="H1953" s="145"/>
      <c r="I1953" s="144">
        <v>4</v>
      </c>
      <c r="J1953" s="146">
        <f t="shared" si="7"/>
        <v>0</v>
      </c>
    </row>
    <row r="1954" spans="1:10" s="107" customFormat="1" x14ac:dyDescent="0.3">
      <c r="A1954" s="107">
        <v>2018</v>
      </c>
      <c r="B1954" s="107" t="s">
        <v>60</v>
      </c>
      <c r="C1954" s="107" t="str">
        <f>VLOOKUP(B1954,lookup!A:C,3,FALSE)</f>
        <v>Non Metropolitan Fire Authorities</v>
      </c>
      <c r="D1954" s="107" t="str">
        <f>VLOOKUP(B1954,lookup!A:D,4,FALSE)</f>
        <v>E31000019</v>
      </c>
      <c r="E1954" s="107" t="s">
        <v>175</v>
      </c>
      <c r="F1954" s="107" t="s">
        <v>157</v>
      </c>
      <c r="G1954" s="144">
        <v>430</v>
      </c>
      <c r="H1954" s="145"/>
      <c r="I1954" s="144">
        <v>430</v>
      </c>
      <c r="J1954" s="146">
        <f t="shared" si="7"/>
        <v>0</v>
      </c>
    </row>
    <row r="1955" spans="1:10" s="107" customFormat="1" x14ac:dyDescent="0.3">
      <c r="A1955" s="107">
        <v>2018</v>
      </c>
      <c r="B1955" s="107" t="s">
        <v>60</v>
      </c>
      <c r="C1955" s="107" t="str">
        <f>VLOOKUP(B1955,lookup!A:C,3,FALSE)</f>
        <v>Non Metropolitan Fire Authorities</v>
      </c>
      <c r="D1955" s="107" t="str">
        <f>VLOOKUP(B1955,lookup!A:D,4,FALSE)</f>
        <v>E31000019</v>
      </c>
      <c r="E1955" s="107" t="s">
        <v>177</v>
      </c>
      <c r="F1955" s="107" t="s">
        <v>157</v>
      </c>
      <c r="G1955" s="144">
        <v>8</v>
      </c>
      <c r="H1955" s="145"/>
      <c r="I1955" s="144">
        <v>8</v>
      </c>
      <c r="J1955" s="146">
        <f t="shared" si="7"/>
        <v>0</v>
      </c>
    </row>
    <row r="1956" spans="1:10" s="107" customFormat="1" x14ac:dyDescent="0.3">
      <c r="A1956" s="107">
        <v>2018</v>
      </c>
      <c r="B1956" s="107" t="s">
        <v>60</v>
      </c>
      <c r="C1956" s="107" t="str">
        <f>VLOOKUP(B1956,lookup!A:C,3,FALSE)</f>
        <v>Non Metropolitan Fire Authorities</v>
      </c>
      <c r="D1956" s="107" t="str">
        <f>VLOOKUP(B1956,lookup!A:D,4,FALSE)</f>
        <v>E31000019</v>
      </c>
      <c r="E1956" s="107" t="s">
        <v>178</v>
      </c>
      <c r="F1956" s="107" t="s">
        <v>157</v>
      </c>
      <c r="G1956" s="144">
        <v>1</v>
      </c>
      <c r="H1956" s="145"/>
      <c r="I1956" s="144">
        <v>1</v>
      </c>
      <c r="J1956" s="146">
        <f t="shared" si="7"/>
        <v>0</v>
      </c>
    </row>
    <row r="1957" spans="1:10" s="107" customFormat="1" x14ac:dyDescent="0.3">
      <c r="A1957" s="107">
        <v>2018</v>
      </c>
      <c r="B1957" s="107" t="s">
        <v>60</v>
      </c>
      <c r="C1957" s="107" t="str">
        <f>VLOOKUP(B1957,lookup!A:C,3,FALSE)</f>
        <v>Non Metropolitan Fire Authorities</v>
      </c>
      <c r="D1957" s="107" t="str">
        <f>VLOOKUP(B1957,lookup!A:D,4,FALSE)</f>
        <v>E31000019</v>
      </c>
      <c r="E1957" s="107" t="s">
        <v>179</v>
      </c>
      <c r="F1957" s="107" t="s">
        <v>157</v>
      </c>
      <c r="G1957" s="144">
        <v>3</v>
      </c>
      <c r="H1957" s="145"/>
      <c r="I1957" s="144">
        <v>3</v>
      </c>
      <c r="J1957" s="146">
        <f t="shared" si="7"/>
        <v>0</v>
      </c>
    </row>
    <row r="1958" spans="1:10" s="107" customFormat="1" x14ac:dyDescent="0.3">
      <c r="A1958" s="107">
        <v>2018</v>
      </c>
      <c r="B1958" s="107" t="s">
        <v>60</v>
      </c>
      <c r="C1958" s="107" t="str">
        <f>VLOOKUP(B1958,lookup!A:C,3,FALSE)</f>
        <v>Non Metropolitan Fire Authorities</v>
      </c>
      <c r="D1958" s="107" t="str">
        <f>VLOOKUP(B1958,lookup!A:D,4,FALSE)</f>
        <v>E31000019</v>
      </c>
      <c r="E1958" s="107" t="s">
        <v>1087</v>
      </c>
      <c r="F1958" s="107" t="s">
        <v>157</v>
      </c>
      <c r="G1958" s="144">
        <v>3</v>
      </c>
      <c r="H1958" s="145"/>
      <c r="I1958" s="144">
        <v>3</v>
      </c>
      <c r="J1958" s="146">
        <f t="shared" si="7"/>
        <v>0</v>
      </c>
    </row>
    <row r="1959" spans="1:10" s="107" customFormat="1" x14ac:dyDescent="0.3">
      <c r="A1959" s="107">
        <v>2018</v>
      </c>
      <c r="B1959" s="107" t="s">
        <v>60</v>
      </c>
      <c r="C1959" s="107" t="str">
        <f>VLOOKUP(B1959,lookup!A:C,3,FALSE)</f>
        <v>Non Metropolitan Fire Authorities</v>
      </c>
      <c r="D1959" s="107" t="str">
        <f>VLOOKUP(B1959,lookup!A:D,4,FALSE)</f>
        <v>E31000019</v>
      </c>
      <c r="E1959" s="107" t="s">
        <v>176</v>
      </c>
      <c r="F1959" s="107" t="s">
        <v>157</v>
      </c>
      <c r="G1959" s="144">
        <v>23</v>
      </c>
      <c r="H1959" s="145"/>
      <c r="I1959" s="144">
        <v>23</v>
      </c>
      <c r="J1959" s="146">
        <f t="shared" si="7"/>
        <v>0</v>
      </c>
    </row>
    <row r="1960" spans="1:10" s="107" customFormat="1" x14ac:dyDescent="0.3">
      <c r="A1960" s="107">
        <v>2018</v>
      </c>
      <c r="B1960" s="107" t="s">
        <v>60</v>
      </c>
      <c r="C1960" s="107" t="str">
        <f>VLOOKUP(B1960,lookup!A:C,3,FALSE)</f>
        <v>Non Metropolitan Fire Authorities</v>
      </c>
      <c r="D1960" s="107" t="str">
        <f>VLOOKUP(B1960,lookup!A:D,4,FALSE)</f>
        <v>E31000019</v>
      </c>
      <c r="E1960" s="107" t="s">
        <v>175</v>
      </c>
      <c r="F1960" s="107" t="s">
        <v>158</v>
      </c>
      <c r="G1960" s="144">
        <v>216</v>
      </c>
      <c r="H1960" s="145"/>
      <c r="I1960" s="144">
        <v>216</v>
      </c>
      <c r="J1960" s="146">
        <f t="shared" si="7"/>
        <v>0</v>
      </c>
    </row>
    <row r="1961" spans="1:10" s="107" customFormat="1" x14ac:dyDescent="0.3">
      <c r="A1961" s="107">
        <v>2018</v>
      </c>
      <c r="B1961" s="107" t="s">
        <v>60</v>
      </c>
      <c r="C1961" s="107" t="str">
        <f>VLOOKUP(B1961,lookup!A:C,3,FALSE)</f>
        <v>Non Metropolitan Fire Authorities</v>
      </c>
      <c r="D1961" s="107" t="str">
        <f>VLOOKUP(B1961,lookup!A:D,4,FALSE)</f>
        <v>E31000019</v>
      </c>
      <c r="E1961" s="107" t="s">
        <v>177</v>
      </c>
      <c r="F1961" s="107" t="s">
        <v>158</v>
      </c>
      <c r="G1961" s="144">
        <v>0</v>
      </c>
      <c r="H1961" s="145"/>
      <c r="I1961" s="144">
        <v>0</v>
      </c>
      <c r="J1961" s="146">
        <f t="shared" si="7"/>
        <v>0</v>
      </c>
    </row>
    <row r="1962" spans="1:10" s="107" customFormat="1" x14ac:dyDescent="0.3">
      <c r="A1962" s="107">
        <v>2018</v>
      </c>
      <c r="B1962" s="107" t="s">
        <v>60</v>
      </c>
      <c r="C1962" s="107" t="str">
        <f>VLOOKUP(B1962,lookup!A:C,3,FALSE)</f>
        <v>Non Metropolitan Fire Authorities</v>
      </c>
      <c r="D1962" s="107" t="str">
        <f>VLOOKUP(B1962,lookup!A:D,4,FALSE)</f>
        <v>E31000019</v>
      </c>
      <c r="E1962" s="107" t="s">
        <v>178</v>
      </c>
      <c r="F1962" s="107" t="s">
        <v>158</v>
      </c>
      <c r="G1962" s="144">
        <v>0</v>
      </c>
      <c r="H1962" s="145"/>
      <c r="I1962" s="144">
        <v>0</v>
      </c>
      <c r="J1962" s="146">
        <f t="shared" si="7"/>
        <v>0</v>
      </c>
    </row>
    <row r="1963" spans="1:10" s="107" customFormat="1" x14ac:dyDescent="0.3">
      <c r="A1963" s="107">
        <v>2018</v>
      </c>
      <c r="B1963" s="107" t="s">
        <v>60</v>
      </c>
      <c r="C1963" s="107" t="str">
        <f>VLOOKUP(B1963,lookup!A:C,3,FALSE)</f>
        <v>Non Metropolitan Fire Authorities</v>
      </c>
      <c r="D1963" s="107" t="str">
        <f>VLOOKUP(B1963,lookup!A:D,4,FALSE)</f>
        <v>E31000019</v>
      </c>
      <c r="E1963" s="107" t="s">
        <v>179</v>
      </c>
      <c r="F1963" s="107" t="s">
        <v>158</v>
      </c>
      <c r="G1963" s="144">
        <v>2</v>
      </c>
      <c r="H1963" s="145"/>
      <c r="I1963" s="144">
        <v>2</v>
      </c>
      <c r="J1963" s="146">
        <f t="shared" si="7"/>
        <v>0</v>
      </c>
    </row>
    <row r="1964" spans="1:10" s="107" customFormat="1" x14ac:dyDescent="0.3">
      <c r="A1964" s="107">
        <v>2018</v>
      </c>
      <c r="B1964" s="107" t="s">
        <v>60</v>
      </c>
      <c r="C1964" s="107" t="str">
        <f>VLOOKUP(B1964,lookup!A:C,3,FALSE)</f>
        <v>Non Metropolitan Fire Authorities</v>
      </c>
      <c r="D1964" s="107" t="str">
        <f>VLOOKUP(B1964,lookup!A:D,4,FALSE)</f>
        <v>E31000019</v>
      </c>
      <c r="E1964" s="107" t="s">
        <v>1087</v>
      </c>
      <c r="F1964" s="107" t="s">
        <v>158</v>
      </c>
      <c r="G1964" s="144">
        <v>1</v>
      </c>
      <c r="H1964" s="145"/>
      <c r="I1964" s="144">
        <v>1</v>
      </c>
      <c r="J1964" s="146">
        <f t="shared" si="7"/>
        <v>0</v>
      </c>
    </row>
    <row r="1965" spans="1:10" s="107" customFormat="1" x14ac:dyDescent="0.3">
      <c r="A1965" s="107">
        <v>2018</v>
      </c>
      <c r="B1965" s="107" t="s">
        <v>60</v>
      </c>
      <c r="C1965" s="107" t="str">
        <f>VLOOKUP(B1965,lookup!A:C,3,FALSE)</f>
        <v>Non Metropolitan Fire Authorities</v>
      </c>
      <c r="D1965" s="107" t="str">
        <f>VLOOKUP(B1965,lookup!A:D,4,FALSE)</f>
        <v>E31000019</v>
      </c>
      <c r="E1965" s="107" t="s">
        <v>176</v>
      </c>
      <c r="F1965" s="107" t="s">
        <v>158</v>
      </c>
      <c r="G1965" s="144">
        <v>10</v>
      </c>
      <c r="H1965" s="145"/>
      <c r="I1965" s="144">
        <v>10</v>
      </c>
      <c r="J1965" s="146">
        <f t="shared" si="7"/>
        <v>0</v>
      </c>
    </row>
    <row r="1966" spans="1:10" s="107" customFormat="1" x14ac:dyDescent="0.3">
      <c r="A1966" s="107">
        <v>2018</v>
      </c>
      <c r="B1966" s="107" t="s">
        <v>60</v>
      </c>
      <c r="C1966" s="107" t="str">
        <f>VLOOKUP(B1966,lookup!A:C,3,FALSE)</f>
        <v>Non Metropolitan Fire Authorities</v>
      </c>
      <c r="D1966" s="107" t="str">
        <f>VLOOKUP(B1966,lookup!A:D,4,FALSE)</f>
        <v>E31000019</v>
      </c>
      <c r="E1966" s="107" t="s">
        <v>175</v>
      </c>
      <c r="F1966" s="107" t="s">
        <v>149</v>
      </c>
      <c r="G1966" s="144">
        <v>25</v>
      </c>
      <c r="H1966" s="145"/>
      <c r="I1966" s="144">
        <v>25</v>
      </c>
      <c r="J1966" s="146">
        <f t="shared" si="7"/>
        <v>0</v>
      </c>
    </row>
    <row r="1967" spans="1:10" s="107" customFormat="1" x14ac:dyDescent="0.3">
      <c r="A1967" s="107">
        <v>2018</v>
      </c>
      <c r="B1967" s="107" t="s">
        <v>60</v>
      </c>
      <c r="C1967" s="107" t="str">
        <f>VLOOKUP(B1967,lookup!A:C,3,FALSE)</f>
        <v>Non Metropolitan Fire Authorities</v>
      </c>
      <c r="D1967" s="107" t="str">
        <f>VLOOKUP(B1967,lookup!A:D,4,FALSE)</f>
        <v>E31000019</v>
      </c>
      <c r="E1967" s="107" t="s">
        <v>177</v>
      </c>
      <c r="F1967" s="107" t="s">
        <v>149</v>
      </c>
      <c r="G1967" s="144">
        <v>0</v>
      </c>
      <c r="H1967" s="145"/>
      <c r="I1967" s="144">
        <v>0</v>
      </c>
      <c r="J1967" s="146">
        <f t="shared" si="7"/>
        <v>0</v>
      </c>
    </row>
    <row r="1968" spans="1:10" s="107" customFormat="1" x14ac:dyDescent="0.3">
      <c r="A1968" s="107">
        <v>2018</v>
      </c>
      <c r="B1968" s="107" t="s">
        <v>60</v>
      </c>
      <c r="C1968" s="107" t="str">
        <f>VLOOKUP(B1968,lookup!A:C,3,FALSE)</f>
        <v>Non Metropolitan Fire Authorities</v>
      </c>
      <c r="D1968" s="107" t="str">
        <f>VLOOKUP(B1968,lookup!A:D,4,FALSE)</f>
        <v>E31000019</v>
      </c>
      <c r="E1968" s="107" t="s">
        <v>178</v>
      </c>
      <c r="F1968" s="107" t="s">
        <v>149</v>
      </c>
      <c r="G1968" s="144">
        <v>0</v>
      </c>
      <c r="H1968" s="145"/>
      <c r="I1968" s="144">
        <v>0</v>
      </c>
      <c r="J1968" s="146">
        <f t="shared" si="7"/>
        <v>0</v>
      </c>
    </row>
    <row r="1969" spans="1:10" s="107" customFormat="1" x14ac:dyDescent="0.3">
      <c r="A1969" s="107">
        <v>2018</v>
      </c>
      <c r="B1969" s="107" t="s">
        <v>60</v>
      </c>
      <c r="C1969" s="107" t="str">
        <f>VLOOKUP(B1969,lookup!A:C,3,FALSE)</f>
        <v>Non Metropolitan Fire Authorities</v>
      </c>
      <c r="D1969" s="107" t="str">
        <f>VLOOKUP(B1969,lookup!A:D,4,FALSE)</f>
        <v>E31000019</v>
      </c>
      <c r="E1969" s="107" t="s">
        <v>179</v>
      </c>
      <c r="F1969" s="107" t="s">
        <v>149</v>
      </c>
      <c r="G1969" s="144">
        <v>0</v>
      </c>
      <c r="H1969" s="145"/>
      <c r="I1969" s="144">
        <v>0</v>
      </c>
      <c r="J1969" s="146">
        <f t="shared" si="7"/>
        <v>0</v>
      </c>
    </row>
    <row r="1970" spans="1:10" s="107" customFormat="1" x14ac:dyDescent="0.3">
      <c r="A1970" s="107">
        <v>2018</v>
      </c>
      <c r="B1970" s="107" t="s">
        <v>60</v>
      </c>
      <c r="C1970" s="107" t="str">
        <f>VLOOKUP(B1970,lookup!A:C,3,FALSE)</f>
        <v>Non Metropolitan Fire Authorities</v>
      </c>
      <c r="D1970" s="107" t="str">
        <f>VLOOKUP(B1970,lookup!A:D,4,FALSE)</f>
        <v>E31000019</v>
      </c>
      <c r="E1970" s="107" t="s">
        <v>1087</v>
      </c>
      <c r="F1970" s="107" t="s">
        <v>149</v>
      </c>
      <c r="G1970" s="144">
        <v>0</v>
      </c>
      <c r="H1970" s="145"/>
      <c r="I1970" s="144">
        <v>0</v>
      </c>
      <c r="J1970" s="146">
        <f t="shared" si="7"/>
        <v>0</v>
      </c>
    </row>
    <row r="1971" spans="1:10" s="107" customFormat="1" x14ac:dyDescent="0.3">
      <c r="A1971" s="107">
        <v>2018</v>
      </c>
      <c r="B1971" s="107" t="s">
        <v>60</v>
      </c>
      <c r="C1971" s="107" t="str">
        <f>VLOOKUP(B1971,lookup!A:C,3,FALSE)</f>
        <v>Non Metropolitan Fire Authorities</v>
      </c>
      <c r="D1971" s="107" t="str">
        <f>VLOOKUP(B1971,lookup!A:D,4,FALSE)</f>
        <v>E31000019</v>
      </c>
      <c r="E1971" s="107" t="s">
        <v>176</v>
      </c>
      <c r="F1971" s="107" t="s">
        <v>149</v>
      </c>
      <c r="G1971" s="144">
        <v>0</v>
      </c>
      <c r="H1971" s="145"/>
      <c r="I1971" s="144">
        <v>0</v>
      </c>
      <c r="J1971" s="146">
        <f t="shared" si="7"/>
        <v>0</v>
      </c>
    </row>
    <row r="1972" spans="1:10" s="107" customFormat="1" x14ac:dyDescent="0.3">
      <c r="A1972" s="107">
        <v>2018</v>
      </c>
      <c r="B1972" s="107" t="s">
        <v>60</v>
      </c>
      <c r="C1972" s="107" t="str">
        <f>VLOOKUP(B1972,lookup!A:C,3,FALSE)</f>
        <v>Non Metropolitan Fire Authorities</v>
      </c>
      <c r="D1972" s="107" t="str">
        <f>VLOOKUP(B1972,lookup!A:D,4,FALSE)</f>
        <v>E31000019</v>
      </c>
      <c r="E1972" s="107" t="s">
        <v>175</v>
      </c>
      <c r="F1972" s="107" t="s">
        <v>150</v>
      </c>
      <c r="G1972" s="144">
        <v>149</v>
      </c>
      <c r="H1972" s="145"/>
      <c r="I1972" s="144">
        <v>149</v>
      </c>
      <c r="J1972" s="146">
        <f t="shared" si="7"/>
        <v>0</v>
      </c>
    </row>
    <row r="1973" spans="1:10" s="107" customFormat="1" x14ac:dyDescent="0.3">
      <c r="A1973" s="107">
        <v>2018</v>
      </c>
      <c r="B1973" s="107" t="s">
        <v>60</v>
      </c>
      <c r="C1973" s="107" t="str">
        <f>VLOOKUP(B1973,lookup!A:C,3,FALSE)</f>
        <v>Non Metropolitan Fire Authorities</v>
      </c>
      <c r="D1973" s="107" t="str">
        <f>VLOOKUP(B1973,lookup!A:D,4,FALSE)</f>
        <v>E31000019</v>
      </c>
      <c r="E1973" s="107" t="s">
        <v>177</v>
      </c>
      <c r="F1973" s="107" t="s">
        <v>150</v>
      </c>
      <c r="G1973" s="144">
        <v>1</v>
      </c>
      <c r="H1973" s="145"/>
      <c r="I1973" s="144">
        <v>1</v>
      </c>
      <c r="J1973" s="146">
        <f t="shared" si="7"/>
        <v>0</v>
      </c>
    </row>
    <row r="1974" spans="1:10" s="107" customFormat="1" x14ac:dyDescent="0.3">
      <c r="A1974" s="107">
        <v>2018</v>
      </c>
      <c r="B1974" s="107" t="s">
        <v>60</v>
      </c>
      <c r="C1974" s="107" t="str">
        <f>VLOOKUP(B1974,lookup!A:C,3,FALSE)</f>
        <v>Non Metropolitan Fire Authorities</v>
      </c>
      <c r="D1974" s="107" t="str">
        <f>VLOOKUP(B1974,lookup!A:D,4,FALSE)</f>
        <v>E31000019</v>
      </c>
      <c r="E1974" s="107" t="s">
        <v>178</v>
      </c>
      <c r="F1974" s="107" t="s">
        <v>150</v>
      </c>
      <c r="G1974" s="144">
        <v>2</v>
      </c>
      <c r="H1974" s="145"/>
      <c r="I1974" s="144">
        <v>2</v>
      </c>
      <c r="J1974" s="146">
        <f t="shared" si="7"/>
        <v>0</v>
      </c>
    </row>
    <row r="1975" spans="1:10" s="107" customFormat="1" x14ac:dyDescent="0.3">
      <c r="A1975" s="107">
        <v>2018</v>
      </c>
      <c r="B1975" s="107" t="s">
        <v>60</v>
      </c>
      <c r="C1975" s="107" t="str">
        <f>VLOOKUP(B1975,lookup!A:C,3,FALSE)</f>
        <v>Non Metropolitan Fire Authorities</v>
      </c>
      <c r="D1975" s="107" t="str">
        <f>VLOOKUP(B1975,lookup!A:D,4,FALSE)</f>
        <v>E31000019</v>
      </c>
      <c r="E1975" s="107" t="s">
        <v>179</v>
      </c>
      <c r="F1975" s="107" t="s">
        <v>150</v>
      </c>
      <c r="G1975" s="144">
        <v>2</v>
      </c>
      <c r="H1975" s="145"/>
      <c r="I1975" s="144">
        <v>2</v>
      </c>
      <c r="J1975" s="146">
        <f t="shared" si="7"/>
        <v>0</v>
      </c>
    </row>
    <row r="1976" spans="1:10" s="107" customFormat="1" x14ac:dyDescent="0.3">
      <c r="A1976" s="107">
        <v>2018</v>
      </c>
      <c r="B1976" s="107" t="s">
        <v>60</v>
      </c>
      <c r="C1976" s="107" t="str">
        <f>VLOOKUP(B1976,lookup!A:C,3,FALSE)</f>
        <v>Non Metropolitan Fire Authorities</v>
      </c>
      <c r="D1976" s="107" t="str">
        <f>VLOOKUP(B1976,lookup!A:D,4,FALSE)</f>
        <v>E31000019</v>
      </c>
      <c r="E1976" s="107" t="s">
        <v>1087</v>
      </c>
      <c r="F1976" s="107" t="s">
        <v>150</v>
      </c>
      <c r="G1976" s="144">
        <v>1</v>
      </c>
      <c r="H1976" s="145"/>
      <c r="I1976" s="144">
        <v>1</v>
      </c>
      <c r="J1976" s="146">
        <f t="shared" si="7"/>
        <v>0</v>
      </c>
    </row>
    <row r="1977" spans="1:10" s="107" customFormat="1" x14ac:dyDescent="0.3">
      <c r="A1977" s="107">
        <v>2018</v>
      </c>
      <c r="B1977" s="107" t="s">
        <v>60</v>
      </c>
      <c r="C1977" s="107" t="str">
        <f>VLOOKUP(B1977,lookup!A:C,3,FALSE)</f>
        <v>Non Metropolitan Fire Authorities</v>
      </c>
      <c r="D1977" s="107" t="str">
        <f>VLOOKUP(B1977,lookup!A:D,4,FALSE)</f>
        <v>E31000019</v>
      </c>
      <c r="E1977" s="107" t="s">
        <v>176</v>
      </c>
      <c r="F1977" s="107" t="s">
        <v>150</v>
      </c>
      <c r="G1977" s="144">
        <v>6</v>
      </c>
      <c r="H1977" s="145"/>
      <c r="I1977" s="144">
        <v>6</v>
      </c>
      <c r="J1977" s="146">
        <f t="shared" si="7"/>
        <v>0</v>
      </c>
    </row>
    <row r="1978" spans="1:10" s="107" customFormat="1" x14ac:dyDescent="0.3">
      <c r="A1978" s="107">
        <v>2018</v>
      </c>
      <c r="B1978" s="107" t="s">
        <v>63</v>
      </c>
      <c r="C1978" s="107" t="str">
        <f>VLOOKUP(B1978,lookup!A:C,3,FALSE)</f>
        <v>Non Metropolitan Fire Authorities</v>
      </c>
      <c r="D1978" s="107" t="str">
        <f>VLOOKUP(B1978,lookup!A:D,4,FALSE)</f>
        <v>E31000020</v>
      </c>
      <c r="E1978" s="107" t="s">
        <v>175</v>
      </c>
      <c r="F1978" s="107" t="s">
        <v>157</v>
      </c>
      <c r="G1978" s="144">
        <v>450</v>
      </c>
      <c r="H1978" s="145"/>
      <c r="I1978" s="144">
        <v>438</v>
      </c>
      <c r="J1978" s="146">
        <f t="shared" si="7"/>
        <v>12</v>
      </c>
    </row>
    <row r="1979" spans="1:10" s="107" customFormat="1" x14ac:dyDescent="0.3">
      <c r="A1979" s="107">
        <v>2018</v>
      </c>
      <c r="B1979" s="107" t="s">
        <v>63</v>
      </c>
      <c r="C1979" s="107" t="str">
        <f>VLOOKUP(B1979,lookup!A:C,3,FALSE)</f>
        <v>Non Metropolitan Fire Authorities</v>
      </c>
      <c r="D1979" s="107" t="str">
        <f>VLOOKUP(B1979,lookup!A:D,4,FALSE)</f>
        <v>E31000020</v>
      </c>
      <c r="E1979" s="107" t="s">
        <v>177</v>
      </c>
      <c r="F1979" s="107" t="s">
        <v>157</v>
      </c>
      <c r="G1979" s="144">
        <v>4</v>
      </c>
      <c r="H1979" s="145"/>
      <c r="I1979" s="144">
        <v>1</v>
      </c>
      <c r="J1979" s="146">
        <f t="shared" si="7"/>
        <v>3</v>
      </c>
    </row>
    <row r="1980" spans="1:10" s="107" customFormat="1" x14ac:dyDescent="0.3">
      <c r="A1980" s="107">
        <v>2018</v>
      </c>
      <c r="B1980" s="107" t="s">
        <v>63</v>
      </c>
      <c r="C1980" s="107" t="str">
        <f>VLOOKUP(B1980,lookup!A:C,3,FALSE)</f>
        <v>Non Metropolitan Fire Authorities</v>
      </c>
      <c r="D1980" s="107" t="str">
        <f>VLOOKUP(B1980,lookup!A:D,4,FALSE)</f>
        <v>E31000020</v>
      </c>
      <c r="E1980" s="107" t="s">
        <v>178</v>
      </c>
      <c r="F1980" s="107" t="s">
        <v>157</v>
      </c>
      <c r="G1980" s="144">
        <v>2</v>
      </c>
      <c r="H1980" s="145"/>
      <c r="I1980" s="144">
        <v>3</v>
      </c>
      <c r="J1980" s="146">
        <f t="shared" si="7"/>
        <v>-1</v>
      </c>
    </row>
    <row r="1981" spans="1:10" s="107" customFormat="1" x14ac:dyDescent="0.3">
      <c r="A1981" s="107">
        <v>2018</v>
      </c>
      <c r="B1981" s="107" t="s">
        <v>63</v>
      </c>
      <c r="C1981" s="107" t="str">
        <f>VLOOKUP(B1981,lookup!A:C,3,FALSE)</f>
        <v>Non Metropolitan Fire Authorities</v>
      </c>
      <c r="D1981" s="107" t="str">
        <f>VLOOKUP(B1981,lookup!A:D,4,FALSE)</f>
        <v>E31000020</v>
      </c>
      <c r="E1981" s="107" t="s">
        <v>179</v>
      </c>
      <c r="F1981" s="107" t="s">
        <v>157</v>
      </c>
      <c r="G1981" s="144">
        <v>2</v>
      </c>
      <c r="H1981" s="145"/>
      <c r="I1981" s="144">
        <v>4</v>
      </c>
      <c r="J1981" s="146">
        <f t="shared" si="7"/>
        <v>-2</v>
      </c>
    </row>
    <row r="1982" spans="1:10" s="107" customFormat="1" x14ac:dyDescent="0.3">
      <c r="A1982" s="107">
        <v>2018</v>
      </c>
      <c r="B1982" s="107" t="s">
        <v>63</v>
      </c>
      <c r="C1982" s="107" t="str">
        <f>VLOOKUP(B1982,lookup!A:C,3,FALSE)</f>
        <v>Non Metropolitan Fire Authorities</v>
      </c>
      <c r="D1982" s="107" t="str">
        <f>VLOOKUP(B1982,lookup!A:D,4,FALSE)</f>
        <v>E31000020</v>
      </c>
      <c r="E1982" s="107" t="s">
        <v>1087</v>
      </c>
      <c r="F1982" s="107" t="s">
        <v>157</v>
      </c>
      <c r="G1982" s="144">
        <v>0</v>
      </c>
      <c r="H1982" s="145"/>
      <c r="I1982" s="144">
        <v>0</v>
      </c>
      <c r="J1982" s="146">
        <f t="shared" si="7"/>
        <v>0</v>
      </c>
    </row>
    <row r="1983" spans="1:10" s="107" customFormat="1" x14ac:dyDescent="0.3">
      <c r="A1983" s="107">
        <v>2018</v>
      </c>
      <c r="B1983" s="107" t="s">
        <v>63</v>
      </c>
      <c r="C1983" s="107" t="str">
        <f>VLOOKUP(B1983,lookup!A:C,3,FALSE)</f>
        <v>Non Metropolitan Fire Authorities</v>
      </c>
      <c r="D1983" s="107" t="str">
        <f>VLOOKUP(B1983,lookup!A:D,4,FALSE)</f>
        <v>E31000020</v>
      </c>
      <c r="E1983" s="107" t="s">
        <v>176</v>
      </c>
      <c r="F1983" s="107" t="s">
        <v>157</v>
      </c>
      <c r="G1983" s="144">
        <v>22</v>
      </c>
      <c r="H1983" s="145"/>
      <c r="I1983" s="144">
        <v>19</v>
      </c>
      <c r="J1983" s="146">
        <f t="shared" si="7"/>
        <v>3</v>
      </c>
    </row>
    <row r="1984" spans="1:10" s="107" customFormat="1" x14ac:dyDescent="0.3">
      <c r="A1984" s="107">
        <v>2018</v>
      </c>
      <c r="B1984" s="107" t="s">
        <v>63</v>
      </c>
      <c r="C1984" s="107" t="str">
        <f>VLOOKUP(B1984,lookup!A:C,3,FALSE)</f>
        <v>Non Metropolitan Fire Authorities</v>
      </c>
      <c r="D1984" s="107" t="str">
        <f>VLOOKUP(B1984,lookup!A:D,4,FALSE)</f>
        <v>E31000020</v>
      </c>
      <c r="E1984" s="107" t="s">
        <v>175</v>
      </c>
      <c r="F1984" s="107" t="s">
        <v>158</v>
      </c>
      <c r="G1984" s="144">
        <v>318</v>
      </c>
      <c r="H1984" s="145"/>
      <c r="I1984" s="144">
        <v>318</v>
      </c>
      <c r="J1984" s="146">
        <f t="shared" si="7"/>
        <v>0</v>
      </c>
    </row>
    <row r="1985" spans="1:10" s="107" customFormat="1" x14ac:dyDescent="0.3">
      <c r="A1985" s="107">
        <v>2018</v>
      </c>
      <c r="B1985" s="107" t="s">
        <v>63</v>
      </c>
      <c r="C1985" s="107" t="str">
        <f>VLOOKUP(B1985,lookup!A:C,3,FALSE)</f>
        <v>Non Metropolitan Fire Authorities</v>
      </c>
      <c r="D1985" s="107" t="str">
        <f>VLOOKUP(B1985,lookup!A:D,4,FALSE)</f>
        <v>E31000020</v>
      </c>
      <c r="E1985" s="107" t="s">
        <v>177</v>
      </c>
      <c r="F1985" s="107" t="s">
        <v>158</v>
      </c>
      <c r="G1985" s="144">
        <v>1</v>
      </c>
      <c r="H1985" s="145"/>
      <c r="I1985" s="144">
        <v>1</v>
      </c>
      <c r="J1985" s="146">
        <f t="shared" si="7"/>
        <v>0</v>
      </c>
    </row>
    <row r="1986" spans="1:10" s="107" customFormat="1" x14ac:dyDescent="0.3">
      <c r="A1986" s="107">
        <v>2018</v>
      </c>
      <c r="B1986" s="107" t="s">
        <v>63</v>
      </c>
      <c r="C1986" s="107" t="str">
        <f>VLOOKUP(B1986,lookup!A:C,3,FALSE)</f>
        <v>Non Metropolitan Fire Authorities</v>
      </c>
      <c r="D1986" s="107" t="str">
        <f>VLOOKUP(B1986,lookup!A:D,4,FALSE)</f>
        <v>E31000020</v>
      </c>
      <c r="E1986" s="107" t="s">
        <v>178</v>
      </c>
      <c r="F1986" s="107" t="s">
        <v>158</v>
      </c>
      <c r="G1986" s="144">
        <v>0</v>
      </c>
      <c r="H1986" s="145"/>
      <c r="I1986" s="144">
        <v>0</v>
      </c>
      <c r="J1986" s="146">
        <f t="shared" si="7"/>
        <v>0</v>
      </c>
    </row>
    <row r="1987" spans="1:10" s="107" customFormat="1" x14ac:dyDescent="0.3">
      <c r="A1987" s="107">
        <v>2018</v>
      </c>
      <c r="B1987" s="107" t="s">
        <v>63</v>
      </c>
      <c r="C1987" s="107" t="str">
        <f>VLOOKUP(B1987,lookup!A:C,3,FALSE)</f>
        <v>Non Metropolitan Fire Authorities</v>
      </c>
      <c r="D1987" s="107" t="str">
        <f>VLOOKUP(B1987,lookup!A:D,4,FALSE)</f>
        <v>E31000020</v>
      </c>
      <c r="E1987" s="107" t="s">
        <v>179</v>
      </c>
      <c r="F1987" s="107" t="s">
        <v>158</v>
      </c>
      <c r="G1987" s="144">
        <v>3</v>
      </c>
      <c r="H1987" s="145"/>
      <c r="I1987" s="144">
        <v>4</v>
      </c>
      <c r="J1987" s="146">
        <f t="shared" ref="J1987:J2050" si="8">G1987-I1987</f>
        <v>-1</v>
      </c>
    </row>
    <row r="1988" spans="1:10" s="107" customFormat="1" x14ac:dyDescent="0.3">
      <c r="A1988" s="107">
        <v>2018</v>
      </c>
      <c r="B1988" s="107" t="s">
        <v>63</v>
      </c>
      <c r="C1988" s="107" t="str">
        <f>VLOOKUP(B1988,lookup!A:C,3,FALSE)</f>
        <v>Non Metropolitan Fire Authorities</v>
      </c>
      <c r="D1988" s="107" t="str">
        <f>VLOOKUP(B1988,lookup!A:D,4,FALSE)</f>
        <v>E31000020</v>
      </c>
      <c r="E1988" s="107" t="s">
        <v>1087</v>
      </c>
      <c r="F1988" s="107" t="s">
        <v>158</v>
      </c>
      <c r="G1988" s="144">
        <v>0</v>
      </c>
      <c r="H1988" s="145"/>
      <c r="I1988" s="144">
        <v>0</v>
      </c>
      <c r="J1988" s="146">
        <f t="shared" si="8"/>
        <v>0</v>
      </c>
    </row>
    <row r="1989" spans="1:10" s="107" customFormat="1" x14ac:dyDescent="0.3">
      <c r="A1989" s="107">
        <v>2018</v>
      </c>
      <c r="B1989" s="107" t="s">
        <v>63</v>
      </c>
      <c r="C1989" s="107" t="str">
        <f>VLOOKUP(B1989,lookup!A:C,3,FALSE)</f>
        <v>Non Metropolitan Fire Authorities</v>
      </c>
      <c r="D1989" s="107" t="str">
        <f>VLOOKUP(B1989,lookup!A:D,4,FALSE)</f>
        <v>E31000020</v>
      </c>
      <c r="E1989" s="107" t="s">
        <v>176</v>
      </c>
      <c r="F1989" s="107" t="s">
        <v>158</v>
      </c>
      <c r="G1989" s="144">
        <v>18</v>
      </c>
      <c r="H1989" s="145"/>
      <c r="I1989" s="144">
        <v>17</v>
      </c>
      <c r="J1989" s="146">
        <f t="shared" si="8"/>
        <v>1</v>
      </c>
    </row>
    <row r="1990" spans="1:10" s="107" customFormat="1" x14ac:dyDescent="0.3">
      <c r="A1990" s="107">
        <v>2018</v>
      </c>
      <c r="B1990" s="107" t="s">
        <v>63</v>
      </c>
      <c r="C1990" s="107" t="str">
        <f>VLOOKUP(B1990,lookup!A:C,3,FALSE)</f>
        <v>Non Metropolitan Fire Authorities</v>
      </c>
      <c r="D1990" s="107" t="str">
        <f>VLOOKUP(B1990,lookup!A:D,4,FALSE)</f>
        <v>E31000020</v>
      </c>
      <c r="E1990" s="107" t="s">
        <v>175</v>
      </c>
      <c r="F1990" s="107" t="s">
        <v>149</v>
      </c>
      <c r="G1990" s="144">
        <v>25</v>
      </c>
      <c r="H1990" s="145"/>
      <c r="I1990" s="144">
        <v>25</v>
      </c>
      <c r="J1990" s="146">
        <f t="shared" si="8"/>
        <v>0</v>
      </c>
    </row>
    <row r="1991" spans="1:10" s="107" customFormat="1" x14ac:dyDescent="0.3">
      <c r="A1991" s="107">
        <v>2018</v>
      </c>
      <c r="B1991" s="107" t="s">
        <v>63</v>
      </c>
      <c r="C1991" s="107" t="str">
        <f>VLOOKUP(B1991,lookup!A:C,3,FALSE)</f>
        <v>Non Metropolitan Fire Authorities</v>
      </c>
      <c r="D1991" s="107" t="str">
        <f>VLOOKUP(B1991,lookup!A:D,4,FALSE)</f>
        <v>E31000020</v>
      </c>
      <c r="E1991" s="107" t="s">
        <v>177</v>
      </c>
      <c r="F1991" s="107" t="s">
        <v>149</v>
      </c>
      <c r="G1991" s="144">
        <v>0</v>
      </c>
      <c r="H1991" s="145"/>
      <c r="I1991" s="144">
        <v>0</v>
      </c>
      <c r="J1991" s="146">
        <f t="shared" si="8"/>
        <v>0</v>
      </c>
    </row>
    <row r="1992" spans="1:10" s="107" customFormat="1" x14ac:dyDescent="0.3">
      <c r="A1992" s="107">
        <v>2018</v>
      </c>
      <c r="B1992" s="107" t="s">
        <v>63</v>
      </c>
      <c r="C1992" s="107" t="str">
        <f>VLOOKUP(B1992,lookup!A:C,3,FALSE)</f>
        <v>Non Metropolitan Fire Authorities</v>
      </c>
      <c r="D1992" s="107" t="str">
        <f>VLOOKUP(B1992,lookup!A:D,4,FALSE)</f>
        <v>E31000020</v>
      </c>
      <c r="E1992" s="107" t="s">
        <v>178</v>
      </c>
      <c r="F1992" s="107" t="s">
        <v>149</v>
      </c>
      <c r="G1992" s="144">
        <v>0</v>
      </c>
      <c r="H1992" s="145"/>
      <c r="I1992" s="144">
        <v>0</v>
      </c>
      <c r="J1992" s="146">
        <f t="shared" si="8"/>
        <v>0</v>
      </c>
    </row>
    <row r="1993" spans="1:10" s="107" customFormat="1" x14ac:dyDescent="0.3">
      <c r="A1993" s="107">
        <v>2018</v>
      </c>
      <c r="B1993" s="107" t="s">
        <v>63</v>
      </c>
      <c r="C1993" s="107" t="str">
        <f>VLOOKUP(B1993,lookup!A:C,3,FALSE)</f>
        <v>Non Metropolitan Fire Authorities</v>
      </c>
      <c r="D1993" s="107" t="str">
        <f>VLOOKUP(B1993,lookup!A:D,4,FALSE)</f>
        <v>E31000020</v>
      </c>
      <c r="E1993" s="107" t="s">
        <v>179</v>
      </c>
      <c r="F1993" s="107" t="s">
        <v>149</v>
      </c>
      <c r="G1993" s="144">
        <v>0</v>
      </c>
      <c r="H1993" s="145"/>
      <c r="I1993" s="144">
        <v>0</v>
      </c>
      <c r="J1993" s="146">
        <f t="shared" si="8"/>
        <v>0</v>
      </c>
    </row>
    <row r="1994" spans="1:10" s="107" customFormat="1" x14ac:dyDescent="0.3">
      <c r="A1994" s="107">
        <v>2018</v>
      </c>
      <c r="B1994" s="107" t="s">
        <v>63</v>
      </c>
      <c r="C1994" s="107" t="str">
        <f>VLOOKUP(B1994,lookup!A:C,3,FALSE)</f>
        <v>Non Metropolitan Fire Authorities</v>
      </c>
      <c r="D1994" s="107" t="str">
        <f>VLOOKUP(B1994,lookup!A:D,4,FALSE)</f>
        <v>E31000020</v>
      </c>
      <c r="E1994" s="107" t="s">
        <v>1087</v>
      </c>
      <c r="F1994" s="107" t="s">
        <v>149</v>
      </c>
      <c r="G1994" s="144">
        <v>0</v>
      </c>
      <c r="H1994" s="145"/>
      <c r="I1994" s="144">
        <v>0</v>
      </c>
      <c r="J1994" s="146">
        <f t="shared" si="8"/>
        <v>0</v>
      </c>
    </row>
    <row r="1995" spans="1:10" s="107" customFormat="1" x14ac:dyDescent="0.3">
      <c r="A1995" s="107">
        <v>2018</v>
      </c>
      <c r="B1995" s="107" t="s">
        <v>63</v>
      </c>
      <c r="C1995" s="107" t="str">
        <f>VLOOKUP(B1995,lookup!A:C,3,FALSE)</f>
        <v>Non Metropolitan Fire Authorities</v>
      </c>
      <c r="D1995" s="107" t="str">
        <f>VLOOKUP(B1995,lookup!A:D,4,FALSE)</f>
        <v>E31000020</v>
      </c>
      <c r="E1995" s="107" t="s">
        <v>176</v>
      </c>
      <c r="F1995" s="107" t="s">
        <v>149</v>
      </c>
      <c r="G1995" s="144">
        <v>0</v>
      </c>
      <c r="H1995" s="145"/>
      <c r="I1995" s="144">
        <v>0</v>
      </c>
      <c r="J1995" s="146">
        <f t="shared" si="8"/>
        <v>0</v>
      </c>
    </row>
    <row r="1996" spans="1:10" s="107" customFormat="1" x14ac:dyDescent="0.3">
      <c r="A1996" s="107">
        <v>2018</v>
      </c>
      <c r="B1996" s="107" t="s">
        <v>63</v>
      </c>
      <c r="C1996" s="107" t="str">
        <f>VLOOKUP(B1996,lookup!A:C,3,FALSE)</f>
        <v>Non Metropolitan Fire Authorities</v>
      </c>
      <c r="D1996" s="107" t="str">
        <f>VLOOKUP(B1996,lookup!A:D,4,FALSE)</f>
        <v>E31000020</v>
      </c>
      <c r="E1996" s="107" t="s">
        <v>175</v>
      </c>
      <c r="F1996" s="107" t="s">
        <v>150</v>
      </c>
      <c r="G1996" s="144">
        <v>211</v>
      </c>
      <c r="H1996" s="145"/>
      <c r="I1996" s="144">
        <v>213</v>
      </c>
      <c r="J1996" s="146">
        <f t="shared" si="8"/>
        <v>-2</v>
      </c>
    </row>
    <row r="1997" spans="1:10" s="107" customFormat="1" x14ac:dyDescent="0.3">
      <c r="A1997" s="107">
        <v>2018</v>
      </c>
      <c r="B1997" s="107" t="s">
        <v>63</v>
      </c>
      <c r="C1997" s="107" t="str">
        <f>VLOOKUP(B1997,lookup!A:C,3,FALSE)</f>
        <v>Non Metropolitan Fire Authorities</v>
      </c>
      <c r="D1997" s="107" t="str">
        <f>VLOOKUP(B1997,lookup!A:D,4,FALSE)</f>
        <v>E31000020</v>
      </c>
      <c r="E1997" s="107" t="s">
        <v>177</v>
      </c>
      <c r="F1997" s="107" t="s">
        <v>150</v>
      </c>
      <c r="G1997" s="144">
        <v>3</v>
      </c>
      <c r="H1997" s="145"/>
      <c r="I1997" s="144">
        <v>1</v>
      </c>
      <c r="J1997" s="146">
        <f t="shared" si="8"/>
        <v>2</v>
      </c>
    </row>
    <row r="1998" spans="1:10" s="107" customFormat="1" x14ac:dyDescent="0.3">
      <c r="A1998" s="107">
        <v>2018</v>
      </c>
      <c r="B1998" s="107" t="s">
        <v>63</v>
      </c>
      <c r="C1998" s="107" t="str">
        <f>VLOOKUP(B1998,lookup!A:C,3,FALSE)</f>
        <v>Non Metropolitan Fire Authorities</v>
      </c>
      <c r="D1998" s="107" t="str">
        <f>VLOOKUP(B1998,lookup!A:D,4,FALSE)</f>
        <v>E31000020</v>
      </c>
      <c r="E1998" s="107" t="s">
        <v>178</v>
      </c>
      <c r="F1998" s="107" t="s">
        <v>150</v>
      </c>
      <c r="G1998" s="144">
        <v>2</v>
      </c>
      <c r="H1998" s="145"/>
      <c r="I1998" s="144">
        <v>2</v>
      </c>
      <c r="J1998" s="146">
        <f t="shared" si="8"/>
        <v>0</v>
      </c>
    </row>
    <row r="1999" spans="1:10" s="107" customFormat="1" x14ac:dyDescent="0.3">
      <c r="A1999" s="107">
        <v>2018</v>
      </c>
      <c r="B1999" s="107" t="s">
        <v>63</v>
      </c>
      <c r="C1999" s="107" t="str">
        <f>VLOOKUP(B1999,lookup!A:C,3,FALSE)</f>
        <v>Non Metropolitan Fire Authorities</v>
      </c>
      <c r="D1999" s="107" t="str">
        <f>VLOOKUP(B1999,lookup!A:D,4,FALSE)</f>
        <v>E31000020</v>
      </c>
      <c r="E1999" s="107" t="s">
        <v>179</v>
      </c>
      <c r="F1999" s="107" t="s">
        <v>150</v>
      </c>
      <c r="G1999" s="144">
        <v>3</v>
      </c>
      <c r="H1999" s="145"/>
      <c r="I1999" s="144">
        <v>3</v>
      </c>
      <c r="J1999" s="146">
        <f t="shared" si="8"/>
        <v>0</v>
      </c>
    </row>
    <row r="2000" spans="1:10" s="107" customFormat="1" x14ac:dyDescent="0.3">
      <c r="A2000" s="107">
        <v>2018</v>
      </c>
      <c r="B2000" s="107" t="s">
        <v>63</v>
      </c>
      <c r="C2000" s="107" t="str">
        <f>VLOOKUP(B2000,lookup!A:C,3,FALSE)</f>
        <v>Non Metropolitan Fire Authorities</v>
      </c>
      <c r="D2000" s="107" t="str">
        <f>VLOOKUP(B2000,lookup!A:D,4,FALSE)</f>
        <v>E31000020</v>
      </c>
      <c r="E2000" s="107" t="s">
        <v>1087</v>
      </c>
      <c r="F2000" s="107" t="s">
        <v>150</v>
      </c>
      <c r="G2000" s="144">
        <v>0</v>
      </c>
      <c r="H2000" s="145"/>
      <c r="I2000" s="144">
        <v>0</v>
      </c>
      <c r="J2000" s="146">
        <f t="shared" si="8"/>
        <v>0</v>
      </c>
    </row>
    <row r="2001" spans="1:10" s="107" customFormat="1" x14ac:dyDescent="0.3">
      <c r="A2001" s="107">
        <v>2018</v>
      </c>
      <c r="B2001" s="107" t="s">
        <v>63</v>
      </c>
      <c r="C2001" s="107" t="str">
        <f>VLOOKUP(B2001,lookup!A:C,3,FALSE)</f>
        <v>Non Metropolitan Fire Authorities</v>
      </c>
      <c r="D2001" s="107" t="str">
        <f>VLOOKUP(B2001,lookup!A:D,4,FALSE)</f>
        <v>E31000020</v>
      </c>
      <c r="E2001" s="107" t="s">
        <v>176</v>
      </c>
      <c r="F2001" s="107" t="s">
        <v>150</v>
      </c>
      <c r="G2001" s="144">
        <v>14</v>
      </c>
      <c r="H2001" s="145"/>
      <c r="I2001" s="144">
        <v>16</v>
      </c>
      <c r="J2001" s="146">
        <f t="shared" si="8"/>
        <v>-2</v>
      </c>
    </row>
    <row r="2002" spans="1:10" s="107" customFormat="1" x14ac:dyDescent="0.3">
      <c r="A2002" s="107">
        <v>2018</v>
      </c>
      <c r="B2002" s="107" t="s">
        <v>181</v>
      </c>
      <c r="C2002" s="107" t="str">
        <f>VLOOKUP(B2002,lookup!A:C,3,FALSE)</f>
        <v>Non Metropolitan Fire Authorities</v>
      </c>
      <c r="D2002" s="107" t="str">
        <f>VLOOKUP(B2002,lookup!A:D,4,FALSE)</f>
        <v>E31000021</v>
      </c>
      <c r="E2002" s="107" t="s">
        <v>175</v>
      </c>
      <c r="F2002" s="107" t="s">
        <v>157</v>
      </c>
      <c r="G2002" s="144">
        <v>78</v>
      </c>
      <c r="H2002" s="145"/>
      <c r="I2002" s="144">
        <v>78</v>
      </c>
      <c r="J2002" s="146">
        <f t="shared" si="8"/>
        <v>0</v>
      </c>
    </row>
    <row r="2003" spans="1:10" s="107" customFormat="1" x14ac:dyDescent="0.3">
      <c r="A2003" s="107">
        <v>2018</v>
      </c>
      <c r="B2003" s="107" t="s">
        <v>181</v>
      </c>
      <c r="C2003" s="107" t="str">
        <f>VLOOKUP(B2003,lookup!A:C,3,FALSE)</f>
        <v>Non Metropolitan Fire Authorities</v>
      </c>
      <c r="D2003" s="107" t="str">
        <f>VLOOKUP(B2003,lookup!A:D,4,FALSE)</f>
        <v>E31000021</v>
      </c>
      <c r="E2003" s="107" t="s">
        <v>177</v>
      </c>
      <c r="F2003" s="107" t="s">
        <v>157</v>
      </c>
      <c r="G2003" s="144">
        <v>0</v>
      </c>
      <c r="H2003" s="145"/>
      <c r="I2003" s="144">
        <v>0</v>
      </c>
      <c r="J2003" s="146">
        <f t="shared" si="8"/>
        <v>0</v>
      </c>
    </row>
    <row r="2004" spans="1:10" s="107" customFormat="1" x14ac:dyDescent="0.3">
      <c r="A2004" s="107">
        <v>2018</v>
      </c>
      <c r="B2004" s="107" t="s">
        <v>181</v>
      </c>
      <c r="C2004" s="107" t="str">
        <f>VLOOKUP(B2004,lookup!A:C,3,FALSE)</f>
        <v>Non Metropolitan Fire Authorities</v>
      </c>
      <c r="D2004" s="107" t="str">
        <f>VLOOKUP(B2004,lookup!A:D,4,FALSE)</f>
        <v>E31000021</v>
      </c>
      <c r="E2004" s="107" t="s">
        <v>178</v>
      </c>
      <c r="F2004" s="107" t="s">
        <v>157</v>
      </c>
      <c r="G2004" s="144">
        <v>0</v>
      </c>
      <c r="H2004" s="145"/>
      <c r="I2004" s="144">
        <v>0</v>
      </c>
      <c r="J2004" s="146">
        <f t="shared" si="8"/>
        <v>0</v>
      </c>
    </row>
    <row r="2005" spans="1:10" s="107" customFormat="1" x14ac:dyDescent="0.3">
      <c r="A2005" s="107">
        <v>2018</v>
      </c>
      <c r="B2005" s="107" t="s">
        <v>181</v>
      </c>
      <c r="C2005" s="107" t="str">
        <f>VLOOKUP(B2005,lookup!A:C,3,FALSE)</f>
        <v>Non Metropolitan Fire Authorities</v>
      </c>
      <c r="D2005" s="107" t="str">
        <f>VLOOKUP(B2005,lookup!A:D,4,FALSE)</f>
        <v>E31000021</v>
      </c>
      <c r="E2005" s="107" t="s">
        <v>179</v>
      </c>
      <c r="F2005" s="107" t="s">
        <v>157</v>
      </c>
      <c r="G2005" s="144">
        <v>0</v>
      </c>
      <c r="H2005" s="145"/>
      <c r="I2005" s="144">
        <v>0</v>
      </c>
      <c r="J2005" s="146">
        <f t="shared" si="8"/>
        <v>0</v>
      </c>
    </row>
    <row r="2006" spans="1:10" s="107" customFormat="1" x14ac:dyDescent="0.3">
      <c r="A2006" s="107">
        <v>2018</v>
      </c>
      <c r="B2006" s="107" t="s">
        <v>181</v>
      </c>
      <c r="C2006" s="107" t="str">
        <f>VLOOKUP(B2006,lookup!A:C,3,FALSE)</f>
        <v>Non Metropolitan Fire Authorities</v>
      </c>
      <c r="D2006" s="107" t="str">
        <f>VLOOKUP(B2006,lookup!A:D,4,FALSE)</f>
        <v>E31000021</v>
      </c>
      <c r="E2006" s="107" t="s">
        <v>1087</v>
      </c>
      <c r="F2006" s="107" t="s">
        <v>157</v>
      </c>
      <c r="G2006" s="144">
        <v>0</v>
      </c>
      <c r="H2006" s="145"/>
      <c r="I2006" s="144">
        <v>0</v>
      </c>
      <c r="J2006" s="146">
        <f t="shared" si="8"/>
        <v>0</v>
      </c>
    </row>
    <row r="2007" spans="1:10" s="107" customFormat="1" x14ac:dyDescent="0.3">
      <c r="A2007" s="107">
        <v>2018</v>
      </c>
      <c r="B2007" s="107" t="s">
        <v>181</v>
      </c>
      <c r="C2007" s="107" t="str">
        <f>VLOOKUP(B2007,lookup!A:C,3,FALSE)</f>
        <v>Non Metropolitan Fire Authorities</v>
      </c>
      <c r="D2007" s="107" t="str">
        <f>VLOOKUP(B2007,lookup!A:D,4,FALSE)</f>
        <v>E31000021</v>
      </c>
      <c r="E2007" s="107" t="s">
        <v>176</v>
      </c>
      <c r="F2007" s="107" t="s">
        <v>157</v>
      </c>
      <c r="G2007" s="144">
        <v>0</v>
      </c>
      <c r="H2007" s="145"/>
      <c r="I2007" s="144">
        <v>0</v>
      </c>
      <c r="J2007" s="146">
        <f t="shared" si="8"/>
        <v>0</v>
      </c>
    </row>
    <row r="2008" spans="1:10" s="107" customFormat="1" x14ac:dyDescent="0.3">
      <c r="A2008" s="107">
        <v>2018</v>
      </c>
      <c r="B2008" s="107" t="s">
        <v>181</v>
      </c>
      <c r="C2008" s="107" t="str">
        <f>VLOOKUP(B2008,lookup!A:C,3,FALSE)</f>
        <v>Non Metropolitan Fire Authorities</v>
      </c>
      <c r="D2008" s="107" t="str">
        <f>VLOOKUP(B2008,lookup!A:D,4,FALSE)</f>
        <v>E31000021</v>
      </c>
      <c r="E2008" s="107" t="s">
        <v>175</v>
      </c>
      <c r="F2008" s="107" t="s">
        <v>158</v>
      </c>
      <c r="G2008" s="144">
        <v>86</v>
      </c>
      <c r="H2008" s="145"/>
      <c r="I2008" s="144">
        <v>86</v>
      </c>
      <c r="J2008" s="146">
        <f t="shared" si="8"/>
        <v>0</v>
      </c>
    </row>
    <row r="2009" spans="1:10" s="107" customFormat="1" x14ac:dyDescent="0.3">
      <c r="A2009" s="107">
        <v>2018</v>
      </c>
      <c r="B2009" s="107" t="s">
        <v>181</v>
      </c>
      <c r="C2009" s="107" t="str">
        <f>VLOOKUP(B2009,lookup!A:C,3,FALSE)</f>
        <v>Non Metropolitan Fire Authorities</v>
      </c>
      <c r="D2009" s="107" t="str">
        <f>VLOOKUP(B2009,lookup!A:D,4,FALSE)</f>
        <v>E31000021</v>
      </c>
      <c r="E2009" s="107" t="s">
        <v>177</v>
      </c>
      <c r="F2009" s="107" t="s">
        <v>158</v>
      </c>
      <c r="G2009" s="144">
        <v>0</v>
      </c>
      <c r="H2009" s="145"/>
      <c r="I2009" s="144">
        <v>0</v>
      </c>
      <c r="J2009" s="146">
        <f t="shared" si="8"/>
        <v>0</v>
      </c>
    </row>
    <row r="2010" spans="1:10" s="107" customFormat="1" x14ac:dyDescent="0.3">
      <c r="A2010" s="107">
        <v>2018</v>
      </c>
      <c r="B2010" s="107" t="s">
        <v>181</v>
      </c>
      <c r="C2010" s="107" t="str">
        <f>VLOOKUP(B2010,lookup!A:C,3,FALSE)</f>
        <v>Non Metropolitan Fire Authorities</v>
      </c>
      <c r="D2010" s="107" t="str">
        <f>VLOOKUP(B2010,lookup!A:D,4,FALSE)</f>
        <v>E31000021</v>
      </c>
      <c r="E2010" s="107" t="s">
        <v>178</v>
      </c>
      <c r="F2010" s="107" t="s">
        <v>158</v>
      </c>
      <c r="G2010" s="144">
        <v>0</v>
      </c>
      <c r="H2010" s="145"/>
      <c r="I2010" s="144">
        <v>0</v>
      </c>
      <c r="J2010" s="146">
        <f t="shared" si="8"/>
        <v>0</v>
      </c>
    </row>
    <row r="2011" spans="1:10" s="107" customFormat="1" x14ac:dyDescent="0.3">
      <c r="A2011" s="107">
        <v>2018</v>
      </c>
      <c r="B2011" s="107" t="s">
        <v>181</v>
      </c>
      <c r="C2011" s="107" t="str">
        <f>VLOOKUP(B2011,lookup!A:C,3,FALSE)</f>
        <v>Non Metropolitan Fire Authorities</v>
      </c>
      <c r="D2011" s="107" t="str">
        <f>VLOOKUP(B2011,lookup!A:D,4,FALSE)</f>
        <v>E31000021</v>
      </c>
      <c r="E2011" s="107" t="s">
        <v>179</v>
      </c>
      <c r="F2011" s="107" t="s">
        <v>158</v>
      </c>
      <c r="G2011" s="144">
        <v>0</v>
      </c>
      <c r="H2011" s="145"/>
      <c r="I2011" s="144">
        <v>0</v>
      </c>
      <c r="J2011" s="146">
        <f t="shared" si="8"/>
        <v>0</v>
      </c>
    </row>
    <row r="2012" spans="1:10" s="107" customFormat="1" x14ac:dyDescent="0.3">
      <c r="A2012" s="107">
        <v>2018</v>
      </c>
      <c r="B2012" s="107" t="s">
        <v>181</v>
      </c>
      <c r="C2012" s="107" t="str">
        <f>VLOOKUP(B2012,lookup!A:C,3,FALSE)</f>
        <v>Non Metropolitan Fire Authorities</v>
      </c>
      <c r="D2012" s="107" t="str">
        <f>VLOOKUP(B2012,lookup!A:D,4,FALSE)</f>
        <v>E31000021</v>
      </c>
      <c r="E2012" s="107" t="s">
        <v>1087</v>
      </c>
      <c r="F2012" s="107" t="s">
        <v>158</v>
      </c>
      <c r="G2012" s="144">
        <v>0</v>
      </c>
      <c r="H2012" s="145"/>
      <c r="I2012" s="144">
        <v>0</v>
      </c>
      <c r="J2012" s="146">
        <f t="shared" si="8"/>
        <v>0</v>
      </c>
    </row>
    <row r="2013" spans="1:10" s="107" customFormat="1" x14ac:dyDescent="0.3">
      <c r="A2013" s="107">
        <v>2018</v>
      </c>
      <c r="B2013" s="107" t="s">
        <v>181</v>
      </c>
      <c r="C2013" s="107" t="str">
        <f>VLOOKUP(B2013,lookup!A:C,3,FALSE)</f>
        <v>Non Metropolitan Fire Authorities</v>
      </c>
      <c r="D2013" s="107" t="str">
        <f>VLOOKUP(B2013,lookup!A:D,4,FALSE)</f>
        <v>E31000021</v>
      </c>
      <c r="E2013" s="107" t="s">
        <v>176</v>
      </c>
      <c r="F2013" s="107" t="s">
        <v>158</v>
      </c>
      <c r="G2013" s="144">
        <v>0</v>
      </c>
      <c r="H2013" s="145"/>
      <c r="I2013" s="144">
        <v>0</v>
      </c>
      <c r="J2013" s="146">
        <f t="shared" si="8"/>
        <v>0</v>
      </c>
    </row>
    <row r="2014" spans="1:10" s="107" customFormat="1" x14ac:dyDescent="0.3">
      <c r="A2014" s="107">
        <v>2018</v>
      </c>
      <c r="B2014" s="107" t="s">
        <v>181</v>
      </c>
      <c r="C2014" s="107" t="str">
        <f>VLOOKUP(B2014,lookup!A:C,3,FALSE)</f>
        <v>Non Metropolitan Fire Authorities</v>
      </c>
      <c r="D2014" s="107" t="str">
        <f>VLOOKUP(B2014,lookup!A:D,4,FALSE)</f>
        <v>E31000021</v>
      </c>
      <c r="E2014" s="107" t="s">
        <v>175</v>
      </c>
      <c r="F2014" s="107" t="s">
        <v>149</v>
      </c>
      <c r="G2014" s="144">
        <v>0</v>
      </c>
      <c r="H2014" s="145"/>
      <c r="I2014" s="144">
        <v>0</v>
      </c>
      <c r="J2014" s="146">
        <f t="shared" si="8"/>
        <v>0</v>
      </c>
    </row>
    <row r="2015" spans="1:10" s="107" customFormat="1" x14ac:dyDescent="0.3">
      <c r="A2015" s="107">
        <v>2018</v>
      </c>
      <c r="B2015" s="107" t="s">
        <v>181</v>
      </c>
      <c r="C2015" s="107" t="str">
        <f>VLOOKUP(B2015,lookup!A:C,3,FALSE)</f>
        <v>Non Metropolitan Fire Authorities</v>
      </c>
      <c r="D2015" s="107" t="str">
        <f>VLOOKUP(B2015,lookup!A:D,4,FALSE)</f>
        <v>E31000021</v>
      </c>
      <c r="E2015" s="107" t="s">
        <v>177</v>
      </c>
      <c r="F2015" s="107" t="s">
        <v>149</v>
      </c>
      <c r="G2015" s="144">
        <v>0</v>
      </c>
      <c r="H2015" s="145"/>
      <c r="I2015" s="144">
        <v>0</v>
      </c>
      <c r="J2015" s="146">
        <f t="shared" si="8"/>
        <v>0</v>
      </c>
    </row>
    <row r="2016" spans="1:10" s="107" customFormat="1" x14ac:dyDescent="0.3">
      <c r="A2016" s="107">
        <v>2018</v>
      </c>
      <c r="B2016" s="107" t="s">
        <v>181</v>
      </c>
      <c r="C2016" s="107" t="str">
        <f>VLOOKUP(B2016,lookup!A:C,3,FALSE)</f>
        <v>Non Metropolitan Fire Authorities</v>
      </c>
      <c r="D2016" s="107" t="str">
        <f>VLOOKUP(B2016,lookup!A:D,4,FALSE)</f>
        <v>E31000021</v>
      </c>
      <c r="E2016" s="107" t="s">
        <v>178</v>
      </c>
      <c r="F2016" s="107" t="s">
        <v>149</v>
      </c>
      <c r="G2016" s="144">
        <v>0</v>
      </c>
      <c r="H2016" s="145"/>
      <c r="I2016" s="144">
        <v>0</v>
      </c>
      <c r="J2016" s="146">
        <f t="shared" si="8"/>
        <v>0</v>
      </c>
    </row>
    <row r="2017" spans="1:10" s="107" customFormat="1" x14ac:dyDescent="0.3">
      <c r="A2017" s="107">
        <v>2018</v>
      </c>
      <c r="B2017" s="107" t="s">
        <v>181</v>
      </c>
      <c r="C2017" s="107" t="str">
        <f>VLOOKUP(B2017,lookup!A:C,3,FALSE)</f>
        <v>Non Metropolitan Fire Authorities</v>
      </c>
      <c r="D2017" s="107" t="str">
        <f>VLOOKUP(B2017,lookup!A:D,4,FALSE)</f>
        <v>E31000021</v>
      </c>
      <c r="E2017" s="107" t="s">
        <v>179</v>
      </c>
      <c r="F2017" s="107" t="s">
        <v>149</v>
      </c>
      <c r="G2017" s="144">
        <v>0</v>
      </c>
      <c r="H2017" s="145"/>
      <c r="I2017" s="144">
        <v>0</v>
      </c>
      <c r="J2017" s="146">
        <f t="shared" si="8"/>
        <v>0</v>
      </c>
    </row>
    <row r="2018" spans="1:10" s="107" customFormat="1" x14ac:dyDescent="0.3">
      <c r="A2018" s="107">
        <v>2018</v>
      </c>
      <c r="B2018" s="107" t="s">
        <v>181</v>
      </c>
      <c r="C2018" s="107" t="str">
        <f>VLOOKUP(B2018,lookup!A:C,3,FALSE)</f>
        <v>Non Metropolitan Fire Authorities</v>
      </c>
      <c r="D2018" s="107" t="str">
        <f>VLOOKUP(B2018,lookup!A:D,4,FALSE)</f>
        <v>E31000021</v>
      </c>
      <c r="E2018" s="107" t="s">
        <v>1087</v>
      </c>
      <c r="F2018" s="107" t="s">
        <v>149</v>
      </c>
      <c r="G2018" s="144">
        <v>0</v>
      </c>
      <c r="H2018" s="145"/>
      <c r="I2018" s="144">
        <v>0</v>
      </c>
      <c r="J2018" s="146">
        <f t="shared" si="8"/>
        <v>0</v>
      </c>
    </row>
    <row r="2019" spans="1:10" s="107" customFormat="1" x14ac:dyDescent="0.3">
      <c r="A2019" s="107">
        <v>2018</v>
      </c>
      <c r="B2019" s="107" t="s">
        <v>181</v>
      </c>
      <c r="C2019" s="107" t="str">
        <f>VLOOKUP(B2019,lookup!A:C,3,FALSE)</f>
        <v>Non Metropolitan Fire Authorities</v>
      </c>
      <c r="D2019" s="107" t="str">
        <f>VLOOKUP(B2019,lookup!A:D,4,FALSE)</f>
        <v>E31000021</v>
      </c>
      <c r="E2019" s="107" t="s">
        <v>176</v>
      </c>
      <c r="F2019" s="107" t="s">
        <v>149</v>
      </c>
      <c r="G2019" s="144">
        <v>0</v>
      </c>
      <c r="H2019" s="145"/>
      <c r="I2019" s="144">
        <v>0</v>
      </c>
      <c r="J2019" s="146">
        <f t="shared" si="8"/>
        <v>0</v>
      </c>
    </row>
    <row r="2020" spans="1:10" s="107" customFormat="1" x14ac:dyDescent="0.3">
      <c r="A2020" s="107">
        <v>2018</v>
      </c>
      <c r="B2020" s="107" t="s">
        <v>181</v>
      </c>
      <c r="C2020" s="107" t="str">
        <f>VLOOKUP(B2020,lookup!A:C,3,FALSE)</f>
        <v>Non Metropolitan Fire Authorities</v>
      </c>
      <c r="D2020" s="107" t="str">
        <f>VLOOKUP(B2020,lookup!A:D,4,FALSE)</f>
        <v>E31000021</v>
      </c>
      <c r="E2020" s="107" t="s">
        <v>175</v>
      </c>
      <c r="F2020" s="107" t="s">
        <v>150</v>
      </c>
      <c r="G2020" s="144">
        <v>18</v>
      </c>
      <c r="H2020" s="145"/>
      <c r="I2020" s="144">
        <v>18</v>
      </c>
      <c r="J2020" s="146">
        <f t="shared" si="8"/>
        <v>0</v>
      </c>
    </row>
    <row r="2021" spans="1:10" s="107" customFormat="1" x14ac:dyDescent="0.3">
      <c r="A2021" s="107">
        <v>2018</v>
      </c>
      <c r="B2021" s="107" t="s">
        <v>181</v>
      </c>
      <c r="C2021" s="107" t="str">
        <f>VLOOKUP(B2021,lookup!A:C,3,FALSE)</f>
        <v>Non Metropolitan Fire Authorities</v>
      </c>
      <c r="D2021" s="107" t="str">
        <f>VLOOKUP(B2021,lookup!A:D,4,FALSE)</f>
        <v>E31000021</v>
      </c>
      <c r="E2021" s="107" t="s">
        <v>177</v>
      </c>
      <c r="F2021" s="107" t="s">
        <v>150</v>
      </c>
      <c r="G2021" s="144">
        <v>0</v>
      </c>
      <c r="H2021" s="145"/>
      <c r="I2021" s="144">
        <v>0</v>
      </c>
      <c r="J2021" s="146">
        <f t="shared" si="8"/>
        <v>0</v>
      </c>
    </row>
    <row r="2022" spans="1:10" s="107" customFormat="1" x14ac:dyDescent="0.3">
      <c r="A2022" s="107">
        <v>2018</v>
      </c>
      <c r="B2022" s="107" t="s">
        <v>181</v>
      </c>
      <c r="C2022" s="107" t="str">
        <f>VLOOKUP(B2022,lookup!A:C,3,FALSE)</f>
        <v>Non Metropolitan Fire Authorities</v>
      </c>
      <c r="D2022" s="107" t="str">
        <f>VLOOKUP(B2022,lookup!A:D,4,FALSE)</f>
        <v>E31000021</v>
      </c>
      <c r="E2022" s="107" t="s">
        <v>178</v>
      </c>
      <c r="F2022" s="107" t="s">
        <v>150</v>
      </c>
      <c r="G2022" s="144">
        <v>0</v>
      </c>
      <c r="H2022" s="145"/>
      <c r="I2022" s="144">
        <v>0</v>
      </c>
      <c r="J2022" s="146">
        <f t="shared" si="8"/>
        <v>0</v>
      </c>
    </row>
    <row r="2023" spans="1:10" s="107" customFormat="1" x14ac:dyDescent="0.3">
      <c r="A2023" s="107">
        <v>2018</v>
      </c>
      <c r="B2023" s="107" t="s">
        <v>181</v>
      </c>
      <c r="C2023" s="107" t="str">
        <f>VLOOKUP(B2023,lookup!A:C,3,FALSE)</f>
        <v>Non Metropolitan Fire Authorities</v>
      </c>
      <c r="D2023" s="107" t="str">
        <f>VLOOKUP(B2023,lookup!A:D,4,FALSE)</f>
        <v>E31000021</v>
      </c>
      <c r="E2023" s="107" t="s">
        <v>179</v>
      </c>
      <c r="F2023" s="107" t="s">
        <v>150</v>
      </c>
      <c r="G2023" s="144">
        <v>0</v>
      </c>
      <c r="H2023" s="145"/>
      <c r="I2023" s="144">
        <v>0</v>
      </c>
      <c r="J2023" s="146">
        <f t="shared" si="8"/>
        <v>0</v>
      </c>
    </row>
    <row r="2024" spans="1:10" s="107" customFormat="1" x14ac:dyDescent="0.3">
      <c r="A2024" s="107">
        <v>2018</v>
      </c>
      <c r="B2024" s="107" t="s">
        <v>181</v>
      </c>
      <c r="C2024" s="107" t="str">
        <f>VLOOKUP(B2024,lookup!A:C,3,FALSE)</f>
        <v>Non Metropolitan Fire Authorities</v>
      </c>
      <c r="D2024" s="107" t="str">
        <f>VLOOKUP(B2024,lookup!A:D,4,FALSE)</f>
        <v>E31000021</v>
      </c>
      <c r="E2024" s="107" t="s">
        <v>1087</v>
      </c>
      <c r="F2024" s="107" t="s">
        <v>150</v>
      </c>
      <c r="G2024" s="144">
        <v>0</v>
      </c>
      <c r="H2024" s="145"/>
      <c r="I2024" s="144">
        <v>0</v>
      </c>
      <c r="J2024" s="146">
        <f t="shared" si="8"/>
        <v>0</v>
      </c>
    </row>
    <row r="2025" spans="1:10" s="107" customFormat="1" x14ac:dyDescent="0.3">
      <c r="A2025" s="107">
        <v>2018</v>
      </c>
      <c r="B2025" s="107" t="s">
        <v>181</v>
      </c>
      <c r="C2025" s="107" t="str">
        <f>VLOOKUP(B2025,lookup!A:C,3,FALSE)</f>
        <v>Non Metropolitan Fire Authorities</v>
      </c>
      <c r="D2025" s="107" t="str">
        <f>VLOOKUP(B2025,lookup!A:D,4,FALSE)</f>
        <v>E31000021</v>
      </c>
      <c r="E2025" s="107" t="s">
        <v>176</v>
      </c>
      <c r="F2025" s="107" t="s">
        <v>150</v>
      </c>
      <c r="G2025" s="144">
        <v>0</v>
      </c>
      <c r="H2025" s="145"/>
      <c r="I2025" s="144">
        <v>0</v>
      </c>
      <c r="J2025" s="146">
        <f t="shared" si="8"/>
        <v>0</v>
      </c>
    </row>
    <row r="2026" spans="1:10" s="107" customFormat="1" x14ac:dyDescent="0.3">
      <c r="A2026" s="107">
        <v>2018</v>
      </c>
      <c r="B2026" s="107" t="s">
        <v>69</v>
      </c>
      <c r="C2026" s="107" t="str">
        <f>VLOOKUP(B2026,lookup!A:C,3,FALSE)</f>
        <v>Non Metropolitan Fire Authorities</v>
      </c>
      <c r="D2026" s="107" t="str">
        <f>VLOOKUP(B2026,lookup!A:D,4,FALSE)</f>
        <v>E31000039</v>
      </c>
      <c r="E2026" s="107" t="s">
        <v>175</v>
      </c>
      <c r="F2026" s="107" t="s">
        <v>157</v>
      </c>
      <c r="G2026" s="144">
        <v>0</v>
      </c>
      <c r="H2026" s="145"/>
      <c r="I2026" s="144">
        <v>0</v>
      </c>
      <c r="J2026" s="146">
        <f t="shared" si="8"/>
        <v>0</v>
      </c>
    </row>
    <row r="2027" spans="1:10" s="107" customFormat="1" x14ac:dyDescent="0.3">
      <c r="A2027" s="107">
        <v>2018</v>
      </c>
      <c r="B2027" s="107" t="s">
        <v>69</v>
      </c>
      <c r="C2027" s="107" t="str">
        <f>VLOOKUP(B2027,lookup!A:C,3,FALSE)</f>
        <v>Non Metropolitan Fire Authorities</v>
      </c>
      <c r="D2027" s="107" t="str">
        <f>VLOOKUP(B2027,lookup!A:D,4,FALSE)</f>
        <v>E31000039</v>
      </c>
      <c r="E2027" s="107" t="s">
        <v>177</v>
      </c>
      <c r="F2027" s="107" t="s">
        <v>157</v>
      </c>
      <c r="G2027" s="144">
        <v>0</v>
      </c>
      <c r="H2027" s="145"/>
      <c r="I2027" s="144">
        <v>0</v>
      </c>
      <c r="J2027" s="146">
        <f t="shared" si="8"/>
        <v>0</v>
      </c>
    </row>
    <row r="2028" spans="1:10" s="107" customFormat="1" x14ac:dyDescent="0.3">
      <c r="A2028" s="107">
        <v>2018</v>
      </c>
      <c r="B2028" s="107" t="s">
        <v>69</v>
      </c>
      <c r="C2028" s="107" t="str">
        <f>VLOOKUP(B2028,lookup!A:C,3,FALSE)</f>
        <v>Non Metropolitan Fire Authorities</v>
      </c>
      <c r="D2028" s="107" t="str">
        <f>VLOOKUP(B2028,lookup!A:D,4,FALSE)</f>
        <v>E31000039</v>
      </c>
      <c r="E2028" s="107" t="s">
        <v>178</v>
      </c>
      <c r="F2028" s="107" t="s">
        <v>157</v>
      </c>
      <c r="G2028" s="144">
        <v>0</v>
      </c>
      <c r="H2028" s="145"/>
      <c r="I2028" s="144">
        <v>0</v>
      </c>
      <c r="J2028" s="146">
        <f t="shared" si="8"/>
        <v>0</v>
      </c>
    </row>
    <row r="2029" spans="1:10" s="107" customFormat="1" x14ac:dyDescent="0.3">
      <c r="A2029" s="107">
        <v>2018</v>
      </c>
      <c r="B2029" s="107" t="s">
        <v>69</v>
      </c>
      <c r="C2029" s="107" t="str">
        <f>VLOOKUP(B2029,lookup!A:C,3,FALSE)</f>
        <v>Non Metropolitan Fire Authorities</v>
      </c>
      <c r="D2029" s="107" t="str">
        <f>VLOOKUP(B2029,lookup!A:D,4,FALSE)</f>
        <v>E31000039</v>
      </c>
      <c r="E2029" s="107" t="s">
        <v>179</v>
      </c>
      <c r="F2029" s="107" t="s">
        <v>157</v>
      </c>
      <c r="G2029" s="144">
        <v>0</v>
      </c>
      <c r="H2029" s="145"/>
      <c r="I2029" s="144">
        <v>0</v>
      </c>
      <c r="J2029" s="146">
        <f t="shared" si="8"/>
        <v>0</v>
      </c>
    </row>
    <row r="2030" spans="1:10" s="107" customFormat="1" x14ac:dyDescent="0.3">
      <c r="A2030" s="107">
        <v>2018</v>
      </c>
      <c r="B2030" s="107" t="s">
        <v>69</v>
      </c>
      <c r="C2030" s="107" t="str">
        <f>VLOOKUP(B2030,lookup!A:C,3,FALSE)</f>
        <v>Non Metropolitan Fire Authorities</v>
      </c>
      <c r="D2030" s="107" t="str">
        <f>VLOOKUP(B2030,lookup!A:D,4,FALSE)</f>
        <v>E31000039</v>
      </c>
      <c r="E2030" s="107" t="s">
        <v>1087</v>
      </c>
      <c r="F2030" s="107" t="s">
        <v>157</v>
      </c>
      <c r="G2030" s="144">
        <v>0</v>
      </c>
      <c r="H2030" s="145"/>
      <c r="I2030" s="144">
        <v>0</v>
      </c>
      <c r="J2030" s="146">
        <f t="shared" si="8"/>
        <v>0</v>
      </c>
    </row>
    <row r="2031" spans="1:10" s="107" customFormat="1" x14ac:dyDescent="0.3">
      <c r="A2031" s="107">
        <v>2018</v>
      </c>
      <c r="B2031" s="107" t="s">
        <v>69</v>
      </c>
      <c r="C2031" s="107" t="str">
        <f>VLOOKUP(B2031,lookup!A:C,3,FALSE)</f>
        <v>Non Metropolitan Fire Authorities</v>
      </c>
      <c r="D2031" s="107" t="str">
        <f>VLOOKUP(B2031,lookup!A:D,4,FALSE)</f>
        <v>E31000039</v>
      </c>
      <c r="E2031" s="107" t="s">
        <v>176</v>
      </c>
      <c r="F2031" s="107" t="s">
        <v>157</v>
      </c>
      <c r="G2031" s="144">
        <v>0</v>
      </c>
      <c r="H2031" s="145"/>
      <c r="I2031" s="144">
        <v>0</v>
      </c>
      <c r="J2031" s="146">
        <f t="shared" si="8"/>
        <v>0</v>
      </c>
    </row>
    <row r="2032" spans="1:10" s="107" customFormat="1" x14ac:dyDescent="0.3">
      <c r="A2032" s="107">
        <v>2018</v>
      </c>
      <c r="B2032" s="107" t="s">
        <v>69</v>
      </c>
      <c r="C2032" s="107" t="str">
        <f>VLOOKUP(B2032,lookup!A:C,3,FALSE)</f>
        <v>Non Metropolitan Fire Authorities</v>
      </c>
      <c r="D2032" s="107" t="str">
        <f>VLOOKUP(B2032,lookup!A:D,4,FALSE)</f>
        <v>E31000039</v>
      </c>
      <c r="E2032" s="107" t="s">
        <v>175</v>
      </c>
      <c r="F2032" s="107" t="s">
        <v>158</v>
      </c>
      <c r="G2032" s="144">
        <v>37</v>
      </c>
      <c r="H2032" s="145"/>
      <c r="I2032" s="144">
        <v>37</v>
      </c>
      <c r="J2032" s="146">
        <f t="shared" si="8"/>
        <v>0</v>
      </c>
    </row>
    <row r="2033" spans="1:10" s="107" customFormat="1" x14ac:dyDescent="0.3">
      <c r="A2033" s="107">
        <v>2018</v>
      </c>
      <c r="B2033" s="107" t="s">
        <v>69</v>
      </c>
      <c r="C2033" s="107" t="str">
        <f>VLOOKUP(B2033,lookup!A:C,3,FALSE)</f>
        <v>Non Metropolitan Fire Authorities</v>
      </c>
      <c r="D2033" s="107" t="str">
        <f>VLOOKUP(B2033,lookup!A:D,4,FALSE)</f>
        <v>E31000039</v>
      </c>
      <c r="E2033" s="107" t="s">
        <v>177</v>
      </c>
      <c r="F2033" s="107" t="s">
        <v>158</v>
      </c>
      <c r="G2033" s="144">
        <v>0</v>
      </c>
      <c r="H2033" s="145"/>
      <c r="I2033" s="144">
        <v>0</v>
      </c>
      <c r="J2033" s="146">
        <f t="shared" si="8"/>
        <v>0</v>
      </c>
    </row>
    <row r="2034" spans="1:10" s="107" customFormat="1" x14ac:dyDescent="0.3">
      <c r="A2034" s="107">
        <v>2018</v>
      </c>
      <c r="B2034" s="107" t="s">
        <v>69</v>
      </c>
      <c r="C2034" s="107" t="str">
        <f>VLOOKUP(B2034,lookup!A:C,3,FALSE)</f>
        <v>Non Metropolitan Fire Authorities</v>
      </c>
      <c r="D2034" s="107" t="str">
        <f>VLOOKUP(B2034,lookup!A:D,4,FALSE)</f>
        <v>E31000039</v>
      </c>
      <c r="E2034" s="107" t="s">
        <v>178</v>
      </c>
      <c r="F2034" s="107" t="s">
        <v>158</v>
      </c>
      <c r="G2034" s="144">
        <v>0</v>
      </c>
      <c r="H2034" s="145"/>
      <c r="I2034" s="144">
        <v>0</v>
      </c>
      <c r="J2034" s="146">
        <f t="shared" si="8"/>
        <v>0</v>
      </c>
    </row>
    <row r="2035" spans="1:10" s="107" customFormat="1" x14ac:dyDescent="0.3">
      <c r="A2035" s="107">
        <v>2018</v>
      </c>
      <c r="B2035" s="107" t="s">
        <v>69</v>
      </c>
      <c r="C2035" s="107" t="str">
        <f>VLOOKUP(B2035,lookup!A:C,3,FALSE)</f>
        <v>Non Metropolitan Fire Authorities</v>
      </c>
      <c r="D2035" s="107" t="str">
        <f>VLOOKUP(B2035,lookup!A:D,4,FALSE)</f>
        <v>E31000039</v>
      </c>
      <c r="E2035" s="107" t="s">
        <v>179</v>
      </c>
      <c r="F2035" s="107" t="s">
        <v>158</v>
      </c>
      <c r="G2035" s="144">
        <v>0</v>
      </c>
      <c r="H2035" s="145"/>
      <c r="I2035" s="144">
        <v>0</v>
      </c>
      <c r="J2035" s="146">
        <f t="shared" si="8"/>
        <v>0</v>
      </c>
    </row>
    <row r="2036" spans="1:10" s="107" customFormat="1" x14ac:dyDescent="0.3">
      <c r="A2036" s="107">
        <v>2018</v>
      </c>
      <c r="B2036" s="107" t="s">
        <v>69</v>
      </c>
      <c r="C2036" s="107" t="str">
        <f>VLOOKUP(B2036,lookup!A:C,3,FALSE)</f>
        <v>Non Metropolitan Fire Authorities</v>
      </c>
      <c r="D2036" s="107" t="str">
        <f>VLOOKUP(B2036,lookup!A:D,4,FALSE)</f>
        <v>E31000039</v>
      </c>
      <c r="E2036" s="107" t="s">
        <v>1087</v>
      </c>
      <c r="F2036" s="107" t="s">
        <v>158</v>
      </c>
      <c r="G2036" s="144">
        <v>0</v>
      </c>
      <c r="H2036" s="145"/>
      <c r="I2036" s="144">
        <v>0</v>
      </c>
      <c r="J2036" s="146">
        <f t="shared" si="8"/>
        <v>0</v>
      </c>
    </row>
    <row r="2037" spans="1:10" s="107" customFormat="1" x14ac:dyDescent="0.3">
      <c r="A2037" s="107">
        <v>2018</v>
      </c>
      <c r="B2037" s="107" t="s">
        <v>69</v>
      </c>
      <c r="C2037" s="107" t="str">
        <f>VLOOKUP(B2037,lookup!A:C,3,FALSE)</f>
        <v>Non Metropolitan Fire Authorities</v>
      </c>
      <c r="D2037" s="107" t="str">
        <f>VLOOKUP(B2037,lookup!A:D,4,FALSE)</f>
        <v>E31000039</v>
      </c>
      <c r="E2037" s="107" t="s">
        <v>176</v>
      </c>
      <c r="F2037" s="107" t="s">
        <v>158</v>
      </c>
      <c r="G2037" s="144">
        <v>0</v>
      </c>
      <c r="H2037" s="145"/>
      <c r="I2037" s="144">
        <v>0</v>
      </c>
      <c r="J2037" s="146">
        <f t="shared" si="8"/>
        <v>0</v>
      </c>
    </row>
    <row r="2038" spans="1:10" s="107" customFormat="1" x14ac:dyDescent="0.3">
      <c r="A2038" s="107">
        <v>2018</v>
      </c>
      <c r="B2038" s="107" t="s">
        <v>69</v>
      </c>
      <c r="C2038" s="107" t="str">
        <f>VLOOKUP(B2038,lookup!A:C,3,FALSE)</f>
        <v>Non Metropolitan Fire Authorities</v>
      </c>
      <c r="D2038" s="107" t="str">
        <f>VLOOKUP(B2038,lookup!A:D,4,FALSE)</f>
        <v>E31000039</v>
      </c>
      <c r="E2038" s="107" t="s">
        <v>175</v>
      </c>
      <c r="F2038" s="107" t="s">
        <v>149</v>
      </c>
      <c r="G2038" s="144">
        <v>0</v>
      </c>
      <c r="H2038" s="145"/>
      <c r="I2038" s="144">
        <v>0</v>
      </c>
      <c r="J2038" s="146">
        <f t="shared" si="8"/>
        <v>0</v>
      </c>
    </row>
    <row r="2039" spans="1:10" s="107" customFormat="1" x14ac:dyDescent="0.3">
      <c r="A2039" s="107">
        <v>2018</v>
      </c>
      <c r="B2039" s="107" t="s">
        <v>69</v>
      </c>
      <c r="C2039" s="107" t="str">
        <f>VLOOKUP(B2039,lookup!A:C,3,FALSE)</f>
        <v>Non Metropolitan Fire Authorities</v>
      </c>
      <c r="D2039" s="107" t="str">
        <f>VLOOKUP(B2039,lookup!A:D,4,FALSE)</f>
        <v>E31000039</v>
      </c>
      <c r="E2039" s="107" t="s">
        <v>177</v>
      </c>
      <c r="F2039" s="107" t="s">
        <v>149</v>
      </c>
      <c r="G2039" s="144">
        <v>0</v>
      </c>
      <c r="H2039" s="145"/>
      <c r="I2039" s="144">
        <v>0</v>
      </c>
      <c r="J2039" s="146">
        <f t="shared" si="8"/>
        <v>0</v>
      </c>
    </row>
    <row r="2040" spans="1:10" s="107" customFormat="1" x14ac:dyDescent="0.3">
      <c r="A2040" s="107">
        <v>2018</v>
      </c>
      <c r="B2040" s="107" t="s">
        <v>69</v>
      </c>
      <c r="C2040" s="107" t="str">
        <f>VLOOKUP(B2040,lookup!A:C,3,FALSE)</f>
        <v>Non Metropolitan Fire Authorities</v>
      </c>
      <c r="D2040" s="107" t="str">
        <f>VLOOKUP(B2040,lookup!A:D,4,FALSE)</f>
        <v>E31000039</v>
      </c>
      <c r="E2040" s="107" t="s">
        <v>178</v>
      </c>
      <c r="F2040" s="107" t="s">
        <v>149</v>
      </c>
      <c r="G2040" s="144">
        <v>0</v>
      </c>
      <c r="H2040" s="145"/>
      <c r="I2040" s="144">
        <v>0</v>
      </c>
      <c r="J2040" s="146">
        <f t="shared" si="8"/>
        <v>0</v>
      </c>
    </row>
    <row r="2041" spans="1:10" s="107" customFormat="1" x14ac:dyDescent="0.3">
      <c r="A2041" s="107">
        <v>2018</v>
      </c>
      <c r="B2041" s="107" t="s">
        <v>69</v>
      </c>
      <c r="C2041" s="107" t="str">
        <f>VLOOKUP(B2041,lookup!A:C,3,FALSE)</f>
        <v>Non Metropolitan Fire Authorities</v>
      </c>
      <c r="D2041" s="107" t="str">
        <f>VLOOKUP(B2041,lookup!A:D,4,FALSE)</f>
        <v>E31000039</v>
      </c>
      <c r="E2041" s="107" t="s">
        <v>179</v>
      </c>
      <c r="F2041" s="107" t="s">
        <v>149</v>
      </c>
      <c r="G2041" s="144">
        <v>0</v>
      </c>
      <c r="H2041" s="145"/>
      <c r="I2041" s="144">
        <v>0</v>
      </c>
      <c r="J2041" s="146">
        <f t="shared" si="8"/>
        <v>0</v>
      </c>
    </row>
    <row r="2042" spans="1:10" s="107" customFormat="1" x14ac:dyDescent="0.3">
      <c r="A2042" s="107">
        <v>2018</v>
      </c>
      <c r="B2042" s="107" t="s">
        <v>69</v>
      </c>
      <c r="C2042" s="107" t="str">
        <f>VLOOKUP(B2042,lookup!A:C,3,FALSE)</f>
        <v>Non Metropolitan Fire Authorities</v>
      </c>
      <c r="D2042" s="107" t="str">
        <f>VLOOKUP(B2042,lookup!A:D,4,FALSE)</f>
        <v>E31000039</v>
      </c>
      <c r="E2042" s="107" t="s">
        <v>1087</v>
      </c>
      <c r="F2042" s="107" t="s">
        <v>149</v>
      </c>
      <c r="G2042" s="144">
        <v>0</v>
      </c>
      <c r="H2042" s="145"/>
      <c r="I2042" s="144">
        <v>0</v>
      </c>
      <c r="J2042" s="146">
        <f t="shared" si="8"/>
        <v>0</v>
      </c>
    </row>
    <row r="2043" spans="1:10" s="107" customFormat="1" x14ac:dyDescent="0.3">
      <c r="A2043" s="107">
        <v>2018</v>
      </c>
      <c r="B2043" s="107" t="s">
        <v>69</v>
      </c>
      <c r="C2043" s="107" t="str">
        <f>VLOOKUP(B2043,lookup!A:C,3,FALSE)</f>
        <v>Non Metropolitan Fire Authorities</v>
      </c>
      <c r="D2043" s="107" t="str">
        <f>VLOOKUP(B2043,lookup!A:D,4,FALSE)</f>
        <v>E31000039</v>
      </c>
      <c r="E2043" s="107" t="s">
        <v>176</v>
      </c>
      <c r="F2043" s="107" t="s">
        <v>149</v>
      </c>
      <c r="G2043" s="144">
        <v>0</v>
      </c>
      <c r="H2043" s="145"/>
      <c r="I2043" s="144">
        <v>0</v>
      </c>
      <c r="J2043" s="146">
        <f t="shared" si="8"/>
        <v>0</v>
      </c>
    </row>
    <row r="2044" spans="1:10" s="107" customFormat="1" x14ac:dyDescent="0.3">
      <c r="A2044" s="107">
        <v>2018</v>
      </c>
      <c r="B2044" s="107" t="s">
        <v>69</v>
      </c>
      <c r="C2044" s="107" t="str">
        <f>VLOOKUP(B2044,lookup!A:C,3,FALSE)</f>
        <v>Non Metropolitan Fire Authorities</v>
      </c>
      <c r="D2044" s="107" t="str">
        <f>VLOOKUP(B2044,lookup!A:D,4,FALSE)</f>
        <v>E31000039</v>
      </c>
      <c r="E2044" s="107" t="s">
        <v>175</v>
      </c>
      <c r="F2044" s="107" t="s">
        <v>150</v>
      </c>
      <c r="G2044" s="144">
        <v>0</v>
      </c>
      <c r="H2044" s="145"/>
      <c r="I2044" s="144">
        <v>0</v>
      </c>
      <c r="J2044" s="146">
        <f t="shared" si="8"/>
        <v>0</v>
      </c>
    </row>
    <row r="2045" spans="1:10" s="107" customFormat="1" x14ac:dyDescent="0.3">
      <c r="A2045" s="107">
        <v>2018</v>
      </c>
      <c r="B2045" s="107" t="s">
        <v>69</v>
      </c>
      <c r="C2045" s="107" t="str">
        <f>VLOOKUP(B2045,lookup!A:C,3,FALSE)</f>
        <v>Non Metropolitan Fire Authorities</v>
      </c>
      <c r="D2045" s="107" t="str">
        <f>VLOOKUP(B2045,lookup!A:D,4,FALSE)</f>
        <v>E31000039</v>
      </c>
      <c r="E2045" s="107" t="s">
        <v>177</v>
      </c>
      <c r="F2045" s="107" t="s">
        <v>150</v>
      </c>
      <c r="G2045" s="144">
        <v>0</v>
      </c>
      <c r="H2045" s="145"/>
      <c r="I2045" s="144">
        <v>0</v>
      </c>
      <c r="J2045" s="146">
        <f t="shared" si="8"/>
        <v>0</v>
      </c>
    </row>
    <row r="2046" spans="1:10" s="107" customFormat="1" x14ac:dyDescent="0.3">
      <c r="A2046" s="107">
        <v>2018</v>
      </c>
      <c r="B2046" s="107" t="s">
        <v>69</v>
      </c>
      <c r="C2046" s="107" t="str">
        <f>VLOOKUP(B2046,lookup!A:C,3,FALSE)</f>
        <v>Non Metropolitan Fire Authorities</v>
      </c>
      <c r="D2046" s="107" t="str">
        <f>VLOOKUP(B2046,lookup!A:D,4,FALSE)</f>
        <v>E31000039</v>
      </c>
      <c r="E2046" s="107" t="s">
        <v>178</v>
      </c>
      <c r="F2046" s="107" t="s">
        <v>150</v>
      </c>
      <c r="G2046" s="144">
        <v>0</v>
      </c>
      <c r="H2046" s="145"/>
      <c r="I2046" s="144">
        <v>0</v>
      </c>
      <c r="J2046" s="146">
        <f t="shared" si="8"/>
        <v>0</v>
      </c>
    </row>
    <row r="2047" spans="1:10" s="107" customFormat="1" x14ac:dyDescent="0.3">
      <c r="A2047" s="107">
        <v>2018</v>
      </c>
      <c r="B2047" s="107" t="s">
        <v>69</v>
      </c>
      <c r="C2047" s="107" t="str">
        <f>VLOOKUP(B2047,lookup!A:C,3,FALSE)</f>
        <v>Non Metropolitan Fire Authorities</v>
      </c>
      <c r="D2047" s="107" t="str">
        <f>VLOOKUP(B2047,lookup!A:D,4,FALSE)</f>
        <v>E31000039</v>
      </c>
      <c r="E2047" s="107" t="s">
        <v>179</v>
      </c>
      <c r="F2047" s="107" t="s">
        <v>150</v>
      </c>
      <c r="G2047" s="144">
        <v>0</v>
      </c>
      <c r="H2047" s="145"/>
      <c r="I2047" s="144">
        <v>0</v>
      </c>
      <c r="J2047" s="146">
        <f t="shared" si="8"/>
        <v>0</v>
      </c>
    </row>
    <row r="2048" spans="1:10" s="107" customFormat="1" x14ac:dyDescent="0.3">
      <c r="A2048" s="107">
        <v>2018</v>
      </c>
      <c r="B2048" s="107" t="s">
        <v>69</v>
      </c>
      <c r="C2048" s="107" t="str">
        <f>VLOOKUP(B2048,lookup!A:C,3,FALSE)</f>
        <v>Non Metropolitan Fire Authorities</v>
      </c>
      <c r="D2048" s="107" t="str">
        <f>VLOOKUP(B2048,lookup!A:D,4,FALSE)</f>
        <v>E31000039</v>
      </c>
      <c r="E2048" s="107" t="s">
        <v>1087</v>
      </c>
      <c r="F2048" s="107" t="s">
        <v>150</v>
      </c>
      <c r="G2048" s="144">
        <v>0</v>
      </c>
      <c r="H2048" s="145"/>
      <c r="I2048" s="144">
        <v>0</v>
      </c>
      <c r="J2048" s="146">
        <f t="shared" si="8"/>
        <v>0</v>
      </c>
    </row>
    <row r="2049" spans="1:10" s="107" customFormat="1" x14ac:dyDescent="0.3">
      <c r="A2049" s="107">
        <v>2018</v>
      </c>
      <c r="B2049" s="107" t="s">
        <v>69</v>
      </c>
      <c r="C2049" s="107" t="str">
        <f>VLOOKUP(B2049,lookup!A:C,3,FALSE)</f>
        <v>Non Metropolitan Fire Authorities</v>
      </c>
      <c r="D2049" s="107" t="str">
        <f>VLOOKUP(B2049,lookup!A:D,4,FALSE)</f>
        <v>E31000039</v>
      </c>
      <c r="E2049" s="107" t="s">
        <v>176</v>
      </c>
      <c r="F2049" s="107" t="s">
        <v>150</v>
      </c>
      <c r="G2049" s="144">
        <v>0</v>
      </c>
      <c r="H2049" s="145"/>
      <c r="I2049" s="144">
        <v>0</v>
      </c>
      <c r="J2049" s="146">
        <f t="shared" si="8"/>
        <v>0</v>
      </c>
    </row>
    <row r="2050" spans="1:10" s="107" customFormat="1" x14ac:dyDescent="0.3">
      <c r="A2050" s="107">
        <v>2018</v>
      </c>
      <c r="B2050" s="107" t="s">
        <v>72</v>
      </c>
      <c r="C2050" s="107" t="str">
        <f>VLOOKUP(B2050,lookup!A:C,3,FALSE)</f>
        <v>Non Metropolitan Fire Authorities</v>
      </c>
      <c r="D2050" s="107" t="str">
        <f>VLOOKUP(B2050,lookup!A:D,4,FALSE)</f>
        <v>E31000022</v>
      </c>
      <c r="E2050" s="107" t="s">
        <v>175</v>
      </c>
      <c r="F2050" s="107" t="s">
        <v>157</v>
      </c>
      <c r="G2050" s="144">
        <v>501</v>
      </c>
      <c r="H2050" s="145"/>
      <c r="I2050" s="144">
        <v>480</v>
      </c>
      <c r="J2050" s="146">
        <f t="shared" si="8"/>
        <v>21</v>
      </c>
    </row>
    <row r="2051" spans="1:10" s="107" customFormat="1" x14ac:dyDescent="0.3">
      <c r="A2051" s="107">
        <v>2018</v>
      </c>
      <c r="B2051" s="107" t="s">
        <v>72</v>
      </c>
      <c r="C2051" s="107" t="str">
        <f>VLOOKUP(B2051,lookup!A:C,3,FALSE)</f>
        <v>Non Metropolitan Fire Authorities</v>
      </c>
      <c r="D2051" s="107" t="str">
        <f>VLOOKUP(B2051,lookup!A:D,4,FALSE)</f>
        <v>E31000022</v>
      </c>
      <c r="E2051" s="107" t="s">
        <v>177</v>
      </c>
      <c r="F2051" s="107" t="s">
        <v>157</v>
      </c>
      <c r="G2051" s="144">
        <v>1</v>
      </c>
      <c r="H2051" s="145"/>
      <c r="I2051" s="144">
        <v>0</v>
      </c>
      <c r="J2051" s="146">
        <f t="shared" ref="J2051:J2114" si="9">G2051-I2051</f>
        <v>1</v>
      </c>
    </row>
    <row r="2052" spans="1:10" s="107" customFormat="1" x14ac:dyDescent="0.3">
      <c r="A2052" s="107">
        <v>2018</v>
      </c>
      <c r="B2052" s="107" t="s">
        <v>72</v>
      </c>
      <c r="C2052" s="107" t="str">
        <f>VLOOKUP(B2052,lookup!A:C,3,FALSE)</f>
        <v>Non Metropolitan Fire Authorities</v>
      </c>
      <c r="D2052" s="107" t="str">
        <f>VLOOKUP(B2052,lookup!A:D,4,FALSE)</f>
        <v>E31000022</v>
      </c>
      <c r="E2052" s="107" t="s">
        <v>178</v>
      </c>
      <c r="F2052" s="107" t="s">
        <v>157</v>
      </c>
      <c r="G2052" s="144">
        <v>0</v>
      </c>
      <c r="H2052" s="145"/>
      <c r="I2052" s="144">
        <v>1</v>
      </c>
      <c r="J2052" s="146">
        <f t="shared" si="9"/>
        <v>-1</v>
      </c>
    </row>
    <row r="2053" spans="1:10" s="107" customFormat="1" x14ac:dyDescent="0.3">
      <c r="A2053" s="107">
        <v>2018</v>
      </c>
      <c r="B2053" s="107" t="s">
        <v>72</v>
      </c>
      <c r="C2053" s="107" t="str">
        <f>VLOOKUP(B2053,lookup!A:C,3,FALSE)</f>
        <v>Non Metropolitan Fire Authorities</v>
      </c>
      <c r="D2053" s="107" t="str">
        <f>VLOOKUP(B2053,lookup!A:D,4,FALSE)</f>
        <v>E31000022</v>
      </c>
      <c r="E2053" s="107" t="s">
        <v>179</v>
      </c>
      <c r="F2053" s="107" t="s">
        <v>157</v>
      </c>
      <c r="G2053" s="144">
        <v>1</v>
      </c>
      <c r="H2053" s="145"/>
      <c r="I2053" s="144">
        <v>1</v>
      </c>
      <c r="J2053" s="146">
        <f t="shared" si="9"/>
        <v>0</v>
      </c>
    </row>
    <row r="2054" spans="1:10" s="107" customFormat="1" x14ac:dyDescent="0.3">
      <c r="A2054" s="107">
        <v>2018</v>
      </c>
      <c r="B2054" s="107" t="s">
        <v>72</v>
      </c>
      <c r="C2054" s="107" t="str">
        <f>VLOOKUP(B2054,lookup!A:C,3,FALSE)</f>
        <v>Non Metropolitan Fire Authorities</v>
      </c>
      <c r="D2054" s="107" t="str">
        <f>VLOOKUP(B2054,lookup!A:D,4,FALSE)</f>
        <v>E31000022</v>
      </c>
      <c r="E2054" s="107" t="s">
        <v>1087</v>
      </c>
      <c r="F2054" s="107" t="s">
        <v>157</v>
      </c>
      <c r="G2054" s="144">
        <v>5</v>
      </c>
      <c r="H2054" s="145"/>
      <c r="I2054" s="144">
        <v>6</v>
      </c>
      <c r="J2054" s="146">
        <f t="shared" si="9"/>
        <v>-1</v>
      </c>
    </row>
    <row r="2055" spans="1:10" s="107" customFormat="1" x14ac:dyDescent="0.3">
      <c r="A2055" s="107">
        <v>2018</v>
      </c>
      <c r="B2055" s="107" t="s">
        <v>72</v>
      </c>
      <c r="C2055" s="107" t="str">
        <f>VLOOKUP(B2055,lookup!A:C,3,FALSE)</f>
        <v>Non Metropolitan Fire Authorities</v>
      </c>
      <c r="D2055" s="107" t="str">
        <f>VLOOKUP(B2055,lookup!A:D,4,FALSE)</f>
        <v>E31000022</v>
      </c>
      <c r="E2055" s="107" t="s">
        <v>176</v>
      </c>
      <c r="F2055" s="107" t="s">
        <v>157</v>
      </c>
      <c r="G2055" s="144">
        <v>176</v>
      </c>
      <c r="H2055" s="145"/>
      <c r="I2055" s="144">
        <v>175</v>
      </c>
      <c r="J2055" s="146">
        <f t="shared" si="9"/>
        <v>1</v>
      </c>
    </row>
    <row r="2056" spans="1:10" s="107" customFormat="1" x14ac:dyDescent="0.3">
      <c r="A2056" s="107">
        <v>2018</v>
      </c>
      <c r="B2056" s="107" t="s">
        <v>72</v>
      </c>
      <c r="C2056" s="107" t="str">
        <f>VLOOKUP(B2056,lookup!A:C,3,FALSE)</f>
        <v>Non Metropolitan Fire Authorities</v>
      </c>
      <c r="D2056" s="107" t="str">
        <f>VLOOKUP(B2056,lookup!A:D,4,FALSE)</f>
        <v>E31000022</v>
      </c>
      <c r="E2056" s="107" t="s">
        <v>175</v>
      </c>
      <c r="F2056" s="107" t="s">
        <v>158</v>
      </c>
      <c r="G2056" s="144">
        <v>305</v>
      </c>
      <c r="H2056" s="145"/>
      <c r="I2056" s="144">
        <v>293</v>
      </c>
      <c r="J2056" s="146">
        <f t="shared" si="9"/>
        <v>12</v>
      </c>
    </row>
    <row r="2057" spans="1:10" s="107" customFormat="1" x14ac:dyDescent="0.3">
      <c r="A2057" s="107">
        <v>2018</v>
      </c>
      <c r="B2057" s="107" t="s">
        <v>72</v>
      </c>
      <c r="C2057" s="107" t="str">
        <f>VLOOKUP(B2057,lookup!A:C,3,FALSE)</f>
        <v>Non Metropolitan Fire Authorities</v>
      </c>
      <c r="D2057" s="107" t="str">
        <f>VLOOKUP(B2057,lookup!A:D,4,FALSE)</f>
        <v>E31000022</v>
      </c>
      <c r="E2057" s="107" t="s">
        <v>177</v>
      </c>
      <c r="F2057" s="107" t="s">
        <v>158</v>
      </c>
      <c r="G2057" s="144">
        <v>3</v>
      </c>
      <c r="H2057" s="145"/>
      <c r="I2057" s="144">
        <v>0</v>
      </c>
      <c r="J2057" s="146">
        <f t="shared" si="9"/>
        <v>3</v>
      </c>
    </row>
    <row r="2058" spans="1:10" s="107" customFormat="1" x14ac:dyDescent="0.3">
      <c r="A2058" s="107">
        <v>2018</v>
      </c>
      <c r="B2058" s="107" t="s">
        <v>72</v>
      </c>
      <c r="C2058" s="107" t="str">
        <f>VLOOKUP(B2058,lookup!A:C,3,FALSE)</f>
        <v>Non Metropolitan Fire Authorities</v>
      </c>
      <c r="D2058" s="107" t="str">
        <f>VLOOKUP(B2058,lookup!A:D,4,FALSE)</f>
        <v>E31000022</v>
      </c>
      <c r="E2058" s="107" t="s">
        <v>178</v>
      </c>
      <c r="F2058" s="107" t="s">
        <v>158</v>
      </c>
      <c r="G2058" s="144">
        <v>0</v>
      </c>
      <c r="H2058" s="145"/>
      <c r="I2058" s="144">
        <v>0</v>
      </c>
      <c r="J2058" s="146">
        <f t="shared" si="9"/>
        <v>0</v>
      </c>
    </row>
    <row r="2059" spans="1:10" s="107" customFormat="1" x14ac:dyDescent="0.3">
      <c r="A2059" s="107">
        <v>2018</v>
      </c>
      <c r="B2059" s="107" t="s">
        <v>72</v>
      </c>
      <c r="C2059" s="107" t="str">
        <f>VLOOKUP(B2059,lookup!A:C,3,FALSE)</f>
        <v>Non Metropolitan Fire Authorities</v>
      </c>
      <c r="D2059" s="107" t="str">
        <f>VLOOKUP(B2059,lookup!A:D,4,FALSE)</f>
        <v>E31000022</v>
      </c>
      <c r="E2059" s="107" t="s">
        <v>179</v>
      </c>
      <c r="F2059" s="107" t="s">
        <v>158</v>
      </c>
      <c r="G2059" s="144">
        <v>1</v>
      </c>
      <c r="H2059" s="145"/>
      <c r="I2059" s="144">
        <v>3</v>
      </c>
      <c r="J2059" s="146">
        <f t="shared" si="9"/>
        <v>-2</v>
      </c>
    </row>
    <row r="2060" spans="1:10" s="107" customFormat="1" x14ac:dyDescent="0.3">
      <c r="A2060" s="107">
        <v>2018</v>
      </c>
      <c r="B2060" s="107" t="s">
        <v>72</v>
      </c>
      <c r="C2060" s="107" t="str">
        <f>VLOOKUP(B2060,lookup!A:C,3,FALSE)</f>
        <v>Non Metropolitan Fire Authorities</v>
      </c>
      <c r="D2060" s="107" t="str">
        <f>VLOOKUP(B2060,lookup!A:D,4,FALSE)</f>
        <v>E31000022</v>
      </c>
      <c r="E2060" s="107" t="s">
        <v>1087</v>
      </c>
      <c r="F2060" s="107" t="s">
        <v>158</v>
      </c>
      <c r="G2060" s="144">
        <v>0</v>
      </c>
      <c r="H2060" s="145"/>
      <c r="I2060" s="144">
        <v>1</v>
      </c>
      <c r="J2060" s="146">
        <f t="shared" si="9"/>
        <v>-1</v>
      </c>
    </row>
    <row r="2061" spans="1:10" s="107" customFormat="1" x14ac:dyDescent="0.3">
      <c r="A2061" s="107">
        <v>2018</v>
      </c>
      <c r="B2061" s="107" t="s">
        <v>72</v>
      </c>
      <c r="C2061" s="107" t="str">
        <f>VLOOKUP(B2061,lookup!A:C,3,FALSE)</f>
        <v>Non Metropolitan Fire Authorities</v>
      </c>
      <c r="D2061" s="107" t="str">
        <f>VLOOKUP(B2061,lookup!A:D,4,FALSE)</f>
        <v>E31000022</v>
      </c>
      <c r="E2061" s="107" t="s">
        <v>176</v>
      </c>
      <c r="F2061" s="107" t="s">
        <v>158</v>
      </c>
      <c r="G2061" s="144">
        <v>140</v>
      </c>
      <c r="H2061" s="145"/>
      <c r="I2061" s="144">
        <v>139</v>
      </c>
      <c r="J2061" s="146">
        <f t="shared" si="9"/>
        <v>1</v>
      </c>
    </row>
    <row r="2062" spans="1:10" s="107" customFormat="1" x14ac:dyDescent="0.3">
      <c r="A2062" s="107">
        <v>2018</v>
      </c>
      <c r="B2062" s="107" t="s">
        <v>72</v>
      </c>
      <c r="C2062" s="107" t="str">
        <f>VLOOKUP(B2062,lookup!A:C,3,FALSE)</f>
        <v>Non Metropolitan Fire Authorities</v>
      </c>
      <c r="D2062" s="107" t="str">
        <f>VLOOKUP(B2062,lookup!A:D,4,FALSE)</f>
        <v>E31000022</v>
      </c>
      <c r="E2062" s="107" t="s">
        <v>175</v>
      </c>
      <c r="F2062" s="107" t="s">
        <v>149</v>
      </c>
      <c r="G2062" s="144">
        <v>24</v>
      </c>
      <c r="H2062" s="145"/>
      <c r="I2062" s="144">
        <v>21</v>
      </c>
      <c r="J2062" s="146">
        <f t="shared" si="9"/>
        <v>3</v>
      </c>
    </row>
    <row r="2063" spans="1:10" s="107" customFormat="1" x14ac:dyDescent="0.3">
      <c r="A2063" s="107">
        <v>2018</v>
      </c>
      <c r="B2063" s="107" t="s">
        <v>72</v>
      </c>
      <c r="C2063" s="107" t="str">
        <f>VLOOKUP(B2063,lookup!A:C,3,FALSE)</f>
        <v>Non Metropolitan Fire Authorities</v>
      </c>
      <c r="D2063" s="107" t="str">
        <f>VLOOKUP(B2063,lookup!A:D,4,FALSE)</f>
        <v>E31000022</v>
      </c>
      <c r="E2063" s="107" t="s">
        <v>177</v>
      </c>
      <c r="F2063" s="107" t="s">
        <v>149</v>
      </c>
      <c r="G2063" s="144">
        <v>0</v>
      </c>
      <c r="H2063" s="145"/>
      <c r="I2063" s="144">
        <v>0</v>
      </c>
      <c r="J2063" s="146">
        <f t="shared" si="9"/>
        <v>0</v>
      </c>
    </row>
    <row r="2064" spans="1:10" s="107" customFormat="1" x14ac:dyDescent="0.3">
      <c r="A2064" s="107">
        <v>2018</v>
      </c>
      <c r="B2064" s="107" t="s">
        <v>72</v>
      </c>
      <c r="C2064" s="107" t="str">
        <f>VLOOKUP(B2064,lookup!A:C,3,FALSE)</f>
        <v>Non Metropolitan Fire Authorities</v>
      </c>
      <c r="D2064" s="107" t="str">
        <f>VLOOKUP(B2064,lookup!A:D,4,FALSE)</f>
        <v>E31000022</v>
      </c>
      <c r="E2064" s="107" t="s">
        <v>178</v>
      </c>
      <c r="F2064" s="107" t="s">
        <v>149</v>
      </c>
      <c r="G2064" s="144">
        <v>0</v>
      </c>
      <c r="H2064" s="145"/>
      <c r="I2064" s="144">
        <v>0</v>
      </c>
      <c r="J2064" s="146">
        <f t="shared" si="9"/>
        <v>0</v>
      </c>
    </row>
    <row r="2065" spans="1:10" s="107" customFormat="1" x14ac:dyDescent="0.3">
      <c r="A2065" s="107">
        <v>2018</v>
      </c>
      <c r="B2065" s="107" t="s">
        <v>72</v>
      </c>
      <c r="C2065" s="107" t="str">
        <f>VLOOKUP(B2065,lookup!A:C,3,FALSE)</f>
        <v>Non Metropolitan Fire Authorities</v>
      </c>
      <c r="D2065" s="107" t="str">
        <f>VLOOKUP(B2065,lookup!A:D,4,FALSE)</f>
        <v>E31000022</v>
      </c>
      <c r="E2065" s="107" t="s">
        <v>179</v>
      </c>
      <c r="F2065" s="107" t="s">
        <v>149</v>
      </c>
      <c r="G2065" s="144">
        <v>0</v>
      </c>
      <c r="H2065" s="145"/>
      <c r="I2065" s="144">
        <v>0</v>
      </c>
      <c r="J2065" s="146">
        <f t="shared" si="9"/>
        <v>0</v>
      </c>
    </row>
    <row r="2066" spans="1:10" s="107" customFormat="1" x14ac:dyDescent="0.3">
      <c r="A2066" s="107">
        <v>2018</v>
      </c>
      <c r="B2066" s="107" t="s">
        <v>72</v>
      </c>
      <c r="C2066" s="107" t="str">
        <f>VLOOKUP(B2066,lookup!A:C,3,FALSE)</f>
        <v>Non Metropolitan Fire Authorities</v>
      </c>
      <c r="D2066" s="107" t="str">
        <f>VLOOKUP(B2066,lookup!A:D,4,FALSE)</f>
        <v>E31000022</v>
      </c>
      <c r="E2066" s="107" t="s">
        <v>1087</v>
      </c>
      <c r="F2066" s="107" t="s">
        <v>149</v>
      </c>
      <c r="G2066" s="144">
        <v>0</v>
      </c>
      <c r="H2066" s="145"/>
      <c r="I2066" s="144">
        <v>0</v>
      </c>
      <c r="J2066" s="146">
        <f t="shared" si="9"/>
        <v>0</v>
      </c>
    </row>
    <row r="2067" spans="1:10" s="107" customFormat="1" x14ac:dyDescent="0.3">
      <c r="A2067" s="107">
        <v>2018</v>
      </c>
      <c r="B2067" s="107" t="s">
        <v>72</v>
      </c>
      <c r="C2067" s="107" t="str">
        <f>VLOOKUP(B2067,lookup!A:C,3,FALSE)</f>
        <v>Non Metropolitan Fire Authorities</v>
      </c>
      <c r="D2067" s="107" t="str">
        <f>VLOOKUP(B2067,lookup!A:D,4,FALSE)</f>
        <v>E31000022</v>
      </c>
      <c r="E2067" s="107" t="s">
        <v>176</v>
      </c>
      <c r="F2067" s="107" t="s">
        <v>149</v>
      </c>
      <c r="G2067" s="144">
        <v>14</v>
      </c>
      <c r="H2067" s="145"/>
      <c r="I2067" s="144">
        <v>13</v>
      </c>
      <c r="J2067" s="146">
        <f t="shared" si="9"/>
        <v>1</v>
      </c>
    </row>
    <row r="2068" spans="1:10" s="107" customFormat="1" x14ac:dyDescent="0.3">
      <c r="A2068" s="107">
        <v>2018</v>
      </c>
      <c r="B2068" s="107" t="s">
        <v>72</v>
      </c>
      <c r="C2068" s="107" t="str">
        <f>VLOOKUP(B2068,lookup!A:C,3,FALSE)</f>
        <v>Non Metropolitan Fire Authorities</v>
      </c>
      <c r="D2068" s="107" t="str">
        <f>VLOOKUP(B2068,lookup!A:D,4,FALSE)</f>
        <v>E31000022</v>
      </c>
      <c r="E2068" s="107" t="s">
        <v>175</v>
      </c>
      <c r="F2068" s="107" t="s">
        <v>150</v>
      </c>
      <c r="G2068" s="144">
        <v>186</v>
      </c>
      <c r="H2068" s="145"/>
      <c r="I2068" s="144">
        <v>184</v>
      </c>
      <c r="J2068" s="146">
        <f t="shared" si="9"/>
        <v>2</v>
      </c>
    </row>
    <row r="2069" spans="1:10" s="107" customFormat="1" x14ac:dyDescent="0.3">
      <c r="A2069" s="107">
        <v>2018</v>
      </c>
      <c r="B2069" s="107" t="s">
        <v>72</v>
      </c>
      <c r="C2069" s="107" t="str">
        <f>VLOOKUP(B2069,lookup!A:C,3,FALSE)</f>
        <v>Non Metropolitan Fire Authorities</v>
      </c>
      <c r="D2069" s="107" t="str">
        <f>VLOOKUP(B2069,lookup!A:D,4,FALSE)</f>
        <v>E31000022</v>
      </c>
      <c r="E2069" s="107" t="s">
        <v>177</v>
      </c>
      <c r="F2069" s="107" t="s">
        <v>150</v>
      </c>
      <c r="G2069" s="144">
        <v>2</v>
      </c>
      <c r="H2069" s="145"/>
      <c r="I2069" s="144">
        <v>2</v>
      </c>
      <c r="J2069" s="146">
        <f t="shared" si="9"/>
        <v>0</v>
      </c>
    </row>
    <row r="2070" spans="1:10" s="107" customFormat="1" x14ac:dyDescent="0.3">
      <c r="A2070" s="107">
        <v>2018</v>
      </c>
      <c r="B2070" s="107" t="s">
        <v>72</v>
      </c>
      <c r="C2070" s="107" t="str">
        <f>VLOOKUP(B2070,lookup!A:C,3,FALSE)</f>
        <v>Non Metropolitan Fire Authorities</v>
      </c>
      <c r="D2070" s="107" t="str">
        <f>VLOOKUP(B2070,lookup!A:D,4,FALSE)</f>
        <v>E31000022</v>
      </c>
      <c r="E2070" s="107" t="s">
        <v>178</v>
      </c>
      <c r="F2070" s="107" t="s">
        <v>150</v>
      </c>
      <c r="G2070" s="144">
        <v>7</v>
      </c>
      <c r="H2070" s="145"/>
      <c r="I2070" s="144">
        <v>7</v>
      </c>
      <c r="J2070" s="146">
        <f t="shared" si="9"/>
        <v>0</v>
      </c>
    </row>
    <row r="2071" spans="1:10" s="107" customFormat="1" x14ac:dyDescent="0.3">
      <c r="A2071" s="107">
        <v>2018</v>
      </c>
      <c r="B2071" s="107" t="s">
        <v>72</v>
      </c>
      <c r="C2071" s="107" t="str">
        <f>VLOOKUP(B2071,lookup!A:C,3,FALSE)</f>
        <v>Non Metropolitan Fire Authorities</v>
      </c>
      <c r="D2071" s="107" t="str">
        <f>VLOOKUP(B2071,lookup!A:D,4,FALSE)</f>
        <v>E31000022</v>
      </c>
      <c r="E2071" s="107" t="s">
        <v>179</v>
      </c>
      <c r="F2071" s="107" t="s">
        <v>150</v>
      </c>
      <c r="G2071" s="144">
        <v>0</v>
      </c>
      <c r="H2071" s="145"/>
      <c r="I2071" s="144">
        <v>0</v>
      </c>
      <c r="J2071" s="146">
        <f t="shared" si="9"/>
        <v>0</v>
      </c>
    </row>
    <row r="2072" spans="1:10" s="107" customFormat="1" x14ac:dyDescent="0.3">
      <c r="A2072" s="107">
        <v>2018</v>
      </c>
      <c r="B2072" s="107" t="s">
        <v>72</v>
      </c>
      <c r="C2072" s="107" t="str">
        <f>VLOOKUP(B2072,lookup!A:C,3,FALSE)</f>
        <v>Non Metropolitan Fire Authorities</v>
      </c>
      <c r="D2072" s="107" t="str">
        <f>VLOOKUP(B2072,lookup!A:D,4,FALSE)</f>
        <v>E31000022</v>
      </c>
      <c r="E2072" s="107" t="s">
        <v>1087</v>
      </c>
      <c r="F2072" s="107" t="s">
        <v>150</v>
      </c>
      <c r="G2072" s="144">
        <v>1</v>
      </c>
      <c r="H2072" s="145"/>
      <c r="I2072" s="144">
        <v>1</v>
      </c>
      <c r="J2072" s="146">
        <f t="shared" si="9"/>
        <v>0</v>
      </c>
    </row>
    <row r="2073" spans="1:10" s="107" customFormat="1" x14ac:dyDescent="0.3">
      <c r="A2073" s="107">
        <v>2018</v>
      </c>
      <c r="B2073" s="107" t="s">
        <v>72</v>
      </c>
      <c r="C2073" s="107" t="str">
        <f>VLOOKUP(B2073,lookup!A:C,3,FALSE)</f>
        <v>Non Metropolitan Fire Authorities</v>
      </c>
      <c r="D2073" s="107" t="str">
        <f>VLOOKUP(B2073,lookup!A:D,4,FALSE)</f>
        <v>E31000022</v>
      </c>
      <c r="E2073" s="107" t="s">
        <v>176</v>
      </c>
      <c r="F2073" s="107" t="s">
        <v>150</v>
      </c>
      <c r="G2073" s="144">
        <v>67</v>
      </c>
      <c r="H2073" s="145"/>
      <c r="I2073" s="144">
        <v>66</v>
      </c>
      <c r="J2073" s="146">
        <f t="shared" si="9"/>
        <v>1</v>
      </c>
    </row>
    <row r="2074" spans="1:10" s="107" customFormat="1" x14ac:dyDescent="0.3">
      <c r="A2074" s="107">
        <v>2018</v>
      </c>
      <c r="B2074" s="107" t="s">
        <v>75</v>
      </c>
      <c r="C2074" s="107" t="str">
        <f>VLOOKUP(B2074,lookup!A:C,3,FALSE)</f>
        <v>Non Metropolitan Fire Authorities</v>
      </c>
      <c r="D2074" s="107" t="str">
        <f>VLOOKUP(B2074,lookup!A:D,4,FALSE)</f>
        <v>E31000023</v>
      </c>
      <c r="E2074" s="107" t="s">
        <v>175</v>
      </c>
      <c r="F2074" s="107" t="s">
        <v>157</v>
      </c>
      <c r="G2074" s="144">
        <v>586</v>
      </c>
      <c r="H2074" s="145"/>
      <c r="I2074" s="144">
        <v>586</v>
      </c>
      <c r="J2074" s="146">
        <f t="shared" si="9"/>
        <v>0</v>
      </c>
    </row>
    <row r="2075" spans="1:10" s="107" customFormat="1" x14ac:dyDescent="0.3">
      <c r="A2075" s="107">
        <v>2018</v>
      </c>
      <c r="B2075" s="107" t="s">
        <v>75</v>
      </c>
      <c r="C2075" s="107" t="str">
        <f>VLOOKUP(B2075,lookup!A:C,3,FALSE)</f>
        <v>Non Metropolitan Fire Authorities</v>
      </c>
      <c r="D2075" s="107" t="str">
        <f>VLOOKUP(B2075,lookup!A:D,4,FALSE)</f>
        <v>E31000023</v>
      </c>
      <c r="E2075" s="107" t="s">
        <v>177</v>
      </c>
      <c r="F2075" s="107" t="s">
        <v>157</v>
      </c>
      <c r="G2075" s="144">
        <v>6</v>
      </c>
      <c r="H2075" s="145"/>
      <c r="I2075" s="144">
        <v>6</v>
      </c>
      <c r="J2075" s="146">
        <f t="shared" si="9"/>
        <v>0</v>
      </c>
    </row>
    <row r="2076" spans="1:10" s="107" customFormat="1" x14ac:dyDescent="0.3">
      <c r="A2076" s="107">
        <v>2018</v>
      </c>
      <c r="B2076" s="107" t="s">
        <v>75</v>
      </c>
      <c r="C2076" s="107" t="str">
        <f>VLOOKUP(B2076,lookup!A:C,3,FALSE)</f>
        <v>Non Metropolitan Fire Authorities</v>
      </c>
      <c r="D2076" s="107" t="str">
        <f>VLOOKUP(B2076,lookup!A:D,4,FALSE)</f>
        <v>E31000023</v>
      </c>
      <c r="E2076" s="107" t="s">
        <v>178</v>
      </c>
      <c r="F2076" s="107" t="s">
        <v>157</v>
      </c>
      <c r="G2076" s="144">
        <v>5</v>
      </c>
      <c r="H2076" s="145"/>
      <c r="I2076" s="144">
        <v>5</v>
      </c>
      <c r="J2076" s="146">
        <f t="shared" si="9"/>
        <v>0</v>
      </c>
    </row>
    <row r="2077" spans="1:10" s="107" customFormat="1" x14ac:dyDescent="0.3">
      <c r="A2077" s="107">
        <v>2018</v>
      </c>
      <c r="B2077" s="107" t="s">
        <v>75</v>
      </c>
      <c r="C2077" s="107" t="str">
        <f>VLOOKUP(B2077,lookup!A:C,3,FALSE)</f>
        <v>Non Metropolitan Fire Authorities</v>
      </c>
      <c r="D2077" s="107" t="str">
        <f>VLOOKUP(B2077,lookup!A:D,4,FALSE)</f>
        <v>E31000023</v>
      </c>
      <c r="E2077" s="107" t="s">
        <v>179</v>
      </c>
      <c r="F2077" s="107" t="s">
        <v>157</v>
      </c>
      <c r="G2077" s="144">
        <v>2</v>
      </c>
      <c r="H2077" s="145"/>
      <c r="I2077" s="144">
        <v>2</v>
      </c>
      <c r="J2077" s="146">
        <f t="shared" si="9"/>
        <v>0</v>
      </c>
    </row>
    <row r="2078" spans="1:10" s="107" customFormat="1" x14ac:dyDescent="0.3">
      <c r="A2078" s="107">
        <v>2018</v>
      </c>
      <c r="B2078" s="107" t="s">
        <v>75</v>
      </c>
      <c r="C2078" s="107" t="str">
        <f>VLOOKUP(B2078,lookup!A:C,3,FALSE)</f>
        <v>Non Metropolitan Fire Authorities</v>
      </c>
      <c r="D2078" s="107" t="str">
        <f>VLOOKUP(B2078,lookup!A:D,4,FALSE)</f>
        <v>E31000023</v>
      </c>
      <c r="E2078" s="107" t="s">
        <v>1087</v>
      </c>
      <c r="F2078" s="107" t="s">
        <v>157</v>
      </c>
      <c r="G2078" s="144">
        <v>1</v>
      </c>
      <c r="H2078" s="145"/>
      <c r="I2078" s="144">
        <v>1</v>
      </c>
      <c r="J2078" s="146">
        <f t="shared" si="9"/>
        <v>0</v>
      </c>
    </row>
    <row r="2079" spans="1:10" s="107" customFormat="1" x14ac:dyDescent="0.3">
      <c r="A2079" s="107">
        <v>2018</v>
      </c>
      <c r="B2079" s="107" t="s">
        <v>75</v>
      </c>
      <c r="C2079" s="107" t="str">
        <f>VLOOKUP(B2079,lookup!A:C,3,FALSE)</f>
        <v>Non Metropolitan Fire Authorities</v>
      </c>
      <c r="D2079" s="107" t="str">
        <f>VLOOKUP(B2079,lookup!A:D,4,FALSE)</f>
        <v>E31000023</v>
      </c>
      <c r="E2079" s="107" t="s">
        <v>176</v>
      </c>
      <c r="F2079" s="107" t="s">
        <v>157</v>
      </c>
      <c r="G2079" s="144">
        <v>8</v>
      </c>
      <c r="H2079" s="145"/>
      <c r="I2079" s="144">
        <v>8</v>
      </c>
      <c r="J2079" s="146">
        <f t="shared" si="9"/>
        <v>0</v>
      </c>
    </row>
    <row r="2080" spans="1:10" s="107" customFormat="1" x14ac:dyDescent="0.3">
      <c r="A2080" s="107">
        <v>2018</v>
      </c>
      <c r="B2080" s="107" t="s">
        <v>75</v>
      </c>
      <c r="C2080" s="107" t="str">
        <f>VLOOKUP(B2080,lookup!A:C,3,FALSE)</f>
        <v>Non Metropolitan Fire Authorities</v>
      </c>
      <c r="D2080" s="107" t="str">
        <f>VLOOKUP(B2080,lookup!A:D,4,FALSE)</f>
        <v>E31000023</v>
      </c>
      <c r="E2080" s="107" t="s">
        <v>175</v>
      </c>
      <c r="F2080" s="107" t="s">
        <v>158</v>
      </c>
      <c r="G2080" s="144">
        <v>374</v>
      </c>
      <c r="H2080" s="145"/>
      <c r="I2080" s="144">
        <v>374</v>
      </c>
      <c r="J2080" s="146">
        <f t="shared" si="9"/>
        <v>0</v>
      </c>
    </row>
    <row r="2081" spans="1:10" s="107" customFormat="1" x14ac:dyDescent="0.3">
      <c r="A2081" s="107">
        <v>2018</v>
      </c>
      <c r="B2081" s="107" t="s">
        <v>75</v>
      </c>
      <c r="C2081" s="107" t="str">
        <f>VLOOKUP(B2081,lookup!A:C,3,FALSE)</f>
        <v>Non Metropolitan Fire Authorities</v>
      </c>
      <c r="D2081" s="107" t="str">
        <f>VLOOKUP(B2081,lookup!A:D,4,FALSE)</f>
        <v>E31000023</v>
      </c>
      <c r="E2081" s="107" t="s">
        <v>177</v>
      </c>
      <c r="F2081" s="107" t="s">
        <v>158</v>
      </c>
      <c r="G2081" s="144">
        <v>4</v>
      </c>
      <c r="H2081" s="145"/>
      <c r="I2081" s="144">
        <v>4</v>
      </c>
      <c r="J2081" s="146">
        <f t="shared" si="9"/>
        <v>0</v>
      </c>
    </row>
    <row r="2082" spans="1:10" s="107" customFormat="1" x14ac:dyDescent="0.3">
      <c r="A2082" s="107">
        <v>2018</v>
      </c>
      <c r="B2082" s="107" t="s">
        <v>75</v>
      </c>
      <c r="C2082" s="107" t="str">
        <f>VLOOKUP(B2082,lookup!A:C,3,FALSE)</f>
        <v>Non Metropolitan Fire Authorities</v>
      </c>
      <c r="D2082" s="107" t="str">
        <f>VLOOKUP(B2082,lookup!A:D,4,FALSE)</f>
        <v>E31000023</v>
      </c>
      <c r="E2082" s="107" t="s">
        <v>178</v>
      </c>
      <c r="F2082" s="107" t="s">
        <v>158</v>
      </c>
      <c r="G2082" s="144">
        <v>4</v>
      </c>
      <c r="H2082" s="145"/>
      <c r="I2082" s="144">
        <v>4</v>
      </c>
      <c r="J2082" s="146">
        <f t="shared" si="9"/>
        <v>0</v>
      </c>
    </row>
    <row r="2083" spans="1:10" s="107" customFormat="1" x14ac:dyDescent="0.3">
      <c r="A2083" s="107">
        <v>2018</v>
      </c>
      <c r="B2083" s="107" t="s">
        <v>75</v>
      </c>
      <c r="C2083" s="107" t="str">
        <f>VLOOKUP(B2083,lookup!A:C,3,FALSE)</f>
        <v>Non Metropolitan Fire Authorities</v>
      </c>
      <c r="D2083" s="107" t="str">
        <f>VLOOKUP(B2083,lookup!A:D,4,FALSE)</f>
        <v>E31000023</v>
      </c>
      <c r="E2083" s="107" t="s">
        <v>179</v>
      </c>
      <c r="F2083" s="107" t="s">
        <v>158</v>
      </c>
      <c r="G2083" s="144">
        <v>2</v>
      </c>
      <c r="H2083" s="145"/>
      <c r="I2083" s="144">
        <v>2</v>
      </c>
      <c r="J2083" s="146">
        <f t="shared" si="9"/>
        <v>0</v>
      </c>
    </row>
    <row r="2084" spans="1:10" s="107" customFormat="1" x14ac:dyDescent="0.3">
      <c r="A2084" s="107">
        <v>2018</v>
      </c>
      <c r="B2084" s="107" t="s">
        <v>75</v>
      </c>
      <c r="C2084" s="107" t="str">
        <f>VLOOKUP(B2084,lookup!A:C,3,FALSE)</f>
        <v>Non Metropolitan Fire Authorities</v>
      </c>
      <c r="D2084" s="107" t="str">
        <f>VLOOKUP(B2084,lookup!A:D,4,FALSE)</f>
        <v>E31000023</v>
      </c>
      <c r="E2084" s="107" t="s">
        <v>1087</v>
      </c>
      <c r="F2084" s="107" t="s">
        <v>158</v>
      </c>
      <c r="G2084" s="144">
        <v>3</v>
      </c>
      <c r="H2084" s="145"/>
      <c r="I2084" s="144">
        <v>3</v>
      </c>
      <c r="J2084" s="146">
        <f t="shared" si="9"/>
        <v>0</v>
      </c>
    </row>
    <row r="2085" spans="1:10" s="107" customFormat="1" x14ac:dyDescent="0.3">
      <c r="A2085" s="107">
        <v>2018</v>
      </c>
      <c r="B2085" s="107" t="s">
        <v>75</v>
      </c>
      <c r="C2085" s="107" t="str">
        <f>VLOOKUP(B2085,lookup!A:C,3,FALSE)</f>
        <v>Non Metropolitan Fire Authorities</v>
      </c>
      <c r="D2085" s="107" t="str">
        <f>VLOOKUP(B2085,lookup!A:D,4,FALSE)</f>
        <v>E31000023</v>
      </c>
      <c r="E2085" s="107" t="s">
        <v>176</v>
      </c>
      <c r="F2085" s="107" t="s">
        <v>158</v>
      </c>
      <c r="G2085" s="144">
        <v>18</v>
      </c>
      <c r="H2085" s="145"/>
      <c r="I2085" s="144">
        <v>18</v>
      </c>
      <c r="J2085" s="146">
        <f t="shared" si="9"/>
        <v>0</v>
      </c>
    </row>
    <row r="2086" spans="1:10" s="107" customFormat="1" x14ac:dyDescent="0.3">
      <c r="A2086" s="107">
        <v>2018</v>
      </c>
      <c r="B2086" s="107" t="s">
        <v>75</v>
      </c>
      <c r="C2086" s="107" t="str">
        <f>VLOOKUP(B2086,lookup!A:C,3,FALSE)</f>
        <v>Non Metropolitan Fire Authorities</v>
      </c>
      <c r="D2086" s="107" t="str">
        <f>VLOOKUP(B2086,lookup!A:D,4,FALSE)</f>
        <v>E31000023</v>
      </c>
      <c r="E2086" s="107" t="s">
        <v>175</v>
      </c>
      <c r="F2086" s="107" t="s">
        <v>149</v>
      </c>
      <c r="G2086" s="144">
        <v>0</v>
      </c>
      <c r="H2086" s="145"/>
      <c r="I2086" s="144">
        <v>0</v>
      </c>
      <c r="J2086" s="146">
        <f t="shared" si="9"/>
        <v>0</v>
      </c>
    </row>
    <row r="2087" spans="1:10" s="107" customFormat="1" x14ac:dyDescent="0.3">
      <c r="A2087" s="107">
        <v>2018</v>
      </c>
      <c r="B2087" s="107" t="s">
        <v>75</v>
      </c>
      <c r="C2087" s="107" t="str">
        <f>VLOOKUP(B2087,lookup!A:C,3,FALSE)</f>
        <v>Non Metropolitan Fire Authorities</v>
      </c>
      <c r="D2087" s="107" t="str">
        <f>VLOOKUP(B2087,lookup!A:D,4,FALSE)</f>
        <v>E31000023</v>
      </c>
      <c r="E2087" s="107" t="s">
        <v>177</v>
      </c>
      <c r="F2087" s="107" t="s">
        <v>149</v>
      </c>
      <c r="G2087" s="144">
        <v>0</v>
      </c>
      <c r="H2087" s="145"/>
      <c r="I2087" s="144">
        <v>0</v>
      </c>
      <c r="J2087" s="146">
        <f t="shared" si="9"/>
        <v>0</v>
      </c>
    </row>
    <row r="2088" spans="1:10" s="107" customFormat="1" x14ac:dyDescent="0.3">
      <c r="A2088" s="107">
        <v>2018</v>
      </c>
      <c r="B2088" s="107" t="s">
        <v>75</v>
      </c>
      <c r="C2088" s="107" t="str">
        <f>VLOOKUP(B2088,lookup!A:C,3,FALSE)</f>
        <v>Non Metropolitan Fire Authorities</v>
      </c>
      <c r="D2088" s="107" t="str">
        <f>VLOOKUP(B2088,lookup!A:D,4,FALSE)</f>
        <v>E31000023</v>
      </c>
      <c r="E2088" s="107" t="s">
        <v>178</v>
      </c>
      <c r="F2088" s="107" t="s">
        <v>149</v>
      </c>
      <c r="G2088" s="144">
        <v>0</v>
      </c>
      <c r="H2088" s="145"/>
      <c r="I2088" s="144">
        <v>0</v>
      </c>
      <c r="J2088" s="146">
        <f t="shared" si="9"/>
        <v>0</v>
      </c>
    </row>
    <row r="2089" spans="1:10" s="107" customFormat="1" x14ac:dyDescent="0.3">
      <c r="A2089" s="107">
        <v>2018</v>
      </c>
      <c r="B2089" s="107" t="s">
        <v>75</v>
      </c>
      <c r="C2089" s="107" t="str">
        <f>VLOOKUP(B2089,lookup!A:C,3,FALSE)</f>
        <v>Non Metropolitan Fire Authorities</v>
      </c>
      <c r="D2089" s="107" t="str">
        <f>VLOOKUP(B2089,lookup!A:D,4,FALSE)</f>
        <v>E31000023</v>
      </c>
      <c r="E2089" s="107" t="s">
        <v>179</v>
      </c>
      <c r="F2089" s="107" t="s">
        <v>149</v>
      </c>
      <c r="G2089" s="144">
        <v>0</v>
      </c>
      <c r="H2089" s="145"/>
      <c r="I2089" s="144">
        <v>0</v>
      </c>
      <c r="J2089" s="146">
        <f t="shared" si="9"/>
        <v>0</v>
      </c>
    </row>
    <row r="2090" spans="1:10" s="107" customFormat="1" x14ac:dyDescent="0.3">
      <c r="A2090" s="107">
        <v>2018</v>
      </c>
      <c r="B2090" s="107" t="s">
        <v>75</v>
      </c>
      <c r="C2090" s="107" t="str">
        <f>VLOOKUP(B2090,lookup!A:C,3,FALSE)</f>
        <v>Non Metropolitan Fire Authorities</v>
      </c>
      <c r="D2090" s="107" t="str">
        <f>VLOOKUP(B2090,lookup!A:D,4,FALSE)</f>
        <v>E31000023</v>
      </c>
      <c r="E2090" s="107" t="s">
        <v>1087</v>
      </c>
      <c r="F2090" s="107" t="s">
        <v>149</v>
      </c>
      <c r="G2090" s="144">
        <v>0</v>
      </c>
      <c r="H2090" s="145"/>
      <c r="I2090" s="144">
        <v>0</v>
      </c>
      <c r="J2090" s="146">
        <f t="shared" si="9"/>
        <v>0</v>
      </c>
    </row>
    <row r="2091" spans="1:10" s="107" customFormat="1" x14ac:dyDescent="0.3">
      <c r="A2091" s="107">
        <v>2018</v>
      </c>
      <c r="B2091" s="107" t="s">
        <v>75</v>
      </c>
      <c r="C2091" s="107" t="str">
        <f>VLOOKUP(B2091,lookup!A:C,3,FALSE)</f>
        <v>Non Metropolitan Fire Authorities</v>
      </c>
      <c r="D2091" s="107" t="str">
        <f>VLOOKUP(B2091,lookup!A:D,4,FALSE)</f>
        <v>E31000023</v>
      </c>
      <c r="E2091" s="107" t="s">
        <v>176</v>
      </c>
      <c r="F2091" s="107" t="s">
        <v>149</v>
      </c>
      <c r="G2091" s="144">
        <v>0</v>
      </c>
      <c r="H2091" s="145"/>
      <c r="I2091" s="144">
        <v>0</v>
      </c>
      <c r="J2091" s="146">
        <f t="shared" si="9"/>
        <v>0</v>
      </c>
    </row>
    <row r="2092" spans="1:10" s="107" customFormat="1" x14ac:dyDescent="0.3">
      <c r="A2092" s="107">
        <v>2018</v>
      </c>
      <c r="B2092" s="107" t="s">
        <v>75</v>
      </c>
      <c r="C2092" s="107" t="str">
        <f>VLOOKUP(B2092,lookup!A:C,3,FALSE)</f>
        <v>Non Metropolitan Fire Authorities</v>
      </c>
      <c r="D2092" s="107" t="str">
        <f>VLOOKUP(B2092,lookup!A:D,4,FALSE)</f>
        <v>E31000023</v>
      </c>
      <c r="E2092" s="107" t="s">
        <v>175</v>
      </c>
      <c r="F2092" s="107" t="s">
        <v>150</v>
      </c>
      <c r="G2092" s="144">
        <v>216</v>
      </c>
      <c r="H2092" s="145"/>
      <c r="I2092" s="144">
        <v>216</v>
      </c>
      <c r="J2092" s="146">
        <f t="shared" si="9"/>
        <v>0</v>
      </c>
    </row>
    <row r="2093" spans="1:10" s="107" customFormat="1" x14ac:dyDescent="0.3">
      <c r="A2093" s="107">
        <v>2018</v>
      </c>
      <c r="B2093" s="107" t="s">
        <v>75</v>
      </c>
      <c r="C2093" s="107" t="str">
        <f>VLOOKUP(B2093,lookup!A:C,3,FALSE)</f>
        <v>Non Metropolitan Fire Authorities</v>
      </c>
      <c r="D2093" s="107" t="str">
        <f>VLOOKUP(B2093,lookup!A:D,4,FALSE)</f>
        <v>E31000023</v>
      </c>
      <c r="E2093" s="107" t="s">
        <v>177</v>
      </c>
      <c r="F2093" s="107" t="s">
        <v>150</v>
      </c>
      <c r="G2093" s="144">
        <v>2</v>
      </c>
      <c r="H2093" s="145"/>
      <c r="I2093" s="144">
        <v>2</v>
      </c>
      <c r="J2093" s="146">
        <f t="shared" si="9"/>
        <v>0</v>
      </c>
    </row>
    <row r="2094" spans="1:10" s="107" customFormat="1" x14ac:dyDescent="0.3">
      <c r="A2094" s="107">
        <v>2018</v>
      </c>
      <c r="B2094" s="107" t="s">
        <v>75</v>
      </c>
      <c r="C2094" s="107" t="str">
        <f>VLOOKUP(B2094,lookup!A:C,3,FALSE)</f>
        <v>Non Metropolitan Fire Authorities</v>
      </c>
      <c r="D2094" s="107" t="str">
        <f>VLOOKUP(B2094,lookup!A:D,4,FALSE)</f>
        <v>E31000023</v>
      </c>
      <c r="E2094" s="107" t="s">
        <v>178</v>
      </c>
      <c r="F2094" s="107" t="s">
        <v>150</v>
      </c>
      <c r="G2094" s="144">
        <v>8</v>
      </c>
      <c r="H2094" s="145"/>
      <c r="I2094" s="144">
        <v>8</v>
      </c>
      <c r="J2094" s="146">
        <f t="shared" si="9"/>
        <v>0</v>
      </c>
    </row>
    <row r="2095" spans="1:10" s="107" customFormat="1" x14ac:dyDescent="0.3">
      <c r="A2095" s="107">
        <v>2018</v>
      </c>
      <c r="B2095" s="107" t="s">
        <v>75</v>
      </c>
      <c r="C2095" s="107" t="str">
        <f>VLOOKUP(B2095,lookup!A:C,3,FALSE)</f>
        <v>Non Metropolitan Fire Authorities</v>
      </c>
      <c r="D2095" s="107" t="str">
        <f>VLOOKUP(B2095,lookup!A:D,4,FALSE)</f>
        <v>E31000023</v>
      </c>
      <c r="E2095" s="107" t="s">
        <v>179</v>
      </c>
      <c r="F2095" s="107" t="s">
        <v>150</v>
      </c>
      <c r="G2095" s="144">
        <v>1</v>
      </c>
      <c r="H2095" s="145"/>
      <c r="I2095" s="144">
        <v>1</v>
      </c>
      <c r="J2095" s="146">
        <f t="shared" si="9"/>
        <v>0</v>
      </c>
    </row>
    <row r="2096" spans="1:10" s="107" customFormat="1" x14ac:dyDescent="0.3">
      <c r="A2096" s="107">
        <v>2018</v>
      </c>
      <c r="B2096" s="107" t="s">
        <v>75</v>
      </c>
      <c r="C2096" s="107" t="str">
        <f>VLOOKUP(B2096,lookup!A:C,3,FALSE)</f>
        <v>Non Metropolitan Fire Authorities</v>
      </c>
      <c r="D2096" s="107" t="str">
        <f>VLOOKUP(B2096,lookup!A:D,4,FALSE)</f>
        <v>E31000023</v>
      </c>
      <c r="E2096" s="107" t="s">
        <v>1087</v>
      </c>
      <c r="F2096" s="107" t="s">
        <v>150</v>
      </c>
      <c r="G2096" s="144">
        <v>2</v>
      </c>
      <c r="H2096" s="145"/>
      <c r="I2096" s="144">
        <v>2</v>
      </c>
      <c r="J2096" s="146">
        <f t="shared" si="9"/>
        <v>0</v>
      </c>
    </row>
    <row r="2097" spans="1:10" s="107" customFormat="1" x14ac:dyDescent="0.3">
      <c r="A2097" s="107">
        <v>2018</v>
      </c>
      <c r="B2097" s="107" t="s">
        <v>75</v>
      </c>
      <c r="C2097" s="107" t="str">
        <f>VLOOKUP(B2097,lookup!A:C,3,FALSE)</f>
        <v>Non Metropolitan Fire Authorities</v>
      </c>
      <c r="D2097" s="107" t="str">
        <f>VLOOKUP(B2097,lookup!A:D,4,FALSE)</f>
        <v>E31000023</v>
      </c>
      <c r="E2097" s="107" t="s">
        <v>176</v>
      </c>
      <c r="F2097" s="107" t="s">
        <v>150</v>
      </c>
      <c r="G2097" s="144">
        <v>13</v>
      </c>
      <c r="H2097" s="145"/>
      <c r="I2097" s="144">
        <v>13</v>
      </c>
      <c r="J2097" s="146">
        <f t="shared" si="9"/>
        <v>0</v>
      </c>
    </row>
    <row r="2098" spans="1:10" s="107" customFormat="1" x14ac:dyDescent="0.3">
      <c r="A2098" s="107">
        <v>2018</v>
      </c>
      <c r="B2098" s="107" t="s">
        <v>78</v>
      </c>
      <c r="C2098" s="107" t="str">
        <f>VLOOKUP(B2098,lookup!A:C,3,FALSE)</f>
        <v>Non Metropolitan Fire Authorities</v>
      </c>
      <c r="D2098" s="107" t="str">
        <f>VLOOKUP(B2098,lookup!A:D,4,FALSE)</f>
        <v>E31000024</v>
      </c>
      <c r="E2098" s="107" t="s">
        <v>175</v>
      </c>
      <c r="F2098" s="107" t="s">
        <v>157</v>
      </c>
      <c r="G2098" s="144">
        <v>336</v>
      </c>
      <c r="H2098" s="145"/>
      <c r="I2098" s="144">
        <v>336</v>
      </c>
      <c r="J2098" s="146">
        <f t="shared" si="9"/>
        <v>0</v>
      </c>
    </row>
    <row r="2099" spans="1:10" s="107" customFormat="1" x14ac:dyDescent="0.3">
      <c r="A2099" s="107">
        <v>2018</v>
      </c>
      <c r="B2099" s="107" t="s">
        <v>78</v>
      </c>
      <c r="C2099" s="107" t="str">
        <f>VLOOKUP(B2099,lookup!A:C,3,FALSE)</f>
        <v>Non Metropolitan Fire Authorities</v>
      </c>
      <c r="D2099" s="107" t="str">
        <f>VLOOKUP(B2099,lookup!A:D,4,FALSE)</f>
        <v>E31000024</v>
      </c>
      <c r="E2099" s="107" t="s">
        <v>177</v>
      </c>
      <c r="F2099" s="107" t="s">
        <v>157</v>
      </c>
      <c r="G2099" s="144">
        <v>7</v>
      </c>
      <c r="H2099" s="145"/>
      <c r="I2099" s="144">
        <v>7</v>
      </c>
      <c r="J2099" s="146">
        <f t="shared" si="9"/>
        <v>0</v>
      </c>
    </row>
    <row r="2100" spans="1:10" s="107" customFormat="1" x14ac:dyDescent="0.3">
      <c r="A2100" s="107">
        <v>2018</v>
      </c>
      <c r="B2100" s="107" t="s">
        <v>78</v>
      </c>
      <c r="C2100" s="107" t="str">
        <f>VLOOKUP(B2100,lookup!A:C,3,FALSE)</f>
        <v>Non Metropolitan Fire Authorities</v>
      </c>
      <c r="D2100" s="107" t="str">
        <f>VLOOKUP(B2100,lookup!A:D,4,FALSE)</f>
        <v>E31000024</v>
      </c>
      <c r="E2100" s="107" t="s">
        <v>178</v>
      </c>
      <c r="F2100" s="107" t="s">
        <v>157</v>
      </c>
      <c r="G2100" s="144">
        <v>4</v>
      </c>
      <c r="H2100" s="145"/>
      <c r="I2100" s="144">
        <v>4</v>
      </c>
      <c r="J2100" s="146">
        <f t="shared" si="9"/>
        <v>0</v>
      </c>
    </row>
    <row r="2101" spans="1:10" s="107" customFormat="1" x14ac:dyDescent="0.3">
      <c r="A2101" s="107">
        <v>2018</v>
      </c>
      <c r="B2101" s="107" t="s">
        <v>78</v>
      </c>
      <c r="C2101" s="107" t="str">
        <f>VLOOKUP(B2101,lookup!A:C,3,FALSE)</f>
        <v>Non Metropolitan Fire Authorities</v>
      </c>
      <c r="D2101" s="107" t="str">
        <f>VLOOKUP(B2101,lookup!A:D,4,FALSE)</f>
        <v>E31000024</v>
      </c>
      <c r="E2101" s="107" t="s">
        <v>179</v>
      </c>
      <c r="F2101" s="107" t="s">
        <v>157</v>
      </c>
      <c r="G2101" s="144">
        <v>3</v>
      </c>
      <c r="H2101" s="145"/>
      <c r="I2101" s="144">
        <v>3</v>
      </c>
      <c r="J2101" s="146">
        <f t="shared" si="9"/>
        <v>0</v>
      </c>
    </row>
    <row r="2102" spans="1:10" s="107" customFormat="1" x14ac:dyDescent="0.3">
      <c r="A2102" s="107">
        <v>2018</v>
      </c>
      <c r="B2102" s="107" t="s">
        <v>78</v>
      </c>
      <c r="C2102" s="107" t="str">
        <f>VLOOKUP(B2102,lookup!A:C,3,FALSE)</f>
        <v>Non Metropolitan Fire Authorities</v>
      </c>
      <c r="D2102" s="107" t="str">
        <f>VLOOKUP(B2102,lookup!A:D,4,FALSE)</f>
        <v>E31000024</v>
      </c>
      <c r="E2102" s="107" t="s">
        <v>1087</v>
      </c>
      <c r="F2102" s="107" t="s">
        <v>157</v>
      </c>
      <c r="G2102" s="144">
        <v>0</v>
      </c>
      <c r="H2102" s="145"/>
      <c r="I2102" s="144">
        <v>0</v>
      </c>
      <c r="J2102" s="146">
        <f t="shared" si="9"/>
        <v>0</v>
      </c>
    </row>
    <row r="2103" spans="1:10" s="107" customFormat="1" x14ac:dyDescent="0.3">
      <c r="A2103" s="107">
        <v>2018</v>
      </c>
      <c r="B2103" s="107" t="s">
        <v>78</v>
      </c>
      <c r="C2103" s="107" t="str">
        <f>VLOOKUP(B2103,lookup!A:C,3,FALSE)</f>
        <v>Non Metropolitan Fire Authorities</v>
      </c>
      <c r="D2103" s="107" t="str">
        <f>VLOOKUP(B2103,lookup!A:D,4,FALSE)</f>
        <v>E31000024</v>
      </c>
      <c r="E2103" s="107" t="s">
        <v>176</v>
      </c>
      <c r="F2103" s="107" t="s">
        <v>157</v>
      </c>
      <c r="G2103" s="144">
        <v>26</v>
      </c>
      <c r="H2103" s="145"/>
      <c r="I2103" s="144">
        <v>26</v>
      </c>
      <c r="J2103" s="146">
        <f t="shared" si="9"/>
        <v>0</v>
      </c>
    </row>
    <row r="2104" spans="1:10" s="107" customFormat="1" x14ac:dyDescent="0.3">
      <c r="A2104" s="107">
        <v>2018</v>
      </c>
      <c r="B2104" s="107" t="s">
        <v>78</v>
      </c>
      <c r="C2104" s="107" t="str">
        <f>VLOOKUP(B2104,lookup!A:C,3,FALSE)</f>
        <v>Non Metropolitan Fire Authorities</v>
      </c>
      <c r="D2104" s="107" t="str">
        <f>VLOOKUP(B2104,lookup!A:D,4,FALSE)</f>
        <v>E31000024</v>
      </c>
      <c r="E2104" s="107" t="s">
        <v>175</v>
      </c>
      <c r="F2104" s="107" t="s">
        <v>158</v>
      </c>
      <c r="G2104" s="144">
        <v>185</v>
      </c>
      <c r="H2104" s="145"/>
      <c r="I2104" s="144">
        <v>185</v>
      </c>
      <c r="J2104" s="146">
        <f t="shared" si="9"/>
        <v>0</v>
      </c>
    </row>
    <row r="2105" spans="1:10" s="107" customFormat="1" x14ac:dyDescent="0.3">
      <c r="A2105" s="107">
        <v>2018</v>
      </c>
      <c r="B2105" s="107" t="s">
        <v>78</v>
      </c>
      <c r="C2105" s="107" t="str">
        <f>VLOOKUP(B2105,lookup!A:C,3,FALSE)</f>
        <v>Non Metropolitan Fire Authorities</v>
      </c>
      <c r="D2105" s="107" t="str">
        <f>VLOOKUP(B2105,lookup!A:D,4,FALSE)</f>
        <v>E31000024</v>
      </c>
      <c r="E2105" s="107" t="s">
        <v>177</v>
      </c>
      <c r="F2105" s="107" t="s">
        <v>158</v>
      </c>
      <c r="G2105" s="144">
        <v>0</v>
      </c>
      <c r="H2105" s="145"/>
      <c r="I2105" s="144">
        <v>0</v>
      </c>
      <c r="J2105" s="146">
        <f t="shared" si="9"/>
        <v>0</v>
      </c>
    </row>
    <row r="2106" spans="1:10" s="107" customFormat="1" x14ac:dyDescent="0.3">
      <c r="A2106" s="107">
        <v>2018</v>
      </c>
      <c r="B2106" s="107" t="s">
        <v>78</v>
      </c>
      <c r="C2106" s="107" t="str">
        <f>VLOOKUP(B2106,lookup!A:C,3,FALSE)</f>
        <v>Non Metropolitan Fire Authorities</v>
      </c>
      <c r="D2106" s="107" t="str">
        <f>VLOOKUP(B2106,lookup!A:D,4,FALSE)</f>
        <v>E31000024</v>
      </c>
      <c r="E2106" s="107" t="s">
        <v>178</v>
      </c>
      <c r="F2106" s="107" t="s">
        <v>158</v>
      </c>
      <c r="G2106" s="144">
        <v>1</v>
      </c>
      <c r="H2106" s="145"/>
      <c r="I2106" s="144">
        <v>1</v>
      </c>
      <c r="J2106" s="146">
        <f t="shared" si="9"/>
        <v>0</v>
      </c>
    </row>
    <row r="2107" spans="1:10" s="107" customFormat="1" x14ac:dyDescent="0.3">
      <c r="A2107" s="107">
        <v>2018</v>
      </c>
      <c r="B2107" s="107" t="s">
        <v>78</v>
      </c>
      <c r="C2107" s="107" t="str">
        <f>VLOOKUP(B2107,lookup!A:C,3,FALSE)</f>
        <v>Non Metropolitan Fire Authorities</v>
      </c>
      <c r="D2107" s="107" t="str">
        <f>VLOOKUP(B2107,lookup!A:D,4,FALSE)</f>
        <v>E31000024</v>
      </c>
      <c r="E2107" s="107" t="s">
        <v>179</v>
      </c>
      <c r="F2107" s="107" t="s">
        <v>158</v>
      </c>
      <c r="G2107" s="144">
        <v>0</v>
      </c>
      <c r="H2107" s="145"/>
      <c r="I2107" s="144">
        <v>0</v>
      </c>
      <c r="J2107" s="146">
        <f t="shared" si="9"/>
        <v>0</v>
      </c>
    </row>
    <row r="2108" spans="1:10" s="107" customFormat="1" x14ac:dyDescent="0.3">
      <c r="A2108" s="107">
        <v>2018</v>
      </c>
      <c r="B2108" s="107" t="s">
        <v>78</v>
      </c>
      <c r="C2108" s="107" t="str">
        <f>VLOOKUP(B2108,lookup!A:C,3,FALSE)</f>
        <v>Non Metropolitan Fire Authorities</v>
      </c>
      <c r="D2108" s="107" t="str">
        <f>VLOOKUP(B2108,lookup!A:D,4,FALSE)</f>
        <v>E31000024</v>
      </c>
      <c r="E2108" s="107" t="s">
        <v>1087</v>
      </c>
      <c r="F2108" s="107" t="s">
        <v>158</v>
      </c>
      <c r="G2108" s="144">
        <v>0</v>
      </c>
      <c r="H2108" s="145"/>
      <c r="I2108" s="144">
        <v>0</v>
      </c>
      <c r="J2108" s="146">
        <f t="shared" si="9"/>
        <v>0</v>
      </c>
    </row>
    <row r="2109" spans="1:10" s="107" customFormat="1" x14ac:dyDescent="0.3">
      <c r="A2109" s="107">
        <v>2018</v>
      </c>
      <c r="B2109" s="107" t="s">
        <v>78</v>
      </c>
      <c r="C2109" s="107" t="str">
        <f>VLOOKUP(B2109,lookup!A:C,3,FALSE)</f>
        <v>Non Metropolitan Fire Authorities</v>
      </c>
      <c r="D2109" s="107" t="str">
        <f>VLOOKUP(B2109,lookup!A:D,4,FALSE)</f>
        <v>E31000024</v>
      </c>
      <c r="E2109" s="107" t="s">
        <v>176</v>
      </c>
      <c r="F2109" s="107" t="s">
        <v>158</v>
      </c>
      <c r="G2109" s="144">
        <v>14</v>
      </c>
      <c r="H2109" s="145"/>
      <c r="I2109" s="144">
        <v>14</v>
      </c>
      <c r="J2109" s="146">
        <f t="shared" si="9"/>
        <v>0</v>
      </c>
    </row>
    <row r="2110" spans="1:10" s="107" customFormat="1" x14ac:dyDescent="0.3">
      <c r="A2110" s="107">
        <v>2018</v>
      </c>
      <c r="B2110" s="107" t="s">
        <v>78</v>
      </c>
      <c r="C2110" s="107" t="str">
        <f>VLOOKUP(B2110,lookup!A:C,3,FALSE)</f>
        <v>Non Metropolitan Fire Authorities</v>
      </c>
      <c r="D2110" s="107" t="str">
        <f>VLOOKUP(B2110,lookup!A:D,4,FALSE)</f>
        <v>E31000024</v>
      </c>
      <c r="E2110" s="107" t="s">
        <v>175</v>
      </c>
      <c r="F2110" s="107" t="s">
        <v>149</v>
      </c>
      <c r="G2110" s="144">
        <v>22</v>
      </c>
      <c r="H2110" s="145"/>
      <c r="I2110" s="144">
        <v>22</v>
      </c>
      <c r="J2110" s="146">
        <f t="shared" si="9"/>
        <v>0</v>
      </c>
    </row>
    <row r="2111" spans="1:10" s="107" customFormat="1" x14ac:dyDescent="0.3">
      <c r="A2111" s="107">
        <v>2018</v>
      </c>
      <c r="B2111" s="107" t="s">
        <v>78</v>
      </c>
      <c r="C2111" s="107" t="str">
        <f>VLOOKUP(B2111,lookup!A:C,3,FALSE)</f>
        <v>Non Metropolitan Fire Authorities</v>
      </c>
      <c r="D2111" s="107" t="str">
        <f>VLOOKUP(B2111,lookup!A:D,4,FALSE)</f>
        <v>E31000024</v>
      </c>
      <c r="E2111" s="107" t="s">
        <v>177</v>
      </c>
      <c r="F2111" s="107" t="s">
        <v>149</v>
      </c>
      <c r="G2111" s="144">
        <v>0</v>
      </c>
      <c r="H2111" s="145"/>
      <c r="I2111" s="144">
        <v>0</v>
      </c>
      <c r="J2111" s="146">
        <f t="shared" si="9"/>
        <v>0</v>
      </c>
    </row>
    <row r="2112" spans="1:10" s="107" customFormat="1" x14ac:dyDescent="0.3">
      <c r="A2112" s="107">
        <v>2018</v>
      </c>
      <c r="B2112" s="107" t="s">
        <v>78</v>
      </c>
      <c r="C2112" s="107" t="str">
        <f>VLOOKUP(B2112,lookup!A:C,3,FALSE)</f>
        <v>Non Metropolitan Fire Authorities</v>
      </c>
      <c r="D2112" s="107" t="str">
        <f>VLOOKUP(B2112,lookup!A:D,4,FALSE)</f>
        <v>E31000024</v>
      </c>
      <c r="E2112" s="107" t="s">
        <v>178</v>
      </c>
      <c r="F2112" s="107" t="s">
        <v>149</v>
      </c>
      <c r="G2112" s="144">
        <v>2</v>
      </c>
      <c r="H2112" s="145"/>
      <c r="I2112" s="144">
        <v>2</v>
      </c>
      <c r="J2112" s="146">
        <f t="shared" si="9"/>
        <v>0</v>
      </c>
    </row>
    <row r="2113" spans="1:10" s="107" customFormat="1" x14ac:dyDescent="0.3">
      <c r="A2113" s="107">
        <v>2018</v>
      </c>
      <c r="B2113" s="107" t="s">
        <v>78</v>
      </c>
      <c r="C2113" s="107" t="str">
        <f>VLOOKUP(B2113,lookup!A:C,3,FALSE)</f>
        <v>Non Metropolitan Fire Authorities</v>
      </c>
      <c r="D2113" s="107" t="str">
        <f>VLOOKUP(B2113,lookup!A:D,4,FALSE)</f>
        <v>E31000024</v>
      </c>
      <c r="E2113" s="107" t="s">
        <v>179</v>
      </c>
      <c r="F2113" s="107" t="s">
        <v>149</v>
      </c>
      <c r="G2113" s="144">
        <v>0</v>
      </c>
      <c r="H2113" s="145"/>
      <c r="I2113" s="144">
        <v>0</v>
      </c>
      <c r="J2113" s="146">
        <f t="shared" si="9"/>
        <v>0</v>
      </c>
    </row>
    <row r="2114" spans="1:10" s="107" customFormat="1" x14ac:dyDescent="0.3">
      <c r="A2114" s="107">
        <v>2018</v>
      </c>
      <c r="B2114" s="107" t="s">
        <v>78</v>
      </c>
      <c r="C2114" s="107" t="str">
        <f>VLOOKUP(B2114,lookup!A:C,3,FALSE)</f>
        <v>Non Metropolitan Fire Authorities</v>
      </c>
      <c r="D2114" s="107" t="str">
        <f>VLOOKUP(B2114,lookup!A:D,4,FALSE)</f>
        <v>E31000024</v>
      </c>
      <c r="E2114" s="107" t="s">
        <v>1087</v>
      </c>
      <c r="F2114" s="107" t="s">
        <v>149</v>
      </c>
      <c r="G2114" s="144">
        <v>0</v>
      </c>
      <c r="H2114" s="145"/>
      <c r="I2114" s="144">
        <v>0</v>
      </c>
      <c r="J2114" s="146">
        <f t="shared" si="9"/>
        <v>0</v>
      </c>
    </row>
    <row r="2115" spans="1:10" s="107" customFormat="1" x14ac:dyDescent="0.3">
      <c r="A2115" s="107">
        <v>2018</v>
      </c>
      <c r="B2115" s="107" t="s">
        <v>78</v>
      </c>
      <c r="C2115" s="107" t="str">
        <f>VLOOKUP(B2115,lookup!A:C,3,FALSE)</f>
        <v>Non Metropolitan Fire Authorities</v>
      </c>
      <c r="D2115" s="107" t="str">
        <f>VLOOKUP(B2115,lookup!A:D,4,FALSE)</f>
        <v>E31000024</v>
      </c>
      <c r="E2115" s="107" t="s">
        <v>176</v>
      </c>
      <c r="F2115" s="107" t="s">
        <v>149</v>
      </c>
      <c r="G2115" s="144">
        <v>2</v>
      </c>
      <c r="H2115" s="145"/>
      <c r="I2115" s="144">
        <v>2</v>
      </c>
      <c r="J2115" s="146">
        <f t="shared" ref="J2115:J2178" si="10">G2115-I2115</f>
        <v>0</v>
      </c>
    </row>
    <row r="2116" spans="1:10" s="107" customFormat="1" x14ac:dyDescent="0.3">
      <c r="A2116" s="107">
        <v>2018</v>
      </c>
      <c r="B2116" s="107" t="s">
        <v>78</v>
      </c>
      <c r="C2116" s="107" t="str">
        <f>VLOOKUP(B2116,lookup!A:C,3,FALSE)</f>
        <v>Non Metropolitan Fire Authorities</v>
      </c>
      <c r="D2116" s="107" t="str">
        <f>VLOOKUP(B2116,lookup!A:D,4,FALSE)</f>
        <v>E31000024</v>
      </c>
      <c r="E2116" s="107" t="s">
        <v>175</v>
      </c>
      <c r="F2116" s="107" t="s">
        <v>150</v>
      </c>
      <c r="G2116" s="144">
        <v>105</v>
      </c>
      <c r="H2116" s="145"/>
      <c r="I2116" s="144">
        <v>105</v>
      </c>
      <c r="J2116" s="146">
        <f t="shared" si="10"/>
        <v>0</v>
      </c>
    </row>
    <row r="2117" spans="1:10" s="107" customFormat="1" x14ac:dyDescent="0.3">
      <c r="A2117" s="107">
        <v>2018</v>
      </c>
      <c r="B2117" s="107" t="s">
        <v>78</v>
      </c>
      <c r="C2117" s="107" t="str">
        <f>VLOOKUP(B2117,lookup!A:C,3,FALSE)</f>
        <v>Non Metropolitan Fire Authorities</v>
      </c>
      <c r="D2117" s="107" t="str">
        <f>VLOOKUP(B2117,lookup!A:D,4,FALSE)</f>
        <v>E31000024</v>
      </c>
      <c r="E2117" s="107" t="s">
        <v>177</v>
      </c>
      <c r="F2117" s="107" t="s">
        <v>150</v>
      </c>
      <c r="G2117" s="144">
        <v>5</v>
      </c>
      <c r="H2117" s="145"/>
      <c r="I2117" s="144">
        <v>5</v>
      </c>
      <c r="J2117" s="146">
        <f t="shared" si="10"/>
        <v>0</v>
      </c>
    </row>
    <row r="2118" spans="1:10" s="107" customFormat="1" x14ac:dyDescent="0.3">
      <c r="A2118" s="107">
        <v>2018</v>
      </c>
      <c r="B2118" s="107" t="s">
        <v>78</v>
      </c>
      <c r="C2118" s="107" t="str">
        <f>VLOOKUP(B2118,lookup!A:C,3,FALSE)</f>
        <v>Non Metropolitan Fire Authorities</v>
      </c>
      <c r="D2118" s="107" t="str">
        <f>VLOOKUP(B2118,lookup!A:D,4,FALSE)</f>
        <v>E31000024</v>
      </c>
      <c r="E2118" s="107" t="s">
        <v>178</v>
      </c>
      <c r="F2118" s="107" t="s">
        <v>150</v>
      </c>
      <c r="G2118" s="144">
        <v>5</v>
      </c>
      <c r="H2118" s="145"/>
      <c r="I2118" s="144">
        <v>5</v>
      </c>
      <c r="J2118" s="146">
        <f t="shared" si="10"/>
        <v>0</v>
      </c>
    </row>
    <row r="2119" spans="1:10" s="107" customFormat="1" x14ac:dyDescent="0.3">
      <c r="A2119" s="107">
        <v>2018</v>
      </c>
      <c r="B2119" s="107" t="s">
        <v>78</v>
      </c>
      <c r="C2119" s="107" t="str">
        <f>VLOOKUP(B2119,lookup!A:C,3,FALSE)</f>
        <v>Non Metropolitan Fire Authorities</v>
      </c>
      <c r="D2119" s="107" t="str">
        <f>VLOOKUP(B2119,lookup!A:D,4,FALSE)</f>
        <v>E31000024</v>
      </c>
      <c r="E2119" s="107" t="s">
        <v>179</v>
      </c>
      <c r="F2119" s="107" t="s">
        <v>150</v>
      </c>
      <c r="G2119" s="144">
        <v>1</v>
      </c>
      <c r="H2119" s="145"/>
      <c r="I2119" s="144">
        <v>1</v>
      </c>
      <c r="J2119" s="146">
        <f t="shared" si="10"/>
        <v>0</v>
      </c>
    </row>
    <row r="2120" spans="1:10" s="107" customFormat="1" x14ac:dyDescent="0.3">
      <c r="A2120" s="107">
        <v>2018</v>
      </c>
      <c r="B2120" s="107" t="s">
        <v>78</v>
      </c>
      <c r="C2120" s="107" t="str">
        <f>VLOOKUP(B2120,lookup!A:C,3,FALSE)</f>
        <v>Non Metropolitan Fire Authorities</v>
      </c>
      <c r="D2120" s="107" t="str">
        <f>VLOOKUP(B2120,lookup!A:D,4,FALSE)</f>
        <v>E31000024</v>
      </c>
      <c r="E2120" s="107" t="s">
        <v>1087</v>
      </c>
      <c r="F2120" s="107" t="s">
        <v>150</v>
      </c>
      <c r="G2120" s="144">
        <v>0</v>
      </c>
      <c r="H2120" s="145"/>
      <c r="I2120" s="144">
        <v>0</v>
      </c>
      <c r="J2120" s="146">
        <f t="shared" si="10"/>
        <v>0</v>
      </c>
    </row>
    <row r="2121" spans="1:10" s="107" customFormat="1" x14ac:dyDescent="0.3">
      <c r="A2121" s="107">
        <v>2018</v>
      </c>
      <c r="B2121" s="107" t="s">
        <v>78</v>
      </c>
      <c r="C2121" s="107" t="str">
        <f>VLOOKUP(B2121,lookup!A:C,3,FALSE)</f>
        <v>Non Metropolitan Fire Authorities</v>
      </c>
      <c r="D2121" s="107" t="str">
        <f>VLOOKUP(B2121,lookup!A:D,4,FALSE)</f>
        <v>E31000024</v>
      </c>
      <c r="E2121" s="107" t="s">
        <v>176</v>
      </c>
      <c r="F2121" s="107" t="s">
        <v>150</v>
      </c>
      <c r="G2121" s="144">
        <v>9</v>
      </c>
      <c r="H2121" s="145"/>
      <c r="I2121" s="144">
        <v>9</v>
      </c>
      <c r="J2121" s="146">
        <f t="shared" si="10"/>
        <v>0</v>
      </c>
    </row>
    <row r="2122" spans="1:10" s="107" customFormat="1" x14ac:dyDescent="0.3">
      <c r="A2122" s="107">
        <v>2018</v>
      </c>
      <c r="B2122" s="107" t="s">
        <v>81</v>
      </c>
      <c r="C2122" s="107" t="str">
        <f>VLOOKUP(B2122,lookup!A:C,3,FALSE)</f>
        <v>Non Metropolitan Fire Authorities</v>
      </c>
      <c r="D2122" s="107" t="str">
        <f>VLOOKUP(B2122,lookup!A:D,4,FALSE)</f>
        <v>E31000025</v>
      </c>
      <c r="E2122" s="107" t="s">
        <v>175</v>
      </c>
      <c r="F2122" s="107" t="s">
        <v>157</v>
      </c>
      <c r="G2122" s="144">
        <v>193</v>
      </c>
      <c r="H2122" s="145"/>
      <c r="I2122" s="144">
        <v>193</v>
      </c>
      <c r="J2122" s="146">
        <f t="shared" si="10"/>
        <v>0</v>
      </c>
    </row>
    <row r="2123" spans="1:10" s="107" customFormat="1" x14ac:dyDescent="0.3">
      <c r="A2123" s="107">
        <v>2018</v>
      </c>
      <c r="B2123" s="107" t="s">
        <v>81</v>
      </c>
      <c r="C2123" s="107" t="str">
        <f>VLOOKUP(B2123,lookup!A:C,3,FALSE)</f>
        <v>Non Metropolitan Fire Authorities</v>
      </c>
      <c r="D2123" s="107" t="str">
        <f>VLOOKUP(B2123,lookup!A:D,4,FALSE)</f>
        <v>E31000025</v>
      </c>
      <c r="E2123" s="107" t="s">
        <v>177</v>
      </c>
      <c r="F2123" s="107" t="s">
        <v>157</v>
      </c>
      <c r="G2123" s="144">
        <v>3</v>
      </c>
      <c r="H2123" s="145"/>
      <c r="I2123" s="144">
        <v>3</v>
      </c>
      <c r="J2123" s="146">
        <f t="shared" si="10"/>
        <v>0</v>
      </c>
    </row>
    <row r="2124" spans="1:10" s="107" customFormat="1" x14ac:dyDescent="0.3">
      <c r="A2124" s="107">
        <v>2018</v>
      </c>
      <c r="B2124" s="107" t="s">
        <v>81</v>
      </c>
      <c r="C2124" s="107" t="str">
        <f>VLOOKUP(B2124,lookup!A:C,3,FALSE)</f>
        <v>Non Metropolitan Fire Authorities</v>
      </c>
      <c r="D2124" s="107" t="str">
        <f>VLOOKUP(B2124,lookup!A:D,4,FALSE)</f>
        <v>E31000025</v>
      </c>
      <c r="E2124" s="107" t="s">
        <v>178</v>
      </c>
      <c r="F2124" s="107" t="s">
        <v>157</v>
      </c>
      <c r="G2124" s="144">
        <v>0</v>
      </c>
      <c r="H2124" s="145"/>
      <c r="I2124" s="144">
        <v>0</v>
      </c>
      <c r="J2124" s="146">
        <f t="shared" si="10"/>
        <v>0</v>
      </c>
    </row>
    <row r="2125" spans="1:10" s="107" customFormat="1" x14ac:dyDescent="0.3">
      <c r="A2125" s="107">
        <v>2018</v>
      </c>
      <c r="B2125" s="107" t="s">
        <v>81</v>
      </c>
      <c r="C2125" s="107" t="str">
        <f>VLOOKUP(B2125,lookup!A:C,3,FALSE)</f>
        <v>Non Metropolitan Fire Authorities</v>
      </c>
      <c r="D2125" s="107" t="str">
        <f>VLOOKUP(B2125,lookup!A:D,4,FALSE)</f>
        <v>E31000025</v>
      </c>
      <c r="E2125" s="107" t="s">
        <v>179</v>
      </c>
      <c r="F2125" s="107" t="s">
        <v>157</v>
      </c>
      <c r="G2125" s="144">
        <v>0</v>
      </c>
      <c r="H2125" s="145"/>
      <c r="I2125" s="144">
        <v>0</v>
      </c>
      <c r="J2125" s="146">
        <f t="shared" si="10"/>
        <v>0</v>
      </c>
    </row>
    <row r="2126" spans="1:10" s="107" customFormat="1" x14ac:dyDescent="0.3">
      <c r="A2126" s="107">
        <v>2018</v>
      </c>
      <c r="B2126" s="107" t="s">
        <v>81</v>
      </c>
      <c r="C2126" s="107" t="str">
        <f>VLOOKUP(B2126,lookup!A:C,3,FALSE)</f>
        <v>Non Metropolitan Fire Authorities</v>
      </c>
      <c r="D2126" s="107" t="str">
        <f>VLOOKUP(B2126,lookup!A:D,4,FALSE)</f>
        <v>E31000025</v>
      </c>
      <c r="E2126" s="107" t="s">
        <v>1087</v>
      </c>
      <c r="F2126" s="107" t="s">
        <v>157</v>
      </c>
      <c r="G2126" s="144">
        <v>0</v>
      </c>
      <c r="H2126" s="145"/>
      <c r="I2126" s="144">
        <v>0</v>
      </c>
      <c r="J2126" s="146">
        <f t="shared" si="10"/>
        <v>0</v>
      </c>
    </row>
    <row r="2127" spans="1:10" s="107" customFormat="1" x14ac:dyDescent="0.3">
      <c r="A2127" s="107">
        <v>2018</v>
      </c>
      <c r="B2127" s="107" t="s">
        <v>81</v>
      </c>
      <c r="C2127" s="107" t="str">
        <f>VLOOKUP(B2127,lookup!A:C,3,FALSE)</f>
        <v>Non Metropolitan Fire Authorities</v>
      </c>
      <c r="D2127" s="107" t="str">
        <f>VLOOKUP(B2127,lookup!A:D,4,FALSE)</f>
        <v>E31000025</v>
      </c>
      <c r="E2127" s="107" t="s">
        <v>176</v>
      </c>
      <c r="F2127" s="107" t="s">
        <v>157</v>
      </c>
      <c r="G2127" s="144">
        <v>0</v>
      </c>
      <c r="H2127" s="145"/>
      <c r="I2127" s="144">
        <v>0</v>
      </c>
      <c r="J2127" s="146">
        <f t="shared" si="10"/>
        <v>0</v>
      </c>
    </row>
    <row r="2128" spans="1:10" s="107" customFormat="1" x14ac:dyDescent="0.3">
      <c r="A2128" s="107">
        <v>2018</v>
      </c>
      <c r="B2128" s="107" t="s">
        <v>81</v>
      </c>
      <c r="C2128" s="107" t="str">
        <f>VLOOKUP(B2128,lookup!A:C,3,FALSE)</f>
        <v>Non Metropolitan Fire Authorities</v>
      </c>
      <c r="D2128" s="107" t="str">
        <f>VLOOKUP(B2128,lookup!A:D,4,FALSE)</f>
        <v>E31000025</v>
      </c>
      <c r="E2128" s="107" t="s">
        <v>175</v>
      </c>
      <c r="F2128" s="107" t="s">
        <v>158</v>
      </c>
      <c r="G2128" s="144">
        <v>423</v>
      </c>
      <c r="H2128" s="145"/>
      <c r="I2128" s="144">
        <v>423</v>
      </c>
      <c r="J2128" s="146">
        <f t="shared" si="10"/>
        <v>0</v>
      </c>
    </row>
    <row r="2129" spans="1:10" s="107" customFormat="1" x14ac:dyDescent="0.3">
      <c r="A2129" s="107">
        <v>2018</v>
      </c>
      <c r="B2129" s="107" t="s">
        <v>81</v>
      </c>
      <c r="C2129" s="107" t="str">
        <f>VLOOKUP(B2129,lookup!A:C,3,FALSE)</f>
        <v>Non Metropolitan Fire Authorities</v>
      </c>
      <c r="D2129" s="107" t="str">
        <f>VLOOKUP(B2129,lookup!A:D,4,FALSE)</f>
        <v>E31000025</v>
      </c>
      <c r="E2129" s="107" t="s">
        <v>177</v>
      </c>
      <c r="F2129" s="107" t="s">
        <v>158</v>
      </c>
      <c r="G2129" s="144">
        <v>2</v>
      </c>
      <c r="H2129" s="145"/>
      <c r="I2129" s="144">
        <v>2</v>
      </c>
      <c r="J2129" s="146">
        <f t="shared" si="10"/>
        <v>0</v>
      </c>
    </row>
    <row r="2130" spans="1:10" s="107" customFormat="1" x14ac:dyDescent="0.3">
      <c r="A2130" s="107">
        <v>2018</v>
      </c>
      <c r="B2130" s="107" t="s">
        <v>81</v>
      </c>
      <c r="C2130" s="107" t="str">
        <f>VLOOKUP(B2130,lookup!A:C,3,FALSE)</f>
        <v>Non Metropolitan Fire Authorities</v>
      </c>
      <c r="D2130" s="107" t="str">
        <f>VLOOKUP(B2130,lookup!A:D,4,FALSE)</f>
        <v>E31000025</v>
      </c>
      <c r="E2130" s="107" t="s">
        <v>178</v>
      </c>
      <c r="F2130" s="107" t="s">
        <v>158</v>
      </c>
      <c r="G2130" s="144">
        <v>1</v>
      </c>
      <c r="H2130" s="145"/>
      <c r="I2130" s="144">
        <v>1</v>
      </c>
      <c r="J2130" s="146">
        <f t="shared" si="10"/>
        <v>0</v>
      </c>
    </row>
    <row r="2131" spans="1:10" s="107" customFormat="1" x14ac:dyDescent="0.3">
      <c r="A2131" s="107">
        <v>2018</v>
      </c>
      <c r="B2131" s="107" t="s">
        <v>81</v>
      </c>
      <c r="C2131" s="107" t="str">
        <f>VLOOKUP(B2131,lookup!A:C,3,FALSE)</f>
        <v>Non Metropolitan Fire Authorities</v>
      </c>
      <c r="D2131" s="107" t="str">
        <f>VLOOKUP(B2131,lookup!A:D,4,FALSE)</f>
        <v>E31000025</v>
      </c>
      <c r="E2131" s="107" t="s">
        <v>179</v>
      </c>
      <c r="F2131" s="107" t="s">
        <v>158</v>
      </c>
      <c r="G2131" s="144">
        <v>3</v>
      </c>
      <c r="H2131" s="145"/>
      <c r="I2131" s="144">
        <v>3</v>
      </c>
      <c r="J2131" s="146">
        <f t="shared" si="10"/>
        <v>0</v>
      </c>
    </row>
    <row r="2132" spans="1:10" s="107" customFormat="1" x14ac:dyDescent="0.3">
      <c r="A2132" s="107">
        <v>2018</v>
      </c>
      <c r="B2132" s="107" t="s">
        <v>81</v>
      </c>
      <c r="C2132" s="107" t="str">
        <f>VLOOKUP(B2132,lookup!A:C,3,FALSE)</f>
        <v>Non Metropolitan Fire Authorities</v>
      </c>
      <c r="D2132" s="107" t="str">
        <f>VLOOKUP(B2132,lookup!A:D,4,FALSE)</f>
        <v>E31000025</v>
      </c>
      <c r="E2132" s="107" t="s">
        <v>1087</v>
      </c>
      <c r="F2132" s="107" t="s">
        <v>158</v>
      </c>
      <c r="G2132" s="144">
        <v>0</v>
      </c>
      <c r="H2132" s="145"/>
      <c r="I2132" s="144">
        <v>0</v>
      </c>
      <c r="J2132" s="146">
        <f t="shared" si="10"/>
        <v>0</v>
      </c>
    </row>
    <row r="2133" spans="1:10" s="107" customFormat="1" x14ac:dyDescent="0.3">
      <c r="A2133" s="107">
        <v>2018</v>
      </c>
      <c r="B2133" s="107" t="s">
        <v>81</v>
      </c>
      <c r="C2133" s="107" t="str">
        <f>VLOOKUP(B2133,lookup!A:C,3,FALSE)</f>
        <v>Non Metropolitan Fire Authorities</v>
      </c>
      <c r="D2133" s="107" t="str">
        <f>VLOOKUP(B2133,lookup!A:D,4,FALSE)</f>
        <v>E31000025</v>
      </c>
      <c r="E2133" s="107" t="s">
        <v>176</v>
      </c>
      <c r="F2133" s="107" t="s">
        <v>158</v>
      </c>
      <c r="G2133" s="144">
        <v>9</v>
      </c>
      <c r="H2133" s="145"/>
      <c r="I2133" s="144">
        <v>9</v>
      </c>
      <c r="J2133" s="146">
        <f t="shared" si="10"/>
        <v>0</v>
      </c>
    </row>
    <row r="2134" spans="1:10" s="107" customFormat="1" x14ac:dyDescent="0.3">
      <c r="A2134" s="107">
        <v>2018</v>
      </c>
      <c r="B2134" s="107" t="s">
        <v>81</v>
      </c>
      <c r="C2134" s="107" t="str">
        <f>VLOOKUP(B2134,lookup!A:C,3,FALSE)</f>
        <v>Non Metropolitan Fire Authorities</v>
      </c>
      <c r="D2134" s="107" t="str">
        <f>VLOOKUP(B2134,lookup!A:D,4,FALSE)</f>
        <v>E31000025</v>
      </c>
      <c r="E2134" s="107" t="s">
        <v>175</v>
      </c>
      <c r="F2134" s="107" t="s">
        <v>149</v>
      </c>
      <c r="G2134" s="144">
        <v>17</v>
      </c>
      <c r="H2134" s="145"/>
      <c r="I2134" s="144">
        <v>17</v>
      </c>
      <c r="J2134" s="146">
        <f t="shared" si="10"/>
        <v>0</v>
      </c>
    </row>
    <row r="2135" spans="1:10" s="107" customFormat="1" x14ac:dyDescent="0.3">
      <c r="A2135" s="107">
        <v>2018</v>
      </c>
      <c r="B2135" s="107" t="s">
        <v>81</v>
      </c>
      <c r="C2135" s="107" t="str">
        <f>VLOOKUP(B2135,lookup!A:C,3,FALSE)</f>
        <v>Non Metropolitan Fire Authorities</v>
      </c>
      <c r="D2135" s="107" t="str">
        <f>VLOOKUP(B2135,lookup!A:D,4,FALSE)</f>
        <v>E31000025</v>
      </c>
      <c r="E2135" s="107" t="s">
        <v>177</v>
      </c>
      <c r="F2135" s="107" t="s">
        <v>149</v>
      </c>
      <c r="G2135" s="144">
        <v>0</v>
      </c>
      <c r="H2135" s="145"/>
      <c r="I2135" s="144">
        <v>0</v>
      </c>
      <c r="J2135" s="146">
        <f t="shared" si="10"/>
        <v>0</v>
      </c>
    </row>
    <row r="2136" spans="1:10" s="107" customFormat="1" x14ac:dyDescent="0.3">
      <c r="A2136" s="107">
        <v>2018</v>
      </c>
      <c r="B2136" s="107" t="s">
        <v>81</v>
      </c>
      <c r="C2136" s="107" t="str">
        <f>VLOOKUP(B2136,lookup!A:C,3,FALSE)</f>
        <v>Non Metropolitan Fire Authorities</v>
      </c>
      <c r="D2136" s="107" t="str">
        <f>VLOOKUP(B2136,lookup!A:D,4,FALSE)</f>
        <v>E31000025</v>
      </c>
      <c r="E2136" s="107" t="s">
        <v>178</v>
      </c>
      <c r="F2136" s="107" t="s">
        <v>149</v>
      </c>
      <c r="G2136" s="144">
        <v>0</v>
      </c>
      <c r="H2136" s="145"/>
      <c r="I2136" s="144">
        <v>0</v>
      </c>
      <c r="J2136" s="146">
        <f t="shared" si="10"/>
        <v>0</v>
      </c>
    </row>
    <row r="2137" spans="1:10" s="107" customFormat="1" x14ac:dyDescent="0.3">
      <c r="A2137" s="107">
        <v>2018</v>
      </c>
      <c r="B2137" s="107" t="s">
        <v>81</v>
      </c>
      <c r="C2137" s="107" t="str">
        <f>VLOOKUP(B2137,lookup!A:C,3,FALSE)</f>
        <v>Non Metropolitan Fire Authorities</v>
      </c>
      <c r="D2137" s="107" t="str">
        <f>VLOOKUP(B2137,lookup!A:D,4,FALSE)</f>
        <v>E31000025</v>
      </c>
      <c r="E2137" s="107" t="s">
        <v>179</v>
      </c>
      <c r="F2137" s="107" t="s">
        <v>149</v>
      </c>
      <c r="G2137" s="144">
        <v>0</v>
      </c>
      <c r="H2137" s="145"/>
      <c r="I2137" s="144">
        <v>0</v>
      </c>
      <c r="J2137" s="146">
        <f t="shared" si="10"/>
        <v>0</v>
      </c>
    </row>
    <row r="2138" spans="1:10" s="107" customFormat="1" x14ac:dyDescent="0.3">
      <c r="A2138" s="107">
        <v>2018</v>
      </c>
      <c r="B2138" s="107" t="s">
        <v>81</v>
      </c>
      <c r="C2138" s="107" t="str">
        <f>VLOOKUP(B2138,lookup!A:C,3,FALSE)</f>
        <v>Non Metropolitan Fire Authorities</v>
      </c>
      <c r="D2138" s="107" t="str">
        <f>VLOOKUP(B2138,lookup!A:D,4,FALSE)</f>
        <v>E31000025</v>
      </c>
      <c r="E2138" s="107" t="s">
        <v>1087</v>
      </c>
      <c r="F2138" s="107" t="s">
        <v>149</v>
      </c>
      <c r="G2138" s="144">
        <v>0</v>
      </c>
      <c r="H2138" s="145"/>
      <c r="I2138" s="144">
        <v>0</v>
      </c>
      <c r="J2138" s="146">
        <f t="shared" si="10"/>
        <v>0</v>
      </c>
    </row>
    <row r="2139" spans="1:10" s="107" customFormat="1" x14ac:dyDescent="0.3">
      <c r="A2139" s="107">
        <v>2018</v>
      </c>
      <c r="B2139" s="107" t="s">
        <v>81</v>
      </c>
      <c r="C2139" s="107" t="str">
        <f>VLOOKUP(B2139,lookup!A:C,3,FALSE)</f>
        <v>Non Metropolitan Fire Authorities</v>
      </c>
      <c r="D2139" s="107" t="str">
        <f>VLOOKUP(B2139,lookup!A:D,4,FALSE)</f>
        <v>E31000025</v>
      </c>
      <c r="E2139" s="107" t="s">
        <v>176</v>
      </c>
      <c r="F2139" s="107" t="s">
        <v>149</v>
      </c>
      <c r="G2139" s="144">
        <v>0</v>
      </c>
      <c r="H2139" s="145"/>
      <c r="I2139" s="144">
        <v>0</v>
      </c>
      <c r="J2139" s="146">
        <f t="shared" si="10"/>
        <v>0</v>
      </c>
    </row>
    <row r="2140" spans="1:10" s="107" customFormat="1" x14ac:dyDescent="0.3">
      <c r="A2140" s="107">
        <v>2018</v>
      </c>
      <c r="B2140" s="107" t="s">
        <v>81</v>
      </c>
      <c r="C2140" s="107" t="str">
        <f>VLOOKUP(B2140,lookup!A:C,3,FALSE)</f>
        <v>Non Metropolitan Fire Authorities</v>
      </c>
      <c r="D2140" s="107" t="str">
        <f>VLOOKUP(B2140,lookup!A:D,4,FALSE)</f>
        <v>E31000025</v>
      </c>
      <c r="E2140" s="107" t="s">
        <v>175</v>
      </c>
      <c r="F2140" s="107" t="s">
        <v>150</v>
      </c>
      <c r="G2140" s="144">
        <v>48</v>
      </c>
      <c r="H2140" s="145"/>
      <c r="I2140" s="144">
        <v>48</v>
      </c>
      <c r="J2140" s="146">
        <f t="shared" si="10"/>
        <v>0</v>
      </c>
    </row>
    <row r="2141" spans="1:10" s="107" customFormat="1" x14ac:dyDescent="0.3">
      <c r="A2141" s="107">
        <v>2018</v>
      </c>
      <c r="B2141" s="107" t="s">
        <v>81</v>
      </c>
      <c r="C2141" s="107" t="str">
        <f>VLOOKUP(B2141,lookup!A:C,3,FALSE)</f>
        <v>Non Metropolitan Fire Authorities</v>
      </c>
      <c r="D2141" s="107" t="str">
        <f>VLOOKUP(B2141,lookup!A:D,4,FALSE)</f>
        <v>E31000025</v>
      </c>
      <c r="E2141" s="107" t="s">
        <v>177</v>
      </c>
      <c r="F2141" s="107" t="s">
        <v>150</v>
      </c>
      <c r="G2141" s="144">
        <v>0</v>
      </c>
      <c r="H2141" s="145"/>
      <c r="I2141" s="144">
        <v>0</v>
      </c>
      <c r="J2141" s="146">
        <f t="shared" si="10"/>
        <v>0</v>
      </c>
    </row>
    <row r="2142" spans="1:10" s="107" customFormat="1" x14ac:dyDescent="0.3">
      <c r="A2142" s="107">
        <v>2018</v>
      </c>
      <c r="B2142" s="107" t="s">
        <v>81</v>
      </c>
      <c r="C2142" s="107" t="str">
        <f>VLOOKUP(B2142,lookup!A:C,3,FALSE)</f>
        <v>Non Metropolitan Fire Authorities</v>
      </c>
      <c r="D2142" s="107" t="str">
        <f>VLOOKUP(B2142,lookup!A:D,4,FALSE)</f>
        <v>E31000025</v>
      </c>
      <c r="E2142" s="107" t="s">
        <v>178</v>
      </c>
      <c r="F2142" s="107" t="s">
        <v>150</v>
      </c>
      <c r="G2142" s="144">
        <v>0</v>
      </c>
      <c r="H2142" s="145"/>
      <c r="I2142" s="144">
        <v>0</v>
      </c>
      <c r="J2142" s="146">
        <f t="shared" si="10"/>
        <v>0</v>
      </c>
    </row>
    <row r="2143" spans="1:10" s="107" customFormat="1" x14ac:dyDescent="0.3">
      <c r="A2143" s="107">
        <v>2018</v>
      </c>
      <c r="B2143" s="107" t="s">
        <v>81</v>
      </c>
      <c r="C2143" s="107" t="str">
        <f>VLOOKUP(B2143,lookup!A:C,3,FALSE)</f>
        <v>Non Metropolitan Fire Authorities</v>
      </c>
      <c r="D2143" s="107" t="str">
        <f>VLOOKUP(B2143,lookup!A:D,4,FALSE)</f>
        <v>E31000025</v>
      </c>
      <c r="E2143" s="107" t="s">
        <v>179</v>
      </c>
      <c r="F2143" s="107" t="s">
        <v>150</v>
      </c>
      <c r="G2143" s="144">
        <v>0</v>
      </c>
      <c r="H2143" s="145"/>
      <c r="I2143" s="144">
        <v>0</v>
      </c>
      <c r="J2143" s="146">
        <f t="shared" si="10"/>
        <v>0</v>
      </c>
    </row>
    <row r="2144" spans="1:10" s="107" customFormat="1" x14ac:dyDescent="0.3">
      <c r="A2144" s="107">
        <v>2018</v>
      </c>
      <c r="B2144" s="107" t="s">
        <v>81</v>
      </c>
      <c r="C2144" s="107" t="str">
        <f>VLOOKUP(B2144,lookup!A:C,3,FALSE)</f>
        <v>Non Metropolitan Fire Authorities</v>
      </c>
      <c r="D2144" s="107" t="str">
        <f>VLOOKUP(B2144,lookup!A:D,4,FALSE)</f>
        <v>E31000025</v>
      </c>
      <c r="E2144" s="107" t="s">
        <v>1087</v>
      </c>
      <c r="F2144" s="107" t="s">
        <v>150</v>
      </c>
      <c r="G2144" s="144">
        <v>0</v>
      </c>
      <c r="H2144" s="145"/>
      <c r="I2144" s="144">
        <v>0</v>
      </c>
      <c r="J2144" s="146">
        <f t="shared" si="10"/>
        <v>0</v>
      </c>
    </row>
    <row r="2145" spans="1:10" s="107" customFormat="1" x14ac:dyDescent="0.3">
      <c r="A2145" s="107">
        <v>2018</v>
      </c>
      <c r="B2145" s="107" t="s">
        <v>81</v>
      </c>
      <c r="C2145" s="107" t="str">
        <f>VLOOKUP(B2145,lookup!A:C,3,FALSE)</f>
        <v>Non Metropolitan Fire Authorities</v>
      </c>
      <c r="D2145" s="107" t="str">
        <f>VLOOKUP(B2145,lookup!A:D,4,FALSE)</f>
        <v>E31000025</v>
      </c>
      <c r="E2145" s="107" t="s">
        <v>176</v>
      </c>
      <c r="F2145" s="107" t="s">
        <v>150</v>
      </c>
      <c r="G2145" s="144">
        <v>3</v>
      </c>
      <c r="H2145" s="145"/>
      <c r="I2145" s="144">
        <v>3</v>
      </c>
      <c r="J2145" s="146">
        <f t="shared" si="10"/>
        <v>0</v>
      </c>
    </row>
    <row r="2146" spans="1:10" s="107" customFormat="1" x14ac:dyDescent="0.3">
      <c r="A2146" s="107">
        <v>2018</v>
      </c>
      <c r="B2146" s="107" t="s">
        <v>84</v>
      </c>
      <c r="C2146" s="107" t="str">
        <f>VLOOKUP(B2146,lookup!A:C,3,FALSE)</f>
        <v>Metropolitan Fire Authorities</v>
      </c>
      <c r="D2146" s="107" t="str">
        <f>VLOOKUP(B2146,lookup!A:D,4,FALSE)</f>
        <v>E31000041</v>
      </c>
      <c r="E2146" s="107" t="s">
        <v>175</v>
      </c>
      <c r="F2146" s="107" t="s">
        <v>157</v>
      </c>
      <c r="G2146" s="144">
        <v>595</v>
      </c>
      <c r="H2146" s="145"/>
      <c r="I2146" s="144">
        <v>595</v>
      </c>
      <c r="J2146" s="146">
        <f t="shared" si="10"/>
        <v>0</v>
      </c>
    </row>
    <row r="2147" spans="1:10" s="107" customFormat="1" x14ac:dyDescent="0.3">
      <c r="A2147" s="107">
        <v>2018</v>
      </c>
      <c r="B2147" s="107" t="s">
        <v>84</v>
      </c>
      <c r="C2147" s="107" t="str">
        <f>VLOOKUP(B2147,lookup!A:C,3,FALSE)</f>
        <v>Metropolitan Fire Authorities</v>
      </c>
      <c r="D2147" s="107" t="str">
        <f>VLOOKUP(B2147,lookup!A:D,4,FALSE)</f>
        <v>E31000041</v>
      </c>
      <c r="E2147" s="107" t="s">
        <v>177</v>
      </c>
      <c r="F2147" s="107" t="s">
        <v>157</v>
      </c>
      <c r="G2147" s="144">
        <v>18</v>
      </c>
      <c r="H2147" s="145"/>
      <c r="I2147" s="144">
        <v>18</v>
      </c>
      <c r="J2147" s="146">
        <f t="shared" si="10"/>
        <v>0</v>
      </c>
    </row>
    <row r="2148" spans="1:10" s="107" customFormat="1" x14ac:dyDescent="0.3">
      <c r="A2148" s="107">
        <v>2018</v>
      </c>
      <c r="B2148" s="107" t="s">
        <v>84</v>
      </c>
      <c r="C2148" s="107" t="str">
        <f>VLOOKUP(B2148,lookup!A:C,3,FALSE)</f>
        <v>Metropolitan Fire Authorities</v>
      </c>
      <c r="D2148" s="107" t="str">
        <f>VLOOKUP(B2148,lookup!A:D,4,FALSE)</f>
        <v>E31000041</v>
      </c>
      <c r="E2148" s="107" t="s">
        <v>178</v>
      </c>
      <c r="F2148" s="107" t="s">
        <v>157</v>
      </c>
      <c r="G2148" s="144">
        <v>0</v>
      </c>
      <c r="H2148" s="145"/>
      <c r="I2148" s="144">
        <v>0</v>
      </c>
      <c r="J2148" s="146">
        <f t="shared" si="10"/>
        <v>0</v>
      </c>
    </row>
    <row r="2149" spans="1:10" s="107" customFormat="1" x14ac:dyDescent="0.3">
      <c r="A2149" s="107">
        <v>2018</v>
      </c>
      <c r="B2149" s="107" t="s">
        <v>84</v>
      </c>
      <c r="C2149" s="107" t="str">
        <f>VLOOKUP(B2149,lookup!A:C,3,FALSE)</f>
        <v>Metropolitan Fire Authorities</v>
      </c>
      <c r="D2149" s="107" t="str">
        <f>VLOOKUP(B2149,lookup!A:D,4,FALSE)</f>
        <v>E31000041</v>
      </c>
      <c r="E2149" s="107" t="s">
        <v>179</v>
      </c>
      <c r="F2149" s="107" t="s">
        <v>157</v>
      </c>
      <c r="G2149" s="144">
        <v>7</v>
      </c>
      <c r="H2149" s="145"/>
      <c r="I2149" s="144">
        <v>7</v>
      </c>
      <c r="J2149" s="146">
        <f t="shared" si="10"/>
        <v>0</v>
      </c>
    </row>
    <row r="2150" spans="1:10" s="107" customFormat="1" x14ac:dyDescent="0.3">
      <c r="A2150" s="107">
        <v>2018</v>
      </c>
      <c r="B2150" s="107" t="s">
        <v>84</v>
      </c>
      <c r="C2150" s="107" t="str">
        <f>VLOOKUP(B2150,lookup!A:C,3,FALSE)</f>
        <v>Metropolitan Fire Authorities</v>
      </c>
      <c r="D2150" s="107" t="str">
        <f>VLOOKUP(B2150,lookup!A:D,4,FALSE)</f>
        <v>E31000041</v>
      </c>
      <c r="E2150" s="107" t="s">
        <v>1087</v>
      </c>
      <c r="F2150" s="107" t="s">
        <v>157</v>
      </c>
      <c r="G2150" s="144">
        <v>5</v>
      </c>
      <c r="H2150" s="145"/>
      <c r="I2150" s="144">
        <v>5</v>
      </c>
      <c r="J2150" s="146">
        <f t="shared" si="10"/>
        <v>0</v>
      </c>
    </row>
    <row r="2151" spans="1:10" s="107" customFormat="1" x14ac:dyDescent="0.3">
      <c r="A2151" s="107">
        <v>2018</v>
      </c>
      <c r="B2151" s="107" t="s">
        <v>84</v>
      </c>
      <c r="C2151" s="107" t="str">
        <f>VLOOKUP(B2151,lookup!A:C,3,FALSE)</f>
        <v>Metropolitan Fire Authorities</v>
      </c>
      <c r="D2151" s="107" t="str">
        <f>VLOOKUP(B2151,lookup!A:D,4,FALSE)</f>
        <v>E31000041</v>
      </c>
      <c r="E2151" s="107" t="s">
        <v>176</v>
      </c>
      <c r="F2151" s="107" t="s">
        <v>157</v>
      </c>
      <c r="G2151" s="144">
        <v>7</v>
      </c>
      <c r="H2151" s="145"/>
      <c r="I2151" s="144">
        <v>7</v>
      </c>
      <c r="J2151" s="146">
        <f t="shared" si="10"/>
        <v>0</v>
      </c>
    </row>
    <row r="2152" spans="1:10" s="107" customFormat="1" x14ac:dyDescent="0.3">
      <c r="A2152" s="107">
        <v>2018</v>
      </c>
      <c r="B2152" s="107" t="s">
        <v>84</v>
      </c>
      <c r="C2152" s="107" t="str">
        <f>VLOOKUP(B2152,lookup!A:C,3,FALSE)</f>
        <v>Metropolitan Fire Authorities</v>
      </c>
      <c r="D2152" s="107" t="str">
        <f>VLOOKUP(B2152,lookup!A:D,4,FALSE)</f>
        <v>E31000041</v>
      </c>
      <c r="E2152" s="107" t="s">
        <v>175</v>
      </c>
      <c r="F2152" s="107" t="s">
        <v>158</v>
      </c>
      <c r="G2152" s="144">
        <v>142</v>
      </c>
      <c r="H2152" s="145"/>
      <c r="I2152" s="144">
        <v>142</v>
      </c>
      <c r="J2152" s="146">
        <f t="shared" si="10"/>
        <v>0</v>
      </c>
    </row>
    <row r="2153" spans="1:10" s="107" customFormat="1" x14ac:dyDescent="0.3">
      <c r="A2153" s="107">
        <v>2018</v>
      </c>
      <c r="B2153" s="107" t="s">
        <v>84</v>
      </c>
      <c r="C2153" s="107" t="str">
        <f>VLOOKUP(B2153,lookup!A:C,3,FALSE)</f>
        <v>Metropolitan Fire Authorities</v>
      </c>
      <c r="D2153" s="107" t="str">
        <f>VLOOKUP(B2153,lookup!A:D,4,FALSE)</f>
        <v>E31000041</v>
      </c>
      <c r="E2153" s="107" t="s">
        <v>177</v>
      </c>
      <c r="F2153" s="107" t="s">
        <v>158</v>
      </c>
      <c r="G2153" s="144">
        <v>4</v>
      </c>
      <c r="H2153" s="145"/>
      <c r="I2153" s="144">
        <v>4</v>
      </c>
      <c r="J2153" s="146">
        <f t="shared" si="10"/>
        <v>0</v>
      </c>
    </row>
    <row r="2154" spans="1:10" s="107" customFormat="1" x14ac:dyDescent="0.3">
      <c r="A2154" s="107">
        <v>2018</v>
      </c>
      <c r="B2154" s="107" t="s">
        <v>84</v>
      </c>
      <c r="C2154" s="107" t="str">
        <f>VLOOKUP(B2154,lookup!A:C,3,FALSE)</f>
        <v>Metropolitan Fire Authorities</v>
      </c>
      <c r="D2154" s="107" t="str">
        <f>VLOOKUP(B2154,lookup!A:D,4,FALSE)</f>
        <v>E31000041</v>
      </c>
      <c r="E2154" s="107" t="s">
        <v>178</v>
      </c>
      <c r="F2154" s="107" t="s">
        <v>158</v>
      </c>
      <c r="G2154" s="144">
        <v>0</v>
      </c>
      <c r="H2154" s="145"/>
      <c r="I2154" s="144">
        <v>0</v>
      </c>
      <c r="J2154" s="146">
        <f t="shared" si="10"/>
        <v>0</v>
      </c>
    </row>
    <row r="2155" spans="1:10" s="107" customFormat="1" x14ac:dyDescent="0.3">
      <c r="A2155" s="107">
        <v>2018</v>
      </c>
      <c r="B2155" s="107" t="s">
        <v>84</v>
      </c>
      <c r="C2155" s="107" t="str">
        <f>VLOOKUP(B2155,lookup!A:C,3,FALSE)</f>
        <v>Metropolitan Fire Authorities</v>
      </c>
      <c r="D2155" s="107" t="str">
        <f>VLOOKUP(B2155,lookup!A:D,4,FALSE)</f>
        <v>E31000041</v>
      </c>
      <c r="E2155" s="107" t="s">
        <v>179</v>
      </c>
      <c r="F2155" s="107" t="s">
        <v>158</v>
      </c>
      <c r="G2155" s="144">
        <v>2</v>
      </c>
      <c r="H2155" s="145"/>
      <c r="I2155" s="144">
        <v>2</v>
      </c>
      <c r="J2155" s="146">
        <f t="shared" si="10"/>
        <v>0</v>
      </c>
    </row>
    <row r="2156" spans="1:10" s="107" customFormat="1" x14ac:dyDescent="0.3">
      <c r="A2156" s="107">
        <v>2018</v>
      </c>
      <c r="B2156" s="107" t="s">
        <v>84</v>
      </c>
      <c r="C2156" s="107" t="str">
        <f>VLOOKUP(B2156,lookup!A:C,3,FALSE)</f>
        <v>Metropolitan Fire Authorities</v>
      </c>
      <c r="D2156" s="107" t="str">
        <f>VLOOKUP(B2156,lookup!A:D,4,FALSE)</f>
        <v>E31000041</v>
      </c>
      <c r="E2156" s="107" t="s">
        <v>1087</v>
      </c>
      <c r="F2156" s="107" t="s">
        <v>158</v>
      </c>
      <c r="G2156" s="144">
        <v>2</v>
      </c>
      <c r="H2156" s="145"/>
      <c r="I2156" s="144">
        <v>2</v>
      </c>
      <c r="J2156" s="146">
        <f t="shared" si="10"/>
        <v>0</v>
      </c>
    </row>
    <row r="2157" spans="1:10" s="107" customFormat="1" x14ac:dyDescent="0.3">
      <c r="A2157" s="107">
        <v>2018</v>
      </c>
      <c r="B2157" s="107" t="s">
        <v>84</v>
      </c>
      <c r="C2157" s="107" t="str">
        <f>VLOOKUP(B2157,lookup!A:C,3,FALSE)</f>
        <v>Metropolitan Fire Authorities</v>
      </c>
      <c r="D2157" s="107" t="str">
        <f>VLOOKUP(B2157,lookup!A:D,4,FALSE)</f>
        <v>E31000041</v>
      </c>
      <c r="E2157" s="107" t="s">
        <v>176</v>
      </c>
      <c r="F2157" s="107" t="s">
        <v>158</v>
      </c>
      <c r="G2157" s="144">
        <v>2</v>
      </c>
      <c r="H2157" s="145"/>
      <c r="I2157" s="144">
        <v>2</v>
      </c>
      <c r="J2157" s="146">
        <f t="shared" si="10"/>
        <v>0</v>
      </c>
    </row>
    <row r="2158" spans="1:10" s="107" customFormat="1" x14ac:dyDescent="0.3">
      <c r="A2158" s="107">
        <v>2018</v>
      </c>
      <c r="B2158" s="107" t="s">
        <v>84</v>
      </c>
      <c r="C2158" s="107" t="str">
        <f>VLOOKUP(B2158,lookup!A:C,3,FALSE)</f>
        <v>Metropolitan Fire Authorities</v>
      </c>
      <c r="D2158" s="107" t="str">
        <f>VLOOKUP(B2158,lookup!A:D,4,FALSE)</f>
        <v>E31000041</v>
      </c>
      <c r="E2158" s="107" t="s">
        <v>175</v>
      </c>
      <c r="F2158" s="107" t="s">
        <v>149</v>
      </c>
      <c r="G2158" s="144">
        <v>32</v>
      </c>
      <c r="H2158" s="145"/>
      <c r="I2158" s="144">
        <v>32</v>
      </c>
      <c r="J2158" s="146">
        <f t="shared" si="10"/>
        <v>0</v>
      </c>
    </row>
    <row r="2159" spans="1:10" s="107" customFormat="1" x14ac:dyDescent="0.3">
      <c r="A2159" s="107">
        <v>2018</v>
      </c>
      <c r="B2159" s="107" t="s">
        <v>84</v>
      </c>
      <c r="C2159" s="107" t="str">
        <f>VLOOKUP(B2159,lookup!A:C,3,FALSE)</f>
        <v>Metropolitan Fire Authorities</v>
      </c>
      <c r="D2159" s="107" t="str">
        <f>VLOOKUP(B2159,lookup!A:D,4,FALSE)</f>
        <v>E31000041</v>
      </c>
      <c r="E2159" s="107" t="s">
        <v>177</v>
      </c>
      <c r="F2159" s="107" t="s">
        <v>149</v>
      </c>
      <c r="G2159" s="144">
        <v>0</v>
      </c>
      <c r="H2159" s="145"/>
      <c r="I2159" s="144">
        <v>0</v>
      </c>
      <c r="J2159" s="146">
        <f t="shared" si="10"/>
        <v>0</v>
      </c>
    </row>
    <row r="2160" spans="1:10" s="107" customFormat="1" x14ac:dyDescent="0.3">
      <c r="A2160" s="107">
        <v>2018</v>
      </c>
      <c r="B2160" s="107" t="s">
        <v>84</v>
      </c>
      <c r="C2160" s="107" t="str">
        <f>VLOOKUP(B2160,lookup!A:C,3,FALSE)</f>
        <v>Metropolitan Fire Authorities</v>
      </c>
      <c r="D2160" s="107" t="str">
        <f>VLOOKUP(B2160,lookup!A:D,4,FALSE)</f>
        <v>E31000041</v>
      </c>
      <c r="E2160" s="107" t="s">
        <v>178</v>
      </c>
      <c r="F2160" s="107" t="s">
        <v>149</v>
      </c>
      <c r="G2160" s="144">
        <v>0</v>
      </c>
      <c r="H2160" s="145"/>
      <c r="I2160" s="144">
        <v>0</v>
      </c>
      <c r="J2160" s="146">
        <f t="shared" si="10"/>
        <v>0</v>
      </c>
    </row>
    <row r="2161" spans="1:10" s="107" customFormat="1" x14ac:dyDescent="0.3">
      <c r="A2161" s="107">
        <v>2018</v>
      </c>
      <c r="B2161" s="107" t="s">
        <v>84</v>
      </c>
      <c r="C2161" s="107" t="str">
        <f>VLOOKUP(B2161,lookup!A:C,3,FALSE)</f>
        <v>Metropolitan Fire Authorities</v>
      </c>
      <c r="D2161" s="107" t="str">
        <f>VLOOKUP(B2161,lookup!A:D,4,FALSE)</f>
        <v>E31000041</v>
      </c>
      <c r="E2161" s="107" t="s">
        <v>179</v>
      </c>
      <c r="F2161" s="107" t="s">
        <v>149</v>
      </c>
      <c r="G2161" s="144">
        <v>0</v>
      </c>
      <c r="H2161" s="145"/>
      <c r="I2161" s="144">
        <v>0</v>
      </c>
      <c r="J2161" s="146">
        <f t="shared" si="10"/>
        <v>0</v>
      </c>
    </row>
    <row r="2162" spans="1:10" s="107" customFormat="1" x14ac:dyDescent="0.3">
      <c r="A2162" s="107">
        <v>2018</v>
      </c>
      <c r="B2162" s="107" t="s">
        <v>84</v>
      </c>
      <c r="C2162" s="107" t="str">
        <f>VLOOKUP(B2162,lookup!A:C,3,FALSE)</f>
        <v>Metropolitan Fire Authorities</v>
      </c>
      <c r="D2162" s="107" t="str">
        <f>VLOOKUP(B2162,lookup!A:D,4,FALSE)</f>
        <v>E31000041</v>
      </c>
      <c r="E2162" s="107" t="s">
        <v>1087</v>
      </c>
      <c r="F2162" s="107" t="s">
        <v>149</v>
      </c>
      <c r="G2162" s="144">
        <v>0</v>
      </c>
      <c r="H2162" s="145"/>
      <c r="I2162" s="144">
        <v>0</v>
      </c>
      <c r="J2162" s="146">
        <f t="shared" si="10"/>
        <v>0</v>
      </c>
    </row>
    <row r="2163" spans="1:10" s="107" customFormat="1" x14ac:dyDescent="0.3">
      <c r="A2163" s="107">
        <v>2018</v>
      </c>
      <c r="B2163" s="107" t="s">
        <v>84</v>
      </c>
      <c r="C2163" s="107" t="str">
        <f>VLOOKUP(B2163,lookup!A:C,3,FALSE)</f>
        <v>Metropolitan Fire Authorities</v>
      </c>
      <c r="D2163" s="107" t="str">
        <f>VLOOKUP(B2163,lookup!A:D,4,FALSE)</f>
        <v>E31000041</v>
      </c>
      <c r="E2163" s="107" t="s">
        <v>176</v>
      </c>
      <c r="F2163" s="107" t="s">
        <v>149</v>
      </c>
      <c r="G2163" s="144">
        <v>0</v>
      </c>
      <c r="H2163" s="145"/>
      <c r="I2163" s="144">
        <v>0</v>
      </c>
      <c r="J2163" s="146">
        <f t="shared" si="10"/>
        <v>0</v>
      </c>
    </row>
    <row r="2164" spans="1:10" s="107" customFormat="1" x14ac:dyDescent="0.3">
      <c r="A2164" s="107">
        <v>2018</v>
      </c>
      <c r="B2164" s="107" t="s">
        <v>84</v>
      </c>
      <c r="C2164" s="107" t="str">
        <f>VLOOKUP(B2164,lookup!A:C,3,FALSE)</f>
        <v>Metropolitan Fire Authorities</v>
      </c>
      <c r="D2164" s="107" t="str">
        <f>VLOOKUP(B2164,lookup!A:D,4,FALSE)</f>
        <v>E31000041</v>
      </c>
      <c r="E2164" s="107" t="s">
        <v>175</v>
      </c>
      <c r="F2164" s="107" t="s">
        <v>150</v>
      </c>
      <c r="G2164" s="144">
        <v>293</v>
      </c>
      <c r="H2164" s="145"/>
      <c r="I2164" s="144">
        <v>293</v>
      </c>
      <c r="J2164" s="146">
        <f t="shared" si="10"/>
        <v>0</v>
      </c>
    </row>
    <row r="2165" spans="1:10" s="107" customFormat="1" x14ac:dyDescent="0.3">
      <c r="A2165" s="107">
        <v>2018</v>
      </c>
      <c r="B2165" s="107" t="s">
        <v>84</v>
      </c>
      <c r="C2165" s="107" t="str">
        <f>VLOOKUP(B2165,lookup!A:C,3,FALSE)</f>
        <v>Metropolitan Fire Authorities</v>
      </c>
      <c r="D2165" s="107" t="str">
        <f>VLOOKUP(B2165,lookup!A:D,4,FALSE)</f>
        <v>E31000041</v>
      </c>
      <c r="E2165" s="107" t="s">
        <v>177</v>
      </c>
      <c r="F2165" s="107" t="s">
        <v>150</v>
      </c>
      <c r="G2165" s="144">
        <v>3</v>
      </c>
      <c r="H2165" s="145"/>
      <c r="I2165" s="144">
        <v>3</v>
      </c>
      <c r="J2165" s="146">
        <f t="shared" si="10"/>
        <v>0</v>
      </c>
    </row>
    <row r="2166" spans="1:10" s="107" customFormat="1" x14ac:dyDescent="0.3">
      <c r="A2166" s="107">
        <v>2018</v>
      </c>
      <c r="B2166" s="107" t="s">
        <v>84</v>
      </c>
      <c r="C2166" s="107" t="str">
        <f>VLOOKUP(B2166,lookup!A:C,3,FALSE)</f>
        <v>Metropolitan Fire Authorities</v>
      </c>
      <c r="D2166" s="107" t="str">
        <f>VLOOKUP(B2166,lookup!A:D,4,FALSE)</f>
        <v>E31000041</v>
      </c>
      <c r="E2166" s="107" t="s">
        <v>178</v>
      </c>
      <c r="F2166" s="107" t="s">
        <v>150</v>
      </c>
      <c r="G2166" s="144">
        <v>2</v>
      </c>
      <c r="H2166" s="145"/>
      <c r="I2166" s="144">
        <v>2</v>
      </c>
      <c r="J2166" s="146">
        <f t="shared" si="10"/>
        <v>0</v>
      </c>
    </row>
    <row r="2167" spans="1:10" s="107" customFormat="1" x14ac:dyDescent="0.3">
      <c r="A2167" s="107">
        <v>2018</v>
      </c>
      <c r="B2167" s="107" t="s">
        <v>84</v>
      </c>
      <c r="C2167" s="107" t="str">
        <f>VLOOKUP(B2167,lookup!A:C,3,FALSE)</f>
        <v>Metropolitan Fire Authorities</v>
      </c>
      <c r="D2167" s="107" t="str">
        <f>VLOOKUP(B2167,lookup!A:D,4,FALSE)</f>
        <v>E31000041</v>
      </c>
      <c r="E2167" s="107" t="s">
        <v>179</v>
      </c>
      <c r="F2167" s="107" t="s">
        <v>150</v>
      </c>
      <c r="G2167" s="144">
        <v>4</v>
      </c>
      <c r="H2167" s="145"/>
      <c r="I2167" s="144">
        <v>4</v>
      </c>
      <c r="J2167" s="146">
        <f t="shared" si="10"/>
        <v>0</v>
      </c>
    </row>
    <row r="2168" spans="1:10" s="107" customFormat="1" x14ac:dyDescent="0.3">
      <c r="A2168" s="107">
        <v>2018</v>
      </c>
      <c r="B2168" s="107" t="s">
        <v>84</v>
      </c>
      <c r="C2168" s="107" t="str">
        <f>VLOOKUP(B2168,lookup!A:C,3,FALSE)</f>
        <v>Metropolitan Fire Authorities</v>
      </c>
      <c r="D2168" s="107" t="str">
        <f>VLOOKUP(B2168,lookup!A:D,4,FALSE)</f>
        <v>E31000041</v>
      </c>
      <c r="E2168" s="107" t="s">
        <v>1087</v>
      </c>
      <c r="F2168" s="107" t="s">
        <v>150</v>
      </c>
      <c r="G2168" s="144">
        <v>0</v>
      </c>
      <c r="H2168" s="145"/>
      <c r="I2168" s="144">
        <v>0</v>
      </c>
      <c r="J2168" s="146">
        <f t="shared" si="10"/>
        <v>0</v>
      </c>
    </row>
    <row r="2169" spans="1:10" s="107" customFormat="1" x14ac:dyDescent="0.3">
      <c r="A2169" s="107">
        <v>2018</v>
      </c>
      <c r="B2169" s="107" t="s">
        <v>84</v>
      </c>
      <c r="C2169" s="107" t="str">
        <f>VLOOKUP(B2169,lookup!A:C,3,FALSE)</f>
        <v>Metropolitan Fire Authorities</v>
      </c>
      <c r="D2169" s="107" t="str">
        <f>VLOOKUP(B2169,lookup!A:D,4,FALSE)</f>
        <v>E31000041</v>
      </c>
      <c r="E2169" s="107" t="s">
        <v>176</v>
      </c>
      <c r="F2169" s="107" t="s">
        <v>150</v>
      </c>
      <c r="G2169" s="144">
        <v>7</v>
      </c>
      <c r="H2169" s="145"/>
      <c r="I2169" s="144">
        <v>7</v>
      </c>
      <c r="J2169" s="146">
        <f t="shared" si="10"/>
        <v>0</v>
      </c>
    </row>
    <row r="2170" spans="1:10" s="107" customFormat="1" x14ac:dyDescent="0.3">
      <c r="A2170" s="107">
        <v>2018</v>
      </c>
      <c r="B2170" s="107" t="s">
        <v>87</v>
      </c>
      <c r="C2170" s="107" t="str">
        <f>VLOOKUP(B2170,lookup!A:C,3,FALSE)</f>
        <v>Non Metropolitan Fire Authorities</v>
      </c>
      <c r="D2170" s="107" t="str">
        <f>VLOOKUP(B2170,lookup!A:D,4,FALSE)</f>
        <v>E31000026</v>
      </c>
      <c r="E2170" s="107" t="s">
        <v>175</v>
      </c>
      <c r="F2170" s="107" t="s">
        <v>157</v>
      </c>
      <c r="G2170" s="144">
        <v>225</v>
      </c>
      <c r="H2170" s="145"/>
      <c r="I2170" s="144">
        <v>225</v>
      </c>
      <c r="J2170" s="146">
        <f t="shared" si="10"/>
        <v>0</v>
      </c>
    </row>
    <row r="2171" spans="1:10" s="107" customFormat="1" x14ac:dyDescent="0.3">
      <c r="A2171" s="107">
        <v>2018</v>
      </c>
      <c r="B2171" s="107" t="s">
        <v>87</v>
      </c>
      <c r="C2171" s="107" t="str">
        <f>VLOOKUP(B2171,lookup!A:C,3,FALSE)</f>
        <v>Non Metropolitan Fire Authorities</v>
      </c>
      <c r="D2171" s="107" t="str">
        <f>VLOOKUP(B2171,lookup!A:D,4,FALSE)</f>
        <v>E31000026</v>
      </c>
      <c r="E2171" s="107" t="s">
        <v>177</v>
      </c>
      <c r="F2171" s="107" t="s">
        <v>157</v>
      </c>
      <c r="G2171" s="144">
        <v>1</v>
      </c>
      <c r="H2171" s="145"/>
      <c r="I2171" s="144">
        <v>1</v>
      </c>
      <c r="J2171" s="146">
        <f t="shared" si="10"/>
        <v>0</v>
      </c>
    </row>
    <row r="2172" spans="1:10" s="107" customFormat="1" x14ac:dyDescent="0.3">
      <c r="A2172" s="107">
        <v>2018</v>
      </c>
      <c r="B2172" s="107" t="s">
        <v>87</v>
      </c>
      <c r="C2172" s="107" t="str">
        <f>VLOOKUP(B2172,lookup!A:C,3,FALSE)</f>
        <v>Non Metropolitan Fire Authorities</v>
      </c>
      <c r="D2172" s="107" t="str">
        <f>VLOOKUP(B2172,lookup!A:D,4,FALSE)</f>
        <v>E31000026</v>
      </c>
      <c r="E2172" s="107" t="s">
        <v>178</v>
      </c>
      <c r="F2172" s="107" t="s">
        <v>157</v>
      </c>
      <c r="G2172" s="144">
        <v>0</v>
      </c>
      <c r="H2172" s="145"/>
      <c r="I2172" s="144">
        <v>0</v>
      </c>
      <c r="J2172" s="146">
        <f t="shared" si="10"/>
        <v>0</v>
      </c>
    </row>
    <row r="2173" spans="1:10" s="107" customFormat="1" x14ac:dyDescent="0.3">
      <c r="A2173" s="107">
        <v>2018</v>
      </c>
      <c r="B2173" s="107" t="s">
        <v>87</v>
      </c>
      <c r="C2173" s="107" t="str">
        <f>VLOOKUP(B2173,lookup!A:C,3,FALSE)</f>
        <v>Non Metropolitan Fire Authorities</v>
      </c>
      <c r="D2173" s="107" t="str">
        <f>VLOOKUP(B2173,lookup!A:D,4,FALSE)</f>
        <v>E31000026</v>
      </c>
      <c r="E2173" s="107" t="s">
        <v>179</v>
      </c>
      <c r="F2173" s="107" t="s">
        <v>157</v>
      </c>
      <c r="G2173" s="144">
        <v>1</v>
      </c>
      <c r="H2173" s="145"/>
      <c r="I2173" s="144">
        <v>1</v>
      </c>
      <c r="J2173" s="146">
        <f t="shared" si="10"/>
        <v>0</v>
      </c>
    </row>
    <row r="2174" spans="1:10" s="107" customFormat="1" x14ac:dyDescent="0.3">
      <c r="A2174" s="107">
        <v>2018</v>
      </c>
      <c r="B2174" s="107" t="s">
        <v>87</v>
      </c>
      <c r="C2174" s="107" t="str">
        <f>VLOOKUP(B2174,lookup!A:C,3,FALSE)</f>
        <v>Non Metropolitan Fire Authorities</v>
      </c>
      <c r="D2174" s="107" t="str">
        <f>VLOOKUP(B2174,lookup!A:D,4,FALSE)</f>
        <v>E31000026</v>
      </c>
      <c r="E2174" s="107" t="s">
        <v>1087</v>
      </c>
      <c r="F2174" s="107" t="s">
        <v>157</v>
      </c>
      <c r="G2174" s="144">
        <v>0</v>
      </c>
      <c r="H2174" s="145"/>
      <c r="I2174" s="144">
        <v>0</v>
      </c>
      <c r="J2174" s="146">
        <f t="shared" si="10"/>
        <v>0</v>
      </c>
    </row>
    <row r="2175" spans="1:10" s="107" customFormat="1" x14ac:dyDescent="0.3">
      <c r="A2175" s="107">
        <v>2018</v>
      </c>
      <c r="B2175" s="107" t="s">
        <v>87</v>
      </c>
      <c r="C2175" s="107" t="str">
        <f>VLOOKUP(B2175,lookup!A:C,3,FALSE)</f>
        <v>Non Metropolitan Fire Authorities</v>
      </c>
      <c r="D2175" s="107" t="str">
        <f>VLOOKUP(B2175,lookup!A:D,4,FALSE)</f>
        <v>E31000026</v>
      </c>
      <c r="E2175" s="107" t="s">
        <v>176</v>
      </c>
      <c r="F2175" s="107" t="s">
        <v>157</v>
      </c>
      <c r="G2175" s="144">
        <v>40</v>
      </c>
      <c r="H2175" s="145"/>
      <c r="I2175" s="144">
        <v>40</v>
      </c>
      <c r="J2175" s="146">
        <f t="shared" si="10"/>
        <v>0</v>
      </c>
    </row>
    <row r="2176" spans="1:10" s="107" customFormat="1" x14ac:dyDescent="0.3">
      <c r="A2176" s="107">
        <v>2018</v>
      </c>
      <c r="B2176" s="107" t="s">
        <v>87</v>
      </c>
      <c r="C2176" s="107" t="str">
        <f>VLOOKUP(B2176,lookup!A:C,3,FALSE)</f>
        <v>Non Metropolitan Fire Authorities</v>
      </c>
      <c r="D2176" s="107" t="str">
        <f>VLOOKUP(B2176,lookup!A:D,4,FALSE)</f>
        <v>E31000026</v>
      </c>
      <c r="E2176" s="107" t="s">
        <v>175</v>
      </c>
      <c r="F2176" s="107" t="s">
        <v>158</v>
      </c>
      <c r="G2176" s="144">
        <v>408</v>
      </c>
      <c r="H2176" s="145"/>
      <c r="I2176" s="144">
        <v>408</v>
      </c>
      <c r="J2176" s="146">
        <f t="shared" si="10"/>
        <v>0</v>
      </c>
    </row>
    <row r="2177" spans="1:10" s="107" customFormat="1" x14ac:dyDescent="0.3">
      <c r="A2177" s="107">
        <v>2018</v>
      </c>
      <c r="B2177" s="107" t="s">
        <v>87</v>
      </c>
      <c r="C2177" s="107" t="str">
        <f>VLOOKUP(B2177,lookup!A:C,3,FALSE)</f>
        <v>Non Metropolitan Fire Authorities</v>
      </c>
      <c r="D2177" s="107" t="str">
        <f>VLOOKUP(B2177,lookup!A:D,4,FALSE)</f>
        <v>E31000026</v>
      </c>
      <c r="E2177" s="107" t="s">
        <v>177</v>
      </c>
      <c r="F2177" s="107" t="s">
        <v>158</v>
      </c>
      <c r="G2177" s="144">
        <v>2</v>
      </c>
      <c r="H2177" s="145"/>
      <c r="I2177" s="144">
        <v>2</v>
      </c>
      <c r="J2177" s="146">
        <f t="shared" si="10"/>
        <v>0</v>
      </c>
    </row>
    <row r="2178" spans="1:10" s="107" customFormat="1" x14ac:dyDescent="0.3">
      <c r="A2178" s="107">
        <v>2018</v>
      </c>
      <c r="B2178" s="107" t="s">
        <v>87</v>
      </c>
      <c r="C2178" s="107" t="str">
        <f>VLOOKUP(B2178,lookup!A:C,3,FALSE)</f>
        <v>Non Metropolitan Fire Authorities</v>
      </c>
      <c r="D2178" s="107" t="str">
        <f>VLOOKUP(B2178,lookup!A:D,4,FALSE)</f>
        <v>E31000026</v>
      </c>
      <c r="E2178" s="107" t="s">
        <v>178</v>
      </c>
      <c r="F2178" s="107" t="s">
        <v>158</v>
      </c>
      <c r="G2178" s="144">
        <v>0</v>
      </c>
      <c r="H2178" s="145"/>
      <c r="I2178" s="144">
        <v>0</v>
      </c>
      <c r="J2178" s="146">
        <f t="shared" si="10"/>
        <v>0</v>
      </c>
    </row>
    <row r="2179" spans="1:10" s="107" customFormat="1" x14ac:dyDescent="0.3">
      <c r="A2179" s="107">
        <v>2018</v>
      </c>
      <c r="B2179" s="107" t="s">
        <v>87</v>
      </c>
      <c r="C2179" s="107" t="str">
        <f>VLOOKUP(B2179,lookup!A:C,3,FALSE)</f>
        <v>Non Metropolitan Fire Authorities</v>
      </c>
      <c r="D2179" s="107" t="str">
        <f>VLOOKUP(B2179,lookup!A:D,4,FALSE)</f>
        <v>E31000026</v>
      </c>
      <c r="E2179" s="107" t="s">
        <v>179</v>
      </c>
      <c r="F2179" s="107" t="s">
        <v>158</v>
      </c>
      <c r="G2179" s="144">
        <v>0</v>
      </c>
      <c r="H2179" s="145"/>
      <c r="I2179" s="144">
        <v>0</v>
      </c>
      <c r="J2179" s="146">
        <f t="shared" ref="J2179:J2242" si="11">G2179-I2179</f>
        <v>0</v>
      </c>
    </row>
    <row r="2180" spans="1:10" s="107" customFormat="1" x14ac:dyDescent="0.3">
      <c r="A2180" s="107">
        <v>2018</v>
      </c>
      <c r="B2180" s="107" t="s">
        <v>87</v>
      </c>
      <c r="C2180" s="107" t="str">
        <f>VLOOKUP(B2180,lookup!A:C,3,FALSE)</f>
        <v>Non Metropolitan Fire Authorities</v>
      </c>
      <c r="D2180" s="107" t="str">
        <f>VLOOKUP(B2180,lookup!A:D,4,FALSE)</f>
        <v>E31000026</v>
      </c>
      <c r="E2180" s="107" t="s">
        <v>1087</v>
      </c>
      <c r="F2180" s="107" t="s">
        <v>158</v>
      </c>
      <c r="G2180" s="144">
        <v>0</v>
      </c>
      <c r="H2180" s="145"/>
      <c r="I2180" s="144">
        <v>0</v>
      </c>
      <c r="J2180" s="146">
        <f t="shared" si="11"/>
        <v>0</v>
      </c>
    </row>
    <row r="2181" spans="1:10" s="107" customFormat="1" x14ac:dyDescent="0.3">
      <c r="A2181" s="107">
        <v>2018</v>
      </c>
      <c r="B2181" s="107" t="s">
        <v>87</v>
      </c>
      <c r="C2181" s="107" t="str">
        <f>VLOOKUP(B2181,lookup!A:C,3,FALSE)</f>
        <v>Non Metropolitan Fire Authorities</v>
      </c>
      <c r="D2181" s="107" t="str">
        <f>VLOOKUP(B2181,lookup!A:D,4,FALSE)</f>
        <v>E31000026</v>
      </c>
      <c r="E2181" s="107" t="s">
        <v>176</v>
      </c>
      <c r="F2181" s="107" t="s">
        <v>158</v>
      </c>
      <c r="G2181" s="144">
        <v>61</v>
      </c>
      <c r="H2181" s="145"/>
      <c r="I2181" s="144">
        <v>61</v>
      </c>
      <c r="J2181" s="146">
        <f t="shared" si="11"/>
        <v>0</v>
      </c>
    </row>
    <row r="2182" spans="1:10" s="107" customFormat="1" x14ac:dyDescent="0.3">
      <c r="A2182" s="107">
        <v>2018</v>
      </c>
      <c r="B2182" s="107" t="s">
        <v>87</v>
      </c>
      <c r="C2182" s="107" t="str">
        <f>VLOOKUP(B2182,lookup!A:C,3,FALSE)</f>
        <v>Non Metropolitan Fire Authorities</v>
      </c>
      <c r="D2182" s="107" t="str">
        <f>VLOOKUP(B2182,lookup!A:D,4,FALSE)</f>
        <v>E31000026</v>
      </c>
      <c r="E2182" s="107" t="s">
        <v>175</v>
      </c>
      <c r="F2182" s="107" t="s">
        <v>149</v>
      </c>
      <c r="G2182" s="144">
        <v>23</v>
      </c>
      <c r="H2182" s="145"/>
      <c r="I2182" s="144">
        <v>23</v>
      </c>
      <c r="J2182" s="146">
        <f t="shared" si="11"/>
        <v>0</v>
      </c>
    </row>
    <row r="2183" spans="1:10" s="107" customFormat="1" x14ac:dyDescent="0.3">
      <c r="A2183" s="107">
        <v>2018</v>
      </c>
      <c r="B2183" s="107" t="s">
        <v>87</v>
      </c>
      <c r="C2183" s="107" t="str">
        <f>VLOOKUP(B2183,lookup!A:C,3,FALSE)</f>
        <v>Non Metropolitan Fire Authorities</v>
      </c>
      <c r="D2183" s="107" t="str">
        <f>VLOOKUP(B2183,lookup!A:D,4,FALSE)</f>
        <v>E31000026</v>
      </c>
      <c r="E2183" s="107" t="s">
        <v>177</v>
      </c>
      <c r="F2183" s="107" t="s">
        <v>149</v>
      </c>
      <c r="G2183" s="144">
        <v>1</v>
      </c>
      <c r="H2183" s="145"/>
      <c r="I2183" s="144">
        <v>1</v>
      </c>
      <c r="J2183" s="146">
        <f t="shared" si="11"/>
        <v>0</v>
      </c>
    </row>
    <row r="2184" spans="1:10" s="107" customFormat="1" x14ac:dyDescent="0.3">
      <c r="A2184" s="107">
        <v>2018</v>
      </c>
      <c r="B2184" s="107" t="s">
        <v>87</v>
      </c>
      <c r="C2184" s="107" t="str">
        <f>VLOOKUP(B2184,lookup!A:C,3,FALSE)</f>
        <v>Non Metropolitan Fire Authorities</v>
      </c>
      <c r="D2184" s="107" t="str">
        <f>VLOOKUP(B2184,lookup!A:D,4,FALSE)</f>
        <v>E31000026</v>
      </c>
      <c r="E2184" s="107" t="s">
        <v>178</v>
      </c>
      <c r="F2184" s="107" t="s">
        <v>149</v>
      </c>
      <c r="G2184" s="144">
        <v>0</v>
      </c>
      <c r="H2184" s="145"/>
      <c r="I2184" s="144">
        <v>0</v>
      </c>
      <c r="J2184" s="146">
        <f t="shared" si="11"/>
        <v>0</v>
      </c>
    </row>
    <row r="2185" spans="1:10" s="107" customFormat="1" x14ac:dyDescent="0.3">
      <c r="A2185" s="107">
        <v>2018</v>
      </c>
      <c r="B2185" s="107" t="s">
        <v>87</v>
      </c>
      <c r="C2185" s="107" t="str">
        <f>VLOOKUP(B2185,lookup!A:C,3,FALSE)</f>
        <v>Non Metropolitan Fire Authorities</v>
      </c>
      <c r="D2185" s="107" t="str">
        <f>VLOOKUP(B2185,lookup!A:D,4,FALSE)</f>
        <v>E31000026</v>
      </c>
      <c r="E2185" s="107" t="s">
        <v>179</v>
      </c>
      <c r="F2185" s="107" t="s">
        <v>149</v>
      </c>
      <c r="G2185" s="144">
        <v>0</v>
      </c>
      <c r="H2185" s="145"/>
      <c r="I2185" s="144">
        <v>0</v>
      </c>
      <c r="J2185" s="146">
        <f t="shared" si="11"/>
        <v>0</v>
      </c>
    </row>
    <row r="2186" spans="1:10" s="107" customFormat="1" x14ac:dyDescent="0.3">
      <c r="A2186" s="107">
        <v>2018</v>
      </c>
      <c r="B2186" s="107" t="s">
        <v>87</v>
      </c>
      <c r="C2186" s="107" t="str">
        <f>VLOOKUP(B2186,lookup!A:C,3,FALSE)</f>
        <v>Non Metropolitan Fire Authorities</v>
      </c>
      <c r="D2186" s="107" t="str">
        <f>VLOOKUP(B2186,lookup!A:D,4,FALSE)</f>
        <v>E31000026</v>
      </c>
      <c r="E2186" s="107" t="s">
        <v>1087</v>
      </c>
      <c r="F2186" s="107" t="s">
        <v>149</v>
      </c>
      <c r="G2186" s="144">
        <v>0</v>
      </c>
      <c r="H2186" s="145"/>
      <c r="I2186" s="144">
        <v>0</v>
      </c>
      <c r="J2186" s="146">
        <f t="shared" si="11"/>
        <v>0</v>
      </c>
    </row>
    <row r="2187" spans="1:10" s="107" customFormat="1" x14ac:dyDescent="0.3">
      <c r="A2187" s="107">
        <v>2018</v>
      </c>
      <c r="B2187" s="107" t="s">
        <v>87</v>
      </c>
      <c r="C2187" s="107" t="str">
        <f>VLOOKUP(B2187,lookup!A:C,3,FALSE)</f>
        <v>Non Metropolitan Fire Authorities</v>
      </c>
      <c r="D2187" s="107" t="str">
        <f>VLOOKUP(B2187,lookup!A:D,4,FALSE)</f>
        <v>E31000026</v>
      </c>
      <c r="E2187" s="107" t="s">
        <v>176</v>
      </c>
      <c r="F2187" s="107" t="s">
        <v>149</v>
      </c>
      <c r="G2187" s="144">
        <v>1</v>
      </c>
      <c r="H2187" s="145"/>
      <c r="I2187" s="144">
        <v>1</v>
      </c>
      <c r="J2187" s="146">
        <f t="shared" si="11"/>
        <v>0</v>
      </c>
    </row>
    <row r="2188" spans="1:10" s="107" customFormat="1" x14ac:dyDescent="0.3">
      <c r="A2188" s="107">
        <v>2018</v>
      </c>
      <c r="B2188" s="107" t="s">
        <v>87</v>
      </c>
      <c r="C2188" s="107" t="str">
        <f>VLOOKUP(B2188,lookup!A:C,3,FALSE)</f>
        <v>Non Metropolitan Fire Authorities</v>
      </c>
      <c r="D2188" s="107" t="str">
        <f>VLOOKUP(B2188,lookup!A:D,4,FALSE)</f>
        <v>E31000026</v>
      </c>
      <c r="E2188" s="107" t="s">
        <v>175</v>
      </c>
      <c r="F2188" s="107" t="s">
        <v>150</v>
      </c>
      <c r="G2188" s="144">
        <v>71</v>
      </c>
      <c r="H2188" s="145"/>
      <c r="I2188" s="144">
        <v>71</v>
      </c>
      <c r="J2188" s="146">
        <f t="shared" si="11"/>
        <v>0</v>
      </c>
    </row>
    <row r="2189" spans="1:10" s="107" customFormat="1" x14ac:dyDescent="0.3">
      <c r="A2189" s="107">
        <v>2018</v>
      </c>
      <c r="B2189" s="107" t="s">
        <v>87</v>
      </c>
      <c r="C2189" s="107" t="str">
        <f>VLOOKUP(B2189,lookup!A:C,3,FALSE)</f>
        <v>Non Metropolitan Fire Authorities</v>
      </c>
      <c r="D2189" s="107" t="str">
        <f>VLOOKUP(B2189,lookup!A:D,4,FALSE)</f>
        <v>E31000026</v>
      </c>
      <c r="E2189" s="107" t="s">
        <v>177</v>
      </c>
      <c r="F2189" s="107" t="s">
        <v>150</v>
      </c>
      <c r="G2189" s="144">
        <v>0</v>
      </c>
      <c r="H2189" s="145"/>
      <c r="I2189" s="144">
        <v>0</v>
      </c>
      <c r="J2189" s="146">
        <f t="shared" si="11"/>
        <v>0</v>
      </c>
    </row>
    <row r="2190" spans="1:10" s="107" customFormat="1" x14ac:dyDescent="0.3">
      <c r="A2190" s="107">
        <v>2018</v>
      </c>
      <c r="B2190" s="107" t="s">
        <v>87</v>
      </c>
      <c r="C2190" s="107" t="str">
        <f>VLOOKUP(B2190,lookup!A:C,3,FALSE)</f>
        <v>Non Metropolitan Fire Authorities</v>
      </c>
      <c r="D2190" s="107" t="str">
        <f>VLOOKUP(B2190,lookup!A:D,4,FALSE)</f>
        <v>E31000026</v>
      </c>
      <c r="E2190" s="107" t="s">
        <v>178</v>
      </c>
      <c r="F2190" s="107" t="s">
        <v>150</v>
      </c>
      <c r="G2190" s="144">
        <v>0</v>
      </c>
      <c r="H2190" s="145"/>
      <c r="I2190" s="144">
        <v>0</v>
      </c>
      <c r="J2190" s="146">
        <f t="shared" si="11"/>
        <v>0</v>
      </c>
    </row>
    <row r="2191" spans="1:10" s="107" customFormat="1" x14ac:dyDescent="0.3">
      <c r="A2191" s="107">
        <v>2018</v>
      </c>
      <c r="B2191" s="107" t="s">
        <v>87</v>
      </c>
      <c r="C2191" s="107" t="str">
        <f>VLOOKUP(B2191,lookup!A:C,3,FALSE)</f>
        <v>Non Metropolitan Fire Authorities</v>
      </c>
      <c r="D2191" s="107" t="str">
        <f>VLOOKUP(B2191,lookup!A:D,4,FALSE)</f>
        <v>E31000026</v>
      </c>
      <c r="E2191" s="107" t="s">
        <v>179</v>
      </c>
      <c r="F2191" s="107" t="s">
        <v>150</v>
      </c>
      <c r="G2191" s="144">
        <v>0</v>
      </c>
      <c r="H2191" s="145"/>
      <c r="I2191" s="144">
        <v>0</v>
      </c>
      <c r="J2191" s="146">
        <f t="shared" si="11"/>
        <v>0</v>
      </c>
    </row>
    <row r="2192" spans="1:10" s="107" customFormat="1" x14ac:dyDescent="0.3">
      <c r="A2192" s="107">
        <v>2018</v>
      </c>
      <c r="B2192" s="107" t="s">
        <v>87</v>
      </c>
      <c r="C2192" s="107" t="str">
        <f>VLOOKUP(B2192,lookup!A:C,3,FALSE)</f>
        <v>Non Metropolitan Fire Authorities</v>
      </c>
      <c r="D2192" s="107" t="str">
        <f>VLOOKUP(B2192,lookup!A:D,4,FALSE)</f>
        <v>E31000026</v>
      </c>
      <c r="E2192" s="107" t="s">
        <v>1087</v>
      </c>
      <c r="F2192" s="107" t="s">
        <v>150</v>
      </c>
      <c r="G2192" s="144">
        <v>0</v>
      </c>
      <c r="H2192" s="145"/>
      <c r="I2192" s="144">
        <v>0</v>
      </c>
      <c r="J2192" s="146">
        <f t="shared" si="11"/>
        <v>0</v>
      </c>
    </row>
    <row r="2193" spans="1:10" s="107" customFormat="1" x14ac:dyDescent="0.3">
      <c r="A2193" s="107">
        <v>2018</v>
      </c>
      <c r="B2193" s="107" t="s">
        <v>87</v>
      </c>
      <c r="C2193" s="107" t="str">
        <f>VLOOKUP(B2193,lookup!A:C,3,FALSE)</f>
        <v>Non Metropolitan Fire Authorities</v>
      </c>
      <c r="D2193" s="107" t="str">
        <f>VLOOKUP(B2193,lookup!A:D,4,FALSE)</f>
        <v>E31000026</v>
      </c>
      <c r="E2193" s="107" t="s">
        <v>176</v>
      </c>
      <c r="F2193" s="107" t="s">
        <v>150</v>
      </c>
      <c r="G2193" s="144">
        <v>11</v>
      </c>
      <c r="H2193" s="145"/>
      <c r="I2193" s="144">
        <v>11</v>
      </c>
      <c r="J2193" s="146">
        <f t="shared" si="11"/>
        <v>0</v>
      </c>
    </row>
    <row r="2194" spans="1:10" s="107" customFormat="1" x14ac:dyDescent="0.3">
      <c r="A2194" s="107">
        <v>2018</v>
      </c>
      <c r="B2194" s="107" t="s">
        <v>90</v>
      </c>
      <c r="C2194" s="107" t="str">
        <f>VLOOKUP(B2194,lookup!A:C,3,FALSE)</f>
        <v>Non Metropolitan Fire Authorities</v>
      </c>
      <c r="D2194" s="107" t="str">
        <f>VLOOKUP(B2194,lookup!A:D,4,FALSE)</f>
        <v>E31000027</v>
      </c>
      <c r="E2194" s="107" t="s">
        <v>175</v>
      </c>
      <c r="F2194" s="107" t="s">
        <v>157</v>
      </c>
      <c r="G2194" s="144">
        <v>252</v>
      </c>
      <c r="H2194" s="145"/>
      <c r="I2194" s="144">
        <v>160</v>
      </c>
      <c r="J2194" s="146">
        <f t="shared" si="11"/>
        <v>92</v>
      </c>
    </row>
    <row r="2195" spans="1:10" s="107" customFormat="1" x14ac:dyDescent="0.3">
      <c r="A2195" s="107">
        <v>2018</v>
      </c>
      <c r="B2195" s="107" t="s">
        <v>90</v>
      </c>
      <c r="C2195" s="107" t="str">
        <f>VLOOKUP(B2195,lookup!A:C,3,FALSE)</f>
        <v>Non Metropolitan Fire Authorities</v>
      </c>
      <c r="D2195" s="107" t="str">
        <f>VLOOKUP(B2195,lookup!A:D,4,FALSE)</f>
        <v>E31000027</v>
      </c>
      <c r="E2195" s="107" t="s">
        <v>177</v>
      </c>
      <c r="F2195" s="107" t="s">
        <v>157</v>
      </c>
      <c r="G2195" s="144">
        <v>1</v>
      </c>
      <c r="H2195" s="145"/>
      <c r="I2195" s="144">
        <v>1</v>
      </c>
      <c r="J2195" s="146">
        <f t="shared" si="11"/>
        <v>0</v>
      </c>
    </row>
    <row r="2196" spans="1:10" s="107" customFormat="1" x14ac:dyDescent="0.3">
      <c r="A2196" s="107">
        <v>2018</v>
      </c>
      <c r="B2196" s="107" t="s">
        <v>90</v>
      </c>
      <c r="C2196" s="107" t="str">
        <f>VLOOKUP(B2196,lookup!A:C,3,FALSE)</f>
        <v>Non Metropolitan Fire Authorities</v>
      </c>
      <c r="D2196" s="107" t="str">
        <f>VLOOKUP(B2196,lookup!A:D,4,FALSE)</f>
        <v>E31000027</v>
      </c>
      <c r="E2196" s="107" t="s">
        <v>178</v>
      </c>
      <c r="F2196" s="107" t="s">
        <v>157</v>
      </c>
      <c r="G2196" s="144">
        <v>0</v>
      </c>
      <c r="H2196" s="145"/>
      <c r="I2196" s="144">
        <v>0</v>
      </c>
      <c r="J2196" s="146">
        <f t="shared" si="11"/>
        <v>0</v>
      </c>
    </row>
    <row r="2197" spans="1:10" s="107" customFormat="1" x14ac:dyDescent="0.3">
      <c r="A2197" s="107">
        <v>2018</v>
      </c>
      <c r="B2197" s="107" t="s">
        <v>90</v>
      </c>
      <c r="C2197" s="107" t="str">
        <f>VLOOKUP(B2197,lookup!A:C,3,FALSE)</f>
        <v>Non Metropolitan Fire Authorities</v>
      </c>
      <c r="D2197" s="107" t="str">
        <f>VLOOKUP(B2197,lookup!A:D,4,FALSE)</f>
        <v>E31000027</v>
      </c>
      <c r="E2197" s="107" t="s">
        <v>179</v>
      </c>
      <c r="F2197" s="107" t="s">
        <v>157</v>
      </c>
      <c r="G2197" s="144">
        <v>0</v>
      </c>
      <c r="H2197" s="145"/>
      <c r="I2197" s="144">
        <v>0</v>
      </c>
      <c r="J2197" s="146">
        <f t="shared" si="11"/>
        <v>0</v>
      </c>
    </row>
    <row r="2198" spans="1:10" s="107" customFormat="1" x14ac:dyDescent="0.3">
      <c r="A2198" s="107">
        <v>2018</v>
      </c>
      <c r="B2198" s="107" t="s">
        <v>90</v>
      </c>
      <c r="C2198" s="107" t="str">
        <f>VLOOKUP(B2198,lookup!A:C,3,FALSE)</f>
        <v>Non Metropolitan Fire Authorities</v>
      </c>
      <c r="D2198" s="107" t="str">
        <f>VLOOKUP(B2198,lookup!A:D,4,FALSE)</f>
        <v>E31000027</v>
      </c>
      <c r="E2198" s="107" t="s">
        <v>1087</v>
      </c>
      <c r="F2198" s="107" t="s">
        <v>157</v>
      </c>
      <c r="G2198" s="144">
        <v>0</v>
      </c>
      <c r="H2198" s="145"/>
      <c r="I2198" s="144">
        <v>0</v>
      </c>
      <c r="J2198" s="146">
        <f t="shared" si="11"/>
        <v>0</v>
      </c>
    </row>
    <row r="2199" spans="1:10" s="107" customFormat="1" x14ac:dyDescent="0.3">
      <c r="A2199" s="107">
        <v>2018</v>
      </c>
      <c r="B2199" s="107" t="s">
        <v>90</v>
      </c>
      <c r="C2199" s="107" t="str">
        <f>VLOOKUP(B2199,lookup!A:C,3,FALSE)</f>
        <v>Non Metropolitan Fire Authorities</v>
      </c>
      <c r="D2199" s="107" t="str">
        <f>VLOOKUP(B2199,lookup!A:D,4,FALSE)</f>
        <v>E31000027</v>
      </c>
      <c r="E2199" s="107" t="s">
        <v>176</v>
      </c>
      <c r="F2199" s="107" t="s">
        <v>157</v>
      </c>
      <c r="G2199" s="144">
        <v>40</v>
      </c>
      <c r="H2199" s="145"/>
      <c r="I2199" s="144">
        <v>25</v>
      </c>
      <c r="J2199" s="146">
        <f t="shared" si="11"/>
        <v>15</v>
      </c>
    </row>
    <row r="2200" spans="1:10" s="107" customFormat="1" x14ac:dyDescent="0.3">
      <c r="A2200" s="107">
        <v>2018</v>
      </c>
      <c r="B2200" s="107" t="s">
        <v>90</v>
      </c>
      <c r="C2200" s="107" t="str">
        <f>VLOOKUP(B2200,lookup!A:C,3,FALSE)</f>
        <v>Non Metropolitan Fire Authorities</v>
      </c>
      <c r="D2200" s="107" t="str">
        <f>VLOOKUP(B2200,lookup!A:D,4,FALSE)</f>
        <v>E31000027</v>
      </c>
      <c r="E2200" s="107" t="s">
        <v>175</v>
      </c>
      <c r="F2200" s="107" t="s">
        <v>158</v>
      </c>
      <c r="G2200" s="144">
        <v>319</v>
      </c>
      <c r="H2200" s="145"/>
      <c r="I2200" s="144">
        <v>319</v>
      </c>
      <c r="J2200" s="146">
        <f t="shared" si="11"/>
        <v>0</v>
      </c>
    </row>
    <row r="2201" spans="1:10" s="107" customFormat="1" x14ac:dyDescent="0.3">
      <c r="A2201" s="107">
        <v>2018</v>
      </c>
      <c r="B2201" s="107" t="s">
        <v>90</v>
      </c>
      <c r="C2201" s="107" t="str">
        <f>VLOOKUP(B2201,lookup!A:C,3,FALSE)</f>
        <v>Non Metropolitan Fire Authorities</v>
      </c>
      <c r="D2201" s="107" t="str">
        <f>VLOOKUP(B2201,lookup!A:D,4,FALSE)</f>
        <v>E31000027</v>
      </c>
      <c r="E2201" s="107" t="s">
        <v>177</v>
      </c>
      <c r="F2201" s="107" t="s">
        <v>158</v>
      </c>
      <c r="G2201" s="144">
        <v>0</v>
      </c>
      <c r="H2201" s="145"/>
      <c r="I2201" s="144">
        <v>0</v>
      </c>
      <c r="J2201" s="146">
        <f t="shared" si="11"/>
        <v>0</v>
      </c>
    </row>
    <row r="2202" spans="1:10" s="107" customFormat="1" x14ac:dyDescent="0.3">
      <c r="A2202" s="107">
        <v>2018</v>
      </c>
      <c r="B2202" s="107" t="s">
        <v>90</v>
      </c>
      <c r="C2202" s="107" t="str">
        <f>VLOOKUP(B2202,lookup!A:C,3,FALSE)</f>
        <v>Non Metropolitan Fire Authorities</v>
      </c>
      <c r="D2202" s="107" t="str">
        <f>VLOOKUP(B2202,lookup!A:D,4,FALSE)</f>
        <v>E31000027</v>
      </c>
      <c r="E2202" s="107" t="s">
        <v>178</v>
      </c>
      <c r="F2202" s="107" t="s">
        <v>158</v>
      </c>
      <c r="G2202" s="144">
        <v>2</v>
      </c>
      <c r="H2202" s="145"/>
      <c r="I2202" s="144">
        <v>2</v>
      </c>
      <c r="J2202" s="146">
        <f t="shared" si="11"/>
        <v>0</v>
      </c>
    </row>
    <row r="2203" spans="1:10" s="107" customFormat="1" x14ac:dyDescent="0.3">
      <c r="A2203" s="107">
        <v>2018</v>
      </c>
      <c r="B2203" s="107" t="s">
        <v>90</v>
      </c>
      <c r="C2203" s="107" t="str">
        <f>VLOOKUP(B2203,lookup!A:C,3,FALSE)</f>
        <v>Non Metropolitan Fire Authorities</v>
      </c>
      <c r="D2203" s="107" t="str">
        <f>VLOOKUP(B2203,lookup!A:D,4,FALSE)</f>
        <v>E31000027</v>
      </c>
      <c r="E2203" s="107" t="s">
        <v>179</v>
      </c>
      <c r="F2203" s="107" t="s">
        <v>158</v>
      </c>
      <c r="G2203" s="144">
        <v>0</v>
      </c>
      <c r="H2203" s="145"/>
      <c r="I2203" s="144">
        <v>0</v>
      </c>
      <c r="J2203" s="146">
        <f t="shared" si="11"/>
        <v>0</v>
      </c>
    </row>
    <row r="2204" spans="1:10" s="107" customFormat="1" x14ac:dyDescent="0.3">
      <c r="A2204" s="107">
        <v>2018</v>
      </c>
      <c r="B2204" s="107" t="s">
        <v>90</v>
      </c>
      <c r="C2204" s="107" t="str">
        <f>VLOOKUP(B2204,lookup!A:C,3,FALSE)</f>
        <v>Non Metropolitan Fire Authorities</v>
      </c>
      <c r="D2204" s="107" t="str">
        <f>VLOOKUP(B2204,lookup!A:D,4,FALSE)</f>
        <v>E31000027</v>
      </c>
      <c r="E2204" s="107" t="s">
        <v>1087</v>
      </c>
      <c r="F2204" s="107" t="s">
        <v>158</v>
      </c>
      <c r="G2204" s="144">
        <v>0</v>
      </c>
      <c r="H2204" s="145"/>
      <c r="I2204" s="144">
        <v>0</v>
      </c>
      <c r="J2204" s="146">
        <f t="shared" si="11"/>
        <v>0</v>
      </c>
    </row>
    <row r="2205" spans="1:10" s="107" customFormat="1" x14ac:dyDescent="0.3">
      <c r="A2205" s="107">
        <v>2018</v>
      </c>
      <c r="B2205" s="107" t="s">
        <v>90</v>
      </c>
      <c r="C2205" s="107" t="str">
        <f>VLOOKUP(B2205,lookup!A:C,3,FALSE)</f>
        <v>Non Metropolitan Fire Authorities</v>
      </c>
      <c r="D2205" s="107" t="str">
        <f>VLOOKUP(B2205,lookup!A:D,4,FALSE)</f>
        <v>E31000027</v>
      </c>
      <c r="E2205" s="107" t="s">
        <v>176</v>
      </c>
      <c r="F2205" s="107" t="s">
        <v>158</v>
      </c>
      <c r="G2205" s="144">
        <v>46</v>
      </c>
      <c r="H2205" s="145"/>
      <c r="I2205" s="144">
        <v>46</v>
      </c>
      <c r="J2205" s="146">
        <f t="shared" si="11"/>
        <v>0</v>
      </c>
    </row>
    <row r="2206" spans="1:10" s="107" customFormat="1" x14ac:dyDescent="0.3">
      <c r="A2206" s="107">
        <v>2018</v>
      </c>
      <c r="B2206" s="107" t="s">
        <v>90</v>
      </c>
      <c r="C2206" s="107" t="str">
        <f>VLOOKUP(B2206,lookup!A:C,3,FALSE)</f>
        <v>Non Metropolitan Fire Authorities</v>
      </c>
      <c r="D2206" s="107" t="str">
        <f>VLOOKUP(B2206,lookup!A:D,4,FALSE)</f>
        <v>E31000027</v>
      </c>
      <c r="E2206" s="107" t="s">
        <v>175</v>
      </c>
      <c r="F2206" s="107" t="s">
        <v>149</v>
      </c>
      <c r="G2206" s="144">
        <v>16</v>
      </c>
      <c r="H2206" s="145"/>
      <c r="I2206" s="144">
        <v>16</v>
      </c>
      <c r="J2206" s="146">
        <f t="shared" si="11"/>
        <v>0</v>
      </c>
    </row>
    <row r="2207" spans="1:10" s="107" customFormat="1" x14ac:dyDescent="0.3">
      <c r="A2207" s="107">
        <v>2018</v>
      </c>
      <c r="B2207" s="107" t="s">
        <v>90</v>
      </c>
      <c r="C2207" s="107" t="str">
        <f>VLOOKUP(B2207,lookup!A:C,3,FALSE)</f>
        <v>Non Metropolitan Fire Authorities</v>
      </c>
      <c r="D2207" s="107" t="str">
        <f>VLOOKUP(B2207,lookup!A:D,4,FALSE)</f>
        <v>E31000027</v>
      </c>
      <c r="E2207" s="107" t="s">
        <v>177</v>
      </c>
      <c r="F2207" s="107" t="s">
        <v>149</v>
      </c>
      <c r="G2207" s="144">
        <v>0</v>
      </c>
      <c r="H2207" s="145"/>
      <c r="I2207" s="144">
        <v>0</v>
      </c>
      <c r="J2207" s="146">
        <f t="shared" si="11"/>
        <v>0</v>
      </c>
    </row>
    <row r="2208" spans="1:10" s="107" customFormat="1" x14ac:dyDescent="0.3">
      <c r="A2208" s="107">
        <v>2018</v>
      </c>
      <c r="B2208" s="107" t="s">
        <v>90</v>
      </c>
      <c r="C2208" s="107" t="str">
        <f>VLOOKUP(B2208,lookup!A:C,3,FALSE)</f>
        <v>Non Metropolitan Fire Authorities</v>
      </c>
      <c r="D2208" s="107" t="str">
        <f>VLOOKUP(B2208,lookup!A:D,4,FALSE)</f>
        <v>E31000027</v>
      </c>
      <c r="E2208" s="107" t="s">
        <v>178</v>
      </c>
      <c r="F2208" s="107" t="s">
        <v>149</v>
      </c>
      <c r="G2208" s="144">
        <v>0</v>
      </c>
      <c r="H2208" s="145"/>
      <c r="I2208" s="144">
        <v>0</v>
      </c>
      <c r="J2208" s="146">
        <f t="shared" si="11"/>
        <v>0</v>
      </c>
    </row>
    <row r="2209" spans="1:10" s="107" customFormat="1" x14ac:dyDescent="0.3">
      <c r="A2209" s="107">
        <v>2018</v>
      </c>
      <c r="B2209" s="107" t="s">
        <v>90</v>
      </c>
      <c r="C2209" s="107" t="str">
        <f>VLOOKUP(B2209,lookup!A:C,3,FALSE)</f>
        <v>Non Metropolitan Fire Authorities</v>
      </c>
      <c r="D2209" s="107" t="str">
        <f>VLOOKUP(B2209,lookup!A:D,4,FALSE)</f>
        <v>E31000027</v>
      </c>
      <c r="E2209" s="107" t="s">
        <v>179</v>
      </c>
      <c r="F2209" s="107" t="s">
        <v>149</v>
      </c>
      <c r="G2209" s="144">
        <v>0</v>
      </c>
      <c r="H2209" s="145"/>
      <c r="I2209" s="144">
        <v>0</v>
      </c>
      <c r="J2209" s="146">
        <f t="shared" si="11"/>
        <v>0</v>
      </c>
    </row>
    <row r="2210" spans="1:10" s="107" customFormat="1" x14ac:dyDescent="0.3">
      <c r="A2210" s="107">
        <v>2018</v>
      </c>
      <c r="B2210" s="107" t="s">
        <v>90</v>
      </c>
      <c r="C2210" s="107" t="str">
        <f>VLOOKUP(B2210,lookup!A:C,3,FALSE)</f>
        <v>Non Metropolitan Fire Authorities</v>
      </c>
      <c r="D2210" s="107" t="str">
        <f>VLOOKUP(B2210,lookup!A:D,4,FALSE)</f>
        <v>E31000027</v>
      </c>
      <c r="E2210" s="107" t="s">
        <v>1087</v>
      </c>
      <c r="F2210" s="107" t="s">
        <v>149</v>
      </c>
      <c r="G2210" s="144">
        <v>0</v>
      </c>
      <c r="H2210" s="145"/>
      <c r="I2210" s="144">
        <v>0</v>
      </c>
      <c r="J2210" s="146">
        <f t="shared" si="11"/>
        <v>0</v>
      </c>
    </row>
    <row r="2211" spans="1:10" s="107" customFormat="1" x14ac:dyDescent="0.3">
      <c r="A2211" s="107">
        <v>2018</v>
      </c>
      <c r="B2211" s="107" t="s">
        <v>90</v>
      </c>
      <c r="C2211" s="107" t="str">
        <f>VLOOKUP(B2211,lookup!A:C,3,FALSE)</f>
        <v>Non Metropolitan Fire Authorities</v>
      </c>
      <c r="D2211" s="107" t="str">
        <f>VLOOKUP(B2211,lookup!A:D,4,FALSE)</f>
        <v>E31000027</v>
      </c>
      <c r="E2211" s="107" t="s">
        <v>176</v>
      </c>
      <c r="F2211" s="107" t="s">
        <v>149</v>
      </c>
      <c r="G2211" s="144">
        <v>0</v>
      </c>
      <c r="H2211" s="145"/>
      <c r="I2211" s="144">
        <v>0</v>
      </c>
      <c r="J2211" s="146">
        <f t="shared" si="11"/>
        <v>0</v>
      </c>
    </row>
    <row r="2212" spans="1:10" s="107" customFormat="1" x14ac:dyDescent="0.3">
      <c r="A2212" s="107">
        <v>2018</v>
      </c>
      <c r="B2212" s="107" t="s">
        <v>90</v>
      </c>
      <c r="C2212" s="107" t="str">
        <f>VLOOKUP(B2212,lookup!A:C,3,FALSE)</f>
        <v>Non Metropolitan Fire Authorities</v>
      </c>
      <c r="D2212" s="107" t="str">
        <f>VLOOKUP(B2212,lookup!A:D,4,FALSE)</f>
        <v>E31000027</v>
      </c>
      <c r="E2212" s="107" t="s">
        <v>175</v>
      </c>
      <c r="F2212" s="107" t="s">
        <v>150</v>
      </c>
      <c r="G2212" s="144">
        <v>89</v>
      </c>
      <c r="H2212" s="145"/>
      <c r="I2212" s="144">
        <v>89</v>
      </c>
      <c r="J2212" s="146">
        <f t="shared" si="11"/>
        <v>0</v>
      </c>
    </row>
    <row r="2213" spans="1:10" s="107" customFormat="1" x14ac:dyDescent="0.3">
      <c r="A2213" s="107">
        <v>2018</v>
      </c>
      <c r="B2213" s="107" t="s">
        <v>90</v>
      </c>
      <c r="C2213" s="107" t="str">
        <f>VLOOKUP(B2213,lookup!A:C,3,FALSE)</f>
        <v>Non Metropolitan Fire Authorities</v>
      </c>
      <c r="D2213" s="107" t="str">
        <f>VLOOKUP(B2213,lookup!A:D,4,FALSE)</f>
        <v>E31000027</v>
      </c>
      <c r="E2213" s="107" t="s">
        <v>177</v>
      </c>
      <c r="F2213" s="107" t="s">
        <v>150</v>
      </c>
      <c r="G2213" s="144">
        <v>0</v>
      </c>
      <c r="H2213" s="145"/>
      <c r="I2213" s="144">
        <v>0</v>
      </c>
      <c r="J2213" s="146">
        <f t="shared" si="11"/>
        <v>0</v>
      </c>
    </row>
    <row r="2214" spans="1:10" s="107" customFormat="1" x14ac:dyDescent="0.3">
      <c r="A2214" s="107">
        <v>2018</v>
      </c>
      <c r="B2214" s="107" t="s">
        <v>90</v>
      </c>
      <c r="C2214" s="107" t="str">
        <f>VLOOKUP(B2214,lookup!A:C,3,FALSE)</f>
        <v>Non Metropolitan Fire Authorities</v>
      </c>
      <c r="D2214" s="107" t="str">
        <f>VLOOKUP(B2214,lookup!A:D,4,FALSE)</f>
        <v>E31000027</v>
      </c>
      <c r="E2214" s="107" t="s">
        <v>178</v>
      </c>
      <c r="F2214" s="107" t="s">
        <v>150</v>
      </c>
      <c r="G2214" s="144">
        <v>1</v>
      </c>
      <c r="H2214" s="145"/>
      <c r="I2214" s="144">
        <v>1</v>
      </c>
      <c r="J2214" s="146">
        <f t="shared" si="11"/>
        <v>0</v>
      </c>
    </row>
    <row r="2215" spans="1:10" s="107" customFormat="1" x14ac:dyDescent="0.3">
      <c r="A2215" s="107">
        <v>2018</v>
      </c>
      <c r="B2215" s="107" t="s">
        <v>90</v>
      </c>
      <c r="C2215" s="107" t="str">
        <f>VLOOKUP(B2215,lookup!A:C,3,FALSE)</f>
        <v>Non Metropolitan Fire Authorities</v>
      </c>
      <c r="D2215" s="107" t="str">
        <f>VLOOKUP(B2215,lookup!A:D,4,FALSE)</f>
        <v>E31000027</v>
      </c>
      <c r="E2215" s="107" t="s">
        <v>179</v>
      </c>
      <c r="F2215" s="107" t="s">
        <v>150</v>
      </c>
      <c r="G2215" s="144">
        <v>1</v>
      </c>
      <c r="H2215" s="145"/>
      <c r="I2215" s="144">
        <v>1</v>
      </c>
      <c r="J2215" s="146">
        <f t="shared" si="11"/>
        <v>0</v>
      </c>
    </row>
    <row r="2216" spans="1:10" s="107" customFormat="1" x14ac:dyDescent="0.3">
      <c r="A2216" s="107">
        <v>2018</v>
      </c>
      <c r="B2216" s="107" t="s">
        <v>90</v>
      </c>
      <c r="C2216" s="107" t="str">
        <f>VLOOKUP(B2216,lookup!A:C,3,FALSE)</f>
        <v>Non Metropolitan Fire Authorities</v>
      </c>
      <c r="D2216" s="107" t="str">
        <f>VLOOKUP(B2216,lookup!A:D,4,FALSE)</f>
        <v>E31000027</v>
      </c>
      <c r="E2216" s="107" t="s">
        <v>1087</v>
      </c>
      <c r="F2216" s="107" t="s">
        <v>150</v>
      </c>
      <c r="G2216" s="144">
        <v>0</v>
      </c>
      <c r="H2216" s="145"/>
      <c r="I2216" s="144">
        <v>0</v>
      </c>
      <c r="J2216" s="146">
        <f t="shared" si="11"/>
        <v>0</v>
      </c>
    </row>
    <row r="2217" spans="1:10" s="107" customFormat="1" x14ac:dyDescent="0.3">
      <c r="A2217" s="107">
        <v>2018</v>
      </c>
      <c r="B2217" s="107" t="s">
        <v>90</v>
      </c>
      <c r="C2217" s="107" t="str">
        <f>VLOOKUP(B2217,lookup!A:C,3,FALSE)</f>
        <v>Non Metropolitan Fire Authorities</v>
      </c>
      <c r="D2217" s="107" t="str">
        <f>VLOOKUP(B2217,lookup!A:D,4,FALSE)</f>
        <v>E31000027</v>
      </c>
      <c r="E2217" s="107" t="s">
        <v>176</v>
      </c>
      <c r="F2217" s="107" t="s">
        <v>150</v>
      </c>
      <c r="G2217" s="144">
        <v>2</v>
      </c>
      <c r="H2217" s="145"/>
      <c r="I2217" s="144">
        <v>2</v>
      </c>
      <c r="J2217" s="146">
        <f t="shared" si="11"/>
        <v>0</v>
      </c>
    </row>
    <row r="2218" spans="1:10" s="107" customFormat="1" x14ac:dyDescent="0.3">
      <c r="A2218" s="107">
        <v>2018</v>
      </c>
      <c r="B2218" s="107" t="s">
        <v>93</v>
      </c>
      <c r="C2218" s="107" t="str">
        <f>VLOOKUP(B2218,lookup!A:C,3,FALSE)</f>
        <v>Non Metropolitan Fire Authorities</v>
      </c>
      <c r="D2218" s="107" t="str">
        <f>VLOOKUP(B2218,lookup!A:D,4,FALSE)</f>
        <v>E31000028</v>
      </c>
      <c r="E2218" s="107" t="s">
        <v>175</v>
      </c>
      <c r="F2218" s="107" t="s">
        <v>157</v>
      </c>
      <c r="G2218" s="144">
        <v>193</v>
      </c>
      <c r="H2218" s="145"/>
      <c r="I2218" s="144">
        <v>193</v>
      </c>
      <c r="J2218" s="146">
        <f t="shared" si="11"/>
        <v>0</v>
      </c>
    </row>
    <row r="2219" spans="1:10" s="107" customFormat="1" x14ac:dyDescent="0.3">
      <c r="A2219" s="107">
        <v>2018</v>
      </c>
      <c r="B2219" s="107" t="s">
        <v>93</v>
      </c>
      <c r="C2219" s="107" t="str">
        <f>VLOOKUP(B2219,lookup!A:C,3,FALSE)</f>
        <v>Non Metropolitan Fire Authorities</v>
      </c>
      <c r="D2219" s="107" t="str">
        <f>VLOOKUP(B2219,lookup!A:D,4,FALSE)</f>
        <v>E31000028</v>
      </c>
      <c r="E2219" s="107" t="s">
        <v>177</v>
      </c>
      <c r="F2219" s="107" t="s">
        <v>157</v>
      </c>
      <c r="G2219" s="144">
        <v>4</v>
      </c>
      <c r="H2219" s="145"/>
      <c r="I2219" s="144">
        <v>4</v>
      </c>
      <c r="J2219" s="146">
        <f t="shared" si="11"/>
        <v>0</v>
      </c>
    </row>
    <row r="2220" spans="1:10" s="107" customFormat="1" x14ac:dyDescent="0.3">
      <c r="A2220" s="107">
        <v>2018</v>
      </c>
      <c r="B2220" s="107" t="s">
        <v>93</v>
      </c>
      <c r="C2220" s="107" t="str">
        <f>VLOOKUP(B2220,lookup!A:C,3,FALSE)</f>
        <v>Non Metropolitan Fire Authorities</v>
      </c>
      <c r="D2220" s="107" t="str">
        <f>VLOOKUP(B2220,lookup!A:D,4,FALSE)</f>
        <v>E31000028</v>
      </c>
      <c r="E2220" s="107" t="s">
        <v>178</v>
      </c>
      <c r="F2220" s="107" t="s">
        <v>157</v>
      </c>
      <c r="G2220" s="144">
        <v>0</v>
      </c>
      <c r="H2220" s="145"/>
      <c r="I2220" s="144">
        <v>0</v>
      </c>
      <c r="J2220" s="146">
        <f t="shared" si="11"/>
        <v>0</v>
      </c>
    </row>
    <row r="2221" spans="1:10" s="107" customFormat="1" x14ac:dyDescent="0.3">
      <c r="A2221" s="107">
        <v>2018</v>
      </c>
      <c r="B2221" s="107" t="s">
        <v>93</v>
      </c>
      <c r="C2221" s="107" t="str">
        <f>VLOOKUP(B2221,lookup!A:C,3,FALSE)</f>
        <v>Non Metropolitan Fire Authorities</v>
      </c>
      <c r="D2221" s="107" t="str">
        <f>VLOOKUP(B2221,lookup!A:D,4,FALSE)</f>
        <v>E31000028</v>
      </c>
      <c r="E2221" s="107" t="s">
        <v>179</v>
      </c>
      <c r="F2221" s="107" t="s">
        <v>157</v>
      </c>
      <c r="G2221" s="144">
        <v>0</v>
      </c>
      <c r="H2221" s="145"/>
      <c r="I2221" s="144">
        <v>0</v>
      </c>
      <c r="J2221" s="146">
        <f t="shared" si="11"/>
        <v>0</v>
      </c>
    </row>
    <row r="2222" spans="1:10" s="107" customFormat="1" x14ac:dyDescent="0.3">
      <c r="A2222" s="107">
        <v>2018</v>
      </c>
      <c r="B2222" s="107" t="s">
        <v>93</v>
      </c>
      <c r="C2222" s="107" t="str">
        <f>VLOOKUP(B2222,lookup!A:C,3,FALSE)</f>
        <v>Non Metropolitan Fire Authorities</v>
      </c>
      <c r="D2222" s="107" t="str">
        <f>VLOOKUP(B2222,lookup!A:D,4,FALSE)</f>
        <v>E31000028</v>
      </c>
      <c r="E2222" s="107" t="s">
        <v>1087</v>
      </c>
      <c r="F2222" s="107" t="s">
        <v>157</v>
      </c>
      <c r="G2222" s="144">
        <v>2</v>
      </c>
      <c r="H2222" s="145"/>
      <c r="I2222" s="144">
        <v>2</v>
      </c>
      <c r="J2222" s="146">
        <f t="shared" si="11"/>
        <v>0</v>
      </c>
    </row>
    <row r="2223" spans="1:10" s="107" customFormat="1" x14ac:dyDescent="0.3">
      <c r="A2223" s="107">
        <v>2018</v>
      </c>
      <c r="B2223" s="107" t="s">
        <v>93</v>
      </c>
      <c r="C2223" s="107" t="str">
        <f>VLOOKUP(B2223,lookup!A:C,3,FALSE)</f>
        <v>Non Metropolitan Fire Authorities</v>
      </c>
      <c r="D2223" s="107" t="str">
        <f>VLOOKUP(B2223,lookup!A:D,4,FALSE)</f>
        <v>E31000028</v>
      </c>
      <c r="E2223" s="107" t="s">
        <v>176</v>
      </c>
      <c r="F2223" s="107" t="s">
        <v>157</v>
      </c>
      <c r="G2223" s="144">
        <v>42</v>
      </c>
      <c r="H2223" s="145"/>
      <c r="I2223" s="144">
        <v>42</v>
      </c>
      <c r="J2223" s="146">
        <f t="shared" si="11"/>
        <v>0</v>
      </c>
    </row>
    <row r="2224" spans="1:10" s="107" customFormat="1" x14ac:dyDescent="0.3">
      <c r="A2224" s="107">
        <v>2018</v>
      </c>
      <c r="B2224" s="107" t="s">
        <v>93</v>
      </c>
      <c r="C2224" s="107" t="str">
        <f>VLOOKUP(B2224,lookup!A:C,3,FALSE)</f>
        <v>Non Metropolitan Fire Authorities</v>
      </c>
      <c r="D2224" s="107" t="str">
        <f>VLOOKUP(B2224,lookup!A:D,4,FALSE)</f>
        <v>E31000028</v>
      </c>
      <c r="E2224" s="107" t="s">
        <v>175</v>
      </c>
      <c r="F2224" s="107" t="s">
        <v>158</v>
      </c>
      <c r="G2224" s="144">
        <v>131</v>
      </c>
      <c r="H2224" s="145"/>
      <c r="I2224" s="144">
        <v>131</v>
      </c>
      <c r="J2224" s="146">
        <f t="shared" si="11"/>
        <v>0</v>
      </c>
    </row>
    <row r="2225" spans="1:10" s="107" customFormat="1" x14ac:dyDescent="0.3">
      <c r="A2225" s="107">
        <v>2018</v>
      </c>
      <c r="B2225" s="107" t="s">
        <v>93</v>
      </c>
      <c r="C2225" s="107" t="str">
        <f>VLOOKUP(B2225,lookup!A:C,3,FALSE)</f>
        <v>Non Metropolitan Fire Authorities</v>
      </c>
      <c r="D2225" s="107" t="str">
        <f>VLOOKUP(B2225,lookup!A:D,4,FALSE)</f>
        <v>E31000028</v>
      </c>
      <c r="E2225" s="107" t="s">
        <v>177</v>
      </c>
      <c r="F2225" s="107" t="s">
        <v>158</v>
      </c>
      <c r="G2225" s="144">
        <v>1</v>
      </c>
      <c r="H2225" s="145"/>
      <c r="I2225" s="144">
        <v>1</v>
      </c>
      <c r="J2225" s="146">
        <f t="shared" si="11"/>
        <v>0</v>
      </c>
    </row>
    <row r="2226" spans="1:10" s="107" customFormat="1" x14ac:dyDescent="0.3">
      <c r="A2226" s="107">
        <v>2018</v>
      </c>
      <c r="B2226" s="107" t="s">
        <v>93</v>
      </c>
      <c r="C2226" s="107" t="str">
        <f>VLOOKUP(B2226,lookup!A:C,3,FALSE)</f>
        <v>Non Metropolitan Fire Authorities</v>
      </c>
      <c r="D2226" s="107" t="str">
        <f>VLOOKUP(B2226,lookup!A:D,4,FALSE)</f>
        <v>E31000028</v>
      </c>
      <c r="E2226" s="107" t="s">
        <v>178</v>
      </c>
      <c r="F2226" s="107" t="s">
        <v>158</v>
      </c>
      <c r="G2226" s="144">
        <v>0</v>
      </c>
      <c r="H2226" s="145"/>
      <c r="I2226" s="144">
        <v>0</v>
      </c>
      <c r="J2226" s="146">
        <f t="shared" si="11"/>
        <v>0</v>
      </c>
    </row>
    <row r="2227" spans="1:10" s="107" customFormat="1" x14ac:dyDescent="0.3">
      <c r="A2227" s="107">
        <v>2018</v>
      </c>
      <c r="B2227" s="107" t="s">
        <v>93</v>
      </c>
      <c r="C2227" s="107" t="str">
        <f>VLOOKUP(B2227,lookup!A:C,3,FALSE)</f>
        <v>Non Metropolitan Fire Authorities</v>
      </c>
      <c r="D2227" s="107" t="str">
        <f>VLOOKUP(B2227,lookup!A:D,4,FALSE)</f>
        <v>E31000028</v>
      </c>
      <c r="E2227" s="107" t="s">
        <v>179</v>
      </c>
      <c r="F2227" s="107" t="s">
        <v>158</v>
      </c>
      <c r="G2227" s="144">
        <v>0</v>
      </c>
      <c r="H2227" s="145"/>
      <c r="I2227" s="144">
        <v>0</v>
      </c>
      <c r="J2227" s="146">
        <f t="shared" si="11"/>
        <v>0</v>
      </c>
    </row>
    <row r="2228" spans="1:10" s="107" customFormat="1" x14ac:dyDescent="0.3">
      <c r="A2228" s="107">
        <v>2018</v>
      </c>
      <c r="B2228" s="107" t="s">
        <v>93</v>
      </c>
      <c r="C2228" s="107" t="str">
        <f>VLOOKUP(B2228,lookup!A:C,3,FALSE)</f>
        <v>Non Metropolitan Fire Authorities</v>
      </c>
      <c r="D2228" s="107" t="str">
        <f>VLOOKUP(B2228,lookup!A:D,4,FALSE)</f>
        <v>E31000028</v>
      </c>
      <c r="E2228" s="107" t="s">
        <v>1087</v>
      </c>
      <c r="F2228" s="107" t="s">
        <v>158</v>
      </c>
      <c r="G2228" s="144">
        <v>0</v>
      </c>
      <c r="H2228" s="145"/>
      <c r="I2228" s="144">
        <v>0</v>
      </c>
      <c r="J2228" s="146">
        <f t="shared" si="11"/>
        <v>0</v>
      </c>
    </row>
    <row r="2229" spans="1:10" s="107" customFormat="1" x14ac:dyDescent="0.3">
      <c r="A2229" s="107">
        <v>2018</v>
      </c>
      <c r="B2229" s="107" t="s">
        <v>93</v>
      </c>
      <c r="C2229" s="107" t="str">
        <f>VLOOKUP(B2229,lookup!A:C,3,FALSE)</f>
        <v>Non Metropolitan Fire Authorities</v>
      </c>
      <c r="D2229" s="107" t="str">
        <f>VLOOKUP(B2229,lookup!A:D,4,FALSE)</f>
        <v>E31000028</v>
      </c>
      <c r="E2229" s="107" t="s">
        <v>176</v>
      </c>
      <c r="F2229" s="107" t="s">
        <v>158</v>
      </c>
      <c r="G2229" s="144">
        <v>64</v>
      </c>
      <c r="H2229" s="145"/>
      <c r="I2229" s="144">
        <v>64</v>
      </c>
      <c r="J2229" s="146">
        <f t="shared" si="11"/>
        <v>0</v>
      </c>
    </row>
    <row r="2230" spans="1:10" s="107" customFormat="1" x14ac:dyDescent="0.3">
      <c r="A2230" s="107">
        <v>2018</v>
      </c>
      <c r="B2230" s="107" t="s">
        <v>93</v>
      </c>
      <c r="C2230" s="107" t="str">
        <f>VLOOKUP(B2230,lookup!A:C,3,FALSE)</f>
        <v>Non Metropolitan Fire Authorities</v>
      </c>
      <c r="D2230" s="107" t="str">
        <f>VLOOKUP(B2230,lookup!A:D,4,FALSE)</f>
        <v>E31000028</v>
      </c>
      <c r="E2230" s="107" t="s">
        <v>175</v>
      </c>
      <c r="F2230" s="107" t="s">
        <v>149</v>
      </c>
      <c r="G2230" s="144">
        <v>13</v>
      </c>
      <c r="H2230" s="145"/>
      <c r="I2230" s="144">
        <v>13</v>
      </c>
      <c r="J2230" s="146">
        <f t="shared" si="11"/>
        <v>0</v>
      </c>
    </row>
    <row r="2231" spans="1:10" s="107" customFormat="1" x14ac:dyDescent="0.3">
      <c r="A2231" s="107">
        <v>2018</v>
      </c>
      <c r="B2231" s="107" t="s">
        <v>93</v>
      </c>
      <c r="C2231" s="107" t="str">
        <f>VLOOKUP(B2231,lookup!A:C,3,FALSE)</f>
        <v>Non Metropolitan Fire Authorities</v>
      </c>
      <c r="D2231" s="107" t="str">
        <f>VLOOKUP(B2231,lookup!A:D,4,FALSE)</f>
        <v>E31000028</v>
      </c>
      <c r="E2231" s="107" t="s">
        <v>177</v>
      </c>
      <c r="F2231" s="107" t="s">
        <v>149</v>
      </c>
      <c r="G2231" s="144">
        <v>1</v>
      </c>
      <c r="H2231" s="145"/>
      <c r="I2231" s="144">
        <v>1</v>
      </c>
      <c r="J2231" s="146">
        <f t="shared" si="11"/>
        <v>0</v>
      </c>
    </row>
    <row r="2232" spans="1:10" s="107" customFormat="1" x14ac:dyDescent="0.3">
      <c r="A2232" s="107">
        <v>2018</v>
      </c>
      <c r="B2232" s="107" t="s">
        <v>93</v>
      </c>
      <c r="C2232" s="107" t="str">
        <f>VLOOKUP(B2232,lookup!A:C,3,FALSE)</f>
        <v>Non Metropolitan Fire Authorities</v>
      </c>
      <c r="D2232" s="107" t="str">
        <f>VLOOKUP(B2232,lookup!A:D,4,FALSE)</f>
        <v>E31000028</v>
      </c>
      <c r="E2232" s="107" t="s">
        <v>178</v>
      </c>
      <c r="F2232" s="107" t="s">
        <v>149</v>
      </c>
      <c r="G2232" s="144">
        <v>0</v>
      </c>
      <c r="H2232" s="145"/>
      <c r="I2232" s="144">
        <v>0</v>
      </c>
      <c r="J2232" s="146">
        <f t="shared" si="11"/>
        <v>0</v>
      </c>
    </row>
    <row r="2233" spans="1:10" s="107" customFormat="1" x14ac:dyDescent="0.3">
      <c r="A2233" s="107">
        <v>2018</v>
      </c>
      <c r="B2233" s="107" t="s">
        <v>93</v>
      </c>
      <c r="C2233" s="107" t="str">
        <f>VLOOKUP(B2233,lookup!A:C,3,FALSE)</f>
        <v>Non Metropolitan Fire Authorities</v>
      </c>
      <c r="D2233" s="107" t="str">
        <f>VLOOKUP(B2233,lookup!A:D,4,FALSE)</f>
        <v>E31000028</v>
      </c>
      <c r="E2233" s="107" t="s">
        <v>179</v>
      </c>
      <c r="F2233" s="107" t="s">
        <v>149</v>
      </c>
      <c r="G2233" s="144">
        <v>0</v>
      </c>
      <c r="H2233" s="145"/>
      <c r="I2233" s="144">
        <v>0</v>
      </c>
      <c r="J2233" s="146">
        <f t="shared" si="11"/>
        <v>0</v>
      </c>
    </row>
    <row r="2234" spans="1:10" s="107" customFormat="1" x14ac:dyDescent="0.3">
      <c r="A2234" s="107">
        <v>2018</v>
      </c>
      <c r="B2234" s="107" t="s">
        <v>93</v>
      </c>
      <c r="C2234" s="107" t="str">
        <f>VLOOKUP(B2234,lookup!A:C,3,FALSE)</f>
        <v>Non Metropolitan Fire Authorities</v>
      </c>
      <c r="D2234" s="107" t="str">
        <f>VLOOKUP(B2234,lookup!A:D,4,FALSE)</f>
        <v>E31000028</v>
      </c>
      <c r="E2234" s="107" t="s">
        <v>1087</v>
      </c>
      <c r="F2234" s="107" t="s">
        <v>149</v>
      </c>
      <c r="G2234" s="144">
        <v>0</v>
      </c>
      <c r="H2234" s="145"/>
      <c r="I2234" s="144">
        <v>0</v>
      </c>
      <c r="J2234" s="146">
        <f t="shared" si="11"/>
        <v>0</v>
      </c>
    </row>
    <row r="2235" spans="1:10" s="107" customFormat="1" x14ac:dyDescent="0.3">
      <c r="A2235" s="107">
        <v>2018</v>
      </c>
      <c r="B2235" s="107" t="s">
        <v>93</v>
      </c>
      <c r="C2235" s="107" t="str">
        <f>VLOOKUP(B2235,lookup!A:C,3,FALSE)</f>
        <v>Non Metropolitan Fire Authorities</v>
      </c>
      <c r="D2235" s="107" t="str">
        <f>VLOOKUP(B2235,lookup!A:D,4,FALSE)</f>
        <v>E31000028</v>
      </c>
      <c r="E2235" s="107" t="s">
        <v>176</v>
      </c>
      <c r="F2235" s="107" t="s">
        <v>149</v>
      </c>
      <c r="G2235" s="144">
        <v>0</v>
      </c>
      <c r="H2235" s="145"/>
      <c r="I2235" s="144">
        <v>0</v>
      </c>
      <c r="J2235" s="146">
        <f t="shared" si="11"/>
        <v>0</v>
      </c>
    </row>
    <row r="2236" spans="1:10" s="107" customFormat="1" x14ac:dyDescent="0.3">
      <c r="A2236" s="107">
        <v>2018</v>
      </c>
      <c r="B2236" s="107" t="s">
        <v>93</v>
      </c>
      <c r="C2236" s="107" t="str">
        <f>VLOOKUP(B2236,lookup!A:C,3,FALSE)</f>
        <v>Non Metropolitan Fire Authorities</v>
      </c>
      <c r="D2236" s="107" t="str">
        <f>VLOOKUP(B2236,lookup!A:D,4,FALSE)</f>
        <v>E31000028</v>
      </c>
      <c r="E2236" s="107" t="s">
        <v>175</v>
      </c>
      <c r="F2236" s="107" t="s">
        <v>150</v>
      </c>
      <c r="G2236" s="144">
        <v>38</v>
      </c>
      <c r="H2236" s="145"/>
      <c r="I2236" s="144">
        <v>38</v>
      </c>
      <c r="J2236" s="146">
        <f t="shared" si="11"/>
        <v>0</v>
      </c>
    </row>
    <row r="2237" spans="1:10" s="107" customFormat="1" x14ac:dyDescent="0.3">
      <c r="A2237" s="107">
        <v>2018</v>
      </c>
      <c r="B2237" s="107" t="s">
        <v>93</v>
      </c>
      <c r="C2237" s="107" t="str">
        <f>VLOOKUP(B2237,lookup!A:C,3,FALSE)</f>
        <v>Non Metropolitan Fire Authorities</v>
      </c>
      <c r="D2237" s="107" t="str">
        <f>VLOOKUP(B2237,lookup!A:D,4,FALSE)</f>
        <v>E31000028</v>
      </c>
      <c r="E2237" s="107" t="s">
        <v>177</v>
      </c>
      <c r="F2237" s="107" t="s">
        <v>150</v>
      </c>
      <c r="G2237" s="144">
        <v>1</v>
      </c>
      <c r="H2237" s="145"/>
      <c r="I2237" s="144">
        <v>1</v>
      </c>
      <c r="J2237" s="146">
        <f t="shared" si="11"/>
        <v>0</v>
      </c>
    </row>
    <row r="2238" spans="1:10" s="107" customFormat="1" x14ac:dyDescent="0.3">
      <c r="A2238" s="107">
        <v>2018</v>
      </c>
      <c r="B2238" s="107" t="s">
        <v>93</v>
      </c>
      <c r="C2238" s="107" t="str">
        <f>VLOOKUP(B2238,lookup!A:C,3,FALSE)</f>
        <v>Non Metropolitan Fire Authorities</v>
      </c>
      <c r="D2238" s="107" t="str">
        <f>VLOOKUP(B2238,lookup!A:D,4,FALSE)</f>
        <v>E31000028</v>
      </c>
      <c r="E2238" s="107" t="s">
        <v>178</v>
      </c>
      <c r="F2238" s="107" t="s">
        <v>150</v>
      </c>
      <c r="G2238" s="144">
        <v>2</v>
      </c>
      <c r="H2238" s="145"/>
      <c r="I2238" s="144">
        <v>2</v>
      </c>
      <c r="J2238" s="146">
        <f t="shared" si="11"/>
        <v>0</v>
      </c>
    </row>
    <row r="2239" spans="1:10" s="107" customFormat="1" x14ac:dyDescent="0.3">
      <c r="A2239" s="107">
        <v>2018</v>
      </c>
      <c r="B2239" s="107" t="s">
        <v>93</v>
      </c>
      <c r="C2239" s="107" t="str">
        <f>VLOOKUP(B2239,lookup!A:C,3,FALSE)</f>
        <v>Non Metropolitan Fire Authorities</v>
      </c>
      <c r="D2239" s="107" t="str">
        <f>VLOOKUP(B2239,lookup!A:D,4,FALSE)</f>
        <v>E31000028</v>
      </c>
      <c r="E2239" s="107" t="s">
        <v>179</v>
      </c>
      <c r="F2239" s="107" t="s">
        <v>150</v>
      </c>
      <c r="G2239" s="144">
        <v>1</v>
      </c>
      <c r="H2239" s="145"/>
      <c r="I2239" s="144">
        <v>1</v>
      </c>
      <c r="J2239" s="146">
        <f t="shared" si="11"/>
        <v>0</v>
      </c>
    </row>
    <row r="2240" spans="1:10" s="107" customFormat="1" x14ac:dyDescent="0.3">
      <c r="A2240" s="107">
        <v>2018</v>
      </c>
      <c r="B2240" s="107" t="s">
        <v>93</v>
      </c>
      <c r="C2240" s="107" t="str">
        <f>VLOOKUP(B2240,lookup!A:C,3,FALSE)</f>
        <v>Non Metropolitan Fire Authorities</v>
      </c>
      <c r="D2240" s="107" t="str">
        <f>VLOOKUP(B2240,lookup!A:D,4,FALSE)</f>
        <v>E31000028</v>
      </c>
      <c r="E2240" s="107" t="s">
        <v>1087</v>
      </c>
      <c r="F2240" s="107" t="s">
        <v>150</v>
      </c>
      <c r="G2240" s="144">
        <v>0</v>
      </c>
      <c r="H2240" s="145"/>
      <c r="I2240" s="144">
        <v>0</v>
      </c>
      <c r="J2240" s="146">
        <f t="shared" si="11"/>
        <v>0</v>
      </c>
    </row>
    <row r="2241" spans="1:10" s="107" customFormat="1" x14ac:dyDescent="0.3">
      <c r="A2241" s="107">
        <v>2018</v>
      </c>
      <c r="B2241" s="107" t="s">
        <v>93</v>
      </c>
      <c r="C2241" s="107" t="str">
        <f>VLOOKUP(B2241,lookup!A:C,3,FALSE)</f>
        <v>Non Metropolitan Fire Authorities</v>
      </c>
      <c r="D2241" s="107" t="str">
        <f>VLOOKUP(B2241,lookup!A:D,4,FALSE)</f>
        <v>E31000028</v>
      </c>
      <c r="E2241" s="107" t="s">
        <v>176</v>
      </c>
      <c r="F2241" s="107" t="s">
        <v>150</v>
      </c>
      <c r="G2241" s="144">
        <v>23</v>
      </c>
      <c r="H2241" s="145"/>
      <c r="I2241" s="144">
        <v>23</v>
      </c>
      <c r="J2241" s="146">
        <f t="shared" si="11"/>
        <v>0</v>
      </c>
    </row>
    <row r="2242" spans="1:10" s="107" customFormat="1" x14ac:dyDescent="0.3">
      <c r="A2242" s="107">
        <v>2018</v>
      </c>
      <c r="B2242" s="107" t="s">
        <v>138</v>
      </c>
      <c r="C2242" s="107" t="str">
        <f>VLOOKUP(B2242,lookup!A:C,3,FALSE)</f>
        <v>Non Metropolitan Fire Authorities</v>
      </c>
      <c r="D2242" s="107" t="str">
        <f>VLOOKUP(B2242,lookup!A:D,4,FALSE)</f>
        <v>NWFC</v>
      </c>
      <c r="E2242" s="107" t="s">
        <v>175</v>
      </c>
      <c r="F2242" s="107" t="s">
        <v>157</v>
      </c>
      <c r="G2242" s="144">
        <v>0</v>
      </c>
      <c r="H2242" s="145"/>
      <c r="I2242" s="144">
        <v>0</v>
      </c>
      <c r="J2242" s="146">
        <f t="shared" si="11"/>
        <v>0</v>
      </c>
    </row>
    <row r="2243" spans="1:10" s="107" customFormat="1" x14ac:dyDescent="0.3">
      <c r="A2243" s="107">
        <v>2018</v>
      </c>
      <c r="B2243" s="107" t="s">
        <v>138</v>
      </c>
      <c r="C2243" s="107" t="str">
        <f>VLOOKUP(B2243,lookup!A:C,3,FALSE)</f>
        <v>Non Metropolitan Fire Authorities</v>
      </c>
      <c r="D2243" s="107" t="str">
        <f>VLOOKUP(B2243,lookup!A:D,4,FALSE)</f>
        <v>NWFC</v>
      </c>
      <c r="E2243" s="107" t="s">
        <v>177</v>
      </c>
      <c r="F2243" s="107" t="s">
        <v>157</v>
      </c>
      <c r="G2243" s="144">
        <v>0</v>
      </c>
      <c r="H2243" s="145"/>
      <c r="I2243" s="144">
        <v>0</v>
      </c>
      <c r="J2243" s="146">
        <f t="shared" ref="J2243:J2306" si="12">G2243-I2243</f>
        <v>0</v>
      </c>
    </row>
    <row r="2244" spans="1:10" s="107" customFormat="1" x14ac:dyDescent="0.3">
      <c r="A2244" s="107">
        <v>2018</v>
      </c>
      <c r="B2244" s="107" t="s">
        <v>138</v>
      </c>
      <c r="C2244" s="107" t="str">
        <f>VLOOKUP(B2244,lookup!A:C,3,FALSE)</f>
        <v>Non Metropolitan Fire Authorities</v>
      </c>
      <c r="D2244" s="107" t="str">
        <f>VLOOKUP(B2244,lookup!A:D,4,FALSE)</f>
        <v>NWFC</v>
      </c>
      <c r="E2244" s="107" t="s">
        <v>178</v>
      </c>
      <c r="F2244" s="107" t="s">
        <v>157</v>
      </c>
      <c r="G2244" s="144">
        <v>0</v>
      </c>
      <c r="H2244" s="145"/>
      <c r="I2244" s="144">
        <v>0</v>
      </c>
      <c r="J2244" s="146">
        <f t="shared" si="12"/>
        <v>0</v>
      </c>
    </row>
    <row r="2245" spans="1:10" s="107" customFormat="1" x14ac:dyDescent="0.3">
      <c r="A2245" s="107">
        <v>2018</v>
      </c>
      <c r="B2245" s="107" t="s">
        <v>138</v>
      </c>
      <c r="C2245" s="107" t="str">
        <f>VLOOKUP(B2245,lookup!A:C,3,FALSE)</f>
        <v>Non Metropolitan Fire Authorities</v>
      </c>
      <c r="D2245" s="107" t="str">
        <f>VLOOKUP(B2245,lookup!A:D,4,FALSE)</f>
        <v>NWFC</v>
      </c>
      <c r="E2245" s="107" t="s">
        <v>179</v>
      </c>
      <c r="F2245" s="107" t="s">
        <v>157</v>
      </c>
      <c r="G2245" s="144">
        <v>0</v>
      </c>
      <c r="H2245" s="145"/>
      <c r="I2245" s="144">
        <v>0</v>
      </c>
      <c r="J2245" s="146">
        <f t="shared" si="12"/>
        <v>0</v>
      </c>
    </row>
    <row r="2246" spans="1:10" s="107" customFormat="1" x14ac:dyDescent="0.3">
      <c r="A2246" s="107">
        <v>2018</v>
      </c>
      <c r="B2246" s="107" t="s">
        <v>138</v>
      </c>
      <c r="C2246" s="107" t="str">
        <f>VLOOKUP(B2246,lookup!A:C,3,FALSE)</f>
        <v>Non Metropolitan Fire Authorities</v>
      </c>
      <c r="D2246" s="107" t="str">
        <f>VLOOKUP(B2246,lookup!A:D,4,FALSE)</f>
        <v>NWFC</v>
      </c>
      <c r="E2246" s="107" t="s">
        <v>1087</v>
      </c>
      <c r="F2246" s="107" t="s">
        <v>157</v>
      </c>
      <c r="G2246" s="144">
        <v>0</v>
      </c>
      <c r="H2246" s="145"/>
      <c r="I2246" s="144">
        <v>0</v>
      </c>
      <c r="J2246" s="146">
        <f t="shared" si="12"/>
        <v>0</v>
      </c>
    </row>
    <row r="2247" spans="1:10" s="107" customFormat="1" x14ac:dyDescent="0.3">
      <c r="A2247" s="107">
        <v>2018</v>
      </c>
      <c r="B2247" s="107" t="s">
        <v>138</v>
      </c>
      <c r="C2247" s="107" t="str">
        <f>VLOOKUP(B2247,lookup!A:C,3,FALSE)</f>
        <v>Non Metropolitan Fire Authorities</v>
      </c>
      <c r="D2247" s="107" t="str">
        <f>VLOOKUP(B2247,lookup!A:D,4,FALSE)</f>
        <v>NWFC</v>
      </c>
      <c r="E2247" s="107" t="s">
        <v>176</v>
      </c>
      <c r="F2247" s="107" t="s">
        <v>157</v>
      </c>
      <c r="G2247" s="144">
        <v>0</v>
      </c>
      <c r="H2247" s="145"/>
      <c r="I2247" s="144">
        <v>0</v>
      </c>
      <c r="J2247" s="146">
        <f t="shared" si="12"/>
        <v>0</v>
      </c>
    </row>
    <row r="2248" spans="1:10" s="107" customFormat="1" x14ac:dyDescent="0.3">
      <c r="A2248" s="107">
        <v>2018</v>
      </c>
      <c r="B2248" s="107" t="s">
        <v>138</v>
      </c>
      <c r="C2248" s="107" t="str">
        <f>VLOOKUP(B2248,lookup!A:C,3,FALSE)</f>
        <v>Non Metropolitan Fire Authorities</v>
      </c>
      <c r="D2248" s="107" t="str">
        <f>VLOOKUP(B2248,lookup!A:D,4,FALSE)</f>
        <v>NWFC</v>
      </c>
      <c r="E2248" s="107" t="s">
        <v>175</v>
      </c>
      <c r="F2248" s="107" t="s">
        <v>158</v>
      </c>
      <c r="G2248" s="144">
        <v>0</v>
      </c>
      <c r="H2248" s="145"/>
      <c r="I2248" s="144">
        <v>0</v>
      </c>
      <c r="J2248" s="146">
        <f t="shared" si="12"/>
        <v>0</v>
      </c>
    </row>
    <row r="2249" spans="1:10" s="107" customFormat="1" x14ac:dyDescent="0.3">
      <c r="A2249" s="107">
        <v>2018</v>
      </c>
      <c r="B2249" s="107" t="s">
        <v>138</v>
      </c>
      <c r="C2249" s="107" t="str">
        <f>VLOOKUP(B2249,lookup!A:C,3,FALSE)</f>
        <v>Non Metropolitan Fire Authorities</v>
      </c>
      <c r="D2249" s="107" t="str">
        <f>VLOOKUP(B2249,lookup!A:D,4,FALSE)</f>
        <v>NWFC</v>
      </c>
      <c r="E2249" s="107" t="s">
        <v>177</v>
      </c>
      <c r="F2249" s="107" t="s">
        <v>158</v>
      </c>
      <c r="G2249" s="144">
        <v>0</v>
      </c>
      <c r="H2249" s="145"/>
      <c r="I2249" s="144">
        <v>0</v>
      </c>
      <c r="J2249" s="146">
        <f t="shared" si="12"/>
        <v>0</v>
      </c>
    </row>
    <row r="2250" spans="1:10" s="107" customFormat="1" x14ac:dyDescent="0.3">
      <c r="A2250" s="107">
        <v>2018</v>
      </c>
      <c r="B2250" s="107" t="s">
        <v>138</v>
      </c>
      <c r="C2250" s="107" t="str">
        <f>VLOOKUP(B2250,lookup!A:C,3,FALSE)</f>
        <v>Non Metropolitan Fire Authorities</v>
      </c>
      <c r="D2250" s="107" t="str">
        <f>VLOOKUP(B2250,lookup!A:D,4,FALSE)</f>
        <v>NWFC</v>
      </c>
      <c r="E2250" s="107" t="s">
        <v>178</v>
      </c>
      <c r="F2250" s="107" t="s">
        <v>158</v>
      </c>
      <c r="G2250" s="144">
        <v>0</v>
      </c>
      <c r="H2250" s="145"/>
      <c r="I2250" s="144">
        <v>0</v>
      </c>
      <c r="J2250" s="146">
        <f t="shared" si="12"/>
        <v>0</v>
      </c>
    </row>
    <row r="2251" spans="1:10" s="107" customFormat="1" x14ac:dyDescent="0.3">
      <c r="A2251" s="107">
        <v>2018</v>
      </c>
      <c r="B2251" s="107" t="s">
        <v>138</v>
      </c>
      <c r="C2251" s="107" t="str">
        <f>VLOOKUP(B2251,lookup!A:C,3,FALSE)</f>
        <v>Non Metropolitan Fire Authorities</v>
      </c>
      <c r="D2251" s="107" t="str">
        <f>VLOOKUP(B2251,lookup!A:D,4,FALSE)</f>
        <v>NWFC</v>
      </c>
      <c r="E2251" s="107" t="s">
        <v>179</v>
      </c>
      <c r="F2251" s="107" t="s">
        <v>158</v>
      </c>
      <c r="G2251" s="144">
        <v>0</v>
      </c>
      <c r="H2251" s="145"/>
      <c r="I2251" s="144">
        <v>0</v>
      </c>
      <c r="J2251" s="146">
        <f t="shared" si="12"/>
        <v>0</v>
      </c>
    </row>
    <row r="2252" spans="1:10" s="107" customFormat="1" x14ac:dyDescent="0.3">
      <c r="A2252" s="107">
        <v>2018</v>
      </c>
      <c r="B2252" s="107" t="s">
        <v>138</v>
      </c>
      <c r="C2252" s="107" t="str">
        <f>VLOOKUP(B2252,lookup!A:C,3,FALSE)</f>
        <v>Non Metropolitan Fire Authorities</v>
      </c>
      <c r="D2252" s="107" t="str">
        <f>VLOOKUP(B2252,lookup!A:D,4,FALSE)</f>
        <v>NWFC</v>
      </c>
      <c r="E2252" s="107" t="s">
        <v>1087</v>
      </c>
      <c r="F2252" s="107" t="s">
        <v>158</v>
      </c>
      <c r="G2252" s="144">
        <v>0</v>
      </c>
      <c r="H2252" s="145"/>
      <c r="I2252" s="144">
        <v>0</v>
      </c>
      <c r="J2252" s="146">
        <f t="shared" si="12"/>
        <v>0</v>
      </c>
    </row>
    <row r="2253" spans="1:10" s="107" customFormat="1" x14ac:dyDescent="0.3">
      <c r="A2253" s="107">
        <v>2018</v>
      </c>
      <c r="B2253" s="107" t="s">
        <v>138</v>
      </c>
      <c r="C2253" s="107" t="str">
        <f>VLOOKUP(B2253,lookup!A:C,3,FALSE)</f>
        <v>Non Metropolitan Fire Authorities</v>
      </c>
      <c r="D2253" s="107" t="str">
        <f>VLOOKUP(B2253,lookup!A:D,4,FALSE)</f>
        <v>NWFC</v>
      </c>
      <c r="E2253" s="107" t="s">
        <v>176</v>
      </c>
      <c r="F2253" s="107" t="s">
        <v>158</v>
      </c>
      <c r="G2253" s="144">
        <v>0</v>
      </c>
      <c r="H2253" s="145"/>
      <c r="I2253" s="144">
        <v>0</v>
      </c>
      <c r="J2253" s="146">
        <f t="shared" si="12"/>
        <v>0</v>
      </c>
    </row>
    <row r="2254" spans="1:10" s="107" customFormat="1" x14ac:dyDescent="0.3">
      <c r="A2254" s="107">
        <v>2018</v>
      </c>
      <c r="B2254" s="107" t="s">
        <v>138</v>
      </c>
      <c r="C2254" s="107" t="str">
        <f>VLOOKUP(B2254,lookup!A:C,3,FALSE)</f>
        <v>Non Metropolitan Fire Authorities</v>
      </c>
      <c r="D2254" s="107" t="str">
        <f>VLOOKUP(B2254,lookup!A:D,4,FALSE)</f>
        <v>NWFC</v>
      </c>
      <c r="E2254" s="107" t="s">
        <v>175</v>
      </c>
      <c r="F2254" s="107" t="s">
        <v>149</v>
      </c>
      <c r="G2254" s="144">
        <v>56</v>
      </c>
      <c r="H2254" s="145"/>
      <c r="I2254" s="144">
        <v>56</v>
      </c>
      <c r="J2254" s="146">
        <f t="shared" si="12"/>
        <v>0</v>
      </c>
    </row>
    <row r="2255" spans="1:10" s="107" customFormat="1" x14ac:dyDescent="0.3">
      <c r="A2255" s="107">
        <v>2018</v>
      </c>
      <c r="B2255" s="107" t="s">
        <v>138</v>
      </c>
      <c r="C2255" s="107" t="str">
        <f>VLOOKUP(B2255,lookup!A:C,3,FALSE)</f>
        <v>Non Metropolitan Fire Authorities</v>
      </c>
      <c r="D2255" s="107" t="str">
        <f>VLOOKUP(B2255,lookup!A:D,4,FALSE)</f>
        <v>NWFC</v>
      </c>
      <c r="E2255" s="107" t="s">
        <v>177</v>
      </c>
      <c r="F2255" s="107" t="s">
        <v>149</v>
      </c>
      <c r="G2255" s="144">
        <v>0</v>
      </c>
      <c r="H2255" s="145"/>
      <c r="I2255" s="144">
        <v>0</v>
      </c>
      <c r="J2255" s="146">
        <f t="shared" si="12"/>
        <v>0</v>
      </c>
    </row>
    <row r="2256" spans="1:10" s="107" customFormat="1" x14ac:dyDescent="0.3">
      <c r="A2256" s="107">
        <v>2018</v>
      </c>
      <c r="B2256" s="107" t="s">
        <v>138</v>
      </c>
      <c r="C2256" s="107" t="str">
        <f>VLOOKUP(B2256,lookup!A:C,3,FALSE)</f>
        <v>Non Metropolitan Fire Authorities</v>
      </c>
      <c r="D2256" s="107" t="str">
        <f>VLOOKUP(B2256,lookup!A:D,4,FALSE)</f>
        <v>NWFC</v>
      </c>
      <c r="E2256" s="107" t="s">
        <v>178</v>
      </c>
      <c r="F2256" s="107" t="s">
        <v>149</v>
      </c>
      <c r="G2256" s="144">
        <v>1</v>
      </c>
      <c r="H2256" s="145"/>
      <c r="I2256" s="144">
        <v>1</v>
      </c>
      <c r="J2256" s="146">
        <f t="shared" si="12"/>
        <v>0</v>
      </c>
    </row>
    <row r="2257" spans="1:10" s="107" customFormat="1" x14ac:dyDescent="0.3">
      <c r="A2257" s="107">
        <v>2018</v>
      </c>
      <c r="B2257" s="107" t="s">
        <v>138</v>
      </c>
      <c r="C2257" s="107" t="str">
        <f>VLOOKUP(B2257,lookup!A:C,3,FALSE)</f>
        <v>Non Metropolitan Fire Authorities</v>
      </c>
      <c r="D2257" s="107" t="str">
        <f>VLOOKUP(B2257,lookup!A:D,4,FALSE)</f>
        <v>NWFC</v>
      </c>
      <c r="E2257" s="107" t="s">
        <v>179</v>
      </c>
      <c r="F2257" s="107" t="s">
        <v>149</v>
      </c>
      <c r="G2257" s="144">
        <v>0</v>
      </c>
      <c r="H2257" s="145"/>
      <c r="I2257" s="144">
        <v>0</v>
      </c>
      <c r="J2257" s="146">
        <f t="shared" si="12"/>
        <v>0</v>
      </c>
    </row>
    <row r="2258" spans="1:10" s="107" customFormat="1" x14ac:dyDescent="0.3">
      <c r="A2258" s="107">
        <v>2018</v>
      </c>
      <c r="B2258" s="107" t="s">
        <v>138</v>
      </c>
      <c r="C2258" s="107" t="str">
        <f>VLOOKUP(B2258,lookup!A:C,3,FALSE)</f>
        <v>Non Metropolitan Fire Authorities</v>
      </c>
      <c r="D2258" s="107" t="str">
        <f>VLOOKUP(B2258,lookup!A:D,4,FALSE)</f>
        <v>NWFC</v>
      </c>
      <c r="E2258" s="107" t="s">
        <v>1087</v>
      </c>
      <c r="F2258" s="107" t="s">
        <v>149</v>
      </c>
      <c r="G2258" s="144">
        <v>0</v>
      </c>
      <c r="H2258" s="145"/>
      <c r="I2258" s="144">
        <v>0</v>
      </c>
      <c r="J2258" s="146">
        <f t="shared" si="12"/>
        <v>0</v>
      </c>
    </row>
    <row r="2259" spans="1:10" s="107" customFormat="1" x14ac:dyDescent="0.3">
      <c r="A2259" s="107">
        <v>2018</v>
      </c>
      <c r="B2259" s="107" t="s">
        <v>138</v>
      </c>
      <c r="C2259" s="107" t="str">
        <f>VLOOKUP(B2259,lookup!A:C,3,FALSE)</f>
        <v>Non Metropolitan Fire Authorities</v>
      </c>
      <c r="D2259" s="107" t="str">
        <f>VLOOKUP(B2259,lookup!A:D,4,FALSE)</f>
        <v>NWFC</v>
      </c>
      <c r="E2259" s="107" t="s">
        <v>176</v>
      </c>
      <c r="F2259" s="107" t="s">
        <v>149</v>
      </c>
      <c r="G2259" s="144">
        <v>0</v>
      </c>
      <c r="H2259" s="145"/>
      <c r="I2259" s="144">
        <v>0</v>
      </c>
      <c r="J2259" s="146">
        <f t="shared" si="12"/>
        <v>0</v>
      </c>
    </row>
    <row r="2260" spans="1:10" s="107" customFormat="1" x14ac:dyDescent="0.3">
      <c r="A2260" s="107">
        <v>2018</v>
      </c>
      <c r="B2260" s="107" t="s">
        <v>138</v>
      </c>
      <c r="C2260" s="107" t="str">
        <f>VLOOKUP(B2260,lookup!A:C,3,FALSE)</f>
        <v>Non Metropolitan Fire Authorities</v>
      </c>
      <c r="D2260" s="107" t="str">
        <f>VLOOKUP(B2260,lookup!A:D,4,FALSE)</f>
        <v>NWFC</v>
      </c>
      <c r="E2260" s="107" t="s">
        <v>175</v>
      </c>
      <c r="F2260" s="107" t="s">
        <v>150</v>
      </c>
      <c r="G2260" s="144">
        <v>3</v>
      </c>
      <c r="H2260" s="145"/>
      <c r="I2260" s="144">
        <v>3</v>
      </c>
      <c r="J2260" s="146">
        <f t="shared" si="12"/>
        <v>0</v>
      </c>
    </row>
    <row r="2261" spans="1:10" s="107" customFormat="1" x14ac:dyDescent="0.3">
      <c r="A2261" s="107">
        <v>2018</v>
      </c>
      <c r="B2261" s="107" t="s">
        <v>138</v>
      </c>
      <c r="C2261" s="107" t="str">
        <f>VLOOKUP(B2261,lookup!A:C,3,FALSE)</f>
        <v>Non Metropolitan Fire Authorities</v>
      </c>
      <c r="D2261" s="107" t="str">
        <f>VLOOKUP(B2261,lookup!A:D,4,FALSE)</f>
        <v>NWFC</v>
      </c>
      <c r="E2261" s="107" t="s">
        <v>177</v>
      </c>
      <c r="F2261" s="107" t="s">
        <v>150</v>
      </c>
      <c r="G2261" s="144">
        <v>0</v>
      </c>
      <c r="H2261" s="145"/>
      <c r="I2261" s="144">
        <v>0</v>
      </c>
      <c r="J2261" s="146">
        <f t="shared" si="12"/>
        <v>0</v>
      </c>
    </row>
    <row r="2262" spans="1:10" s="107" customFormat="1" x14ac:dyDescent="0.3">
      <c r="A2262" s="107">
        <v>2018</v>
      </c>
      <c r="B2262" s="107" t="s">
        <v>138</v>
      </c>
      <c r="C2262" s="107" t="str">
        <f>VLOOKUP(B2262,lookup!A:C,3,FALSE)</f>
        <v>Non Metropolitan Fire Authorities</v>
      </c>
      <c r="D2262" s="107" t="str">
        <f>VLOOKUP(B2262,lookup!A:D,4,FALSE)</f>
        <v>NWFC</v>
      </c>
      <c r="E2262" s="107" t="s">
        <v>178</v>
      </c>
      <c r="F2262" s="107" t="s">
        <v>150</v>
      </c>
      <c r="G2262" s="144">
        <v>0</v>
      </c>
      <c r="H2262" s="145"/>
      <c r="I2262" s="144">
        <v>0</v>
      </c>
      <c r="J2262" s="146">
        <f t="shared" si="12"/>
        <v>0</v>
      </c>
    </row>
    <row r="2263" spans="1:10" s="107" customFormat="1" x14ac:dyDescent="0.3">
      <c r="A2263" s="107">
        <v>2018</v>
      </c>
      <c r="B2263" s="107" t="s">
        <v>138</v>
      </c>
      <c r="C2263" s="107" t="str">
        <f>VLOOKUP(B2263,lookup!A:C,3,FALSE)</f>
        <v>Non Metropolitan Fire Authorities</v>
      </c>
      <c r="D2263" s="107" t="str">
        <f>VLOOKUP(B2263,lookup!A:D,4,FALSE)</f>
        <v>NWFC</v>
      </c>
      <c r="E2263" s="107" t="s">
        <v>179</v>
      </c>
      <c r="F2263" s="107" t="s">
        <v>150</v>
      </c>
      <c r="G2263" s="144">
        <v>0</v>
      </c>
      <c r="H2263" s="145"/>
      <c r="I2263" s="144">
        <v>0</v>
      </c>
      <c r="J2263" s="146">
        <f t="shared" si="12"/>
        <v>0</v>
      </c>
    </row>
    <row r="2264" spans="1:10" s="107" customFormat="1" x14ac:dyDescent="0.3">
      <c r="A2264" s="107">
        <v>2018</v>
      </c>
      <c r="B2264" s="107" t="s">
        <v>138</v>
      </c>
      <c r="C2264" s="107" t="str">
        <f>VLOOKUP(B2264,lookup!A:C,3,FALSE)</f>
        <v>Non Metropolitan Fire Authorities</v>
      </c>
      <c r="D2264" s="107" t="str">
        <f>VLOOKUP(B2264,lookup!A:D,4,FALSE)</f>
        <v>NWFC</v>
      </c>
      <c r="E2264" s="107" t="s">
        <v>1087</v>
      </c>
      <c r="F2264" s="107" t="s">
        <v>150</v>
      </c>
      <c r="G2264" s="144">
        <v>0</v>
      </c>
      <c r="H2264" s="145"/>
      <c r="I2264" s="144">
        <v>0</v>
      </c>
      <c r="J2264" s="146">
        <f t="shared" si="12"/>
        <v>0</v>
      </c>
    </row>
    <row r="2265" spans="1:10" s="107" customFormat="1" x14ac:dyDescent="0.3">
      <c r="A2265" s="107">
        <v>2018</v>
      </c>
      <c r="B2265" s="107" t="s">
        <v>138</v>
      </c>
      <c r="C2265" s="107" t="str">
        <f>VLOOKUP(B2265,lookup!A:C,3,FALSE)</f>
        <v>Non Metropolitan Fire Authorities</v>
      </c>
      <c r="D2265" s="107" t="str">
        <f>VLOOKUP(B2265,lookup!A:D,4,FALSE)</f>
        <v>NWFC</v>
      </c>
      <c r="E2265" s="107" t="s">
        <v>176</v>
      </c>
      <c r="F2265" s="107" t="s">
        <v>150</v>
      </c>
      <c r="G2265" s="144">
        <v>0</v>
      </c>
      <c r="H2265" s="145"/>
      <c r="I2265" s="144">
        <v>0</v>
      </c>
      <c r="J2265" s="146">
        <f t="shared" si="12"/>
        <v>0</v>
      </c>
    </row>
    <row r="2266" spans="1:10" s="107" customFormat="1" x14ac:dyDescent="0.3">
      <c r="A2266" s="107">
        <v>2018</v>
      </c>
      <c r="B2266" s="107" t="s">
        <v>96</v>
      </c>
      <c r="C2266" s="107" t="str">
        <f>VLOOKUP(B2266,lookup!A:C,3,FALSE)</f>
        <v>Non Metropolitan Fire Authorities</v>
      </c>
      <c r="D2266" s="107" t="str">
        <f>VLOOKUP(B2266,lookup!A:D,4,FALSE)</f>
        <v>E31000029</v>
      </c>
      <c r="E2266" s="107" t="s">
        <v>175</v>
      </c>
      <c r="F2266" s="107" t="s">
        <v>157</v>
      </c>
      <c r="G2266" s="144">
        <v>126</v>
      </c>
      <c r="H2266" s="145"/>
      <c r="I2266" s="144">
        <v>126</v>
      </c>
      <c r="J2266" s="146">
        <f t="shared" si="12"/>
        <v>0</v>
      </c>
    </row>
    <row r="2267" spans="1:10" s="107" customFormat="1" x14ac:dyDescent="0.3">
      <c r="A2267" s="107">
        <v>2018</v>
      </c>
      <c r="B2267" s="107" t="s">
        <v>96</v>
      </c>
      <c r="C2267" s="107" t="str">
        <f>VLOOKUP(B2267,lookup!A:C,3,FALSE)</f>
        <v>Non Metropolitan Fire Authorities</v>
      </c>
      <c r="D2267" s="107" t="str">
        <f>VLOOKUP(B2267,lookup!A:D,4,FALSE)</f>
        <v>E31000029</v>
      </c>
      <c r="E2267" s="107" t="s">
        <v>177</v>
      </c>
      <c r="F2267" s="107" t="s">
        <v>157</v>
      </c>
      <c r="G2267" s="144">
        <v>0</v>
      </c>
      <c r="H2267" s="145"/>
      <c r="I2267" s="144">
        <v>0</v>
      </c>
      <c r="J2267" s="146">
        <f t="shared" si="12"/>
        <v>0</v>
      </c>
    </row>
    <row r="2268" spans="1:10" s="107" customFormat="1" x14ac:dyDescent="0.3">
      <c r="A2268" s="107">
        <v>2018</v>
      </c>
      <c r="B2268" s="107" t="s">
        <v>96</v>
      </c>
      <c r="C2268" s="107" t="str">
        <f>VLOOKUP(B2268,lookup!A:C,3,FALSE)</f>
        <v>Non Metropolitan Fire Authorities</v>
      </c>
      <c r="D2268" s="107" t="str">
        <f>VLOOKUP(B2268,lookup!A:D,4,FALSE)</f>
        <v>E31000029</v>
      </c>
      <c r="E2268" s="107" t="s">
        <v>178</v>
      </c>
      <c r="F2268" s="107" t="s">
        <v>157</v>
      </c>
      <c r="G2268" s="144">
        <v>0</v>
      </c>
      <c r="H2268" s="145"/>
      <c r="I2268" s="144">
        <v>0</v>
      </c>
      <c r="J2268" s="146">
        <f t="shared" si="12"/>
        <v>0</v>
      </c>
    </row>
    <row r="2269" spans="1:10" s="107" customFormat="1" x14ac:dyDescent="0.3">
      <c r="A2269" s="107">
        <v>2018</v>
      </c>
      <c r="B2269" s="107" t="s">
        <v>96</v>
      </c>
      <c r="C2269" s="107" t="str">
        <f>VLOOKUP(B2269,lookup!A:C,3,FALSE)</f>
        <v>Non Metropolitan Fire Authorities</v>
      </c>
      <c r="D2269" s="107" t="str">
        <f>VLOOKUP(B2269,lookup!A:D,4,FALSE)</f>
        <v>E31000029</v>
      </c>
      <c r="E2269" s="107" t="s">
        <v>179</v>
      </c>
      <c r="F2269" s="107" t="s">
        <v>157</v>
      </c>
      <c r="G2269" s="144">
        <v>0</v>
      </c>
      <c r="H2269" s="145"/>
      <c r="I2269" s="144">
        <v>0</v>
      </c>
      <c r="J2269" s="146">
        <f t="shared" si="12"/>
        <v>0</v>
      </c>
    </row>
    <row r="2270" spans="1:10" s="107" customFormat="1" x14ac:dyDescent="0.3">
      <c r="A2270" s="107">
        <v>2018</v>
      </c>
      <c r="B2270" s="107" t="s">
        <v>96</v>
      </c>
      <c r="C2270" s="107" t="str">
        <f>VLOOKUP(B2270,lookup!A:C,3,FALSE)</f>
        <v>Non Metropolitan Fire Authorities</v>
      </c>
      <c r="D2270" s="107" t="str">
        <f>VLOOKUP(B2270,lookup!A:D,4,FALSE)</f>
        <v>E31000029</v>
      </c>
      <c r="E2270" s="107" t="s">
        <v>1087</v>
      </c>
      <c r="F2270" s="107" t="s">
        <v>157</v>
      </c>
      <c r="G2270" s="144">
        <v>0</v>
      </c>
      <c r="H2270" s="145"/>
      <c r="I2270" s="144">
        <v>0</v>
      </c>
      <c r="J2270" s="146">
        <f t="shared" si="12"/>
        <v>0</v>
      </c>
    </row>
    <row r="2271" spans="1:10" s="107" customFormat="1" x14ac:dyDescent="0.3">
      <c r="A2271" s="107">
        <v>2018</v>
      </c>
      <c r="B2271" s="107" t="s">
        <v>96</v>
      </c>
      <c r="C2271" s="107" t="str">
        <f>VLOOKUP(B2271,lookup!A:C,3,FALSE)</f>
        <v>Non Metropolitan Fire Authorities</v>
      </c>
      <c r="D2271" s="107" t="str">
        <f>VLOOKUP(B2271,lookup!A:D,4,FALSE)</f>
        <v>E31000029</v>
      </c>
      <c r="E2271" s="107" t="s">
        <v>176</v>
      </c>
      <c r="F2271" s="107" t="s">
        <v>157</v>
      </c>
      <c r="G2271" s="144">
        <v>11</v>
      </c>
      <c r="H2271" s="145"/>
      <c r="I2271" s="144">
        <v>11</v>
      </c>
      <c r="J2271" s="146">
        <f t="shared" si="12"/>
        <v>0</v>
      </c>
    </row>
    <row r="2272" spans="1:10" s="107" customFormat="1" x14ac:dyDescent="0.3">
      <c r="A2272" s="107">
        <v>2018</v>
      </c>
      <c r="B2272" s="107" t="s">
        <v>96</v>
      </c>
      <c r="C2272" s="107" t="str">
        <f>VLOOKUP(B2272,lookup!A:C,3,FALSE)</f>
        <v>Non Metropolitan Fire Authorities</v>
      </c>
      <c r="D2272" s="107" t="str">
        <f>VLOOKUP(B2272,lookup!A:D,4,FALSE)</f>
        <v>E31000029</v>
      </c>
      <c r="E2272" s="107" t="s">
        <v>175</v>
      </c>
      <c r="F2272" s="107" t="s">
        <v>158</v>
      </c>
      <c r="G2272" s="144">
        <v>149</v>
      </c>
      <c r="H2272" s="145"/>
      <c r="I2272" s="144">
        <v>149</v>
      </c>
      <c r="J2272" s="146">
        <f t="shared" si="12"/>
        <v>0</v>
      </c>
    </row>
    <row r="2273" spans="1:10" s="107" customFormat="1" x14ac:dyDescent="0.3">
      <c r="A2273" s="107">
        <v>2018</v>
      </c>
      <c r="B2273" s="107" t="s">
        <v>96</v>
      </c>
      <c r="C2273" s="107" t="str">
        <f>VLOOKUP(B2273,lookup!A:C,3,FALSE)</f>
        <v>Non Metropolitan Fire Authorities</v>
      </c>
      <c r="D2273" s="107" t="str">
        <f>VLOOKUP(B2273,lookup!A:D,4,FALSE)</f>
        <v>E31000029</v>
      </c>
      <c r="E2273" s="107" t="s">
        <v>177</v>
      </c>
      <c r="F2273" s="107" t="s">
        <v>158</v>
      </c>
      <c r="G2273" s="144">
        <v>2</v>
      </c>
      <c r="H2273" s="145"/>
      <c r="I2273" s="144">
        <v>2</v>
      </c>
      <c r="J2273" s="146">
        <f t="shared" si="12"/>
        <v>0</v>
      </c>
    </row>
    <row r="2274" spans="1:10" s="107" customFormat="1" x14ac:dyDescent="0.3">
      <c r="A2274" s="107">
        <v>2018</v>
      </c>
      <c r="B2274" s="107" t="s">
        <v>96</v>
      </c>
      <c r="C2274" s="107" t="str">
        <f>VLOOKUP(B2274,lookup!A:C,3,FALSE)</f>
        <v>Non Metropolitan Fire Authorities</v>
      </c>
      <c r="D2274" s="107" t="str">
        <f>VLOOKUP(B2274,lookup!A:D,4,FALSE)</f>
        <v>E31000029</v>
      </c>
      <c r="E2274" s="107" t="s">
        <v>178</v>
      </c>
      <c r="F2274" s="107" t="s">
        <v>158</v>
      </c>
      <c r="G2274" s="144">
        <v>0</v>
      </c>
      <c r="H2274" s="145"/>
      <c r="I2274" s="144">
        <v>0</v>
      </c>
      <c r="J2274" s="146">
        <f t="shared" si="12"/>
        <v>0</v>
      </c>
    </row>
    <row r="2275" spans="1:10" s="107" customFormat="1" x14ac:dyDescent="0.3">
      <c r="A2275" s="107">
        <v>2018</v>
      </c>
      <c r="B2275" s="107" t="s">
        <v>96</v>
      </c>
      <c r="C2275" s="107" t="str">
        <f>VLOOKUP(B2275,lookup!A:C,3,FALSE)</f>
        <v>Non Metropolitan Fire Authorities</v>
      </c>
      <c r="D2275" s="107" t="str">
        <f>VLOOKUP(B2275,lookup!A:D,4,FALSE)</f>
        <v>E31000029</v>
      </c>
      <c r="E2275" s="107" t="s">
        <v>179</v>
      </c>
      <c r="F2275" s="107" t="s">
        <v>158</v>
      </c>
      <c r="G2275" s="144">
        <v>0</v>
      </c>
      <c r="H2275" s="145"/>
      <c r="I2275" s="144">
        <v>0</v>
      </c>
      <c r="J2275" s="146">
        <f t="shared" si="12"/>
        <v>0</v>
      </c>
    </row>
    <row r="2276" spans="1:10" s="107" customFormat="1" x14ac:dyDescent="0.3">
      <c r="A2276" s="107">
        <v>2018</v>
      </c>
      <c r="B2276" s="107" t="s">
        <v>96</v>
      </c>
      <c r="C2276" s="107" t="str">
        <f>VLOOKUP(B2276,lookup!A:C,3,FALSE)</f>
        <v>Non Metropolitan Fire Authorities</v>
      </c>
      <c r="D2276" s="107" t="str">
        <f>VLOOKUP(B2276,lookup!A:D,4,FALSE)</f>
        <v>E31000029</v>
      </c>
      <c r="E2276" s="107" t="s">
        <v>1087</v>
      </c>
      <c r="F2276" s="107" t="s">
        <v>158</v>
      </c>
      <c r="G2276" s="144">
        <v>0</v>
      </c>
      <c r="H2276" s="145"/>
      <c r="I2276" s="144">
        <v>0</v>
      </c>
      <c r="J2276" s="146">
        <f t="shared" si="12"/>
        <v>0</v>
      </c>
    </row>
    <row r="2277" spans="1:10" s="107" customFormat="1" x14ac:dyDescent="0.3">
      <c r="A2277" s="107">
        <v>2018</v>
      </c>
      <c r="B2277" s="107" t="s">
        <v>96</v>
      </c>
      <c r="C2277" s="107" t="str">
        <f>VLOOKUP(B2277,lookup!A:C,3,FALSE)</f>
        <v>Non Metropolitan Fire Authorities</v>
      </c>
      <c r="D2277" s="107" t="str">
        <f>VLOOKUP(B2277,lookup!A:D,4,FALSE)</f>
        <v>E31000029</v>
      </c>
      <c r="E2277" s="107" t="s">
        <v>176</v>
      </c>
      <c r="F2277" s="107" t="s">
        <v>158</v>
      </c>
      <c r="G2277" s="144">
        <v>4</v>
      </c>
      <c r="H2277" s="145"/>
      <c r="I2277" s="144">
        <v>4</v>
      </c>
      <c r="J2277" s="146">
        <f t="shared" si="12"/>
        <v>0</v>
      </c>
    </row>
    <row r="2278" spans="1:10" s="107" customFormat="1" x14ac:dyDescent="0.3">
      <c r="A2278" s="107">
        <v>2018</v>
      </c>
      <c r="B2278" s="107" t="s">
        <v>96</v>
      </c>
      <c r="C2278" s="107" t="str">
        <f>VLOOKUP(B2278,lookup!A:C,3,FALSE)</f>
        <v>Non Metropolitan Fire Authorities</v>
      </c>
      <c r="D2278" s="107" t="str">
        <f>VLOOKUP(B2278,lookup!A:D,4,FALSE)</f>
        <v>E31000029</v>
      </c>
      <c r="E2278" s="107" t="s">
        <v>175</v>
      </c>
      <c r="F2278" s="107" t="s">
        <v>149</v>
      </c>
      <c r="G2278" s="144">
        <v>17</v>
      </c>
      <c r="H2278" s="145"/>
      <c r="I2278" s="144">
        <v>17</v>
      </c>
      <c r="J2278" s="146">
        <f t="shared" si="12"/>
        <v>0</v>
      </c>
    </row>
    <row r="2279" spans="1:10" s="107" customFormat="1" x14ac:dyDescent="0.3">
      <c r="A2279" s="107">
        <v>2018</v>
      </c>
      <c r="B2279" s="107" t="s">
        <v>96</v>
      </c>
      <c r="C2279" s="107" t="str">
        <f>VLOOKUP(B2279,lookup!A:C,3,FALSE)</f>
        <v>Non Metropolitan Fire Authorities</v>
      </c>
      <c r="D2279" s="107" t="str">
        <f>VLOOKUP(B2279,lookup!A:D,4,FALSE)</f>
        <v>E31000029</v>
      </c>
      <c r="E2279" s="107" t="s">
        <v>177</v>
      </c>
      <c r="F2279" s="107" t="s">
        <v>149</v>
      </c>
      <c r="G2279" s="144">
        <v>0</v>
      </c>
      <c r="H2279" s="145"/>
      <c r="I2279" s="144">
        <v>0</v>
      </c>
      <c r="J2279" s="146">
        <f t="shared" si="12"/>
        <v>0</v>
      </c>
    </row>
    <row r="2280" spans="1:10" s="107" customFormat="1" x14ac:dyDescent="0.3">
      <c r="A2280" s="107">
        <v>2018</v>
      </c>
      <c r="B2280" s="107" t="s">
        <v>96</v>
      </c>
      <c r="C2280" s="107" t="str">
        <f>VLOOKUP(B2280,lookup!A:C,3,FALSE)</f>
        <v>Non Metropolitan Fire Authorities</v>
      </c>
      <c r="D2280" s="107" t="str">
        <f>VLOOKUP(B2280,lookup!A:D,4,FALSE)</f>
        <v>E31000029</v>
      </c>
      <c r="E2280" s="107" t="s">
        <v>178</v>
      </c>
      <c r="F2280" s="107" t="s">
        <v>149</v>
      </c>
      <c r="G2280" s="144">
        <v>0</v>
      </c>
      <c r="H2280" s="145"/>
      <c r="I2280" s="144">
        <v>0</v>
      </c>
      <c r="J2280" s="146">
        <f t="shared" si="12"/>
        <v>0</v>
      </c>
    </row>
    <row r="2281" spans="1:10" s="107" customFormat="1" x14ac:dyDescent="0.3">
      <c r="A2281" s="107">
        <v>2018</v>
      </c>
      <c r="B2281" s="107" t="s">
        <v>96</v>
      </c>
      <c r="C2281" s="107" t="str">
        <f>VLOOKUP(B2281,lookup!A:C,3,FALSE)</f>
        <v>Non Metropolitan Fire Authorities</v>
      </c>
      <c r="D2281" s="107" t="str">
        <f>VLOOKUP(B2281,lookup!A:D,4,FALSE)</f>
        <v>E31000029</v>
      </c>
      <c r="E2281" s="107" t="s">
        <v>179</v>
      </c>
      <c r="F2281" s="107" t="s">
        <v>149</v>
      </c>
      <c r="G2281" s="144">
        <v>0</v>
      </c>
      <c r="H2281" s="145"/>
      <c r="I2281" s="144">
        <v>0</v>
      </c>
      <c r="J2281" s="146">
        <f t="shared" si="12"/>
        <v>0</v>
      </c>
    </row>
    <row r="2282" spans="1:10" s="107" customFormat="1" x14ac:dyDescent="0.3">
      <c r="A2282" s="107">
        <v>2018</v>
      </c>
      <c r="B2282" s="107" t="s">
        <v>96</v>
      </c>
      <c r="C2282" s="107" t="str">
        <f>VLOOKUP(B2282,lookup!A:C,3,FALSE)</f>
        <v>Non Metropolitan Fire Authorities</v>
      </c>
      <c r="D2282" s="107" t="str">
        <f>VLOOKUP(B2282,lookup!A:D,4,FALSE)</f>
        <v>E31000029</v>
      </c>
      <c r="E2282" s="107" t="s">
        <v>1087</v>
      </c>
      <c r="F2282" s="107" t="s">
        <v>149</v>
      </c>
      <c r="G2282" s="144">
        <v>0</v>
      </c>
      <c r="H2282" s="145"/>
      <c r="I2282" s="144">
        <v>0</v>
      </c>
      <c r="J2282" s="146">
        <f t="shared" si="12"/>
        <v>0</v>
      </c>
    </row>
    <row r="2283" spans="1:10" s="107" customFormat="1" x14ac:dyDescent="0.3">
      <c r="A2283" s="107">
        <v>2018</v>
      </c>
      <c r="B2283" s="107" t="s">
        <v>96</v>
      </c>
      <c r="C2283" s="107" t="str">
        <f>VLOOKUP(B2283,lookup!A:C,3,FALSE)</f>
        <v>Non Metropolitan Fire Authorities</v>
      </c>
      <c r="D2283" s="107" t="str">
        <f>VLOOKUP(B2283,lookup!A:D,4,FALSE)</f>
        <v>E31000029</v>
      </c>
      <c r="E2283" s="107" t="s">
        <v>176</v>
      </c>
      <c r="F2283" s="107" t="s">
        <v>149</v>
      </c>
      <c r="G2283" s="144">
        <v>0</v>
      </c>
      <c r="H2283" s="145"/>
      <c r="I2283" s="144">
        <v>0</v>
      </c>
      <c r="J2283" s="146">
        <f t="shared" si="12"/>
        <v>0</v>
      </c>
    </row>
    <row r="2284" spans="1:10" s="107" customFormat="1" x14ac:dyDescent="0.3">
      <c r="A2284" s="107">
        <v>2018</v>
      </c>
      <c r="B2284" s="107" t="s">
        <v>96</v>
      </c>
      <c r="C2284" s="107" t="str">
        <f>VLOOKUP(B2284,lookup!A:C,3,FALSE)</f>
        <v>Non Metropolitan Fire Authorities</v>
      </c>
      <c r="D2284" s="107" t="str">
        <f>VLOOKUP(B2284,lookup!A:D,4,FALSE)</f>
        <v>E31000029</v>
      </c>
      <c r="E2284" s="107" t="s">
        <v>175</v>
      </c>
      <c r="F2284" s="107" t="s">
        <v>150</v>
      </c>
      <c r="G2284" s="144">
        <v>28</v>
      </c>
      <c r="H2284" s="145"/>
      <c r="I2284" s="144">
        <v>28</v>
      </c>
      <c r="J2284" s="146">
        <f t="shared" si="12"/>
        <v>0</v>
      </c>
    </row>
    <row r="2285" spans="1:10" s="107" customFormat="1" x14ac:dyDescent="0.3">
      <c r="A2285" s="107">
        <v>2018</v>
      </c>
      <c r="B2285" s="107" t="s">
        <v>96</v>
      </c>
      <c r="C2285" s="107" t="str">
        <f>VLOOKUP(B2285,lookup!A:C,3,FALSE)</f>
        <v>Non Metropolitan Fire Authorities</v>
      </c>
      <c r="D2285" s="107" t="str">
        <f>VLOOKUP(B2285,lookup!A:D,4,FALSE)</f>
        <v>E31000029</v>
      </c>
      <c r="E2285" s="107" t="s">
        <v>177</v>
      </c>
      <c r="F2285" s="107" t="s">
        <v>150</v>
      </c>
      <c r="G2285" s="144">
        <v>0</v>
      </c>
      <c r="H2285" s="145"/>
      <c r="I2285" s="144">
        <v>0</v>
      </c>
      <c r="J2285" s="146">
        <f t="shared" si="12"/>
        <v>0</v>
      </c>
    </row>
    <row r="2286" spans="1:10" s="107" customFormat="1" x14ac:dyDescent="0.3">
      <c r="A2286" s="107">
        <v>2018</v>
      </c>
      <c r="B2286" s="107" t="s">
        <v>96</v>
      </c>
      <c r="C2286" s="107" t="str">
        <f>VLOOKUP(B2286,lookup!A:C,3,FALSE)</f>
        <v>Non Metropolitan Fire Authorities</v>
      </c>
      <c r="D2286" s="107" t="str">
        <f>VLOOKUP(B2286,lookup!A:D,4,FALSE)</f>
        <v>E31000029</v>
      </c>
      <c r="E2286" s="107" t="s">
        <v>178</v>
      </c>
      <c r="F2286" s="107" t="s">
        <v>150</v>
      </c>
      <c r="G2286" s="144">
        <v>0</v>
      </c>
      <c r="H2286" s="145"/>
      <c r="I2286" s="144">
        <v>0</v>
      </c>
      <c r="J2286" s="146">
        <f t="shared" si="12"/>
        <v>0</v>
      </c>
    </row>
    <row r="2287" spans="1:10" s="107" customFormat="1" x14ac:dyDescent="0.3">
      <c r="A2287" s="107">
        <v>2018</v>
      </c>
      <c r="B2287" s="107" t="s">
        <v>96</v>
      </c>
      <c r="C2287" s="107" t="str">
        <f>VLOOKUP(B2287,lookup!A:C,3,FALSE)</f>
        <v>Non Metropolitan Fire Authorities</v>
      </c>
      <c r="D2287" s="107" t="str">
        <f>VLOOKUP(B2287,lookup!A:D,4,FALSE)</f>
        <v>E31000029</v>
      </c>
      <c r="E2287" s="107" t="s">
        <v>179</v>
      </c>
      <c r="F2287" s="107" t="s">
        <v>150</v>
      </c>
      <c r="G2287" s="144">
        <v>0</v>
      </c>
      <c r="H2287" s="145"/>
      <c r="I2287" s="144">
        <v>0</v>
      </c>
      <c r="J2287" s="146">
        <f t="shared" si="12"/>
        <v>0</v>
      </c>
    </row>
    <row r="2288" spans="1:10" s="107" customFormat="1" x14ac:dyDescent="0.3">
      <c r="A2288" s="107">
        <v>2018</v>
      </c>
      <c r="B2288" s="107" t="s">
        <v>96</v>
      </c>
      <c r="C2288" s="107" t="str">
        <f>VLOOKUP(B2288,lookup!A:C,3,FALSE)</f>
        <v>Non Metropolitan Fire Authorities</v>
      </c>
      <c r="D2288" s="107" t="str">
        <f>VLOOKUP(B2288,lookup!A:D,4,FALSE)</f>
        <v>E31000029</v>
      </c>
      <c r="E2288" s="107" t="s">
        <v>1087</v>
      </c>
      <c r="F2288" s="107" t="s">
        <v>150</v>
      </c>
      <c r="G2288" s="144">
        <v>0</v>
      </c>
      <c r="H2288" s="145"/>
      <c r="I2288" s="144">
        <v>0</v>
      </c>
      <c r="J2288" s="146">
        <f t="shared" si="12"/>
        <v>0</v>
      </c>
    </row>
    <row r="2289" spans="1:10" s="107" customFormat="1" x14ac:dyDescent="0.3">
      <c r="A2289" s="107">
        <v>2018</v>
      </c>
      <c r="B2289" s="107" t="s">
        <v>96</v>
      </c>
      <c r="C2289" s="107" t="str">
        <f>VLOOKUP(B2289,lookup!A:C,3,FALSE)</f>
        <v>Non Metropolitan Fire Authorities</v>
      </c>
      <c r="D2289" s="107" t="str">
        <f>VLOOKUP(B2289,lookup!A:D,4,FALSE)</f>
        <v>E31000029</v>
      </c>
      <c r="E2289" s="107" t="s">
        <v>176</v>
      </c>
      <c r="F2289" s="107" t="s">
        <v>150</v>
      </c>
      <c r="G2289" s="144">
        <v>11</v>
      </c>
      <c r="H2289" s="145"/>
      <c r="I2289" s="144">
        <v>11</v>
      </c>
      <c r="J2289" s="146">
        <f t="shared" si="12"/>
        <v>0</v>
      </c>
    </row>
    <row r="2290" spans="1:10" s="107" customFormat="1" x14ac:dyDescent="0.3">
      <c r="A2290" s="107">
        <v>2018</v>
      </c>
      <c r="B2290" s="107" t="s">
        <v>99</v>
      </c>
      <c r="C2290" s="107" t="str">
        <f>VLOOKUP(B2290,lookup!A:C,3,FALSE)</f>
        <v>Non Metropolitan Fire Authorities</v>
      </c>
      <c r="D2290" s="107" t="str">
        <f>VLOOKUP(B2290,lookup!A:D,4,FALSE)</f>
        <v>E31000030</v>
      </c>
      <c r="E2290" s="107" t="s">
        <v>175</v>
      </c>
      <c r="F2290" s="107" t="s">
        <v>157</v>
      </c>
      <c r="G2290" s="144">
        <v>413</v>
      </c>
      <c r="H2290" s="145"/>
      <c r="I2290" s="144">
        <v>413</v>
      </c>
      <c r="J2290" s="146">
        <f t="shared" si="12"/>
        <v>0</v>
      </c>
    </row>
    <row r="2291" spans="1:10" s="107" customFormat="1" x14ac:dyDescent="0.3">
      <c r="A2291" s="107">
        <v>2018</v>
      </c>
      <c r="B2291" s="107" t="s">
        <v>99</v>
      </c>
      <c r="C2291" s="107" t="str">
        <f>VLOOKUP(B2291,lookup!A:C,3,FALSE)</f>
        <v>Non Metropolitan Fire Authorities</v>
      </c>
      <c r="D2291" s="107" t="str">
        <f>VLOOKUP(B2291,lookup!A:D,4,FALSE)</f>
        <v>E31000030</v>
      </c>
      <c r="E2291" s="107" t="s">
        <v>177</v>
      </c>
      <c r="F2291" s="107" t="s">
        <v>157</v>
      </c>
      <c r="G2291" s="144">
        <v>10</v>
      </c>
      <c r="H2291" s="145"/>
      <c r="I2291" s="144">
        <v>10</v>
      </c>
      <c r="J2291" s="146">
        <f t="shared" si="12"/>
        <v>0</v>
      </c>
    </row>
    <row r="2292" spans="1:10" s="107" customFormat="1" x14ac:dyDescent="0.3">
      <c r="A2292" s="107">
        <v>2018</v>
      </c>
      <c r="B2292" s="107" t="s">
        <v>99</v>
      </c>
      <c r="C2292" s="107" t="str">
        <f>VLOOKUP(B2292,lookup!A:C,3,FALSE)</f>
        <v>Non Metropolitan Fire Authorities</v>
      </c>
      <c r="D2292" s="107" t="str">
        <f>VLOOKUP(B2292,lookup!A:D,4,FALSE)</f>
        <v>E31000030</v>
      </c>
      <c r="E2292" s="107" t="s">
        <v>178</v>
      </c>
      <c r="F2292" s="107" t="s">
        <v>157</v>
      </c>
      <c r="G2292" s="144">
        <v>4</v>
      </c>
      <c r="H2292" s="145"/>
      <c r="I2292" s="144">
        <v>4</v>
      </c>
      <c r="J2292" s="146">
        <f t="shared" si="12"/>
        <v>0</v>
      </c>
    </row>
    <row r="2293" spans="1:10" s="107" customFormat="1" x14ac:dyDescent="0.3">
      <c r="A2293" s="107">
        <v>2018</v>
      </c>
      <c r="B2293" s="107" t="s">
        <v>99</v>
      </c>
      <c r="C2293" s="107" t="str">
        <f>VLOOKUP(B2293,lookup!A:C,3,FALSE)</f>
        <v>Non Metropolitan Fire Authorities</v>
      </c>
      <c r="D2293" s="107" t="str">
        <f>VLOOKUP(B2293,lookup!A:D,4,FALSE)</f>
        <v>E31000030</v>
      </c>
      <c r="E2293" s="107" t="s">
        <v>179</v>
      </c>
      <c r="F2293" s="107" t="s">
        <v>157</v>
      </c>
      <c r="G2293" s="144">
        <v>3</v>
      </c>
      <c r="H2293" s="145"/>
      <c r="I2293" s="144">
        <v>3</v>
      </c>
      <c r="J2293" s="146">
        <f t="shared" si="12"/>
        <v>0</v>
      </c>
    </row>
    <row r="2294" spans="1:10" s="107" customFormat="1" x14ac:dyDescent="0.3">
      <c r="A2294" s="107">
        <v>2018</v>
      </c>
      <c r="B2294" s="107" t="s">
        <v>99</v>
      </c>
      <c r="C2294" s="107" t="str">
        <f>VLOOKUP(B2294,lookup!A:C,3,FALSE)</f>
        <v>Non Metropolitan Fire Authorities</v>
      </c>
      <c r="D2294" s="107" t="str">
        <f>VLOOKUP(B2294,lookup!A:D,4,FALSE)</f>
        <v>E31000030</v>
      </c>
      <c r="E2294" s="107" t="s">
        <v>1087</v>
      </c>
      <c r="F2294" s="107" t="s">
        <v>157</v>
      </c>
      <c r="G2294" s="144">
        <v>0</v>
      </c>
      <c r="H2294" s="145"/>
      <c r="I2294" s="144">
        <v>0</v>
      </c>
      <c r="J2294" s="146">
        <f t="shared" si="12"/>
        <v>0</v>
      </c>
    </row>
    <row r="2295" spans="1:10" s="107" customFormat="1" x14ac:dyDescent="0.3">
      <c r="A2295" s="107">
        <v>2018</v>
      </c>
      <c r="B2295" s="107" t="s">
        <v>99</v>
      </c>
      <c r="C2295" s="107" t="str">
        <f>VLOOKUP(B2295,lookup!A:C,3,FALSE)</f>
        <v>Non Metropolitan Fire Authorities</v>
      </c>
      <c r="D2295" s="107" t="str">
        <f>VLOOKUP(B2295,lookup!A:D,4,FALSE)</f>
        <v>E31000030</v>
      </c>
      <c r="E2295" s="107" t="s">
        <v>176</v>
      </c>
      <c r="F2295" s="107" t="s">
        <v>157</v>
      </c>
      <c r="G2295" s="144">
        <v>25</v>
      </c>
      <c r="H2295" s="145"/>
      <c r="I2295" s="144">
        <v>25</v>
      </c>
      <c r="J2295" s="146">
        <f t="shared" si="12"/>
        <v>0</v>
      </c>
    </row>
    <row r="2296" spans="1:10" s="107" customFormat="1" x14ac:dyDescent="0.3">
      <c r="A2296" s="107">
        <v>2018</v>
      </c>
      <c r="B2296" s="107" t="s">
        <v>99</v>
      </c>
      <c r="C2296" s="107" t="str">
        <f>VLOOKUP(B2296,lookup!A:C,3,FALSE)</f>
        <v>Non Metropolitan Fire Authorities</v>
      </c>
      <c r="D2296" s="107" t="str">
        <f>VLOOKUP(B2296,lookup!A:D,4,FALSE)</f>
        <v>E31000030</v>
      </c>
      <c r="E2296" s="107" t="s">
        <v>175</v>
      </c>
      <c r="F2296" s="107" t="s">
        <v>158</v>
      </c>
      <c r="G2296" s="144">
        <v>239</v>
      </c>
      <c r="H2296" s="145"/>
      <c r="I2296" s="144">
        <v>239</v>
      </c>
      <c r="J2296" s="146">
        <f t="shared" si="12"/>
        <v>0</v>
      </c>
    </row>
    <row r="2297" spans="1:10" s="107" customFormat="1" x14ac:dyDescent="0.3">
      <c r="A2297" s="107">
        <v>2018</v>
      </c>
      <c r="B2297" s="107" t="s">
        <v>99</v>
      </c>
      <c r="C2297" s="107" t="str">
        <f>VLOOKUP(B2297,lookup!A:C,3,FALSE)</f>
        <v>Non Metropolitan Fire Authorities</v>
      </c>
      <c r="D2297" s="107" t="str">
        <f>VLOOKUP(B2297,lookup!A:D,4,FALSE)</f>
        <v>E31000030</v>
      </c>
      <c r="E2297" s="107" t="s">
        <v>177</v>
      </c>
      <c r="F2297" s="107" t="s">
        <v>158</v>
      </c>
      <c r="G2297" s="144">
        <v>1</v>
      </c>
      <c r="H2297" s="145"/>
      <c r="I2297" s="144">
        <v>1</v>
      </c>
      <c r="J2297" s="146">
        <f t="shared" si="12"/>
        <v>0</v>
      </c>
    </row>
    <row r="2298" spans="1:10" s="107" customFormat="1" x14ac:dyDescent="0.3">
      <c r="A2298" s="107">
        <v>2018</v>
      </c>
      <c r="B2298" s="107" t="s">
        <v>99</v>
      </c>
      <c r="C2298" s="107" t="str">
        <f>VLOOKUP(B2298,lookup!A:C,3,FALSE)</f>
        <v>Non Metropolitan Fire Authorities</v>
      </c>
      <c r="D2298" s="107" t="str">
        <f>VLOOKUP(B2298,lookup!A:D,4,FALSE)</f>
        <v>E31000030</v>
      </c>
      <c r="E2298" s="107" t="s">
        <v>178</v>
      </c>
      <c r="F2298" s="107" t="s">
        <v>158</v>
      </c>
      <c r="G2298" s="144">
        <v>1</v>
      </c>
      <c r="H2298" s="145"/>
      <c r="I2298" s="144">
        <v>1</v>
      </c>
      <c r="J2298" s="146">
        <f t="shared" si="12"/>
        <v>0</v>
      </c>
    </row>
    <row r="2299" spans="1:10" s="107" customFormat="1" x14ac:dyDescent="0.3">
      <c r="A2299" s="107">
        <v>2018</v>
      </c>
      <c r="B2299" s="107" t="s">
        <v>99</v>
      </c>
      <c r="C2299" s="107" t="str">
        <f>VLOOKUP(B2299,lookup!A:C,3,FALSE)</f>
        <v>Non Metropolitan Fire Authorities</v>
      </c>
      <c r="D2299" s="107" t="str">
        <f>VLOOKUP(B2299,lookup!A:D,4,FALSE)</f>
        <v>E31000030</v>
      </c>
      <c r="E2299" s="107" t="s">
        <v>179</v>
      </c>
      <c r="F2299" s="107" t="s">
        <v>158</v>
      </c>
      <c r="G2299" s="144">
        <v>3</v>
      </c>
      <c r="H2299" s="145"/>
      <c r="I2299" s="144">
        <v>3</v>
      </c>
      <c r="J2299" s="146">
        <f t="shared" si="12"/>
        <v>0</v>
      </c>
    </row>
    <row r="2300" spans="1:10" s="107" customFormat="1" x14ac:dyDescent="0.3">
      <c r="A2300" s="107">
        <v>2018</v>
      </c>
      <c r="B2300" s="107" t="s">
        <v>99</v>
      </c>
      <c r="C2300" s="107" t="str">
        <f>VLOOKUP(B2300,lookup!A:C,3,FALSE)</f>
        <v>Non Metropolitan Fire Authorities</v>
      </c>
      <c r="D2300" s="107" t="str">
        <f>VLOOKUP(B2300,lookup!A:D,4,FALSE)</f>
        <v>E31000030</v>
      </c>
      <c r="E2300" s="107" t="s">
        <v>1087</v>
      </c>
      <c r="F2300" s="107" t="s">
        <v>158</v>
      </c>
      <c r="G2300" s="144">
        <v>0</v>
      </c>
      <c r="H2300" s="145"/>
      <c r="I2300" s="144">
        <v>0</v>
      </c>
      <c r="J2300" s="146">
        <f t="shared" si="12"/>
        <v>0</v>
      </c>
    </row>
    <row r="2301" spans="1:10" s="107" customFormat="1" x14ac:dyDescent="0.3">
      <c r="A2301" s="107">
        <v>2018</v>
      </c>
      <c r="B2301" s="107" t="s">
        <v>99</v>
      </c>
      <c r="C2301" s="107" t="str">
        <f>VLOOKUP(B2301,lookup!A:C,3,FALSE)</f>
        <v>Non Metropolitan Fire Authorities</v>
      </c>
      <c r="D2301" s="107" t="str">
        <f>VLOOKUP(B2301,lookup!A:D,4,FALSE)</f>
        <v>E31000030</v>
      </c>
      <c r="E2301" s="107" t="s">
        <v>176</v>
      </c>
      <c r="F2301" s="107" t="s">
        <v>158</v>
      </c>
      <c r="G2301" s="144">
        <v>14</v>
      </c>
      <c r="H2301" s="145"/>
      <c r="I2301" s="144">
        <v>14</v>
      </c>
      <c r="J2301" s="146">
        <f t="shared" si="12"/>
        <v>0</v>
      </c>
    </row>
    <row r="2302" spans="1:10" s="107" customFormat="1" x14ac:dyDescent="0.3">
      <c r="A2302" s="107">
        <v>2018</v>
      </c>
      <c r="B2302" s="107" t="s">
        <v>99</v>
      </c>
      <c r="C2302" s="107" t="str">
        <f>VLOOKUP(B2302,lookup!A:C,3,FALSE)</f>
        <v>Non Metropolitan Fire Authorities</v>
      </c>
      <c r="D2302" s="107" t="str">
        <f>VLOOKUP(B2302,lookup!A:D,4,FALSE)</f>
        <v>E31000030</v>
      </c>
      <c r="E2302" s="107" t="s">
        <v>175</v>
      </c>
      <c r="F2302" s="107" t="s">
        <v>149</v>
      </c>
      <c r="G2302" s="144">
        <v>27</v>
      </c>
      <c r="H2302" s="145"/>
      <c r="I2302" s="144">
        <v>27</v>
      </c>
      <c r="J2302" s="146">
        <f t="shared" si="12"/>
        <v>0</v>
      </c>
    </row>
    <row r="2303" spans="1:10" s="107" customFormat="1" x14ac:dyDescent="0.3">
      <c r="A2303" s="107">
        <v>2018</v>
      </c>
      <c r="B2303" s="107" t="s">
        <v>99</v>
      </c>
      <c r="C2303" s="107" t="str">
        <f>VLOOKUP(B2303,lookup!A:C,3,FALSE)</f>
        <v>Non Metropolitan Fire Authorities</v>
      </c>
      <c r="D2303" s="107" t="str">
        <f>VLOOKUP(B2303,lookup!A:D,4,FALSE)</f>
        <v>E31000030</v>
      </c>
      <c r="E2303" s="107" t="s">
        <v>177</v>
      </c>
      <c r="F2303" s="107" t="s">
        <v>149</v>
      </c>
      <c r="G2303" s="144">
        <v>0</v>
      </c>
      <c r="H2303" s="145"/>
      <c r="I2303" s="144">
        <v>0</v>
      </c>
      <c r="J2303" s="146">
        <f t="shared" si="12"/>
        <v>0</v>
      </c>
    </row>
    <row r="2304" spans="1:10" s="107" customFormat="1" x14ac:dyDescent="0.3">
      <c r="A2304" s="107">
        <v>2018</v>
      </c>
      <c r="B2304" s="107" t="s">
        <v>99</v>
      </c>
      <c r="C2304" s="107" t="str">
        <f>VLOOKUP(B2304,lookup!A:C,3,FALSE)</f>
        <v>Non Metropolitan Fire Authorities</v>
      </c>
      <c r="D2304" s="107" t="str">
        <f>VLOOKUP(B2304,lookup!A:D,4,FALSE)</f>
        <v>E31000030</v>
      </c>
      <c r="E2304" s="107" t="s">
        <v>178</v>
      </c>
      <c r="F2304" s="107" t="s">
        <v>149</v>
      </c>
      <c r="G2304" s="144">
        <v>0</v>
      </c>
      <c r="H2304" s="145"/>
      <c r="I2304" s="144">
        <v>0</v>
      </c>
      <c r="J2304" s="146">
        <f t="shared" si="12"/>
        <v>0</v>
      </c>
    </row>
    <row r="2305" spans="1:10" s="107" customFormat="1" x14ac:dyDescent="0.3">
      <c r="A2305" s="107">
        <v>2018</v>
      </c>
      <c r="B2305" s="107" t="s">
        <v>99</v>
      </c>
      <c r="C2305" s="107" t="str">
        <f>VLOOKUP(B2305,lookup!A:C,3,FALSE)</f>
        <v>Non Metropolitan Fire Authorities</v>
      </c>
      <c r="D2305" s="107" t="str">
        <f>VLOOKUP(B2305,lookup!A:D,4,FALSE)</f>
        <v>E31000030</v>
      </c>
      <c r="E2305" s="107" t="s">
        <v>179</v>
      </c>
      <c r="F2305" s="107" t="s">
        <v>149</v>
      </c>
      <c r="G2305" s="144">
        <v>0</v>
      </c>
      <c r="H2305" s="145"/>
      <c r="I2305" s="144">
        <v>0</v>
      </c>
      <c r="J2305" s="146">
        <f t="shared" si="12"/>
        <v>0</v>
      </c>
    </row>
    <row r="2306" spans="1:10" s="107" customFormat="1" x14ac:dyDescent="0.3">
      <c r="A2306" s="107">
        <v>2018</v>
      </c>
      <c r="B2306" s="107" t="s">
        <v>99</v>
      </c>
      <c r="C2306" s="107" t="str">
        <f>VLOOKUP(B2306,lookup!A:C,3,FALSE)</f>
        <v>Non Metropolitan Fire Authorities</v>
      </c>
      <c r="D2306" s="107" t="str">
        <f>VLOOKUP(B2306,lookup!A:D,4,FALSE)</f>
        <v>E31000030</v>
      </c>
      <c r="E2306" s="107" t="s">
        <v>1087</v>
      </c>
      <c r="F2306" s="107" t="s">
        <v>149</v>
      </c>
      <c r="G2306" s="144">
        <v>0</v>
      </c>
      <c r="H2306" s="145"/>
      <c r="I2306" s="144">
        <v>0</v>
      </c>
      <c r="J2306" s="146">
        <f t="shared" si="12"/>
        <v>0</v>
      </c>
    </row>
    <row r="2307" spans="1:10" s="107" customFormat="1" x14ac:dyDescent="0.3">
      <c r="A2307" s="107">
        <v>2018</v>
      </c>
      <c r="B2307" s="107" t="s">
        <v>99</v>
      </c>
      <c r="C2307" s="107" t="str">
        <f>VLOOKUP(B2307,lookup!A:C,3,FALSE)</f>
        <v>Non Metropolitan Fire Authorities</v>
      </c>
      <c r="D2307" s="107" t="str">
        <f>VLOOKUP(B2307,lookup!A:D,4,FALSE)</f>
        <v>E31000030</v>
      </c>
      <c r="E2307" s="107" t="s">
        <v>176</v>
      </c>
      <c r="F2307" s="107" t="s">
        <v>149</v>
      </c>
      <c r="G2307" s="144">
        <v>0</v>
      </c>
      <c r="H2307" s="145"/>
      <c r="I2307" s="144">
        <v>0</v>
      </c>
      <c r="J2307" s="146">
        <f t="shared" ref="J2307:J2370" si="13">G2307-I2307</f>
        <v>0</v>
      </c>
    </row>
    <row r="2308" spans="1:10" s="107" customFormat="1" x14ac:dyDescent="0.3">
      <c r="A2308" s="107">
        <v>2018</v>
      </c>
      <c r="B2308" s="107" t="s">
        <v>99</v>
      </c>
      <c r="C2308" s="107" t="str">
        <f>VLOOKUP(B2308,lookup!A:C,3,FALSE)</f>
        <v>Non Metropolitan Fire Authorities</v>
      </c>
      <c r="D2308" s="107" t="str">
        <f>VLOOKUP(B2308,lookup!A:D,4,FALSE)</f>
        <v>E31000030</v>
      </c>
      <c r="E2308" s="107" t="s">
        <v>175</v>
      </c>
      <c r="F2308" s="107" t="s">
        <v>150</v>
      </c>
      <c r="G2308" s="144">
        <v>136</v>
      </c>
      <c r="H2308" s="145"/>
      <c r="I2308" s="144">
        <v>136</v>
      </c>
      <c r="J2308" s="146">
        <f t="shared" si="13"/>
        <v>0</v>
      </c>
    </row>
    <row r="2309" spans="1:10" s="107" customFormat="1" x14ac:dyDescent="0.3">
      <c r="A2309" s="107">
        <v>2018</v>
      </c>
      <c r="B2309" s="107" t="s">
        <v>99</v>
      </c>
      <c r="C2309" s="107" t="str">
        <f>VLOOKUP(B2309,lookup!A:C,3,FALSE)</f>
        <v>Non Metropolitan Fire Authorities</v>
      </c>
      <c r="D2309" s="107" t="str">
        <f>VLOOKUP(B2309,lookup!A:D,4,FALSE)</f>
        <v>E31000030</v>
      </c>
      <c r="E2309" s="107" t="s">
        <v>177</v>
      </c>
      <c r="F2309" s="107" t="s">
        <v>150</v>
      </c>
      <c r="G2309" s="144">
        <v>1</v>
      </c>
      <c r="H2309" s="145"/>
      <c r="I2309" s="144">
        <v>1</v>
      </c>
      <c r="J2309" s="146">
        <f t="shared" si="13"/>
        <v>0</v>
      </c>
    </row>
    <row r="2310" spans="1:10" s="107" customFormat="1" x14ac:dyDescent="0.3">
      <c r="A2310" s="107">
        <v>2018</v>
      </c>
      <c r="B2310" s="107" t="s">
        <v>99</v>
      </c>
      <c r="C2310" s="107" t="str">
        <f>VLOOKUP(B2310,lookup!A:C,3,FALSE)</f>
        <v>Non Metropolitan Fire Authorities</v>
      </c>
      <c r="D2310" s="107" t="str">
        <f>VLOOKUP(B2310,lookup!A:D,4,FALSE)</f>
        <v>E31000030</v>
      </c>
      <c r="E2310" s="107" t="s">
        <v>178</v>
      </c>
      <c r="F2310" s="107" t="s">
        <v>150</v>
      </c>
      <c r="G2310" s="144">
        <v>3</v>
      </c>
      <c r="H2310" s="145"/>
      <c r="I2310" s="144">
        <v>3</v>
      </c>
      <c r="J2310" s="146">
        <f t="shared" si="13"/>
        <v>0</v>
      </c>
    </row>
    <row r="2311" spans="1:10" s="107" customFormat="1" x14ac:dyDescent="0.3">
      <c r="A2311" s="107">
        <v>2018</v>
      </c>
      <c r="B2311" s="107" t="s">
        <v>99</v>
      </c>
      <c r="C2311" s="107" t="str">
        <f>VLOOKUP(B2311,lookup!A:C,3,FALSE)</f>
        <v>Non Metropolitan Fire Authorities</v>
      </c>
      <c r="D2311" s="107" t="str">
        <f>VLOOKUP(B2311,lookup!A:D,4,FALSE)</f>
        <v>E31000030</v>
      </c>
      <c r="E2311" s="107" t="s">
        <v>179</v>
      </c>
      <c r="F2311" s="107" t="s">
        <v>150</v>
      </c>
      <c r="G2311" s="144">
        <v>4</v>
      </c>
      <c r="H2311" s="145"/>
      <c r="I2311" s="144">
        <v>4</v>
      </c>
      <c r="J2311" s="146">
        <f t="shared" si="13"/>
        <v>0</v>
      </c>
    </row>
    <row r="2312" spans="1:10" s="107" customFormat="1" x14ac:dyDescent="0.3">
      <c r="A2312" s="107">
        <v>2018</v>
      </c>
      <c r="B2312" s="107" t="s">
        <v>99</v>
      </c>
      <c r="C2312" s="107" t="str">
        <f>VLOOKUP(B2312,lookup!A:C,3,FALSE)</f>
        <v>Non Metropolitan Fire Authorities</v>
      </c>
      <c r="D2312" s="107" t="str">
        <f>VLOOKUP(B2312,lookup!A:D,4,FALSE)</f>
        <v>E31000030</v>
      </c>
      <c r="E2312" s="107" t="s">
        <v>1087</v>
      </c>
      <c r="F2312" s="107" t="s">
        <v>150</v>
      </c>
      <c r="G2312" s="144">
        <v>1</v>
      </c>
      <c r="H2312" s="145"/>
      <c r="I2312" s="144">
        <v>1</v>
      </c>
      <c r="J2312" s="146">
        <f t="shared" si="13"/>
        <v>0</v>
      </c>
    </row>
    <row r="2313" spans="1:10" s="107" customFormat="1" x14ac:dyDescent="0.3">
      <c r="A2313" s="107">
        <v>2018</v>
      </c>
      <c r="B2313" s="107" t="s">
        <v>99</v>
      </c>
      <c r="C2313" s="107" t="str">
        <f>VLOOKUP(B2313,lookup!A:C,3,FALSE)</f>
        <v>Non Metropolitan Fire Authorities</v>
      </c>
      <c r="D2313" s="107" t="str">
        <f>VLOOKUP(B2313,lookup!A:D,4,FALSE)</f>
        <v>E31000030</v>
      </c>
      <c r="E2313" s="107" t="s">
        <v>176</v>
      </c>
      <c r="F2313" s="107" t="s">
        <v>150</v>
      </c>
      <c r="G2313" s="144">
        <v>17</v>
      </c>
      <c r="H2313" s="145"/>
      <c r="I2313" s="144">
        <v>17</v>
      </c>
      <c r="J2313" s="146">
        <f t="shared" si="13"/>
        <v>0</v>
      </c>
    </row>
    <row r="2314" spans="1:10" s="107" customFormat="1" x14ac:dyDescent="0.3">
      <c r="A2314" s="107">
        <v>2018</v>
      </c>
      <c r="B2314" s="107" t="s">
        <v>102</v>
      </c>
      <c r="C2314" s="107" t="str">
        <f>VLOOKUP(B2314,lookup!A:C,3,FALSE)</f>
        <v>Non Metropolitan Fire Authorities</v>
      </c>
      <c r="D2314" s="107" t="str">
        <f>VLOOKUP(B2314,lookup!A:D,4,FALSE)</f>
        <v>E31000031</v>
      </c>
      <c r="E2314" s="107" t="s">
        <v>175</v>
      </c>
      <c r="F2314" s="107" t="s">
        <v>157</v>
      </c>
      <c r="G2314" s="144">
        <v>221</v>
      </c>
      <c r="H2314" s="145"/>
      <c r="I2314" s="144">
        <v>221</v>
      </c>
      <c r="J2314" s="146">
        <f t="shared" si="13"/>
        <v>0</v>
      </c>
    </row>
    <row r="2315" spans="1:10" s="107" customFormat="1" x14ac:dyDescent="0.3">
      <c r="A2315" s="107">
        <v>2018</v>
      </c>
      <c r="B2315" s="107" t="s">
        <v>102</v>
      </c>
      <c r="C2315" s="107" t="str">
        <f>VLOOKUP(B2315,lookup!A:C,3,FALSE)</f>
        <v>Non Metropolitan Fire Authorities</v>
      </c>
      <c r="D2315" s="107" t="str">
        <f>VLOOKUP(B2315,lookup!A:D,4,FALSE)</f>
        <v>E31000031</v>
      </c>
      <c r="E2315" s="107" t="s">
        <v>177</v>
      </c>
      <c r="F2315" s="107" t="s">
        <v>157</v>
      </c>
      <c r="G2315" s="144">
        <v>0</v>
      </c>
      <c r="H2315" s="145"/>
      <c r="I2315" s="144">
        <v>0</v>
      </c>
      <c r="J2315" s="146">
        <f t="shared" si="13"/>
        <v>0</v>
      </c>
    </row>
    <row r="2316" spans="1:10" s="107" customFormat="1" x14ac:dyDescent="0.3">
      <c r="A2316" s="107">
        <v>2018</v>
      </c>
      <c r="B2316" s="107" t="s">
        <v>102</v>
      </c>
      <c r="C2316" s="107" t="str">
        <f>VLOOKUP(B2316,lookup!A:C,3,FALSE)</f>
        <v>Non Metropolitan Fire Authorities</v>
      </c>
      <c r="D2316" s="107" t="str">
        <f>VLOOKUP(B2316,lookup!A:D,4,FALSE)</f>
        <v>E31000031</v>
      </c>
      <c r="E2316" s="107" t="s">
        <v>178</v>
      </c>
      <c r="F2316" s="107" t="s">
        <v>157</v>
      </c>
      <c r="G2316" s="144">
        <v>0</v>
      </c>
      <c r="H2316" s="145"/>
      <c r="I2316" s="144">
        <v>0</v>
      </c>
      <c r="J2316" s="146">
        <f t="shared" si="13"/>
        <v>0</v>
      </c>
    </row>
    <row r="2317" spans="1:10" s="107" customFormat="1" x14ac:dyDescent="0.3">
      <c r="A2317" s="107">
        <v>2018</v>
      </c>
      <c r="B2317" s="107" t="s">
        <v>102</v>
      </c>
      <c r="C2317" s="107" t="str">
        <f>VLOOKUP(B2317,lookup!A:C,3,FALSE)</f>
        <v>Non Metropolitan Fire Authorities</v>
      </c>
      <c r="D2317" s="107" t="str">
        <f>VLOOKUP(B2317,lookup!A:D,4,FALSE)</f>
        <v>E31000031</v>
      </c>
      <c r="E2317" s="107" t="s">
        <v>179</v>
      </c>
      <c r="F2317" s="107" t="s">
        <v>157</v>
      </c>
      <c r="G2317" s="144">
        <v>3</v>
      </c>
      <c r="H2317" s="145"/>
      <c r="I2317" s="144">
        <v>3</v>
      </c>
      <c r="J2317" s="146">
        <f t="shared" si="13"/>
        <v>0</v>
      </c>
    </row>
    <row r="2318" spans="1:10" s="107" customFormat="1" x14ac:dyDescent="0.3">
      <c r="A2318" s="107">
        <v>2018</v>
      </c>
      <c r="B2318" s="107" t="s">
        <v>102</v>
      </c>
      <c r="C2318" s="107" t="str">
        <f>VLOOKUP(B2318,lookup!A:C,3,FALSE)</f>
        <v>Non Metropolitan Fire Authorities</v>
      </c>
      <c r="D2318" s="107" t="str">
        <f>VLOOKUP(B2318,lookup!A:D,4,FALSE)</f>
        <v>E31000031</v>
      </c>
      <c r="E2318" s="107" t="s">
        <v>1087</v>
      </c>
      <c r="F2318" s="107" t="s">
        <v>157</v>
      </c>
      <c r="G2318" s="144">
        <v>0</v>
      </c>
      <c r="H2318" s="145"/>
      <c r="I2318" s="144">
        <v>0</v>
      </c>
      <c r="J2318" s="146">
        <f t="shared" si="13"/>
        <v>0</v>
      </c>
    </row>
    <row r="2319" spans="1:10" s="107" customFormat="1" x14ac:dyDescent="0.3">
      <c r="A2319" s="107">
        <v>2018</v>
      </c>
      <c r="B2319" s="107" t="s">
        <v>102</v>
      </c>
      <c r="C2319" s="107" t="str">
        <f>VLOOKUP(B2319,lookup!A:C,3,FALSE)</f>
        <v>Non Metropolitan Fire Authorities</v>
      </c>
      <c r="D2319" s="107" t="str">
        <f>VLOOKUP(B2319,lookup!A:D,4,FALSE)</f>
        <v>E31000031</v>
      </c>
      <c r="E2319" s="107" t="s">
        <v>176</v>
      </c>
      <c r="F2319" s="107" t="s">
        <v>157</v>
      </c>
      <c r="G2319" s="144">
        <v>6</v>
      </c>
      <c r="H2319" s="145"/>
      <c r="I2319" s="144">
        <v>6</v>
      </c>
      <c r="J2319" s="146">
        <f t="shared" si="13"/>
        <v>0</v>
      </c>
    </row>
    <row r="2320" spans="1:10" s="107" customFormat="1" x14ac:dyDescent="0.3">
      <c r="A2320" s="107">
        <v>2018</v>
      </c>
      <c r="B2320" s="107" t="s">
        <v>102</v>
      </c>
      <c r="C2320" s="107" t="str">
        <f>VLOOKUP(B2320,lookup!A:C,3,FALSE)</f>
        <v>Non Metropolitan Fire Authorities</v>
      </c>
      <c r="D2320" s="107" t="str">
        <f>VLOOKUP(B2320,lookup!A:D,4,FALSE)</f>
        <v>E31000031</v>
      </c>
      <c r="E2320" s="107" t="s">
        <v>175</v>
      </c>
      <c r="F2320" s="107" t="s">
        <v>158</v>
      </c>
      <c r="G2320" s="144">
        <v>303</v>
      </c>
      <c r="H2320" s="145"/>
      <c r="I2320" s="144">
        <v>303</v>
      </c>
      <c r="J2320" s="146">
        <f t="shared" si="13"/>
        <v>0</v>
      </c>
    </row>
    <row r="2321" spans="1:10" s="107" customFormat="1" x14ac:dyDescent="0.3">
      <c r="A2321" s="107">
        <v>2018</v>
      </c>
      <c r="B2321" s="107" t="s">
        <v>102</v>
      </c>
      <c r="C2321" s="107" t="str">
        <f>VLOOKUP(B2321,lookup!A:C,3,FALSE)</f>
        <v>Non Metropolitan Fire Authorities</v>
      </c>
      <c r="D2321" s="107" t="str">
        <f>VLOOKUP(B2321,lookup!A:D,4,FALSE)</f>
        <v>E31000031</v>
      </c>
      <c r="E2321" s="107" t="s">
        <v>177</v>
      </c>
      <c r="F2321" s="107" t="s">
        <v>158</v>
      </c>
      <c r="G2321" s="144">
        <v>1</v>
      </c>
      <c r="H2321" s="145"/>
      <c r="I2321" s="144">
        <v>1</v>
      </c>
      <c r="J2321" s="146">
        <f t="shared" si="13"/>
        <v>0</v>
      </c>
    </row>
    <row r="2322" spans="1:10" s="107" customFormat="1" x14ac:dyDescent="0.3">
      <c r="A2322" s="107">
        <v>2018</v>
      </c>
      <c r="B2322" s="107" t="s">
        <v>102</v>
      </c>
      <c r="C2322" s="107" t="str">
        <f>VLOOKUP(B2322,lookup!A:C,3,FALSE)</f>
        <v>Non Metropolitan Fire Authorities</v>
      </c>
      <c r="D2322" s="107" t="str">
        <f>VLOOKUP(B2322,lookup!A:D,4,FALSE)</f>
        <v>E31000031</v>
      </c>
      <c r="E2322" s="107" t="s">
        <v>178</v>
      </c>
      <c r="F2322" s="107" t="s">
        <v>158</v>
      </c>
      <c r="G2322" s="144">
        <v>0</v>
      </c>
      <c r="H2322" s="145"/>
      <c r="I2322" s="144">
        <v>0</v>
      </c>
      <c r="J2322" s="146">
        <f t="shared" si="13"/>
        <v>0</v>
      </c>
    </row>
    <row r="2323" spans="1:10" s="107" customFormat="1" x14ac:dyDescent="0.3">
      <c r="A2323" s="107">
        <v>2018</v>
      </c>
      <c r="B2323" s="107" t="s">
        <v>102</v>
      </c>
      <c r="C2323" s="107" t="str">
        <f>VLOOKUP(B2323,lookup!A:C,3,FALSE)</f>
        <v>Non Metropolitan Fire Authorities</v>
      </c>
      <c r="D2323" s="107" t="str">
        <f>VLOOKUP(B2323,lookup!A:D,4,FALSE)</f>
        <v>E31000031</v>
      </c>
      <c r="E2323" s="107" t="s">
        <v>179</v>
      </c>
      <c r="F2323" s="107" t="s">
        <v>158</v>
      </c>
      <c r="G2323" s="144">
        <v>0</v>
      </c>
      <c r="H2323" s="145"/>
      <c r="I2323" s="144">
        <v>0</v>
      </c>
      <c r="J2323" s="146">
        <f t="shared" si="13"/>
        <v>0</v>
      </c>
    </row>
    <row r="2324" spans="1:10" s="107" customFormat="1" x14ac:dyDescent="0.3">
      <c r="A2324" s="107">
        <v>2018</v>
      </c>
      <c r="B2324" s="107" t="s">
        <v>102</v>
      </c>
      <c r="C2324" s="107" t="str">
        <f>VLOOKUP(B2324,lookup!A:C,3,FALSE)</f>
        <v>Non Metropolitan Fire Authorities</v>
      </c>
      <c r="D2324" s="107" t="str">
        <f>VLOOKUP(B2324,lookup!A:D,4,FALSE)</f>
        <v>E31000031</v>
      </c>
      <c r="E2324" s="107" t="s">
        <v>1087</v>
      </c>
      <c r="F2324" s="107" t="s">
        <v>158</v>
      </c>
      <c r="G2324" s="144">
        <v>1</v>
      </c>
      <c r="H2324" s="145"/>
      <c r="I2324" s="144">
        <v>1</v>
      </c>
      <c r="J2324" s="146">
        <f t="shared" si="13"/>
        <v>0</v>
      </c>
    </row>
    <row r="2325" spans="1:10" s="107" customFormat="1" x14ac:dyDescent="0.3">
      <c r="A2325" s="107">
        <v>2018</v>
      </c>
      <c r="B2325" s="107" t="s">
        <v>102</v>
      </c>
      <c r="C2325" s="107" t="str">
        <f>VLOOKUP(B2325,lookup!A:C,3,FALSE)</f>
        <v>Non Metropolitan Fire Authorities</v>
      </c>
      <c r="D2325" s="107" t="str">
        <f>VLOOKUP(B2325,lookup!A:D,4,FALSE)</f>
        <v>E31000031</v>
      </c>
      <c r="E2325" s="107" t="s">
        <v>176</v>
      </c>
      <c r="F2325" s="107" t="s">
        <v>158</v>
      </c>
      <c r="G2325" s="144">
        <v>27</v>
      </c>
      <c r="H2325" s="145"/>
      <c r="I2325" s="144">
        <v>27</v>
      </c>
      <c r="J2325" s="146">
        <f t="shared" si="13"/>
        <v>0</v>
      </c>
    </row>
    <row r="2326" spans="1:10" s="107" customFormat="1" x14ac:dyDescent="0.3">
      <c r="A2326" s="107">
        <v>2018</v>
      </c>
      <c r="B2326" s="107" t="s">
        <v>102</v>
      </c>
      <c r="C2326" s="107" t="str">
        <f>VLOOKUP(B2326,lookup!A:C,3,FALSE)</f>
        <v>Non Metropolitan Fire Authorities</v>
      </c>
      <c r="D2326" s="107" t="str">
        <f>VLOOKUP(B2326,lookup!A:D,4,FALSE)</f>
        <v>E31000031</v>
      </c>
      <c r="E2326" s="107" t="s">
        <v>175</v>
      </c>
      <c r="F2326" s="107" t="s">
        <v>149</v>
      </c>
      <c r="G2326" s="144">
        <v>0</v>
      </c>
      <c r="H2326" s="145"/>
      <c r="I2326" s="144">
        <v>0</v>
      </c>
      <c r="J2326" s="146">
        <f t="shared" si="13"/>
        <v>0</v>
      </c>
    </row>
    <row r="2327" spans="1:10" s="107" customFormat="1" x14ac:dyDescent="0.3">
      <c r="A2327" s="107">
        <v>2018</v>
      </c>
      <c r="B2327" s="107" t="s">
        <v>102</v>
      </c>
      <c r="C2327" s="107" t="str">
        <f>VLOOKUP(B2327,lookup!A:C,3,FALSE)</f>
        <v>Non Metropolitan Fire Authorities</v>
      </c>
      <c r="D2327" s="107" t="str">
        <f>VLOOKUP(B2327,lookup!A:D,4,FALSE)</f>
        <v>E31000031</v>
      </c>
      <c r="E2327" s="107" t="s">
        <v>177</v>
      </c>
      <c r="F2327" s="107" t="s">
        <v>149</v>
      </c>
      <c r="G2327" s="144">
        <v>0</v>
      </c>
      <c r="H2327" s="145"/>
      <c r="I2327" s="144">
        <v>0</v>
      </c>
      <c r="J2327" s="146">
        <f t="shared" si="13"/>
        <v>0</v>
      </c>
    </row>
    <row r="2328" spans="1:10" s="107" customFormat="1" x14ac:dyDescent="0.3">
      <c r="A2328" s="107">
        <v>2018</v>
      </c>
      <c r="B2328" s="107" t="s">
        <v>102</v>
      </c>
      <c r="C2328" s="107" t="str">
        <f>VLOOKUP(B2328,lookup!A:C,3,FALSE)</f>
        <v>Non Metropolitan Fire Authorities</v>
      </c>
      <c r="D2328" s="107" t="str">
        <f>VLOOKUP(B2328,lookup!A:D,4,FALSE)</f>
        <v>E31000031</v>
      </c>
      <c r="E2328" s="107" t="s">
        <v>178</v>
      </c>
      <c r="F2328" s="107" t="s">
        <v>149</v>
      </c>
      <c r="G2328" s="144">
        <v>0</v>
      </c>
      <c r="H2328" s="145"/>
      <c r="I2328" s="144">
        <v>0</v>
      </c>
      <c r="J2328" s="146">
        <f t="shared" si="13"/>
        <v>0</v>
      </c>
    </row>
    <row r="2329" spans="1:10" s="107" customFormat="1" x14ac:dyDescent="0.3">
      <c r="A2329" s="107">
        <v>2018</v>
      </c>
      <c r="B2329" s="107" t="s">
        <v>102</v>
      </c>
      <c r="C2329" s="107" t="str">
        <f>VLOOKUP(B2329,lookup!A:C,3,FALSE)</f>
        <v>Non Metropolitan Fire Authorities</v>
      </c>
      <c r="D2329" s="107" t="str">
        <f>VLOOKUP(B2329,lookup!A:D,4,FALSE)</f>
        <v>E31000031</v>
      </c>
      <c r="E2329" s="107" t="s">
        <v>179</v>
      </c>
      <c r="F2329" s="107" t="s">
        <v>149</v>
      </c>
      <c r="G2329" s="144">
        <v>0</v>
      </c>
      <c r="H2329" s="145"/>
      <c r="I2329" s="144">
        <v>0</v>
      </c>
      <c r="J2329" s="146">
        <f t="shared" si="13"/>
        <v>0</v>
      </c>
    </row>
    <row r="2330" spans="1:10" s="107" customFormat="1" x14ac:dyDescent="0.3">
      <c r="A2330" s="107">
        <v>2018</v>
      </c>
      <c r="B2330" s="107" t="s">
        <v>102</v>
      </c>
      <c r="C2330" s="107" t="str">
        <f>VLOOKUP(B2330,lookup!A:C,3,FALSE)</f>
        <v>Non Metropolitan Fire Authorities</v>
      </c>
      <c r="D2330" s="107" t="str">
        <f>VLOOKUP(B2330,lookup!A:D,4,FALSE)</f>
        <v>E31000031</v>
      </c>
      <c r="E2330" s="107" t="s">
        <v>1087</v>
      </c>
      <c r="F2330" s="107" t="s">
        <v>149</v>
      </c>
      <c r="G2330" s="144">
        <v>0</v>
      </c>
      <c r="H2330" s="145"/>
      <c r="I2330" s="144">
        <v>0</v>
      </c>
      <c r="J2330" s="146">
        <f t="shared" si="13"/>
        <v>0</v>
      </c>
    </row>
    <row r="2331" spans="1:10" s="107" customFormat="1" x14ac:dyDescent="0.3">
      <c r="A2331" s="107">
        <v>2018</v>
      </c>
      <c r="B2331" s="107" t="s">
        <v>102</v>
      </c>
      <c r="C2331" s="107" t="str">
        <f>VLOOKUP(B2331,lookup!A:C,3,FALSE)</f>
        <v>Non Metropolitan Fire Authorities</v>
      </c>
      <c r="D2331" s="107" t="str">
        <f>VLOOKUP(B2331,lookup!A:D,4,FALSE)</f>
        <v>E31000031</v>
      </c>
      <c r="E2331" s="107" t="s">
        <v>176</v>
      </c>
      <c r="F2331" s="107" t="s">
        <v>149</v>
      </c>
      <c r="G2331" s="144">
        <v>0</v>
      </c>
      <c r="H2331" s="145"/>
      <c r="I2331" s="144">
        <v>0</v>
      </c>
      <c r="J2331" s="146">
        <f t="shared" si="13"/>
        <v>0</v>
      </c>
    </row>
    <row r="2332" spans="1:10" s="107" customFormat="1" x14ac:dyDescent="0.3">
      <c r="A2332" s="107">
        <v>2018</v>
      </c>
      <c r="B2332" s="107" t="s">
        <v>102</v>
      </c>
      <c r="C2332" s="107" t="str">
        <f>VLOOKUP(B2332,lookup!A:C,3,FALSE)</f>
        <v>Non Metropolitan Fire Authorities</v>
      </c>
      <c r="D2332" s="107" t="str">
        <f>VLOOKUP(B2332,lookup!A:D,4,FALSE)</f>
        <v>E31000031</v>
      </c>
      <c r="E2332" s="107" t="s">
        <v>175</v>
      </c>
      <c r="F2332" s="107" t="s">
        <v>150</v>
      </c>
      <c r="G2332" s="144">
        <v>68</v>
      </c>
      <c r="H2332" s="145"/>
      <c r="I2332" s="144">
        <v>68</v>
      </c>
      <c r="J2332" s="146">
        <f t="shared" si="13"/>
        <v>0</v>
      </c>
    </row>
    <row r="2333" spans="1:10" s="107" customFormat="1" x14ac:dyDescent="0.3">
      <c r="A2333" s="107">
        <v>2018</v>
      </c>
      <c r="B2333" s="107" t="s">
        <v>102</v>
      </c>
      <c r="C2333" s="107" t="str">
        <f>VLOOKUP(B2333,lookup!A:C,3,FALSE)</f>
        <v>Non Metropolitan Fire Authorities</v>
      </c>
      <c r="D2333" s="107" t="str">
        <f>VLOOKUP(B2333,lookup!A:D,4,FALSE)</f>
        <v>E31000031</v>
      </c>
      <c r="E2333" s="107" t="s">
        <v>177</v>
      </c>
      <c r="F2333" s="107" t="s">
        <v>150</v>
      </c>
      <c r="G2333" s="144">
        <v>1</v>
      </c>
      <c r="H2333" s="145"/>
      <c r="I2333" s="144">
        <v>1</v>
      </c>
      <c r="J2333" s="146">
        <f t="shared" si="13"/>
        <v>0</v>
      </c>
    </row>
    <row r="2334" spans="1:10" s="107" customFormat="1" x14ac:dyDescent="0.3">
      <c r="A2334" s="107">
        <v>2018</v>
      </c>
      <c r="B2334" s="107" t="s">
        <v>102</v>
      </c>
      <c r="C2334" s="107" t="str">
        <f>VLOOKUP(B2334,lookup!A:C,3,FALSE)</f>
        <v>Non Metropolitan Fire Authorities</v>
      </c>
      <c r="D2334" s="107" t="str">
        <f>VLOOKUP(B2334,lookup!A:D,4,FALSE)</f>
        <v>E31000031</v>
      </c>
      <c r="E2334" s="107" t="s">
        <v>178</v>
      </c>
      <c r="F2334" s="107" t="s">
        <v>150</v>
      </c>
      <c r="G2334" s="144">
        <v>2</v>
      </c>
      <c r="H2334" s="145"/>
      <c r="I2334" s="144">
        <v>2</v>
      </c>
      <c r="J2334" s="146">
        <f t="shared" si="13"/>
        <v>0</v>
      </c>
    </row>
    <row r="2335" spans="1:10" s="107" customFormat="1" x14ac:dyDescent="0.3">
      <c r="A2335" s="107">
        <v>2018</v>
      </c>
      <c r="B2335" s="107" t="s">
        <v>102</v>
      </c>
      <c r="C2335" s="107" t="str">
        <f>VLOOKUP(B2335,lookup!A:C,3,FALSE)</f>
        <v>Non Metropolitan Fire Authorities</v>
      </c>
      <c r="D2335" s="107" t="str">
        <f>VLOOKUP(B2335,lookup!A:D,4,FALSE)</f>
        <v>E31000031</v>
      </c>
      <c r="E2335" s="107" t="s">
        <v>179</v>
      </c>
      <c r="F2335" s="107" t="s">
        <v>150</v>
      </c>
      <c r="G2335" s="144">
        <v>1</v>
      </c>
      <c r="H2335" s="145"/>
      <c r="I2335" s="144">
        <v>1</v>
      </c>
      <c r="J2335" s="146">
        <f t="shared" si="13"/>
        <v>0</v>
      </c>
    </row>
    <row r="2336" spans="1:10" s="107" customFormat="1" x14ac:dyDescent="0.3">
      <c r="A2336" s="107">
        <v>2018</v>
      </c>
      <c r="B2336" s="107" t="s">
        <v>102</v>
      </c>
      <c r="C2336" s="107" t="str">
        <f>VLOOKUP(B2336,lookup!A:C,3,FALSE)</f>
        <v>Non Metropolitan Fire Authorities</v>
      </c>
      <c r="D2336" s="107" t="str">
        <f>VLOOKUP(B2336,lookup!A:D,4,FALSE)</f>
        <v>E31000031</v>
      </c>
      <c r="E2336" s="107" t="s">
        <v>1087</v>
      </c>
      <c r="F2336" s="107" t="s">
        <v>150</v>
      </c>
      <c r="G2336" s="144">
        <v>2</v>
      </c>
      <c r="H2336" s="145"/>
      <c r="I2336" s="144">
        <v>2</v>
      </c>
      <c r="J2336" s="146">
        <f t="shared" si="13"/>
        <v>0</v>
      </c>
    </row>
    <row r="2337" spans="1:10" s="107" customFormat="1" x14ac:dyDescent="0.3">
      <c r="A2337" s="107">
        <v>2018</v>
      </c>
      <c r="B2337" s="107" t="s">
        <v>102</v>
      </c>
      <c r="C2337" s="107" t="str">
        <f>VLOOKUP(B2337,lookup!A:C,3,FALSE)</f>
        <v>Non Metropolitan Fire Authorities</v>
      </c>
      <c r="D2337" s="107" t="str">
        <f>VLOOKUP(B2337,lookup!A:D,4,FALSE)</f>
        <v>E31000031</v>
      </c>
      <c r="E2337" s="107" t="s">
        <v>176</v>
      </c>
      <c r="F2337" s="107" t="s">
        <v>150</v>
      </c>
      <c r="G2337" s="144">
        <v>6</v>
      </c>
      <c r="H2337" s="145"/>
      <c r="I2337" s="144">
        <v>6</v>
      </c>
      <c r="J2337" s="146">
        <f t="shared" si="13"/>
        <v>0</v>
      </c>
    </row>
    <row r="2338" spans="1:10" s="107" customFormat="1" x14ac:dyDescent="0.3">
      <c r="A2338" s="107">
        <v>2018</v>
      </c>
      <c r="B2338" s="107" t="s">
        <v>105</v>
      </c>
      <c r="C2338" s="107" t="str">
        <f>VLOOKUP(B2338,lookup!A:C,3,FALSE)</f>
        <v>Non Metropolitan Fire Authorities</v>
      </c>
      <c r="D2338" s="107" t="str">
        <f>VLOOKUP(B2338,lookup!A:D,4,FALSE)</f>
        <v>E31000032</v>
      </c>
      <c r="E2338" s="107" t="s">
        <v>175</v>
      </c>
      <c r="F2338" s="107" t="s">
        <v>157</v>
      </c>
      <c r="G2338" s="144">
        <v>140</v>
      </c>
      <c r="H2338" s="145"/>
      <c r="I2338" s="144">
        <v>140</v>
      </c>
      <c r="J2338" s="146">
        <f t="shared" si="13"/>
        <v>0</v>
      </c>
    </row>
    <row r="2339" spans="1:10" s="107" customFormat="1" x14ac:dyDescent="0.3">
      <c r="A2339" s="107">
        <v>2018</v>
      </c>
      <c r="B2339" s="107" t="s">
        <v>105</v>
      </c>
      <c r="C2339" s="107" t="str">
        <f>VLOOKUP(B2339,lookup!A:C,3,FALSE)</f>
        <v>Non Metropolitan Fire Authorities</v>
      </c>
      <c r="D2339" s="107" t="str">
        <f>VLOOKUP(B2339,lookup!A:D,4,FALSE)</f>
        <v>E31000032</v>
      </c>
      <c r="E2339" s="107" t="s">
        <v>177</v>
      </c>
      <c r="F2339" s="107" t="s">
        <v>157</v>
      </c>
      <c r="G2339" s="144">
        <v>1</v>
      </c>
      <c r="H2339" s="145"/>
      <c r="I2339" s="144">
        <v>0</v>
      </c>
      <c r="J2339" s="146">
        <f t="shared" si="13"/>
        <v>1</v>
      </c>
    </row>
    <row r="2340" spans="1:10" s="107" customFormat="1" x14ac:dyDescent="0.3">
      <c r="A2340" s="107">
        <v>2018</v>
      </c>
      <c r="B2340" s="107" t="s">
        <v>105</v>
      </c>
      <c r="C2340" s="107" t="str">
        <f>VLOOKUP(B2340,lookup!A:C,3,FALSE)</f>
        <v>Non Metropolitan Fire Authorities</v>
      </c>
      <c r="D2340" s="107" t="str">
        <f>VLOOKUP(B2340,lookup!A:D,4,FALSE)</f>
        <v>E31000032</v>
      </c>
      <c r="E2340" s="107" t="s">
        <v>178</v>
      </c>
      <c r="F2340" s="107" t="s">
        <v>157</v>
      </c>
      <c r="G2340" s="144">
        <v>0</v>
      </c>
      <c r="H2340" s="145"/>
      <c r="I2340" s="144">
        <v>0</v>
      </c>
      <c r="J2340" s="146">
        <f t="shared" si="13"/>
        <v>0</v>
      </c>
    </row>
    <row r="2341" spans="1:10" s="107" customFormat="1" x14ac:dyDescent="0.3">
      <c r="A2341" s="107">
        <v>2018</v>
      </c>
      <c r="B2341" s="107" t="s">
        <v>105</v>
      </c>
      <c r="C2341" s="107" t="str">
        <f>VLOOKUP(B2341,lookup!A:C,3,FALSE)</f>
        <v>Non Metropolitan Fire Authorities</v>
      </c>
      <c r="D2341" s="107" t="str">
        <f>VLOOKUP(B2341,lookup!A:D,4,FALSE)</f>
        <v>E31000032</v>
      </c>
      <c r="E2341" s="107" t="s">
        <v>179</v>
      </c>
      <c r="F2341" s="107" t="s">
        <v>157</v>
      </c>
      <c r="G2341" s="144">
        <v>2</v>
      </c>
      <c r="H2341" s="145"/>
      <c r="I2341" s="144">
        <v>2</v>
      </c>
      <c r="J2341" s="146">
        <f t="shared" si="13"/>
        <v>0</v>
      </c>
    </row>
    <row r="2342" spans="1:10" s="107" customFormat="1" x14ac:dyDescent="0.3">
      <c r="A2342" s="107">
        <v>2018</v>
      </c>
      <c r="B2342" s="107" t="s">
        <v>105</v>
      </c>
      <c r="C2342" s="107" t="str">
        <f>VLOOKUP(B2342,lookup!A:C,3,FALSE)</f>
        <v>Non Metropolitan Fire Authorities</v>
      </c>
      <c r="D2342" s="107" t="str">
        <f>VLOOKUP(B2342,lookup!A:D,4,FALSE)</f>
        <v>E31000032</v>
      </c>
      <c r="E2342" s="107" t="s">
        <v>1087</v>
      </c>
      <c r="F2342" s="107" t="s">
        <v>157</v>
      </c>
      <c r="G2342" s="144">
        <v>0</v>
      </c>
      <c r="H2342" s="145"/>
      <c r="I2342" s="144">
        <v>0</v>
      </c>
      <c r="J2342" s="146">
        <f t="shared" si="13"/>
        <v>0</v>
      </c>
    </row>
    <row r="2343" spans="1:10" s="107" customFormat="1" x14ac:dyDescent="0.3">
      <c r="A2343" s="107">
        <v>2018</v>
      </c>
      <c r="B2343" s="107" t="s">
        <v>105</v>
      </c>
      <c r="C2343" s="107" t="str">
        <f>VLOOKUP(B2343,lookup!A:C,3,FALSE)</f>
        <v>Non Metropolitan Fire Authorities</v>
      </c>
      <c r="D2343" s="107" t="str">
        <f>VLOOKUP(B2343,lookup!A:D,4,FALSE)</f>
        <v>E31000032</v>
      </c>
      <c r="E2343" s="107" t="s">
        <v>176</v>
      </c>
      <c r="F2343" s="107" t="s">
        <v>157</v>
      </c>
      <c r="G2343" s="144">
        <v>31</v>
      </c>
      <c r="H2343" s="145"/>
      <c r="I2343" s="144">
        <v>31</v>
      </c>
      <c r="J2343" s="146">
        <f t="shared" si="13"/>
        <v>0</v>
      </c>
    </row>
    <row r="2344" spans="1:10" s="107" customFormat="1" x14ac:dyDescent="0.3">
      <c r="A2344" s="107">
        <v>2018</v>
      </c>
      <c r="B2344" s="107" t="s">
        <v>105</v>
      </c>
      <c r="C2344" s="107" t="str">
        <f>VLOOKUP(B2344,lookup!A:C,3,FALSE)</f>
        <v>Non Metropolitan Fire Authorities</v>
      </c>
      <c r="D2344" s="107" t="str">
        <f>VLOOKUP(B2344,lookup!A:D,4,FALSE)</f>
        <v>E31000032</v>
      </c>
      <c r="E2344" s="107" t="s">
        <v>175</v>
      </c>
      <c r="F2344" s="107" t="s">
        <v>158</v>
      </c>
      <c r="G2344" s="144">
        <v>239</v>
      </c>
      <c r="H2344" s="145"/>
      <c r="I2344" s="144">
        <v>239</v>
      </c>
      <c r="J2344" s="146">
        <f t="shared" si="13"/>
        <v>0</v>
      </c>
    </row>
    <row r="2345" spans="1:10" s="107" customFormat="1" x14ac:dyDescent="0.3">
      <c r="A2345" s="107">
        <v>2018</v>
      </c>
      <c r="B2345" s="107" t="s">
        <v>105</v>
      </c>
      <c r="C2345" s="107" t="str">
        <f>VLOOKUP(B2345,lookup!A:C,3,FALSE)</f>
        <v>Non Metropolitan Fire Authorities</v>
      </c>
      <c r="D2345" s="107" t="str">
        <f>VLOOKUP(B2345,lookup!A:D,4,FALSE)</f>
        <v>E31000032</v>
      </c>
      <c r="E2345" s="107" t="s">
        <v>177</v>
      </c>
      <c r="F2345" s="107" t="s">
        <v>158</v>
      </c>
      <c r="G2345" s="144">
        <v>0</v>
      </c>
      <c r="H2345" s="145"/>
      <c r="I2345" s="144">
        <v>0</v>
      </c>
      <c r="J2345" s="146">
        <f t="shared" si="13"/>
        <v>0</v>
      </c>
    </row>
    <row r="2346" spans="1:10" s="107" customFormat="1" x14ac:dyDescent="0.3">
      <c r="A2346" s="107">
        <v>2018</v>
      </c>
      <c r="B2346" s="107" t="s">
        <v>105</v>
      </c>
      <c r="C2346" s="107" t="str">
        <f>VLOOKUP(B2346,lookup!A:C,3,FALSE)</f>
        <v>Non Metropolitan Fire Authorities</v>
      </c>
      <c r="D2346" s="107" t="str">
        <f>VLOOKUP(B2346,lookup!A:D,4,FALSE)</f>
        <v>E31000032</v>
      </c>
      <c r="E2346" s="107" t="s">
        <v>178</v>
      </c>
      <c r="F2346" s="107" t="s">
        <v>158</v>
      </c>
      <c r="G2346" s="144">
        <v>0</v>
      </c>
      <c r="H2346" s="145"/>
      <c r="I2346" s="144">
        <v>0</v>
      </c>
      <c r="J2346" s="146">
        <f t="shared" si="13"/>
        <v>0</v>
      </c>
    </row>
    <row r="2347" spans="1:10" s="107" customFormat="1" x14ac:dyDescent="0.3">
      <c r="A2347" s="107">
        <v>2018</v>
      </c>
      <c r="B2347" s="107" t="s">
        <v>105</v>
      </c>
      <c r="C2347" s="107" t="str">
        <f>VLOOKUP(B2347,lookup!A:C,3,FALSE)</f>
        <v>Non Metropolitan Fire Authorities</v>
      </c>
      <c r="D2347" s="107" t="str">
        <f>VLOOKUP(B2347,lookup!A:D,4,FALSE)</f>
        <v>E31000032</v>
      </c>
      <c r="E2347" s="107" t="s">
        <v>179</v>
      </c>
      <c r="F2347" s="107" t="s">
        <v>158</v>
      </c>
      <c r="G2347" s="144">
        <v>0</v>
      </c>
      <c r="H2347" s="145"/>
      <c r="I2347" s="144">
        <v>0</v>
      </c>
      <c r="J2347" s="146">
        <f t="shared" si="13"/>
        <v>0</v>
      </c>
    </row>
    <row r="2348" spans="1:10" s="107" customFormat="1" x14ac:dyDescent="0.3">
      <c r="A2348" s="107">
        <v>2018</v>
      </c>
      <c r="B2348" s="107" t="s">
        <v>105</v>
      </c>
      <c r="C2348" s="107" t="str">
        <f>VLOOKUP(B2348,lookup!A:C,3,FALSE)</f>
        <v>Non Metropolitan Fire Authorities</v>
      </c>
      <c r="D2348" s="107" t="str">
        <f>VLOOKUP(B2348,lookup!A:D,4,FALSE)</f>
        <v>E31000032</v>
      </c>
      <c r="E2348" s="107" t="s">
        <v>1087</v>
      </c>
      <c r="F2348" s="107" t="s">
        <v>158</v>
      </c>
      <c r="G2348" s="144">
        <v>0</v>
      </c>
      <c r="H2348" s="145"/>
      <c r="I2348" s="144">
        <v>0</v>
      </c>
      <c r="J2348" s="146">
        <f t="shared" si="13"/>
        <v>0</v>
      </c>
    </row>
    <row r="2349" spans="1:10" s="107" customFormat="1" x14ac:dyDescent="0.3">
      <c r="A2349" s="107">
        <v>2018</v>
      </c>
      <c r="B2349" s="107" t="s">
        <v>105</v>
      </c>
      <c r="C2349" s="107" t="str">
        <f>VLOOKUP(B2349,lookup!A:C,3,FALSE)</f>
        <v>Non Metropolitan Fire Authorities</v>
      </c>
      <c r="D2349" s="107" t="str">
        <f>VLOOKUP(B2349,lookup!A:D,4,FALSE)</f>
        <v>E31000032</v>
      </c>
      <c r="E2349" s="107" t="s">
        <v>176</v>
      </c>
      <c r="F2349" s="107" t="s">
        <v>158</v>
      </c>
      <c r="G2349" s="144">
        <v>103</v>
      </c>
      <c r="H2349" s="145"/>
      <c r="I2349" s="144">
        <v>103</v>
      </c>
      <c r="J2349" s="146">
        <f t="shared" si="13"/>
        <v>0</v>
      </c>
    </row>
    <row r="2350" spans="1:10" s="107" customFormat="1" x14ac:dyDescent="0.3">
      <c r="A2350" s="107">
        <v>2018</v>
      </c>
      <c r="B2350" s="107" t="s">
        <v>105</v>
      </c>
      <c r="C2350" s="107" t="str">
        <f>VLOOKUP(B2350,lookup!A:C,3,FALSE)</f>
        <v>Non Metropolitan Fire Authorities</v>
      </c>
      <c r="D2350" s="107" t="str">
        <f>VLOOKUP(B2350,lookup!A:D,4,FALSE)</f>
        <v>E31000032</v>
      </c>
      <c r="E2350" s="107" t="s">
        <v>175</v>
      </c>
      <c r="F2350" s="107" t="s">
        <v>149</v>
      </c>
      <c r="G2350" s="144">
        <v>16</v>
      </c>
      <c r="H2350" s="145"/>
      <c r="I2350" s="144">
        <v>16</v>
      </c>
      <c r="J2350" s="146">
        <f t="shared" si="13"/>
        <v>0</v>
      </c>
    </row>
    <row r="2351" spans="1:10" s="107" customFormat="1" x14ac:dyDescent="0.3">
      <c r="A2351" s="107">
        <v>2018</v>
      </c>
      <c r="B2351" s="107" t="s">
        <v>105</v>
      </c>
      <c r="C2351" s="107" t="str">
        <f>VLOOKUP(B2351,lookup!A:C,3,FALSE)</f>
        <v>Non Metropolitan Fire Authorities</v>
      </c>
      <c r="D2351" s="107" t="str">
        <f>VLOOKUP(B2351,lookup!A:D,4,FALSE)</f>
        <v>E31000032</v>
      </c>
      <c r="E2351" s="107" t="s">
        <v>177</v>
      </c>
      <c r="F2351" s="107" t="s">
        <v>149</v>
      </c>
      <c r="G2351" s="144">
        <v>0</v>
      </c>
      <c r="H2351" s="145"/>
      <c r="I2351" s="144">
        <v>0</v>
      </c>
      <c r="J2351" s="146">
        <f t="shared" si="13"/>
        <v>0</v>
      </c>
    </row>
    <row r="2352" spans="1:10" s="107" customFormat="1" x14ac:dyDescent="0.3">
      <c r="A2352" s="107">
        <v>2018</v>
      </c>
      <c r="B2352" s="107" t="s">
        <v>105</v>
      </c>
      <c r="C2352" s="107" t="str">
        <f>VLOOKUP(B2352,lookup!A:C,3,FALSE)</f>
        <v>Non Metropolitan Fire Authorities</v>
      </c>
      <c r="D2352" s="107" t="str">
        <f>VLOOKUP(B2352,lookup!A:D,4,FALSE)</f>
        <v>E31000032</v>
      </c>
      <c r="E2352" s="107" t="s">
        <v>178</v>
      </c>
      <c r="F2352" s="107" t="s">
        <v>149</v>
      </c>
      <c r="G2352" s="144">
        <v>0</v>
      </c>
      <c r="H2352" s="145"/>
      <c r="I2352" s="144">
        <v>0</v>
      </c>
      <c r="J2352" s="146">
        <f t="shared" si="13"/>
        <v>0</v>
      </c>
    </row>
    <row r="2353" spans="1:10" s="107" customFormat="1" x14ac:dyDescent="0.3">
      <c r="A2353" s="107">
        <v>2018</v>
      </c>
      <c r="B2353" s="107" t="s">
        <v>105</v>
      </c>
      <c r="C2353" s="107" t="str">
        <f>VLOOKUP(B2353,lookup!A:C,3,FALSE)</f>
        <v>Non Metropolitan Fire Authorities</v>
      </c>
      <c r="D2353" s="107" t="str">
        <f>VLOOKUP(B2353,lookup!A:D,4,FALSE)</f>
        <v>E31000032</v>
      </c>
      <c r="E2353" s="107" t="s">
        <v>179</v>
      </c>
      <c r="F2353" s="107" t="s">
        <v>149</v>
      </c>
      <c r="G2353" s="144">
        <v>0</v>
      </c>
      <c r="H2353" s="145"/>
      <c r="I2353" s="144">
        <v>0</v>
      </c>
      <c r="J2353" s="146">
        <f t="shared" si="13"/>
        <v>0</v>
      </c>
    </row>
    <row r="2354" spans="1:10" s="107" customFormat="1" x14ac:dyDescent="0.3">
      <c r="A2354" s="107">
        <v>2018</v>
      </c>
      <c r="B2354" s="107" t="s">
        <v>105</v>
      </c>
      <c r="C2354" s="107" t="str">
        <f>VLOOKUP(B2354,lookup!A:C,3,FALSE)</f>
        <v>Non Metropolitan Fire Authorities</v>
      </c>
      <c r="D2354" s="107" t="str">
        <f>VLOOKUP(B2354,lookup!A:D,4,FALSE)</f>
        <v>E31000032</v>
      </c>
      <c r="E2354" s="107" t="s">
        <v>1087</v>
      </c>
      <c r="F2354" s="107" t="s">
        <v>149</v>
      </c>
      <c r="G2354" s="144">
        <v>0</v>
      </c>
      <c r="H2354" s="145"/>
      <c r="I2354" s="144">
        <v>0</v>
      </c>
      <c r="J2354" s="146">
        <f t="shared" si="13"/>
        <v>0</v>
      </c>
    </row>
    <row r="2355" spans="1:10" s="107" customFormat="1" x14ac:dyDescent="0.3">
      <c r="A2355" s="107">
        <v>2018</v>
      </c>
      <c r="B2355" s="107" t="s">
        <v>105</v>
      </c>
      <c r="C2355" s="107" t="str">
        <f>VLOOKUP(B2355,lookup!A:C,3,FALSE)</f>
        <v>Non Metropolitan Fire Authorities</v>
      </c>
      <c r="D2355" s="107" t="str">
        <f>VLOOKUP(B2355,lookup!A:D,4,FALSE)</f>
        <v>E31000032</v>
      </c>
      <c r="E2355" s="107" t="s">
        <v>176</v>
      </c>
      <c r="F2355" s="107" t="s">
        <v>149</v>
      </c>
      <c r="G2355" s="144">
        <v>3</v>
      </c>
      <c r="H2355" s="145"/>
      <c r="I2355" s="144">
        <v>3</v>
      </c>
      <c r="J2355" s="146">
        <f t="shared" si="13"/>
        <v>0</v>
      </c>
    </row>
    <row r="2356" spans="1:10" s="107" customFormat="1" x14ac:dyDescent="0.3">
      <c r="A2356" s="107">
        <v>2018</v>
      </c>
      <c r="B2356" s="107" t="s">
        <v>105</v>
      </c>
      <c r="C2356" s="107" t="str">
        <f>VLOOKUP(B2356,lookup!A:C,3,FALSE)</f>
        <v>Non Metropolitan Fire Authorities</v>
      </c>
      <c r="D2356" s="107" t="str">
        <f>VLOOKUP(B2356,lookup!A:D,4,FALSE)</f>
        <v>E31000032</v>
      </c>
      <c r="E2356" s="107" t="s">
        <v>175</v>
      </c>
      <c r="F2356" s="107" t="s">
        <v>150</v>
      </c>
      <c r="G2356" s="144">
        <v>62</v>
      </c>
      <c r="H2356" s="145"/>
      <c r="I2356" s="144">
        <v>62</v>
      </c>
      <c r="J2356" s="146">
        <f t="shared" si="13"/>
        <v>0</v>
      </c>
    </row>
    <row r="2357" spans="1:10" s="107" customFormat="1" x14ac:dyDescent="0.3">
      <c r="A2357" s="107">
        <v>2018</v>
      </c>
      <c r="B2357" s="107" t="s">
        <v>105</v>
      </c>
      <c r="C2357" s="107" t="str">
        <f>VLOOKUP(B2357,lookup!A:C,3,FALSE)</f>
        <v>Non Metropolitan Fire Authorities</v>
      </c>
      <c r="D2357" s="107" t="str">
        <f>VLOOKUP(B2357,lookup!A:D,4,FALSE)</f>
        <v>E31000032</v>
      </c>
      <c r="E2357" s="107" t="s">
        <v>177</v>
      </c>
      <c r="F2357" s="107" t="s">
        <v>150</v>
      </c>
      <c r="G2357" s="144">
        <v>0</v>
      </c>
      <c r="H2357" s="145"/>
      <c r="I2357" s="144">
        <v>0</v>
      </c>
      <c r="J2357" s="146">
        <f t="shared" si="13"/>
        <v>0</v>
      </c>
    </row>
    <row r="2358" spans="1:10" s="107" customFormat="1" x14ac:dyDescent="0.3">
      <c r="A2358" s="107">
        <v>2018</v>
      </c>
      <c r="B2358" s="107" t="s">
        <v>105</v>
      </c>
      <c r="C2358" s="107" t="str">
        <f>VLOOKUP(B2358,lookup!A:C,3,FALSE)</f>
        <v>Non Metropolitan Fire Authorities</v>
      </c>
      <c r="D2358" s="107" t="str">
        <f>VLOOKUP(B2358,lookup!A:D,4,FALSE)</f>
        <v>E31000032</v>
      </c>
      <c r="E2358" s="107" t="s">
        <v>178</v>
      </c>
      <c r="F2358" s="107" t="s">
        <v>150</v>
      </c>
      <c r="G2358" s="144">
        <v>2</v>
      </c>
      <c r="H2358" s="145"/>
      <c r="I2358" s="144">
        <v>2</v>
      </c>
      <c r="J2358" s="146">
        <f t="shared" si="13"/>
        <v>0</v>
      </c>
    </row>
    <row r="2359" spans="1:10" s="107" customFormat="1" x14ac:dyDescent="0.3">
      <c r="A2359" s="107">
        <v>2018</v>
      </c>
      <c r="B2359" s="107" t="s">
        <v>105</v>
      </c>
      <c r="C2359" s="107" t="str">
        <f>VLOOKUP(B2359,lookup!A:C,3,FALSE)</f>
        <v>Non Metropolitan Fire Authorities</v>
      </c>
      <c r="D2359" s="107" t="str">
        <f>VLOOKUP(B2359,lookup!A:D,4,FALSE)</f>
        <v>E31000032</v>
      </c>
      <c r="E2359" s="107" t="s">
        <v>179</v>
      </c>
      <c r="F2359" s="107" t="s">
        <v>150</v>
      </c>
      <c r="G2359" s="144">
        <v>0</v>
      </c>
      <c r="H2359" s="145"/>
      <c r="I2359" s="144">
        <v>0</v>
      </c>
      <c r="J2359" s="146">
        <f t="shared" si="13"/>
        <v>0</v>
      </c>
    </row>
    <row r="2360" spans="1:10" s="107" customFormat="1" x14ac:dyDescent="0.3">
      <c r="A2360" s="107">
        <v>2018</v>
      </c>
      <c r="B2360" s="107" t="s">
        <v>105</v>
      </c>
      <c r="C2360" s="107" t="str">
        <f>VLOOKUP(B2360,lookup!A:C,3,FALSE)</f>
        <v>Non Metropolitan Fire Authorities</v>
      </c>
      <c r="D2360" s="107" t="str">
        <f>VLOOKUP(B2360,lookup!A:D,4,FALSE)</f>
        <v>E31000032</v>
      </c>
      <c r="E2360" s="107" t="s">
        <v>1087</v>
      </c>
      <c r="F2360" s="107" t="s">
        <v>150</v>
      </c>
      <c r="G2360" s="144">
        <v>2</v>
      </c>
      <c r="H2360" s="145"/>
      <c r="I2360" s="144">
        <v>2</v>
      </c>
      <c r="J2360" s="146">
        <f t="shared" si="13"/>
        <v>0</v>
      </c>
    </row>
    <row r="2361" spans="1:10" s="107" customFormat="1" x14ac:dyDescent="0.3">
      <c r="A2361" s="107">
        <v>2018</v>
      </c>
      <c r="B2361" s="107" t="s">
        <v>105</v>
      </c>
      <c r="C2361" s="107" t="str">
        <f>VLOOKUP(B2361,lookup!A:C,3,FALSE)</f>
        <v>Non Metropolitan Fire Authorities</v>
      </c>
      <c r="D2361" s="107" t="str">
        <f>VLOOKUP(B2361,lookup!A:D,4,FALSE)</f>
        <v>E31000032</v>
      </c>
      <c r="E2361" s="107" t="s">
        <v>176</v>
      </c>
      <c r="F2361" s="107" t="s">
        <v>150</v>
      </c>
      <c r="G2361" s="144">
        <v>13</v>
      </c>
      <c r="H2361" s="145"/>
      <c r="I2361" s="144">
        <v>13</v>
      </c>
      <c r="J2361" s="146">
        <f t="shared" si="13"/>
        <v>0</v>
      </c>
    </row>
    <row r="2362" spans="1:10" s="107" customFormat="1" x14ac:dyDescent="0.3">
      <c r="A2362" s="107">
        <v>2018</v>
      </c>
      <c r="B2362" s="107" t="s">
        <v>108</v>
      </c>
      <c r="C2362" s="107" t="str">
        <f>VLOOKUP(B2362,lookup!A:C,3,FALSE)</f>
        <v>Metropolitan Fire Authorities</v>
      </c>
      <c r="D2362" s="107" t="str">
        <f>VLOOKUP(B2362,lookup!A:D,4,FALSE)</f>
        <v>E31000042</v>
      </c>
      <c r="E2362" s="107" t="s">
        <v>175</v>
      </c>
      <c r="F2362" s="107" t="s">
        <v>157</v>
      </c>
      <c r="G2362" s="144">
        <v>545</v>
      </c>
      <c r="H2362" s="145"/>
      <c r="I2362" s="144">
        <v>545</v>
      </c>
      <c r="J2362" s="146">
        <f t="shared" si="13"/>
        <v>0</v>
      </c>
    </row>
    <row r="2363" spans="1:10" s="107" customFormat="1" x14ac:dyDescent="0.3">
      <c r="A2363" s="107">
        <v>2018</v>
      </c>
      <c r="B2363" s="107" t="s">
        <v>108</v>
      </c>
      <c r="C2363" s="107" t="str">
        <f>VLOOKUP(B2363,lookup!A:C,3,FALSE)</f>
        <v>Metropolitan Fire Authorities</v>
      </c>
      <c r="D2363" s="107" t="str">
        <f>VLOOKUP(B2363,lookup!A:D,4,FALSE)</f>
        <v>E31000042</v>
      </c>
      <c r="E2363" s="107" t="s">
        <v>177</v>
      </c>
      <c r="F2363" s="107" t="s">
        <v>157</v>
      </c>
      <c r="G2363" s="144">
        <v>9</v>
      </c>
      <c r="H2363" s="145"/>
      <c r="I2363" s="144">
        <v>9</v>
      </c>
      <c r="J2363" s="146">
        <f t="shared" si="13"/>
        <v>0</v>
      </c>
    </row>
    <row r="2364" spans="1:10" s="107" customFormat="1" x14ac:dyDescent="0.3">
      <c r="A2364" s="107">
        <v>2018</v>
      </c>
      <c r="B2364" s="107" t="s">
        <v>108</v>
      </c>
      <c r="C2364" s="107" t="str">
        <f>VLOOKUP(B2364,lookup!A:C,3,FALSE)</f>
        <v>Metropolitan Fire Authorities</v>
      </c>
      <c r="D2364" s="107" t="str">
        <f>VLOOKUP(B2364,lookup!A:D,4,FALSE)</f>
        <v>E31000042</v>
      </c>
      <c r="E2364" s="107" t="s">
        <v>178</v>
      </c>
      <c r="F2364" s="107" t="s">
        <v>157</v>
      </c>
      <c r="G2364" s="144">
        <v>1</v>
      </c>
      <c r="H2364" s="145"/>
      <c r="I2364" s="144">
        <v>1</v>
      </c>
      <c r="J2364" s="146">
        <f t="shared" si="13"/>
        <v>0</v>
      </c>
    </row>
    <row r="2365" spans="1:10" s="107" customFormat="1" x14ac:dyDescent="0.3">
      <c r="A2365" s="107">
        <v>2018</v>
      </c>
      <c r="B2365" s="107" t="s">
        <v>108</v>
      </c>
      <c r="C2365" s="107" t="str">
        <f>VLOOKUP(B2365,lookup!A:C,3,FALSE)</f>
        <v>Metropolitan Fire Authorities</v>
      </c>
      <c r="D2365" s="107" t="str">
        <f>VLOOKUP(B2365,lookup!A:D,4,FALSE)</f>
        <v>E31000042</v>
      </c>
      <c r="E2365" s="107" t="s">
        <v>179</v>
      </c>
      <c r="F2365" s="107" t="s">
        <v>157</v>
      </c>
      <c r="G2365" s="144">
        <v>6</v>
      </c>
      <c r="H2365" s="145"/>
      <c r="I2365" s="144">
        <v>6</v>
      </c>
      <c r="J2365" s="146">
        <f t="shared" si="13"/>
        <v>0</v>
      </c>
    </row>
    <row r="2366" spans="1:10" s="107" customFormat="1" x14ac:dyDescent="0.3">
      <c r="A2366" s="107">
        <v>2018</v>
      </c>
      <c r="B2366" s="107" t="s">
        <v>108</v>
      </c>
      <c r="C2366" s="107" t="str">
        <f>VLOOKUP(B2366,lookup!A:C,3,FALSE)</f>
        <v>Metropolitan Fire Authorities</v>
      </c>
      <c r="D2366" s="107" t="str">
        <f>VLOOKUP(B2366,lookup!A:D,4,FALSE)</f>
        <v>E31000042</v>
      </c>
      <c r="E2366" s="107" t="s">
        <v>1087</v>
      </c>
      <c r="F2366" s="107" t="s">
        <v>157</v>
      </c>
      <c r="G2366" s="144">
        <v>2</v>
      </c>
      <c r="H2366" s="145"/>
      <c r="I2366" s="144">
        <v>2</v>
      </c>
      <c r="J2366" s="146">
        <f t="shared" si="13"/>
        <v>0</v>
      </c>
    </row>
    <row r="2367" spans="1:10" s="107" customFormat="1" x14ac:dyDescent="0.3">
      <c r="A2367" s="107">
        <v>2018</v>
      </c>
      <c r="B2367" s="107" t="s">
        <v>108</v>
      </c>
      <c r="C2367" s="107" t="str">
        <f>VLOOKUP(B2367,lookup!A:C,3,FALSE)</f>
        <v>Metropolitan Fire Authorities</v>
      </c>
      <c r="D2367" s="107" t="str">
        <f>VLOOKUP(B2367,lookup!A:D,4,FALSE)</f>
        <v>E31000042</v>
      </c>
      <c r="E2367" s="107" t="s">
        <v>176</v>
      </c>
      <c r="F2367" s="107" t="s">
        <v>157</v>
      </c>
      <c r="G2367" s="144">
        <v>4</v>
      </c>
      <c r="H2367" s="145"/>
      <c r="I2367" s="144">
        <v>4</v>
      </c>
      <c r="J2367" s="146">
        <f t="shared" si="13"/>
        <v>0</v>
      </c>
    </row>
    <row r="2368" spans="1:10" s="107" customFormat="1" x14ac:dyDescent="0.3">
      <c r="A2368" s="107">
        <v>2018</v>
      </c>
      <c r="B2368" s="107" t="s">
        <v>108</v>
      </c>
      <c r="C2368" s="107" t="str">
        <f>VLOOKUP(B2368,lookup!A:C,3,FALSE)</f>
        <v>Metropolitan Fire Authorities</v>
      </c>
      <c r="D2368" s="107" t="str">
        <f>VLOOKUP(B2368,lookup!A:D,4,FALSE)</f>
        <v>E31000042</v>
      </c>
      <c r="E2368" s="107" t="s">
        <v>175</v>
      </c>
      <c r="F2368" s="107" t="s">
        <v>158</v>
      </c>
      <c r="G2368" s="144">
        <v>67</v>
      </c>
      <c r="H2368" s="145"/>
      <c r="I2368" s="144">
        <v>67</v>
      </c>
      <c r="J2368" s="146">
        <f t="shared" si="13"/>
        <v>0</v>
      </c>
    </row>
    <row r="2369" spans="1:10" s="107" customFormat="1" x14ac:dyDescent="0.3">
      <c r="A2369" s="107">
        <v>2018</v>
      </c>
      <c r="B2369" s="107" t="s">
        <v>108</v>
      </c>
      <c r="C2369" s="107" t="str">
        <f>VLOOKUP(B2369,lookup!A:C,3,FALSE)</f>
        <v>Metropolitan Fire Authorities</v>
      </c>
      <c r="D2369" s="107" t="str">
        <f>VLOOKUP(B2369,lookup!A:D,4,FALSE)</f>
        <v>E31000042</v>
      </c>
      <c r="E2369" s="107" t="s">
        <v>177</v>
      </c>
      <c r="F2369" s="107" t="s">
        <v>158</v>
      </c>
      <c r="G2369" s="144">
        <v>0</v>
      </c>
      <c r="H2369" s="145"/>
      <c r="I2369" s="144">
        <v>0</v>
      </c>
      <c r="J2369" s="146">
        <f t="shared" si="13"/>
        <v>0</v>
      </c>
    </row>
    <row r="2370" spans="1:10" s="107" customFormat="1" x14ac:dyDescent="0.3">
      <c r="A2370" s="107">
        <v>2018</v>
      </c>
      <c r="B2370" s="107" t="s">
        <v>108</v>
      </c>
      <c r="C2370" s="107" t="str">
        <f>VLOOKUP(B2370,lookup!A:C,3,FALSE)</f>
        <v>Metropolitan Fire Authorities</v>
      </c>
      <c r="D2370" s="107" t="str">
        <f>VLOOKUP(B2370,lookup!A:D,4,FALSE)</f>
        <v>E31000042</v>
      </c>
      <c r="E2370" s="107" t="s">
        <v>178</v>
      </c>
      <c r="F2370" s="107" t="s">
        <v>158</v>
      </c>
      <c r="G2370" s="144">
        <v>0</v>
      </c>
      <c r="H2370" s="145"/>
      <c r="I2370" s="144">
        <v>0</v>
      </c>
      <c r="J2370" s="146">
        <f t="shared" si="13"/>
        <v>0</v>
      </c>
    </row>
    <row r="2371" spans="1:10" s="107" customFormat="1" x14ac:dyDescent="0.3">
      <c r="A2371" s="107">
        <v>2018</v>
      </c>
      <c r="B2371" s="107" t="s">
        <v>108</v>
      </c>
      <c r="C2371" s="107" t="str">
        <f>VLOOKUP(B2371,lookup!A:C,3,FALSE)</f>
        <v>Metropolitan Fire Authorities</v>
      </c>
      <c r="D2371" s="107" t="str">
        <f>VLOOKUP(B2371,lookup!A:D,4,FALSE)</f>
        <v>E31000042</v>
      </c>
      <c r="E2371" s="107" t="s">
        <v>179</v>
      </c>
      <c r="F2371" s="107" t="s">
        <v>158</v>
      </c>
      <c r="G2371" s="144">
        <v>0</v>
      </c>
      <c r="H2371" s="145"/>
      <c r="I2371" s="144">
        <v>0</v>
      </c>
      <c r="J2371" s="146">
        <f t="shared" ref="J2371:J2434" si="14">G2371-I2371</f>
        <v>0</v>
      </c>
    </row>
    <row r="2372" spans="1:10" s="107" customFormat="1" x14ac:dyDescent="0.3">
      <c r="A2372" s="107">
        <v>2018</v>
      </c>
      <c r="B2372" s="107" t="s">
        <v>108</v>
      </c>
      <c r="C2372" s="107" t="str">
        <f>VLOOKUP(B2372,lookup!A:C,3,FALSE)</f>
        <v>Metropolitan Fire Authorities</v>
      </c>
      <c r="D2372" s="107" t="str">
        <f>VLOOKUP(B2372,lookup!A:D,4,FALSE)</f>
        <v>E31000042</v>
      </c>
      <c r="E2372" s="107" t="s">
        <v>1087</v>
      </c>
      <c r="F2372" s="107" t="s">
        <v>158</v>
      </c>
      <c r="G2372" s="144">
        <v>0</v>
      </c>
      <c r="H2372" s="145"/>
      <c r="I2372" s="144">
        <v>0</v>
      </c>
      <c r="J2372" s="146">
        <f t="shared" si="14"/>
        <v>0</v>
      </c>
    </row>
    <row r="2373" spans="1:10" s="107" customFormat="1" x14ac:dyDescent="0.3">
      <c r="A2373" s="107">
        <v>2018</v>
      </c>
      <c r="B2373" s="107" t="s">
        <v>108</v>
      </c>
      <c r="C2373" s="107" t="str">
        <f>VLOOKUP(B2373,lookup!A:C,3,FALSE)</f>
        <v>Metropolitan Fire Authorities</v>
      </c>
      <c r="D2373" s="107" t="str">
        <f>VLOOKUP(B2373,lookup!A:D,4,FALSE)</f>
        <v>E31000042</v>
      </c>
      <c r="E2373" s="107" t="s">
        <v>176</v>
      </c>
      <c r="F2373" s="107" t="s">
        <v>158</v>
      </c>
      <c r="G2373" s="144">
        <v>0</v>
      </c>
      <c r="H2373" s="145"/>
      <c r="I2373" s="144">
        <v>0</v>
      </c>
      <c r="J2373" s="146">
        <f t="shared" si="14"/>
        <v>0</v>
      </c>
    </row>
    <row r="2374" spans="1:10" s="107" customFormat="1" x14ac:dyDescent="0.3">
      <c r="A2374" s="107">
        <v>2018</v>
      </c>
      <c r="B2374" s="107" t="s">
        <v>108</v>
      </c>
      <c r="C2374" s="107" t="str">
        <f>VLOOKUP(B2374,lookup!A:C,3,FALSE)</f>
        <v>Metropolitan Fire Authorities</v>
      </c>
      <c r="D2374" s="107" t="str">
        <f>VLOOKUP(B2374,lookup!A:D,4,FALSE)</f>
        <v>E31000042</v>
      </c>
      <c r="E2374" s="107" t="s">
        <v>175</v>
      </c>
      <c r="F2374" s="107" t="s">
        <v>149</v>
      </c>
      <c r="G2374" s="144">
        <v>24</v>
      </c>
      <c r="H2374" s="145"/>
      <c r="I2374" s="144">
        <v>24</v>
      </c>
      <c r="J2374" s="146">
        <f t="shared" si="14"/>
        <v>0</v>
      </c>
    </row>
    <row r="2375" spans="1:10" s="107" customFormat="1" x14ac:dyDescent="0.3">
      <c r="A2375" s="107">
        <v>2018</v>
      </c>
      <c r="B2375" s="107" t="s">
        <v>108</v>
      </c>
      <c r="C2375" s="107" t="str">
        <f>VLOOKUP(B2375,lookup!A:C,3,FALSE)</f>
        <v>Metropolitan Fire Authorities</v>
      </c>
      <c r="D2375" s="107" t="str">
        <f>VLOOKUP(B2375,lookup!A:D,4,FALSE)</f>
        <v>E31000042</v>
      </c>
      <c r="E2375" s="107" t="s">
        <v>177</v>
      </c>
      <c r="F2375" s="107" t="s">
        <v>149</v>
      </c>
      <c r="G2375" s="144">
        <v>1</v>
      </c>
      <c r="H2375" s="145"/>
      <c r="I2375" s="144">
        <v>1</v>
      </c>
      <c r="J2375" s="146">
        <f t="shared" si="14"/>
        <v>0</v>
      </c>
    </row>
    <row r="2376" spans="1:10" s="107" customFormat="1" x14ac:dyDescent="0.3">
      <c r="A2376" s="107">
        <v>2018</v>
      </c>
      <c r="B2376" s="107" t="s">
        <v>108</v>
      </c>
      <c r="C2376" s="107" t="str">
        <f>VLOOKUP(B2376,lookup!A:C,3,FALSE)</f>
        <v>Metropolitan Fire Authorities</v>
      </c>
      <c r="D2376" s="107" t="str">
        <f>VLOOKUP(B2376,lookup!A:D,4,FALSE)</f>
        <v>E31000042</v>
      </c>
      <c r="E2376" s="107" t="s">
        <v>178</v>
      </c>
      <c r="F2376" s="107" t="s">
        <v>149</v>
      </c>
      <c r="G2376" s="144">
        <v>0</v>
      </c>
      <c r="H2376" s="145"/>
      <c r="I2376" s="144">
        <v>0</v>
      </c>
      <c r="J2376" s="146">
        <f t="shared" si="14"/>
        <v>0</v>
      </c>
    </row>
    <row r="2377" spans="1:10" s="107" customFormat="1" x14ac:dyDescent="0.3">
      <c r="A2377" s="107">
        <v>2018</v>
      </c>
      <c r="B2377" s="107" t="s">
        <v>108</v>
      </c>
      <c r="C2377" s="107" t="str">
        <f>VLOOKUP(B2377,lookup!A:C,3,FALSE)</f>
        <v>Metropolitan Fire Authorities</v>
      </c>
      <c r="D2377" s="107" t="str">
        <f>VLOOKUP(B2377,lookup!A:D,4,FALSE)</f>
        <v>E31000042</v>
      </c>
      <c r="E2377" s="107" t="s">
        <v>179</v>
      </c>
      <c r="F2377" s="107" t="s">
        <v>149</v>
      </c>
      <c r="G2377" s="144">
        <v>0</v>
      </c>
      <c r="H2377" s="145"/>
      <c r="I2377" s="144">
        <v>0</v>
      </c>
      <c r="J2377" s="146">
        <f t="shared" si="14"/>
        <v>0</v>
      </c>
    </row>
    <row r="2378" spans="1:10" s="107" customFormat="1" x14ac:dyDescent="0.3">
      <c r="A2378" s="107">
        <v>2018</v>
      </c>
      <c r="B2378" s="107" t="s">
        <v>108</v>
      </c>
      <c r="C2378" s="107" t="str">
        <f>VLOOKUP(B2378,lookup!A:C,3,FALSE)</f>
        <v>Metropolitan Fire Authorities</v>
      </c>
      <c r="D2378" s="107" t="str">
        <f>VLOOKUP(B2378,lookup!A:D,4,FALSE)</f>
        <v>E31000042</v>
      </c>
      <c r="E2378" s="107" t="s">
        <v>1087</v>
      </c>
      <c r="F2378" s="107" t="s">
        <v>149</v>
      </c>
      <c r="G2378" s="144">
        <v>0</v>
      </c>
      <c r="H2378" s="145"/>
      <c r="I2378" s="144">
        <v>0</v>
      </c>
      <c r="J2378" s="146">
        <f t="shared" si="14"/>
        <v>0</v>
      </c>
    </row>
    <row r="2379" spans="1:10" s="107" customFormat="1" x14ac:dyDescent="0.3">
      <c r="A2379" s="107">
        <v>2018</v>
      </c>
      <c r="B2379" s="107" t="s">
        <v>108</v>
      </c>
      <c r="C2379" s="107" t="str">
        <f>VLOOKUP(B2379,lookup!A:C,3,FALSE)</f>
        <v>Metropolitan Fire Authorities</v>
      </c>
      <c r="D2379" s="107" t="str">
        <f>VLOOKUP(B2379,lookup!A:D,4,FALSE)</f>
        <v>E31000042</v>
      </c>
      <c r="E2379" s="107" t="s">
        <v>176</v>
      </c>
      <c r="F2379" s="107" t="s">
        <v>149</v>
      </c>
      <c r="G2379" s="144">
        <v>0</v>
      </c>
      <c r="H2379" s="145"/>
      <c r="I2379" s="144">
        <v>0</v>
      </c>
      <c r="J2379" s="146">
        <f t="shared" si="14"/>
        <v>0</v>
      </c>
    </row>
    <row r="2380" spans="1:10" s="107" customFormat="1" x14ac:dyDescent="0.3">
      <c r="A2380" s="107">
        <v>2018</v>
      </c>
      <c r="B2380" s="107" t="s">
        <v>108</v>
      </c>
      <c r="C2380" s="107" t="str">
        <f>VLOOKUP(B2380,lookup!A:C,3,FALSE)</f>
        <v>Metropolitan Fire Authorities</v>
      </c>
      <c r="D2380" s="107" t="str">
        <f>VLOOKUP(B2380,lookup!A:D,4,FALSE)</f>
        <v>E31000042</v>
      </c>
      <c r="E2380" s="107" t="s">
        <v>175</v>
      </c>
      <c r="F2380" s="107" t="s">
        <v>150</v>
      </c>
      <c r="G2380" s="144">
        <v>190</v>
      </c>
      <c r="H2380" s="145"/>
      <c r="I2380" s="144">
        <v>190</v>
      </c>
      <c r="J2380" s="146">
        <f t="shared" si="14"/>
        <v>0</v>
      </c>
    </row>
    <row r="2381" spans="1:10" s="107" customFormat="1" x14ac:dyDescent="0.3">
      <c r="A2381" s="107">
        <v>2018</v>
      </c>
      <c r="B2381" s="107" t="s">
        <v>108</v>
      </c>
      <c r="C2381" s="107" t="str">
        <f>VLOOKUP(B2381,lookup!A:C,3,FALSE)</f>
        <v>Metropolitan Fire Authorities</v>
      </c>
      <c r="D2381" s="107" t="str">
        <f>VLOOKUP(B2381,lookup!A:D,4,FALSE)</f>
        <v>E31000042</v>
      </c>
      <c r="E2381" s="107" t="s">
        <v>177</v>
      </c>
      <c r="F2381" s="107" t="s">
        <v>150</v>
      </c>
      <c r="G2381" s="144">
        <v>3</v>
      </c>
      <c r="H2381" s="145"/>
      <c r="I2381" s="144">
        <v>3</v>
      </c>
      <c r="J2381" s="146">
        <f t="shared" si="14"/>
        <v>0</v>
      </c>
    </row>
    <row r="2382" spans="1:10" s="107" customFormat="1" x14ac:dyDescent="0.3">
      <c r="A2382" s="107">
        <v>2018</v>
      </c>
      <c r="B2382" s="107" t="s">
        <v>108</v>
      </c>
      <c r="C2382" s="107" t="str">
        <f>VLOOKUP(B2382,lookup!A:C,3,FALSE)</f>
        <v>Metropolitan Fire Authorities</v>
      </c>
      <c r="D2382" s="107" t="str">
        <f>VLOOKUP(B2382,lookup!A:D,4,FALSE)</f>
        <v>E31000042</v>
      </c>
      <c r="E2382" s="107" t="s">
        <v>178</v>
      </c>
      <c r="F2382" s="107" t="s">
        <v>150</v>
      </c>
      <c r="G2382" s="144">
        <v>2</v>
      </c>
      <c r="H2382" s="145"/>
      <c r="I2382" s="144">
        <v>2</v>
      </c>
      <c r="J2382" s="146">
        <f t="shared" si="14"/>
        <v>0</v>
      </c>
    </row>
    <row r="2383" spans="1:10" s="107" customFormat="1" x14ac:dyDescent="0.3">
      <c r="A2383" s="107">
        <v>2018</v>
      </c>
      <c r="B2383" s="107" t="s">
        <v>108</v>
      </c>
      <c r="C2383" s="107" t="str">
        <f>VLOOKUP(B2383,lookup!A:C,3,FALSE)</f>
        <v>Metropolitan Fire Authorities</v>
      </c>
      <c r="D2383" s="107" t="str">
        <f>VLOOKUP(B2383,lookup!A:D,4,FALSE)</f>
        <v>E31000042</v>
      </c>
      <c r="E2383" s="107" t="s">
        <v>179</v>
      </c>
      <c r="F2383" s="107" t="s">
        <v>150</v>
      </c>
      <c r="G2383" s="144">
        <v>4</v>
      </c>
      <c r="H2383" s="145"/>
      <c r="I2383" s="144">
        <v>4</v>
      </c>
      <c r="J2383" s="146">
        <f t="shared" si="14"/>
        <v>0</v>
      </c>
    </row>
    <row r="2384" spans="1:10" s="107" customFormat="1" x14ac:dyDescent="0.3">
      <c r="A2384" s="107">
        <v>2018</v>
      </c>
      <c r="B2384" s="107" t="s">
        <v>108</v>
      </c>
      <c r="C2384" s="107" t="str">
        <f>VLOOKUP(B2384,lookup!A:C,3,FALSE)</f>
        <v>Metropolitan Fire Authorities</v>
      </c>
      <c r="D2384" s="107" t="str">
        <f>VLOOKUP(B2384,lookup!A:D,4,FALSE)</f>
        <v>E31000042</v>
      </c>
      <c r="E2384" s="107" t="s">
        <v>1087</v>
      </c>
      <c r="F2384" s="107" t="s">
        <v>150</v>
      </c>
      <c r="G2384" s="144">
        <v>6</v>
      </c>
      <c r="H2384" s="145"/>
      <c r="I2384" s="144">
        <v>6</v>
      </c>
      <c r="J2384" s="146">
        <f t="shared" si="14"/>
        <v>0</v>
      </c>
    </row>
    <row r="2385" spans="1:10" s="107" customFormat="1" x14ac:dyDescent="0.3">
      <c r="A2385" s="107">
        <v>2018</v>
      </c>
      <c r="B2385" s="107" t="s">
        <v>108</v>
      </c>
      <c r="C2385" s="107" t="str">
        <f>VLOOKUP(B2385,lookup!A:C,3,FALSE)</f>
        <v>Metropolitan Fire Authorities</v>
      </c>
      <c r="D2385" s="107" t="str">
        <f>VLOOKUP(B2385,lookup!A:D,4,FALSE)</f>
        <v>E31000042</v>
      </c>
      <c r="E2385" s="107" t="s">
        <v>176</v>
      </c>
      <c r="F2385" s="107" t="s">
        <v>150</v>
      </c>
      <c r="G2385" s="144">
        <v>0</v>
      </c>
      <c r="H2385" s="145"/>
      <c r="I2385" s="144">
        <v>0</v>
      </c>
      <c r="J2385" s="146">
        <f t="shared" si="14"/>
        <v>0</v>
      </c>
    </row>
    <row r="2386" spans="1:10" s="107" customFormat="1" x14ac:dyDescent="0.3">
      <c r="A2386" s="107">
        <v>2018</v>
      </c>
      <c r="B2386" s="107" t="s">
        <v>111</v>
      </c>
      <c r="C2386" s="107" t="str">
        <f>VLOOKUP(B2386,lookup!A:C,3,FALSE)</f>
        <v>Non Metropolitan Fire Authorities</v>
      </c>
      <c r="D2386" s="107" t="str">
        <f>VLOOKUP(B2386,lookup!A:D,4,FALSE)</f>
        <v>E31000033</v>
      </c>
      <c r="E2386" s="107" t="s">
        <v>175</v>
      </c>
      <c r="F2386" s="107" t="s">
        <v>157</v>
      </c>
      <c r="G2386" s="144">
        <v>299</v>
      </c>
      <c r="H2386" s="145"/>
      <c r="I2386" s="144">
        <v>299</v>
      </c>
      <c r="J2386" s="146">
        <f t="shared" si="14"/>
        <v>0</v>
      </c>
    </row>
    <row r="2387" spans="1:10" s="107" customFormat="1" x14ac:dyDescent="0.3">
      <c r="A2387" s="107">
        <v>2018</v>
      </c>
      <c r="B2387" s="107" t="s">
        <v>111</v>
      </c>
      <c r="C2387" s="107" t="str">
        <f>VLOOKUP(B2387,lookup!A:C,3,FALSE)</f>
        <v>Non Metropolitan Fire Authorities</v>
      </c>
      <c r="D2387" s="107" t="str">
        <f>VLOOKUP(B2387,lookup!A:D,4,FALSE)</f>
        <v>E31000033</v>
      </c>
      <c r="E2387" s="107" t="s">
        <v>177</v>
      </c>
      <c r="F2387" s="107" t="s">
        <v>157</v>
      </c>
      <c r="G2387" s="144">
        <v>1</v>
      </c>
      <c r="H2387" s="145"/>
      <c r="I2387" s="144">
        <v>1</v>
      </c>
      <c r="J2387" s="146">
        <f t="shared" si="14"/>
        <v>0</v>
      </c>
    </row>
    <row r="2388" spans="1:10" s="107" customFormat="1" x14ac:dyDescent="0.3">
      <c r="A2388" s="107">
        <v>2018</v>
      </c>
      <c r="B2388" s="107" t="s">
        <v>111</v>
      </c>
      <c r="C2388" s="107" t="str">
        <f>VLOOKUP(B2388,lookup!A:C,3,FALSE)</f>
        <v>Non Metropolitan Fire Authorities</v>
      </c>
      <c r="D2388" s="107" t="str">
        <f>VLOOKUP(B2388,lookup!A:D,4,FALSE)</f>
        <v>E31000033</v>
      </c>
      <c r="E2388" s="107" t="s">
        <v>178</v>
      </c>
      <c r="F2388" s="107" t="s">
        <v>157</v>
      </c>
      <c r="G2388" s="144">
        <v>2</v>
      </c>
      <c r="H2388" s="145"/>
      <c r="I2388" s="144">
        <v>2</v>
      </c>
      <c r="J2388" s="146">
        <f t="shared" si="14"/>
        <v>0</v>
      </c>
    </row>
    <row r="2389" spans="1:10" s="107" customFormat="1" x14ac:dyDescent="0.3">
      <c r="A2389" s="107">
        <v>2018</v>
      </c>
      <c r="B2389" s="107" t="s">
        <v>111</v>
      </c>
      <c r="C2389" s="107" t="str">
        <f>VLOOKUP(B2389,lookup!A:C,3,FALSE)</f>
        <v>Non Metropolitan Fire Authorities</v>
      </c>
      <c r="D2389" s="107" t="str">
        <f>VLOOKUP(B2389,lookup!A:D,4,FALSE)</f>
        <v>E31000033</v>
      </c>
      <c r="E2389" s="107" t="s">
        <v>179</v>
      </c>
      <c r="F2389" s="107" t="s">
        <v>157</v>
      </c>
      <c r="G2389" s="144">
        <v>3</v>
      </c>
      <c r="H2389" s="145"/>
      <c r="I2389" s="144">
        <v>3</v>
      </c>
      <c r="J2389" s="146">
        <f t="shared" si="14"/>
        <v>0</v>
      </c>
    </row>
    <row r="2390" spans="1:10" s="107" customFormat="1" x14ac:dyDescent="0.3">
      <c r="A2390" s="107">
        <v>2018</v>
      </c>
      <c r="B2390" s="107" t="s">
        <v>111</v>
      </c>
      <c r="C2390" s="107" t="str">
        <f>VLOOKUP(B2390,lookup!A:C,3,FALSE)</f>
        <v>Non Metropolitan Fire Authorities</v>
      </c>
      <c r="D2390" s="107" t="str">
        <f>VLOOKUP(B2390,lookup!A:D,4,FALSE)</f>
        <v>E31000033</v>
      </c>
      <c r="E2390" s="107" t="s">
        <v>1087</v>
      </c>
      <c r="F2390" s="107" t="s">
        <v>157</v>
      </c>
      <c r="G2390" s="144">
        <v>8</v>
      </c>
      <c r="H2390" s="145"/>
      <c r="I2390" s="144">
        <v>8</v>
      </c>
      <c r="J2390" s="146">
        <f t="shared" si="14"/>
        <v>0</v>
      </c>
    </row>
    <row r="2391" spans="1:10" s="107" customFormat="1" x14ac:dyDescent="0.3">
      <c r="A2391" s="107">
        <v>2018</v>
      </c>
      <c r="B2391" s="107" t="s">
        <v>111</v>
      </c>
      <c r="C2391" s="107" t="str">
        <f>VLOOKUP(B2391,lookup!A:C,3,FALSE)</f>
        <v>Non Metropolitan Fire Authorities</v>
      </c>
      <c r="D2391" s="107" t="str">
        <f>VLOOKUP(B2391,lookup!A:D,4,FALSE)</f>
        <v>E31000033</v>
      </c>
      <c r="E2391" s="107" t="s">
        <v>176</v>
      </c>
      <c r="F2391" s="107" t="s">
        <v>157</v>
      </c>
      <c r="G2391" s="144">
        <v>0</v>
      </c>
      <c r="H2391" s="145"/>
      <c r="I2391" s="144">
        <v>0</v>
      </c>
      <c r="J2391" s="146">
        <f t="shared" si="14"/>
        <v>0</v>
      </c>
    </row>
    <row r="2392" spans="1:10" s="107" customFormat="1" x14ac:dyDescent="0.3">
      <c r="A2392" s="107">
        <v>2018</v>
      </c>
      <c r="B2392" s="107" t="s">
        <v>111</v>
      </c>
      <c r="C2392" s="107" t="str">
        <f>VLOOKUP(B2392,lookup!A:C,3,FALSE)</f>
        <v>Non Metropolitan Fire Authorities</v>
      </c>
      <c r="D2392" s="107" t="str">
        <f>VLOOKUP(B2392,lookup!A:D,4,FALSE)</f>
        <v>E31000033</v>
      </c>
      <c r="E2392" s="107" t="s">
        <v>175</v>
      </c>
      <c r="F2392" s="107" t="s">
        <v>158</v>
      </c>
      <c r="G2392" s="144">
        <v>349</v>
      </c>
      <c r="H2392" s="145"/>
      <c r="I2392" s="144">
        <v>349</v>
      </c>
      <c r="J2392" s="146">
        <f t="shared" si="14"/>
        <v>0</v>
      </c>
    </row>
    <row r="2393" spans="1:10" s="107" customFormat="1" x14ac:dyDescent="0.3">
      <c r="A2393" s="107">
        <v>2018</v>
      </c>
      <c r="B2393" s="107" t="s">
        <v>111</v>
      </c>
      <c r="C2393" s="107" t="str">
        <f>VLOOKUP(B2393,lookup!A:C,3,FALSE)</f>
        <v>Non Metropolitan Fire Authorities</v>
      </c>
      <c r="D2393" s="107" t="str">
        <f>VLOOKUP(B2393,lookup!A:D,4,FALSE)</f>
        <v>E31000033</v>
      </c>
      <c r="E2393" s="107" t="s">
        <v>177</v>
      </c>
      <c r="F2393" s="107" t="s">
        <v>158</v>
      </c>
      <c r="G2393" s="144">
        <v>1</v>
      </c>
      <c r="H2393" s="145"/>
      <c r="I2393" s="144">
        <v>1</v>
      </c>
      <c r="J2393" s="146">
        <f t="shared" si="14"/>
        <v>0</v>
      </c>
    </row>
    <row r="2394" spans="1:10" s="107" customFormat="1" x14ac:dyDescent="0.3">
      <c r="A2394" s="107">
        <v>2018</v>
      </c>
      <c r="B2394" s="107" t="s">
        <v>111</v>
      </c>
      <c r="C2394" s="107" t="str">
        <f>VLOOKUP(B2394,lookup!A:C,3,FALSE)</f>
        <v>Non Metropolitan Fire Authorities</v>
      </c>
      <c r="D2394" s="107" t="str">
        <f>VLOOKUP(B2394,lookup!A:D,4,FALSE)</f>
        <v>E31000033</v>
      </c>
      <c r="E2394" s="107" t="s">
        <v>178</v>
      </c>
      <c r="F2394" s="107" t="s">
        <v>158</v>
      </c>
      <c r="G2394" s="144">
        <v>3</v>
      </c>
      <c r="H2394" s="145"/>
      <c r="I2394" s="144">
        <v>3</v>
      </c>
      <c r="J2394" s="146">
        <f t="shared" si="14"/>
        <v>0</v>
      </c>
    </row>
    <row r="2395" spans="1:10" s="107" customFormat="1" x14ac:dyDescent="0.3">
      <c r="A2395" s="107">
        <v>2018</v>
      </c>
      <c r="B2395" s="107" t="s">
        <v>111</v>
      </c>
      <c r="C2395" s="107" t="str">
        <f>VLOOKUP(B2395,lookup!A:C,3,FALSE)</f>
        <v>Non Metropolitan Fire Authorities</v>
      </c>
      <c r="D2395" s="107" t="str">
        <f>VLOOKUP(B2395,lookup!A:D,4,FALSE)</f>
        <v>E31000033</v>
      </c>
      <c r="E2395" s="107" t="s">
        <v>179</v>
      </c>
      <c r="F2395" s="107" t="s">
        <v>158</v>
      </c>
      <c r="G2395" s="144">
        <v>1</v>
      </c>
      <c r="H2395" s="145"/>
      <c r="I2395" s="144">
        <v>1</v>
      </c>
      <c r="J2395" s="146">
        <f t="shared" si="14"/>
        <v>0</v>
      </c>
    </row>
    <row r="2396" spans="1:10" s="107" customFormat="1" x14ac:dyDescent="0.3">
      <c r="A2396" s="107">
        <v>2018</v>
      </c>
      <c r="B2396" s="107" t="s">
        <v>111</v>
      </c>
      <c r="C2396" s="107" t="str">
        <f>VLOOKUP(B2396,lookup!A:C,3,FALSE)</f>
        <v>Non Metropolitan Fire Authorities</v>
      </c>
      <c r="D2396" s="107" t="str">
        <f>VLOOKUP(B2396,lookup!A:D,4,FALSE)</f>
        <v>E31000033</v>
      </c>
      <c r="E2396" s="107" t="s">
        <v>1087</v>
      </c>
      <c r="F2396" s="107" t="s">
        <v>158</v>
      </c>
      <c r="G2396" s="144">
        <v>0</v>
      </c>
      <c r="H2396" s="145"/>
      <c r="I2396" s="144">
        <v>0</v>
      </c>
      <c r="J2396" s="146">
        <f t="shared" si="14"/>
        <v>0</v>
      </c>
    </row>
    <row r="2397" spans="1:10" s="107" customFormat="1" x14ac:dyDescent="0.3">
      <c r="A2397" s="107">
        <v>2018</v>
      </c>
      <c r="B2397" s="107" t="s">
        <v>111</v>
      </c>
      <c r="C2397" s="107" t="str">
        <f>VLOOKUP(B2397,lookup!A:C,3,FALSE)</f>
        <v>Non Metropolitan Fire Authorities</v>
      </c>
      <c r="D2397" s="107" t="str">
        <f>VLOOKUP(B2397,lookup!A:D,4,FALSE)</f>
        <v>E31000033</v>
      </c>
      <c r="E2397" s="107" t="s">
        <v>176</v>
      </c>
      <c r="F2397" s="107" t="s">
        <v>158</v>
      </c>
      <c r="G2397" s="144">
        <v>1</v>
      </c>
      <c r="H2397" s="145"/>
      <c r="I2397" s="144">
        <v>1</v>
      </c>
      <c r="J2397" s="146">
        <f t="shared" si="14"/>
        <v>0</v>
      </c>
    </row>
    <row r="2398" spans="1:10" s="107" customFormat="1" x14ac:dyDescent="0.3">
      <c r="A2398" s="107">
        <v>2018</v>
      </c>
      <c r="B2398" s="107" t="s">
        <v>111</v>
      </c>
      <c r="C2398" s="107" t="str">
        <f>VLOOKUP(B2398,lookup!A:C,3,FALSE)</f>
        <v>Non Metropolitan Fire Authorities</v>
      </c>
      <c r="D2398" s="107" t="str">
        <f>VLOOKUP(B2398,lookup!A:D,4,FALSE)</f>
        <v>E31000033</v>
      </c>
      <c r="E2398" s="107" t="s">
        <v>175</v>
      </c>
      <c r="F2398" s="107" t="s">
        <v>149</v>
      </c>
      <c r="G2398" s="144">
        <v>0</v>
      </c>
      <c r="H2398" s="145"/>
      <c r="I2398" s="144">
        <v>0</v>
      </c>
      <c r="J2398" s="146">
        <f t="shared" si="14"/>
        <v>0</v>
      </c>
    </row>
    <row r="2399" spans="1:10" s="107" customFormat="1" x14ac:dyDescent="0.3">
      <c r="A2399" s="107">
        <v>2018</v>
      </c>
      <c r="B2399" s="107" t="s">
        <v>111</v>
      </c>
      <c r="C2399" s="107" t="str">
        <f>VLOOKUP(B2399,lookup!A:C,3,FALSE)</f>
        <v>Non Metropolitan Fire Authorities</v>
      </c>
      <c r="D2399" s="107" t="str">
        <f>VLOOKUP(B2399,lookup!A:D,4,FALSE)</f>
        <v>E31000033</v>
      </c>
      <c r="E2399" s="107" t="s">
        <v>177</v>
      </c>
      <c r="F2399" s="107" t="s">
        <v>149</v>
      </c>
      <c r="G2399" s="144">
        <v>0</v>
      </c>
      <c r="H2399" s="145"/>
      <c r="I2399" s="144">
        <v>0</v>
      </c>
      <c r="J2399" s="146">
        <f t="shared" si="14"/>
        <v>0</v>
      </c>
    </row>
    <row r="2400" spans="1:10" s="107" customFormat="1" x14ac:dyDescent="0.3">
      <c r="A2400" s="107">
        <v>2018</v>
      </c>
      <c r="B2400" s="107" t="s">
        <v>111</v>
      </c>
      <c r="C2400" s="107" t="str">
        <f>VLOOKUP(B2400,lookup!A:C,3,FALSE)</f>
        <v>Non Metropolitan Fire Authorities</v>
      </c>
      <c r="D2400" s="107" t="str">
        <f>VLOOKUP(B2400,lookup!A:D,4,FALSE)</f>
        <v>E31000033</v>
      </c>
      <c r="E2400" s="107" t="s">
        <v>178</v>
      </c>
      <c r="F2400" s="107" t="s">
        <v>149</v>
      </c>
      <c r="G2400" s="144">
        <v>0</v>
      </c>
      <c r="H2400" s="145"/>
      <c r="I2400" s="144">
        <v>0</v>
      </c>
      <c r="J2400" s="146">
        <f t="shared" si="14"/>
        <v>0</v>
      </c>
    </row>
    <row r="2401" spans="1:10" s="107" customFormat="1" x14ac:dyDescent="0.3">
      <c r="A2401" s="107">
        <v>2018</v>
      </c>
      <c r="B2401" s="107" t="s">
        <v>111</v>
      </c>
      <c r="C2401" s="107" t="str">
        <f>VLOOKUP(B2401,lookup!A:C,3,FALSE)</f>
        <v>Non Metropolitan Fire Authorities</v>
      </c>
      <c r="D2401" s="107" t="str">
        <f>VLOOKUP(B2401,lookup!A:D,4,FALSE)</f>
        <v>E31000033</v>
      </c>
      <c r="E2401" s="107" t="s">
        <v>179</v>
      </c>
      <c r="F2401" s="107" t="s">
        <v>149</v>
      </c>
      <c r="G2401" s="144">
        <v>0</v>
      </c>
      <c r="H2401" s="145"/>
      <c r="I2401" s="144">
        <v>0</v>
      </c>
      <c r="J2401" s="146">
        <f t="shared" si="14"/>
        <v>0</v>
      </c>
    </row>
    <row r="2402" spans="1:10" s="107" customFormat="1" x14ac:dyDescent="0.3">
      <c r="A2402" s="107">
        <v>2018</v>
      </c>
      <c r="B2402" s="107" t="s">
        <v>111</v>
      </c>
      <c r="C2402" s="107" t="str">
        <f>VLOOKUP(B2402,lookup!A:C,3,FALSE)</f>
        <v>Non Metropolitan Fire Authorities</v>
      </c>
      <c r="D2402" s="107" t="str">
        <f>VLOOKUP(B2402,lookup!A:D,4,FALSE)</f>
        <v>E31000033</v>
      </c>
      <c r="E2402" s="107" t="s">
        <v>1087</v>
      </c>
      <c r="F2402" s="107" t="s">
        <v>149</v>
      </c>
      <c r="G2402" s="144">
        <v>0</v>
      </c>
      <c r="H2402" s="145"/>
      <c r="I2402" s="144">
        <v>0</v>
      </c>
      <c r="J2402" s="146">
        <f t="shared" si="14"/>
        <v>0</v>
      </c>
    </row>
    <row r="2403" spans="1:10" s="107" customFormat="1" x14ac:dyDescent="0.3">
      <c r="A2403" s="107">
        <v>2018</v>
      </c>
      <c r="B2403" s="107" t="s">
        <v>111</v>
      </c>
      <c r="C2403" s="107" t="str">
        <f>VLOOKUP(B2403,lookup!A:C,3,FALSE)</f>
        <v>Non Metropolitan Fire Authorities</v>
      </c>
      <c r="D2403" s="107" t="str">
        <f>VLOOKUP(B2403,lookup!A:D,4,FALSE)</f>
        <v>E31000033</v>
      </c>
      <c r="E2403" s="107" t="s">
        <v>176</v>
      </c>
      <c r="F2403" s="107" t="s">
        <v>149</v>
      </c>
      <c r="G2403" s="144">
        <v>0</v>
      </c>
      <c r="H2403" s="145"/>
      <c r="I2403" s="144">
        <v>0</v>
      </c>
      <c r="J2403" s="146">
        <f t="shared" si="14"/>
        <v>0</v>
      </c>
    </row>
    <row r="2404" spans="1:10" s="107" customFormat="1" x14ac:dyDescent="0.3">
      <c r="A2404" s="107">
        <v>2018</v>
      </c>
      <c r="B2404" s="107" t="s">
        <v>111</v>
      </c>
      <c r="C2404" s="107" t="str">
        <f>VLOOKUP(B2404,lookup!A:C,3,FALSE)</f>
        <v>Non Metropolitan Fire Authorities</v>
      </c>
      <c r="D2404" s="107" t="str">
        <f>VLOOKUP(B2404,lookup!A:D,4,FALSE)</f>
        <v>E31000033</v>
      </c>
      <c r="E2404" s="107" t="s">
        <v>175</v>
      </c>
      <c r="F2404" s="107" t="s">
        <v>150</v>
      </c>
      <c r="G2404" s="144">
        <v>215</v>
      </c>
      <c r="H2404" s="145"/>
      <c r="I2404" s="144">
        <v>215</v>
      </c>
      <c r="J2404" s="146">
        <f t="shared" si="14"/>
        <v>0</v>
      </c>
    </row>
    <row r="2405" spans="1:10" s="107" customFormat="1" x14ac:dyDescent="0.3">
      <c r="A2405" s="107">
        <v>2018</v>
      </c>
      <c r="B2405" s="107" t="s">
        <v>111</v>
      </c>
      <c r="C2405" s="107" t="str">
        <f>VLOOKUP(B2405,lookup!A:C,3,FALSE)</f>
        <v>Non Metropolitan Fire Authorities</v>
      </c>
      <c r="D2405" s="107" t="str">
        <f>VLOOKUP(B2405,lookup!A:D,4,FALSE)</f>
        <v>E31000033</v>
      </c>
      <c r="E2405" s="107" t="s">
        <v>177</v>
      </c>
      <c r="F2405" s="107" t="s">
        <v>150</v>
      </c>
      <c r="G2405" s="144">
        <v>0</v>
      </c>
      <c r="H2405" s="145"/>
      <c r="I2405" s="144">
        <v>0</v>
      </c>
      <c r="J2405" s="146">
        <f t="shared" si="14"/>
        <v>0</v>
      </c>
    </row>
    <row r="2406" spans="1:10" s="107" customFormat="1" x14ac:dyDescent="0.3">
      <c r="A2406" s="107">
        <v>2018</v>
      </c>
      <c r="B2406" s="107" t="s">
        <v>111</v>
      </c>
      <c r="C2406" s="107" t="str">
        <f>VLOOKUP(B2406,lookup!A:C,3,FALSE)</f>
        <v>Non Metropolitan Fire Authorities</v>
      </c>
      <c r="D2406" s="107" t="str">
        <f>VLOOKUP(B2406,lookup!A:D,4,FALSE)</f>
        <v>E31000033</v>
      </c>
      <c r="E2406" s="107" t="s">
        <v>178</v>
      </c>
      <c r="F2406" s="107" t="s">
        <v>150</v>
      </c>
      <c r="G2406" s="144">
        <v>0</v>
      </c>
      <c r="H2406" s="145"/>
      <c r="I2406" s="144">
        <v>0</v>
      </c>
      <c r="J2406" s="146">
        <f t="shared" si="14"/>
        <v>0</v>
      </c>
    </row>
    <row r="2407" spans="1:10" s="107" customFormat="1" x14ac:dyDescent="0.3">
      <c r="A2407" s="107">
        <v>2018</v>
      </c>
      <c r="B2407" s="107" t="s">
        <v>111</v>
      </c>
      <c r="C2407" s="107" t="str">
        <f>VLOOKUP(B2407,lookup!A:C,3,FALSE)</f>
        <v>Non Metropolitan Fire Authorities</v>
      </c>
      <c r="D2407" s="107" t="str">
        <f>VLOOKUP(B2407,lookup!A:D,4,FALSE)</f>
        <v>E31000033</v>
      </c>
      <c r="E2407" s="107" t="s">
        <v>179</v>
      </c>
      <c r="F2407" s="107" t="s">
        <v>150</v>
      </c>
      <c r="G2407" s="144">
        <v>3</v>
      </c>
      <c r="H2407" s="145"/>
      <c r="I2407" s="144">
        <v>3</v>
      </c>
      <c r="J2407" s="146">
        <f t="shared" si="14"/>
        <v>0</v>
      </c>
    </row>
    <row r="2408" spans="1:10" s="107" customFormat="1" x14ac:dyDescent="0.3">
      <c r="A2408" s="107">
        <v>2018</v>
      </c>
      <c r="B2408" s="107" t="s">
        <v>111</v>
      </c>
      <c r="C2408" s="107" t="str">
        <f>VLOOKUP(B2408,lookup!A:C,3,FALSE)</f>
        <v>Non Metropolitan Fire Authorities</v>
      </c>
      <c r="D2408" s="107" t="str">
        <f>VLOOKUP(B2408,lookup!A:D,4,FALSE)</f>
        <v>E31000033</v>
      </c>
      <c r="E2408" s="107" t="s">
        <v>1087</v>
      </c>
      <c r="F2408" s="107" t="s">
        <v>150</v>
      </c>
      <c r="G2408" s="144">
        <v>4</v>
      </c>
      <c r="H2408" s="145"/>
      <c r="I2408" s="144">
        <v>4</v>
      </c>
      <c r="J2408" s="146">
        <f t="shared" si="14"/>
        <v>0</v>
      </c>
    </row>
    <row r="2409" spans="1:10" s="107" customFormat="1" x14ac:dyDescent="0.3">
      <c r="A2409" s="107">
        <v>2018</v>
      </c>
      <c r="B2409" s="107" t="s">
        <v>111</v>
      </c>
      <c r="C2409" s="107" t="str">
        <f>VLOOKUP(B2409,lookup!A:C,3,FALSE)</f>
        <v>Non Metropolitan Fire Authorities</v>
      </c>
      <c r="D2409" s="107" t="str">
        <f>VLOOKUP(B2409,lookup!A:D,4,FALSE)</f>
        <v>E31000033</v>
      </c>
      <c r="E2409" s="107" t="s">
        <v>176</v>
      </c>
      <c r="F2409" s="107" t="s">
        <v>150</v>
      </c>
      <c r="G2409" s="144">
        <v>3</v>
      </c>
      <c r="H2409" s="145"/>
      <c r="I2409" s="144">
        <v>3</v>
      </c>
      <c r="J2409" s="146">
        <f t="shared" si="14"/>
        <v>0</v>
      </c>
    </row>
    <row r="2410" spans="1:10" s="107" customFormat="1" x14ac:dyDescent="0.3">
      <c r="A2410" s="107">
        <v>2018</v>
      </c>
      <c r="B2410" s="107" t="s">
        <v>114</v>
      </c>
      <c r="C2410" s="107" t="str">
        <f>VLOOKUP(B2410,lookup!A:C,3,FALSE)</f>
        <v>Non Metropolitan Fire Authorities</v>
      </c>
      <c r="D2410" s="107" t="str">
        <f>VLOOKUP(B2410,lookup!A:D,4,FALSE)</f>
        <v>E31000034</v>
      </c>
      <c r="E2410" s="107" t="s">
        <v>175</v>
      </c>
      <c r="F2410" s="107" t="s">
        <v>157</v>
      </c>
      <c r="G2410" s="144">
        <v>175</v>
      </c>
      <c r="H2410" s="145"/>
      <c r="I2410" s="144">
        <v>175</v>
      </c>
      <c r="J2410" s="146">
        <f t="shared" si="14"/>
        <v>0</v>
      </c>
    </row>
    <row r="2411" spans="1:10" s="107" customFormat="1" x14ac:dyDescent="0.3">
      <c r="A2411" s="107">
        <v>2018</v>
      </c>
      <c r="B2411" s="107" t="s">
        <v>114</v>
      </c>
      <c r="C2411" s="107" t="str">
        <f>VLOOKUP(B2411,lookup!A:C,3,FALSE)</f>
        <v>Non Metropolitan Fire Authorities</v>
      </c>
      <c r="D2411" s="107" t="str">
        <f>VLOOKUP(B2411,lookup!A:D,4,FALSE)</f>
        <v>E31000034</v>
      </c>
      <c r="E2411" s="107" t="s">
        <v>177</v>
      </c>
      <c r="F2411" s="107" t="s">
        <v>157</v>
      </c>
      <c r="G2411" s="144">
        <v>3</v>
      </c>
      <c r="H2411" s="145"/>
      <c r="I2411" s="144">
        <v>3</v>
      </c>
      <c r="J2411" s="146">
        <f t="shared" si="14"/>
        <v>0</v>
      </c>
    </row>
    <row r="2412" spans="1:10" s="107" customFormat="1" x14ac:dyDescent="0.3">
      <c r="A2412" s="107">
        <v>2018</v>
      </c>
      <c r="B2412" s="107" t="s">
        <v>114</v>
      </c>
      <c r="C2412" s="107" t="str">
        <f>VLOOKUP(B2412,lookup!A:C,3,FALSE)</f>
        <v>Non Metropolitan Fire Authorities</v>
      </c>
      <c r="D2412" s="107" t="str">
        <f>VLOOKUP(B2412,lookup!A:D,4,FALSE)</f>
        <v>E31000034</v>
      </c>
      <c r="E2412" s="107" t="s">
        <v>178</v>
      </c>
      <c r="F2412" s="107" t="s">
        <v>157</v>
      </c>
      <c r="G2412" s="144">
        <v>0</v>
      </c>
      <c r="H2412" s="145"/>
      <c r="I2412" s="144">
        <v>0</v>
      </c>
      <c r="J2412" s="146">
        <f t="shared" si="14"/>
        <v>0</v>
      </c>
    </row>
    <row r="2413" spans="1:10" s="107" customFormat="1" x14ac:dyDescent="0.3">
      <c r="A2413" s="107">
        <v>2018</v>
      </c>
      <c r="B2413" s="107" t="s">
        <v>114</v>
      </c>
      <c r="C2413" s="107" t="str">
        <f>VLOOKUP(B2413,lookup!A:C,3,FALSE)</f>
        <v>Non Metropolitan Fire Authorities</v>
      </c>
      <c r="D2413" s="107" t="str">
        <f>VLOOKUP(B2413,lookup!A:D,4,FALSE)</f>
        <v>E31000034</v>
      </c>
      <c r="E2413" s="107" t="s">
        <v>179</v>
      </c>
      <c r="F2413" s="107" t="s">
        <v>157</v>
      </c>
      <c r="G2413" s="144">
        <v>1</v>
      </c>
      <c r="H2413" s="145"/>
      <c r="I2413" s="144">
        <v>1</v>
      </c>
      <c r="J2413" s="146">
        <f t="shared" si="14"/>
        <v>0</v>
      </c>
    </row>
    <row r="2414" spans="1:10" s="107" customFormat="1" x14ac:dyDescent="0.3">
      <c r="A2414" s="107">
        <v>2018</v>
      </c>
      <c r="B2414" s="107" t="s">
        <v>114</v>
      </c>
      <c r="C2414" s="107" t="str">
        <f>VLOOKUP(B2414,lookup!A:C,3,FALSE)</f>
        <v>Non Metropolitan Fire Authorities</v>
      </c>
      <c r="D2414" s="107" t="str">
        <f>VLOOKUP(B2414,lookup!A:D,4,FALSE)</f>
        <v>E31000034</v>
      </c>
      <c r="E2414" s="107" t="s">
        <v>1087</v>
      </c>
      <c r="F2414" s="107" t="s">
        <v>157</v>
      </c>
      <c r="G2414" s="144">
        <v>2</v>
      </c>
      <c r="H2414" s="145"/>
      <c r="I2414" s="144">
        <v>2</v>
      </c>
      <c r="J2414" s="146">
        <f t="shared" si="14"/>
        <v>0</v>
      </c>
    </row>
    <row r="2415" spans="1:10" s="107" customFormat="1" x14ac:dyDescent="0.3">
      <c r="A2415" s="107">
        <v>2018</v>
      </c>
      <c r="B2415" s="107" t="s">
        <v>114</v>
      </c>
      <c r="C2415" s="107" t="str">
        <f>VLOOKUP(B2415,lookup!A:C,3,FALSE)</f>
        <v>Non Metropolitan Fire Authorities</v>
      </c>
      <c r="D2415" s="107" t="str">
        <f>VLOOKUP(B2415,lookup!A:D,4,FALSE)</f>
        <v>E31000034</v>
      </c>
      <c r="E2415" s="107" t="s">
        <v>176</v>
      </c>
      <c r="F2415" s="107" t="s">
        <v>157</v>
      </c>
      <c r="G2415" s="144">
        <v>24</v>
      </c>
      <c r="H2415" s="145"/>
      <c r="I2415" s="144">
        <v>24</v>
      </c>
      <c r="J2415" s="146">
        <f t="shared" si="14"/>
        <v>0</v>
      </c>
    </row>
    <row r="2416" spans="1:10" s="107" customFormat="1" x14ac:dyDescent="0.3">
      <c r="A2416" s="107">
        <v>2018</v>
      </c>
      <c r="B2416" s="107" t="s">
        <v>114</v>
      </c>
      <c r="C2416" s="107" t="str">
        <f>VLOOKUP(B2416,lookup!A:C,3,FALSE)</f>
        <v>Non Metropolitan Fire Authorities</v>
      </c>
      <c r="D2416" s="107" t="str">
        <f>VLOOKUP(B2416,lookup!A:D,4,FALSE)</f>
        <v>E31000034</v>
      </c>
      <c r="E2416" s="107" t="s">
        <v>175</v>
      </c>
      <c r="F2416" s="107" t="s">
        <v>158</v>
      </c>
      <c r="G2416" s="144">
        <v>268</v>
      </c>
      <c r="H2416" s="145"/>
      <c r="I2416" s="144">
        <v>268</v>
      </c>
      <c r="J2416" s="146">
        <f t="shared" si="14"/>
        <v>0</v>
      </c>
    </row>
    <row r="2417" spans="1:10" s="107" customFormat="1" x14ac:dyDescent="0.3">
      <c r="A2417" s="107">
        <v>2018</v>
      </c>
      <c r="B2417" s="107" t="s">
        <v>114</v>
      </c>
      <c r="C2417" s="107" t="str">
        <f>VLOOKUP(B2417,lookup!A:C,3,FALSE)</f>
        <v>Non Metropolitan Fire Authorities</v>
      </c>
      <c r="D2417" s="107" t="str">
        <f>VLOOKUP(B2417,lookup!A:D,4,FALSE)</f>
        <v>E31000034</v>
      </c>
      <c r="E2417" s="107" t="s">
        <v>177</v>
      </c>
      <c r="F2417" s="107" t="s">
        <v>158</v>
      </c>
      <c r="G2417" s="144">
        <v>2</v>
      </c>
      <c r="H2417" s="145"/>
      <c r="I2417" s="144">
        <v>2</v>
      </c>
      <c r="J2417" s="146">
        <f t="shared" si="14"/>
        <v>0</v>
      </c>
    </row>
    <row r="2418" spans="1:10" s="107" customFormat="1" x14ac:dyDescent="0.3">
      <c r="A2418" s="107">
        <v>2018</v>
      </c>
      <c r="B2418" s="107" t="s">
        <v>114</v>
      </c>
      <c r="C2418" s="107" t="str">
        <f>VLOOKUP(B2418,lookup!A:C,3,FALSE)</f>
        <v>Non Metropolitan Fire Authorities</v>
      </c>
      <c r="D2418" s="107" t="str">
        <f>VLOOKUP(B2418,lookup!A:D,4,FALSE)</f>
        <v>E31000034</v>
      </c>
      <c r="E2418" s="107" t="s">
        <v>178</v>
      </c>
      <c r="F2418" s="107" t="s">
        <v>158</v>
      </c>
      <c r="G2418" s="144">
        <v>0</v>
      </c>
      <c r="H2418" s="145"/>
      <c r="I2418" s="144">
        <v>0</v>
      </c>
      <c r="J2418" s="146">
        <f t="shared" si="14"/>
        <v>0</v>
      </c>
    </row>
    <row r="2419" spans="1:10" s="107" customFormat="1" x14ac:dyDescent="0.3">
      <c r="A2419" s="107">
        <v>2018</v>
      </c>
      <c r="B2419" s="107" t="s">
        <v>114</v>
      </c>
      <c r="C2419" s="107" t="str">
        <f>VLOOKUP(B2419,lookup!A:C,3,FALSE)</f>
        <v>Non Metropolitan Fire Authorities</v>
      </c>
      <c r="D2419" s="107" t="str">
        <f>VLOOKUP(B2419,lookup!A:D,4,FALSE)</f>
        <v>E31000034</v>
      </c>
      <c r="E2419" s="107" t="s">
        <v>179</v>
      </c>
      <c r="F2419" s="107" t="s">
        <v>158</v>
      </c>
      <c r="G2419" s="144">
        <v>0</v>
      </c>
      <c r="H2419" s="145"/>
      <c r="I2419" s="144">
        <v>0</v>
      </c>
      <c r="J2419" s="146">
        <f t="shared" si="14"/>
        <v>0</v>
      </c>
    </row>
    <row r="2420" spans="1:10" s="107" customFormat="1" x14ac:dyDescent="0.3">
      <c r="A2420" s="107">
        <v>2018</v>
      </c>
      <c r="B2420" s="107" t="s">
        <v>114</v>
      </c>
      <c r="C2420" s="107" t="str">
        <f>VLOOKUP(B2420,lookup!A:C,3,FALSE)</f>
        <v>Non Metropolitan Fire Authorities</v>
      </c>
      <c r="D2420" s="107" t="str">
        <f>VLOOKUP(B2420,lookup!A:D,4,FALSE)</f>
        <v>E31000034</v>
      </c>
      <c r="E2420" s="107" t="s">
        <v>1087</v>
      </c>
      <c r="F2420" s="107" t="s">
        <v>158</v>
      </c>
      <c r="G2420" s="144">
        <v>1</v>
      </c>
      <c r="H2420" s="145"/>
      <c r="I2420" s="144">
        <v>1</v>
      </c>
      <c r="J2420" s="146">
        <f t="shared" si="14"/>
        <v>0</v>
      </c>
    </row>
    <row r="2421" spans="1:10" s="107" customFormat="1" x14ac:dyDescent="0.3">
      <c r="A2421" s="107">
        <v>2018</v>
      </c>
      <c r="B2421" s="107" t="s">
        <v>114</v>
      </c>
      <c r="C2421" s="107" t="str">
        <f>VLOOKUP(B2421,lookup!A:C,3,FALSE)</f>
        <v>Non Metropolitan Fire Authorities</v>
      </c>
      <c r="D2421" s="107" t="str">
        <f>VLOOKUP(B2421,lookup!A:D,4,FALSE)</f>
        <v>E31000034</v>
      </c>
      <c r="E2421" s="107" t="s">
        <v>176</v>
      </c>
      <c r="F2421" s="107" t="s">
        <v>158</v>
      </c>
      <c r="G2421" s="144">
        <v>126</v>
      </c>
      <c r="H2421" s="145"/>
      <c r="I2421" s="144">
        <v>126</v>
      </c>
      <c r="J2421" s="146">
        <f t="shared" si="14"/>
        <v>0</v>
      </c>
    </row>
    <row r="2422" spans="1:10" s="107" customFormat="1" x14ac:dyDescent="0.3">
      <c r="A2422" s="107">
        <v>2018</v>
      </c>
      <c r="B2422" s="107" t="s">
        <v>114</v>
      </c>
      <c r="C2422" s="107" t="str">
        <f>VLOOKUP(B2422,lookup!A:C,3,FALSE)</f>
        <v>Non Metropolitan Fire Authorities</v>
      </c>
      <c r="D2422" s="107" t="str">
        <f>VLOOKUP(B2422,lookup!A:D,4,FALSE)</f>
        <v>E31000034</v>
      </c>
      <c r="E2422" s="107" t="s">
        <v>175</v>
      </c>
      <c r="F2422" s="107" t="s">
        <v>149</v>
      </c>
      <c r="G2422" s="144">
        <v>0</v>
      </c>
      <c r="H2422" s="145"/>
      <c r="I2422" s="144">
        <v>0</v>
      </c>
      <c r="J2422" s="146">
        <f t="shared" si="14"/>
        <v>0</v>
      </c>
    </row>
    <row r="2423" spans="1:10" s="107" customFormat="1" x14ac:dyDescent="0.3">
      <c r="A2423" s="107">
        <v>2018</v>
      </c>
      <c r="B2423" s="107" t="s">
        <v>114</v>
      </c>
      <c r="C2423" s="107" t="str">
        <f>VLOOKUP(B2423,lookup!A:C,3,FALSE)</f>
        <v>Non Metropolitan Fire Authorities</v>
      </c>
      <c r="D2423" s="107" t="str">
        <f>VLOOKUP(B2423,lookup!A:D,4,FALSE)</f>
        <v>E31000034</v>
      </c>
      <c r="E2423" s="107" t="s">
        <v>177</v>
      </c>
      <c r="F2423" s="107" t="s">
        <v>149</v>
      </c>
      <c r="G2423" s="144">
        <v>0</v>
      </c>
      <c r="H2423" s="145"/>
      <c r="I2423" s="144">
        <v>0</v>
      </c>
      <c r="J2423" s="146">
        <f t="shared" si="14"/>
        <v>0</v>
      </c>
    </row>
    <row r="2424" spans="1:10" s="107" customFormat="1" x14ac:dyDescent="0.3">
      <c r="A2424" s="107">
        <v>2018</v>
      </c>
      <c r="B2424" s="107" t="s">
        <v>114</v>
      </c>
      <c r="C2424" s="107" t="str">
        <f>VLOOKUP(B2424,lookup!A:C,3,FALSE)</f>
        <v>Non Metropolitan Fire Authorities</v>
      </c>
      <c r="D2424" s="107" t="str">
        <f>VLOOKUP(B2424,lookup!A:D,4,FALSE)</f>
        <v>E31000034</v>
      </c>
      <c r="E2424" s="107" t="s">
        <v>178</v>
      </c>
      <c r="F2424" s="107" t="s">
        <v>149</v>
      </c>
      <c r="G2424" s="144">
        <v>0</v>
      </c>
      <c r="H2424" s="145"/>
      <c r="I2424" s="144">
        <v>0</v>
      </c>
      <c r="J2424" s="146">
        <f t="shared" si="14"/>
        <v>0</v>
      </c>
    </row>
    <row r="2425" spans="1:10" s="107" customFormat="1" x14ac:dyDescent="0.3">
      <c r="A2425" s="107">
        <v>2018</v>
      </c>
      <c r="B2425" s="107" t="s">
        <v>114</v>
      </c>
      <c r="C2425" s="107" t="str">
        <f>VLOOKUP(B2425,lookup!A:C,3,FALSE)</f>
        <v>Non Metropolitan Fire Authorities</v>
      </c>
      <c r="D2425" s="107" t="str">
        <f>VLOOKUP(B2425,lookup!A:D,4,FALSE)</f>
        <v>E31000034</v>
      </c>
      <c r="E2425" s="107" t="s">
        <v>179</v>
      </c>
      <c r="F2425" s="107" t="s">
        <v>149</v>
      </c>
      <c r="G2425" s="144">
        <v>0</v>
      </c>
      <c r="H2425" s="145"/>
      <c r="I2425" s="144">
        <v>0</v>
      </c>
      <c r="J2425" s="146">
        <f t="shared" si="14"/>
        <v>0</v>
      </c>
    </row>
    <row r="2426" spans="1:10" s="107" customFormat="1" x14ac:dyDescent="0.3">
      <c r="A2426" s="107">
        <v>2018</v>
      </c>
      <c r="B2426" s="107" t="s">
        <v>114</v>
      </c>
      <c r="C2426" s="107" t="str">
        <f>VLOOKUP(B2426,lookup!A:C,3,FALSE)</f>
        <v>Non Metropolitan Fire Authorities</v>
      </c>
      <c r="D2426" s="107" t="str">
        <f>VLOOKUP(B2426,lookup!A:D,4,FALSE)</f>
        <v>E31000034</v>
      </c>
      <c r="E2426" s="107" t="s">
        <v>1087</v>
      </c>
      <c r="F2426" s="107" t="s">
        <v>149</v>
      </c>
      <c r="G2426" s="144">
        <v>0</v>
      </c>
      <c r="H2426" s="145"/>
      <c r="I2426" s="144">
        <v>0</v>
      </c>
      <c r="J2426" s="146">
        <f t="shared" si="14"/>
        <v>0</v>
      </c>
    </row>
    <row r="2427" spans="1:10" s="107" customFormat="1" x14ac:dyDescent="0.3">
      <c r="A2427" s="107">
        <v>2018</v>
      </c>
      <c r="B2427" s="107" t="s">
        <v>114</v>
      </c>
      <c r="C2427" s="107" t="str">
        <f>VLOOKUP(B2427,lookup!A:C,3,FALSE)</f>
        <v>Non Metropolitan Fire Authorities</v>
      </c>
      <c r="D2427" s="107" t="str">
        <f>VLOOKUP(B2427,lookup!A:D,4,FALSE)</f>
        <v>E31000034</v>
      </c>
      <c r="E2427" s="107" t="s">
        <v>176</v>
      </c>
      <c r="F2427" s="107" t="s">
        <v>149</v>
      </c>
      <c r="G2427" s="144">
        <v>0</v>
      </c>
      <c r="H2427" s="145"/>
      <c r="I2427" s="144">
        <v>0</v>
      </c>
      <c r="J2427" s="146">
        <f t="shared" si="14"/>
        <v>0</v>
      </c>
    </row>
    <row r="2428" spans="1:10" s="107" customFormat="1" x14ac:dyDescent="0.3">
      <c r="A2428" s="107">
        <v>2018</v>
      </c>
      <c r="B2428" s="107" t="s">
        <v>114</v>
      </c>
      <c r="C2428" s="107" t="str">
        <f>VLOOKUP(B2428,lookup!A:C,3,FALSE)</f>
        <v>Non Metropolitan Fire Authorities</v>
      </c>
      <c r="D2428" s="107" t="str">
        <f>VLOOKUP(B2428,lookup!A:D,4,FALSE)</f>
        <v>E31000034</v>
      </c>
      <c r="E2428" s="107" t="s">
        <v>175</v>
      </c>
      <c r="F2428" s="107" t="s">
        <v>150</v>
      </c>
      <c r="G2428" s="144">
        <v>64</v>
      </c>
      <c r="H2428" s="145"/>
      <c r="I2428" s="144">
        <v>64</v>
      </c>
      <c r="J2428" s="146">
        <f t="shared" si="14"/>
        <v>0</v>
      </c>
    </row>
    <row r="2429" spans="1:10" s="107" customFormat="1" x14ac:dyDescent="0.3">
      <c r="A2429" s="107">
        <v>2018</v>
      </c>
      <c r="B2429" s="107" t="s">
        <v>114</v>
      </c>
      <c r="C2429" s="107" t="str">
        <f>VLOOKUP(B2429,lookup!A:C,3,FALSE)</f>
        <v>Non Metropolitan Fire Authorities</v>
      </c>
      <c r="D2429" s="107" t="str">
        <f>VLOOKUP(B2429,lookup!A:D,4,FALSE)</f>
        <v>E31000034</v>
      </c>
      <c r="E2429" s="107" t="s">
        <v>177</v>
      </c>
      <c r="F2429" s="107" t="s">
        <v>150</v>
      </c>
      <c r="G2429" s="144">
        <v>0</v>
      </c>
      <c r="H2429" s="145"/>
      <c r="I2429" s="144">
        <v>0</v>
      </c>
      <c r="J2429" s="146">
        <f t="shared" si="14"/>
        <v>0</v>
      </c>
    </row>
    <row r="2430" spans="1:10" s="107" customFormat="1" x14ac:dyDescent="0.3">
      <c r="A2430" s="107">
        <v>2018</v>
      </c>
      <c r="B2430" s="107" t="s">
        <v>114</v>
      </c>
      <c r="C2430" s="107" t="str">
        <f>VLOOKUP(B2430,lookup!A:C,3,FALSE)</f>
        <v>Non Metropolitan Fire Authorities</v>
      </c>
      <c r="D2430" s="107" t="str">
        <f>VLOOKUP(B2430,lookup!A:D,4,FALSE)</f>
        <v>E31000034</v>
      </c>
      <c r="E2430" s="107" t="s">
        <v>178</v>
      </c>
      <c r="F2430" s="107" t="s">
        <v>150</v>
      </c>
      <c r="G2430" s="144">
        <v>1</v>
      </c>
      <c r="H2430" s="145"/>
      <c r="I2430" s="144">
        <v>1</v>
      </c>
      <c r="J2430" s="146">
        <f t="shared" si="14"/>
        <v>0</v>
      </c>
    </row>
    <row r="2431" spans="1:10" s="107" customFormat="1" x14ac:dyDescent="0.3">
      <c r="A2431" s="107">
        <v>2018</v>
      </c>
      <c r="B2431" s="107" t="s">
        <v>114</v>
      </c>
      <c r="C2431" s="107" t="str">
        <f>VLOOKUP(B2431,lookup!A:C,3,FALSE)</f>
        <v>Non Metropolitan Fire Authorities</v>
      </c>
      <c r="D2431" s="107" t="str">
        <f>VLOOKUP(B2431,lookup!A:D,4,FALSE)</f>
        <v>E31000034</v>
      </c>
      <c r="E2431" s="107" t="s">
        <v>179</v>
      </c>
      <c r="F2431" s="107" t="s">
        <v>150</v>
      </c>
      <c r="G2431" s="144">
        <v>0</v>
      </c>
      <c r="H2431" s="145"/>
      <c r="I2431" s="144">
        <v>0</v>
      </c>
      <c r="J2431" s="146">
        <f t="shared" si="14"/>
        <v>0</v>
      </c>
    </row>
    <row r="2432" spans="1:10" s="107" customFormat="1" x14ac:dyDescent="0.3">
      <c r="A2432" s="107">
        <v>2018</v>
      </c>
      <c r="B2432" s="107" t="s">
        <v>114</v>
      </c>
      <c r="C2432" s="107" t="str">
        <f>VLOOKUP(B2432,lookup!A:C,3,FALSE)</f>
        <v>Non Metropolitan Fire Authorities</v>
      </c>
      <c r="D2432" s="107" t="str">
        <f>VLOOKUP(B2432,lookup!A:D,4,FALSE)</f>
        <v>E31000034</v>
      </c>
      <c r="E2432" s="107" t="s">
        <v>1087</v>
      </c>
      <c r="F2432" s="107" t="s">
        <v>150</v>
      </c>
      <c r="G2432" s="144">
        <v>0</v>
      </c>
      <c r="H2432" s="145"/>
      <c r="I2432" s="144">
        <v>0</v>
      </c>
      <c r="J2432" s="146">
        <f t="shared" si="14"/>
        <v>0</v>
      </c>
    </row>
    <row r="2433" spans="1:10" s="107" customFormat="1" x14ac:dyDescent="0.3">
      <c r="A2433" s="107">
        <v>2018</v>
      </c>
      <c r="B2433" s="107" t="s">
        <v>114</v>
      </c>
      <c r="C2433" s="107" t="str">
        <f>VLOOKUP(B2433,lookup!A:C,3,FALSE)</f>
        <v>Non Metropolitan Fire Authorities</v>
      </c>
      <c r="D2433" s="107" t="str">
        <f>VLOOKUP(B2433,lookup!A:D,4,FALSE)</f>
        <v>E31000034</v>
      </c>
      <c r="E2433" s="107" t="s">
        <v>176</v>
      </c>
      <c r="F2433" s="107" t="s">
        <v>150</v>
      </c>
      <c r="G2433" s="144">
        <v>12</v>
      </c>
      <c r="H2433" s="145"/>
      <c r="I2433" s="144">
        <v>12</v>
      </c>
      <c r="J2433" s="146">
        <f t="shared" si="14"/>
        <v>0</v>
      </c>
    </row>
    <row r="2434" spans="1:10" s="107" customFormat="1" x14ac:dyDescent="0.3">
      <c r="A2434" s="107">
        <v>2018</v>
      </c>
      <c r="B2434" s="107" t="s">
        <v>117</v>
      </c>
      <c r="C2434" s="107" t="str">
        <f>VLOOKUP(B2434,lookup!A:C,3,FALSE)</f>
        <v>Non Metropolitan Fire Authorities</v>
      </c>
      <c r="D2434" s="107" t="str">
        <f>VLOOKUP(B2434,lookup!A:D,4,FALSE)</f>
        <v>E31000035</v>
      </c>
      <c r="E2434" s="107" t="s">
        <v>175</v>
      </c>
      <c r="F2434" s="107" t="s">
        <v>157</v>
      </c>
      <c r="G2434" s="144">
        <v>425</v>
      </c>
      <c r="H2434" s="145"/>
      <c r="I2434" s="144">
        <v>425</v>
      </c>
      <c r="J2434" s="146">
        <f t="shared" si="14"/>
        <v>0</v>
      </c>
    </row>
    <row r="2435" spans="1:10" s="107" customFormat="1" x14ac:dyDescent="0.3">
      <c r="A2435" s="107">
        <v>2018</v>
      </c>
      <c r="B2435" s="107" t="s">
        <v>117</v>
      </c>
      <c r="C2435" s="107" t="str">
        <f>VLOOKUP(B2435,lookup!A:C,3,FALSE)</f>
        <v>Non Metropolitan Fire Authorities</v>
      </c>
      <c r="D2435" s="107" t="str">
        <f>VLOOKUP(B2435,lookup!A:D,4,FALSE)</f>
        <v>E31000035</v>
      </c>
      <c r="E2435" s="107" t="s">
        <v>177</v>
      </c>
      <c r="F2435" s="107" t="s">
        <v>157</v>
      </c>
      <c r="G2435" s="144">
        <v>0</v>
      </c>
      <c r="H2435" s="145"/>
      <c r="I2435" s="144">
        <v>0</v>
      </c>
      <c r="J2435" s="146">
        <f t="shared" ref="J2435:J2498" si="15">G2435-I2435</f>
        <v>0</v>
      </c>
    </row>
    <row r="2436" spans="1:10" s="107" customFormat="1" x14ac:dyDescent="0.3">
      <c r="A2436" s="107">
        <v>2018</v>
      </c>
      <c r="B2436" s="107" t="s">
        <v>117</v>
      </c>
      <c r="C2436" s="107" t="str">
        <f>VLOOKUP(B2436,lookup!A:C,3,FALSE)</f>
        <v>Non Metropolitan Fire Authorities</v>
      </c>
      <c r="D2436" s="107" t="str">
        <f>VLOOKUP(B2436,lookup!A:D,4,FALSE)</f>
        <v>E31000035</v>
      </c>
      <c r="E2436" s="107" t="s">
        <v>178</v>
      </c>
      <c r="F2436" s="107" t="s">
        <v>157</v>
      </c>
      <c r="G2436" s="144">
        <v>5</v>
      </c>
      <c r="H2436" s="145"/>
      <c r="I2436" s="144">
        <v>5</v>
      </c>
      <c r="J2436" s="146">
        <f t="shared" si="15"/>
        <v>0</v>
      </c>
    </row>
    <row r="2437" spans="1:10" s="107" customFormat="1" x14ac:dyDescent="0.3">
      <c r="A2437" s="107">
        <v>2018</v>
      </c>
      <c r="B2437" s="107" t="s">
        <v>117</v>
      </c>
      <c r="C2437" s="107" t="str">
        <f>VLOOKUP(B2437,lookup!A:C,3,FALSE)</f>
        <v>Non Metropolitan Fire Authorities</v>
      </c>
      <c r="D2437" s="107" t="str">
        <f>VLOOKUP(B2437,lookup!A:D,4,FALSE)</f>
        <v>E31000035</v>
      </c>
      <c r="E2437" s="107" t="s">
        <v>179</v>
      </c>
      <c r="F2437" s="107" t="s">
        <v>157</v>
      </c>
      <c r="G2437" s="144">
        <v>2</v>
      </c>
      <c r="H2437" s="145"/>
      <c r="I2437" s="144">
        <v>2</v>
      </c>
      <c r="J2437" s="146">
        <f t="shared" si="15"/>
        <v>0</v>
      </c>
    </row>
    <row r="2438" spans="1:10" s="107" customFormat="1" x14ac:dyDescent="0.3">
      <c r="A2438" s="107">
        <v>2018</v>
      </c>
      <c r="B2438" s="107" t="s">
        <v>117</v>
      </c>
      <c r="C2438" s="107" t="str">
        <f>VLOOKUP(B2438,lookup!A:C,3,FALSE)</f>
        <v>Non Metropolitan Fire Authorities</v>
      </c>
      <c r="D2438" s="107" t="str">
        <f>VLOOKUP(B2438,lookup!A:D,4,FALSE)</f>
        <v>E31000035</v>
      </c>
      <c r="E2438" s="107" t="s">
        <v>1087</v>
      </c>
      <c r="F2438" s="107" t="s">
        <v>157</v>
      </c>
      <c r="G2438" s="144">
        <v>5</v>
      </c>
      <c r="H2438" s="145"/>
      <c r="I2438" s="144">
        <v>5</v>
      </c>
      <c r="J2438" s="146">
        <f t="shared" si="15"/>
        <v>0</v>
      </c>
    </row>
    <row r="2439" spans="1:10" s="107" customFormat="1" x14ac:dyDescent="0.3">
      <c r="A2439" s="107">
        <v>2018</v>
      </c>
      <c r="B2439" s="107" t="s">
        <v>117</v>
      </c>
      <c r="C2439" s="107" t="str">
        <f>VLOOKUP(B2439,lookup!A:C,3,FALSE)</f>
        <v>Non Metropolitan Fire Authorities</v>
      </c>
      <c r="D2439" s="107" t="str">
        <f>VLOOKUP(B2439,lookup!A:D,4,FALSE)</f>
        <v>E31000035</v>
      </c>
      <c r="E2439" s="107" t="s">
        <v>176</v>
      </c>
      <c r="F2439" s="107" t="s">
        <v>157</v>
      </c>
      <c r="G2439" s="144">
        <v>45</v>
      </c>
      <c r="H2439" s="145"/>
      <c r="I2439" s="144">
        <v>45</v>
      </c>
      <c r="J2439" s="146">
        <f t="shared" si="15"/>
        <v>0</v>
      </c>
    </row>
    <row r="2440" spans="1:10" s="107" customFormat="1" x14ac:dyDescent="0.3">
      <c r="A2440" s="107">
        <v>2018</v>
      </c>
      <c r="B2440" s="107" t="s">
        <v>117</v>
      </c>
      <c r="C2440" s="107" t="str">
        <f>VLOOKUP(B2440,lookup!A:C,3,FALSE)</f>
        <v>Non Metropolitan Fire Authorities</v>
      </c>
      <c r="D2440" s="107" t="str">
        <f>VLOOKUP(B2440,lookup!A:D,4,FALSE)</f>
        <v>E31000035</v>
      </c>
      <c r="E2440" s="107" t="s">
        <v>175</v>
      </c>
      <c r="F2440" s="107" t="s">
        <v>158</v>
      </c>
      <c r="G2440" s="144">
        <v>90</v>
      </c>
      <c r="H2440" s="145"/>
      <c r="I2440" s="144">
        <v>90</v>
      </c>
      <c r="J2440" s="146">
        <f t="shared" si="15"/>
        <v>0</v>
      </c>
    </row>
    <row r="2441" spans="1:10" s="107" customFormat="1" x14ac:dyDescent="0.3">
      <c r="A2441" s="107">
        <v>2018</v>
      </c>
      <c r="B2441" s="107" t="s">
        <v>117</v>
      </c>
      <c r="C2441" s="107" t="str">
        <f>VLOOKUP(B2441,lookup!A:C,3,FALSE)</f>
        <v>Non Metropolitan Fire Authorities</v>
      </c>
      <c r="D2441" s="107" t="str">
        <f>VLOOKUP(B2441,lookup!A:D,4,FALSE)</f>
        <v>E31000035</v>
      </c>
      <c r="E2441" s="107" t="s">
        <v>177</v>
      </c>
      <c r="F2441" s="107" t="s">
        <v>158</v>
      </c>
      <c r="G2441" s="144">
        <v>0</v>
      </c>
      <c r="H2441" s="145"/>
      <c r="I2441" s="144">
        <v>0</v>
      </c>
      <c r="J2441" s="146">
        <f t="shared" si="15"/>
        <v>0</v>
      </c>
    </row>
    <row r="2442" spans="1:10" s="107" customFormat="1" x14ac:dyDescent="0.3">
      <c r="A2442" s="107">
        <v>2018</v>
      </c>
      <c r="B2442" s="107" t="s">
        <v>117</v>
      </c>
      <c r="C2442" s="107" t="str">
        <f>VLOOKUP(B2442,lookup!A:C,3,FALSE)</f>
        <v>Non Metropolitan Fire Authorities</v>
      </c>
      <c r="D2442" s="107" t="str">
        <f>VLOOKUP(B2442,lookup!A:D,4,FALSE)</f>
        <v>E31000035</v>
      </c>
      <c r="E2442" s="107" t="s">
        <v>178</v>
      </c>
      <c r="F2442" s="107" t="s">
        <v>158</v>
      </c>
      <c r="G2442" s="144">
        <v>0</v>
      </c>
      <c r="H2442" s="145"/>
      <c r="I2442" s="144">
        <v>0</v>
      </c>
      <c r="J2442" s="146">
        <f t="shared" si="15"/>
        <v>0</v>
      </c>
    </row>
    <row r="2443" spans="1:10" s="107" customFormat="1" x14ac:dyDescent="0.3">
      <c r="A2443" s="107">
        <v>2018</v>
      </c>
      <c r="B2443" s="107" t="s">
        <v>117</v>
      </c>
      <c r="C2443" s="107" t="str">
        <f>VLOOKUP(B2443,lookup!A:C,3,FALSE)</f>
        <v>Non Metropolitan Fire Authorities</v>
      </c>
      <c r="D2443" s="107" t="str">
        <f>VLOOKUP(B2443,lookup!A:D,4,FALSE)</f>
        <v>E31000035</v>
      </c>
      <c r="E2443" s="107" t="s">
        <v>179</v>
      </c>
      <c r="F2443" s="107" t="s">
        <v>158</v>
      </c>
      <c r="G2443" s="144">
        <v>0</v>
      </c>
      <c r="H2443" s="145"/>
      <c r="I2443" s="144">
        <v>0</v>
      </c>
      <c r="J2443" s="146">
        <f t="shared" si="15"/>
        <v>0</v>
      </c>
    </row>
    <row r="2444" spans="1:10" s="107" customFormat="1" x14ac:dyDescent="0.3">
      <c r="A2444" s="107">
        <v>2018</v>
      </c>
      <c r="B2444" s="107" t="s">
        <v>117</v>
      </c>
      <c r="C2444" s="107" t="str">
        <f>VLOOKUP(B2444,lookup!A:C,3,FALSE)</f>
        <v>Non Metropolitan Fire Authorities</v>
      </c>
      <c r="D2444" s="107" t="str">
        <f>VLOOKUP(B2444,lookup!A:D,4,FALSE)</f>
        <v>E31000035</v>
      </c>
      <c r="E2444" s="107" t="s">
        <v>1087</v>
      </c>
      <c r="F2444" s="107" t="s">
        <v>158</v>
      </c>
      <c r="G2444" s="144">
        <v>1</v>
      </c>
      <c r="H2444" s="145"/>
      <c r="I2444" s="144">
        <v>1</v>
      </c>
      <c r="J2444" s="146">
        <f t="shared" si="15"/>
        <v>0</v>
      </c>
    </row>
    <row r="2445" spans="1:10" s="107" customFormat="1" x14ac:dyDescent="0.3">
      <c r="A2445" s="107">
        <v>2018</v>
      </c>
      <c r="B2445" s="107" t="s">
        <v>117</v>
      </c>
      <c r="C2445" s="107" t="str">
        <f>VLOOKUP(B2445,lookup!A:C,3,FALSE)</f>
        <v>Non Metropolitan Fire Authorities</v>
      </c>
      <c r="D2445" s="107" t="str">
        <f>VLOOKUP(B2445,lookup!A:D,4,FALSE)</f>
        <v>E31000035</v>
      </c>
      <c r="E2445" s="107" t="s">
        <v>176</v>
      </c>
      <c r="F2445" s="107" t="s">
        <v>158</v>
      </c>
      <c r="G2445" s="144">
        <v>28</v>
      </c>
      <c r="H2445" s="145"/>
      <c r="I2445" s="144">
        <v>28</v>
      </c>
      <c r="J2445" s="146">
        <f t="shared" si="15"/>
        <v>0</v>
      </c>
    </row>
    <row r="2446" spans="1:10" s="107" customFormat="1" x14ac:dyDescent="0.3">
      <c r="A2446" s="107">
        <v>2018</v>
      </c>
      <c r="B2446" s="107" t="s">
        <v>117</v>
      </c>
      <c r="C2446" s="107" t="str">
        <f>VLOOKUP(B2446,lookup!A:C,3,FALSE)</f>
        <v>Non Metropolitan Fire Authorities</v>
      </c>
      <c r="D2446" s="107" t="str">
        <f>VLOOKUP(B2446,lookup!A:D,4,FALSE)</f>
        <v>E31000035</v>
      </c>
      <c r="E2446" s="107" t="s">
        <v>175</v>
      </c>
      <c r="F2446" s="107" t="s">
        <v>149</v>
      </c>
      <c r="G2446" s="144">
        <v>16</v>
      </c>
      <c r="H2446" s="145"/>
      <c r="I2446" s="144">
        <v>16</v>
      </c>
      <c r="J2446" s="146">
        <f t="shared" si="15"/>
        <v>0</v>
      </c>
    </row>
    <row r="2447" spans="1:10" s="107" customFormat="1" x14ac:dyDescent="0.3">
      <c r="A2447" s="107">
        <v>2018</v>
      </c>
      <c r="B2447" s="107" t="s">
        <v>117</v>
      </c>
      <c r="C2447" s="107" t="str">
        <f>VLOOKUP(B2447,lookup!A:C,3,FALSE)</f>
        <v>Non Metropolitan Fire Authorities</v>
      </c>
      <c r="D2447" s="107" t="str">
        <f>VLOOKUP(B2447,lookup!A:D,4,FALSE)</f>
        <v>E31000035</v>
      </c>
      <c r="E2447" s="107" t="s">
        <v>177</v>
      </c>
      <c r="F2447" s="107" t="s">
        <v>149</v>
      </c>
      <c r="G2447" s="144">
        <v>0</v>
      </c>
      <c r="H2447" s="145"/>
      <c r="I2447" s="144">
        <v>0</v>
      </c>
      <c r="J2447" s="146">
        <f t="shared" si="15"/>
        <v>0</v>
      </c>
    </row>
    <row r="2448" spans="1:10" s="107" customFormat="1" x14ac:dyDescent="0.3">
      <c r="A2448" s="107">
        <v>2018</v>
      </c>
      <c r="B2448" s="107" t="s">
        <v>117</v>
      </c>
      <c r="C2448" s="107" t="str">
        <f>VLOOKUP(B2448,lookup!A:C,3,FALSE)</f>
        <v>Non Metropolitan Fire Authorities</v>
      </c>
      <c r="D2448" s="107" t="str">
        <f>VLOOKUP(B2448,lookup!A:D,4,FALSE)</f>
        <v>E31000035</v>
      </c>
      <c r="E2448" s="107" t="s">
        <v>178</v>
      </c>
      <c r="F2448" s="107" t="s">
        <v>149</v>
      </c>
      <c r="G2448" s="144">
        <v>0</v>
      </c>
      <c r="H2448" s="145"/>
      <c r="I2448" s="144">
        <v>0</v>
      </c>
      <c r="J2448" s="146">
        <f t="shared" si="15"/>
        <v>0</v>
      </c>
    </row>
    <row r="2449" spans="1:10" s="107" customFormat="1" x14ac:dyDescent="0.3">
      <c r="A2449" s="107">
        <v>2018</v>
      </c>
      <c r="B2449" s="107" t="s">
        <v>117</v>
      </c>
      <c r="C2449" s="107" t="str">
        <f>VLOOKUP(B2449,lookup!A:C,3,FALSE)</f>
        <v>Non Metropolitan Fire Authorities</v>
      </c>
      <c r="D2449" s="107" t="str">
        <f>VLOOKUP(B2449,lookup!A:D,4,FALSE)</f>
        <v>E31000035</v>
      </c>
      <c r="E2449" s="107" t="s">
        <v>179</v>
      </c>
      <c r="F2449" s="107" t="s">
        <v>149</v>
      </c>
      <c r="G2449" s="144">
        <v>0</v>
      </c>
      <c r="H2449" s="145"/>
      <c r="I2449" s="144">
        <v>0</v>
      </c>
      <c r="J2449" s="146">
        <f t="shared" si="15"/>
        <v>0</v>
      </c>
    </row>
    <row r="2450" spans="1:10" s="107" customFormat="1" x14ac:dyDescent="0.3">
      <c r="A2450" s="107">
        <v>2018</v>
      </c>
      <c r="B2450" s="107" t="s">
        <v>117</v>
      </c>
      <c r="C2450" s="107" t="str">
        <f>VLOOKUP(B2450,lookup!A:C,3,FALSE)</f>
        <v>Non Metropolitan Fire Authorities</v>
      </c>
      <c r="D2450" s="107" t="str">
        <f>VLOOKUP(B2450,lookup!A:D,4,FALSE)</f>
        <v>E31000035</v>
      </c>
      <c r="E2450" s="107" t="s">
        <v>1087</v>
      </c>
      <c r="F2450" s="107" t="s">
        <v>149</v>
      </c>
      <c r="G2450" s="144">
        <v>1</v>
      </c>
      <c r="H2450" s="145"/>
      <c r="I2450" s="144">
        <v>1</v>
      </c>
      <c r="J2450" s="146">
        <f t="shared" si="15"/>
        <v>0</v>
      </c>
    </row>
    <row r="2451" spans="1:10" s="107" customFormat="1" x14ac:dyDescent="0.3">
      <c r="A2451" s="107">
        <v>2018</v>
      </c>
      <c r="B2451" s="107" t="s">
        <v>117</v>
      </c>
      <c r="C2451" s="107" t="str">
        <f>VLOOKUP(B2451,lookup!A:C,3,FALSE)</f>
        <v>Non Metropolitan Fire Authorities</v>
      </c>
      <c r="D2451" s="107" t="str">
        <f>VLOOKUP(B2451,lookup!A:D,4,FALSE)</f>
        <v>E31000035</v>
      </c>
      <c r="E2451" s="107" t="s">
        <v>176</v>
      </c>
      <c r="F2451" s="107" t="s">
        <v>149</v>
      </c>
      <c r="G2451" s="144">
        <v>7</v>
      </c>
      <c r="H2451" s="145"/>
      <c r="I2451" s="144">
        <v>7</v>
      </c>
      <c r="J2451" s="146">
        <f t="shared" si="15"/>
        <v>0</v>
      </c>
    </row>
    <row r="2452" spans="1:10" s="107" customFormat="1" x14ac:dyDescent="0.3">
      <c r="A2452" s="107">
        <v>2018</v>
      </c>
      <c r="B2452" s="107" t="s">
        <v>117</v>
      </c>
      <c r="C2452" s="107" t="str">
        <f>VLOOKUP(B2452,lookup!A:C,3,FALSE)</f>
        <v>Non Metropolitan Fire Authorities</v>
      </c>
      <c r="D2452" s="107" t="str">
        <f>VLOOKUP(B2452,lookup!A:D,4,FALSE)</f>
        <v>E31000035</v>
      </c>
      <c r="E2452" s="107" t="s">
        <v>175</v>
      </c>
      <c r="F2452" s="107" t="s">
        <v>150</v>
      </c>
      <c r="G2452" s="144">
        <v>110</v>
      </c>
      <c r="H2452" s="145"/>
      <c r="I2452" s="144">
        <v>110</v>
      </c>
      <c r="J2452" s="146">
        <f t="shared" si="15"/>
        <v>0</v>
      </c>
    </row>
    <row r="2453" spans="1:10" s="107" customFormat="1" x14ac:dyDescent="0.3">
      <c r="A2453" s="107">
        <v>2018</v>
      </c>
      <c r="B2453" s="107" t="s">
        <v>117</v>
      </c>
      <c r="C2453" s="107" t="str">
        <f>VLOOKUP(B2453,lookup!A:C,3,FALSE)</f>
        <v>Non Metropolitan Fire Authorities</v>
      </c>
      <c r="D2453" s="107" t="str">
        <f>VLOOKUP(B2453,lookup!A:D,4,FALSE)</f>
        <v>E31000035</v>
      </c>
      <c r="E2453" s="107" t="s">
        <v>177</v>
      </c>
      <c r="F2453" s="107" t="s">
        <v>150</v>
      </c>
      <c r="G2453" s="144">
        <v>0</v>
      </c>
      <c r="H2453" s="145"/>
      <c r="I2453" s="144">
        <v>0</v>
      </c>
      <c r="J2453" s="146">
        <f t="shared" si="15"/>
        <v>0</v>
      </c>
    </row>
    <row r="2454" spans="1:10" s="107" customFormat="1" x14ac:dyDescent="0.3">
      <c r="A2454" s="107">
        <v>2018</v>
      </c>
      <c r="B2454" s="107" t="s">
        <v>117</v>
      </c>
      <c r="C2454" s="107" t="str">
        <f>VLOOKUP(B2454,lookup!A:C,3,FALSE)</f>
        <v>Non Metropolitan Fire Authorities</v>
      </c>
      <c r="D2454" s="107" t="str">
        <f>VLOOKUP(B2454,lookup!A:D,4,FALSE)</f>
        <v>E31000035</v>
      </c>
      <c r="E2454" s="107" t="s">
        <v>178</v>
      </c>
      <c r="F2454" s="107" t="s">
        <v>150</v>
      </c>
      <c r="G2454" s="144">
        <v>2</v>
      </c>
      <c r="H2454" s="145"/>
      <c r="I2454" s="144">
        <v>2</v>
      </c>
      <c r="J2454" s="146">
        <f t="shared" si="15"/>
        <v>0</v>
      </c>
    </row>
    <row r="2455" spans="1:10" s="107" customFormat="1" x14ac:dyDescent="0.3">
      <c r="A2455" s="107">
        <v>2018</v>
      </c>
      <c r="B2455" s="107" t="s">
        <v>117</v>
      </c>
      <c r="C2455" s="107" t="str">
        <f>VLOOKUP(B2455,lookup!A:C,3,FALSE)</f>
        <v>Non Metropolitan Fire Authorities</v>
      </c>
      <c r="D2455" s="107" t="str">
        <f>VLOOKUP(B2455,lookup!A:D,4,FALSE)</f>
        <v>E31000035</v>
      </c>
      <c r="E2455" s="107" t="s">
        <v>179</v>
      </c>
      <c r="F2455" s="107" t="s">
        <v>150</v>
      </c>
      <c r="G2455" s="144">
        <v>2</v>
      </c>
      <c r="H2455" s="145"/>
      <c r="I2455" s="144">
        <v>2</v>
      </c>
      <c r="J2455" s="146">
        <f t="shared" si="15"/>
        <v>0</v>
      </c>
    </row>
    <row r="2456" spans="1:10" s="107" customFormat="1" x14ac:dyDescent="0.3">
      <c r="A2456" s="107">
        <v>2018</v>
      </c>
      <c r="B2456" s="107" t="s">
        <v>117</v>
      </c>
      <c r="C2456" s="107" t="str">
        <f>VLOOKUP(B2456,lookup!A:C,3,FALSE)</f>
        <v>Non Metropolitan Fire Authorities</v>
      </c>
      <c r="D2456" s="107" t="str">
        <f>VLOOKUP(B2456,lookup!A:D,4,FALSE)</f>
        <v>E31000035</v>
      </c>
      <c r="E2456" s="107" t="s">
        <v>1087</v>
      </c>
      <c r="F2456" s="107" t="s">
        <v>150</v>
      </c>
      <c r="G2456" s="144">
        <v>0</v>
      </c>
      <c r="H2456" s="145"/>
      <c r="I2456" s="144">
        <v>0</v>
      </c>
      <c r="J2456" s="146">
        <f t="shared" si="15"/>
        <v>0</v>
      </c>
    </row>
    <row r="2457" spans="1:10" s="107" customFormat="1" x14ac:dyDescent="0.3">
      <c r="A2457" s="107">
        <v>2018</v>
      </c>
      <c r="B2457" s="107" t="s">
        <v>117</v>
      </c>
      <c r="C2457" s="107" t="str">
        <f>VLOOKUP(B2457,lookup!A:C,3,FALSE)</f>
        <v>Non Metropolitan Fire Authorities</v>
      </c>
      <c r="D2457" s="107" t="str">
        <f>VLOOKUP(B2457,lookup!A:D,4,FALSE)</f>
        <v>E31000035</v>
      </c>
      <c r="E2457" s="107" t="s">
        <v>176</v>
      </c>
      <c r="F2457" s="107" t="s">
        <v>150</v>
      </c>
      <c r="G2457" s="144">
        <v>20</v>
      </c>
      <c r="H2457" s="145"/>
      <c r="I2457" s="144">
        <v>20</v>
      </c>
      <c r="J2457" s="146">
        <f t="shared" si="15"/>
        <v>0</v>
      </c>
    </row>
    <row r="2458" spans="1:10" s="107" customFormat="1" x14ac:dyDescent="0.3">
      <c r="A2458" s="107">
        <v>2018</v>
      </c>
      <c r="B2458" s="107" t="s">
        <v>120</v>
      </c>
      <c r="C2458" s="107" t="str">
        <f>VLOOKUP(B2458,lookup!A:C,3,FALSE)</f>
        <v>Metropolitan Fire Authorities</v>
      </c>
      <c r="D2458" s="107" t="str">
        <f>VLOOKUP(B2458,lookup!A:D,4,FALSE)</f>
        <v>E31000043</v>
      </c>
      <c r="E2458" s="107" t="s">
        <v>175</v>
      </c>
      <c r="F2458" s="107" t="s">
        <v>157</v>
      </c>
      <c r="G2458" s="144">
        <v>565</v>
      </c>
      <c r="H2458" s="145"/>
      <c r="I2458" s="144">
        <v>565</v>
      </c>
      <c r="J2458" s="146">
        <f t="shared" si="15"/>
        <v>0</v>
      </c>
    </row>
    <row r="2459" spans="1:10" s="107" customFormat="1" x14ac:dyDescent="0.3">
      <c r="A2459" s="107">
        <v>2018</v>
      </c>
      <c r="B2459" s="107" t="s">
        <v>120</v>
      </c>
      <c r="C2459" s="107" t="str">
        <f>VLOOKUP(B2459,lookup!A:C,3,FALSE)</f>
        <v>Metropolitan Fire Authorities</v>
      </c>
      <c r="D2459" s="107" t="str">
        <f>VLOOKUP(B2459,lookup!A:D,4,FALSE)</f>
        <v>E31000043</v>
      </c>
      <c r="E2459" s="107" t="s">
        <v>177</v>
      </c>
      <c r="F2459" s="107" t="s">
        <v>157</v>
      </c>
      <c r="G2459" s="144">
        <v>1</v>
      </c>
      <c r="H2459" s="145"/>
      <c r="I2459" s="144">
        <v>1</v>
      </c>
      <c r="J2459" s="146">
        <f t="shared" si="15"/>
        <v>0</v>
      </c>
    </row>
    <row r="2460" spans="1:10" s="107" customFormat="1" x14ac:dyDescent="0.3">
      <c r="A2460" s="107">
        <v>2018</v>
      </c>
      <c r="B2460" s="107" t="s">
        <v>120</v>
      </c>
      <c r="C2460" s="107" t="str">
        <f>VLOOKUP(B2460,lookup!A:C,3,FALSE)</f>
        <v>Metropolitan Fire Authorities</v>
      </c>
      <c r="D2460" s="107" t="str">
        <f>VLOOKUP(B2460,lookup!A:D,4,FALSE)</f>
        <v>E31000043</v>
      </c>
      <c r="E2460" s="107" t="s">
        <v>178</v>
      </c>
      <c r="F2460" s="107" t="s">
        <v>157</v>
      </c>
      <c r="G2460" s="144">
        <v>7</v>
      </c>
      <c r="H2460" s="145"/>
      <c r="I2460" s="144">
        <v>7</v>
      </c>
      <c r="J2460" s="146">
        <f t="shared" si="15"/>
        <v>0</v>
      </c>
    </row>
    <row r="2461" spans="1:10" s="107" customFormat="1" x14ac:dyDescent="0.3">
      <c r="A2461" s="107">
        <v>2018</v>
      </c>
      <c r="B2461" s="107" t="s">
        <v>120</v>
      </c>
      <c r="C2461" s="107" t="str">
        <f>VLOOKUP(B2461,lookup!A:C,3,FALSE)</f>
        <v>Metropolitan Fire Authorities</v>
      </c>
      <c r="D2461" s="107" t="str">
        <f>VLOOKUP(B2461,lookup!A:D,4,FALSE)</f>
        <v>E31000043</v>
      </c>
      <c r="E2461" s="107" t="s">
        <v>179</v>
      </c>
      <c r="F2461" s="107" t="s">
        <v>157</v>
      </c>
      <c r="G2461" s="144">
        <v>3</v>
      </c>
      <c r="H2461" s="145"/>
      <c r="I2461" s="144">
        <v>3</v>
      </c>
      <c r="J2461" s="146">
        <f t="shared" si="15"/>
        <v>0</v>
      </c>
    </row>
    <row r="2462" spans="1:10" s="107" customFormat="1" x14ac:dyDescent="0.3">
      <c r="A2462" s="107">
        <v>2018</v>
      </c>
      <c r="B2462" s="107" t="s">
        <v>120</v>
      </c>
      <c r="C2462" s="107" t="str">
        <f>VLOOKUP(B2462,lookup!A:C,3,FALSE)</f>
        <v>Metropolitan Fire Authorities</v>
      </c>
      <c r="D2462" s="107" t="str">
        <f>VLOOKUP(B2462,lookup!A:D,4,FALSE)</f>
        <v>E31000043</v>
      </c>
      <c r="E2462" s="107" t="s">
        <v>1087</v>
      </c>
      <c r="F2462" s="107" t="s">
        <v>157</v>
      </c>
      <c r="G2462" s="144">
        <v>0</v>
      </c>
      <c r="H2462" s="145"/>
      <c r="I2462" s="144">
        <v>0</v>
      </c>
      <c r="J2462" s="146">
        <f t="shared" si="15"/>
        <v>0</v>
      </c>
    </row>
    <row r="2463" spans="1:10" s="107" customFormat="1" x14ac:dyDescent="0.3">
      <c r="A2463" s="107">
        <v>2018</v>
      </c>
      <c r="B2463" s="107" t="s">
        <v>120</v>
      </c>
      <c r="C2463" s="107" t="str">
        <f>VLOOKUP(B2463,lookup!A:C,3,FALSE)</f>
        <v>Metropolitan Fire Authorities</v>
      </c>
      <c r="D2463" s="107" t="str">
        <f>VLOOKUP(B2463,lookup!A:D,4,FALSE)</f>
        <v>E31000043</v>
      </c>
      <c r="E2463" s="107" t="s">
        <v>176</v>
      </c>
      <c r="F2463" s="107" t="s">
        <v>157</v>
      </c>
      <c r="G2463" s="144">
        <v>4</v>
      </c>
      <c r="H2463" s="145"/>
      <c r="I2463" s="144">
        <v>4</v>
      </c>
      <c r="J2463" s="146">
        <f t="shared" si="15"/>
        <v>0</v>
      </c>
    </row>
    <row r="2464" spans="1:10" s="107" customFormat="1" x14ac:dyDescent="0.3">
      <c r="A2464" s="107">
        <v>2018</v>
      </c>
      <c r="B2464" s="107" t="s">
        <v>120</v>
      </c>
      <c r="C2464" s="107" t="str">
        <f>VLOOKUP(B2464,lookup!A:C,3,FALSE)</f>
        <v>Metropolitan Fire Authorities</v>
      </c>
      <c r="D2464" s="107" t="str">
        <f>VLOOKUP(B2464,lookup!A:D,4,FALSE)</f>
        <v>E31000043</v>
      </c>
      <c r="E2464" s="107" t="s">
        <v>175</v>
      </c>
      <c r="F2464" s="107" t="s">
        <v>158</v>
      </c>
      <c r="G2464" s="144">
        <v>38</v>
      </c>
      <c r="H2464" s="145"/>
      <c r="I2464" s="144">
        <v>38</v>
      </c>
      <c r="J2464" s="146">
        <f t="shared" si="15"/>
        <v>0</v>
      </c>
    </row>
    <row r="2465" spans="1:10" s="107" customFormat="1" x14ac:dyDescent="0.3">
      <c r="A2465" s="107">
        <v>2018</v>
      </c>
      <c r="B2465" s="107" t="s">
        <v>120</v>
      </c>
      <c r="C2465" s="107" t="str">
        <f>VLOOKUP(B2465,lookup!A:C,3,FALSE)</f>
        <v>Metropolitan Fire Authorities</v>
      </c>
      <c r="D2465" s="107" t="str">
        <f>VLOOKUP(B2465,lookup!A:D,4,FALSE)</f>
        <v>E31000043</v>
      </c>
      <c r="E2465" s="107" t="s">
        <v>177</v>
      </c>
      <c r="F2465" s="107" t="s">
        <v>158</v>
      </c>
      <c r="G2465" s="144">
        <v>0</v>
      </c>
      <c r="H2465" s="145"/>
      <c r="I2465" s="144">
        <v>0</v>
      </c>
      <c r="J2465" s="146">
        <f t="shared" si="15"/>
        <v>0</v>
      </c>
    </row>
    <row r="2466" spans="1:10" s="107" customFormat="1" x14ac:dyDescent="0.3">
      <c r="A2466" s="107">
        <v>2018</v>
      </c>
      <c r="B2466" s="107" t="s">
        <v>120</v>
      </c>
      <c r="C2466" s="107" t="str">
        <f>VLOOKUP(B2466,lookup!A:C,3,FALSE)</f>
        <v>Metropolitan Fire Authorities</v>
      </c>
      <c r="D2466" s="107" t="str">
        <f>VLOOKUP(B2466,lookup!A:D,4,FALSE)</f>
        <v>E31000043</v>
      </c>
      <c r="E2466" s="107" t="s">
        <v>178</v>
      </c>
      <c r="F2466" s="107" t="s">
        <v>158</v>
      </c>
      <c r="G2466" s="144">
        <v>0</v>
      </c>
      <c r="H2466" s="145"/>
      <c r="I2466" s="144">
        <v>0</v>
      </c>
      <c r="J2466" s="146">
        <f t="shared" si="15"/>
        <v>0</v>
      </c>
    </row>
    <row r="2467" spans="1:10" s="107" customFormat="1" x14ac:dyDescent="0.3">
      <c r="A2467" s="107">
        <v>2018</v>
      </c>
      <c r="B2467" s="107" t="s">
        <v>120</v>
      </c>
      <c r="C2467" s="107" t="str">
        <f>VLOOKUP(B2467,lookup!A:C,3,FALSE)</f>
        <v>Metropolitan Fire Authorities</v>
      </c>
      <c r="D2467" s="107" t="str">
        <f>VLOOKUP(B2467,lookup!A:D,4,FALSE)</f>
        <v>E31000043</v>
      </c>
      <c r="E2467" s="107" t="s">
        <v>179</v>
      </c>
      <c r="F2467" s="107" t="s">
        <v>158</v>
      </c>
      <c r="G2467" s="144">
        <v>0</v>
      </c>
      <c r="H2467" s="145"/>
      <c r="I2467" s="144">
        <v>0</v>
      </c>
      <c r="J2467" s="146">
        <f t="shared" si="15"/>
        <v>0</v>
      </c>
    </row>
    <row r="2468" spans="1:10" s="107" customFormat="1" x14ac:dyDescent="0.3">
      <c r="A2468" s="107">
        <v>2018</v>
      </c>
      <c r="B2468" s="107" t="s">
        <v>120</v>
      </c>
      <c r="C2468" s="107" t="str">
        <f>VLOOKUP(B2468,lookup!A:C,3,FALSE)</f>
        <v>Metropolitan Fire Authorities</v>
      </c>
      <c r="D2468" s="107" t="str">
        <f>VLOOKUP(B2468,lookup!A:D,4,FALSE)</f>
        <v>E31000043</v>
      </c>
      <c r="E2468" s="107" t="s">
        <v>1087</v>
      </c>
      <c r="F2468" s="107" t="s">
        <v>158</v>
      </c>
      <c r="G2468" s="144">
        <v>0</v>
      </c>
      <c r="H2468" s="145"/>
      <c r="I2468" s="144">
        <v>0</v>
      </c>
      <c r="J2468" s="146">
        <f t="shared" si="15"/>
        <v>0</v>
      </c>
    </row>
    <row r="2469" spans="1:10" s="107" customFormat="1" x14ac:dyDescent="0.3">
      <c r="A2469" s="107">
        <v>2018</v>
      </c>
      <c r="B2469" s="107" t="s">
        <v>120</v>
      </c>
      <c r="C2469" s="107" t="str">
        <f>VLOOKUP(B2469,lookup!A:C,3,FALSE)</f>
        <v>Metropolitan Fire Authorities</v>
      </c>
      <c r="D2469" s="107" t="str">
        <f>VLOOKUP(B2469,lookup!A:D,4,FALSE)</f>
        <v>E31000043</v>
      </c>
      <c r="E2469" s="107" t="s">
        <v>176</v>
      </c>
      <c r="F2469" s="107" t="s">
        <v>158</v>
      </c>
      <c r="G2469" s="144">
        <v>0</v>
      </c>
      <c r="H2469" s="145"/>
      <c r="I2469" s="144">
        <v>0</v>
      </c>
      <c r="J2469" s="146">
        <f t="shared" si="15"/>
        <v>0</v>
      </c>
    </row>
    <row r="2470" spans="1:10" s="107" customFormat="1" x14ac:dyDescent="0.3">
      <c r="A2470" s="107">
        <v>2018</v>
      </c>
      <c r="B2470" s="107" t="s">
        <v>120</v>
      </c>
      <c r="C2470" s="107" t="str">
        <f>VLOOKUP(B2470,lookup!A:C,3,FALSE)</f>
        <v>Metropolitan Fire Authorities</v>
      </c>
      <c r="D2470" s="107" t="str">
        <f>VLOOKUP(B2470,lookup!A:D,4,FALSE)</f>
        <v>E31000043</v>
      </c>
      <c r="E2470" s="107" t="s">
        <v>175</v>
      </c>
      <c r="F2470" s="107" t="s">
        <v>149</v>
      </c>
      <c r="G2470" s="144">
        <v>30</v>
      </c>
      <c r="H2470" s="145"/>
      <c r="I2470" s="144">
        <v>30</v>
      </c>
      <c r="J2470" s="146">
        <f t="shared" si="15"/>
        <v>0</v>
      </c>
    </row>
    <row r="2471" spans="1:10" s="107" customFormat="1" x14ac:dyDescent="0.3">
      <c r="A2471" s="107">
        <v>2018</v>
      </c>
      <c r="B2471" s="107" t="s">
        <v>120</v>
      </c>
      <c r="C2471" s="107" t="str">
        <f>VLOOKUP(B2471,lookup!A:C,3,FALSE)</f>
        <v>Metropolitan Fire Authorities</v>
      </c>
      <c r="D2471" s="107" t="str">
        <f>VLOOKUP(B2471,lookup!A:D,4,FALSE)</f>
        <v>E31000043</v>
      </c>
      <c r="E2471" s="107" t="s">
        <v>177</v>
      </c>
      <c r="F2471" s="107" t="s">
        <v>149</v>
      </c>
      <c r="G2471" s="144">
        <v>0</v>
      </c>
      <c r="H2471" s="145"/>
      <c r="I2471" s="144">
        <v>0</v>
      </c>
      <c r="J2471" s="146">
        <f t="shared" si="15"/>
        <v>0</v>
      </c>
    </row>
    <row r="2472" spans="1:10" s="107" customFormat="1" x14ac:dyDescent="0.3">
      <c r="A2472" s="107">
        <v>2018</v>
      </c>
      <c r="B2472" s="107" t="s">
        <v>120</v>
      </c>
      <c r="C2472" s="107" t="str">
        <f>VLOOKUP(B2472,lookup!A:C,3,FALSE)</f>
        <v>Metropolitan Fire Authorities</v>
      </c>
      <c r="D2472" s="107" t="str">
        <f>VLOOKUP(B2472,lookup!A:D,4,FALSE)</f>
        <v>E31000043</v>
      </c>
      <c r="E2472" s="107" t="s">
        <v>178</v>
      </c>
      <c r="F2472" s="107" t="s">
        <v>149</v>
      </c>
      <c r="G2472" s="144">
        <v>0</v>
      </c>
      <c r="H2472" s="145"/>
      <c r="I2472" s="144">
        <v>0</v>
      </c>
      <c r="J2472" s="146">
        <f t="shared" si="15"/>
        <v>0</v>
      </c>
    </row>
    <row r="2473" spans="1:10" s="107" customFormat="1" x14ac:dyDescent="0.3">
      <c r="A2473" s="107">
        <v>2018</v>
      </c>
      <c r="B2473" s="107" t="s">
        <v>120</v>
      </c>
      <c r="C2473" s="107" t="str">
        <f>VLOOKUP(B2473,lookup!A:C,3,FALSE)</f>
        <v>Metropolitan Fire Authorities</v>
      </c>
      <c r="D2473" s="107" t="str">
        <f>VLOOKUP(B2473,lookup!A:D,4,FALSE)</f>
        <v>E31000043</v>
      </c>
      <c r="E2473" s="107" t="s">
        <v>179</v>
      </c>
      <c r="F2473" s="107" t="s">
        <v>149</v>
      </c>
      <c r="G2473" s="144">
        <v>0</v>
      </c>
      <c r="H2473" s="145"/>
      <c r="I2473" s="144">
        <v>0</v>
      </c>
      <c r="J2473" s="146">
        <f t="shared" si="15"/>
        <v>0</v>
      </c>
    </row>
    <row r="2474" spans="1:10" s="107" customFormat="1" x14ac:dyDescent="0.3">
      <c r="A2474" s="107">
        <v>2018</v>
      </c>
      <c r="B2474" s="107" t="s">
        <v>120</v>
      </c>
      <c r="C2474" s="107" t="str">
        <f>VLOOKUP(B2474,lookup!A:C,3,FALSE)</f>
        <v>Metropolitan Fire Authorities</v>
      </c>
      <c r="D2474" s="107" t="str">
        <f>VLOOKUP(B2474,lookup!A:D,4,FALSE)</f>
        <v>E31000043</v>
      </c>
      <c r="E2474" s="107" t="s">
        <v>1087</v>
      </c>
      <c r="F2474" s="107" t="s">
        <v>149</v>
      </c>
      <c r="G2474" s="144">
        <v>0</v>
      </c>
      <c r="H2474" s="145"/>
      <c r="I2474" s="144">
        <v>0</v>
      </c>
      <c r="J2474" s="146">
        <f t="shared" si="15"/>
        <v>0</v>
      </c>
    </row>
    <row r="2475" spans="1:10" s="107" customFormat="1" x14ac:dyDescent="0.3">
      <c r="A2475" s="107">
        <v>2018</v>
      </c>
      <c r="B2475" s="107" t="s">
        <v>120</v>
      </c>
      <c r="C2475" s="107" t="str">
        <f>VLOOKUP(B2475,lookup!A:C,3,FALSE)</f>
        <v>Metropolitan Fire Authorities</v>
      </c>
      <c r="D2475" s="107" t="str">
        <f>VLOOKUP(B2475,lookup!A:D,4,FALSE)</f>
        <v>E31000043</v>
      </c>
      <c r="E2475" s="107" t="s">
        <v>176</v>
      </c>
      <c r="F2475" s="107" t="s">
        <v>149</v>
      </c>
      <c r="G2475" s="144">
        <v>0</v>
      </c>
      <c r="H2475" s="145"/>
      <c r="I2475" s="144">
        <v>0</v>
      </c>
      <c r="J2475" s="146">
        <f t="shared" si="15"/>
        <v>0</v>
      </c>
    </row>
    <row r="2476" spans="1:10" s="107" customFormat="1" x14ac:dyDescent="0.3">
      <c r="A2476" s="107">
        <v>2018</v>
      </c>
      <c r="B2476" s="107" t="s">
        <v>120</v>
      </c>
      <c r="C2476" s="107" t="str">
        <f>VLOOKUP(B2476,lookup!A:C,3,FALSE)</f>
        <v>Metropolitan Fire Authorities</v>
      </c>
      <c r="D2476" s="107" t="str">
        <f>VLOOKUP(B2476,lookup!A:D,4,FALSE)</f>
        <v>E31000043</v>
      </c>
      <c r="E2476" s="107" t="s">
        <v>175</v>
      </c>
      <c r="F2476" s="107" t="s">
        <v>150</v>
      </c>
      <c r="G2476" s="144">
        <v>183</v>
      </c>
      <c r="H2476" s="145"/>
      <c r="I2476" s="144">
        <v>183</v>
      </c>
      <c r="J2476" s="146">
        <f t="shared" si="15"/>
        <v>0</v>
      </c>
    </row>
    <row r="2477" spans="1:10" s="107" customFormat="1" x14ac:dyDescent="0.3">
      <c r="A2477" s="107">
        <v>2018</v>
      </c>
      <c r="B2477" s="107" t="s">
        <v>120</v>
      </c>
      <c r="C2477" s="107" t="str">
        <f>VLOOKUP(B2477,lookup!A:C,3,FALSE)</f>
        <v>Metropolitan Fire Authorities</v>
      </c>
      <c r="D2477" s="107" t="str">
        <f>VLOOKUP(B2477,lookup!A:D,4,FALSE)</f>
        <v>E31000043</v>
      </c>
      <c r="E2477" s="107" t="s">
        <v>177</v>
      </c>
      <c r="F2477" s="107" t="s">
        <v>150</v>
      </c>
      <c r="G2477" s="144">
        <v>1</v>
      </c>
      <c r="H2477" s="145"/>
      <c r="I2477" s="144">
        <v>1</v>
      </c>
      <c r="J2477" s="146">
        <f t="shared" si="15"/>
        <v>0</v>
      </c>
    </row>
    <row r="2478" spans="1:10" s="107" customFormat="1" x14ac:dyDescent="0.3">
      <c r="A2478" s="107">
        <v>2018</v>
      </c>
      <c r="B2478" s="107" t="s">
        <v>120</v>
      </c>
      <c r="C2478" s="107" t="str">
        <f>VLOOKUP(B2478,lookup!A:C,3,FALSE)</f>
        <v>Metropolitan Fire Authorities</v>
      </c>
      <c r="D2478" s="107" t="str">
        <f>VLOOKUP(B2478,lookup!A:D,4,FALSE)</f>
        <v>E31000043</v>
      </c>
      <c r="E2478" s="107" t="s">
        <v>178</v>
      </c>
      <c r="F2478" s="107" t="s">
        <v>150</v>
      </c>
      <c r="G2478" s="144">
        <v>5</v>
      </c>
      <c r="H2478" s="145"/>
      <c r="I2478" s="144">
        <v>5</v>
      </c>
      <c r="J2478" s="146">
        <f t="shared" si="15"/>
        <v>0</v>
      </c>
    </row>
    <row r="2479" spans="1:10" s="107" customFormat="1" x14ac:dyDescent="0.3">
      <c r="A2479" s="107">
        <v>2018</v>
      </c>
      <c r="B2479" s="107" t="s">
        <v>120</v>
      </c>
      <c r="C2479" s="107" t="str">
        <f>VLOOKUP(B2479,lookup!A:C,3,FALSE)</f>
        <v>Metropolitan Fire Authorities</v>
      </c>
      <c r="D2479" s="107" t="str">
        <f>VLOOKUP(B2479,lookup!A:D,4,FALSE)</f>
        <v>E31000043</v>
      </c>
      <c r="E2479" s="107" t="s">
        <v>179</v>
      </c>
      <c r="F2479" s="107" t="s">
        <v>150</v>
      </c>
      <c r="G2479" s="144">
        <v>0</v>
      </c>
      <c r="H2479" s="145"/>
      <c r="I2479" s="144">
        <v>0</v>
      </c>
      <c r="J2479" s="146">
        <f t="shared" si="15"/>
        <v>0</v>
      </c>
    </row>
    <row r="2480" spans="1:10" s="107" customFormat="1" x14ac:dyDescent="0.3">
      <c r="A2480" s="107">
        <v>2018</v>
      </c>
      <c r="B2480" s="107" t="s">
        <v>120</v>
      </c>
      <c r="C2480" s="107" t="str">
        <f>VLOOKUP(B2480,lookup!A:C,3,FALSE)</f>
        <v>Metropolitan Fire Authorities</v>
      </c>
      <c r="D2480" s="107" t="str">
        <f>VLOOKUP(B2480,lookup!A:D,4,FALSE)</f>
        <v>E31000043</v>
      </c>
      <c r="E2480" s="107" t="s">
        <v>1087</v>
      </c>
      <c r="F2480" s="107" t="s">
        <v>150</v>
      </c>
      <c r="G2480" s="144">
        <v>0</v>
      </c>
      <c r="H2480" s="145"/>
      <c r="I2480" s="144">
        <v>0</v>
      </c>
      <c r="J2480" s="146">
        <f t="shared" si="15"/>
        <v>0</v>
      </c>
    </row>
    <row r="2481" spans="1:10" s="107" customFormat="1" x14ac:dyDescent="0.3">
      <c r="A2481" s="107">
        <v>2018</v>
      </c>
      <c r="B2481" s="107" t="s">
        <v>120</v>
      </c>
      <c r="C2481" s="107" t="str">
        <f>VLOOKUP(B2481,lookup!A:C,3,FALSE)</f>
        <v>Metropolitan Fire Authorities</v>
      </c>
      <c r="D2481" s="107" t="str">
        <f>VLOOKUP(B2481,lookup!A:D,4,FALSE)</f>
        <v>E31000043</v>
      </c>
      <c r="E2481" s="107" t="s">
        <v>176</v>
      </c>
      <c r="F2481" s="107" t="s">
        <v>150</v>
      </c>
      <c r="G2481" s="144">
        <v>4</v>
      </c>
      <c r="H2481" s="145"/>
      <c r="I2481" s="144">
        <v>4</v>
      </c>
      <c r="J2481" s="146">
        <f t="shared" si="15"/>
        <v>0</v>
      </c>
    </row>
    <row r="2482" spans="1:10" s="107" customFormat="1" x14ac:dyDescent="0.3">
      <c r="A2482" s="107">
        <v>2018</v>
      </c>
      <c r="B2482" s="107" t="s">
        <v>123</v>
      </c>
      <c r="C2482" s="107" t="str">
        <f>VLOOKUP(B2482,lookup!A:C,3,FALSE)</f>
        <v>Non Metropolitan Fire Authorities</v>
      </c>
      <c r="D2482" s="107" t="str">
        <f>VLOOKUP(B2482,lookup!A:D,4,FALSE)</f>
        <v>E31000036</v>
      </c>
      <c r="E2482" s="107" t="s">
        <v>175</v>
      </c>
      <c r="F2482" s="107" t="s">
        <v>157</v>
      </c>
      <c r="G2482" s="144">
        <v>202</v>
      </c>
      <c r="H2482" s="145"/>
      <c r="I2482" s="144">
        <v>202</v>
      </c>
      <c r="J2482" s="146">
        <f t="shared" si="15"/>
        <v>0</v>
      </c>
    </row>
    <row r="2483" spans="1:10" s="107" customFormat="1" x14ac:dyDescent="0.3">
      <c r="A2483" s="107">
        <v>2018</v>
      </c>
      <c r="B2483" s="107" t="s">
        <v>123</v>
      </c>
      <c r="C2483" s="107" t="str">
        <f>VLOOKUP(B2483,lookup!A:C,3,FALSE)</f>
        <v>Non Metropolitan Fire Authorities</v>
      </c>
      <c r="D2483" s="107" t="str">
        <f>VLOOKUP(B2483,lookup!A:D,4,FALSE)</f>
        <v>E31000036</v>
      </c>
      <c r="E2483" s="107" t="s">
        <v>177</v>
      </c>
      <c r="F2483" s="107" t="s">
        <v>157</v>
      </c>
      <c r="G2483" s="144">
        <v>5</v>
      </c>
      <c r="H2483" s="145"/>
      <c r="I2483" s="144">
        <v>5</v>
      </c>
      <c r="J2483" s="146">
        <f t="shared" si="15"/>
        <v>0</v>
      </c>
    </row>
    <row r="2484" spans="1:10" s="107" customFormat="1" x14ac:dyDescent="0.3">
      <c r="A2484" s="107">
        <v>2018</v>
      </c>
      <c r="B2484" s="107" t="s">
        <v>123</v>
      </c>
      <c r="C2484" s="107" t="str">
        <f>VLOOKUP(B2484,lookup!A:C,3,FALSE)</f>
        <v>Non Metropolitan Fire Authorities</v>
      </c>
      <c r="D2484" s="107" t="str">
        <f>VLOOKUP(B2484,lookup!A:D,4,FALSE)</f>
        <v>E31000036</v>
      </c>
      <c r="E2484" s="107" t="s">
        <v>178</v>
      </c>
      <c r="F2484" s="107" t="s">
        <v>157</v>
      </c>
      <c r="G2484" s="144">
        <v>2</v>
      </c>
      <c r="H2484" s="145"/>
      <c r="I2484" s="144">
        <v>2</v>
      </c>
      <c r="J2484" s="146">
        <f t="shared" si="15"/>
        <v>0</v>
      </c>
    </row>
    <row r="2485" spans="1:10" s="107" customFormat="1" x14ac:dyDescent="0.3">
      <c r="A2485" s="107">
        <v>2018</v>
      </c>
      <c r="B2485" s="107" t="s">
        <v>123</v>
      </c>
      <c r="C2485" s="107" t="str">
        <f>VLOOKUP(B2485,lookup!A:C,3,FALSE)</f>
        <v>Non Metropolitan Fire Authorities</v>
      </c>
      <c r="D2485" s="107" t="str">
        <f>VLOOKUP(B2485,lookup!A:D,4,FALSE)</f>
        <v>E31000036</v>
      </c>
      <c r="E2485" s="107" t="s">
        <v>179</v>
      </c>
      <c r="F2485" s="107" t="s">
        <v>157</v>
      </c>
      <c r="G2485" s="144">
        <v>4</v>
      </c>
      <c r="H2485" s="145"/>
      <c r="I2485" s="144">
        <v>4</v>
      </c>
      <c r="J2485" s="146">
        <f t="shared" si="15"/>
        <v>0</v>
      </c>
    </row>
    <row r="2486" spans="1:10" s="107" customFormat="1" x14ac:dyDescent="0.3">
      <c r="A2486" s="107">
        <v>2018</v>
      </c>
      <c r="B2486" s="107" t="s">
        <v>123</v>
      </c>
      <c r="C2486" s="107" t="str">
        <f>VLOOKUP(B2486,lookup!A:C,3,FALSE)</f>
        <v>Non Metropolitan Fire Authorities</v>
      </c>
      <c r="D2486" s="107" t="str">
        <f>VLOOKUP(B2486,lookup!A:D,4,FALSE)</f>
        <v>E31000036</v>
      </c>
      <c r="E2486" s="107" t="s">
        <v>1087</v>
      </c>
      <c r="F2486" s="107" t="s">
        <v>157</v>
      </c>
      <c r="G2486" s="144">
        <v>0</v>
      </c>
      <c r="H2486" s="145"/>
      <c r="I2486" s="144">
        <v>0</v>
      </c>
      <c r="J2486" s="146">
        <f t="shared" si="15"/>
        <v>0</v>
      </c>
    </row>
    <row r="2487" spans="1:10" s="107" customFormat="1" x14ac:dyDescent="0.3">
      <c r="A2487" s="107">
        <v>2018</v>
      </c>
      <c r="B2487" s="107" t="s">
        <v>123</v>
      </c>
      <c r="C2487" s="107" t="str">
        <f>VLOOKUP(B2487,lookup!A:C,3,FALSE)</f>
        <v>Non Metropolitan Fire Authorities</v>
      </c>
      <c r="D2487" s="107" t="str">
        <f>VLOOKUP(B2487,lookup!A:D,4,FALSE)</f>
        <v>E31000036</v>
      </c>
      <c r="E2487" s="107" t="s">
        <v>176</v>
      </c>
      <c r="F2487" s="107" t="s">
        <v>157</v>
      </c>
      <c r="G2487" s="144">
        <v>48</v>
      </c>
      <c r="H2487" s="145"/>
      <c r="I2487" s="144">
        <v>48</v>
      </c>
      <c r="J2487" s="146">
        <f t="shared" si="15"/>
        <v>0</v>
      </c>
    </row>
    <row r="2488" spans="1:10" s="107" customFormat="1" x14ac:dyDescent="0.3">
      <c r="A2488" s="107">
        <v>2018</v>
      </c>
      <c r="B2488" s="107" t="s">
        <v>123</v>
      </c>
      <c r="C2488" s="107" t="str">
        <f>VLOOKUP(B2488,lookup!A:C,3,FALSE)</f>
        <v>Non Metropolitan Fire Authorities</v>
      </c>
      <c r="D2488" s="107" t="str">
        <f>VLOOKUP(B2488,lookup!A:D,4,FALSE)</f>
        <v>E31000036</v>
      </c>
      <c r="E2488" s="107" t="s">
        <v>175</v>
      </c>
      <c r="F2488" s="107" t="s">
        <v>158</v>
      </c>
      <c r="G2488" s="144">
        <v>98</v>
      </c>
      <c r="H2488" s="145"/>
      <c r="I2488" s="144">
        <v>98</v>
      </c>
      <c r="J2488" s="146">
        <f t="shared" si="15"/>
        <v>0</v>
      </c>
    </row>
    <row r="2489" spans="1:10" s="107" customFormat="1" x14ac:dyDescent="0.3">
      <c r="A2489" s="107">
        <v>2018</v>
      </c>
      <c r="B2489" s="107" t="s">
        <v>123</v>
      </c>
      <c r="C2489" s="107" t="str">
        <f>VLOOKUP(B2489,lookup!A:C,3,FALSE)</f>
        <v>Non Metropolitan Fire Authorities</v>
      </c>
      <c r="D2489" s="107" t="str">
        <f>VLOOKUP(B2489,lookup!A:D,4,FALSE)</f>
        <v>E31000036</v>
      </c>
      <c r="E2489" s="107" t="s">
        <v>177</v>
      </c>
      <c r="F2489" s="107" t="s">
        <v>158</v>
      </c>
      <c r="G2489" s="144">
        <v>0</v>
      </c>
      <c r="H2489" s="145"/>
      <c r="I2489" s="144">
        <v>0</v>
      </c>
      <c r="J2489" s="146">
        <f t="shared" si="15"/>
        <v>0</v>
      </c>
    </row>
    <row r="2490" spans="1:10" s="107" customFormat="1" x14ac:dyDescent="0.3">
      <c r="A2490" s="107">
        <v>2018</v>
      </c>
      <c r="B2490" s="107" t="s">
        <v>123</v>
      </c>
      <c r="C2490" s="107" t="str">
        <f>VLOOKUP(B2490,lookup!A:C,3,FALSE)</f>
        <v>Non Metropolitan Fire Authorities</v>
      </c>
      <c r="D2490" s="107" t="str">
        <f>VLOOKUP(B2490,lookup!A:D,4,FALSE)</f>
        <v>E31000036</v>
      </c>
      <c r="E2490" s="107" t="s">
        <v>178</v>
      </c>
      <c r="F2490" s="107" t="s">
        <v>158</v>
      </c>
      <c r="G2490" s="144">
        <v>1</v>
      </c>
      <c r="H2490" s="145"/>
      <c r="I2490" s="144">
        <v>1</v>
      </c>
      <c r="J2490" s="146">
        <f t="shared" si="15"/>
        <v>0</v>
      </c>
    </row>
    <row r="2491" spans="1:10" s="107" customFormat="1" x14ac:dyDescent="0.3">
      <c r="A2491" s="107">
        <v>2018</v>
      </c>
      <c r="B2491" s="107" t="s">
        <v>123</v>
      </c>
      <c r="C2491" s="107" t="str">
        <f>VLOOKUP(B2491,lookup!A:C,3,FALSE)</f>
        <v>Non Metropolitan Fire Authorities</v>
      </c>
      <c r="D2491" s="107" t="str">
        <f>VLOOKUP(B2491,lookup!A:D,4,FALSE)</f>
        <v>E31000036</v>
      </c>
      <c r="E2491" s="107" t="s">
        <v>179</v>
      </c>
      <c r="F2491" s="107" t="s">
        <v>158</v>
      </c>
      <c r="G2491" s="144">
        <v>0</v>
      </c>
      <c r="H2491" s="145"/>
      <c r="I2491" s="144">
        <v>0</v>
      </c>
      <c r="J2491" s="146">
        <f t="shared" si="15"/>
        <v>0</v>
      </c>
    </row>
    <row r="2492" spans="1:10" s="107" customFormat="1" x14ac:dyDescent="0.3">
      <c r="A2492" s="107">
        <v>2018</v>
      </c>
      <c r="B2492" s="107" t="s">
        <v>123</v>
      </c>
      <c r="C2492" s="107" t="str">
        <f>VLOOKUP(B2492,lookup!A:C,3,FALSE)</f>
        <v>Non Metropolitan Fire Authorities</v>
      </c>
      <c r="D2492" s="107" t="str">
        <f>VLOOKUP(B2492,lookup!A:D,4,FALSE)</f>
        <v>E31000036</v>
      </c>
      <c r="E2492" s="107" t="s">
        <v>1087</v>
      </c>
      <c r="F2492" s="107" t="s">
        <v>158</v>
      </c>
      <c r="G2492" s="144">
        <v>0</v>
      </c>
      <c r="H2492" s="145"/>
      <c r="I2492" s="144">
        <v>0</v>
      </c>
      <c r="J2492" s="146">
        <f t="shared" si="15"/>
        <v>0</v>
      </c>
    </row>
    <row r="2493" spans="1:10" s="107" customFormat="1" x14ac:dyDescent="0.3">
      <c r="A2493" s="107">
        <v>2018</v>
      </c>
      <c r="B2493" s="107" t="s">
        <v>123</v>
      </c>
      <c r="C2493" s="107" t="str">
        <f>VLOOKUP(B2493,lookup!A:C,3,FALSE)</f>
        <v>Non Metropolitan Fire Authorities</v>
      </c>
      <c r="D2493" s="107" t="str">
        <f>VLOOKUP(B2493,lookup!A:D,4,FALSE)</f>
        <v>E31000036</v>
      </c>
      <c r="E2493" s="107" t="s">
        <v>176</v>
      </c>
      <c r="F2493" s="107" t="s">
        <v>158</v>
      </c>
      <c r="G2493" s="144">
        <v>41</v>
      </c>
      <c r="H2493" s="145"/>
      <c r="I2493" s="144">
        <v>41</v>
      </c>
      <c r="J2493" s="146">
        <f t="shared" si="15"/>
        <v>0</v>
      </c>
    </row>
    <row r="2494" spans="1:10" s="107" customFormat="1" x14ac:dyDescent="0.3">
      <c r="A2494" s="107">
        <v>2018</v>
      </c>
      <c r="B2494" s="107" t="s">
        <v>123</v>
      </c>
      <c r="C2494" s="107" t="str">
        <f>VLOOKUP(B2494,lookup!A:C,3,FALSE)</f>
        <v>Non Metropolitan Fire Authorities</v>
      </c>
      <c r="D2494" s="107" t="str">
        <f>VLOOKUP(B2494,lookup!A:D,4,FALSE)</f>
        <v>E31000036</v>
      </c>
      <c r="E2494" s="107" t="s">
        <v>175</v>
      </c>
      <c r="F2494" s="107" t="s">
        <v>149</v>
      </c>
      <c r="G2494" s="144">
        <v>16</v>
      </c>
      <c r="H2494" s="145"/>
      <c r="I2494" s="144">
        <v>16</v>
      </c>
      <c r="J2494" s="146">
        <f t="shared" si="15"/>
        <v>0</v>
      </c>
    </row>
    <row r="2495" spans="1:10" s="107" customFormat="1" x14ac:dyDescent="0.3">
      <c r="A2495" s="107">
        <v>2018</v>
      </c>
      <c r="B2495" s="107" t="s">
        <v>123</v>
      </c>
      <c r="C2495" s="107" t="str">
        <f>VLOOKUP(B2495,lookup!A:C,3,FALSE)</f>
        <v>Non Metropolitan Fire Authorities</v>
      </c>
      <c r="D2495" s="107" t="str">
        <f>VLOOKUP(B2495,lookup!A:D,4,FALSE)</f>
        <v>E31000036</v>
      </c>
      <c r="E2495" s="107" t="s">
        <v>177</v>
      </c>
      <c r="F2495" s="107" t="s">
        <v>149</v>
      </c>
      <c r="G2495" s="144">
        <v>0</v>
      </c>
      <c r="H2495" s="145"/>
      <c r="I2495" s="144">
        <v>0</v>
      </c>
      <c r="J2495" s="146">
        <f t="shared" si="15"/>
        <v>0</v>
      </c>
    </row>
    <row r="2496" spans="1:10" s="107" customFormat="1" x14ac:dyDescent="0.3">
      <c r="A2496" s="107">
        <v>2018</v>
      </c>
      <c r="B2496" s="107" t="s">
        <v>123</v>
      </c>
      <c r="C2496" s="107" t="str">
        <f>VLOOKUP(B2496,lookup!A:C,3,FALSE)</f>
        <v>Non Metropolitan Fire Authorities</v>
      </c>
      <c r="D2496" s="107" t="str">
        <f>VLOOKUP(B2496,lookup!A:D,4,FALSE)</f>
        <v>E31000036</v>
      </c>
      <c r="E2496" s="107" t="s">
        <v>178</v>
      </c>
      <c r="F2496" s="107" t="s">
        <v>149</v>
      </c>
      <c r="G2496" s="144">
        <v>0</v>
      </c>
      <c r="H2496" s="145"/>
      <c r="I2496" s="144">
        <v>0</v>
      </c>
      <c r="J2496" s="146">
        <f t="shared" si="15"/>
        <v>0</v>
      </c>
    </row>
    <row r="2497" spans="1:10" s="107" customFormat="1" x14ac:dyDescent="0.3">
      <c r="A2497" s="107">
        <v>2018</v>
      </c>
      <c r="B2497" s="107" t="s">
        <v>123</v>
      </c>
      <c r="C2497" s="107" t="str">
        <f>VLOOKUP(B2497,lookup!A:C,3,FALSE)</f>
        <v>Non Metropolitan Fire Authorities</v>
      </c>
      <c r="D2497" s="107" t="str">
        <f>VLOOKUP(B2497,lookup!A:D,4,FALSE)</f>
        <v>E31000036</v>
      </c>
      <c r="E2497" s="107" t="s">
        <v>179</v>
      </c>
      <c r="F2497" s="107" t="s">
        <v>149</v>
      </c>
      <c r="G2497" s="144">
        <v>0</v>
      </c>
      <c r="H2497" s="145"/>
      <c r="I2497" s="144">
        <v>0</v>
      </c>
      <c r="J2497" s="146">
        <f t="shared" si="15"/>
        <v>0</v>
      </c>
    </row>
    <row r="2498" spans="1:10" s="107" customFormat="1" x14ac:dyDescent="0.3">
      <c r="A2498" s="107">
        <v>2018</v>
      </c>
      <c r="B2498" s="107" t="s">
        <v>123</v>
      </c>
      <c r="C2498" s="107" t="str">
        <f>VLOOKUP(B2498,lookup!A:C,3,FALSE)</f>
        <v>Non Metropolitan Fire Authorities</v>
      </c>
      <c r="D2498" s="107" t="str">
        <f>VLOOKUP(B2498,lookup!A:D,4,FALSE)</f>
        <v>E31000036</v>
      </c>
      <c r="E2498" s="107" t="s">
        <v>1087</v>
      </c>
      <c r="F2498" s="107" t="s">
        <v>149</v>
      </c>
      <c r="G2498" s="144">
        <v>0</v>
      </c>
      <c r="H2498" s="145"/>
      <c r="I2498" s="144">
        <v>0</v>
      </c>
      <c r="J2498" s="146">
        <f t="shared" si="15"/>
        <v>0</v>
      </c>
    </row>
    <row r="2499" spans="1:10" s="107" customFormat="1" x14ac:dyDescent="0.3">
      <c r="A2499" s="107">
        <v>2018</v>
      </c>
      <c r="B2499" s="107" t="s">
        <v>123</v>
      </c>
      <c r="C2499" s="107" t="str">
        <f>VLOOKUP(B2499,lookup!A:C,3,FALSE)</f>
        <v>Non Metropolitan Fire Authorities</v>
      </c>
      <c r="D2499" s="107" t="str">
        <f>VLOOKUP(B2499,lookup!A:D,4,FALSE)</f>
        <v>E31000036</v>
      </c>
      <c r="E2499" s="107" t="s">
        <v>176</v>
      </c>
      <c r="F2499" s="107" t="s">
        <v>149</v>
      </c>
      <c r="G2499" s="144">
        <v>4</v>
      </c>
      <c r="H2499" s="145"/>
      <c r="I2499" s="144">
        <v>4</v>
      </c>
      <c r="J2499" s="146">
        <f t="shared" ref="J2499:J2562" si="16">G2499-I2499</f>
        <v>0</v>
      </c>
    </row>
    <row r="2500" spans="1:10" s="107" customFormat="1" x14ac:dyDescent="0.3">
      <c r="A2500" s="107">
        <v>2018</v>
      </c>
      <c r="B2500" s="107" t="s">
        <v>123</v>
      </c>
      <c r="C2500" s="107" t="str">
        <f>VLOOKUP(B2500,lookup!A:C,3,FALSE)</f>
        <v>Non Metropolitan Fire Authorities</v>
      </c>
      <c r="D2500" s="107" t="str">
        <f>VLOOKUP(B2500,lookup!A:D,4,FALSE)</f>
        <v>E31000036</v>
      </c>
      <c r="E2500" s="107" t="s">
        <v>175</v>
      </c>
      <c r="F2500" s="107" t="s">
        <v>150</v>
      </c>
      <c r="G2500" s="144">
        <v>53</v>
      </c>
      <c r="H2500" s="145"/>
      <c r="I2500" s="144">
        <v>53</v>
      </c>
      <c r="J2500" s="146">
        <f t="shared" si="16"/>
        <v>0</v>
      </c>
    </row>
    <row r="2501" spans="1:10" s="107" customFormat="1" x14ac:dyDescent="0.3">
      <c r="A2501" s="107">
        <v>2018</v>
      </c>
      <c r="B2501" s="107" t="s">
        <v>123</v>
      </c>
      <c r="C2501" s="107" t="str">
        <f>VLOOKUP(B2501,lookup!A:C,3,FALSE)</f>
        <v>Non Metropolitan Fire Authorities</v>
      </c>
      <c r="D2501" s="107" t="str">
        <f>VLOOKUP(B2501,lookup!A:D,4,FALSE)</f>
        <v>E31000036</v>
      </c>
      <c r="E2501" s="107" t="s">
        <v>177</v>
      </c>
      <c r="F2501" s="107" t="s">
        <v>150</v>
      </c>
      <c r="G2501" s="144">
        <v>0</v>
      </c>
      <c r="H2501" s="145"/>
      <c r="I2501" s="144">
        <v>0</v>
      </c>
      <c r="J2501" s="146">
        <f t="shared" si="16"/>
        <v>0</v>
      </c>
    </row>
    <row r="2502" spans="1:10" s="107" customFormat="1" x14ac:dyDescent="0.3">
      <c r="A2502" s="107">
        <v>2018</v>
      </c>
      <c r="B2502" s="107" t="s">
        <v>123</v>
      </c>
      <c r="C2502" s="107" t="str">
        <f>VLOOKUP(B2502,lookup!A:C,3,FALSE)</f>
        <v>Non Metropolitan Fire Authorities</v>
      </c>
      <c r="D2502" s="107" t="str">
        <f>VLOOKUP(B2502,lookup!A:D,4,FALSE)</f>
        <v>E31000036</v>
      </c>
      <c r="E2502" s="107" t="s">
        <v>178</v>
      </c>
      <c r="F2502" s="107" t="s">
        <v>150</v>
      </c>
      <c r="G2502" s="144">
        <v>1</v>
      </c>
      <c r="H2502" s="145"/>
      <c r="I2502" s="144">
        <v>1</v>
      </c>
      <c r="J2502" s="146">
        <f t="shared" si="16"/>
        <v>0</v>
      </c>
    </row>
    <row r="2503" spans="1:10" s="107" customFormat="1" x14ac:dyDescent="0.3">
      <c r="A2503" s="107">
        <v>2018</v>
      </c>
      <c r="B2503" s="107" t="s">
        <v>123</v>
      </c>
      <c r="C2503" s="107" t="str">
        <f>VLOOKUP(B2503,lookup!A:C,3,FALSE)</f>
        <v>Non Metropolitan Fire Authorities</v>
      </c>
      <c r="D2503" s="107" t="str">
        <f>VLOOKUP(B2503,lookup!A:D,4,FALSE)</f>
        <v>E31000036</v>
      </c>
      <c r="E2503" s="107" t="s">
        <v>179</v>
      </c>
      <c r="F2503" s="107" t="s">
        <v>150</v>
      </c>
      <c r="G2503" s="144">
        <v>0</v>
      </c>
      <c r="H2503" s="145"/>
      <c r="I2503" s="144">
        <v>0</v>
      </c>
      <c r="J2503" s="146">
        <f t="shared" si="16"/>
        <v>0</v>
      </c>
    </row>
    <row r="2504" spans="1:10" s="107" customFormat="1" x14ac:dyDescent="0.3">
      <c r="A2504" s="107">
        <v>2018</v>
      </c>
      <c r="B2504" s="107" t="s">
        <v>123</v>
      </c>
      <c r="C2504" s="107" t="str">
        <f>VLOOKUP(B2504,lookup!A:C,3,FALSE)</f>
        <v>Non Metropolitan Fire Authorities</v>
      </c>
      <c r="D2504" s="107" t="str">
        <f>VLOOKUP(B2504,lookup!A:D,4,FALSE)</f>
        <v>E31000036</v>
      </c>
      <c r="E2504" s="107" t="s">
        <v>1087</v>
      </c>
      <c r="F2504" s="107" t="s">
        <v>150</v>
      </c>
      <c r="G2504" s="144">
        <v>0</v>
      </c>
      <c r="H2504" s="145"/>
      <c r="I2504" s="144">
        <v>0</v>
      </c>
      <c r="J2504" s="146">
        <f t="shared" si="16"/>
        <v>0</v>
      </c>
    </row>
    <row r="2505" spans="1:10" s="107" customFormat="1" x14ac:dyDescent="0.3">
      <c r="A2505" s="107">
        <v>2018</v>
      </c>
      <c r="B2505" s="107" t="s">
        <v>123</v>
      </c>
      <c r="C2505" s="107" t="str">
        <f>VLOOKUP(B2505,lookup!A:C,3,FALSE)</f>
        <v>Non Metropolitan Fire Authorities</v>
      </c>
      <c r="D2505" s="107" t="str">
        <f>VLOOKUP(B2505,lookup!A:D,4,FALSE)</f>
        <v>E31000036</v>
      </c>
      <c r="E2505" s="107" t="s">
        <v>176</v>
      </c>
      <c r="F2505" s="107" t="s">
        <v>150</v>
      </c>
      <c r="G2505" s="144">
        <v>11</v>
      </c>
      <c r="H2505" s="145"/>
      <c r="I2505" s="144">
        <v>11</v>
      </c>
      <c r="J2505" s="146">
        <f t="shared" si="16"/>
        <v>0</v>
      </c>
    </row>
    <row r="2506" spans="1:10" s="107" customFormat="1" x14ac:dyDescent="0.3">
      <c r="A2506" s="107">
        <v>2018</v>
      </c>
      <c r="B2506" s="107" t="s">
        <v>126</v>
      </c>
      <c r="C2506" s="107" t="str">
        <f>VLOOKUP(B2506,lookup!A:C,3,FALSE)</f>
        <v>Metropolitan Fire Authorities</v>
      </c>
      <c r="D2506" s="107" t="str">
        <f>VLOOKUP(B2506,lookup!A:D,4,FALSE)</f>
        <v>E31000044</v>
      </c>
      <c r="E2506" s="107" t="s">
        <v>175</v>
      </c>
      <c r="F2506" s="107" t="s">
        <v>157</v>
      </c>
      <c r="G2506" s="144">
        <v>1251</v>
      </c>
      <c r="H2506" s="145"/>
      <c r="I2506" s="144">
        <v>1251</v>
      </c>
      <c r="J2506" s="146">
        <f t="shared" si="16"/>
        <v>0</v>
      </c>
    </row>
    <row r="2507" spans="1:10" s="107" customFormat="1" x14ac:dyDescent="0.3">
      <c r="A2507" s="107">
        <v>2018</v>
      </c>
      <c r="B2507" s="107" t="s">
        <v>126</v>
      </c>
      <c r="C2507" s="107" t="str">
        <f>VLOOKUP(B2507,lookup!A:C,3,FALSE)</f>
        <v>Metropolitan Fire Authorities</v>
      </c>
      <c r="D2507" s="107" t="str">
        <f>VLOOKUP(B2507,lookup!A:D,4,FALSE)</f>
        <v>E31000044</v>
      </c>
      <c r="E2507" s="107" t="s">
        <v>177</v>
      </c>
      <c r="F2507" s="107" t="s">
        <v>157</v>
      </c>
      <c r="G2507" s="144">
        <v>48</v>
      </c>
      <c r="H2507" s="145"/>
      <c r="I2507" s="144">
        <v>48</v>
      </c>
      <c r="J2507" s="146">
        <f t="shared" si="16"/>
        <v>0</v>
      </c>
    </row>
    <row r="2508" spans="1:10" s="107" customFormat="1" x14ac:dyDescent="0.3">
      <c r="A2508" s="107">
        <v>2018</v>
      </c>
      <c r="B2508" s="107" t="s">
        <v>126</v>
      </c>
      <c r="C2508" s="107" t="str">
        <f>VLOOKUP(B2508,lookup!A:C,3,FALSE)</f>
        <v>Metropolitan Fire Authorities</v>
      </c>
      <c r="D2508" s="107" t="str">
        <f>VLOOKUP(B2508,lookup!A:D,4,FALSE)</f>
        <v>E31000044</v>
      </c>
      <c r="E2508" s="107" t="s">
        <v>178</v>
      </c>
      <c r="F2508" s="107" t="s">
        <v>157</v>
      </c>
      <c r="G2508" s="144">
        <v>19</v>
      </c>
      <c r="H2508" s="145"/>
      <c r="I2508" s="144">
        <v>19</v>
      </c>
      <c r="J2508" s="146">
        <f t="shared" si="16"/>
        <v>0</v>
      </c>
    </row>
    <row r="2509" spans="1:10" s="107" customFormat="1" x14ac:dyDescent="0.3">
      <c r="A2509" s="107">
        <v>2018</v>
      </c>
      <c r="B2509" s="107" t="s">
        <v>126</v>
      </c>
      <c r="C2509" s="107" t="str">
        <f>VLOOKUP(B2509,lookup!A:C,3,FALSE)</f>
        <v>Metropolitan Fire Authorities</v>
      </c>
      <c r="D2509" s="107" t="str">
        <f>VLOOKUP(B2509,lookup!A:D,4,FALSE)</f>
        <v>E31000044</v>
      </c>
      <c r="E2509" s="107" t="s">
        <v>179</v>
      </c>
      <c r="F2509" s="107" t="s">
        <v>157</v>
      </c>
      <c r="G2509" s="144">
        <v>53</v>
      </c>
      <c r="H2509" s="145"/>
      <c r="I2509" s="144">
        <v>53</v>
      </c>
      <c r="J2509" s="146">
        <f t="shared" si="16"/>
        <v>0</v>
      </c>
    </row>
    <row r="2510" spans="1:10" s="107" customFormat="1" x14ac:dyDescent="0.3">
      <c r="A2510" s="107">
        <v>2018</v>
      </c>
      <c r="B2510" s="107" t="s">
        <v>126</v>
      </c>
      <c r="C2510" s="107" t="str">
        <f>VLOOKUP(B2510,lookup!A:C,3,FALSE)</f>
        <v>Metropolitan Fire Authorities</v>
      </c>
      <c r="D2510" s="107" t="str">
        <f>VLOOKUP(B2510,lookup!A:D,4,FALSE)</f>
        <v>E31000044</v>
      </c>
      <c r="E2510" s="107" t="s">
        <v>1087</v>
      </c>
      <c r="F2510" s="107" t="s">
        <v>157</v>
      </c>
      <c r="G2510" s="144">
        <v>9</v>
      </c>
      <c r="H2510" s="145"/>
      <c r="I2510" s="144">
        <v>9</v>
      </c>
      <c r="J2510" s="146">
        <f t="shared" si="16"/>
        <v>0</v>
      </c>
    </row>
    <row r="2511" spans="1:10" s="107" customFormat="1" x14ac:dyDescent="0.3">
      <c r="A2511" s="107">
        <v>2018</v>
      </c>
      <c r="B2511" s="107" t="s">
        <v>126</v>
      </c>
      <c r="C2511" s="107" t="str">
        <f>VLOOKUP(B2511,lookup!A:C,3,FALSE)</f>
        <v>Metropolitan Fire Authorities</v>
      </c>
      <c r="D2511" s="107" t="str">
        <f>VLOOKUP(B2511,lookup!A:D,4,FALSE)</f>
        <v>E31000044</v>
      </c>
      <c r="E2511" s="107" t="s">
        <v>176</v>
      </c>
      <c r="F2511" s="107" t="s">
        <v>157</v>
      </c>
      <c r="G2511" s="144">
        <v>24</v>
      </c>
      <c r="H2511" s="145"/>
      <c r="I2511" s="144">
        <v>24</v>
      </c>
      <c r="J2511" s="146">
        <f t="shared" si="16"/>
        <v>0</v>
      </c>
    </row>
    <row r="2512" spans="1:10" s="107" customFormat="1" x14ac:dyDescent="0.3">
      <c r="A2512" s="107">
        <v>2018</v>
      </c>
      <c r="B2512" s="107" t="s">
        <v>126</v>
      </c>
      <c r="C2512" s="107" t="str">
        <f>VLOOKUP(B2512,lookup!A:C,3,FALSE)</f>
        <v>Metropolitan Fire Authorities</v>
      </c>
      <c r="D2512" s="107" t="str">
        <f>VLOOKUP(B2512,lookup!A:D,4,FALSE)</f>
        <v>E31000044</v>
      </c>
      <c r="E2512" s="107" t="s">
        <v>175</v>
      </c>
      <c r="F2512" s="107" t="s">
        <v>158</v>
      </c>
      <c r="G2512" s="144">
        <v>6</v>
      </c>
      <c r="H2512" s="145"/>
      <c r="I2512" s="144">
        <v>6</v>
      </c>
      <c r="J2512" s="146">
        <f t="shared" si="16"/>
        <v>0</v>
      </c>
    </row>
    <row r="2513" spans="1:10" s="107" customFormat="1" x14ac:dyDescent="0.3">
      <c r="A2513" s="107">
        <v>2018</v>
      </c>
      <c r="B2513" s="107" t="s">
        <v>126</v>
      </c>
      <c r="C2513" s="107" t="str">
        <f>VLOOKUP(B2513,lookup!A:C,3,FALSE)</f>
        <v>Metropolitan Fire Authorities</v>
      </c>
      <c r="D2513" s="107" t="str">
        <f>VLOOKUP(B2513,lookup!A:D,4,FALSE)</f>
        <v>E31000044</v>
      </c>
      <c r="E2513" s="107" t="s">
        <v>177</v>
      </c>
      <c r="F2513" s="107" t="s">
        <v>158</v>
      </c>
      <c r="G2513" s="144">
        <v>0</v>
      </c>
      <c r="H2513" s="145"/>
      <c r="I2513" s="144">
        <v>0</v>
      </c>
      <c r="J2513" s="146">
        <f t="shared" si="16"/>
        <v>0</v>
      </c>
    </row>
    <row r="2514" spans="1:10" s="107" customFormat="1" x14ac:dyDescent="0.3">
      <c r="A2514" s="107">
        <v>2018</v>
      </c>
      <c r="B2514" s="107" t="s">
        <v>126</v>
      </c>
      <c r="C2514" s="107" t="str">
        <f>VLOOKUP(B2514,lookup!A:C,3,FALSE)</f>
        <v>Metropolitan Fire Authorities</v>
      </c>
      <c r="D2514" s="107" t="str">
        <f>VLOOKUP(B2514,lookup!A:D,4,FALSE)</f>
        <v>E31000044</v>
      </c>
      <c r="E2514" s="107" t="s">
        <v>178</v>
      </c>
      <c r="F2514" s="107" t="s">
        <v>158</v>
      </c>
      <c r="G2514" s="144">
        <v>0</v>
      </c>
      <c r="H2514" s="145"/>
      <c r="I2514" s="144">
        <v>0</v>
      </c>
      <c r="J2514" s="146">
        <f t="shared" si="16"/>
        <v>0</v>
      </c>
    </row>
    <row r="2515" spans="1:10" s="107" customFormat="1" x14ac:dyDescent="0.3">
      <c r="A2515" s="107">
        <v>2018</v>
      </c>
      <c r="B2515" s="107" t="s">
        <v>126</v>
      </c>
      <c r="C2515" s="107" t="str">
        <f>VLOOKUP(B2515,lookup!A:C,3,FALSE)</f>
        <v>Metropolitan Fire Authorities</v>
      </c>
      <c r="D2515" s="107" t="str">
        <f>VLOOKUP(B2515,lookup!A:D,4,FALSE)</f>
        <v>E31000044</v>
      </c>
      <c r="E2515" s="107" t="s">
        <v>179</v>
      </c>
      <c r="F2515" s="107" t="s">
        <v>158</v>
      </c>
      <c r="G2515" s="144">
        <v>0</v>
      </c>
      <c r="H2515" s="145"/>
      <c r="I2515" s="144">
        <v>0</v>
      </c>
      <c r="J2515" s="146">
        <f t="shared" si="16"/>
        <v>0</v>
      </c>
    </row>
    <row r="2516" spans="1:10" s="107" customFormat="1" x14ac:dyDescent="0.3">
      <c r="A2516" s="107">
        <v>2018</v>
      </c>
      <c r="B2516" s="107" t="s">
        <v>126</v>
      </c>
      <c r="C2516" s="107" t="str">
        <f>VLOOKUP(B2516,lookup!A:C,3,FALSE)</f>
        <v>Metropolitan Fire Authorities</v>
      </c>
      <c r="D2516" s="107" t="str">
        <f>VLOOKUP(B2516,lookup!A:D,4,FALSE)</f>
        <v>E31000044</v>
      </c>
      <c r="E2516" s="107" t="s">
        <v>1087</v>
      </c>
      <c r="F2516" s="107" t="s">
        <v>158</v>
      </c>
      <c r="G2516" s="144">
        <v>0</v>
      </c>
      <c r="H2516" s="145"/>
      <c r="I2516" s="144">
        <v>0</v>
      </c>
      <c r="J2516" s="146">
        <f t="shared" si="16"/>
        <v>0</v>
      </c>
    </row>
    <row r="2517" spans="1:10" s="107" customFormat="1" x14ac:dyDescent="0.3">
      <c r="A2517" s="107">
        <v>2018</v>
      </c>
      <c r="B2517" s="107" t="s">
        <v>126</v>
      </c>
      <c r="C2517" s="107" t="str">
        <f>VLOOKUP(B2517,lookup!A:C,3,FALSE)</f>
        <v>Metropolitan Fire Authorities</v>
      </c>
      <c r="D2517" s="107" t="str">
        <f>VLOOKUP(B2517,lookup!A:D,4,FALSE)</f>
        <v>E31000044</v>
      </c>
      <c r="E2517" s="107" t="s">
        <v>176</v>
      </c>
      <c r="F2517" s="107" t="s">
        <v>158</v>
      </c>
      <c r="G2517" s="144">
        <v>0</v>
      </c>
      <c r="H2517" s="145"/>
      <c r="I2517" s="144">
        <v>0</v>
      </c>
      <c r="J2517" s="146">
        <f t="shared" si="16"/>
        <v>0</v>
      </c>
    </row>
    <row r="2518" spans="1:10" s="107" customFormat="1" x14ac:dyDescent="0.3">
      <c r="A2518" s="107">
        <v>2018</v>
      </c>
      <c r="B2518" s="107" t="s">
        <v>126</v>
      </c>
      <c r="C2518" s="107" t="str">
        <f>VLOOKUP(B2518,lookup!A:C,3,FALSE)</f>
        <v>Metropolitan Fire Authorities</v>
      </c>
      <c r="D2518" s="107" t="str">
        <f>VLOOKUP(B2518,lookup!A:D,4,FALSE)</f>
        <v>E31000044</v>
      </c>
      <c r="E2518" s="107" t="s">
        <v>175</v>
      </c>
      <c r="F2518" s="107" t="s">
        <v>149</v>
      </c>
      <c r="G2518" s="144">
        <v>63</v>
      </c>
      <c r="H2518" s="145"/>
      <c r="I2518" s="144">
        <v>63</v>
      </c>
      <c r="J2518" s="146">
        <f t="shared" si="16"/>
        <v>0</v>
      </c>
    </row>
    <row r="2519" spans="1:10" s="107" customFormat="1" x14ac:dyDescent="0.3">
      <c r="A2519" s="107">
        <v>2018</v>
      </c>
      <c r="B2519" s="107" t="s">
        <v>126</v>
      </c>
      <c r="C2519" s="107" t="str">
        <f>VLOOKUP(B2519,lookup!A:C,3,FALSE)</f>
        <v>Metropolitan Fire Authorities</v>
      </c>
      <c r="D2519" s="107" t="str">
        <f>VLOOKUP(B2519,lookup!A:D,4,FALSE)</f>
        <v>E31000044</v>
      </c>
      <c r="E2519" s="107" t="s">
        <v>177</v>
      </c>
      <c r="F2519" s="107" t="s">
        <v>149</v>
      </c>
      <c r="G2519" s="144">
        <v>0</v>
      </c>
      <c r="H2519" s="145"/>
      <c r="I2519" s="144">
        <v>0</v>
      </c>
      <c r="J2519" s="146">
        <f t="shared" si="16"/>
        <v>0</v>
      </c>
    </row>
    <row r="2520" spans="1:10" s="107" customFormat="1" x14ac:dyDescent="0.3">
      <c r="A2520" s="107">
        <v>2018</v>
      </c>
      <c r="B2520" s="107" t="s">
        <v>126</v>
      </c>
      <c r="C2520" s="107" t="str">
        <f>VLOOKUP(B2520,lookup!A:C,3,FALSE)</f>
        <v>Metropolitan Fire Authorities</v>
      </c>
      <c r="D2520" s="107" t="str">
        <f>VLOOKUP(B2520,lookup!A:D,4,FALSE)</f>
        <v>E31000044</v>
      </c>
      <c r="E2520" s="107" t="s">
        <v>178</v>
      </c>
      <c r="F2520" s="107" t="s">
        <v>149</v>
      </c>
      <c r="G2520" s="144">
        <v>0</v>
      </c>
      <c r="H2520" s="145"/>
      <c r="I2520" s="144">
        <v>0</v>
      </c>
      <c r="J2520" s="146">
        <f t="shared" si="16"/>
        <v>0</v>
      </c>
    </row>
    <row r="2521" spans="1:10" s="107" customFormat="1" x14ac:dyDescent="0.3">
      <c r="A2521" s="107">
        <v>2018</v>
      </c>
      <c r="B2521" s="107" t="s">
        <v>126</v>
      </c>
      <c r="C2521" s="107" t="str">
        <f>VLOOKUP(B2521,lookup!A:C,3,FALSE)</f>
        <v>Metropolitan Fire Authorities</v>
      </c>
      <c r="D2521" s="107" t="str">
        <f>VLOOKUP(B2521,lookup!A:D,4,FALSE)</f>
        <v>E31000044</v>
      </c>
      <c r="E2521" s="107" t="s">
        <v>179</v>
      </c>
      <c r="F2521" s="107" t="s">
        <v>149</v>
      </c>
      <c r="G2521" s="144">
        <v>1</v>
      </c>
      <c r="H2521" s="145"/>
      <c r="I2521" s="144">
        <v>1</v>
      </c>
      <c r="J2521" s="146">
        <f t="shared" si="16"/>
        <v>0</v>
      </c>
    </row>
    <row r="2522" spans="1:10" s="107" customFormat="1" x14ac:dyDescent="0.3">
      <c r="A2522" s="107">
        <v>2018</v>
      </c>
      <c r="B2522" s="107" t="s">
        <v>126</v>
      </c>
      <c r="C2522" s="107" t="str">
        <f>VLOOKUP(B2522,lookup!A:C,3,FALSE)</f>
        <v>Metropolitan Fire Authorities</v>
      </c>
      <c r="D2522" s="107" t="str">
        <f>VLOOKUP(B2522,lookup!A:D,4,FALSE)</f>
        <v>E31000044</v>
      </c>
      <c r="E2522" s="107" t="s">
        <v>1087</v>
      </c>
      <c r="F2522" s="107" t="s">
        <v>149</v>
      </c>
      <c r="G2522" s="144">
        <v>0</v>
      </c>
      <c r="H2522" s="145"/>
      <c r="I2522" s="144">
        <v>0</v>
      </c>
      <c r="J2522" s="146">
        <f t="shared" si="16"/>
        <v>0</v>
      </c>
    </row>
    <row r="2523" spans="1:10" s="107" customFormat="1" x14ac:dyDescent="0.3">
      <c r="A2523" s="107">
        <v>2018</v>
      </c>
      <c r="B2523" s="107" t="s">
        <v>126</v>
      </c>
      <c r="C2523" s="107" t="str">
        <f>VLOOKUP(B2523,lookup!A:C,3,FALSE)</f>
        <v>Metropolitan Fire Authorities</v>
      </c>
      <c r="D2523" s="107" t="str">
        <f>VLOOKUP(B2523,lookup!A:D,4,FALSE)</f>
        <v>E31000044</v>
      </c>
      <c r="E2523" s="107" t="s">
        <v>176</v>
      </c>
      <c r="F2523" s="107" t="s">
        <v>149</v>
      </c>
      <c r="G2523" s="144">
        <v>1</v>
      </c>
      <c r="H2523" s="145"/>
      <c r="I2523" s="144">
        <v>1</v>
      </c>
      <c r="J2523" s="146">
        <f t="shared" si="16"/>
        <v>0</v>
      </c>
    </row>
    <row r="2524" spans="1:10" s="107" customFormat="1" x14ac:dyDescent="0.3">
      <c r="A2524" s="107">
        <v>2018</v>
      </c>
      <c r="B2524" s="107" t="s">
        <v>126</v>
      </c>
      <c r="C2524" s="107" t="str">
        <f>VLOOKUP(B2524,lookup!A:C,3,FALSE)</f>
        <v>Metropolitan Fire Authorities</v>
      </c>
      <c r="D2524" s="107" t="str">
        <f>VLOOKUP(B2524,lookup!A:D,4,FALSE)</f>
        <v>E31000044</v>
      </c>
      <c r="E2524" s="107" t="s">
        <v>175</v>
      </c>
      <c r="F2524" s="107" t="s">
        <v>150</v>
      </c>
      <c r="G2524" s="144">
        <v>362</v>
      </c>
      <c r="H2524" s="145"/>
      <c r="I2524" s="144">
        <v>362</v>
      </c>
      <c r="J2524" s="146">
        <f t="shared" si="16"/>
        <v>0</v>
      </c>
    </row>
    <row r="2525" spans="1:10" s="107" customFormat="1" x14ac:dyDescent="0.3">
      <c r="A2525" s="107">
        <v>2018</v>
      </c>
      <c r="B2525" s="107" t="s">
        <v>126</v>
      </c>
      <c r="C2525" s="107" t="str">
        <f>VLOOKUP(B2525,lookup!A:C,3,FALSE)</f>
        <v>Metropolitan Fire Authorities</v>
      </c>
      <c r="D2525" s="107" t="str">
        <f>VLOOKUP(B2525,lookup!A:D,4,FALSE)</f>
        <v>E31000044</v>
      </c>
      <c r="E2525" s="107" t="s">
        <v>177</v>
      </c>
      <c r="F2525" s="107" t="s">
        <v>150</v>
      </c>
      <c r="G2525" s="144">
        <v>11</v>
      </c>
      <c r="H2525" s="145"/>
      <c r="I2525" s="144">
        <v>11</v>
      </c>
      <c r="J2525" s="146">
        <f t="shared" si="16"/>
        <v>0</v>
      </c>
    </row>
    <row r="2526" spans="1:10" s="107" customFormat="1" x14ac:dyDescent="0.3">
      <c r="A2526" s="107">
        <v>2018</v>
      </c>
      <c r="B2526" s="107" t="s">
        <v>126</v>
      </c>
      <c r="C2526" s="107" t="str">
        <f>VLOOKUP(B2526,lookup!A:C,3,FALSE)</f>
        <v>Metropolitan Fire Authorities</v>
      </c>
      <c r="D2526" s="107" t="str">
        <f>VLOOKUP(B2526,lookup!A:D,4,FALSE)</f>
        <v>E31000044</v>
      </c>
      <c r="E2526" s="107" t="s">
        <v>178</v>
      </c>
      <c r="F2526" s="107" t="s">
        <v>150</v>
      </c>
      <c r="G2526" s="144">
        <v>38</v>
      </c>
      <c r="H2526" s="145"/>
      <c r="I2526" s="144">
        <v>38</v>
      </c>
      <c r="J2526" s="146">
        <f t="shared" si="16"/>
        <v>0</v>
      </c>
    </row>
    <row r="2527" spans="1:10" s="107" customFormat="1" x14ac:dyDescent="0.3">
      <c r="A2527" s="107">
        <v>2018</v>
      </c>
      <c r="B2527" s="107" t="s">
        <v>126</v>
      </c>
      <c r="C2527" s="107" t="str">
        <f>VLOOKUP(B2527,lookup!A:C,3,FALSE)</f>
        <v>Metropolitan Fire Authorities</v>
      </c>
      <c r="D2527" s="107" t="str">
        <f>VLOOKUP(B2527,lookup!A:D,4,FALSE)</f>
        <v>E31000044</v>
      </c>
      <c r="E2527" s="107" t="s">
        <v>179</v>
      </c>
      <c r="F2527" s="107" t="s">
        <v>150</v>
      </c>
      <c r="G2527" s="144">
        <v>24</v>
      </c>
      <c r="H2527" s="145"/>
      <c r="I2527" s="144">
        <v>24</v>
      </c>
      <c r="J2527" s="146">
        <f t="shared" si="16"/>
        <v>0</v>
      </c>
    </row>
    <row r="2528" spans="1:10" s="107" customFormat="1" x14ac:dyDescent="0.3">
      <c r="A2528" s="107">
        <v>2018</v>
      </c>
      <c r="B2528" s="107" t="s">
        <v>126</v>
      </c>
      <c r="C2528" s="107" t="str">
        <f>VLOOKUP(B2528,lookup!A:C,3,FALSE)</f>
        <v>Metropolitan Fire Authorities</v>
      </c>
      <c r="D2528" s="107" t="str">
        <f>VLOOKUP(B2528,lookup!A:D,4,FALSE)</f>
        <v>E31000044</v>
      </c>
      <c r="E2528" s="107" t="s">
        <v>1087</v>
      </c>
      <c r="F2528" s="107" t="s">
        <v>150</v>
      </c>
      <c r="G2528" s="144">
        <v>1</v>
      </c>
      <c r="H2528" s="145"/>
      <c r="I2528" s="144">
        <v>1</v>
      </c>
      <c r="J2528" s="146">
        <f t="shared" si="16"/>
        <v>0</v>
      </c>
    </row>
    <row r="2529" spans="1:10" s="107" customFormat="1" x14ac:dyDescent="0.3">
      <c r="A2529" s="107">
        <v>2018</v>
      </c>
      <c r="B2529" s="107" t="s">
        <v>126</v>
      </c>
      <c r="C2529" s="107" t="str">
        <f>VLOOKUP(B2529,lookup!A:C,3,FALSE)</f>
        <v>Metropolitan Fire Authorities</v>
      </c>
      <c r="D2529" s="107" t="str">
        <f>VLOOKUP(B2529,lookup!A:D,4,FALSE)</f>
        <v>E31000044</v>
      </c>
      <c r="E2529" s="107" t="s">
        <v>176</v>
      </c>
      <c r="F2529" s="107" t="s">
        <v>150</v>
      </c>
      <c r="G2529" s="144">
        <v>12</v>
      </c>
      <c r="H2529" s="145"/>
      <c r="I2529" s="144">
        <v>12</v>
      </c>
      <c r="J2529" s="146">
        <f t="shared" si="16"/>
        <v>0</v>
      </c>
    </row>
    <row r="2530" spans="1:10" s="107" customFormat="1" x14ac:dyDescent="0.3">
      <c r="A2530" s="107">
        <v>2018</v>
      </c>
      <c r="B2530" s="107" t="s">
        <v>129</v>
      </c>
      <c r="C2530" s="107" t="str">
        <f>VLOOKUP(B2530,lookup!A:C,3,FALSE)</f>
        <v>Non Metropolitan Fire Authorities</v>
      </c>
      <c r="D2530" s="107" t="str">
        <f>VLOOKUP(B2530,lookup!A:D,4,FALSE)</f>
        <v>E31000037</v>
      </c>
      <c r="E2530" s="107" t="s">
        <v>175</v>
      </c>
      <c r="F2530" s="107" t="s">
        <v>157</v>
      </c>
      <c r="G2530" s="144">
        <v>281</v>
      </c>
      <c r="H2530" s="145"/>
      <c r="I2530" s="144">
        <v>281</v>
      </c>
      <c r="J2530" s="146">
        <f t="shared" si="16"/>
        <v>0</v>
      </c>
    </row>
    <row r="2531" spans="1:10" s="107" customFormat="1" x14ac:dyDescent="0.3">
      <c r="A2531" s="107">
        <v>2018</v>
      </c>
      <c r="B2531" s="107" t="s">
        <v>129</v>
      </c>
      <c r="C2531" s="107" t="str">
        <f>VLOOKUP(B2531,lookup!A:C,3,FALSE)</f>
        <v>Non Metropolitan Fire Authorities</v>
      </c>
      <c r="D2531" s="107" t="str">
        <f>VLOOKUP(B2531,lookup!A:D,4,FALSE)</f>
        <v>E31000037</v>
      </c>
      <c r="E2531" s="107" t="s">
        <v>177</v>
      </c>
      <c r="F2531" s="107" t="s">
        <v>157</v>
      </c>
      <c r="G2531" s="144">
        <v>2</v>
      </c>
      <c r="H2531" s="145"/>
      <c r="I2531" s="144">
        <v>2</v>
      </c>
      <c r="J2531" s="146">
        <f t="shared" si="16"/>
        <v>0</v>
      </c>
    </row>
    <row r="2532" spans="1:10" s="107" customFormat="1" x14ac:dyDescent="0.3">
      <c r="A2532" s="107">
        <v>2018</v>
      </c>
      <c r="B2532" s="107" t="s">
        <v>129</v>
      </c>
      <c r="C2532" s="107" t="str">
        <f>VLOOKUP(B2532,lookup!A:C,3,FALSE)</f>
        <v>Non Metropolitan Fire Authorities</v>
      </c>
      <c r="D2532" s="107" t="str">
        <f>VLOOKUP(B2532,lookup!A:D,4,FALSE)</f>
        <v>E31000037</v>
      </c>
      <c r="E2532" s="107" t="s">
        <v>178</v>
      </c>
      <c r="F2532" s="107" t="s">
        <v>157</v>
      </c>
      <c r="G2532" s="144">
        <v>0</v>
      </c>
      <c r="H2532" s="145"/>
      <c r="I2532" s="144">
        <v>0</v>
      </c>
      <c r="J2532" s="146">
        <f t="shared" si="16"/>
        <v>0</v>
      </c>
    </row>
    <row r="2533" spans="1:10" s="107" customFormat="1" x14ac:dyDescent="0.3">
      <c r="A2533" s="107">
        <v>2018</v>
      </c>
      <c r="B2533" s="107" t="s">
        <v>129</v>
      </c>
      <c r="C2533" s="107" t="str">
        <f>VLOOKUP(B2533,lookup!A:C,3,FALSE)</f>
        <v>Non Metropolitan Fire Authorities</v>
      </c>
      <c r="D2533" s="107" t="str">
        <f>VLOOKUP(B2533,lookup!A:D,4,FALSE)</f>
        <v>E31000037</v>
      </c>
      <c r="E2533" s="107" t="s">
        <v>179</v>
      </c>
      <c r="F2533" s="107" t="s">
        <v>157</v>
      </c>
      <c r="G2533" s="144">
        <v>0</v>
      </c>
      <c r="H2533" s="145"/>
      <c r="I2533" s="144">
        <v>0</v>
      </c>
      <c r="J2533" s="146">
        <f t="shared" si="16"/>
        <v>0</v>
      </c>
    </row>
    <row r="2534" spans="1:10" s="107" customFormat="1" x14ac:dyDescent="0.3">
      <c r="A2534" s="107">
        <v>2018</v>
      </c>
      <c r="B2534" s="107" t="s">
        <v>129</v>
      </c>
      <c r="C2534" s="107" t="str">
        <f>VLOOKUP(B2534,lookup!A:C,3,FALSE)</f>
        <v>Non Metropolitan Fire Authorities</v>
      </c>
      <c r="D2534" s="107" t="str">
        <f>VLOOKUP(B2534,lookup!A:D,4,FALSE)</f>
        <v>E31000037</v>
      </c>
      <c r="E2534" s="107" t="s">
        <v>1087</v>
      </c>
      <c r="F2534" s="107" t="s">
        <v>157</v>
      </c>
      <c r="G2534" s="144">
        <v>1</v>
      </c>
      <c r="H2534" s="145"/>
      <c r="I2534" s="144">
        <v>1</v>
      </c>
      <c r="J2534" s="146">
        <f t="shared" si="16"/>
        <v>0</v>
      </c>
    </row>
    <row r="2535" spans="1:10" s="107" customFormat="1" x14ac:dyDescent="0.3">
      <c r="A2535" s="107">
        <v>2018</v>
      </c>
      <c r="B2535" s="107" t="s">
        <v>129</v>
      </c>
      <c r="C2535" s="107" t="str">
        <f>VLOOKUP(B2535,lookup!A:C,3,FALSE)</f>
        <v>Non Metropolitan Fire Authorities</v>
      </c>
      <c r="D2535" s="107" t="str">
        <f>VLOOKUP(B2535,lookup!A:D,4,FALSE)</f>
        <v>E31000037</v>
      </c>
      <c r="E2535" s="107" t="s">
        <v>176</v>
      </c>
      <c r="F2535" s="107" t="s">
        <v>157</v>
      </c>
      <c r="G2535" s="144">
        <v>38</v>
      </c>
      <c r="H2535" s="145"/>
      <c r="I2535" s="144">
        <v>38</v>
      </c>
      <c r="J2535" s="146">
        <f t="shared" si="16"/>
        <v>0</v>
      </c>
    </row>
    <row r="2536" spans="1:10" s="107" customFormat="1" x14ac:dyDescent="0.3">
      <c r="A2536" s="107">
        <v>2018</v>
      </c>
      <c r="B2536" s="107" t="s">
        <v>129</v>
      </c>
      <c r="C2536" s="107" t="str">
        <f>VLOOKUP(B2536,lookup!A:C,3,FALSE)</f>
        <v>Non Metropolitan Fire Authorities</v>
      </c>
      <c r="D2536" s="107" t="str">
        <f>VLOOKUP(B2536,lookup!A:D,4,FALSE)</f>
        <v>E31000037</v>
      </c>
      <c r="E2536" s="107" t="s">
        <v>175</v>
      </c>
      <c r="F2536" s="107" t="s">
        <v>158</v>
      </c>
      <c r="G2536" s="144">
        <v>210</v>
      </c>
      <c r="H2536" s="145"/>
      <c r="I2536" s="144">
        <v>210</v>
      </c>
      <c r="J2536" s="146">
        <f t="shared" si="16"/>
        <v>0</v>
      </c>
    </row>
    <row r="2537" spans="1:10" s="107" customFormat="1" x14ac:dyDescent="0.3">
      <c r="A2537" s="107">
        <v>2018</v>
      </c>
      <c r="B2537" s="107" t="s">
        <v>129</v>
      </c>
      <c r="C2537" s="107" t="str">
        <f>VLOOKUP(B2537,lookup!A:C,3,FALSE)</f>
        <v>Non Metropolitan Fire Authorities</v>
      </c>
      <c r="D2537" s="107" t="str">
        <f>VLOOKUP(B2537,lookup!A:D,4,FALSE)</f>
        <v>E31000037</v>
      </c>
      <c r="E2537" s="107" t="s">
        <v>177</v>
      </c>
      <c r="F2537" s="107" t="s">
        <v>158</v>
      </c>
      <c r="G2537" s="144">
        <v>1</v>
      </c>
      <c r="H2537" s="145"/>
      <c r="I2537" s="144">
        <v>1</v>
      </c>
      <c r="J2537" s="146">
        <f t="shared" si="16"/>
        <v>0</v>
      </c>
    </row>
    <row r="2538" spans="1:10" s="107" customFormat="1" x14ac:dyDescent="0.3">
      <c r="A2538" s="107">
        <v>2018</v>
      </c>
      <c r="B2538" s="107" t="s">
        <v>129</v>
      </c>
      <c r="C2538" s="107" t="str">
        <f>VLOOKUP(B2538,lookup!A:C,3,FALSE)</f>
        <v>Non Metropolitan Fire Authorities</v>
      </c>
      <c r="D2538" s="107" t="str">
        <f>VLOOKUP(B2538,lookup!A:D,4,FALSE)</f>
        <v>E31000037</v>
      </c>
      <c r="E2538" s="107" t="s">
        <v>178</v>
      </c>
      <c r="F2538" s="107" t="s">
        <v>158</v>
      </c>
      <c r="G2538" s="144">
        <v>0</v>
      </c>
      <c r="H2538" s="145"/>
      <c r="I2538" s="144">
        <v>0</v>
      </c>
      <c r="J2538" s="146">
        <f t="shared" si="16"/>
        <v>0</v>
      </c>
    </row>
    <row r="2539" spans="1:10" s="107" customFormat="1" x14ac:dyDescent="0.3">
      <c r="A2539" s="107">
        <v>2018</v>
      </c>
      <c r="B2539" s="107" t="s">
        <v>129</v>
      </c>
      <c r="C2539" s="107" t="str">
        <f>VLOOKUP(B2539,lookup!A:C,3,FALSE)</f>
        <v>Non Metropolitan Fire Authorities</v>
      </c>
      <c r="D2539" s="107" t="str">
        <f>VLOOKUP(B2539,lookup!A:D,4,FALSE)</f>
        <v>E31000037</v>
      </c>
      <c r="E2539" s="107" t="s">
        <v>179</v>
      </c>
      <c r="F2539" s="107" t="s">
        <v>158</v>
      </c>
      <c r="G2539" s="144">
        <v>0</v>
      </c>
      <c r="H2539" s="145"/>
      <c r="I2539" s="144">
        <v>0</v>
      </c>
      <c r="J2539" s="146">
        <f t="shared" si="16"/>
        <v>0</v>
      </c>
    </row>
    <row r="2540" spans="1:10" s="107" customFormat="1" x14ac:dyDescent="0.3">
      <c r="A2540" s="107">
        <v>2018</v>
      </c>
      <c r="B2540" s="107" t="s">
        <v>129</v>
      </c>
      <c r="C2540" s="107" t="str">
        <f>VLOOKUP(B2540,lookup!A:C,3,FALSE)</f>
        <v>Non Metropolitan Fire Authorities</v>
      </c>
      <c r="D2540" s="107" t="str">
        <f>VLOOKUP(B2540,lookup!A:D,4,FALSE)</f>
        <v>E31000037</v>
      </c>
      <c r="E2540" s="107" t="s">
        <v>1087</v>
      </c>
      <c r="F2540" s="107" t="s">
        <v>158</v>
      </c>
      <c r="G2540" s="144">
        <v>0</v>
      </c>
      <c r="H2540" s="145"/>
      <c r="I2540" s="144">
        <v>0</v>
      </c>
      <c r="J2540" s="146">
        <f t="shared" si="16"/>
        <v>0</v>
      </c>
    </row>
    <row r="2541" spans="1:10" s="107" customFormat="1" x14ac:dyDescent="0.3">
      <c r="A2541" s="107">
        <v>2018</v>
      </c>
      <c r="B2541" s="107" t="s">
        <v>129</v>
      </c>
      <c r="C2541" s="107" t="str">
        <f>VLOOKUP(B2541,lookup!A:C,3,FALSE)</f>
        <v>Non Metropolitan Fire Authorities</v>
      </c>
      <c r="D2541" s="107" t="str">
        <f>VLOOKUP(B2541,lookup!A:D,4,FALSE)</f>
        <v>E31000037</v>
      </c>
      <c r="E2541" s="107" t="s">
        <v>176</v>
      </c>
      <c r="F2541" s="107" t="s">
        <v>158</v>
      </c>
      <c r="G2541" s="144">
        <v>50</v>
      </c>
      <c r="H2541" s="145"/>
      <c r="I2541" s="144">
        <v>50</v>
      </c>
      <c r="J2541" s="146">
        <f t="shared" si="16"/>
        <v>0</v>
      </c>
    </row>
    <row r="2542" spans="1:10" s="107" customFormat="1" x14ac:dyDescent="0.3">
      <c r="A2542" s="107">
        <v>2018</v>
      </c>
      <c r="B2542" s="107" t="s">
        <v>129</v>
      </c>
      <c r="C2542" s="107" t="str">
        <f>VLOOKUP(B2542,lookup!A:C,3,FALSE)</f>
        <v>Non Metropolitan Fire Authorities</v>
      </c>
      <c r="D2542" s="107" t="str">
        <f>VLOOKUP(B2542,lookup!A:D,4,FALSE)</f>
        <v>E31000037</v>
      </c>
      <c r="E2542" s="107" t="s">
        <v>175</v>
      </c>
      <c r="F2542" s="107" t="s">
        <v>149</v>
      </c>
      <c r="G2542" s="144">
        <v>0</v>
      </c>
      <c r="H2542" s="145"/>
      <c r="I2542" s="144">
        <v>0</v>
      </c>
      <c r="J2542" s="146">
        <f t="shared" si="16"/>
        <v>0</v>
      </c>
    </row>
    <row r="2543" spans="1:10" s="107" customFormat="1" x14ac:dyDescent="0.3">
      <c r="A2543" s="107">
        <v>2018</v>
      </c>
      <c r="B2543" s="107" t="s">
        <v>129</v>
      </c>
      <c r="C2543" s="107" t="str">
        <f>VLOOKUP(B2543,lookup!A:C,3,FALSE)</f>
        <v>Non Metropolitan Fire Authorities</v>
      </c>
      <c r="D2543" s="107" t="str">
        <f>VLOOKUP(B2543,lookup!A:D,4,FALSE)</f>
        <v>E31000037</v>
      </c>
      <c r="E2543" s="107" t="s">
        <v>177</v>
      </c>
      <c r="F2543" s="107" t="s">
        <v>149</v>
      </c>
      <c r="G2543" s="144">
        <v>0</v>
      </c>
      <c r="H2543" s="145"/>
      <c r="I2543" s="144">
        <v>0</v>
      </c>
      <c r="J2543" s="146">
        <f t="shared" si="16"/>
        <v>0</v>
      </c>
    </row>
    <row r="2544" spans="1:10" s="107" customFormat="1" x14ac:dyDescent="0.3">
      <c r="A2544" s="107">
        <v>2018</v>
      </c>
      <c r="B2544" s="107" t="s">
        <v>129</v>
      </c>
      <c r="C2544" s="107" t="str">
        <f>VLOOKUP(B2544,lookup!A:C,3,FALSE)</f>
        <v>Non Metropolitan Fire Authorities</v>
      </c>
      <c r="D2544" s="107" t="str">
        <f>VLOOKUP(B2544,lookup!A:D,4,FALSE)</f>
        <v>E31000037</v>
      </c>
      <c r="E2544" s="107" t="s">
        <v>178</v>
      </c>
      <c r="F2544" s="107" t="s">
        <v>149</v>
      </c>
      <c r="G2544" s="144">
        <v>0</v>
      </c>
      <c r="H2544" s="145"/>
      <c r="I2544" s="144">
        <v>0</v>
      </c>
      <c r="J2544" s="146">
        <f t="shared" si="16"/>
        <v>0</v>
      </c>
    </row>
    <row r="2545" spans="1:10" s="107" customFormat="1" x14ac:dyDescent="0.3">
      <c r="A2545" s="107">
        <v>2018</v>
      </c>
      <c r="B2545" s="107" t="s">
        <v>129</v>
      </c>
      <c r="C2545" s="107" t="str">
        <f>VLOOKUP(B2545,lookup!A:C,3,FALSE)</f>
        <v>Non Metropolitan Fire Authorities</v>
      </c>
      <c r="D2545" s="107" t="str">
        <f>VLOOKUP(B2545,lookup!A:D,4,FALSE)</f>
        <v>E31000037</v>
      </c>
      <c r="E2545" s="107" t="s">
        <v>179</v>
      </c>
      <c r="F2545" s="107" t="s">
        <v>149</v>
      </c>
      <c r="G2545" s="144">
        <v>0</v>
      </c>
      <c r="H2545" s="145"/>
      <c r="I2545" s="144">
        <v>0</v>
      </c>
      <c r="J2545" s="146">
        <f t="shared" si="16"/>
        <v>0</v>
      </c>
    </row>
    <row r="2546" spans="1:10" s="107" customFormat="1" x14ac:dyDescent="0.3">
      <c r="A2546" s="107">
        <v>2018</v>
      </c>
      <c r="B2546" s="107" t="s">
        <v>129</v>
      </c>
      <c r="C2546" s="107" t="str">
        <f>VLOOKUP(B2546,lookup!A:C,3,FALSE)</f>
        <v>Non Metropolitan Fire Authorities</v>
      </c>
      <c r="D2546" s="107" t="str">
        <f>VLOOKUP(B2546,lookup!A:D,4,FALSE)</f>
        <v>E31000037</v>
      </c>
      <c r="E2546" s="107" t="s">
        <v>1087</v>
      </c>
      <c r="F2546" s="107" t="s">
        <v>149</v>
      </c>
      <c r="G2546" s="144">
        <v>0</v>
      </c>
      <c r="H2546" s="145"/>
      <c r="I2546" s="144">
        <v>0</v>
      </c>
      <c r="J2546" s="146">
        <f t="shared" si="16"/>
        <v>0</v>
      </c>
    </row>
    <row r="2547" spans="1:10" s="107" customFormat="1" x14ac:dyDescent="0.3">
      <c r="A2547" s="107">
        <v>2018</v>
      </c>
      <c r="B2547" s="107" t="s">
        <v>129</v>
      </c>
      <c r="C2547" s="107" t="str">
        <f>VLOOKUP(B2547,lookup!A:C,3,FALSE)</f>
        <v>Non Metropolitan Fire Authorities</v>
      </c>
      <c r="D2547" s="107" t="str">
        <f>VLOOKUP(B2547,lookup!A:D,4,FALSE)</f>
        <v>E31000037</v>
      </c>
      <c r="E2547" s="107" t="s">
        <v>176</v>
      </c>
      <c r="F2547" s="107" t="s">
        <v>149</v>
      </c>
      <c r="G2547" s="144">
        <v>0</v>
      </c>
      <c r="H2547" s="145"/>
      <c r="I2547" s="144">
        <v>0</v>
      </c>
      <c r="J2547" s="146">
        <f t="shared" si="16"/>
        <v>0</v>
      </c>
    </row>
    <row r="2548" spans="1:10" s="107" customFormat="1" x14ac:dyDescent="0.3">
      <c r="A2548" s="107">
        <v>2018</v>
      </c>
      <c r="B2548" s="107" t="s">
        <v>129</v>
      </c>
      <c r="C2548" s="107" t="str">
        <f>VLOOKUP(B2548,lookup!A:C,3,FALSE)</f>
        <v>Non Metropolitan Fire Authorities</v>
      </c>
      <c r="D2548" s="107" t="str">
        <f>VLOOKUP(B2548,lookup!A:D,4,FALSE)</f>
        <v>E31000037</v>
      </c>
      <c r="E2548" s="107" t="s">
        <v>175</v>
      </c>
      <c r="F2548" s="107" t="s">
        <v>150</v>
      </c>
      <c r="G2548" s="144">
        <v>51</v>
      </c>
      <c r="H2548" s="145"/>
      <c r="I2548" s="144">
        <v>51</v>
      </c>
      <c r="J2548" s="146">
        <f t="shared" si="16"/>
        <v>0</v>
      </c>
    </row>
    <row r="2549" spans="1:10" s="107" customFormat="1" x14ac:dyDescent="0.3">
      <c r="A2549" s="107">
        <v>2018</v>
      </c>
      <c r="B2549" s="107" t="s">
        <v>129</v>
      </c>
      <c r="C2549" s="107" t="str">
        <f>VLOOKUP(B2549,lookup!A:C,3,FALSE)</f>
        <v>Non Metropolitan Fire Authorities</v>
      </c>
      <c r="D2549" s="107" t="str">
        <f>VLOOKUP(B2549,lookup!A:D,4,FALSE)</f>
        <v>E31000037</v>
      </c>
      <c r="E2549" s="107" t="s">
        <v>177</v>
      </c>
      <c r="F2549" s="107" t="s">
        <v>150</v>
      </c>
      <c r="G2549" s="144">
        <v>0</v>
      </c>
      <c r="H2549" s="145"/>
      <c r="I2549" s="144">
        <v>0</v>
      </c>
      <c r="J2549" s="146">
        <f t="shared" si="16"/>
        <v>0</v>
      </c>
    </row>
    <row r="2550" spans="1:10" s="107" customFormat="1" x14ac:dyDescent="0.3">
      <c r="A2550" s="107">
        <v>2018</v>
      </c>
      <c r="B2550" s="107" t="s">
        <v>129</v>
      </c>
      <c r="C2550" s="107" t="str">
        <f>VLOOKUP(B2550,lookup!A:C,3,FALSE)</f>
        <v>Non Metropolitan Fire Authorities</v>
      </c>
      <c r="D2550" s="107" t="str">
        <f>VLOOKUP(B2550,lookup!A:D,4,FALSE)</f>
        <v>E31000037</v>
      </c>
      <c r="E2550" s="107" t="s">
        <v>178</v>
      </c>
      <c r="F2550" s="107" t="s">
        <v>150</v>
      </c>
      <c r="G2550" s="144">
        <v>0</v>
      </c>
      <c r="H2550" s="145"/>
      <c r="I2550" s="144">
        <v>0</v>
      </c>
      <c r="J2550" s="146">
        <f t="shared" si="16"/>
        <v>0</v>
      </c>
    </row>
    <row r="2551" spans="1:10" s="107" customFormat="1" x14ac:dyDescent="0.3">
      <c r="A2551" s="107">
        <v>2018</v>
      </c>
      <c r="B2551" s="107" t="s">
        <v>129</v>
      </c>
      <c r="C2551" s="107" t="str">
        <f>VLOOKUP(B2551,lookup!A:C,3,FALSE)</f>
        <v>Non Metropolitan Fire Authorities</v>
      </c>
      <c r="D2551" s="107" t="str">
        <f>VLOOKUP(B2551,lookup!A:D,4,FALSE)</f>
        <v>E31000037</v>
      </c>
      <c r="E2551" s="107" t="s">
        <v>179</v>
      </c>
      <c r="F2551" s="107" t="s">
        <v>150</v>
      </c>
      <c r="G2551" s="144">
        <v>0</v>
      </c>
      <c r="H2551" s="145"/>
      <c r="I2551" s="144">
        <v>0</v>
      </c>
      <c r="J2551" s="146">
        <f t="shared" si="16"/>
        <v>0</v>
      </c>
    </row>
    <row r="2552" spans="1:10" s="107" customFormat="1" x14ac:dyDescent="0.3">
      <c r="A2552" s="107">
        <v>2018</v>
      </c>
      <c r="B2552" s="107" t="s">
        <v>129</v>
      </c>
      <c r="C2552" s="107" t="str">
        <f>VLOOKUP(B2552,lookup!A:C,3,FALSE)</f>
        <v>Non Metropolitan Fire Authorities</v>
      </c>
      <c r="D2552" s="107" t="str">
        <f>VLOOKUP(B2552,lookup!A:D,4,FALSE)</f>
        <v>E31000037</v>
      </c>
      <c r="E2552" s="107" t="s">
        <v>1087</v>
      </c>
      <c r="F2552" s="107" t="s">
        <v>150</v>
      </c>
      <c r="G2552" s="144">
        <v>0</v>
      </c>
      <c r="H2552" s="145"/>
      <c r="I2552" s="144">
        <v>0</v>
      </c>
      <c r="J2552" s="146">
        <f t="shared" si="16"/>
        <v>0</v>
      </c>
    </row>
    <row r="2553" spans="1:10" s="107" customFormat="1" x14ac:dyDescent="0.3">
      <c r="A2553" s="107">
        <v>2018</v>
      </c>
      <c r="B2553" s="107" t="s">
        <v>129</v>
      </c>
      <c r="C2553" s="107" t="str">
        <f>VLOOKUP(B2553,lookup!A:C,3,FALSE)</f>
        <v>Non Metropolitan Fire Authorities</v>
      </c>
      <c r="D2553" s="107" t="str">
        <f>VLOOKUP(B2553,lookup!A:D,4,FALSE)</f>
        <v>E31000037</v>
      </c>
      <c r="E2553" s="107" t="s">
        <v>176</v>
      </c>
      <c r="F2553" s="107" t="s">
        <v>150</v>
      </c>
      <c r="G2553" s="144">
        <v>52</v>
      </c>
      <c r="H2553" s="145"/>
      <c r="I2553" s="144">
        <v>52</v>
      </c>
      <c r="J2553" s="146">
        <f t="shared" si="16"/>
        <v>0</v>
      </c>
    </row>
    <row r="2554" spans="1:10" s="107" customFormat="1" x14ac:dyDescent="0.3">
      <c r="A2554" s="107">
        <v>2018</v>
      </c>
      <c r="B2554" s="107" t="s">
        <v>132</v>
      </c>
      <c r="C2554" s="107" t="str">
        <f>VLOOKUP(B2554,lookup!A:C,3,FALSE)</f>
        <v>Metropolitan Fire Authorities</v>
      </c>
      <c r="D2554" s="107" t="str">
        <f>VLOOKUP(B2554,lookup!A:D,4,FALSE)</f>
        <v>E31000045</v>
      </c>
      <c r="E2554" s="107" t="s">
        <v>175</v>
      </c>
      <c r="F2554" s="107" t="s">
        <v>157</v>
      </c>
      <c r="G2554" s="144">
        <v>916</v>
      </c>
      <c r="H2554" s="145"/>
      <c r="I2554" s="144">
        <v>916</v>
      </c>
      <c r="J2554" s="146">
        <f t="shared" si="16"/>
        <v>0</v>
      </c>
    </row>
    <row r="2555" spans="1:10" s="107" customFormat="1" x14ac:dyDescent="0.3">
      <c r="A2555" s="107">
        <v>2018</v>
      </c>
      <c r="B2555" s="107" t="s">
        <v>132</v>
      </c>
      <c r="C2555" s="107" t="str">
        <f>VLOOKUP(B2555,lookup!A:C,3,FALSE)</f>
        <v>Metropolitan Fire Authorities</v>
      </c>
      <c r="D2555" s="107" t="str">
        <f>VLOOKUP(B2555,lookup!A:D,4,FALSE)</f>
        <v>E31000045</v>
      </c>
      <c r="E2555" s="107" t="s">
        <v>177</v>
      </c>
      <c r="F2555" s="107" t="s">
        <v>157</v>
      </c>
      <c r="G2555" s="144">
        <v>21</v>
      </c>
      <c r="H2555" s="145"/>
      <c r="I2555" s="144">
        <v>21</v>
      </c>
      <c r="J2555" s="146">
        <f t="shared" si="16"/>
        <v>0</v>
      </c>
    </row>
    <row r="2556" spans="1:10" s="107" customFormat="1" x14ac:dyDescent="0.3">
      <c r="A2556" s="107">
        <v>2018</v>
      </c>
      <c r="B2556" s="107" t="s">
        <v>132</v>
      </c>
      <c r="C2556" s="107" t="str">
        <f>VLOOKUP(B2556,lookup!A:C,3,FALSE)</f>
        <v>Metropolitan Fire Authorities</v>
      </c>
      <c r="D2556" s="107" t="str">
        <f>VLOOKUP(B2556,lookup!A:D,4,FALSE)</f>
        <v>E31000045</v>
      </c>
      <c r="E2556" s="107" t="s">
        <v>178</v>
      </c>
      <c r="F2556" s="107" t="s">
        <v>157</v>
      </c>
      <c r="G2556" s="144">
        <v>16</v>
      </c>
      <c r="H2556" s="145"/>
      <c r="I2556" s="144">
        <v>16</v>
      </c>
      <c r="J2556" s="146">
        <f t="shared" si="16"/>
        <v>0</v>
      </c>
    </row>
    <row r="2557" spans="1:10" s="107" customFormat="1" x14ac:dyDescent="0.3">
      <c r="A2557" s="107">
        <v>2018</v>
      </c>
      <c r="B2557" s="107" t="s">
        <v>132</v>
      </c>
      <c r="C2557" s="107" t="str">
        <f>VLOOKUP(B2557,lookup!A:C,3,FALSE)</f>
        <v>Metropolitan Fire Authorities</v>
      </c>
      <c r="D2557" s="107" t="str">
        <f>VLOOKUP(B2557,lookup!A:D,4,FALSE)</f>
        <v>E31000045</v>
      </c>
      <c r="E2557" s="107" t="s">
        <v>179</v>
      </c>
      <c r="F2557" s="107" t="s">
        <v>157</v>
      </c>
      <c r="G2557" s="144">
        <v>4</v>
      </c>
      <c r="H2557" s="145"/>
      <c r="I2557" s="144">
        <v>4</v>
      </c>
      <c r="J2557" s="146">
        <f t="shared" si="16"/>
        <v>0</v>
      </c>
    </row>
    <row r="2558" spans="1:10" s="107" customFormat="1" x14ac:dyDescent="0.3">
      <c r="A2558" s="107">
        <v>2018</v>
      </c>
      <c r="B2558" s="107" t="s">
        <v>132</v>
      </c>
      <c r="C2558" s="107" t="str">
        <f>VLOOKUP(B2558,lookup!A:C,3,FALSE)</f>
        <v>Metropolitan Fire Authorities</v>
      </c>
      <c r="D2558" s="107" t="str">
        <f>VLOOKUP(B2558,lookup!A:D,4,FALSE)</f>
        <v>E31000045</v>
      </c>
      <c r="E2558" s="107" t="s">
        <v>1087</v>
      </c>
      <c r="F2558" s="107" t="s">
        <v>157</v>
      </c>
      <c r="G2558" s="144">
        <v>2</v>
      </c>
      <c r="H2558" s="145"/>
      <c r="I2558" s="144">
        <v>2</v>
      </c>
      <c r="J2558" s="146">
        <f t="shared" si="16"/>
        <v>0</v>
      </c>
    </row>
    <row r="2559" spans="1:10" s="107" customFormat="1" x14ac:dyDescent="0.3">
      <c r="A2559" s="107">
        <v>2018</v>
      </c>
      <c r="B2559" s="107" t="s">
        <v>132</v>
      </c>
      <c r="C2559" s="107" t="str">
        <f>VLOOKUP(B2559,lookup!A:C,3,FALSE)</f>
        <v>Metropolitan Fire Authorities</v>
      </c>
      <c r="D2559" s="107" t="str">
        <f>VLOOKUP(B2559,lookup!A:D,4,FALSE)</f>
        <v>E31000045</v>
      </c>
      <c r="E2559" s="107" t="s">
        <v>176</v>
      </c>
      <c r="F2559" s="107" t="s">
        <v>157</v>
      </c>
      <c r="G2559" s="144">
        <v>6</v>
      </c>
      <c r="H2559" s="145"/>
      <c r="I2559" s="144">
        <v>6</v>
      </c>
      <c r="J2559" s="146">
        <f t="shared" si="16"/>
        <v>0</v>
      </c>
    </row>
    <row r="2560" spans="1:10" s="107" customFormat="1" x14ac:dyDescent="0.3">
      <c r="A2560" s="107">
        <v>2018</v>
      </c>
      <c r="B2560" s="107" t="s">
        <v>132</v>
      </c>
      <c r="C2560" s="107" t="str">
        <f>VLOOKUP(B2560,lookup!A:C,3,FALSE)</f>
        <v>Metropolitan Fire Authorities</v>
      </c>
      <c r="D2560" s="107" t="str">
        <f>VLOOKUP(B2560,lookup!A:D,4,FALSE)</f>
        <v>E31000045</v>
      </c>
      <c r="E2560" s="107" t="s">
        <v>175</v>
      </c>
      <c r="F2560" s="107" t="s">
        <v>158</v>
      </c>
      <c r="G2560" s="144">
        <v>134</v>
      </c>
      <c r="H2560" s="145"/>
      <c r="I2560" s="144">
        <v>134</v>
      </c>
      <c r="J2560" s="146">
        <f t="shared" si="16"/>
        <v>0</v>
      </c>
    </row>
    <row r="2561" spans="1:10" s="107" customFormat="1" x14ac:dyDescent="0.3">
      <c r="A2561" s="107">
        <v>2018</v>
      </c>
      <c r="B2561" s="107" t="s">
        <v>132</v>
      </c>
      <c r="C2561" s="107" t="str">
        <f>VLOOKUP(B2561,lookup!A:C,3,FALSE)</f>
        <v>Metropolitan Fire Authorities</v>
      </c>
      <c r="D2561" s="107" t="str">
        <f>VLOOKUP(B2561,lookup!A:D,4,FALSE)</f>
        <v>E31000045</v>
      </c>
      <c r="E2561" s="107" t="s">
        <v>177</v>
      </c>
      <c r="F2561" s="107" t="s">
        <v>158</v>
      </c>
      <c r="G2561" s="144">
        <v>0</v>
      </c>
      <c r="H2561" s="145"/>
      <c r="I2561" s="144">
        <v>0</v>
      </c>
      <c r="J2561" s="146">
        <f t="shared" si="16"/>
        <v>0</v>
      </c>
    </row>
    <row r="2562" spans="1:10" s="107" customFormat="1" x14ac:dyDescent="0.3">
      <c r="A2562" s="107">
        <v>2018</v>
      </c>
      <c r="B2562" s="107" t="s">
        <v>132</v>
      </c>
      <c r="C2562" s="107" t="str">
        <f>VLOOKUP(B2562,lookup!A:C,3,FALSE)</f>
        <v>Metropolitan Fire Authorities</v>
      </c>
      <c r="D2562" s="107" t="str">
        <f>VLOOKUP(B2562,lookup!A:D,4,FALSE)</f>
        <v>E31000045</v>
      </c>
      <c r="E2562" s="107" t="s">
        <v>178</v>
      </c>
      <c r="F2562" s="107" t="s">
        <v>158</v>
      </c>
      <c r="G2562" s="144">
        <v>1</v>
      </c>
      <c r="H2562" s="145"/>
      <c r="I2562" s="144">
        <v>1</v>
      </c>
      <c r="J2562" s="146">
        <f t="shared" si="16"/>
        <v>0</v>
      </c>
    </row>
    <row r="2563" spans="1:10" s="107" customFormat="1" x14ac:dyDescent="0.3">
      <c r="A2563" s="107">
        <v>2018</v>
      </c>
      <c r="B2563" s="107" t="s">
        <v>132</v>
      </c>
      <c r="C2563" s="107" t="str">
        <f>VLOOKUP(B2563,lookup!A:C,3,FALSE)</f>
        <v>Metropolitan Fire Authorities</v>
      </c>
      <c r="D2563" s="107" t="str">
        <f>VLOOKUP(B2563,lookup!A:D,4,FALSE)</f>
        <v>E31000045</v>
      </c>
      <c r="E2563" s="107" t="s">
        <v>179</v>
      </c>
      <c r="F2563" s="107" t="s">
        <v>158</v>
      </c>
      <c r="G2563" s="144">
        <v>0</v>
      </c>
      <c r="H2563" s="145"/>
      <c r="I2563" s="144">
        <v>0</v>
      </c>
      <c r="J2563" s="146">
        <f t="shared" ref="J2563:J2626" si="17">G2563-I2563</f>
        <v>0</v>
      </c>
    </row>
    <row r="2564" spans="1:10" s="107" customFormat="1" x14ac:dyDescent="0.3">
      <c r="A2564" s="107">
        <v>2018</v>
      </c>
      <c r="B2564" s="107" t="s">
        <v>132</v>
      </c>
      <c r="C2564" s="107" t="str">
        <f>VLOOKUP(B2564,lookup!A:C,3,FALSE)</f>
        <v>Metropolitan Fire Authorities</v>
      </c>
      <c r="D2564" s="107" t="str">
        <f>VLOOKUP(B2564,lookup!A:D,4,FALSE)</f>
        <v>E31000045</v>
      </c>
      <c r="E2564" s="107" t="s">
        <v>1087</v>
      </c>
      <c r="F2564" s="107" t="s">
        <v>158</v>
      </c>
      <c r="G2564" s="144">
        <v>0</v>
      </c>
      <c r="H2564" s="145"/>
      <c r="I2564" s="144">
        <v>0</v>
      </c>
      <c r="J2564" s="146">
        <f t="shared" si="17"/>
        <v>0</v>
      </c>
    </row>
    <row r="2565" spans="1:10" s="107" customFormat="1" x14ac:dyDescent="0.3">
      <c r="A2565" s="107">
        <v>2018</v>
      </c>
      <c r="B2565" s="107" t="s">
        <v>132</v>
      </c>
      <c r="C2565" s="107" t="str">
        <f>VLOOKUP(B2565,lookup!A:C,3,FALSE)</f>
        <v>Metropolitan Fire Authorities</v>
      </c>
      <c r="D2565" s="107" t="str">
        <f>VLOOKUP(B2565,lookup!A:D,4,FALSE)</f>
        <v>E31000045</v>
      </c>
      <c r="E2565" s="107" t="s">
        <v>176</v>
      </c>
      <c r="F2565" s="107" t="s">
        <v>158</v>
      </c>
      <c r="G2565" s="144">
        <v>1</v>
      </c>
      <c r="H2565" s="145"/>
      <c r="I2565" s="144">
        <v>1</v>
      </c>
      <c r="J2565" s="146">
        <f t="shared" si="17"/>
        <v>0</v>
      </c>
    </row>
    <row r="2566" spans="1:10" s="107" customFormat="1" x14ac:dyDescent="0.3">
      <c r="A2566" s="107">
        <v>2018</v>
      </c>
      <c r="B2566" s="107" t="s">
        <v>132</v>
      </c>
      <c r="C2566" s="107" t="str">
        <f>VLOOKUP(B2566,lookup!A:C,3,FALSE)</f>
        <v>Metropolitan Fire Authorities</v>
      </c>
      <c r="D2566" s="107" t="str">
        <f>VLOOKUP(B2566,lookup!A:D,4,FALSE)</f>
        <v>E31000045</v>
      </c>
      <c r="E2566" s="107" t="s">
        <v>175</v>
      </c>
      <c r="F2566" s="107" t="s">
        <v>149</v>
      </c>
      <c r="G2566" s="144">
        <v>46</v>
      </c>
      <c r="H2566" s="145"/>
      <c r="I2566" s="144">
        <v>46</v>
      </c>
      <c r="J2566" s="146">
        <f t="shared" si="17"/>
        <v>0</v>
      </c>
    </row>
    <row r="2567" spans="1:10" s="107" customFormat="1" x14ac:dyDescent="0.3">
      <c r="A2567" s="107">
        <v>2018</v>
      </c>
      <c r="B2567" s="107" t="s">
        <v>132</v>
      </c>
      <c r="C2567" s="107" t="str">
        <f>VLOOKUP(B2567,lookup!A:C,3,FALSE)</f>
        <v>Metropolitan Fire Authorities</v>
      </c>
      <c r="D2567" s="107" t="str">
        <f>VLOOKUP(B2567,lookup!A:D,4,FALSE)</f>
        <v>E31000045</v>
      </c>
      <c r="E2567" s="107" t="s">
        <v>177</v>
      </c>
      <c r="F2567" s="107" t="s">
        <v>149</v>
      </c>
      <c r="G2567" s="144">
        <v>1</v>
      </c>
      <c r="H2567" s="145"/>
      <c r="I2567" s="144">
        <v>1</v>
      </c>
      <c r="J2567" s="146">
        <f t="shared" si="17"/>
        <v>0</v>
      </c>
    </row>
    <row r="2568" spans="1:10" s="107" customFormat="1" x14ac:dyDescent="0.3">
      <c r="A2568" s="107">
        <v>2018</v>
      </c>
      <c r="B2568" s="107" t="s">
        <v>132</v>
      </c>
      <c r="C2568" s="107" t="str">
        <f>VLOOKUP(B2568,lookup!A:C,3,FALSE)</f>
        <v>Metropolitan Fire Authorities</v>
      </c>
      <c r="D2568" s="107" t="str">
        <f>VLOOKUP(B2568,lookup!A:D,4,FALSE)</f>
        <v>E31000045</v>
      </c>
      <c r="E2568" s="107" t="s">
        <v>178</v>
      </c>
      <c r="F2568" s="107" t="s">
        <v>149</v>
      </c>
      <c r="G2568" s="144">
        <v>0</v>
      </c>
      <c r="H2568" s="145"/>
      <c r="I2568" s="144">
        <v>0</v>
      </c>
      <c r="J2568" s="146">
        <f t="shared" si="17"/>
        <v>0</v>
      </c>
    </row>
    <row r="2569" spans="1:10" s="107" customFormat="1" x14ac:dyDescent="0.3">
      <c r="A2569" s="107">
        <v>2018</v>
      </c>
      <c r="B2569" s="107" t="s">
        <v>132</v>
      </c>
      <c r="C2569" s="107" t="str">
        <f>VLOOKUP(B2569,lookup!A:C,3,FALSE)</f>
        <v>Metropolitan Fire Authorities</v>
      </c>
      <c r="D2569" s="107" t="str">
        <f>VLOOKUP(B2569,lookup!A:D,4,FALSE)</f>
        <v>E31000045</v>
      </c>
      <c r="E2569" s="107" t="s">
        <v>179</v>
      </c>
      <c r="F2569" s="107" t="s">
        <v>149</v>
      </c>
      <c r="G2569" s="144">
        <v>0</v>
      </c>
      <c r="H2569" s="145"/>
      <c r="I2569" s="144">
        <v>0</v>
      </c>
      <c r="J2569" s="146">
        <f t="shared" si="17"/>
        <v>0</v>
      </c>
    </row>
    <row r="2570" spans="1:10" s="107" customFormat="1" x14ac:dyDescent="0.3">
      <c r="A2570" s="107">
        <v>2018</v>
      </c>
      <c r="B2570" s="107" t="s">
        <v>132</v>
      </c>
      <c r="C2570" s="107" t="str">
        <f>VLOOKUP(B2570,lookup!A:C,3,FALSE)</f>
        <v>Metropolitan Fire Authorities</v>
      </c>
      <c r="D2570" s="107" t="str">
        <f>VLOOKUP(B2570,lookup!A:D,4,FALSE)</f>
        <v>E31000045</v>
      </c>
      <c r="E2570" s="107" t="s">
        <v>1087</v>
      </c>
      <c r="F2570" s="107" t="s">
        <v>149</v>
      </c>
      <c r="G2570" s="144">
        <v>0</v>
      </c>
      <c r="H2570" s="145"/>
      <c r="I2570" s="144">
        <v>0</v>
      </c>
      <c r="J2570" s="146">
        <f t="shared" si="17"/>
        <v>0</v>
      </c>
    </row>
    <row r="2571" spans="1:10" s="107" customFormat="1" x14ac:dyDescent="0.3">
      <c r="A2571" s="107">
        <v>2018</v>
      </c>
      <c r="B2571" s="107" t="s">
        <v>132</v>
      </c>
      <c r="C2571" s="107" t="str">
        <f>VLOOKUP(B2571,lookup!A:C,3,FALSE)</f>
        <v>Metropolitan Fire Authorities</v>
      </c>
      <c r="D2571" s="107" t="str">
        <f>VLOOKUP(B2571,lookup!A:D,4,FALSE)</f>
        <v>E31000045</v>
      </c>
      <c r="E2571" s="107" t="s">
        <v>176</v>
      </c>
      <c r="F2571" s="107" t="s">
        <v>149</v>
      </c>
      <c r="G2571" s="144">
        <v>0</v>
      </c>
      <c r="H2571" s="145"/>
      <c r="I2571" s="144">
        <v>0</v>
      </c>
      <c r="J2571" s="146">
        <f t="shared" si="17"/>
        <v>0</v>
      </c>
    </row>
    <row r="2572" spans="1:10" s="107" customFormat="1" x14ac:dyDescent="0.3">
      <c r="A2572" s="107">
        <v>2018</v>
      </c>
      <c r="B2572" s="107" t="s">
        <v>132</v>
      </c>
      <c r="C2572" s="107" t="str">
        <f>VLOOKUP(B2572,lookup!A:C,3,FALSE)</f>
        <v>Metropolitan Fire Authorities</v>
      </c>
      <c r="D2572" s="107" t="str">
        <f>VLOOKUP(B2572,lookup!A:D,4,FALSE)</f>
        <v>E31000045</v>
      </c>
      <c r="E2572" s="107" t="s">
        <v>175</v>
      </c>
      <c r="F2572" s="107" t="s">
        <v>150</v>
      </c>
      <c r="G2572" s="144">
        <v>286</v>
      </c>
      <c r="H2572" s="145"/>
      <c r="I2572" s="144">
        <v>286</v>
      </c>
      <c r="J2572" s="146">
        <f t="shared" si="17"/>
        <v>0</v>
      </c>
    </row>
    <row r="2573" spans="1:10" s="107" customFormat="1" x14ac:dyDescent="0.3">
      <c r="A2573" s="107">
        <v>2018</v>
      </c>
      <c r="B2573" s="107" t="s">
        <v>132</v>
      </c>
      <c r="C2573" s="107" t="str">
        <f>VLOOKUP(B2573,lookup!A:C,3,FALSE)</f>
        <v>Metropolitan Fire Authorities</v>
      </c>
      <c r="D2573" s="107" t="str">
        <f>VLOOKUP(B2573,lookup!A:D,4,FALSE)</f>
        <v>E31000045</v>
      </c>
      <c r="E2573" s="107" t="s">
        <v>177</v>
      </c>
      <c r="F2573" s="107" t="s">
        <v>150</v>
      </c>
      <c r="G2573" s="144">
        <v>3</v>
      </c>
      <c r="H2573" s="145"/>
      <c r="I2573" s="144">
        <v>3</v>
      </c>
      <c r="J2573" s="146">
        <f t="shared" si="17"/>
        <v>0</v>
      </c>
    </row>
    <row r="2574" spans="1:10" s="107" customFormat="1" x14ac:dyDescent="0.3">
      <c r="A2574" s="107">
        <v>2018</v>
      </c>
      <c r="B2574" s="107" t="s">
        <v>132</v>
      </c>
      <c r="C2574" s="107" t="str">
        <f>VLOOKUP(B2574,lookup!A:C,3,FALSE)</f>
        <v>Metropolitan Fire Authorities</v>
      </c>
      <c r="D2574" s="107" t="str">
        <f>VLOOKUP(B2574,lookup!A:D,4,FALSE)</f>
        <v>E31000045</v>
      </c>
      <c r="E2574" s="107" t="s">
        <v>178</v>
      </c>
      <c r="F2574" s="107" t="s">
        <v>150</v>
      </c>
      <c r="G2574" s="144">
        <v>18</v>
      </c>
      <c r="H2574" s="145"/>
      <c r="I2574" s="144">
        <v>18</v>
      </c>
      <c r="J2574" s="146">
        <f t="shared" si="17"/>
        <v>0</v>
      </c>
    </row>
    <row r="2575" spans="1:10" s="107" customFormat="1" x14ac:dyDescent="0.3">
      <c r="A2575" s="107">
        <v>2018</v>
      </c>
      <c r="B2575" s="107" t="s">
        <v>132</v>
      </c>
      <c r="C2575" s="107" t="str">
        <f>VLOOKUP(B2575,lookup!A:C,3,FALSE)</f>
        <v>Metropolitan Fire Authorities</v>
      </c>
      <c r="D2575" s="107" t="str">
        <f>VLOOKUP(B2575,lookup!A:D,4,FALSE)</f>
        <v>E31000045</v>
      </c>
      <c r="E2575" s="107" t="s">
        <v>179</v>
      </c>
      <c r="F2575" s="107" t="s">
        <v>150</v>
      </c>
      <c r="G2575" s="144">
        <v>2</v>
      </c>
      <c r="H2575" s="145"/>
      <c r="I2575" s="144">
        <v>2</v>
      </c>
      <c r="J2575" s="146">
        <f t="shared" si="17"/>
        <v>0</v>
      </c>
    </row>
    <row r="2576" spans="1:10" s="107" customFormat="1" x14ac:dyDescent="0.3">
      <c r="A2576" s="107">
        <v>2018</v>
      </c>
      <c r="B2576" s="107" t="s">
        <v>132</v>
      </c>
      <c r="C2576" s="107" t="str">
        <f>VLOOKUP(B2576,lookup!A:C,3,FALSE)</f>
        <v>Metropolitan Fire Authorities</v>
      </c>
      <c r="D2576" s="107" t="str">
        <f>VLOOKUP(B2576,lookup!A:D,4,FALSE)</f>
        <v>E31000045</v>
      </c>
      <c r="E2576" s="107" t="s">
        <v>1087</v>
      </c>
      <c r="F2576" s="107" t="s">
        <v>150</v>
      </c>
      <c r="G2576" s="144">
        <v>4</v>
      </c>
      <c r="H2576" s="145"/>
      <c r="I2576" s="144">
        <v>4</v>
      </c>
      <c r="J2576" s="146">
        <f t="shared" si="17"/>
        <v>0</v>
      </c>
    </row>
    <row r="2577" spans="1:10" s="107" customFormat="1" x14ac:dyDescent="0.3">
      <c r="A2577" s="107">
        <v>2018</v>
      </c>
      <c r="B2577" s="107" t="s">
        <v>132</v>
      </c>
      <c r="C2577" s="107" t="str">
        <f>VLOOKUP(B2577,lookup!A:C,3,FALSE)</f>
        <v>Metropolitan Fire Authorities</v>
      </c>
      <c r="D2577" s="107" t="str">
        <f>VLOOKUP(B2577,lookup!A:D,4,FALSE)</f>
        <v>E31000045</v>
      </c>
      <c r="E2577" s="107" t="s">
        <v>176</v>
      </c>
      <c r="F2577" s="107" t="s">
        <v>150</v>
      </c>
      <c r="G2577" s="144">
        <v>2</v>
      </c>
      <c r="H2577" s="145"/>
      <c r="I2577" s="144">
        <v>2</v>
      </c>
      <c r="J2577" s="146">
        <f t="shared" si="17"/>
        <v>0</v>
      </c>
    </row>
    <row r="2578" spans="1:10" s="32" customFormat="1" x14ac:dyDescent="0.3">
      <c r="A2578" s="32">
        <v>2017</v>
      </c>
      <c r="B2578" s="32" t="s">
        <v>0</v>
      </c>
      <c r="C2578" s="32" t="str">
        <f>VLOOKUP(B2578,lookup!A:C,3,FALSE)</f>
        <v>Non Metropolitan Fire Authorities</v>
      </c>
      <c r="D2578" s="32" t="str">
        <f>VLOOKUP(B2578,lookup!A:D,4,FALSE)</f>
        <v>E31000001</v>
      </c>
      <c r="E2578" s="32" t="s">
        <v>175</v>
      </c>
      <c r="F2578" s="32" t="s">
        <v>157</v>
      </c>
      <c r="G2578" s="57">
        <v>451</v>
      </c>
      <c r="H2578" s="145"/>
      <c r="I2578" s="144">
        <v>451</v>
      </c>
      <c r="J2578" s="146">
        <f t="shared" si="17"/>
        <v>0</v>
      </c>
    </row>
    <row r="2579" spans="1:10" s="32" customFormat="1" x14ac:dyDescent="0.3">
      <c r="A2579" s="32">
        <v>2017</v>
      </c>
      <c r="B2579" s="32" t="s">
        <v>0</v>
      </c>
      <c r="C2579" s="32" t="str">
        <f>VLOOKUP(B2579,lookup!A:C,3,FALSE)</f>
        <v>Non Metropolitan Fire Authorities</v>
      </c>
      <c r="D2579" s="32" t="str">
        <f>VLOOKUP(B2579,lookup!A:D,4,FALSE)</f>
        <v>E31000001</v>
      </c>
      <c r="E2579" s="32" t="s">
        <v>177</v>
      </c>
      <c r="F2579" s="32" t="s">
        <v>157</v>
      </c>
      <c r="G2579" s="57">
        <v>7</v>
      </c>
      <c r="H2579" s="145"/>
      <c r="I2579" s="144">
        <v>7</v>
      </c>
      <c r="J2579" s="146">
        <f t="shared" si="17"/>
        <v>0</v>
      </c>
    </row>
    <row r="2580" spans="1:10" s="32" customFormat="1" x14ac:dyDescent="0.3">
      <c r="A2580" s="32">
        <v>2017</v>
      </c>
      <c r="B2580" s="32" t="s">
        <v>0</v>
      </c>
      <c r="C2580" s="32" t="str">
        <f>VLOOKUP(B2580,lookup!A:C,3,FALSE)</f>
        <v>Non Metropolitan Fire Authorities</v>
      </c>
      <c r="D2580" s="32" t="str">
        <f>VLOOKUP(B2580,lookup!A:D,4,FALSE)</f>
        <v>E31000001</v>
      </c>
      <c r="E2580" s="32" t="s">
        <v>178</v>
      </c>
      <c r="F2580" s="32" t="s">
        <v>157</v>
      </c>
      <c r="G2580" s="57">
        <v>0</v>
      </c>
      <c r="H2580" s="145"/>
      <c r="I2580" s="144">
        <v>0</v>
      </c>
      <c r="J2580" s="146">
        <f t="shared" si="17"/>
        <v>0</v>
      </c>
    </row>
    <row r="2581" spans="1:10" s="32" customFormat="1" x14ac:dyDescent="0.3">
      <c r="A2581" s="32">
        <v>2017</v>
      </c>
      <c r="B2581" s="32" t="s">
        <v>0</v>
      </c>
      <c r="C2581" s="32" t="str">
        <f>VLOOKUP(B2581,lookup!A:C,3,FALSE)</f>
        <v>Non Metropolitan Fire Authorities</v>
      </c>
      <c r="D2581" s="32" t="str">
        <f>VLOOKUP(B2581,lookup!A:D,4,FALSE)</f>
        <v>E31000001</v>
      </c>
      <c r="E2581" s="32" t="s">
        <v>179</v>
      </c>
      <c r="F2581" s="32" t="s">
        <v>157</v>
      </c>
      <c r="G2581" s="57">
        <v>5</v>
      </c>
      <c r="H2581" s="145"/>
      <c r="I2581" s="144">
        <v>5</v>
      </c>
      <c r="J2581" s="146">
        <f t="shared" si="17"/>
        <v>0</v>
      </c>
    </row>
    <row r="2582" spans="1:10" s="32" customFormat="1" x14ac:dyDescent="0.3">
      <c r="A2582" s="32">
        <v>2017</v>
      </c>
      <c r="B2582" s="32" t="s">
        <v>0</v>
      </c>
      <c r="C2582" s="32" t="str">
        <f>VLOOKUP(B2582,lookup!A:C,3,FALSE)</f>
        <v>Non Metropolitan Fire Authorities</v>
      </c>
      <c r="D2582" s="32" t="str">
        <f>VLOOKUP(B2582,lookup!A:D,4,FALSE)</f>
        <v>E31000001</v>
      </c>
      <c r="E2582" s="32" t="s">
        <v>1087</v>
      </c>
      <c r="F2582" s="32" t="s">
        <v>157</v>
      </c>
      <c r="G2582" s="57">
        <v>1</v>
      </c>
      <c r="H2582" s="145"/>
      <c r="I2582" s="144">
        <v>1</v>
      </c>
      <c r="J2582" s="146">
        <f t="shared" si="17"/>
        <v>0</v>
      </c>
    </row>
    <row r="2583" spans="1:10" s="32" customFormat="1" x14ac:dyDescent="0.3">
      <c r="A2583" s="32">
        <v>2017</v>
      </c>
      <c r="B2583" s="32" t="s">
        <v>0</v>
      </c>
      <c r="C2583" s="32" t="str">
        <f>VLOOKUP(B2583,lookup!A:C,3,FALSE)</f>
        <v>Non Metropolitan Fire Authorities</v>
      </c>
      <c r="D2583" s="32" t="str">
        <f>VLOOKUP(B2583,lookup!A:D,4,FALSE)</f>
        <v>E31000001</v>
      </c>
      <c r="E2583" s="32" t="s">
        <v>176</v>
      </c>
      <c r="F2583" s="32" t="s">
        <v>157</v>
      </c>
      <c r="G2583" s="57">
        <v>25</v>
      </c>
      <c r="H2583" s="145"/>
      <c r="I2583" s="144">
        <v>25</v>
      </c>
      <c r="J2583" s="146">
        <f t="shared" si="17"/>
        <v>0</v>
      </c>
    </row>
    <row r="2584" spans="1:10" s="32" customFormat="1" x14ac:dyDescent="0.3">
      <c r="A2584" s="32">
        <v>2017</v>
      </c>
      <c r="B2584" s="32" t="s">
        <v>0</v>
      </c>
      <c r="C2584" s="32" t="str">
        <f>VLOOKUP(B2584,lookup!A:C,3,FALSE)</f>
        <v>Non Metropolitan Fire Authorities</v>
      </c>
      <c r="D2584" s="32" t="str">
        <f>VLOOKUP(B2584,lookup!A:D,4,FALSE)</f>
        <v>E31000001</v>
      </c>
      <c r="E2584" s="32" t="s">
        <v>175</v>
      </c>
      <c r="F2584" s="32" t="s">
        <v>158</v>
      </c>
      <c r="G2584" s="57">
        <v>197</v>
      </c>
      <c r="H2584" s="145"/>
      <c r="I2584" s="144">
        <v>197</v>
      </c>
      <c r="J2584" s="146">
        <f t="shared" si="17"/>
        <v>0</v>
      </c>
    </row>
    <row r="2585" spans="1:10" s="32" customFormat="1" x14ac:dyDescent="0.3">
      <c r="A2585" s="32">
        <v>2017</v>
      </c>
      <c r="B2585" s="32" t="s">
        <v>0</v>
      </c>
      <c r="C2585" s="32" t="str">
        <f>VLOOKUP(B2585,lookup!A:C,3,FALSE)</f>
        <v>Non Metropolitan Fire Authorities</v>
      </c>
      <c r="D2585" s="32" t="str">
        <f>VLOOKUP(B2585,lookup!A:D,4,FALSE)</f>
        <v>E31000001</v>
      </c>
      <c r="E2585" s="32" t="s">
        <v>177</v>
      </c>
      <c r="F2585" s="32" t="s">
        <v>158</v>
      </c>
      <c r="G2585" s="57">
        <v>1</v>
      </c>
      <c r="H2585" s="145"/>
      <c r="I2585" s="144">
        <v>1</v>
      </c>
      <c r="J2585" s="146">
        <f t="shared" si="17"/>
        <v>0</v>
      </c>
    </row>
    <row r="2586" spans="1:10" s="32" customFormat="1" x14ac:dyDescent="0.3">
      <c r="A2586" s="32">
        <v>2017</v>
      </c>
      <c r="B2586" s="32" t="s">
        <v>0</v>
      </c>
      <c r="C2586" s="32" t="str">
        <f>VLOOKUP(B2586,lookup!A:C,3,FALSE)</f>
        <v>Non Metropolitan Fire Authorities</v>
      </c>
      <c r="D2586" s="32" t="str">
        <f>VLOOKUP(B2586,lookup!A:D,4,FALSE)</f>
        <v>E31000001</v>
      </c>
      <c r="E2586" s="32" t="s">
        <v>178</v>
      </c>
      <c r="F2586" s="32" t="s">
        <v>158</v>
      </c>
      <c r="G2586" s="57">
        <v>0</v>
      </c>
      <c r="H2586" s="145"/>
      <c r="I2586" s="144">
        <v>0</v>
      </c>
      <c r="J2586" s="146">
        <f t="shared" si="17"/>
        <v>0</v>
      </c>
    </row>
    <row r="2587" spans="1:10" s="32" customFormat="1" x14ac:dyDescent="0.3">
      <c r="A2587" s="32">
        <v>2017</v>
      </c>
      <c r="B2587" s="32" t="s">
        <v>0</v>
      </c>
      <c r="C2587" s="32" t="str">
        <f>VLOOKUP(B2587,lookup!A:C,3,FALSE)</f>
        <v>Non Metropolitan Fire Authorities</v>
      </c>
      <c r="D2587" s="32" t="str">
        <f>VLOOKUP(B2587,lookup!A:D,4,FALSE)</f>
        <v>E31000001</v>
      </c>
      <c r="E2587" s="32" t="s">
        <v>179</v>
      </c>
      <c r="F2587" s="32" t="s">
        <v>158</v>
      </c>
      <c r="G2587" s="57">
        <v>0</v>
      </c>
      <c r="H2587" s="145"/>
      <c r="I2587" s="144">
        <v>0</v>
      </c>
      <c r="J2587" s="146">
        <f t="shared" si="17"/>
        <v>0</v>
      </c>
    </row>
    <row r="2588" spans="1:10" s="32" customFormat="1" x14ac:dyDescent="0.3">
      <c r="A2588" s="32">
        <v>2017</v>
      </c>
      <c r="B2588" s="32" t="s">
        <v>0</v>
      </c>
      <c r="C2588" s="32" t="str">
        <f>VLOOKUP(B2588,lookup!A:C,3,FALSE)</f>
        <v>Non Metropolitan Fire Authorities</v>
      </c>
      <c r="D2588" s="32" t="str">
        <f>VLOOKUP(B2588,lookup!A:D,4,FALSE)</f>
        <v>E31000001</v>
      </c>
      <c r="E2588" s="32" t="s">
        <v>1087</v>
      </c>
      <c r="F2588" s="32" t="s">
        <v>158</v>
      </c>
      <c r="G2588" s="57">
        <v>1</v>
      </c>
      <c r="H2588" s="145"/>
      <c r="I2588" s="144">
        <v>1</v>
      </c>
      <c r="J2588" s="146">
        <f t="shared" si="17"/>
        <v>0</v>
      </c>
    </row>
    <row r="2589" spans="1:10" s="32" customFormat="1" x14ac:dyDescent="0.3">
      <c r="A2589" s="32">
        <v>2017</v>
      </c>
      <c r="B2589" s="32" t="s">
        <v>0</v>
      </c>
      <c r="C2589" s="32" t="str">
        <f>VLOOKUP(B2589,lookup!A:C,3,FALSE)</f>
        <v>Non Metropolitan Fire Authorities</v>
      </c>
      <c r="D2589" s="32" t="str">
        <f>VLOOKUP(B2589,lookup!A:D,4,FALSE)</f>
        <v>E31000001</v>
      </c>
      <c r="E2589" s="32" t="s">
        <v>176</v>
      </c>
      <c r="F2589" s="32" t="s">
        <v>158</v>
      </c>
      <c r="G2589" s="57">
        <v>17</v>
      </c>
      <c r="H2589" s="145"/>
      <c r="I2589" s="144">
        <v>17</v>
      </c>
      <c r="J2589" s="146">
        <f t="shared" si="17"/>
        <v>0</v>
      </c>
    </row>
    <row r="2590" spans="1:10" s="32" customFormat="1" x14ac:dyDescent="0.3">
      <c r="A2590" s="32">
        <v>2017</v>
      </c>
      <c r="B2590" s="32" t="s">
        <v>0</v>
      </c>
      <c r="C2590" s="32" t="str">
        <f>VLOOKUP(B2590,lookup!A:C,3,FALSE)</f>
        <v>Non Metropolitan Fire Authorities</v>
      </c>
      <c r="D2590" s="32" t="str">
        <f>VLOOKUP(B2590,lookup!A:D,4,FALSE)</f>
        <v>E31000001</v>
      </c>
      <c r="E2590" s="32" t="s">
        <v>175</v>
      </c>
      <c r="F2590" s="32" t="s">
        <v>149</v>
      </c>
      <c r="G2590" s="57">
        <v>32</v>
      </c>
      <c r="H2590" s="145"/>
      <c r="I2590" s="144">
        <v>32</v>
      </c>
      <c r="J2590" s="146">
        <f t="shared" si="17"/>
        <v>0</v>
      </c>
    </row>
    <row r="2591" spans="1:10" s="32" customFormat="1" x14ac:dyDescent="0.3">
      <c r="A2591" s="32">
        <v>2017</v>
      </c>
      <c r="B2591" s="32" t="s">
        <v>0</v>
      </c>
      <c r="C2591" s="32" t="str">
        <f>VLOOKUP(B2591,lookup!A:C,3,FALSE)</f>
        <v>Non Metropolitan Fire Authorities</v>
      </c>
      <c r="D2591" s="32" t="str">
        <f>VLOOKUP(B2591,lookup!A:D,4,FALSE)</f>
        <v>E31000001</v>
      </c>
      <c r="E2591" s="32" t="s">
        <v>177</v>
      </c>
      <c r="F2591" s="32" t="s">
        <v>149</v>
      </c>
      <c r="G2591" s="57">
        <v>1</v>
      </c>
      <c r="H2591" s="145"/>
      <c r="I2591" s="144">
        <v>1</v>
      </c>
      <c r="J2591" s="146">
        <f t="shared" si="17"/>
        <v>0</v>
      </c>
    </row>
    <row r="2592" spans="1:10" s="32" customFormat="1" x14ac:dyDescent="0.3">
      <c r="A2592" s="32">
        <v>2017</v>
      </c>
      <c r="B2592" s="32" t="s">
        <v>0</v>
      </c>
      <c r="C2592" s="32" t="str">
        <f>VLOOKUP(B2592,lookup!A:C,3,FALSE)</f>
        <v>Non Metropolitan Fire Authorities</v>
      </c>
      <c r="D2592" s="32" t="str">
        <f>VLOOKUP(B2592,lookup!A:D,4,FALSE)</f>
        <v>E31000001</v>
      </c>
      <c r="E2592" s="32" t="s">
        <v>178</v>
      </c>
      <c r="F2592" s="32" t="s">
        <v>149</v>
      </c>
      <c r="G2592" s="57">
        <v>0</v>
      </c>
      <c r="H2592" s="145"/>
      <c r="I2592" s="144">
        <v>0</v>
      </c>
      <c r="J2592" s="146">
        <f t="shared" si="17"/>
        <v>0</v>
      </c>
    </row>
    <row r="2593" spans="1:10" s="32" customFormat="1" x14ac:dyDescent="0.3">
      <c r="A2593" s="32">
        <v>2017</v>
      </c>
      <c r="B2593" s="32" t="s">
        <v>0</v>
      </c>
      <c r="C2593" s="32" t="str">
        <f>VLOOKUP(B2593,lookup!A:C,3,FALSE)</f>
        <v>Non Metropolitan Fire Authorities</v>
      </c>
      <c r="D2593" s="32" t="str">
        <f>VLOOKUP(B2593,lookup!A:D,4,FALSE)</f>
        <v>E31000001</v>
      </c>
      <c r="E2593" s="32" t="s">
        <v>179</v>
      </c>
      <c r="F2593" s="32" t="s">
        <v>149</v>
      </c>
      <c r="G2593" s="57">
        <v>0</v>
      </c>
      <c r="H2593" s="145"/>
      <c r="I2593" s="144">
        <v>0</v>
      </c>
      <c r="J2593" s="146">
        <f t="shared" si="17"/>
        <v>0</v>
      </c>
    </row>
    <row r="2594" spans="1:10" s="32" customFormat="1" x14ac:dyDescent="0.3">
      <c r="A2594" s="32">
        <v>2017</v>
      </c>
      <c r="B2594" s="32" t="s">
        <v>0</v>
      </c>
      <c r="C2594" s="32" t="str">
        <f>VLOOKUP(B2594,lookup!A:C,3,FALSE)</f>
        <v>Non Metropolitan Fire Authorities</v>
      </c>
      <c r="D2594" s="32" t="str">
        <f>VLOOKUP(B2594,lookup!A:D,4,FALSE)</f>
        <v>E31000001</v>
      </c>
      <c r="E2594" s="32" t="s">
        <v>1087</v>
      </c>
      <c r="F2594" s="32" t="s">
        <v>149</v>
      </c>
      <c r="G2594" s="57">
        <v>0</v>
      </c>
      <c r="H2594" s="145"/>
      <c r="I2594" s="144">
        <v>0</v>
      </c>
      <c r="J2594" s="146">
        <f t="shared" si="17"/>
        <v>0</v>
      </c>
    </row>
    <row r="2595" spans="1:10" s="32" customFormat="1" x14ac:dyDescent="0.3">
      <c r="A2595" s="32">
        <v>2017</v>
      </c>
      <c r="B2595" s="32" t="s">
        <v>0</v>
      </c>
      <c r="C2595" s="32" t="str">
        <f>VLOOKUP(B2595,lookup!A:C,3,FALSE)</f>
        <v>Non Metropolitan Fire Authorities</v>
      </c>
      <c r="D2595" s="32" t="str">
        <f>VLOOKUP(B2595,lookup!A:D,4,FALSE)</f>
        <v>E31000001</v>
      </c>
      <c r="E2595" s="32" t="s">
        <v>176</v>
      </c>
      <c r="F2595" s="32" t="s">
        <v>149</v>
      </c>
      <c r="G2595" s="57">
        <v>7</v>
      </c>
      <c r="H2595" s="145"/>
      <c r="I2595" s="144">
        <v>7</v>
      </c>
      <c r="J2595" s="146">
        <f t="shared" si="17"/>
        <v>0</v>
      </c>
    </row>
    <row r="2596" spans="1:10" s="32" customFormat="1" x14ac:dyDescent="0.3">
      <c r="A2596" s="32">
        <v>2017</v>
      </c>
      <c r="B2596" s="32" t="s">
        <v>0</v>
      </c>
      <c r="C2596" s="32" t="str">
        <f>VLOOKUP(B2596,lookup!A:C,3,FALSE)</f>
        <v>Non Metropolitan Fire Authorities</v>
      </c>
      <c r="D2596" s="32" t="str">
        <f>VLOOKUP(B2596,lookup!A:D,4,FALSE)</f>
        <v>E31000001</v>
      </c>
      <c r="E2596" s="32" t="s">
        <v>175</v>
      </c>
      <c r="F2596" s="32" t="s">
        <v>150</v>
      </c>
      <c r="G2596" s="57">
        <v>110</v>
      </c>
      <c r="H2596" s="145"/>
      <c r="I2596" s="144">
        <v>110</v>
      </c>
      <c r="J2596" s="146">
        <f t="shared" si="17"/>
        <v>0</v>
      </c>
    </row>
    <row r="2597" spans="1:10" s="32" customFormat="1" x14ac:dyDescent="0.3">
      <c r="A2597" s="32">
        <v>2017</v>
      </c>
      <c r="B2597" s="32" t="s">
        <v>0</v>
      </c>
      <c r="C2597" s="32" t="str">
        <f>VLOOKUP(B2597,lookup!A:C,3,FALSE)</f>
        <v>Non Metropolitan Fire Authorities</v>
      </c>
      <c r="D2597" s="32" t="str">
        <f>VLOOKUP(B2597,lookup!A:D,4,FALSE)</f>
        <v>E31000001</v>
      </c>
      <c r="E2597" s="32" t="s">
        <v>177</v>
      </c>
      <c r="F2597" s="32" t="s">
        <v>150</v>
      </c>
      <c r="G2597" s="57">
        <v>1</v>
      </c>
      <c r="H2597" s="145"/>
      <c r="I2597" s="144">
        <v>1</v>
      </c>
      <c r="J2597" s="146">
        <f t="shared" si="17"/>
        <v>0</v>
      </c>
    </row>
    <row r="2598" spans="1:10" s="32" customFormat="1" x14ac:dyDescent="0.3">
      <c r="A2598" s="32">
        <v>2017</v>
      </c>
      <c r="B2598" s="32" t="s">
        <v>0</v>
      </c>
      <c r="C2598" s="32" t="str">
        <f>VLOOKUP(B2598,lookup!A:C,3,FALSE)</f>
        <v>Non Metropolitan Fire Authorities</v>
      </c>
      <c r="D2598" s="32" t="str">
        <f>VLOOKUP(B2598,lookup!A:D,4,FALSE)</f>
        <v>E31000001</v>
      </c>
      <c r="E2598" s="32" t="s">
        <v>178</v>
      </c>
      <c r="F2598" s="32" t="s">
        <v>150</v>
      </c>
      <c r="G2598" s="57">
        <v>0</v>
      </c>
      <c r="H2598" s="145"/>
      <c r="I2598" s="144">
        <v>0</v>
      </c>
      <c r="J2598" s="146">
        <f t="shared" si="17"/>
        <v>0</v>
      </c>
    </row>
    <row r="2599" spans="1:10" s="32" customFormat="1" x14ac:dyDescent="0.3">
      <c r="A2599" s="32">
        <v>2017</v>
      </c>
      <c r="B2599" s="32" t="s">
        <v>0</v>
      </c>
      <c r="C2599" s="32" t="str">
        <f>VLOOKUP(B2599,lookup!A:C,3,FALSE)</f>
        <v>Non Metropolitan Fire Authorities</v>
      </c>
      <c r="D2599" s="32" t="str">
        <f>VLOOKUP(B2599,lookup!A:D,4,FALSE)</f>
        <v>E31000001</v>
      </c>
      <c r="E2599" s="32" t="s">
        <v>179</v>
      </c>
      <c r="F2599" s="32" t="s">
        <v>150</v>
      </c>
      <c r="G2599" s="57">
        <v>0</v>
      </c>
      <c r="H2599" s="145"/>
      <c r="I2599" s="144">
        <v>0</v>
      </c>
      <c r="J2599" s="146">
        <f t="shared" si="17"/>
        <v>0</v>
      </c>
    </row>
    <row r="2600" spans="1:10" s="32" customFormat="1" x14ac:dyDescent="0.3">
      <c r="A2600" s="32">
        <v>2017</v>
      </c>
      <c r="B2600" s="32" t="s">
        <v>0</v>
      </c>
      <c r="C2600" s="32" t="str">
        <f>VLOOKUP(B2600,lookup!A:C,3,FALSE)</f>
        <v>Non Metropolitan Fire Authorities</v>
      </c>
      <c r="D2600" s="32" t="str">
        <f>VLOOKUP(B2600,lookup!A:D,4,FALSE)</f>
        <v>E31000001</v>
      </c>
      <c r="E2600" s="32" t="s">
        <v>1087</v>
      </c>
      <c r="F2600" s="32" t="s">
        <v>150</v>
      </c>
      <c r="G2600" s="57">
        <v>1</v>
      </c>
      <c r="H2600" s="145"/>
      <c r="I2600" s="144">
        <v>1</v>
      </c>
      <c r="J2600" s="146">
        <f t="shared" si="17"/>
        <v>0</v>
      </c>
    </row>
    <row r="2601" spans="1:10" s="32" customFormat="1" x14ac:dyDescent="0.3">
      <c r="A2601" s="32">
        <v>2017</v>
      </c>
      <c r="B2601" s="32" t="s">
        <v>0</v>
      </c>
      <c r="C2601" s="32" t="str">
        <f>VLOOKUP(B2601,lookup!A:C,3,FALSE)</f>
        <v>Non Metropolitan Fire Authorities</v>
      </c>
      <c r="D2601" s="32" t="str">
        <f>VLOOKUP(B2601,lookup!A:D,4,FALSE)</f>
        <v>E31000001</v>
      </c>
      <c r="E2601" s="32" t="s">
        <v>176</v>
      </c>
      <c r="F2601" s="32" t="s">
        <v>150</v>
      </c>
      <c r="G2601" s="57">
        <v>15</v>
      </c>
      <c r="H2601" s="145"/>
      <c r="I2601" s="144">
        <v>15</v>
      </c>
      <c r="J2601" s="146">
        <f t="shared" si="17"/>
        <v>0</v>
      </c>
    </row>
    <row r="2602" spans="1:10" s="32" customFormat="1" x14ac:dyDescent="0.3">
      <c r="A2602" s="32">
        <v>2017</v>
      </c>
      <c r="B2602" s="32" t="s">
        <v>3</v>
      </c>
      <c r="C2602" s="32" t="str">
        <f>VLOOKUP(B2602,lookup!A:C,3,FALSE)</f>
        <v>Non Metropolitan Fire Authorities</v>
      </c>
      <c r="D2602" s="32" t="str">
        <f>VLOOKUP(B2602,lookup!A:D,4,FALSE)</f>
        <v>E31000002</v>
      </c>
      <c r="E2602" s="32" t="s">
        <v>175</v>
      </c>
      <c r="F2602" s="32" t="s">
        <v>157</v>
      </c>
      <c r="G2602" s="57">
        <v>170</v>
      </c>
      <c r="H2602" s="145"/>
      <c r="I2602" s="144">
        <v>170</v>
      </c>
      <c r="J2602" s="146">
        <f t="shared" si="17"/>
        <v>0</v>
      </c>
    </row>
    <row r="2603" spans="1:10" s="32" customFormat="1" x14ac:dyDescent="0.3">
      <c r="A2603" s="32">
        <v>2017</v>
      </c>
      <c r="B2603" s="32" t="s">
        <v>3</v>
      </c>
      <c r="C2603" s="32" t="str">
        <f>VLOOKUP(B2603,lookup!A:C,3,FALSE)</f>
        <v>Non Metropolitan Fire Authorities</v>
      </c>
      <c r="D2603" s="32" t="str">
        <f>VLOOKUP(B2603,lookup!A:D,4,FALSE)</f>
        <v>E31000002</v>
      </c>
      <c r="E2603" s="32" t="s">
        <v>177</v>
      </c>
      <c r="F2603" s="32" t="s">
        <v>157</v>
      </c>
      <c r="G2603" s="57">
        <v>4</v>
      </c>
      <c r="H2603" s="145"/>
      <c r="I2603" s="144">
        <v>4</v>
      </c>
      <c r="J2603" s="146">
        <f t="shared" si="17"/>
        <v>0</v>
      </c>
    </row>
    <row r="2604" spans="1:10" s="32" customFormat="1" x14ac:dyDescent="0.3">
      <c r="A2604" s="32">
        <v>2017</v>
      </c>
      <c r="B2604" s="32" t="s">
        <v>3</v>
      </c>
      <c r="C2604" s="32" t="str">
        <f>VLOOKUP(B2604,lookup!A:C,3,FALSE)</f>
        <v>Non Metropolitan Fire Authorities</v>
      </c>
      <c r="D2604" s="32" t="str">
        <f>VLOOKUP(B2604,lookup!A:D,4,FALSE)</f>
        <v>E31000002</v>
      </c>
      <c r="E2604" s="32" t="s">
        <v>178</v>
      </c>
      <c r="F2604" s="32" t="s">
        <v>157</v>
      </c>
      <c r="G2604" s="57">
        <v>0</v>
      </c>
      <c r="H2604" s="145"/>
      <c r="I2604" s="144">
        <v>0</v>
      </c>
      <c r="J2604" s="146">
        <f t="shared" si="17"/>
        <v>0</v>
      </c>
    </row>
    <row r="2605" spans="1:10" s="32" customFormat="1" x14ac:dyDescent="0.3">
      <c r="A2605" s="32">
        <v>2017</v>
      </c>
      <c r="B2605" s="32" t="s">
        <v>3</v>
      </c>
      <c r="C2605" s="32" t="str">
        <f>VLOOKUP(B2605,lookup!A:C,3,FALSE)</f>
        <v>Non Metropolitan Fire Authorities</v>
      </c>
      <c r="D2605" s="32" t="str">
        <f>VLOOKUP(B2605,lookup!A:D,4,FALSE)</f>
        <v>E31000002</v>
      </c>
      <c r="E2605" s="32" t="s">
        <v>179</v>
      </c>
      <c r="F2605" s="32" t="s">
        <v>157</v>
      </c>
      <c r="G2605" s="57">
        <v>2</v>
      </c>
      <c r="H2605" s="145"/>
      <c r="I2605" s="144">
        <v>2</v>
      </c>
      <c r="J2605" s="146">
        <f t="shared" si="17"/>
        <v>0</v>
      </c>
    </row>
    <row r="2606" spans="1:10" s="32" customFormat="1" x14ac:dyDescent="0.3">
      <c r="A2606" s="32">
        <v>2017</v>
      </c>
      <c r="B2606" s="32" t="s">
        <v>3</v>
      </c>
      <c r="C2606" s="32" t="str">
        <f>VLOOKUP(B2606,lookup!A:C,3,FALSE)</f>
        <v>Non Metropolitan Fire Authorities</v>
      </c>
      <c r="D2606" s="32" t="str">
        <f>VLOOKUP(B2606,lookup!A:D,4,FALSE)</f>
        <v>E31000002</v>
      </c>
      <c r="E2606" s="32" t="s">
        <v>1087</v>
      </c>
      <c r="F2606" s="32" t="s">
        <v>157</v>
      </c>
      <c r="G2606" s="57">
        <v>0</v>
      </c>
      <c r="H2606" s="145"/>
      <c r="I2606" s="144">
        <v>0</v>
      </c>
      <c r="J2606" s="146">
        <f t="shared" si="17"/>
        <v>0</v>
      </c>
    </row>
    <row r="2607" spans="1:10" s="32" customFormat="1" x14ac:dyDescent="0.3">
      <c r="A2607" s="32">
        <v>2017</v>
      </c>
      <c r="B2607" s="32" t="s">
        <v>3</v>
      </c>
      <c r="C2607" s="32" t="str">
        <f>VLOOKUP(B2607,lookup!A:C,3,FALSE)</f>
        <v>Non Metropolitan Fire Authorities</v>
      </c>
      <c r="D2607" s="32" t="str">
        <f>VLOOKUP(B2607,lookup!A:D,4,FALSE)</f>
        <v>E31000002</v>
      </c>
      <c r="E2607" s="32" t="s">
        <v>176</v>
      </c>
      <c r="F2607" s="32" t="s">
        <v>157</v>
      </c>
      <c r="G2607" s="57">
        <v>103</v>
      </c>
      <c r="H2607" s="145"/>
      <c r="I2607" s="144">
        <v>103</v>
      </c>
      <c r="J2607" s="146">
        <f t="shared" si="17"/>
        <v>0</v>
      </c>
    </row>
    <row r="2608" spans="1:10" s="32" customFormat="1" x14ac:dyDescent="0.3">
      <c r="A2608" s="32">
        <v>2017</v>
      </c>
      <c r="B2608" s="32" t="s">
        <v>3</v>
      </c>
      <c r="C2608" s="32" t="str">
        <f>VLOOKUP(B2608,lookup!A:C,3,FALSE)</f>
        <v>Non Metropolitan Fire Authorities</v>
      </c>
      <c r="D2608" s="32" t="str">
        <f>VLOOKUP(B2608,lookup!A:D,4,FALSE)</f>
        <v>E31000002</v>
      </c>
      <c r="E2608" s="32" t="s">
        <v>175</v>
      </c>
      <c r="F2608" s="32" t="s">
        <v>158</v>
      </c>
      <c r="G2608" s="57">
        <v>85</v>
      </c>
      <c r="H2608" s="145"/>
      <c r="I2608" s="144">
        <v>85</v>
      </c>
      <c r="J2608" s="146">
        <f t="shared" si="17"/>
        <v>0</v>
      </c>
    </row>
    <row r="2609" spans="1:10" s="32" customFormat="1" x14ac:dyDescent="0.3">
      <c r="A2609" s="32">
        <v>2017</v>
      </c>
      <c r="B2609" s="32" t="s">
        <v>3</v>
      </c>
      <c r="C2609" s="32" t="str">
        <f>VLOOKUP(B2609,lookup!A:C,3,FALSE)</f>
        <v>Non Metropolitan Fire Authorities</v>
      </c>
      <c r="D2609" s="32" t="str">
        <f>VLOOKUP(B2609,lookup!A:D,4,FALSE)</f>
        <v>E31000002</v>
      </c>
      <c r="E2609" s="32" t="s">
        <v>177</v>
      </c>
      <c r="F2609" s="32" t="s">
        <v>158</v>
      </c>
      <c r="G2609" s="57">
        <v>1</v>
      </c>
      <c r="H2609" s="145"/>
      <c r="I2609" s="144">
        <v>1</v>
      </c>
      <c r="J2609" s="146">
        <f t="shared" si="17"/>
        <v>0</v>
      </c>
    </row>
    <row r="2610" spans="1:10" s="32" customFormat="1" x14ac:dyDescent="0.3">
      <c r="A2610" s="32">
        <v>2017</v>
      </c>
      <c r="B2610" s="32" t="s">
        <v>3</v>
      </c>
      <c r="C2610" s="32" t="str">
        <f>VLOOKUP(B2610,lookup!A:C,3,FALSE)</f>
        <v>Non Metropolitan Fire Authorities</v>
      </c>
      <c r="D2610" s="32" t="str">
        <f>VLOOKUP(B2610,lookup!A:D,4,FALSE)</f>
        <v>E31000002</v>
      </c>
      <c r="E2610" s="32" t="s">
        <v>178</v>
      </c>
      <c r="F2610" s="32" t="s">
        <v>158</v>
      </c>
      <c r="G2610" s="57">
        <v>0</v>
      </c>
      <c r="H2610" s="145"/>
      <c r="I2610" s="144">
        <v>0</v>
      </c>
      <c r="J2610" s="146">
        <f t="shared" si="17"/>
        <v>0</v>
      </c>
    </row>
    <row r="2611" spans="1:10" s="32" customFormat="1" x14ac:dyDescent="0.3">
      <c r="A2611" s="32">
        <v>2017</v>
      </c>
      <c r="B2611" s="32" t="s">
        <v>3</v>
      </c>
      <c r="C2611" s="32" t="str">
        <f>VLOOKUP(B2611,lookup!A:C,3,FALSE)</f>
        <v>Non Metropolitan Fire Authorities</v>
      </c>
      <c r="D2611" s="32" t="str">
        <f>VLOOKUP(B2611,lookup!A:D,4,FALSE)</f>
        <v>E31000002</v>
      </c>
      <c r="E2611" s="32" t="s">
        <v>179</v>
      </c>
      <c r="F2611" s="32" t="s">
        <v>158</v>
      </c>
      <c r="G2611" s="57">
        <v>0</v>
      </c>
      <c r="H2611" s="145"/>
      <c r="I2611" s="144">
        <v>0</v>
      </c>
      <c r="J2611" s="146">
        <f t="shared" si="17"/>
        <v>0</v>
      </c>
    </row>
    <row r="2612" spans="1:10" s="32" customFormat="1" x14ac:dyDescent="0.3">
      <c r="A2612" s="32">
        <v>2017</v>
      </c>
      <c r="B2612" s="32" t="s">
        <v>3</v>
      </c>
      <c r="C2612" s="32" t="str">
        <f>VLOOKUP(B2612,lookup!A:C,3,FALSE)</f>
        <v>Non Metropolitan Fire Authorities</v>
      </c>
      <c r="D2612" s="32" t="str">
        <f>VLOOKUP(B2612,lookup!A:D,4,FALSE)</f>
        <v>E31000002</v>
      </c>
      <c r="E2612" s="32" t="s">
        <v>1087</v>
      </c>
      <c r="F2612" s="32" t="s">
        <v>158</v>
      </c>
      <c r="G2612" s="57">
        <v>0</v>
      </c>
      <c r="H2612" s="145"/>
      <c r="I2612" s="144">
        <v>0</v>
      </c>
      <c r="J2612" s="146">
        <f t="shared" si="17"/>
        <v>0</v>
      </c>
    </row>
    <row r="2613" spans="1:10" s="32" customFormat="1" x14ac:dyDescent="0.3">
      <c r="A2613" s="32">
        <v>2017</v>
      </c>
      <c r="B2613" s="32" t="s">
        <v>3</v>
      </c>
      <c r="C2613" s="32" t="str">
        <f>VLOOKUP(B2613,lookup!A:C,3,FALSE)</f>
        <v>Non Metropolitan Fire Authorities</v>
      </c>
      <c r="D2613" s="32" t="str">
        <f>VLOOKUP(B2613,lookup!A:D,4,FALSE)</f>
        <v>E31000002</v>
      </c>
      <c r="E2613" s="32" t="s">
        <v>176</v>
      </c>
      <c r="F2613" s="32" t="s">
        <v>158</v>
      </c>
      <c r="G2613" s="57">
        <v>62</v>
      </c>
      <c r="H2613" s="145"/>
      <c r="I2613" s="144">
        <v>62</v>
      </c>
      <c r="J2613" s="146">
        <f t="shared" si="17"/>
        <v>0</v>
      </c>
    </row>
    <row r="2614" spans="1:10" s="32" customFormat="1" x14ac:dyDescent="0.3">
      <c r="A2614" s="32">
        <v>2017</v>
      </c>
      <c r="B2614" s="32" t="s">
        <v>3</v>
      </c>
      <c r="C2614" s="32" t="str">
        <f>VLOOKUP(B2614,lookup!A:C,3,FALSE)</f>
        <v>Non Metropolitan Fire Authorities</v>
      </c>
      <c r="D2614" s="32" t="str">
        <f>VLOOKUP(B2614,lookup!A:D,4,FALSE)</f>
        <v>E31000002</v>
      </c>
      <c r="E2614" s="32" t="s">
        <v>175</v>
      </c>
      <c r="F2614" s="32" t="s">
        <v>149</v>
      </c>
      <c r="G2614" s="57">
        <v>10</v>
      </c>
      <c r="H2614" s="145"/>
      <c r="I2614" s="144">
        <v>10</v>
      </c>
      <c r="J2614" s="146">
        <f t="shared" si="17"/>
        <v>0</v>
      </c>
    </row>
    <row r="2615" spans="1:10" s="32" customFormat="1" x14ac:dyDescent="0.3">
      <c r="A2615" s="32">
        <v>2017</v>
      </c>
      <c r="B2615" s="32" t="s">
        <v>3</v>
      </c>
      <c r="C2615" s="32" t="str">
        <f>VLOOKUP(B2615,lookup!A:C,3,FALSE)</f>
        <v>Non Metropolitan Fire Authorities</v>
      </c>
      <c r="D2615" s="32" t="str">
        <f>VLOOKUP(B2615,lookup!A:D,4,FALSE)</f>
        <v>E31000002</v>
      </c>
      <c r="E2615" s="32" t="s">
        <v>177</v>
      </c>
      <c r="F2615" s="32" t="s">
        <v>149</v>
      </c>
      <c r="G2615" s="57">
        <v>0</v>
      </c>
      <c r="H2615" s="145"/>
      <c r="I2615" s="144">
        <v>0</v>
      </c>
      <c r="J2615" s="146">
        <f t="shared" si="17"/>
        <v>0</v>
      </c>
    </row>
    <row r="2616" spans="1:10" s="32" customFormat="1" x14ac:dyDescent="0.3">
      <c r="A2616" s="32">
        <v>2017</v>
      </c>
      <c r="B2616" s="32" t="s">
        <v>3</v>
      </c>
      <c r="C2616" s="32" t="str">
        <f>VLOOKUP(B2616,lookup!A:C,3,FALSE)</f>
        <v>Non Metropolitan Fire Authorities</v>
      </c>
      <c r="D2616" s="32" t="str">
        <f>VLOOKUP(B2616,lookup!A:D,4,FALSE)</f>
        <v>E31000002</v>
      </c>
      <c r="E2616" s="32" t="s">
        <v>178</v>
      </c>
      <c r="F2616" s="32" t="s">
        <v>149</v>
      </c>
      <c r="G2616" s="57">
        <v>0</v>
      </c>
      <c r="H2616" s="145"/>
      <c r="I2616" s="144">
        <v>0</v>
      </c>
      <c r="J2616" s="146">
        <f t="shared" si="17"/>
        <v>0</v>
      </c>
    </row>
    <row r="2617" spans="1:10" s="32" customFormat="1" x14ac:dyDescent="0.3">
      <c r="A2617" s="32">
        <v>2017</v>
      </c>
      <c r="B2617" s="32" t="s">
        <v>3</v>
      </c>
      <c r="C2617" s="32" t="str">
        <f>VLOOKUP(B2617,lookup!A:C,3,FALSE)</f>
        <v>Non Metropolitan Fire Authorities</v>
      </c>
      <c r="D2617" s="32" t="str">
        <f>VLOOKUP(B2617,lookup!A:D,4,FALSE)</f>
        <v>E31000002</v>
      </c>
      <c r="E2617" s="32" t="s">
        <v>179</v>
      </c>
      <c r="F2617" s="32" t="s">
        <v>149</v>
      </c>
      <c r="G2617" s="57">
        <v>1</v>
      </c>
      <c r="H2617" s="145"/>
      <c r="I2617" s="144">
        <v>1</v>
      </c>
      <c r="J2617" s="146">
        <f t="shared" si="17"/>
        <v>0</v>
      </c>
    </row>
    <row r="2618" spans="1:10" s="32" customFormat="1" x14ac:dyDescent="0.3">
      <c r="A2618" s="32">
        <v>2017</v>
      </c>
      <c r="B2618" s="32" t="s">
        <v>3</v>
      </c>
      <c r="C2618" s="32" t="str">
        <f>VLOOKUP(B2618,lookup!A:C,3,FALSE)</f>
        <v>Non Metropolitan Fire Authorities</v>
      </c>
      <c r="D2618" s="32" t="str">
        <f>VLOOKUP(B2618,lookup!A:D,4,FALSE)</f>
        <v>E31000002</v>
      </c>
      <c r="E2618" s="32" t="s">
        <v>1087</v>
      </c>
      <c r="F2618" s="32" t="s">
        <v>149</v>
      </c>
      <c r="G2618" s="57">
        <v>0</v>
      </c>
      <c r="H2618" s="145"/>
      <c r="I2618" s="144">
        <v>0</v>
      </c>
      <c r="J2618" s="146">
        <f t="shared" si="17"/>
        <v>0</v>
      </c>
    </row>
    <row r="2619" spans="1:10" s="32" customFormat="1" x14ac:dyDescent="0.3">
      <c r="A2619" s="32">
        <v>2017</v>
      </c>
      <c r="B2619" s="32" t="s">
        <v>3</v>
      </c>
      <c r="C2619" s="32" t="str">
        <f>VLOOKUP(B2619,lookup!A:C,3,FALSE)</f>
        <v>Non Metropolitan Fire Authorities</v>
      </c>
      <c r="D2619" s="32" t="str">
        <f>VLOOKUP(B2619,lookup!A:D,4,FALSE)</f>
        <v>E31000002</v>
      </c>
      <c r="E2619" s="32" t="s">
        <v>176</v>
      </c>
      <c r="F2619" s="32" t="s">
        <v>149</v>
      </c>
      <c r="G2619" s="57">
        <v>14</v>
      </c>
      <c r="H2619" s="145"/>
      <c r="I2619" s="144">
        <v>14</v>
      </c>
      <c r="J2619" s="146">
        <f t="shared" si="17"/>
        <v>0</v>
      </c>
    </row>
    <row r="2620" spans="1:10" s="32" customFormat="1" x14ac:dyDescent="0.3">
      <c r="A2620" s="32">
        <v>2017</v>
      </c>
      <c r="B2620" s="32" t="s">
        <v>3</v>
      </c>
      <c r="C2620" s="32" t="str">
        <f>VLOOKUP(B2620,lookup!A:C,3,FALSE)</f>
        <v>Non Metropolitan Fire Authorities</v>
      </c>
      <c r="D2620" s="32" t="str">
        <f>VLOOKUP(B2620,lookup!A:D,4,FALSE)</f>
        <v>E31000002</v>
      </c>
      <c r="E2620" s="32" t="s">
        <v>175</v>
      </c>
      <c r="F2620" s="32" t="s">
        <v>150</v>
      </c>
      <c r="G2620" s="57">
        <v>91</v>
      </c>
      <c r="H2620" s="145"/>
      <c r="I2620" s="144">
        <v>91</v>
      </c>
      <c r="J2620" s="146">
        <f t="shared" si="17"/>
        <v>0</v>
      </c>
    </row>
    <row r="2621" spans="1:10" s="32" customFormat="1" x14ac:dyDescent="0.3">
      <c r="A2621" s="32">
        <v>2017</v>
      </c>
      <c r="B2621" s="32" t="s">
        <v>3</v>
      </c>
      <c r="C2621" s="32" t="str">
        <f>VLOOKUP(B2621,lookup!A:C,3,FALSE)</f>
        <v>Non Metropolitan Fire Authorities</v>
      </c>
      <c r="D2621" s="32" t="str">
        <f>VLOOKUP(B2621,lookup!A:D,4,FALSE)</f>
        <v>E31000002</v>
      </c>
      <c r="E2621" s="32" t="s">
        <v>177</v>
      </c>
      <c r="F2621" s="32" t="s">
        <v>150</v>
      </c>
      <c r="G2621" s="57">
        <v>0</v>
      </c>
      <c r="H2621" s="145"/>
      <c r="I2621" s="144">
        <v>0</v>
      </c>
      <c r="J2621" s="146">
        <f t="shared" si="17"/>
        <v>0</v>
      </c>
    </row>
    <row r="2622" spans="1:10" s="32" customFormat="1" x14ac:dyDescent="0.3">
      <c r="A2622" s="32">
        <v>2017</v>
      </c>
      <c r="B2622" s="32" t="s">
        <v>3</v>
      </c>
      <c r="C2622" s="32" t="str">
        <f>VLOOKUP(B2622,lookup!A:C,3,FALSE)</f>
        <v>Non Metropolitan Fire Authorities</v>
      </c>
      <c r="D2622" s="32" t="str">
        <f>VLOOKUP(B2622,lookup!A:D,4,FALSE)</f>
        <v>E31000002</v>
      </c>
      <c r="E2622" s="32" t="s">
        <v>178</v>
      </c>
      <c r="F2622" s="32" t="s">
        <v>150</v>
      </c>
      <c r="G2622" s="57">
        <v>4</v>
      </c>
      <c r="H2622" s="145"/>
      <c r="I2622" s="144">
        <v>4</v>
      </c>
      <c r="J2622" s="146">
        <f t="shared" si="17"/>
        <v>0</v>
      </c>
    </row>
    <row r="2623" spans="1:10" s="32" customFormat="1" x14ac:dyDescent="0.3">
      <c r="A2623" s="32">
        <v>2017</v>
      </c>
      <c r="B2623" s="32" t="s">
        <v>3</v>
      </c>
      <c r="C2623" s="32" t="str">
        <f>VLOOKUP(B2623,lookup!A:C,3,FALSE)</f>
        <v>Non Metropolitan Fire Authorities</v>
      </c>
      <c r="D2623" s="32" t="str">
        <f>VLOOKUP(B2623,lookup!A:D,4,FALSE)</f>
        <v>E31000002</v>
      </c>
      <c r="E2623" s="32" t="s">
        <v>179</v>
      </c>
      <c r="F2623" s="32" t="s">
        <v>150</v>
      </c>
      <c r="G2623" s="57">
        <v>4</v>
      </c>
      <c r="H2623" s="145"/>
      <c r="I2623" s="144">
        <v>4</v>
      </c>
      <c r="J2623" s="146">
        <f t="shared" si="17"/>
        <v>0</v>
      </c>
    </row>
    <row r="2624" spans="1:10" s="32" customFormat="1" x14ac:dyDescent="0.3">
      <c r="A2624" s="32">
        <v>2017</v>
      </c>
      <c r="B2624" s="32" t="s">
        <v>3</v>
      </c>
      <c r="C2624" s="32" t="str">
        <f>VLOOKUP(B2624,lookup!A:C,3,FALSE)</f>
        <v>Non Metropolitan Fire Authorities</v>
      </c>
      <c r="D2624" s="32" t="str">
        <f>VLOOKUP(B2624,lookup!A:D,4,FALSE)</f>
        <v>E31000002</v>
      </c>
      <c r="E2624" s="32" t="s">
        <v>1087</v>
      </c>
      <c r="F2624" s="32" t="s">
        <v>150</v>
      </c>
      <c r="G2624" s="57">
        <v>2</v>
      </c>
      <c r="H2624" s="145"/>
      <c r="I2624" s="144">
        <v>2</v>
      </c>
      <c r="J2624" s="146">
        <f t="shared" si="17"/>
        <v>0</v>
      </c>
    </row>
    <row r="2625" spans="1:10" s="32" customFormat="1" x14ac:dyDescent="0.3">
      <c r="A2625" s="32">
        <v>2017</v>
      </c>
      <c r="B2625" s="32" t="s">
        <v>3</v>
      </c>
      <c r="C2625" s="32" t="str">
        <f>VLOOKUP(B2625,lookup!A:C,3,FALSE)</f>
        <v>Non Metropolitan Fire Authorities</v>
      </c>
      <c r="D2625" s="32" t="str">
        <f>VLOOKUP(B2625,lookup!A:D,4,FALSE)</f>
        <v>E31000002</v>
      </c>
      <c r="E2625" s="32" t="s">
        <v>176</v>
      </c>
      <c r="F2625" s="32" t="s">
        <v>150</v>
      </c>
      <c r="G2625" s="57">
        <v>37</v>
      </c>
      <c r="H2625" s="145"/>
      <c r="I2625" s="144">
        <v>37</v>
      </c>
      <c r="J2625" s="146">
        <f t="shared" si="17"/>
        <v>0</v>
      </c>
    </row>
    <row r="2626" spans="1:10" s="32" customFormat="1" x14ac:dyDescent="0.3">
      <c r="A2626" s="32">
        <v>2017</v>
      </c>
      <c r="B2626" s="32" t="s">
        <v>6</v>
      </c>
      <c r="C2626" s="32" t="str">
        <f>VLOOKUP(B2626,lookup!A:C,3,FALSE)</f>
        <v>Non Metropolitan Fire Authorities</v>
      </c>
      <c r="D2626" s="32" t="str">
        <f>VLOOKUP(B2626,lookup!A:D,4,FALSE)</f>
        <v>E31000003</v>
      </c>
      <c r="E2626" s="32" t="s">
        <v>175</v>
      </c>
      <c r="F2626" s="32" t="s">
        <v>157</v>
      </c>
      <c r="G2626" s="57">
        <v>370</v>
      </c>
      <c r="H2626" s="145"/>
      <c r="I2626" s="144">
        <v>370</v>
      </c>
      <c r="J2626" s="146">
        <f t="shared" si="17"/>
        <v>0</v>
      </c>
    </row>
    <row r="2627" spans="1:10" s="32" customFormat="1" x14ac:dyDescent="0.3">
      <c r="A2627" s="32">
        <v>2017</v>
      </c>
      <c r="B2627" s="32" t="s">
        <v>6</v>
      </c>
      <c r="C2627" s="32" t="str">
        <f>VLOOKUP(B2627,lookup!A:C,3,FALSE)</f>
        <v>Non Metropolitan Fire Authorities</v>
      </c>
      <c r="D2627" s="32" t="str">
        <f>VLOOKUP(B2627,lookup!A:D,4,FALSE)</f>
        <v>E31000003</v>
      </c>
      <c r="E2627" s="32" t="s">
        <v>177</v>
      </c>
      <c r="F2627" s="32" t="s">
        <v>157</v>
      </c>
      <c r="G2627" s="57">
        <v>4</v>
      </c>
      <c r="H2627" s="145"/>
      <c r="I2627" s="144">
        <v>4</v>
      </c>
      <c r="J2627" s="146">
        <f t="shared" ref="J2627:J2690" si="18">G2627-I2627</f>
        <v>0</v>
      </c>
    </row>
    <row r="2628" spans="1:10" s="32" customFormat="1" x14ac:dyDescent="0.3">
      <c r="A2628" s="32">
        <v>2017</v>
      </c>
      <c r="B2628" s="32" t="s">
        <v>6</v>
      </c>
      <c r="C2628" s="32" t="str">
        <f>VLOOKUP(B2628,lookup!A:C,3,FALSE)</f>
        <v>Non Metropolitan Fire Authorities</v>
      </c>
      <c r="D2628" s="32" t="str">
        <f>VLOOKUP(B2628,lookup!A:D,4,FALSE)</f>
        <v>E31000003</v>
      </c>
      <c r="E2628" s="32" t="s">
        <v>178</v>
      </c>
      <c r="F2628" s="32" t="s">
        <v>157</v>
      </c>
      <c r="G2628" s="57">
        <v>2</v>
      </c>
      <c r="H2628" s="145"/>
      <c r="I2628" s="144">
        <v>2</v>
      </c>
      <c r="J2628" s="146">
        <f t="shared" si="18"/>
        <v>0</v>
      </c>
    </row>
    <row r="2629" spans="1:10" s="32" customFormat="1" x14ac:dyDescent="0.3">
      <c r="A2629" s="32">
        <v>2017</v>
      </c>
      <c r="B2629" s="32" t="s">
        <v>6</v>
      </c>
      <c r="C2629" s="32" t="str">
        <f>VLOOKUP(B2629,lookup!A:C,3,FALSE)</f>
        <v>Non Metropolitan Fire Authorities</v>
      </c>
      <c r="D2629" s="32" t="str">
        <f>VLOOKUP(B2629,lookup!A:D,4,FALSE)</f>
        <v>E31000003</v>
      </c>
      <c r="E2629" s="32" t="s">
        <v>179</v>
      </c>
      <c r="F2629" s="32" t="s">
        <v>157</v>
      </c>
      <c r="G2629" s="57">
        <v>3</v>
      </c>
      <c r="H2629" s="145"/>
      <c r="I2629" s="144">
        <v>3</v>
      </c>
      <c r="J2629" s="146">
        <f t="shared" si="18"/>
        <v>0</v>
      </c>
    </row>
    <row r="2630" spans="1:10" s="32" customFormat="1" x14ac:dyDescent="0.3">
      <c r="A2630" s="32">
        <v>2017</v>
      </c>
      <c r="B2630" s="32" t="s">
        <v>6</v>
      </c>
      <c r="C2630" s="32" t="str">
        <f>VLOOKUP(B2630,lookup!A:C,3,FALSE)</f>
        <v>Non Metropolitan Fire Authorities</v>
      </c>
      <c r="D2630" s="32" t="str">
        <f>VLOOKUP(B2630,lookup!A:D,4,FALSE)</f>
        <v>E31000003</v>
      </c>
      <c r="E2630" s="32" t="s">
        <v>1087</v>
      </c>
      <c r="F2630" s="32" t="s">
        <v>157</v>
      </c>
      <c r="G2630" s="57">
        <v>1</v>
      </c>
      <c r="H2630" s="145"/>
      <c r="I2630" s="144">
        <v>1</v>
      </c>
      <c r="J2630" s="146">
        <f t="shared" si="18"/>
        <v>0</v>
      </c>
    </row>
    <row r="2631" spans="1:10" s="32" customFormat="1" x14ac:dyDescent="0.3">
      <c r="A2631" s="32">
        <v>2017</v>
      </c>
      <c r="B2631" s="32" t="s">
        <v>6</v>
      </c>
      <c r="C2631" s="32" t="str">
        <f>VLOOKUP(B2631,lookup!A:C,3,FALSE)</f>
        <v>Non Metropolitan Fire Authorities</v>
      </c>
      <c r="D2631" s="32" t="str">
        <f>VLOOKUP(B2631,lookup!A:D,4,FALSE)</f>
        <v>E31000003</v>
      </c>
      <c r="E2631" s="32" t="s">
        <v>176</v>
      </c>
      <c r="F2631" s="32" t="s">
        <v>157</v>
      </c>
      <c r="G2631" s="57">
        <v>0</v>
      </c>
      <c r="H2631" s="145"/>
      <c r="I2631" s="144">
        <v>0</v>
      </c>
      <c r="J2631" s="146">
        <f t="shared" si="18"/>
        <v>0</v>
      </c>
    </row>
    <row r="2632" spans="1:10" s="32" customFormat="1" x14ac:dyDescent="0.3">
      <c r="A2632" s="32">
        <v>2017</v>
      </c>
      <c r="B2632" s="32" t="s">
        <v>6</v>
      </c>
      <c r="C2632" s="32" t="str">
        <f>VLOOKUP(B2632,lookup!A:C,3,FALSE)</f>
        <v>Non Metropolitan Fire Authorities</v>
      </c>
      <c r="D2632" s="32" t="str">
        <f>VLOOKUP(B2632,lookup!A:D,4,FALSE)</f>
        <v>E31000003</v>
      </c>
      <c r="E2632" s="32" t="s">
        <v>175</v>
      </c>
      <c r="F2632" s="32" t="s">
        <v>158</v>
      </c>
      <c r="G2632" s="57">
        <v>61</v>
      </c>
      <c r="H2632" s="145"/>
      <c r="I2632" s="144">
        <v>61</v>
      </c>
      <c r="J2632" s="146">
        <f t="shared" si="18"/>
        <v>0</v>
      </c>
    </row>
    <row r="2633" spans="1:10" s="32" customFormat="1" x14ac:dyDescent="0.3">
      <c r="A2633" s="32">
        <v>2017</v>
      </c>
      <c r="B2633" s="32" t="s">
        <v>6</v>
      </c>
      <c r="C2633" s="32" t="str">
        <f>VLOOKUP(B2633,lookup!A:C,3,FALSE)</f>
        <v>Non Metropolitan Fire Authorities</v>
      </c>
      <c r="D2633" s="32" t="str">
        <f>VLOOKUP(B2633,lookup!A:D,4,FALSE)</f>
        <v>E31000003</v>
      </c>
      <c r="E2633" s="32" t="s">
        <v>177</v>
      </c>
      <c r="F2633" s="32" t="s">
        <v>158</v>
      </c>
      <c r="G2633" s="57">
        <v>0</v>
      </c>
      <c r="H2633" s="145"/>
      <c r="I2633" s="144">
        <v>0</v>
      </c>
      <c r="J2633" s="146">
        <f t="shared" si="18"/>
        <v>0</v>
      </c>
    </row>
    <row r="2634" spans="1:10" s="32" customFormat="1" x14ac:dyDescent="0.3">
      <c r="A2634" s="32">
        <v>2017</v>
      </c>
      <c r="B2634" s="32" t="s">
        <v>6</v>
      </c>
      <c r="C2634" s="32" t="str">
        <f>VLOOKUP(B2634,lookup!A:C,3,FALSE)</f>
        <v>Non Metropolitan Fire Authorities</v>
      </c>
      <c r="D2634" s="32" t="str">
        <f>VLOOKUP(B2634,lookup!A:D,4,FALSE)</f>
        <v>E31000003</v>
      </c>
      <c r="E2634" s="32" t="s">
        <v>178</v>
      </c>
      <c r="F2634" s="32" t="s">
        <v>158</v>
      </c>
      <c r="G2634" s="57">
        <v>0</v>
      </c>
      <c r="H2634" s="145"/>
      <c r="I2634" s="144">
        <v>0</v>
      </c>
      <c r="J2634" s="146">
        <f t="shared" si="18"/>
        <v>0</v>
      </c>
    </row>
    <row r="2635" spans="1:10" s="32" customFormat="1" x14ac:dyDescent="0.3">
      <c r="A2635" s="32">
        <v>2017</v>
      </c>
      <c r="B2635" s="32" t="s">
        <v>6</v>
      </c>
      <c r="C2635" s="32" t="str">
        <f>VLOOKUP(B2635,lookup!A:C,3,FALSE)</f>
        <v>Non Metropolitan Fire Authorities</v>
      </c>
      <c r="D2635" s="32" t="str">
        <f>VLOOKUP(B2635,lookup!A:D,4,FALSE)</f>
        <v>E31000003</v>
      </c>
      <c r="E2635" s="32" t="s">
        <v>179</v>
      </c>
      <c r="F2635" s="32" t="s">
        <v>158</v>
      </c>
      <c r="G2635" s="57">
        <v>0</v>
      </c>
      <c r="H2635" s="145"/>
      <c r="I2635" s="144">
        <v>0</v>
      </c>
      <c r="J2635" s="146">
        <f t="shared" si="18"/>
        <v>0</v>
      </c>
    </row>
    <row r="2636" spans="1:10" s="32" customFormat="1" x14ac:dyDescent="0.3">
      <c r="A2636" s="32">
        <v>2017</v>
      </c>
      <c r="B2636" s="32" t="s">
        <v>6</v>
      </c>
      <c r="C2636" s="32" t="str">
        <f>VLOOKUP(B2636,lookup!A:C,3,FALSE)</f>
        <v>Non Metropolitan Fire Authorities</v>
      </c>
      <c r="D2636" s="32" t="str">
        <f>VLOOKUP(B2636,lookup!A:D,4,FALSE)</f>
        <v>E31000003</v>
      </c>
      <c r="E2636" s="32" t="s">
        <v>1087</v>
      </c>
      <c r="F2636" s="32" t="s">
        <v>158</v>
      </c>
      <c r="G2636" s="57">
        <v>0</v>
      </c>
      <c r="H2636" s="145"/>
      <c r="I2636" s="144">
        <v>0</v>
      </c>
      <c r="J2636" s="146">
        <f t="shared" si="18"/>
        <v>0</v>
      </c>
    </row>
    <row r="2637" spans="1:10" s="32" customFormat="1" x14ac:dyDescent="0.3">
      <c r="A2637" s="32">
        <v>2017</v>
      </c>
      <c r="B2637" s="32" t="s">
        <v>6</v>
      </c>
      <c r="C2637" s="32" t="str">
        <f>VLOOKUP(B2637,lookup!A:C,3,FALSE)</f>
        <v>Non Metropolitan Fire Authorities</v>
      </c>
      <c r="D2637" s="32" t="str">
        <f>VLOOKUP(B2637,lookup!A:D,4,FALSE)</f>
        <v>E31000003</v>
      </c>
      <c r="E2637" s="32" t="s">
        <v>176</v>
      </c>
      <c r="F2637" s="32" t="s">
        <v>158</v>
      </c>
      <c r="G2637" s="57">
        <v>0</v>
      </c>
      <c r="H2637" s="145"/>
      <c r="I2637" s="144">
        <v>0</v>
      </c>
      <c r="J2637" s="146">
        <f t="shared" si="18"/>
        <v>0</v>
      </c>
    </row>
    <row r="2638" spans="1:10" s="32" customFormat="1" x14ac:dyDescent="0.3">
      <c r="A2638" s="32">
        <v>2017</v>
      </c>
      <c r="B2638" s="32" t="s">
        <v>6</v>
      </c>
      <c r="C2638" s="32" t="str">
        <f>VLOOKUP(B2638,lookup!A:C,3,FALSE)</f>
        <v>Non Metropolitan Fire Authorities</v>
      </c>
      <c r="D2638" s="32" t="str">
        <f>VLOOKUP(B2638,lookup!A:D,4,FALSE)</f>
        <v>E31000003</v>
      </c>
      <c r="E2638" s="32" t="s">
        <v>175</v>
      </c>
      <c r="F2638" s="32" t="s">
        <v>149</v>
      </c>
      <c r="G2638" s="57">
        <v>32</v>
      </c>
      <c r="H2638" s="145"/>
      <c r="I2638" s="144">
        <v>32</v>
      </c>
      <c r="J2638" s="146">
        <f t="shared" si="18"/>
        <v>0</v>
      </c>
    </row>
    <row r="2639" spans="1:10" s="32" customFormat="1" x14ac:dyDescent="0.3">
      <c r="A2639" s="32">
        <v>2017</v>
      </c>
      <c r="B2639" s="32" t="s">
        <v>6</v>
      </c>
      <c r="C2639" s="32" t="str">
        <f>VLOOKUP(B2639,lookup!A:C,3,FALSE)</f>
        <v>Non Metropolitan Fire Authorities</v>
      </c>
      <c r="D2639" s="32" t="str">
        <f>VLOOKUP(B2639,lookup!A:D,4,FALSE)</f>
        <v>E31000003</v>
      </c>
      <c r="E2639" s="32" t="s">
        <v>177</v>
      </c>
      <c r="F2639" s="32" t="s">
        <v>149</v>
      </c>
      <c r="G2639" s="57">
        <v>0</v>
      </c>
      <c r="H2639" s="145"/>
      <c r="I2639" s="144">
        <v>0</v>
      </c>
      <c r="J2639" s="146">
        <f t="shared" si="18"/>
        <v>0</v>
      </c>
    </row>
    <row r="2640" spans="1:10" s="32" customFormat="1" x14ac:dyDescent="0.3">
      <c r="A2640" s="32">
        <v>2017</v>
      </c>
      <c r="B2640" s="32" t="s">
        <v>6</v>
      </c>
      <c r="C2640" s="32" t="str">
        <f>VLOOKUP(B2640,lookup!A:C,3,FALSE)</f>
        <v>Non Metropolitan Fire Authorities</v>
      </c>
      <c r="D2640" s="32" t="str">
        <f>VLOOKUP(B2640,lookup!A:D,4,FALSE)</f>
        <v>E31000003</v>
      </c>
      <c r="E2640" s="32" t="s">
        <v>178</v>
      </c>
      <c r="F2640" s="32" t="s">
        <v>149</v>
      </c>
      <c r="G2640" s="57">
        <v>0</v>
      </c>
      <c r="H2640" s="145"/>
      <c r="I2640" s="144">
        <v>0</v>
      </c>
      <c r="J2640" s="146">
        <f t="shared" si="18"/>
        <v>0</v>
      </c>
    </row>
    <row r="2641" spans="1:10" s="32" customFormat="1" x14ac:dyDescent="0.3">
      <c r="A2641" s="32">
        <v>2017</v>
      </c>
      <c r="B2641" s="32" t="s">
        <v>6</v>
      </c>
      <c r="C2641" s="32" t="str">
        <f>VLOOKUP(B2641,lookup!A:C,3,FALSE)</f>
        <v>Non Metropolitan Fire Authorities</v>
      </c>
      <c r="D2641" s="32" t="str">
        <f>VLOOKUP(B2641,lookup!A:D,4,FALSE)</f>
        <v>E31000003</v>
      </c>
      <c r="E2641" s="32" t="s">
        <v>179</v>
      </c>
      <c r="F2641" s="32" t="s">
        <v>149</v>
      </c>
      <c r="G2641" s="57">
        <v>1</v>
      </c>
      <c r="H2641" s="145"/>
      <c r="I2641" s="144">
        <v>1</v>
      </c>
      <c r="J2641" s="146">
        <f t="shared" si="18"/>
        <v>0</v>
      </c>
    </row>
    <row r="2642" spans="1:10" s="32" customFormat="1" x14ac:dyDescent="0.3">
      <c r="A2642" s="32">
        <v>2017</v>
      </c>
      <c r="B2642" s="32" t="s">
        <v>6</v>
      </c>
      <c r="C2642" s="32" t="str">
        <f>VLOOKUP(B2642,lookup!A:C,3,FALSE)</f>
        <v>Non Metropolitan Fire Authorities</v>
      </c>
      <c r="D2642" s="32" t="str">
        <f>VLOOKUP(B2642,lookup!A:D,4,FALSE)</f>
        <v>E31000003</v>
      </c>
      <c r="E2642" s="32" t="s">
        <v>1087</v>
      </c>
      <c r="F2642" s="32" t="s">
        <v>149</v>
      </c>
      <c r="G2642" s="57">
        <v>0</v>
      </c>
      <c r="H2642" s="145"/>
      <c r="I2642" s="144">
        <v>0</v>
      </c>
      <c r="J2642" s="146">
        <f t="shared" si="18"/>
        <v>0</v>
      </c>
    </row>
    <row r="2643" spans="1:10" s="32" customFormat="1" x14ac:dyDescent="0.3">
      <c r="A2643" s="32">
        <v>2017</v>
      </c>
      <c r="B2643" s="32" t="s">
        <v>6</v>
      </c>
      <c r="C2643" s="32" t="str">
        <f>VLOOKUP(B2643,lookup!A:C,3,FALSE)</f>
        <v>Non Metropolitan Fire Authorities</v>
      </c>
      <c r="D2643" s="32" t="str">
        <f>VLOOKUP(B2643,lookup!A:D,4,FALSE)</f>
        <v>E31000003</v>
      </c>
      <c r="E2643" s="32" t="s">
        <v>176</v>
      </c>
      <c r="F2643" s="32" t="s">
        <v>149</v>
      </c>
      <c r="G2643" s="57">
        <v>2</v>
      </c>
      <c r="H2643" s="145"/>
      <c r="I2643" s="144">
        <v>2</v>
      </c>
      <c r="J2643" s="146">
        <f t="shared" si="18"/>
        <v>0</v>
      </c>
    </row>
    <row r="2644" spans="1:10" s="32" customFormat="1" x14ac:dyDescent="0.3">
      <c r="A2644" s="32">
        <v>2017</v>
      </c>
      <c r="B2644" s="32" t="s">
        <v>6</v>
      </c>
      <c r="C2644" s="32" t="str">
        <f>VLOOKUP(B2644,lookup!A:C,3,FALSE)</f>
        <v>Non Metropolitan Fire Authorities</v>
      </c>
      <c r="D2644" s="32" t="str">
        <f>VLOOKUP(B2644,lookup!A:D,4,FALSE)</f>
        <v>E31000003</v>
      </c>
      <c r="E2644" s="32" t="s">
        <v>175</v>
      </c>
      <c r="F2644" s="32" t="s">
        <v>150</v>
      </c>
      <c r="G2644" s="57">
        <v>108</v>
      </c>
      <c r="H2644" s="145"/>
      <c r="I2644" s="144">
        <v>108</v>
      </c>
      <c r="J2644" s="146">
        <f t="shared" si="18"/>
        <v>0</v>
      </c>
    </row>
    <row r="2645" spans="1:10" s="32" customFormat="1" x14ac:dyDescent="0.3">
      <c r="A2645" s="32">
        <v>2017</v>
      </c>
      <c r="B2645" s="32" t="s">
        <v>6</v>
      </c>
      <c r="C2645" s="32" t="str">
        <f>VLOOKUP(B2645,lookup!A:C,3,FALSE)</f>
        <v>Non Metropolitan Fire Authorities</v>
      </c>
      <c r="D2645" s="32" t="str">
        <f>VLOOKUP(B2645,lookup!A:D,4,FALSE)</f>
        <v>E31000003</v>
      </c>
      <c r="E2645" s="32" t="s">
        <v>177</v>
      </c>
      <c r="F2645" s="32" t="s">
        <v>150</v>
      </c>
      <c r="G2645" s="57">
        <v>0</v>
      </c>
      <c r="H2645" s="145"/>
      <c r="I2645" s="144">
        <v>0</v>
      </c>
      <c r="J2645" s="146">
        <f t="shared" si="18"/>
        <v>0</v>
      </c>
    </row>
    <row r="2646" spans="1:10" s="32" customFormat="1" x14ac:dyDescent="0.3">
      <c r="A2646" s="32">
        <v>2017</v>
      </c>
      <c r="B2646" s="32" t="s">
        <v>6</v>
      </c>
      <c r="C2646" s="32" t="str">
        <f>VLOOKUP(B2646,lookup!A:C,3,FALSE)</f>
        <v>Non Metropolitan Fire Authorities</v>
      </c>
      <c r="D2646" s="32" t="str">
        <f>VLOOKUP(B2646,lookup!A:D,4,FALSE)</f>
        <v>E31000003</v>
      </c>
      <c r="E2646" s="32" t="s">
        <v>178</v>
      </c>
      <c r="F2646" s="32" t="s">
        <v>150</v>
      </c>
      <c r="G2646" s="57">
        <v>3</v>
      </c>
      <c r="H2646" s="145"/>
      <c r="I2646" s="144">
        <v>3</v>
      </c>
      <c r="J2646" s="146">
        <f t="shared" si="18"/>
        <v>0</v>
      </c>
    </row>
    <row r="2647" spans="1:10" s="32" customFormat="1" x14ac:dyDescent="0.3">
      <c r="A2647" s="32">
        <v>2017</v>
      </c>
      <c r="B2647" s="32" t="s">
        <v>6</v>
      </c>
      <c r="C2647" s="32" t="str">
        <f>VLOOKUP(B2647,lookup!A:C,3,FALSE)</f>
        <v>Non Metropolitan Fire Authorities</v>
      </c>
      <c r="D2647" s="32" t="str">
        <f>VLOOKUP(B2647,lookup!A:D,4,FALSE)</f>
        <v>E31000003</v>
      </c>
      <c r="E2647" s="32" t="s">
        <v>179</v>
      </c>
      <c r="F2647" s="32" t="s">
        <v>150</v>
      </c>
      <c r="G2647" s="57">
        <v>4</v>
      </c>
      <c r="H2647" s="145"/>
      <c r="I2647" s="144">
        <v>4</v>
      </c>
      <c r="J2647" s="146">
        <f t="shared" si="18"/>
        <v>0</v>
      </c>
    </row>
    <row r="2648" spans="1:10" s="32" customFormat="1" x14ac:dyDescent="0.3">
      <c r="A2648" s="32">
        <v>2017</v>
      </c>
      <c r="B2648" s="32" t="s">
        <v>6</v>
      </c>
      <c r="C2648" s="32" t="str">
        <f>VLOOKUP(B2648,lookup!A:C,3,FALSE)</f>
        <v>Non Metropolitan Fire Authorities</v>
      </c>
      <c r="D2648" s="32" t="str">
        <f>VLOOKUP(B2648,lookup!A:D,4,FALSE)</f>
        <v>E31000003</v>
      </c>
      <c r="E2648" s="32" t="s">
        <v>1087</v>
      </c>
      <c r="F2648" s="32" t="s">
        <v>150</v>
      </c>
      <c r="G2648" s="57">
        <v>1</v>
      </c>
      <c r="H2648" s="145"/>
      <c r="I2648" s="144">
        <v>1</v>
      </c>
      <c r="J2648" s="146">
        <f t="shared" si="18"/>
        <v>0</v>
      </c>
    </row>
    <row r="2649" spans="1:10" s="32" customFormat="1" x14ac:dyDescent="0.3">
      <c r="A2649" s="32">
        <v>2017</v>
      </c>
      <c r="B2649" s="32" t="s">
        <v>6</v>
      </c>
      <c r="C2649" s="32" t="str">
        <f>VLOOKUP(B2649,lookup!A:C,3,FALSE)</f>
        <v>Non Metropolitan Fire Authorities</v>
      </c>
      <c r="D2649" s="32" t="str">
        <f>VLOOKUP(B2649,lookup!A:D,4,FALSE)</f>
        <v>E31000003</v>
      </c>
      <c r="E2649" s="32" t="s">
        <v>176</v>
      </c>
      <c r="F2649" s="32" t="s">
        <v>150</v>
      </c>
      <c r="G2649" s="57">
        <v>7</v>
      </c>
      <c r="H2649" s="145"/>
      <c r="I2649" s="144">
        <v>7</v>
      </c>
      <c r="J2649" s="146">
        <f t="shared" si="18"/>
        <v>0</v>
      </c>
    </row>
    <row r="2650" spans="1:10" s="32" customFormat="1" x14ac:dyDescent="0.3">
      <c r="A2650" s="32">
        <v>2017</v>
      </c>
      <c r="B2650" s="32" t="s">
        <v>9</v>
      </c>
      <c r="C2650" s="32" t="str">
        <f>VLOOKUP(B2650,lookup!A:C,3,FALSE)</f>
        <v>Non Metropolitan Fire Authorities</v>
      </c>
      <c r="D2650" s="32" t="str">
        <f>VLOOKUP(B2650,lookup!A:D,4,FALSE)</f>
        <v>E31000004</v>
      </c>
      <c r="E2650" s="32" t="s">
        <v>175</v>
      </c>
      <c r="F2650" s="32" t="s">
        <v>157</v>
      </c>
      <c r="G2650" s="57">
        <v>215</v>
      </c>
      <c r="H2650" s="145"/>
      <c r="I2650" s="144">
        <v>215</v>
      </c>
      <c r="J2650" s="146">
        <f t="shared" si="18"/>
        <v>0</v>
      </c>
    </row>
    <row r="2651" spans="1:10" s="32" customFormat="1" x14ac:dyDescent="0.3">
      <c r="A2651" s="32">
        <v>2017</v>
      </c>
      <c r="B2651" s="32" t="s">
        <v>9</v>
      </c>
      <c r="C2651" s="32" t="str">
        <f>VLOOKUP(B2651,lookup!A:C,3,FALSE)</f>
        <v>Non Metropolitan Fire Authorities</v>
      </c>
      <c r="D2651" s="32" t="str">
        <f>VLOOKUP(B2651,lookup!A:D,4,FALSE)</f>
        <v>E31000004</v>
      </c>
      <c r="E2651" s="32" t="s">
        <v>177</v>
      </c>
      <c r="F2651" s="32" t="s">
        <v>157</v>
      </c>
      <c r="G2651" s="57">
        <v>3</v>
      </c>
      <c r="H2651" s="145"/>
      <c r="I2651" s="144">
        <v>3</v>
      </c>
      <c r="J2651" s="146">
        <f t="shared" si="18"/>
        <v>0</v>
      </c>
    </row>
    <row r="2652" spans="1:10" s="32" customFormat="1" x14ac:dyDescent="0.3">
      <c r="A2652" s="32">
        <v>2017</v>
      </c>
      <c r="B2652" s="32" t="s">
        <v>9</v>
      </c>
      <c r="C2652" s="32" t="str">
        <f>VLOOKUP(B2652,lookup!A:C,3,FALSE)</f>
        <v>Non Metropolitan Fire Authorities</v>
      </c>
      <c r="D2652" s="32" t="str">
        <f>VLOOKUP(B2652,lookup!A:D,4,FALSE)</f>
        <v>E31000004</v>
      </c>
      <c r="E2652" s="32" t="s">
        <v>178</v>
      </c>
      <c r="F2652" s="32" t="s">
        <v>157</v>
      </c>
      <c r="G2652" s="57">
        <v>0</v>
      </c>
      <c r="H2652" s="145"/>
      <c r="I2652" s="144">
        <v>0</v>
      </c>
      <c r="J2652" s="146">
        <f t="shared" si="18"/>
        <v>0</v>
      </c>
    </row>
    <row r="2653" spans="1:10" s="32" customFormat="1" x14ac:dyDescent="0.3">
      <c r="A2653" s="32">
        <v>2017</v>
      </c>
      <c r="B2653" s="32" t="s">
        <v>9</v>
      </c>
      <c r="C2653" s="32" t="str">
        <f>VLOOKUP(B2653,lookup!A:C,3,FALSE)</f>
        <v>Non Metropolitan Fire Authorities</v>
      </c>
      <c r="D2653" s="32" t="str">
        <f>VLOOKUP(B2653,lookup!A:D,4,FALSE)</f>
        <v>E31000004</v>
      </c>
      <c r="E2653" s="32" t="s">
        <v>179</v>
      </c>
      <c r="F2653" s="32" t="s">
        <v>157</v>
      </c>
      <c r="G2653" s="57">
        <v>2</v>
      </c>
      <c r="H2653" s="145"/>
      <c r="I2653" s="144">
        <v>2</v>
      </c>
      <c r="J2653" s="146">
        <f t="shared" si="18"/>
        <v>0</v>
      </c>
    </row>
    <row r="2654" spans="1:10" s="32" customFormat="1" x14ac:dyDescent="0.3">
      <c r="A2654" s="32">
        <v>2017</v>
      </c>
      <c r="B2654" s="32" t="s">
        <v>9</v>
      </c>
      <c r="C2654" s="32" t="str">
        <f>VLOOKUP(B2654,lookup!A:C,3,FALSE)</f>
        <v>Non Metropolitan Fire Authorities</v>
      </c>
      <c r="D2654" s="32" t="str">
        <f>VLOOKUP(B2654,lookup!A:D,4,FALSE)</f>
        <v>E31000004</v>
      </c>
      <c r="E2654" s="32" t="s">
        <v>1087</v>
      </c>
      <c r="F2654" s="32" t="s">
        <v>157</v>
      </c>
      <c r="G2654" s="57">
        <v>0</v>
      </c>
      <c r="H2654" s="145"/>
      <c r="I2654" s="144">
        <v>0</v>
      </c>
      <c r="J2654" s="146">
        <f t="shared" si="18"/>
        <v>0</v>
      </c>
    </row>
    <row r="2655" spans="1:10" s="32" customFormat="1" x14ac:dyDescent="0.3">
      <c r="A2655" s="32">
        <v>2017</v>
      </c>
      <c r="B2655" s="32" t="s">
        <v>9</v>
      </c>
      <c r="C2655" s="32" t="str">
        <f>VLOOKUP(B2655,lookup!A:C,3,FALSE)</f>
        <v>Non Metropolitan Fire Authorities</v>
      </c>
      <c r="D2655" s="32" t="str">
        <f>VLOOKUP(B2655,lookup!A:D,4,FALSE)</f>
        <v>E31000004</v>
      </c>
      <c r="E2655" s="32" t="s">
        <v>176</v>
      </c>
      <c r="F2655" s="32" t="s">
        <v>157</v>
      </c>
      <c r="G2655" s="57">
        <v>32</v>
      </c>
      <c r="H2655" s="145"/>
      <c r="I2655" s="144">
        <v>32</v>
      </c>
      <c r="J2655" s="146">
        <f t="shared" si="18"/>
        <v>0</v>
      </c>
    </row>
    <row r="2656" spans="1:10" s="32" customFormat="1" x14ac:dyDescent="0.3">
      <c r="A2656" s="32">
        <v>2017</v>
      </c>
      <c r="B2656" s="32" t="s">
        <v>9</v>
      </c>
      <c r="C2656" s="32" t="str">
        <f>VLOOKUP(B2656,lookup!A:C,3,FALSE)</f>
        <v>Non Metropolitan Fire Authorities</v>
      </c>
      <c r="D2656" s="32" t="str">
        <f>VLOOKUP(B2656,lookup!A:D,4,FALSE)</f>
        <v>E31000004</v>
      </c>
      <c r="E2656" s="32" t="s">
        <v>175</v>
      </c>
      <c r="F2656" s="32" t="s">
        <v>158</v>
      </c>
      <c r="G2656" s="57">
        <v>128</v>
      </c>
      <c r="H2656" s="145"/>
      <c r="I2656" s="144">
        <v>128</v>
      </c>
      <c r="J2656" s="146">
        <f t="shared" si="18"/>
        <v>0</v>
      </c>
    </row>
    <row r="2657" spans="1:10" s="32" customFormat="1" x14ac:dyDescent="0.3">
      <c r="A2657" s="32">
        <v>2017</v>
      </c>
      <c r="B2657" s="32" t="s">
        <v>9</v>
      </c>
      <c r="C2657" s="32" t="str">
        <f>VLOOKUP(B2657,lookup!A:C,3,FALSE)</f>
        <v>Non Metropolitan Fire Authorities</v>
      </c>
      <c r="D2657" s="32" t="str">
        <f>VLOOKUP(B2657,lookup!A:D,4,FALSE)</f>
        <v>E31000004</v>
      </c>
      <c r="E2657" s="32" t="s">
        <v>177</v>
      </c>
      <c r="F2657" s="32" t="s">
        <v>158</v>
      </c>
      <c r="G2657" s="57">
        <v>1</v>
      </c>
      <c r="H2657" s="145"/>
      <c r="I2657" s="144">
        <v>1</v>
      </c>
      <c r="J2657" s="146">
        <f t="shared" si="18"/>
        <v>0</v>
      </c>
    </row>
    <row r="2658" spans="1:10" s="32" customFormat="1" x14ac:dyDescent="0.3">
      <c r="A2658" s="32">
        <v>2017</v>
      </c>
      <c r="B2658" s="32" t="s">
        <v>9</v>
      </c>
      <c r="C2658" s="32" t="str">
        <f>VLOOKUP(B2658,lookup!A:C,3,FALSE)</f>
        <v>Non Metropolitan Fire Authorities</v>
      </c>
      <c r="D2658" s="32" t="str">
        <f>VLOOKUP(B2658,lookup!A:D,4,FALSE)</f>
        <v>E31000004</v>
      </c>
      <c r="E2658" s="32" t="s">
        <v>178</v>
      </c>
      <c r="F2658" s="32" t="s">
        <v>158</v>
      </c>
      <c r="G2658" s="57">
        <v>1</v>
      </c>
      <c r="H2658" s="145"/>
      <c r="I2658" s="144">
        <v>1</v>
      </c>
      <c r="J2658" s="146">
        <f t="shared" si="18"/>
        <v>0</v>
      </c>
    </row>
    <row r="2659" spans="1:10" s="32" customFormat="1" x14ac:dyDescent="0.3">
      <c r="A2659" s="32">
        <v>2017</v>
      </c>
      <c r="B2659" s="32" t="s">
        <v>9</v>
      </c>
      <c r="C2659" s="32" t="str">
        <f>VLOOKUP(B2659,lookup!A:C,3,FALSE)</f>
        <v>Non Metropolitan Fire Authorities</v>
      </c>
      <c r="D2659" s="32" t="str">
        <f>VLOOKUP(B2659,lookup!A:D,4,FALSE)</f>
        <v>E31000004</v>
      </c>
      <c r="E2659" s="32" t="s">
        <v>179</v>
      </c>
      <c r="F2659" s="32" t="s">
        <v>158</v>
      </c>
      <c r="G2659" s="57">
        <v>0</v>
      </c>
      <c r="H2659" s="145"/>
      <c r="I2659" s="144">
        <v>0</v>
      </c>
      <c r="J2659" s="146">
        <f t="shared" si="18"/>
        <v>0</v>
      </c>
    </row>
    <row r="2660" spans="1:10" s="32" customFormat="1" x14ac:dyDescent="0.3">
      <c r="A2660" s="32">
        <v>2017</v>
      </c>
      <c r="B2660" s="32" t="s">
        <v>9</v>
      </c>
      <c r="C2660" s="32" t="str">
        <f>VLOOKUP(B2660,lookup!A:C,3,FALSE)</f>
        <v>Non Metropolitan Fire Authorities</v>
      </c>
      <c r="D2660" s="32" t="str">
        <f>VLOOKUP(B2660,lookup!A:D,4,FALSE)</f>
        <v>E31000004</v>
      </c>
      <c r="E2660" s="32" t="s">
        <v>1087</v>
      </c>
      <c r="F2660" s="32" t="s">
        <v>158</v>
      </c>
      <c r="G2660" s="57">
        <v>0</v>
      </c>
      <c r="H2660" s="145"/>
      <c r="I2660" s="144">
        <v>0</v>
      </c>
      <c r="J2660" s="146">
        <f t="shared" si="18"/>
        <v>0</v>
      </c>
    </row>
    <row r="2661" spans="1:10" s="32" customFormat="1" x14ac:dyDescent="0.3">
      <c r="A2661" s="32">
        <v>2017</v>
      </c>
      <c r="B2661" s="32" t="s">
        <v>9</v>
      </c>
      <c r="C2661" s="32" t="str">
        <f>VLOOKUP(B2661,lookup!A:C,3,FALSE)</f>
        <v>Non Metropolitan Fire Authorities</v>
      </c>
      <c r="D2661" s="32" t="str">
        <f>VLOOKUP(B2661,lookup!A:D,4,FALSE)</f>
        <v>E31000004</v>
      </c>
      <c r="E2661" s="32" t="s">
        <v>176</v>
      </c>
      <c r="F2661" s="32" t="s">
        <v>158</v>
      </c>
      <c r="G2661" s="57">
        <v>14</v>
      </c>
      <c r="H2661" s="145"/>
      <c r="I2661" s="144">
        <v>14</v>
      </c>
      <c r="J2661" s="146">
        <f t="shared" si="18"/>
        <v>0</v>
      </c>
    </row>
    <row r="2662" spans="1:10" s="32" customFormat="1" x14ac:dyDescent="0.3">
      <c r="A2662" s="32">
        <v>2017</v>
      </c>
      <c r="B2662" s="32" t="s">
        <v>9</v>
      </c>
      <c r="C2662" s="32" t="str">
        <f>VLOOKUP(B2662,lookup!A:C,3,FALSE)</f>
        <v>Non Metropolitan Fire Authorities</v>
      </c>
      <c r="D2662" s="32" t="str">
        <f>VLOOKUP(B2662,lookup!A:D,4,FALSE)</f>
        <v>E31000004</v>
      </c>
      <c r="E2662" s="32" t="s">
        <v>175</v>
      </c>
      <c r="F2662" s="32" t="s">
        <v>149</v>
      </c>
      <c r="G2662" s="57">
        <v>0</v>
      </c>
      <c r="H2662" s="145"/>
      <c r="I2662" s="144">
        <v>0</v>
      </c>
      <c r="J2662" s="146">
        <f t="shared" si="18"/>
        <v>0</v>
      </c>
    </row>
    <row r="2663" spans="1:10" s="32" customFormat="1" x14ac:dyDescent="0.3">
      <c r="A2663" s="32">
        <v>2017</v>
      </c>
      <c r="B2663" s="32" t="s">
        <v>9</v>
      </c>
      <c r="C2663" s="32" t="str">
        <f>VLOOKUP(B2663,lookup!A:C,3,FALSE)</f>
        <v>Non Metropolitan Fire Authorities</v>
      </c>
      <c r="D2663" s="32" t="str">
        <f>VLOOKUP(B2663,lookup!A:D,4,FALSE)</f>
        <v>E31000004</v>
      </c>
      <c r="E2663" s="32" t="s">
        <v>177</v>
      </c>
      <c r="F2663" s="32" t="s">
        <v>149</v>
      </c>
      <c r="G2663" s="57">
        <v>0</v>
      </c>
      <c r="H2663" s="145"/>
      <c r="I2663" s="144">
        <v>0</v>
      </c>
      <c r="J2663" s="146">
        <f t="shared" si="18"/>
        <v>0</v>
      </c>
    </row>
    <row r="2664" spans="1:10" s="32" customFormat="1" x14ac:dyDescent="0.3">
      <c r="A2664" s="32">
        <v>2017</v>
      </c>
      <c r="B2664" s="32" t="s">
        <v>9</v>
      </c>
      <c r="C2664" s="32" t="str">
        <f>VLOOKUP(B2664,lookup!A:C,3,FALSE)</f>
        <v>Non Metropolitan Fire Authorities</v>
      </c>
      <c r="D2664" s="32" t="str">
        <f>VLOOKUP(B2664,lookup!A:D,4,FALSE)</f>
        <v>E31000004</v>
      </c>
      <c r="E2664" s="32" t="s">
        <v>178</v>
      </c>
      <c r="F2664" s="32" t="s">
        <v>149</v>
      </c>
      <c r="G2664" s="57">
        <v>0</v>
      </c>
      <c r="H2664" s="145"/>
      <c r="I2664" s="144">
        <v>0</v>
      </c>
      <c r="J2664" s="146">
        <f t="shared" si="18"/>
        <v>0</v>
      </c>
    </row>
    <row r="2665" spans="1:10" s="32" customFormat="1" x14ac:dyDescent="0.3">
      <c r="A2665" s="32">
        <v>2017</v>
      </c>
      <c r="B2665" s="32" t="s">
        <v>9</v>
      </c>
      <c r="C2665" s="32" t="str">
        <f>VLOOKUP(B2665,lookup!A:C,3,FALSE)</f>
        <v>Non Metropolitan Fire Authorities</v>
      </c>
      <c r="D2665" s="32" t="str">
        <f>VLOOKUP(B2665,lookup!A:D,4,FALSE)</f>
        <v>E31000004</v>
      </c>
      <c r="E2665" s="32" t="s">
        <v>179</v>
      </c>
      <c r="F2665" s="32" t="s">
        <v>149</v>
      </c>
      <c r="G2665" s="57">
        <v>0</v>
      </c>
      <c r="H2665" s="145"/>
      <c r="I2665" s="144">
        <v>0</v>
      </c>
      <c r="J2665" s="146">
        <f t="shared" si="18"/>
        <v>0</v>
      </c>
    </row>
    <row r="2666" spans="1:10" s="32" customFormat="1" x14ac:dyDescent="0.3">
      <c r="A2666" s="32">
        <v>2017</v>
      </c>
      <c r="B2666" s="32" t="s">
        <v>9</v>
      </c>
      <c r="C2666" s="32" t="str">
        <f>VLOOKUP(B2666,lookup!A:C,3,FALSE)</f>
        <v>Non Metropolitan Fire Authorities</v>
      </c>
      <c r="D2666" s="32" t="str">
        <f>VLOOKUP(B2666,lookup!A:D,4,FALSE)</f>
        <v>E31000004</v>
      </c>
      <c r="E2666" s="32" t="s">
        <v>1087</v>
      </c>
      <c r="F2666" s="32" t="s">
        <v>149</v>
      </c>
      <c r="G2666" s="57">
        <v>0</v>
      </c>
      <c r="H2666" s="145"/>
      <c r="I2666" s="144">
        <v>0</v>
      </c>
      <c r="J2666" s="146">
        <f t="shared" si="18"/>
        <v>0</v>
      </c>
    </row>
    <row r="2667" spans="1:10" s="32" customFormat="1" x14ac:dyDescent="0.3">
      <c r="A2667" s="32">
        <v>2017</v>
      </c>
      <c r="B2667" s="32" t="s">
        <v>9</v>
      </c>
      <c r="C2667" s="32" t="str">
        <f>VLOOKUP(B2667,lookup!A:C,3,FALSE)</f>
        <v>Non Metropolitan Fire Authorities</v>
      </c>
      <c r="D2667" s="32" t="str">
        <f>VLOOKUP(B2667,lookup!A:D,4,FALSE)</f>
        <v>E31000004</v>
      </c>
      <c r="E2667" s="32" t="s">
        <v>176</v>
      </c>
      <c r="F2667" s="32" t="s">
        <v>149</v>
      </c>
      <c r="G2667" s="57">
        <v>0</v>
      </c>
      <c r="H2667" s="145"/>
      <c r="I2667" s="144">
        <v>0</v>
      </c>
      <c r="J2667" s="146">
        <f t="shared" si="18"/>
        <v>0</v>
      </c>
    </row>
    <row r="2668" spans="1:10" s="32" customFormat="1" x14ac:dyDescent="0.3">
      <c r="A2668" s="32">
        <v>2017</v>
      </c>
      <c r="B2668" s="32" t="s">
        <v>9</v>
      </c>
      <c r="C2668" s="32" t="str">
        <f>VLOOKUP(B2668,lookup!A:C,3,FALSE)</f>
        <v>Non Metropolitan Fire Authorities</v>
      </c>
      <c r="D2668" s="32" t="str">
        <f>VLOOKUP(B2668,lookup!A:D,4,FALSE)</f>
        <v>E31000004</v>
      </c>
      <c r="E2668" s="32" t="s">
        <v>175</v>
      </c>
      <c r="F2668" s="32" t="s">
        <v>150</v>
      </c>
      <c r="G2668" s="57">
        <v>95</v>
      </c>
      <c r="H2668" s="145"/>
      <c r="I2668" s="144">
        <v>95</v>
      </c>
      <c r="J2668" s="146">
        <f t="shared" si="18"/>
        <v>0</v>
      </c>
    </row>
    <row r="2669" spans="1:10" s="32" customFormat="1" x14ac:dyDescent="0.3">
      <c r="A2669" s="32">
        <v>2017</v>
      </c>
      <c r="B2669" s="32" t="s">
        <v>9</v>
      </c>
      <c r="C2669" s="32" t="str">
        <f>VLOOKUP(B2669,lookup!A:C,3,FALSE)</f>
        <v>Non Metropolitan Fire Authorities</v>
      </c>
      <c r="D2669" s="32" t="str">
        <f>VLOOKUP(B2669,lookup!A:D,4,FALSE)</f>
        <v>E31000004</v>
      </c>
      <c r="E2669" s="32" t="s">
        <v>177</v>
      </c>
      <c r="F2669" s="32" t="s">
        <v>150</v>
      </c>
      <c r="G2669" s="57">
        <v>1</v>
      </c>
      <c r="H2669" s="145"/>
      <c r="I2669" s="144">
        <v>1</v>
      </c>
      <c r="J2669" s="146">
        <f t="shared" si="18"/>
        <v>0</v>
      </c>
    </row>
    <row r="2670" spans="1:10" s="32" customFormat="1" x14ac:dyDescent="0.3">
      <c r="A2670" s="32">
        <v>2017</v>
      </c>
      <c r="B2670" s="32" t="s">
        <v>9</v>
      </c>
      <c r="C2670" s="32" t="str">
        <f>VLOOKUP(B2670,lookup!A:C,3,FALSE)</f>
        <v>Non Metropolitan Fire Authorities</v>
      </c>
      <c r="D2670" s="32" t="str">
        <f>VLOOKUP(B2670,lookup!A:D,4,FALSE)</f>
        <v>E31000004</v>
      </c>
      <c r="E2670" s="32" t="s">
        <v>178</v>
      </c>
      <c r="F2670" s="32" t="s">
        <v>150</v>
      </c>
      <c r="G2670" s="57">
        <v>1</v>
      </c>
      <c r="H2670" s="145"/>
      <c r="I2670" s="144">
        <v>1</v>
      </c>
      <c r="J2670" s="146">
        <f t="shared" si="18"/>
        <v>0</v>
      </c>
    </row>
    <row r="2671" spans="1:10" s="32" customFormat="1" x14ac:dyDescent="0.3">
      <c r="A2671" s="32">
        <v>2017</v>
      </c>
      <c r="B2671" s="32" t="s">
        <v>9</v>
      </c>
      <c r="C2671" s="32" t="str">
        <f>VLOOKUP(B2671,lookup!A:C,3,FALSE)</f>
        <v>Non Metropolitan Fire Authorities</v>
      </c>
      <c r="D2671" s="32" t="str">
        <f>VLOOKUP(B2671,lookup!A:D,4,FALSE)</f>
        <v>E31000004</v>
      </c>
      <c r="E2671" s="32" t="s">
        <v>179</v>
      </c>
      <c r="F2671" s="32" t="s">
        <v>150</v>
      </c>
      <c r="G2671" s="57">
        <v>1</v>
      </c>
      <c r="H2671" s="145"/>
      <c r="I2671" s="144">
        <v>1</v>
      </c>
      <c r="J2671" s="146">
        <f t="shared" si="18"/>
        <v>0</v>
      </c>
    </row>
    <row r="2672" spans="1:10" s="32" customFormat="1" x14ac:dyDescent="0.3">
      <c r="A2672" s="32">
        <v>2017</v>
      </c>
      <c r="B2672" s="32" t="s">
        <v>9</v>
      </c>
      <c r="C2672" s="32" t="str">
        <f>VLOOKUP(B2672,lookup!A:C,3,FALSE)</f>
        <v>Non Metropolitan Fire Authorities</v>
      </c>
      <c r="D2672" s="32" t="str">
        <f>VLOOKUP(B2672,lookup!A:D,4,FALSE)</f>
        <v>E31000004</v>
      </c>
      <c r="E2672" s="32" t="s">
        <v>1087</v>
      </c>
      <c r="F2672" s="32" t="s">
        <v>150</v>
      </c>
      <c r="G2672" s="57">
        <v>1</v>
      </c>
      <c r="H2672" s="145"/>
      <c r="I2672" s="144">
        <v>1</v>
      </c>
      <c r="J2672" s="146">
        <f t="shared" si="18"/>
        <v>0</v>
      </c>
    </row>
    <row r="2673" spans="1:10" s="32" customFormat="1" x14ac:dyDescent="0.3">
      <c r="A2673" s="32">
        <v>2017</v>
      </c>
      <c r="B2673" s="32" t="s">
        <v>9</v>
      </c>
      <c r="C2673" s="32" t="str">
        <f>VLOOKUP(B2673,lookup!A:C,3,FALSE)</f>
        <v>Non Metropolitan Fire Authorities</v>
      </c>
      <c r="D2673" s="32" t="str">
        <f>VLOOKUP(B2673,lookup!A:D,4,FALSE)</f>
        <v>E31000004</v>
      </c>
      <c r="E2673" s="32" t="s">
        <v>176</v>
      </c>
      <c r="F2673" s="32" t="s">
        <v>150</v>
      </c>
      <c r="G2673" s="57">
        <v>11</v>
      </c>
      <c r="H2673" s="145"/>
      <c r="I2673" s="144">
        <v>11</v>
      </c>
      <c r="J2673" s="146">
        <f t="shared" si="18"/>
        <v>0</v>
      </c>
    </row>
    <row r="2674" spans="1:10" s="32" customFormat="1" x14ac:dyDescent="0.3">
      <c r="A2674" s="32">
        <v>2017</v>
      </c>
      <c r="B2674" s="32" t="s">
        <v>12</v>
      </c>
      <c r="C2674" s="32" t="str">
        <f>VLOOKUP(B2674,lookup!A:C,3,FALSE)</f>
        <v>Non Metropolitan Fire Authorities</v>
      </c>
      <c r="D2674" s="32" t="str">
        <f>VLOOKUP(B2674,lookup!A:D,4,FALSE)</f>
        <v>E31000005</v>
      </c>
      <c r="E2674" s="32" t="s">
        <v>175</v>
      </c>
      <c r="F2674" s="32" t="s">
        <v>157</v>
      </c>
      <c r="G2674" s="57">
        <v>251</v>
      </c>
      <c r="H2674" s="145"/>
      <c r="I2674" s="144">
        <v>251</v>
      </c>
      <c r="J2674" s="146">
        <f t="shared" si="18"/>
        <v>0</v>
      </c>
    </row>
    <row r="2675" spans="1:10" s="32" customFormat="1" x14ac:dyDescent="0.3">
      <c r="A2675" s="32">
        <v>2017</v>
      </c>
      <c r="B2675" s="32" t="s">
        <v>12</v>
      </c>
      <c r="C2675" s="32" t="str">
        <f>VLOOKUP(B2675,lookup!A:C,3,FALSE)</f>
        <v>Non Metropolitan Fire Authorities</v>
      </c>
      <c r="D2675" s="32" t="str">
        <f>VLOOKUP(B2675,lookup!A:D,4,FALSE)</f>
        <v>E31000005</v>
      </c>
      <c r="E2675" s="32" t="s">
        <v>177</v>
      </c>
      <c r="F2675" s="32" t="s">
        <v>157</v>
      </c>
      <c r="G2675" s="57">
        <v>0</v>
      </c>
      <c r="H2675" s="145"/>
      <c r="I2675" s="144">
        <v>0</v>
      </c>
      <c r="J2675" s="146">
        <f t="shared" si="18"/>
        <v>0</v>
      </c>
    </row>
    <row r="2676" spans="1:10" s="32" customFormat="1" x14ac:dyDescent="0.3">
      <c r="A2676" s="32">
        <v>2017</v>
      </c>
      <c r="B2676" s="32" t="s">
        <v>12</v>
      </c>
      <c r="C2676" s="32" t="str">
        <f>VLOOKUP(B2676,lookup!A:C,3,FALSE)</f>
        <v>Non Metropolitan Fire Authorities</v>
      </c>
      <c r="D2676" s="32" t="str">
        <f>VLOOKUP(B2676,lookup!A:D,4,FALSE)</f>
        <v>E31000005</v>
      </c>
      <c r="E2676" s="32" t="s">
        <v>178</v>
      </c>
      <c r="F2676" s="32" t="s">
        <v>157</v>
      </c>
      <c r="G2676" s="57">
        <v>2</v>
      </c>
      <c r="H2676" s="145"/>
      <c r="I2676" s="144">
        <v>2</v>
      </c>
      <c r="J2676" s="146">
        <f t="shared" si="18"/>
        <v>0</v>
      </c>
    </row>
    <row r="2677" spans="1:10" s="32" customFormat="1" x14ac:dyDescent="0.3">
      <c r="A2677" s="32">
        <v>2017</v>
      </c>
      <c r="B2677" s="32" t="s">
        <v>12</v>
      </c>
      <c r="C2677" s="32" t="str">
        <f>VLOOKUP(B2677,lookup!A:C,3,FALSE)</f>
        <v>Non Metropolitan Fire Authorities</v>
      </c>
      <c r="D2677" s="32" t="str">
        <f>VLOOKUP(B2677,lookup!A:D,4,FALSE)</f>
        <v>E31000005</v>
      </c>
      <c r="E2677" s="32" t="s">
        <v>179</v>
      </c>
      <c r="F2677" s="32" t="s">
        <v>157</v>
      </c>
      <c r="G2677" s="57">
        <v>5</v>
      </c>
      <c r="H2677" s="145"/>
      <c r="I2677" s="144">
        <v>5</v>
      </c>
      <c r="J2677" s="146">
        <f t="shared" si="18"/>
        <v>0</v>
      </c>
    </row>
    <row r="2678" spans="1:10" s="32" customFormat="1" x14ac:dyDescent="0.3">
      <c r="A2678" s="32">
        <v>2017</v>
      </c>
      <c r="B2678" s="32" t="s">
        <v>12</v>
      </c>
      <c r="C2678" s="32" t="str">
        <f>VLOOKUP(B2678,lookup!A:C,3,FALSE)</f>
        <v>Non Metropolitan Fire Authorities</v>
      </c>
      <c r="D2678" s="32" t="str">
        <f>VLOOKUP(B2678,lookup!A:D,4,FALSE)</f>
        <v>E31000005</v>
      </c>
      <c r="E2678" s="32" t="s">
        <v>1087</v>
      </c>
      <c r="F2678" s="32" t="s">
        <v>157</v>
      </c>
      <c r="G2678" s="57">
        <v>0</v>
      </c>
      <c r="H2678" s="145"/>
      <c r="I2678" s="144">
        <v>0</v>
      </c>
      <c r="J2678" s="146">
        <f t="shared" si="18"/>
        <v>0</v>
      </c>
    </row>
    <row r="2679" spans="1:10" s="32" customFormat="1" x14ac:dyDescent="0.3">
      <c r="A2679" s="32">
        <v>2017</v>
      </c>
      <c r="B2679" s="32" t="s">
        <v>12</v>
      </c>
      <c r="C2679" s="32" t="str">
        <f>VLOOKUP(B2679,lookup!A:C,3,FALSE)</f>
        <v>Non Metropolitan Fire Authorities</v>
      </c>
      <c r="D2679" s="32" t="str">
        <f>VLOOKUP(B2679,lookup!A:D,4,FALSE)</f>
        <v>E31000005</v>
      </c>
      <c r="E2679" s="32" t="s">
        <v>176</v>
      </c>
      <c r="F2679" s="32" t="s">
        <v>157</v>
      </c>
      <c r="G2679" s="57">
        <v>11</v>
      </c>
      <c r="H2679" s="145"/>
      <c r="I2679" s="144">
        <v>11</v>
      </c>
      <c r="J2679" s="146">
        <f t="shared" si="18"/>
        <v>0</v>
      </c>
    </row>
    <row r="2680" spans="1:10" s="32" customFormat="1" x14ac:dyDescent="0.3">
      <c r="A2680" s="32">
        <v>2017</v>
      </c>
      <c r="B2680" s="32" t="s">
        <v>12</v>
      </c>
      <c r="C2680" s="32" t="str">
        <f>VLOOKUP(B2680,lookup!A:C,3,FALSE)</f>
        <v>Non Metropolitan Fire Authorities</v>
      </c>
      <c r="D2680" s="32" t="str">
        <f>VLOOKUP(B2680,lookup!A:D,4,FALSE)</f>
        <v>E31000005</v>
      </c>
      <c r="E2680" s="32" t="s">
        <v>175</v>
      </c>
      <c r="F2680" s="32" t="s">
        <v>158</v>
      </c>
      <c r="G2680" s="57">
        <v>211</v>
      </c>
      <c r="H2680" s="145"/>
      <c r="I2680" s="144">
        <v>211</v>
      </c>
      <c r="J2680" s="146">
        <f t="shared" si="18"/>
        <v>0</v>
      </c>
    </row>
    <row r="2681" spans="1:10" s="32" customFormat="1" x14ac:dyDescent="0.3">
      <c r="A2681" s="32">
        <v>2017</v>
      </c>
      <c r="B2681" s="32" t="s">
        <v>12</v>
      </c>
      <c r="C2681" s="32" t="str">
        <f>VLOOKUP(B2681,lookup!A:C,3,FALSE)</f>
        <v>Non Metropolitan Fire Authorities</v>
      </c>
      <c r="D2681" s="32" t="str">
        <f>VLOOKUP(B2681,lookup!A:D,4,FALSE)</f>
        <v>E31000005</v>
      </c>
      <c r="E2681" s="32" t="s">
        <v>177</v>
      </c>
      <c r="F2681" s="32" t="s">
        <v>158</v>
      </c>
      <c r="G2681" s="57">
        <v>1</v>
      </c>
      <c r="H2681" s="145"/>
      <c r="I2681" s="144">
        <v>1</v>
      </c>
      <c r="J2681" s="146">
        <f t="shared" si="18"/>
        <v>0</v>
      </c>
    </row>
    <row r="2682" spans="1:10" s="32" customFormat="1" x14ac:dyDescent="0.3">
      <c r="A2682" s="32">
        <v>2017</v>
      </c>
      <c r="B2682" s="32" t="s">
        <v>12</v>
      </c>
      <c r="C2682" s="32" t="str">
        <f>VLOOKUP(B2682,lookup!A:C,3,FALSE)</f>
        <v>Non Metropolitan Fire Authorities</v>
      </c>
      <c r="D2682" s="32" t="str">
        <f>VLOOKUP(B2682,lookup!A:D,4,FALSE)</f>
        <v>E31000005</v>
      </c>
      <c r="E2682" s="32" t="s">
        <v>178</v>
      </c>
      <c r="F2682" s="32" t="s">
        <v>158</v>
      </c>
      <c r="G2682" s="57">
        <v>0</v>
      </c>
      <c r="H2682" s="145"/>
      <c r="I2682" s="144">
        <v>0</v>
      </c>
      <c r="J2682" s="146">
        <f t="shared" si="18"/>
        <v>0</v>
      </c>
    </row>
    <row r="2683" spans="1:10" s="32" customFormat="1" x14ac:dyDescent="0.3">
      <c r="A2683" s="32">
        <v>2017</v>
      </c>
      <c r="B2683" s="32" t="s">
        <v>12</v>
      </c>
      <c r="C2683" s="32" t="str">
        <f>VLOOKUP(B2683,lookup!A:C,3,FALSE)</f>
        <v>Non Metropolitan Fire Authorities</v>
      </c>
      <c r="D2683" s="32" t="str">
        <f>VLOOKUP(B2683,lookup!A:D,4,FALSE)</f>
        <v>E31000005</v>
      </c>
      <c r="E2683" s="32" t="s">
        <v>179</v>
      </c>
      <c r="F2683" s="32" t="s">
        <v>158</v>
      </c>
      <c r="G2683" s="57">
        <v>3</v>
      </c>
      <c r="H2683" s="145"/>
      <c r="I2683" s="144">
        <v>3</v>
      </c>
      <c r="J2683" s="146">
        <f t="shared" si="18"/>
        <v>0</v>
      </c>
    </row>
    <row r="2684" spans="1:10" s="32" customFormat="1" x14ac:dyDescent="0.3">
      <c r="A2684" s="32">
        <v>2017</v>
      </c>
      <c r="B2684" s="32" t="s">
        <v>12</v>
      </c>
      <c r="C2684" s="32" t="str">
        <f>VLOOKUP(B2684,lookup!A:C,3,FALSE)</f>
        <v>Non Metropolitan Fire Authorities</v>
      </c>
      <c r="D2684" s="32" t="str">
        <f>VLOOKUP(B2684,lookup!A:D,4,FALSE)</f>
        <v>E31000005</v>
      </c>
      <c r="E2684" s="32" t="s">
        <v>1087</v>
      </c>
      <c r="F2684" s="32" t="s">
        <v>158</v>
      </c>
      <c r="G2684" s="57">
        <v>0</v>
      </c>
      <c r="H2684" s="145"/>
      <c r="I2684" s="144">
        <v>0</v>
      </c>
      <c r="J2684" s="146">
        <f t="shared" si="18"/>
        <v>0</v>
      </c>
    </row>
    <row r="2685" spans="1:10" s="32" customFormat="1" x14ac:dyDescent="0.3">
      <c r="A2685" s="32">
        <v>2017</v>
      </c>
      <c r="B2685" s="32" t="s">
        <v>12</v>
      </c>
      <c r="C2685" s="32" t="str">
        <f>VLOOKUP(B2685,lookup!A:C,3,FALSE)</f>
        <v>Non Metropolitan Fire Authorities</v>
      </c>
      <c r="D2685" s="32" t="str">
        <f>VLOOKUP(B2685,lookup!A:D,4,FALSE)</f>
        <v>E31000005</v>
      </c>
      <c r="E2685" s="32" t="s">
        <v>176</v>
      </c>
      <c r="F2685" s="32" t="s">
        <v>158</v>
      </c>
      <c r="G2685" s="57">
        <v>9</v>
      </c>
      <c r="H2685" s="145"/>
      <c r="I2685" s="144">
        <v>9</v>
      </c>
      <c r="J2685" s="146">
        <f t="shared" si="18"/>
        <v>0</v>
      </c>
    </row>
    <row r="2686" spans="1:10" s="32" customFormat="1" x14ac:dyDescent="0.3">
      <c r="A2686" s="32">
        <v>2017</v>
      </c>
      <c r="B2686" s="32" t="s">
        <v>12</v>
      </c>
      <c r="C2686" s="32" t="str">
        <f>VLOOKUP(B2686,lookup!A:C,3,FALSE)</f>
        <v>Non Metropolitan Fire Authorities</v>
      </c>
      <c r="D2686" s="32" t="str">
        <f>VLOOKUP(B2686,lookup!A:D,4,FALSE)</f>
        <v>E31000005</v>
      </c>
      <c r="E2686" s="32" t="s">
        <v>175</v>
      </c>
      <c r="F2686" s="32" t="s">
        <v>149</v>
      </c>
      <c r="G2686" s="57">
        <v>35</v>
      </c>
      <c r="H2686" s="145"/>
      <c r="I2686" s="144">
        <v>35</v>
      </c>
      <c r="J2686" s="146">
        <f t="shared" si="18"/>
        <v>0</v>
      </c>
    </row>
    <row r="2687" spans="1:10" s="32" customFormat="1" x14ac:dyDescent="0.3">
      <c r="A2687" s="32">
        <v>2017</v>
      </c>
      <c r="B2687" s="32" t="s">
        <v>12</v>
      </c>
      <c r="C2687" s="32" t="str">
        <f>VLOOKUP(B2687,lookup!A:C,3,FALSE)</f>
        <v>Non Metropolitan Fire Authorities</v>
      </c>
      <c r="D2687" s="32" t="str">
        <f>VLOOKUP(B2687,lookup!A:D,4,FALSE)</f>
        <v>E31000005</v>
      </c>
      <c r="E2687" s="32" t="s">
        <v>177</v>
      </c>
      <c r="F2687" s="32" t="s">
        <v>149</v>
      </c>
      <c r="G2687" s="57">
        <v>1</v>
      </c>
      <c r="H2687" s="145"/>
      <c r="I2687" s="144">
        <v>1</v>
      </c>
      <c r="J2687" s="146">
        <f t="shared" si="18"/>
        <v>0</v>
      </c>
    </row>
    <row r="2688" spans="1:10" s="32" customFormat="1" x14ac:dyDescent="0.3">
      <c r="A2688" s="32">
        <v>2017</v>
      </c>
      <c r="B2688" s="32" t="s">
        <v>12</v>
      </c>
      <c r="C2688" s="32" t="str">
        <f>VLOOKUP(B2688,lookup!A:C,3,FALSE)</f>
        <v>Non Metropolitan Fire Authorities</v>
      </c>
      <c r="D2688" s="32" t="str">
        <f>VLOOKUP(B2688,lookup!A:D,4,FALSE)</f>
        <v>E31000005</v>
      </c>
      <c r="E2688" s="32" t="s">
        <v>178</v>
      </c>
      <c r="F2688" s="32" t="s">
        <v>149</v>
      </c>
      <c r="G2688" s="57">
        <v>0</v>
      </c>
      <c r="H2688" s="145"/>
      <c r="I2688" s="144">
        <v>0</v>
      </c>
      <c r="J2688" s="146">
        <f t="shared" si="18"/>
        <v>0</v>
      </c>
    </row>
    <row r="2689" spans="1:10" s="32" customFormat="1" x14ac:dyDescent="0.3">
      <c r="A2689" s="32">
        <v>2017</v>
      </c>
      <c r="B2689" s="32" t="s">
        <v>12</v>
      </c>
      <c r="C2689" s="32" t="str">
        <f>VLOOKUP(B2689,lookup!A:C,3,FALSE)</f>
        <v>Non Metropolitan Fire Authorities</v>
      </c>
      <c r="D2689" s="32" t="str">
        <f>VLOOKUP(B2689,lookup!A:D,4,FALSE)</f>
        <v>E31000005</v>
      </c>
      <c r="E2689" s="32" t="s">
        <v>179</v>
      </c>
      <c r="F2689" s="32" t="s">
        <v>149</v>
      </c>
      <c r="G2689" s="57">
        <v>0</v>
      </c>
      <c r="H2689" s="145"/>
      <c r="I2689" s="144">
        <v>0</v>
      </c>
      <c r="J2689" s="146">
        <f t="shared" si="18"/>
        <v>0</v>
      </c>
    </row>
    <row r="2690" spans="1:10" s="32" customFormat="1" x14ac:dyDescent="0.3">
      <c r="A2690" s="32">
        <v>2017</v>
      </c>
      <c r="B2690" s="32" t="s">
        <v>12</v>
      </c>
      <c r="C2690" s="32" t="str">
        <f>VLOOKUP(B2690,lookup!A:C,3,FALSE)</f>
        <v>Non Metropolitan Fire Authorities</v>
      </c>
      <c r="D2690" s="32" t="str">
        <f>VLOOKUP(B2690,lookup!A:D,4,FALSE)</f>
        <v>E31000005</v>
      </c>
      <c r="E2690" s="32" t="s">
        <v>1087</v>
      </c>
      <c r="F2690" s="32" t="s">
        <v>149</v>
      </c>
      <c r="G2690" s="57">
        <v>0</v>
      </c>
      <c r="H2690" s="145"/>
      <c r="I2690" s="144">
        <v>0</v>
      </c>
      <c r="J2690" s="146">
        <f t="shared" si="18"/>
        <v>0</v>
      </c>
    </row>
    <row r="2691" spans="1:10" s="32" customFormat="1" x14ac:dyDescent="0.3">
      <c r="A2691" s="32">
        <v>2017</v>
      </c>
      <c r="B2691" s="32" t="s">
        <v>12</v>
      </c>
      <c r="C2691" s="32" t="str">
        <f>VLOOKUP(B2691,lookup!A:C,3,FALSE)</f>
        <v>Non Metropolitan Fire Authorities</v>
      </c>
      <c r="D2691" s="32" t="str">
        <f>VLOOKUP(B2691,lookup!A:D,4,FALSE)</f>
        <v>E31000005</v>
      </c>
      <c r="E2691" s="32" t="s">
        <v>176</v>
      </c>
      <c r="F2691" s="32" t="s">
        <v>149</v>
      </c>
      <c r="G2691" s="57">
        <v>2</v>
      </c>
      <c r="H2691" s="145"/>
      <c r="I2691" s="144">
        <v>2</v>
      </c>
      <c r="J2691" s="146">
        <f t="shared" ref="J2691:J2754" si="19">G2691-I2691</f>
        <v>0</v>
      </c>
    </row>
    <row r="2692" spans="1:10" s="32" customFormat="1" x14ac:dyDescent="0.3">
      <c r="A2692" s="32">
        <v>2017</v>
      </c>
      <c r="B2692" s="32" t="s">
        <v>12</v>
      </c>
      <c r="C2692" s="32" t="str">
        <f>VLOOKUP(B2692,lookup!A:C,3,FALSE)</f>
        <v>Non Metropolitan Fire Authorities</v>
      </c>
      <c r="D2692" s="32" t="str">
        <f>VLOOKUP(B2692,lookup!A:D,4,FALSE)</f>
        <v>E31000005</v>
      </c>
      <c r="E2692" s="32" t="s">
        <v>175</v>
      </c>
      <c r="F2692" s="32" t="s">
        <v>150</v>
      </c>
      <c r="G2692" s="57">
        <v>120</v>
      </c>
      <c r="H2692" s="145"/>
      <c r="I2692" s="144">
        <v>120</v>
      </c>
      <c r="J2692" s="146">
        <f t="shared" si="19"/>
        <v>0</v>
      </c>
    </row>
    <row r="2693" spans="1:10" s="32" customFormat="1" x14ac:dyDescent="0.3">
      <c r="A2693" s="32">
        <v>2017</v>
      </c>
      <c r="B2693" s="32" t="s">
        <v>12</v>
      </c>
      <c r="C2693" s="32" t="str">
        <f>VLOOKUP(B2693,lookup!A:C,3,FALSE)</f>
        <v>Non Metropolitan Fire Authorities</v>
      </c>
      <c r="D2693" s="32" t="str">
        <f>VLOOKUP(B2693,lookup!A:D,4,FALSE)</f>
        <v>E31000005</v>
      </c>
      <c r="E2693" s="32" t="s">
        <v>177</v>
      </c>
      <c r="F2693" s="32" t="s">
        <v>150</v>
      </c>
      <c r="G2693" s="57">
        <v>0</v>
      </c>
      <c r="H2693" s="145"/>
      <c r="I2693" s="144">
        <v>0</v>
      </c>
      <c r="J2693" s="146">
        <f t="shared" si="19"/>
        <v>0</v>
      </c>
    </row>
    <row r="2694" spans="1:10" s="32" customFormat="1" x14ac:dyDescent="0.3">
      <c r="A2694" s="32">
        <v>2017</v>
      </c>
      <c r="B2694" s="32" t="s">
        <v>12</v>
      </c>
      <c r="C2694" s="32" t="str">
        <f>VLOOKUP(B2694,lookup!A:C,3,FALSE)</f>
        <v>Non Metropolitan Fire Authorities</v>
      </c>
      <c r="D2694" s="32" t="str">
        <f>VLOOKUP(B2694,lookup!A:D,4,FALSE)</f>
        <v>E31000005</v>
      </c>
      <c r="E2694" s="32" t="s">
        <v>178</v>
      </c>
      <c r="F2694" s="32" t="s">
        <v>150</v>
      </c>
      <c r="G2694" s="57">
        <v>4</v>
      </c>
      <c r="H2694" s="145"/>
      <c r="I2694" s="144">
        <v>4</v>
      </c>
      <c r="J2694" s="146">
        <f t="shared" si="19"/>
        <v>0</v>
      </c>
    </row>
    <row r="2695" spans="1:10" s="32" customFormat="1" x14ac:dyDescent="0.3">
      <c r="A2695" s="32">
        <v>2017</v>
      </c>
      <c r="B2695" s="32" t="s">
        <v>12</v>
      </c>
      <c r="C2695" s="32" t="str">
        <f>VLOOKUP(B2695,lookup!A:C,3,FALSE)</f>
        <v>Non Metropolitan Fire Authorities</v>
      </c>
      <c r="D2695" s="32" t="str">
        <f>VLOOKUP(B2695,lookup!A:D,4,FALSE)</f>
        <v>E31000005</v>
      </c>
      <c r="E2695" s="32" t="s">
        <v>179</v>
      </c>
      <c r="F2695" s="32" t="s">
        <v>150</v>
      </c>
      <c r="G2695" s="57">
        <v>1</v>
      </c>
      <c r="H2695" s="145"/>
      <c r="I2695" s="144">
        <v>1</v>
      </c>
      <c r="J2695" s="146">
        <f t="shared" si="19"/>
        <v>0</v>
      </c>
    </row>
    <row r="2696" spans="1:10" s="32" customFormat="1" x14ac:dyDescent="0.3">
      <c r="A2696" s="32">
        <v>2017</v>
      </c>
      <c r="B2696" s="32" t="s">
        <v>12</v>
      </c>
      <c r="C2696" s="32" t="str">
        <f>VLOOKUP(B2696,lookup!A:C,3,FALSE)</f>
        <v>Non Metropolitan Fire Authorities</v>
      </c>
      <c r="D2696" s="32" t="str">
        <f>VLOOKUP(B2696,lookup!A:D,4,FALSE)</f>
        <v>E31000005</v>
      </c>
      <c r="E2696" s="32" t="s">
        <v>1087</v>
      </c>
      <c r="F2696" s="32" t="s">
        <v>150</v>
      </c>
      <c r="G2696" s="57">
        <v>0</v>
      </c>
      <c r="H2696" s="145"/>
      <c r="I2696" s="144">
        <v>0</v>
      </c>
      <c r="J2696" s="146">
        <f t="shared" si="19"/>
        <v>0</v>
      </c>
    </row>
    <row r="2697" spans="1:10" s="32" customFormat="1" x14ac:dyDescent="0.3">
      <c r="A2697" s="32">
        <v>2017</v>
      </c>
      <c r="B2697" s="32" t="s">
        <v>12</v>
      </c>
      <c r="C2697" s="32" t="str">
        <f>VLOOKUP(B2697,lookup!A:C,3,FALSE)</f>
        <v>Non Metropolitan Fire Authorities</v>
      </c>
      <c r="D2697" s="32" t="str">
        <f>VLOOKUP(B2697,lookup!A:D,4,FALSE)</f>
        <v>E31000005</v>
      </c>
      <c r="E2697" s="32" t="s">
        <v>176</v>
      </c>
      <c r="F2697" s="32" t="s">
        <v>150</v>
      </c>
      <c r="G2697" s="57">
        <v>5</v>
      </c>
      <c r="H2697" s="145"/>
      <c r="I2697" s="144">
        <v>5</v>
      </c>
      <c r="J2697" s="146">
        <f t="shared" si="19"/>
        <v>0</v>
      </c>
    </row>
    <row r="2698" spans="1:10" s="32" customFormat="1" x14ac:dyDescent="0.3">
      <c r="A2698" s="32">
        <v>2017</v>
      </c>
      <c r="B2698" s="32" t="s">
        <v>15</v>
      </c>
      <c r="C2698" s="32" t="str">
        <f>VLOOKUP(B2698,lookup!A:C,3,FALSE)</f>
        <v>Non Metropolitan Fire Authorities</v>
      </c>
      <c r="D2698" s="32" t="str">
        <f>VLOOKUP(B2698,lookup!A:D,4,FALSE)</f>
        <v>E31000006</v>
      </c>
      <c r="E2698" s="32" t="s">
        <v>175</v>
      </c>
      <c r="F2698" s="32" t="s">
        <v>157</v>
      </c>
      <c r="G2698" s="57">
        <v>393</v>
      </c>
      <c r="H2698" s="145"/>
      <c r="I2698" s="144">
        <v>393</v>
      </c>
      <c r="J2698" s="146">
        <f t="shared" si="19"/>
        <v>0</v>
      </c>
    </row>
    <row r="2699" spans="1:10" s="32" customFormat="1" x14ac:dyDescent="0.3">
      <c r="A2699" s="32">
        <v>2017</v>
      </c>
      <c r="B2699" s="32" t="s">
        <v>15</v>
      </c>
      <c r="C2699" s="32" t="str">
        <f>VLOOKUP(B2699,lookup!A:C,3,FALSE)</f>
        <v>Non Metropolitan Fire Authorities</v>
      </c>
      <c r="D2699" s="32" t="str">
        <f>VLOOKUP(B2699,lookup!A:D,4,FALSE)</f>
        <v>E31000006</v>
      </c>
      <c r="E2699" s="32" t="s">
        <v>177</v>
      </c>
      <c r="F2699" s="32" t="s">
        <v>157</v>
      </c>
      <c r="G2699" s="57">
        <v>1</v>
      </c>
      <c r="H2699" s="145"/>
      <c r="I2699" s="144">
        <v>1</v>
      </c>
      <c r="J2699" s="146">
        <f t="shared" si="19"/>
        <v>0</v>
      </c>
    </row>
    <row r="2700" spans="1:10" s="32" customFormat="1" x14ac:dyDescent="0.3">
      <c r="A2700" s="32">
        <v>2017</v>
      </c>
      <c r="B2700" s="32" t="s">
        <v>15</v>
      </c>
      <c r="C2700" s="32" t="str">
        <f>VLOOKUP(B2700,lookup!A:C,3,FALSE)</f>
        <v>Non Metropolitan Fire Authorities</v>
      </c>
      <c r="D2700" s="32" t="str">
        <f>VLOOKUP(B2700,lookup!A:D,4,FALSE)</f>
        <v>E31000006</v>
      </c>
      <c r="E2700" s="32" t="s">
        <v>178</v>
      </c>
      <c r="F2700" s="32" t="s">
        <v>157</v>
      </c>
      <c r="G2700" s="57">
        <v>3</v>
      </c>
      <c r="H2700" s="145"/>
      <c r="I2700" s="144">
        <v>3</v>
      </c>
      <c r="J2700" s="146">
        <f t="shared" si="19"/>
        <v>0</v>
      </c>
    </row>
    <row r="2701" spans="1:10" s="32" customFormat="1" x14ac:dyDescent="0.3">
      <c r="A2701" s="32">
        <v>2017</v>
      </c>
      <c r="B2701" s="32" t="s">
        <v>15</v>
      </c>
      <c r="C2701" s="32" t="str">
        <f>VLOOKUP(B2701,lookup!A:C,3,FALSE)</f>
        <v>Non Metropolitan Fire Authorities</v>
      </c>
      <c r="D2701" s="32" t="str">
        <f>VLOOKUP(B2701,lookup!A:D,4,FALSE)</f>
        <v>E31000006</v>
      </c>
      <c r="E2701" s="32" t="s">
        <v>179</v>
      </c>
      <c r="F2701" s="32" t="s">
        <v>157</v>
      </c>
      <c r="G2701" s="57">
        <v>1</v>
      </c>
      <c r="H2701" s="145"/>
      <c r="I2701" s="144">
        <v>1</v>
      </c>
      <c r="J2701" s="146">
        <f t="shared" si="19"/>
        <v>0</v>
      </c>
    </row>
    <row r="2702" spans="1:10" s="32" customFormat="1" x14ac:dyDescent="0.3">
      <c r="A2702" s="32">
        <v>2017</v>
      </c>
      <c r="B2702" s="32" t="s">
        <v>15</v>
      </c>
      <c r="C2702" s="32" t="str">
        <f>VLOOKUP(B2702,lookup!A:C,3,FALSE)</f>
        <v>Non Metropolitan Fire Authorities</v>
      </c>
      <c r="D2702" s="32" t="str">
        <f>VLOOKUP(B2702,lookup!A:D,4,FALSE)</f>
        <v>E31000006</v>
      </c>
      <c r="E2702" s="32" t="s">
        <v>1087</v>
      </c>
      <c r="F2702" s="32" t="s">
        <v>157</v>
      </c>
      <c r="G2702" s="57">
        <v>1</v>
      </c>
      <c r="H2702" s="145"/>
      <c r="I2702" s="144">
        <v>1</v>
      </c>
      <c r="J2702" s="146">
        <f t="shared" si="19"/>
        <v>0</v>
      </c>
    </row>
    <row r="2703" spans="1:10" s="32" customFormat="1" x14ac:dyDescent="0.3">
      <c r="A2703" s="32">
        <v>2017</v>
      </c>
      <c r="B2703" s="32" t="s">
        <v>15</v>
      </c>
      <c r="C2703" s="32" t="str">
        <f>VLOOKUP(B2703,lookup!A:C,3,FALSE)</f>
        <v>Non Metropolitan Fire Authorities</v>
      </c>
      <c r="D2703" s="32" t="str">
        <f>VLOOKUP(B2703,lookup!A:D,4,FALSE)</f>
        <v>E31000006</v>
      </c>
      <c r="E2703" s="32" t="s">
        <v>176</v>
      </c>
      <c r="F2703" s="32" t="s">
        <v>157</v>
      </c>
      <c r="G2703" s="57">
        <v>8</v>
      </c>
      <c r="H2703" s="145"/>
      <c r="I2703" s="144">
        <v>8</v>
      </c>
      <c r="J2703" s="146">
        <f t="shared" si="19"/>
        <v>0</v>
      </c>
    </row>
    <row r="2704" spans="1:10" s="32" customFormat="1" x14ac:dyDescent="0.3">
      <c r="A2704" s="32">
        <v>2017</v>
      </c>
      <c r="B2704" s="32" t="s">
        <v>15</v>
      </c>
      <c r="C2704" s="32" t="str">
        <f>VLOOKUP(B2704,lookup!A:C,3,FALSE)</f>
        <v>Non Metropolitan Fire Authorities</v>
      </c>
      <c r="D2704" s="32" t="str">
        <f>VLOOKUP(B2704,lookup!A:D,4,FALSE)</f>
        <v>E31000006</v>
      </c>
      <c r="E2704" s="32" t="s">
        <v>175</v>
      </c>
      <c r="F2704" s="32" t="s">
        <v>158</v>
      </c>
      <c r="G2704" s="57">
        <v>259</v>
      </c>
      <c r="H2704" s="145"/>
      <c r="I2704" s="144">
        <v>259</v>
      </c>
      <c r="J2704" s="146">
        <f t="shared" si="19"/>
        <v>0</v>
      </c>
    </row>
    <row r="2705" spans="1:10" s="32" customFormat="1" x14ac:dyDescent="0.3">
      <c r="A2705" s="32">
        <v>2017</v>
      </c>
      <c r="B2705" s="32" t="s">
        <v>15</v>
      </c>
      <c r="C2705" s="32" t="str">
        <f>VLOOKUP(B2705,lookup!A:C,3,FALSE)</f>
        <v>Non Metropolitan Fire Authorities</v>
      </c>
      <c r="D2705" s="32" t="str">
        <f>VLOOKUP(B2705,lookup!A:D,4,FALSE)</f>
        <v>E31000006</v>
      </c>
      <c r="E2705" s="32" t="s">
        <v>177</v>
      </c>
      <c r="F2705" s="32" t="s">
        <v>158</v>
      </c>
      <c r="G2705" s="57">
        <v>4</v>
      </c>
      <c r="H2705" s="145"/>
      <c r="I2705" s="144">
        <v>4</v>
      </c>
      <c r="J2705" s="146">
        <f t="shared" si="19"/>
        <v>0</v>
      </c>
    </row>
    <row r="2706" spans="1:10" s="32" customFormat="1" x14ac:dyDescent="0.3">
      <c r="A2706" s="32">
        <v>2017</v>
      </c>
      <c r="B2706" s="32" t="s">
        <v>15</v>
      </c>
      <c r="C2706" s="32" t="str">
        <f>VLOOKUP(B2706,lookup!A:C,3,FALSE)</f>
        <v>Non Metropolitan Fire Authorities</v>
      </c>
      <c r="D2706" s="32" t="str">
        <f>VLOOKUP(B2706,lookup!A:D,4,FALSE)</f>
        <v>E31000006</v>
      </c>
      <c r="E2706" s="32" t="s">
        <v>178</v>
      </c>
      <c r="F2706" s="32" t="s">
        <v>158</v>
      </c>
      <c r="G2706" s="57">
        <v>0</v>
      </c>
      <c r="H2706" s="145"/>
      <c r="I2706" s="144">
        <v>0</v>
      </c>
      <c r="J2706" s="146">
        <f t="shared" si="19"/>
        <v>0</v>
      </c>
    </row>
    <row r="2707" spans="1:10" s="32" customFormat="1" x14ac:dyDescent="0.3">
      <c r="A2707" s="32">
        <v>2017</v>
      </c>
      <c r="B2707" s="32" t="s">
        <v>15</v>
      </c>
      <c r="C2707" s="32" t="str">
        <f>VLOOKUP(B2707,lookup!A:C,3,FALSE)</f>
        <v>Non Metropolitan Fire Authorities</v>
      </c>
      <c r="D2707" s="32" t="str">
        <f>VLOOKUP(B2707,lookup!A:D,4,FALSE)</f>
        <v>E31000006</v>
      </c>
      <c r="E2707" s="32" t="s">
        <v>179</v>
      </c>
      <c r="F2707" s="32" t="s">
        <v>158</v>
      </c>
      <c r="G2707" s="57">
        <v>2</v>
      </c>
      <c r="H2707" s="145"/>
      <c r="I2707" s="144">
        <v>2</v>
      </c>
      <c r="J2707" s="146">
        <f t="shared" si="19"/>
        <v>0</v>
      </c>
    </row>
    <row r="2708" spans="1:10" s="32" customFormat="1" x14ac:dyDescent="0.3">
      <c r="A2708" s="32">
        <v>2017</v>
      </c>
      <c r="B2708" s="32" t="s">
        <v>15</v>
      </c>
      <c r="C2708" s="32" t="str">
        <f>VLOOKUP(B2708,lookup!A:C,3,FALSE)</f>
        <v>Non Metropolitan Fire Authorities</v>
      </c>
      <c r="D2708" s="32" t="str">
        <f>VLOOKUP(B2708,lookup!A:D,4,FALSE)</f>
        <v>E31000006</v>
      </c>
      <c r="E2708" s="32" t="s">
        <v>1087</v>
      </c>
      <c r="F2708" s="32" t="s">
        <v>158</v>
      </c>
      <c r="G2708" s="57">
        <v>0</v>
      </c>
      <c r="H2708" s="145"/>
      <c r="I2708" s="144">
        <v>0</v>
      </c>
      <c r="J2708" s="146">
        <f t="shared" si="19"/>
        <v>0</v>
      </c>
    </row>
    <row r="2709" spans="1:10" s="32" customFormat="1" x14ac:dyDescent="0.3">
      <c r="A2709" s="32">
        <v>2017</v>
      </c>
      <c r="B2709" s="32" t="s">
        <v>15</v>
      </c>
      <c r="C2709" s="32" t="str">
        <f>VLOOKUP(B2709,lookup!A:C,3,FALSE)</f>
        <v>Non Metropolitan Fire Authorities</v>
      </c>
      <c r="D2709" s="32" t="str">
        <f>VLOOKUP(B2709,lookup!A:D,4,FALSE)</f>
        <v>E31000006</v>
      </c>
      <c r="E2709" s="32" t="s">
        <v>176</v>
      </c>
      <c r="F2709" s="32" t="s">
        <v>158</v>
      </c>
      <c r="G2709" s="57">
        <v>3</v>
      </c>
      <c r="H2709" s="145"/>
      <c r="I2709" s="144">
        <v>3</v>
      </c>
      <c r="J2709" s="146">
        <f t="shared" si="19"/>
        <v>0</v>
      </c>
    </row>
    <row r="2710" spans="1:10" s="32" customFormat="1" x14ac:dyDescent="0.3">
      <c r="A2710" s="32">
        <v>2017</v>
      </c>
      <c r="B2710" s="32" t="s">
        <v>15</v>
      </c>
      <c r="C2710" s="32" t="str">
        <f>VLOOKUP(B2710,lookup!A:C,3,FALSE)</f>
        <v>Non Metropolitan Fire Authorities</v>
      </c>
      <c r="D2710" s="32" t="str">
        <f>VLOOKUP(B2710,lookup!A:D,4,FALSE)</f>
        <v>E31000006</v>
      </c>
      <c r="E2710" s="32" t="s">
        <v>175</v>
      </c>
      <c r="F2710" s="32" t="s">
        <v>149</v>
      </c>
      <c r="G2710" s="57">
        <v>0</v>
      </c>
      <c r="H2710" s="145"/>
      <c r="I2710" s="144">
        <v>0</v>
      </c>
      <c r="J2710" s="146">
        <f t="shared" si="19"/>
        <v>0</v>
      </c>
    </row>
    <row r="2711" spans="1:10" s="32" customFormat="1" x14ac:dyDescent="0.3">
      <c r="A2711" s="32">
        <v>2017</v>
      </c>
      <c r="B2711" s="32" t="s">
        <v>15</v>
      </c>
      <c r="C2711" s="32" t="str">
        <f>VLOOKUP(B2711,lookup!A:C,3,FALSE)</f>
        <v>Non Metropolitan Fire Authorities</v>
      </c>
      <c r="D2711" s="32" t="str">
        <f>VLOOKUP(B2711,lookup!A:D,4,FALSE)</f>
        <v>E31000006</v>
      </c>
      <c r="E2711" s="32" t="s">
        <v>177</v>
      </c>
      <c r="F2711" s="32" t="s">
        <v>149</v>
      </c>
      <c r="G2711" s="57">
        <v>0</v>
      </c>
      <c r="H2711" s="145"/>
      <c r="I2711" s="144">
        <v>0</v>
      </c>
      <c r="J2711" s="146">
        <f t="shared" si="19"/>
        <v>0</v>
      </c>
    </row>
    <row r="2712" spans="1:10" s="32" customFormat="1" x14ac:dyDescent="0.3">
      <c r="A2712" s="32">
        <v>2017</v>
      </c>
      <c r="B2712" s="32" t="s">
        <v>15</v>
      </c>
      <c r="C2712" s="32" t="str">
        <f>VLOOKUP(B2712,lookup!A:C,3,FALSE)</f>
        <v>Non Metropolitan Fire Authorities</v>
      </c>
      <c r="D2712" s="32" t="str">
        <f>VLOOKUP(B2712,lookup!A:D,4,FALSE)</f>
        <v>E31000006</v>
      </c>
      <c r="E2712" s="32" t="s">
        <v>178</v>
      </c>
      <c r="F2712" s="32" t="s">
        <v>149</v>
      </c>
      <c r="G2712" s="57">
        <v>0</v>
      </c>
      <c r="H2712" s="145"/>
      <c r="I2712" s="144">
        <v>0</v>
      </c>
      <c r="J2712" s="146">
        <f t="shared" si="19"/>
        <v>0</v>
      </c>
    </row>
    <row r="2713" spans="1:10" s="32" customFormat="1" x14ac:dyDescent="0.3">
      <c r="A2713" s="32">
        <v>2017</v>
      </c>
      <c r="B2713" s="32" t="s">
        <v>15</v>
      </c>
      <c r="C2713" s="32" t="str">
        <f>VLOOKUP(B2713,lookup!A:C,3,FALSE)</f>
        <v>Non Metropolitan Fire Authorities</v>
      </c>
      <c r="D2713" s="32" t="str">
        <f>VLOOKUP(B2713,lookup!A:D,4,FALSE)</f>
        <v>E31000006</v>
      </c>
      <c r="E2713" s="32" t="s">
        <v>179</v>
      </c>
      <c r="F2713" s="32" t="s">
        <v>149</v>
      </c>
      <c r="G2713" s="57">
        <v>0</v>
      </c>
      <c r="H2713" s="145"/>
      <c r="I2713" s="144">
        <v>0</v>
      </c>
      <c r="J2713" s="146">
        <f t="shared" si="19"/>
        <v>0</v>
      </c>
    </row>
    <row r="2714" spans="1:10" s="32" customFormat="1" x14ac:dyDescent="0.3">
      <c r="A2714" s="32">
        <v>2017</v>
      </c>
      <c r="B2714" s="32" t="s">
        <v>15</v>
      </c>
      <c r="C2714" s="32" t="str">
        <f>VLOOKUP(B2714,lookup!A:C,3,FALSE)</f>
        <v>Non Metropolitan Fire Authorities</v>
      </c>
      <c r="D2714" s="32" t="str">
        <f>VLOOKUP(B2714,lookup!A:D,4,FALSE)</f>
        <v>E31000006</v>
      </c>
      <c r="E2714" s="32" t="s">
        <v>1087</v>
      </c>
      <c r="F2714" s="32" t="s">
        <v>149</v>
      </c>
      <c r="G2714" s="57">
        <v>0</v>
      </c>
      <c r="H2714" s="145"/>
      <c r="I2714" s="144">
        <v>0</v>
      </c>
      <c r="J2714" s="146">
        <f t="shared" si="19"/>
        <v>0</v>
      </c>
    </row>
    <row r="2715" spans="1:10" s="32" customFormat="1" x14ac:dyDescent="0.3">
      <c r="A2715" s="32">
        <v>2017</v>
      </c>
      <c r="B2715" s="32" t="s">
        <v>15</v>
      </c>
      <c r="C2715" s="32" t="str">
        <f>VLOOKUP(B2715,lookup!A:C,3,FALSE)</f>
        <v>Non Metropolitan Fire Authorities</v>
      </c>
      <c r="D2715" s="32" t="str">
        <f>VLOOKUP(B2715,lookup!A:D,4,FALSE)</f>
        <v>E31000006</v>
      </c>
      <c r="E2715" s="32" t="s">
        <v>176</v>
      </c>
      <c r="F2715" s="32" t="s">
        <v>149</v>
      </c>
      <c r="G2715" s="57">
        <v>0</v>
      </c>
      <c r="H2715" s="145"/>
      <c r="I2715" s="144">
        <v>0</v>
      </c>
      <c r="J2715" s="146">
        <f t="shared" si="19"/>
        <v>0</v>
      </c>
    </row>
    <row r="2716" spans="1:10" s="32" customFormat="1" x14ac:dyDescent="0.3">
      <c r="A2716" s="32">
        <v>2017</v>
      </c>
      <c r="B2716" s="32" t="s">
        <v>15</v>
      </c>
      <c r="C2716" s="32" t="str">
        <f>VLOOKUP(B2716,lookup!A:C,3,FALSE)</f>
        <v>Non Metropolitan Fire Authorities</v>
      </c>
      <c r="D2716" s="32" t="str">
        <f>VLOOKUP(B2716,lookup!A:D,4,FALSE)</f>
        <v>E31000006</v>
      </c>
      <c r="E2716" s="32" t="s">
        <v>175</v>
      </c>
      <c r="F2716" s="32" t="s">
        <v>150</v>
      </c>
      <c r="G2716" s="57">
        <v>217</v>
      </c>
      <c r="H2716" s="145"/>
      <c r="I2716" s="144">
        <v>217</v>
      </c>
      <c r="J2716" s="146">
        <f t="shared" si="19"/>
        <v>0</v>
      </c>
    </row>
    <row r="2717" spans="1:10" s="32" customFormat="1" x14ac:dyDescent="0.3">
      <c r="A2717" s="32">
        <v>2017</v>
      </c>
      <c r="B2717" s="32" t="s">
        <v>15</v>
      </c>
      <c r="C2717" s="32" t="str">
        <f>VLOOKUP(B2717,lookup!A:C,3,FALSE)</f>
        <v>Non Metropolitan Fire Authorities</v>
      </c>
      <c r="D2717" s="32" t="str">
        <f>VLOOKUP(B2717,lookup!A:D,4,FALSE)</f>
        <v>E31000006</v>
      </c>
      <c r="E2717" s="32" t="s">
        <v>177</v>
      </c>
      <c r="F2717" s="32" t="s">
        <v>150</v>
      </c>
      <c r="G2717" s="57">
        <v>2</v>
      </c>
      <c r="H2717" s="145"/>
      <c r="I2717" s="144">
        <v>2</v>
      </c>
      <c r="J2717" s="146">
        <f t="shared" si="19"/>
        <v>0</v>
      </c>
    </row>
    <row r="2718" spans="1:10" s="32" customFormat="1" x14ac:dyDescent="0.3">
      <c r="A2718" s="32">
        <v>2017</v>
      </c>
      <c r="B2718" s="32" t="s">
        <v>15</v>
      </c>
      <c r="C2718" s="32" t="str">
        <f>VLOOKUP(B2718,lookup!A:C,3,FALSE)</f>
        <v>Non Metropolitan Fire Authorities</v>
      </c>
      <c r="D2718" s="32" t="str">
        <f>VLOOKUP(B2718,lookup!A:D,4,FALSE)</f>
        <v>E31000006</v>
      </c>
      <c r="E2718" s="32" t="s">
        <v>178</v>
      </c>
      <c r="F2718" s="32" t="s">
        <v>150</v>
      </c>
      <c r="G2718" s="57">
        <v>1</v>
      </c>
      <c r="H2718" s="145"/>
      <c r="I2718" s="144">
        <v>1</v>
      </c>
      <c r="J2718" s="146">
        <f t="shared" si="19"/>
        <v>0</v>
      </c>
    </row>
    <row r="2719" spans="1:10" s="32" customFormat="1" x14ac:dyDescent="0.3">
      <c r="A2719" s="32">
        <v>2017</v>
      </c>
      <c r="B2719" s="32" t="s">
        <v>15</v>
      </c>
      <c r="C2719" s="32" t="str">
        <f>VLOOKUP(B2719,lookup!A:C,3,FALSE)</f>
        <v>Non Metropolitan Fire Authorities</v>
      </c>
      <c r="D2719" s="32" t="str">
        <f>VLOOKUP(B2719,lookup!A:D,4,FALSE)</f>
        <v>E31000006</v>
      </c>
      <c r="E2719" s="32" t="s">
        <v>179</v>
      </c>
      <c r="F2719" s="32" t="s">
        <v>150</v>
      </c>
      <c r="G2719" s="57">
        <v>0</v>
      </c>
      <c r="H2719" s="145"/>
      <c r="I2719" s="144">
        <v>0</v>
      </c>
      <c r="J2719" s="146">
        <f t="shared" si="19"/>
        <v>0</v>
      </c>
    </row>
    <row r="2720" spans="1:10" s="32" customFormat="1" x14ac:dyDescent="0.3">
      <c r="A2720" s="32">
        <v>2017</v>
      </c>
      <c r="B2720" s="32" t="s">
        <v>15</v>
      </c>
      <c r="C2720" s="32" t="str">
        <f>VLOOKUP(B2720,lookup!A:C,3,FALSE)</f>
        <v>Non Metropolitan Fire Authorities</v>
      </c>
      <c r="D2720" s="32" t="str">
        <f>VLOOKUP(B2720,lookup!A:D,4,FALSE)</f>
        <v>E31000006</v>
      </c>
      <c r="E2720" s="32" t="s">
        <v>1087</v>
      </c>
      <c r="F2720" s="32" t="s">
        <v>150</v>
      </c>
      <c r="G2720" s="57">
        <v>0</v>
      </c>
      <c r="H2720" s="145"/>
      <c r="I2720" s="144">
        <v>0</v>
      </c>
      <c r="J2720" s="146">
        <f t="shared" si="19"/>
        <v>0</v>
      </c>
    </row>
    <row r="2721" spans="1:10" s="32" customFormat="1" x14ac:dyDescent="0.3">
      <c r="A2721" s="32">
        <v>2017</v>
      </c>
      <c r="B2721" s="32" t="s">
        <v>15</v>
      </c>
      <c r="C2721" s="32" t="str">
        <f>VLOOKUP(B2721,lookup!A:C,3,FALSE)</f>
        <v>Non Metropolitan Fire Authorities</v>
      </c>
      <c r="D2721" s="32" t="str">
        <f>VLOOKUP(B2721,lookup!A:D,4,FALSE)</f>
        <v>E31000006</v>
      </c>
      <c r="E2721" s="32" t="s">
        <v>176</v>
      </c>
      <c r="F2721" s="32" t="s">
        <v>150</v>
      </c>
      <c r="G2721" s="57">
        <v>7</v>
      </c>
      <c r="H2721" s="145"/>
      <c r="I2721" s="144">
        <v>7</v>
      </c>
      <c r="J2721" s="146">
        <f t="shared" si="19"/>
        <v>0</v>
      </c>
    </row>
    <row r="2722" spans="1:10" s="32" customFormat="1" x14ac:dyDescent="0.3">
      <c r="A2722" s="32">
        <v>2017</v>
      </c>
      <c r="B2722" s="32" t="s">
        <v>18</v>
      </c>
      <c r="C2722" s="32" t="str">
        <f>VLOOKUP(B2722,lookup!A:C,3,FALSE)</f>
        <v>Non Metropolitan Fire Authorities</v>
      </c>
      <c r="D2722" s="32" t="str">
        <f>VLOOKUP(B2722,lookup!A:D,4,FALSE)</f>
        <v>E31000007</v>
      </c>
      <c r="E2722" s="32" t="s">
        <v>175</v>
      </c>
      <c r="F2722" s="32" t="s">
        <v>157</v>
      </c>
      <c r="G2722" s="57">
        <v>323</v>
      </c>
      <c r="H2722" s="145"/>
      <c r="I2722" s="144">
        <v>323</v>
      </c>
      <c r="J2722" s="146">
        <f t="shared" si="19"/>
        <v>0</v>
      </c>
    </row>
    <row r="2723" spans="1:10" s="32" customFormat="1" x14ac:dyDescent="0.3">
      <c r="A2723" s="32">
        <v>2017</v>
      </c>
      <c r="B2723" s="32" t="s">
        <v>18</v>
      </c>
      <c r="C2723" s="32" t="str">
        <f>VLOOKUP(B2723,lookup!A:C,3,FALSE)</f>
        <v>Non Metropolitan Fire Authorities</v>
      </c>
      <c r="D2723" s="32" t="str">
        <f>VLOOKUP(B2723,lookup!A:D,4,FALSE)</f>
        <v>E31000007</v>
      </c>
      <c r="E2723" s="32" t="s">
        <v>177</v>
      </c>
      <c r="F2723" s="32" t="s">
        <v>157</v>
      </c>
      <c r="G2723" s="57">
        <v>2</v>
      </c>
      <c r="H2723" s="145"/>
      <c r="I2723" s="144">
        <v>2</v>
      </c>
      <c r="J2723" s="146">
        <f t="shared" si="19"/>
        <v>0</v>
      </c>
    </row>
    <row r="2724" spans="1:10" s="32" customFormat="1" x14ac:dyDescent="0.3">
      <c r="A2724" s="32">
        <v>2017</v>
      </c>
      <c r="B2724" s="32" t="s">
        <v>18</v>
      </c>
      <c r="C2724" s="32" t="str">
        <f>VLOOKUP(B2724,lookup!A:C,3,FALSE)</f>
        <v>Non Metropolitan Fire Authorities</v>
      </c>
      <c r="D2724" s="32" t="str">
        <f>VLOOKUP(B2724,lookup!A:D,4,FALSE)</f>
        <v>E31000007</v>
      </c>
      <c r="E2724" s="32" t="s">
        <v>178</v>
      </c>
      <c r="F2724" s="32" t="s">
        <v>157</v>
      </c>
      <c r="G2724" s="57">
        <v>2</v>
      </c>
      <c r="H2724" s="145"/>
      <c r="I2724" s="144">
        <v>2</v>
      </c>
      <c r="J2724" s="146">
        <f t="shared" si="19"/>
        <v>0</v>
      </c>
    </row>
    <row r="2725" spans="1:10" s="32" customFormat="1" x14ac:dyDescent="0.3">
      <c r="A2725" s="32">
        <v>2017</v>
      </c>
      <c r="B2725" s="32" t="s">
        <v>18</v>
      </c>
      <c r="C2725" s="32" t="str">
        <f>VLOOKUP(B2725,lookup!A:C,3,FALSE)</f>
        <v>Non Metropolitan Fire Authorities</v>
      </c>
      <c r="D2725" s="32" t="str">
        <f>VLOOKUP(B2725,lookup!A:D,4,FALSE)</f>
        <v>E31000007</v>
      </c>
      <c r="E2725" s="32" t="s">
        <v>179</v>
      </c>
      <c r="F2725" s="32" t="s">
        <v>157</v>
      </c>
      <c r="G2725" s="57">
        <v>2</v>
      </c>
      <c r="H2725" s="145"/>
      <c r="I2725" s="144">
        <v>2</v>
      </c>
      <c r="J2725" s="146">
        <f t="shared" si="19"/>
        <v>0</v>
      </c>
    </row>
    <row r="2726" spans="1:10" s="32" customFormat="1" x14ac:dyDescent="0.3">
      <c r="A2726" s="32">
        <v>2017</v>
      </c>
      <c r="B2726" s="32" t="s">
        <v>18</v>
      </c>
      <c r="C2726" s="32" t="str">
        <f>VLOOKUP(B2726,lookup!A:C,3,FALSE)</f>
        <v>Non Metropolitan Fire Authorities</v>
      </c>
      <c r="D2726" s="32" t="str">
        <f>VLOOKUP(B2726,lookup!A:D,4,FALSE)</f>
        <v>E31000007</v>
      </c>
      <c r="E2726" s="32" t="s">
        <v>1087</v>
      </c>
      <c r="F2726" s="32" t="s">
        <v>157</v>
      </c>
      <c r="G2726" s="57">
        <v>0</v>
      </c>
      <c r="H2726" s="145"/>
      <c r="I2726" s="144">
        <v>0</v>
      </c>
      <c r="J2726" s="146">
        <f t="shared" si="19"/>
        <v>0</v>
      </c>
    </row>
    <row r="2727" spans="1:10" s="32" customFormat="1" x14ac:dyDescent="0.3">
      <c r="A2727" s="32">
        <v>2017</v>
      </c>
      <c r="B2727" s="32" t="s">
        <v>18</v>
      </c>
      <c r="C2727" s="32" t="str">
        <f>VLOOKUP(B2727,lookup!A:C,3,FALSE)</f>
        <v>Non Metropolitan Fire Authorities</v>
      </c>
      <c r="D2727" s="32" t="str">
        <f>VLOOKUP(B2727,lookup!A:D,4,FALSE)</f>
        <v>E31000007</v>
      </c>
      <c r="E2727" s="32" t="s">
        <v>176</v>
      </c>
      <c r="F2727" s="32" t="s">
        <v>157</v>
      </c>
      <c r="G2727" s="57">
        <v>0</v>
      </c>
      <c r="H2727" s="145"/>
      <c r="I2727" s="144">
        <v>0</v>
      </c>
      <c r="J2727" s="146">
        <f t="shared" si="19"/>
        <v>0</v>
      </c>
    </row>
    <row r="2728" spans="1:10" s="32" customFormat="1" x14ac:dyDescent="0.3">
      <c r="A2728" s="32">
        <v>2017</v>
      </c>
      <c r="B2728" s="32" t="s">
        <v>18</v>
      </c>
      <c r="C2728" s="32" t="str">
        <f>VLOOKUP(B2728,lookup!A:C,3,FALSE)</f>
        <v>Non Metropolitan Fire Authorities</v>
      </c>
      <c r="D2728" s="32" t="str">
        <f>VLOOKUP(B2728,lookup!A:D,4,FALSE)</f>
        <v>E31000007</v>
      </c>
      <c r="E2728" s="32" t="s">
        <v>175</v>
      </c>
      <c r="F2728" s="32" t="s">
        <v>158</v>
      </c>
      <c r="G2728" s="57">
        <v>115</v>
      </c>
      <c r="H2728" s="145"/>
      <c r="I2728" s="144">
        <v>115</v>
      </c>
      <c r="J2728" s="146">
        <f t="shared" si="19"/>
        <v>0</v>
      </c>
    </row>
    <row r="2729" spans="1:10" s="32" customFormat="1" x14ac:dyDescent="0.3">
      <c r="A2729" s="32">
        <v>2017</v>
      </c>
      <c r="B2729" s="32" t="s">
        <v>18</v>
      </c>
      <c r="C2729" s="32" t="str">
        <f>VLOOKUP(B2729,lookup!A:C,3,FALSE)</f>
        <v>Non Metropolitan Fire Authorities</v>
      </c>
      <c r="D2729" s="32" t="str">
        <f>VLOOKUP(B2729,lookup!A:D,4,FALSE)</f>
        <v>E31000007</v>
      </c>
      <c r="E2729" s="32" t="s">
        <v>177</v>
      </c>
      <c r="F2729" s="32" t="s">
        <v>158</v>
      </c>
      <c r="G2729" s="57">
        <v>0</v>
      </c>
      <c r="H2729" s="145"/>
      <c r="I2729" s="144">
        <v>0</v>
      </c>
      <c r="J2729" s="146">
        <f t="shared" si="19"/>
        <v>0</v>
      </c>
    </row>
    <row r="2730" spans="1:10" s="32" customFormat="1" x14ac:dyDescent="0.3">
      <c r="A2730" s="32">
        <v>2017</v>
      </c>
      <c r="B2730" s="32" t="s">
        <v>18</v>
      </c>
      <c r="C2730" s="32" t="str">
        <f>VLOOKUP(B2730,lookup!A:C,3,FALSE)</f>
        <v>Non Metropolitan Fire Authorities</v>
      </c>
      <c r="D2730" s="32" t="str">
        <f>VLOOKUP(B2730,lookup!A:D,4,FALSE)</f>
        <v>E31000007</v>
      </c>
      <c r="E2730" s="32" t="s">
        <v>178</v>
      </c>
      <c r="F2730" s="32" t="s">
        <v>158</v>
      </c>
      <c r="G2730" s="57">
        <v>0</v>
      </c>
      <c r="H2730" s="145"/>
      <c r="I2730" s="144">
        <v>0</v>
      </c>
      <c r="J2730" s="146">
        <f t="shared" si="19"/>
        <v>0</v>
      </c>
    </row>
    <row r="2731" spans="1:10" s="32" customFormat="1" x14ac:dyDescent="0.3">
      <c r="A2731" s="32">
        <v>2017</v>
      </c>
      <c r="B2731" s="32" t="s">
        <v>18</v>
      </c>
      <c r="C2731" s="32" t="str">
        <f>VLOOKUP(B2731,lookup!A:C,3,FALSE)</f>
        <v>Non Metropolitan Fire Authorities</v>
      </c>
      <c r="D2731" s="32" t="str">
        <f>VLOOKUP(B2731,lookup!A:D,4,FALSE)</f>
        <v>E31000007</v>
      </c>
      <c r="E2731" s="32" t="s">
        <v>179</v>
      </c>
      <c r="F2731" s="32" t="s">
        <v>158</v>
      </c>
      <c r="G2731" s="57">
        <v>0</v>
      </c>
      <c r="H2731" s="145"/>
      <c r="I2731" s="144">
        <v>0</v>
      </c>
      <c r="J2731" s="146">
        <f t="shared" si="19"/>
        <v>0</v>
      </c>
    </row>
    <row r="2732" spans="1:10" s="32" customFormat="1" x14ac:dyDescent="0.3">
      <c r="A2732" s="32">
        <v>2017</v>
      </c>
      <c r="B2732" s="32" t="s">
        <v>18</v>
      </c>
      <c r="C2732" s="32" t="str">
        <f>VLOOKUP(B2732,lookup!A:C,3,FALSE)</f>
        <v>Non Metropolitan Fire Authorities</v>
      </c>
      <c r="D2732" s="32" t="str">
        <f>VLOOKUP(B2732,lookup!A:D,4,FALSE)</f>
        <v>E31000007</v>
      </c>
      <c r="E2732" s="32" t="s">
        <v>1087</v>
      </c>
      <c r="F2732" s="32" t="s">
        <v>158</v>
      </c>
      <c r="G2732" s="57">
        <v>1</v>
      </c>
      <c r="H2732" s="145"/>
      <c r="I2732" s="144">
        <v>1</v>
      </c>
      <c r="J2732" s="146">
        <f t="shared" si="19"/>
        <v>0</v>
      </c>
    </row>
    <row r="2733" spans="1:10" s="32" customFormat="1" x14ac:dyDescent="0.3">
      <c r="A2733" s="32">
        <v>2017</v>
      </c>
      <c r="B2733" s="32" t="s">
        <v>18</v>
      </c>
      <c r="C2733" s="32" t="str">
        <f>VLOOKUP(B2733,lookup!A:C,3,FALSE)</f>
        <v>Non Metropolitan Fire Authorities</v>
      </c>
      <c r="D2733" s="32" t="str">
        <f>VLOOKUP(B2733,lookup!A:D,4,FALSE)</f>
        <v>E31000007</v>
      </c>
      <c r="E2733" s="32" t="s">
        <v>176</v>
      </c>
      <c r="F2733" s="32" t="s">
        <v>158</v>
      </c>
      <c r="G2733" s="57">
        <v>0</v>
      </c>
      <c r="H2733" s="145"/>
      <c r="I2733" s="144">
        <v>0</v>
      </c>
      <c r="J2733" s="146">
        <f t="shared" si="19"/>
        <v>0</v>
      </c>
    </row>
    <row r="2734" spans="1:10" s="32" customFormat="1" x14ac:dyDescent="0.3">
      <c r="A2734" s="32">
        <v>2017</v>
      </c>
      <c r="B2734" s="32" t="s">
        <v>18</v>
      </c>
      <c r="C2734" s="32" t="str">
        <f>VLOOKUP(B2734,lookup!A:C,3,FALSE)</f>
        <v>Non Metropolitan Fire Authorities</v>
      </c>
      <c r="D2734" s="32" t="str">
        <f>VLOOKUP(B2734,lookup!A:D,4,FALSE)</f>
        <v>E31000007</v>
      </c>
      <c r="E2734" s="32" t="s">
        <v>175</v>
      </c>
      <c r="F2734" s="32" t="s">
        <v>149</v>
      </c>
      <c r="G2734" s="57">
        <v>21</v>
      </c>
      <c r="H2734" s="145"/>
      <c r="I2734" s="144">
        <v>21</v>
      </c>
      <c r="J2734" s="146">
        <f t="shared" si="19"/>
        <v>0</v>
      </c>
    </row>
    <row r="2735" spans="1:10" s="32" customFormat="1" x14ac:dyDescent="0.3">
      <c r="A2735" s="32">
        <v>2017</v>
      </c>
      <c r="B2735" s="32" t="s">
        <v>18</v>
      </c>
      <c r="C2735" s="32" t="str">
        <f>VLOOKUP(B2735,lookup!A:C,3,FALSE)</f>
        <v>Non Metropolitan Fire Authorities</v>
      </c>
      <c r="D2735" s="32" t="str">
        <f>VLOOKUP(B2735,lookup!A:D,4,FALSE)</f>
        <v>E31000007</v>
      </c>
      <c r="E2735" s="32" t="s">
        <v>177</v>
      </c>
      <c r="F2735" s="32" t="s">
        <v>149</v>
      </c>
      <c r="G2735" s="57">
        <v>0</v>
      </c>
      <c r="H2735" s="145"/>
      <c r="I2735" s="144">
        <v>0</v>
      </c>
      <c r="J2735" s="146">
        <f t="shared" si="19"/>
        <v>0</v>
      </c>
    </row>
    <row r="2736" spans="1:10" s="32" customFormat="1" x14ac:dyDescent="0.3">
      <c r="A2736" s="32">
        <v>2017</v>
      </c>
      <c r="B2736" s="32" t="s">
        <v>18</v>
      </c>
      <c r="C2736" s="32" t="str">
        <f>VLOOKUP(B2736,lookup!A:C,3,FALSE)</f>
        <v>Non Metropolitan Fire Authorities</v>
      </c>
      <c r="D2736" s="32" t="str">
        <f>VLOOKUP(B2736,lookup!A:D,4,FALSE)</f>
        <v>E31000007</v>
      </c>
      <c r="E2736" s="32" t="s">
        <v>178</v>
      </c>
      <c r="F2736" s="32" t="s">
        <v>149</v>
      </c>
      <c r="G2736" s="57">
        <v>0</v>
      </c>
      <c r="H2736" s="145"/>
      <c r="I2736" s="144">
        <v>0</v>
      </c>
      <c r="J2736" s="146">
        <f t="shared" si="19"/>
        <v>0</v>
      </c>
    </row>
    <row r="2737" spans="1:10" s="32" customFormat="1" x14ac:dyDescent="0.3">
      <c r="A2737" s="32">
        <v>2017</v>
      </c>
      <c r="B2737" s="32" t="s">
        <v>18</v>
      </c>
      <c r="C2737" s="32" t="str">
        <f>VLOOKUP(B2737,lookup!A:C,3,FALSE)</f>
        <v>Non Metropolitan Fire Authorities</v>
      </c>
      <c r="D2737" s="32" t="str">
        <f>VLOOKUP(B2737,lookup!A:D,4,FALSE)</f>
        <v>E31000007</v>
      </c>
      <c r="E2737" s="32" t="s">
        <v>179</v>
      </c>
      <c r="F2737" s="32" t="s">
        <v>149</v>
      </c>
      <c r="G2737" s="57">
        <v>0</v>
      </c>
      <c r="H2737" s="145"/>
      <c r="I2737" s="144">
        <v>0</v>
      </c>
      <c r="J2737" s="146">
        <f t="shared" si="19"/>
        <v>0</v>
      </c>
    </row>
    <row r="2738" spans="1:10" s="32" customFormat="1" x14ac:dyDescent="0.3">
      <c r="A2738" s="32">
        <v>2017</v>
      </c>
      <c r="B2738" s="32" t="s">
        <v>18</v>
      </c>
      <c r="C2738" s="32" t="str">
        <f>VLOOKUP(B2738,lookup!A:C,3,FALSE)</f>
        <v>Non Metropolitan Fire Authorities</v>
      </c>
      <c r="D2738" s="32" t="str">
        <f>VLOOKUP(B2738,lookup!A:D,4,FALSE)</f>
        <v>E31000007</v>
      </c>
      <c r="E2738" s="32" t="s">
        <v>1087</v>
      </c>
      <c r="F2738" s="32" t="s">
        <v>149</v>
      </c>
      <c r="G2738" s="57">
        <v>0</v>
      </c>
      <c r="H2738" s="145"/>
      <c r="I2738" s="144">
        <v>0</v>
      </c>
      <c r="J2738" s="146">
        <f t="shared" si="19"/>
        <v>0</v>
      </c>
    </row>
    <row r="2739" spans="1:10" s="32" customFormat="1" x14ac:dyDescent="0.3">
      <c r="A2739" s="32">
        <v>2017</v>
      </c>
      <c r="B2739" s="32" t="s">
        <v>18</v>
      </c>
      <c r="C2739" s="32" t="str">
        <f>VLOOKUP(B2739,lookup!A:C,3,FALSE)</f>
        <v>Non Metropolitan Fire Authorities</v>
      </c>
      <c r="D2739" s="32" t="str">
        <f>VLOOKUP(B2739,lookup!A:D,4,FALSE)</f>
        <v>E31000007</v>
      </c>
      <c r="E2739" s="32" t="s">
        <v>176</v>
      </c>
      <c r="F2739" s="32" t="s">
        <v>149</v>
      </c>
      <c r="G2739" s="57">
        <v>0</v>
      </c>
      <c r="H2739" s="145"/>
      <c r="I2739" s="144">
        <v>0</v>
      </c>
      <c r="J2739" s="146">
        <f t="shared" si="19"/>
        <v>0</v>
      </c>
    </row>
    <row r="2740" spans="1:10" s="32" customFormat="1" x14ac:dyDescent="0.3">
      <c r="A2740" s="32">
        <v>2017</v>
      </c>
      <c r="B2740" s="32" t="s">
        <v>18</v>
      </c>
      <c r="C2740" s="32" t="str">
        <f>VLOOKUP(B2740,lookup!A:C,3,FALSE)</f>
        <v>Non Metropolitan Fire Authorities</v>
      </c>
      <c r="D2740" s="32" t="str">
        <f>VLOOKUP(B2740,lookup!A:D,4,FALSE)</f>
        <v>E31000007</v>
      </c>
      <c r="E2740" s="32" t="s">
        <v>175</v>
      </c>
      <c r="F2740" s="32" t="s">
        <v>150</v>
      </c>
      <c r="G2740" s="57">
        <v>118</v>
      </c>
      <c r="H2740" s="145"/>
      <c r="I2740" s="144">
        <v>118</v>
      </c>
      <c r="J2740" s="146">
        <f t="shared" si="19"/>
        <v>0</v>
      </c>
    </row>
    <row r="2741" spans="1:10" s="32" customFormat="1" x14ac:dyDescent="0.3">
      <c r="A2741" s="32">
        <v>2017</v>
      </c>
      <c r="B2741" s="32" t="s">
        <v>18</v>
      </c>
      <c r="C2741" s="32" t="str">
        <f>VLOOKUP(B2741,lookup!A:C,3,FALSE)</f>
        <v>Non Metropolitan Fire Authorities</v>
      </c>
      <c r="D2741" s="32" t="str">
        <f>VLOOKUP(B2741,lookup!A:D,4,FALSE)</f>
        <v>E31000007</v>
      </c>
      <c r="E2741" s="32" t="s">
        <v>177</v>
      </c>
      <c r="F2741" s="32" t="s">
        <v>150</v>
      </c>
      <c r="G2741" s="57">
        <v>1</v>
      </c>
      <c r="H2741" s="145"/>
      <c r="I2741" s="144">
        <v>1</v>
      </c>
      <c r="J2741" s="146">
        <f t="shared" si="19"/>
        <v>0</v>
      </c>
    </row>
    <row r="2742" spans="1:10" s="32" customFormat="1" x14ac:dyDescent="0.3">
      <c r="A2742" s="32">
        <v>2017</v>
      </c>
      <c r="B2742" s="32" t="s">
        <v>18</v>
      </c>
      <c r="C2742" s="32" t="str">
        <f>VLOOKUP(B2742,lookup!A:C,3,FALSE)</f>
        <v>Non Metropolitan Fire Authorities</v>
      </c>
      <c r="D2742" s="32" t="str">
        <f>VLOOKUP(B2742,lookup!A:D,4,FALSE)</f>
        <v>E31000007</v>
      </c>
      <c r="E2742" s="32" t="s">
        <v>178</v>
      </c>
      <c r="F2742" s="32" t="s">
        <v>150</v>
      </c>
      <c r="G2742" s="57">
        <v>2</v>
      </c>
      <c r="H2742" s="145"/>
      <c r="I2742" s="144">
        <v>2</v>
      </c>
      <c r="J2742" s="146">
        <f t="shared" si="19"/>
        <v>0</v>
      </c>
    </row>
    <row r="2743" spans="1:10" s="32" customFormat="1" x14ac:dyDescent="0.3">
      <c r="A2743" s="32">
        <v>2017</v>
      </c>
      <c r="B2743" s="32" t="s">
        <v>18</v>
      </c>
      <c r="C2743" s="32" t="str">
        <f>VLOOKUP(B2743,lookup!A:C,3,FALSE)</f>
        <v>Non Metropolitan Fire Authorities</v>
      </c>
      <c r="D2743" s="32" t="str">
        <f>VLOOKUP(B2743,lookup!A:D,4,FALSE)</f>
        <v>E31000007</v>
      </c>
      <c r="E2743" s="32" t="s">
        <v>179</v>
      </c>
      <c r="F2743" s="32" t="s">
        <v>150</v>
      </c>
      <c r="G2743" s="57">
        <v>0</v>
      </c>
      <c r="H2743" s="145"/>
      <c r="I2743" s="144">
        <v>0</v>
      </c>
      <c r="J2743" s="146">
        <f t="shared" si="19"/>
        <v>0</v>
      </c>
    </row>
    <row r="2744" spans="1:10" s="32" customFormat="1" x14ac:dyDescent="0.3">
      <c r="A2744" s="32">
        <v>2017</v>
      </c>
      <c r="B2744" s="32" t="s">
        <v>18</v>
      </c>
      <c r="C2744" s="32" t="str">
        <f>VLOOKUP(B2744,lookup!A:C,3,FALSE)</f>
        <v>Non Metropolitan Fire Authorities</v>
      </c>
      <c r="D2744" s="32" t="str">
        <f>VLOOKUP(B2744,lookup!A:D,4,FALSE)</f>
        <v>E31000007</v>
      </c>
      <c r="E2744" s="32" t="s">
        <v>1087</v>
      </c>
      <c r="F2744" s="32" t="s">
        <v>150</v>
      </c>
      <c r="G2744" s="57">
        <v>1</v>
      </c>
      <c r="H2744" s="145"/>
      <c r="I2744" s="144">
        <v>1</v>
      </c>
      <c r="J2744" s="146">
        <f t="shared" si="19"/>
        <v>0</v>
      </c>
    </row>
    <row r="2745" spans="1:10" s="32" customFormat="1" x14ac:dyDescent="0.3">
      <c r="A2745" s="32">
        <v>2017</v>
      </c>
      <c r="B2745" s="32" t="s">
        <v>18</v>
      </c>
      <c r="C2745" s="32" t="str">
        <f>VLOOKUP(B2745,lookup!A:C,3,FALSE)</f>
        <v>Non Metropolitan Fire Authorities</v>
      </c>
      <c r="D2745" s="32" t="str">
        <f>VLOOKUP(B2745,lookup!A:D,4,FALSE)</f>
        <v>E31000007</v>
      </c>
      <c r="E2745" s="32" t="s">
        <v>176</v>
      </c>
      <c r="F2745" s="32" t="s">
        <v>150</v>
      </c>
      <c r="G2745" s="57">
        <v>0</v>
      </c>
      <c r="H2745" s="145"/>
      <c r="I2745" s="144">
        <v>0</v>
      </c>
      <c r="J2745" s="146">
        <f t="shared" si="19"/>
        <v>0</v>
      </c>
    </row>
    <row r="2746" spans="1:10" s="32" customFormat="1" x14ac:dyDescent="0.3">
      <c r="A2746" s="32">
        <v>2017</v>
      </c>
      <c r="B2746" s="32" t="s">
        <v>21</v>
      </c>
      <c r="C2746" s="32" t="str">
        <f>VLOOKUP(B2746,lookup!A:C,3,FALSE)</f>
        <v>Non Metropolitan Fire Authorities</v>
      </c>
      <c r="D2746" s="32" t="str">
        <f>VLOOKUP(B2746,lookup!A:D,4,FALSE)</f>
        <v>E31000008</v>
      </c>
      <c r="E2746" s="32" t="s">
        <v>175</v>
      </c>
      <c r="F2746" s="32" t="s">
        <v>157</v>
      </c>
      <c r="G2746" s="57">
        <v>168</v>
      </c>
      <c r="H2746" s="145"/>
      <c r="I2746" s="144">
        <v>168</v>
      </c>
      <c r="J2746" s="146">
        <f t="shared" si="19"/>
        <v>0</v>
      </c>
    </row>
    <row r="2747" spans="1:10" s="32" customFormat="1" x14ac:dyDescent="0.3">
      <c r="A2747" s="32">
        <v>2017</v>
      </c>
      <c r="B2747" s="32" t="s">
        <v>21</v>
      </c>
      <c r="C2747" s="32" t="str">
        <f>VLOOKUP(B2747,lookup!A:C,3,FALSE)</f>
        <v>Non Metropolitan Fire Authorities</v>
      </c>
      <c r="D2747" s="32" t="str">
        <f>VLOOKUP(B2747,lookup!A:D,4,FALSE)</f>
        <v>E31000008</v>
      </c>
      <c r="E2747" s="32" t="s">
        <v>177</v>
      </c>
      <c r="F2747" s="32" t="s">
        <v>157</v>
      </c>
      <c r="G2747" s="57">
        <v>3</v>
      </c>
      <c r="H2747" s="145"/>
      <c r="I2747" s="144">
        <v>3</v>
      </c>
      <c r="J2747" s="146">
        <f t="shared" si="19"/>
        <v>0</v>
      </c>
    </row>
    <row r="2748" spans="1:10" s="32" customFormat="1" x14ac:dyDescent="0.3">
      <c r="A2748" s="32">
        <v>2017</v>
      </c>
      <c r="B2748" s="32" t="s">
        <v>21</v>
      </c>
      <c r="C2748" s="32" t="str">
        <f>VLOOKUP(B2748,lookup!A:C,3,FALSE)</f>
        <v>Non Metropolitan Fire Authorities</v>
      </c>
      <c r="D2748" s="32" t="str">
        <f>VLOOKUP(B2748,lookup!A:D,4,FALSE)</f>
        <v>E31000008</v>
      </c>
      <c r="E2748" s="32" t="s">
        <v>178</v>
      </c>
      <c r="F2748" s="32" t="s">
        <v>157</v>
      </c>
      <c r="G2748" s="57">
        <v>0</v>
      </c>
      <c r="H2748" s="145"/>
      <c r="I2748" s="144">
        <v>0</v>
      </c>
      <c r="J2748" s="146">
        <f t="shared" si="19"/>
        <v>0</v>
      </c>
    </row>
    <row r="2749" spans="1:10" s="32" customFormat="1" x14ac:dyDescent="0.3">
      <c r="A2749" s="32">
        <v>2017</v>
      </c>
      <c r="B2749" s="32" t="s">
        <v>21</v>
      </c>
      <c r="C2749" s="32" t="str">
        <f>VLOOKUP(B2749,lookup!A:C,3,FALSE)</f>
        <v>Non Metropolitan Fire Authorities</v>
      </c>
      <c r="D2749" s="32" t="str">
        <f>VLOOKUP(B2749,lookup!A:D,4,FALSE)</f>
        <v>E31000008</v>
      </c>
      <c r="E2749" s="32" t="s">
        <v>179</v>
      </c>
      <c r="F2749" s="32" t="s">
        <v>157</v>
      </c>
      <c r="G2749" s="57">
        <v>1</v>
      </c>
      <c r="H2749" s="145"/>
      <c r="I2749" s="144">
        <v>1</v>
      </c>
      <c r="J2749" s="146">
        <f t="shared" si="19"/>
        <v>0</v>
      </c>
    </row>
    <row r="2750" spans="1:10" s="32" customFormat="1" x14ac:dyDescent="0.3">
      <c r="A2750" s="32">
        <v>2017</v>
      </c>
      <c r="B2750" s="32" t="s">
        <v>21</v>
      </c>
      <c r="C2750" s="32" t="str">
        <f>VLOOKUP(B2750,lookup!A:C,3,FALSE)</f>
        <v>Non Metropolitan Fire Authorities</v>
      </c>
      <c r="D2750" s="32" t="str">
        <f>VLOOKUP(B2750,lookup!A:D,4,FALSE)</f>
        <v>E31000008</v>
      </c>
      <c r="E2750" s="32" t="s">
        <v>1087</v>
      </c>
      <c r="F2750" s="32" t="s">
        <v>157</v>
      </c>
      <c r="G2750" s="57">
        <v>2</v>
      </c>
      <c r="H2750" s="145"/>
      <c r="I2750" s="144">
        <v>2</v>
      </c>
      <c r="J2750" s="146">
        <f t="shared" si="19"/>
        <v>0</v>
      </c>
    </row>
    <row r="2751" spans="1:10" s="32" customFormat="1" x14ac:dyDescent="0.3">
      <c r="A2751" s="32">
        <v>2017</v>
      </c>
      <c r="B2751" s="32" t="s">
        <v>21</v>
      </c>
      <c r="C2751" s="32" t="str">
        <f>VLOOKUP(B2751,lookup!A:C,3,FALSE)</f>
        <v>Non Metropolitan Fire Authorities</v>
      </c>
      <c r="D2751" s="32" t="str">
        <f>VLOOKUP(B2751,lookup!A:D,4,FALSE)</f>
        <v>E31000008</v>
      </c>
      <c r="E2751" s="32" t="s">
        <v>176</v>
      </c>
      <c r="F2751" s="32" t="s">
        <v>157</v>
      </c>
      <c r="G2751" s="57">
        <v>12</v>
      </c>
      <c r="H2751" s="145"/>
      <c r="I2751" s="144">
        <v>12</v>
      </c>
      <c r="J2751" s="146">
        <f t="shared" si="19"/>
        <v>0</v>
      </c>
    </row>
    <row r="2752" spans="1:10" s="32" customFormat="1" x14ac:dyDescent="0.3">
      <c r="A2752" s="32">
        <v>2017</v>
      </c>
      <c r="B2752" s="32" t="s">
        <v>21</v>
      </c>
      <c r="C2752" s="32" t="str">
        <f>VLOOKUP(B2752,lookup!A:C,3,FALSE)</f>
        <v>Non Metropolitan Fire Authorities</v>
      </c>
      <c r="D2752" s="32" t="str">
        <f>VLOOKUP(B2752,lookup!A:D,4,FALSE)</f>
        <v>E31000008</v>
      </c>
      <c r="E2752" s="32" t="s">
        <v>175</v>
      </c>
      <c r="F2752" s="32" t="s">
        <v>158</v>
      </c>
      <c r="G2752" s="57">
        <v>341</v>
      </c>
      <c r="H2752" s="145"/>
      <c r="I2752" s="144">
        <v>341</v>
      </c>
      <c r="J2752" s="146">
        <f t="shared" si="19"/>
        <v>0</v>
      </c>
    </row>
    <row r="2753" spans="1:10" s="32" customFormat="1" x14ac:dyDescent="0.3">
      <c r="A2753" s="32">
        <v>2017</v>
      </c>
      <c r="B2753" s="32" t="s">
        <v>21</v>
      </c>
      <c r="C2753" s="32" t="str">
        <f>VLOOKUP(B2753,lookup!A:C,3,FALSE)</f>
        <v>Non Metropolitan Fire Authorities</v>
      </c>
      <c r="D2753" s="32" t="str">
        <f>VLOOKUP(B2753,lookup!A:D,4,FALSE)</f>
        <v>E31000008</v>
      </c>
      <c r="E2753" s="32" t="s">
        <v>177</v>
      </c>
      <c r="F2753" s="32" t="s">
        <v>158</v>
      </c>
      <c r="G2753" s="57">
        <v>4</v>
      </c>
      <c r="H2753" s="145"/>
      <c r="I2753" s="144">
        <v>4</v>
      </c>
      <c r="J2753" s="146">
        <f t="shared" si="19"/>
        <v>0</v>
      </c>
    </row>
    <row r="2754" spans="1:10" s="32" customFormat="1" x14ac:dyDescent="0.3">
      <c r="A2754" s="32">
        <v>2017</v>
      </c>
      <c r="B2754" s="32" t="s">
        <v>21</v>
      </c>
      <c r="C2754" s="32" t="str">
        <f>VLOOKUP(B2754,lookup!A:C,3,FALSE)</f>
        <v>Non Metropolitan Fire Authorities</v>
      </c>
      <c r="D2754" s="32" t="str">
        <f>VLOOKUP(B2754,lookup!A:D,4,FALSE)</f>
        <v>E31000008</v>
      </c>
      <c r="E2754" s="32" t="s">
        <v>178</v>
      </c>
      <c r="F2754" s="32" t="s">
        <v>158</v>
      </c>
      <c r="G2754" s="57">
        <v>0</v>
      </c>
      <c r="H2754" s="145"/>
      <c r="I2754" s="144">
        <v>0</v>
      </c>
      <c r="J2754" s="146">
        <f t="shared" si="19"/>
        <v>0</v>
      </c>
    </row>
    <row r="2755" spans="1:10" s="32" customFormat="1" x14ac:dyDescent="0.3">
      <c r="A2755" s="32">
        <v>2017</v>
      </c>
      <c r="B2755" s="32" t="s">
        <v>21</v>
      </c>
      <c r="C2755" s="32" t="str">
        <f>VLOOKUP(B2755,lookup!A:C,3,FALSE)</f>
        <v>Non Metropolitan Fire Authorities</v>
      </c>
      <c r="D2755" s="32" t="str">
        <f>VLOOKUP(B2755,lookup!A:D,4,FALSE)</f>
        <v>E31000008</v>
      </c>
      <c r="E2755" s="32" t="s">
        <v>179</v>
      </c>
      <c r="F2755" s="32" t="s">
        <v>158</v>
      </c>
      <c r="G2755" s="57">
        <v>1</v>
      </c>
      <c r="H2755" s="145"/>
      <c r="I2755" s="144">
        <v>1</v>
      </c>
      <c r="J2755" s="146">
        <f t="shared" ref="J2755:J2818" si="20">G2755-I2755</f>
        <v>0</v>
      </c>
    </row>
    <row r="2756" spans="1:10" s="32" customFormat="1" x14ac:dyDescent="0.3">
      <c r="A2756" s="32">
        <v>2017</v>
      </c>
      <c r="B2756" s="32" t="s">
        <v>21</v>
      </c>
      <c r="C2756" s="32" t="str">
        <f>VLOOKUP(B2756,lookup!A:C,3,FALSE)</f>
        <v>Non Metropolitan Fire Authorities</v>
      </c>
      <c r="D2756" s="32" t="str">
        <f>VLOOKUP(B2756,lookup!A:D,4,FALSE)</f>
        <v>E31000008</v>
      </c>
      <c r="E2756" s="32" t="s">
        <v>1087</v>
      </c>
      <c r="F2756" s="32" t="s">
        <v>158</v>
      </c>
      <c r="G2756" s="57">
        <v>0</v>
      </c>
      <c r="H2756" s="145"/>
      <c r="I2756" s="144">
        <v>0</v>
      </c>
      <c r="J2756" s="146">
        <f t="shared" si="20"/>
        <v>0</v>
      </c>
    </row>
    <row r="2757" spans="1:10" s="32" customFormat="1" x14ac:dyDescent="0.3">
      <c r="A2757" s="32">
        <v>2017</v>
      </c>
      <c r="B2757" s="32" t="s">
        <v>21</v>
      </c>
      <c r="C2757" s="32" t="str">
        <f>VLOOKUP(B2757,lookup!A:C,3,FALSE)</f>
        <v>Non Metropolitan Fire Authorities</v>
      </c>
      <c r="D2757" s="32" t="str">
        <f>VLOOKUP(B2757,lookup!A:D,4,FALSE)</f>
        <v>E31000008</v>
      </c>
      <c r="E2757" s="32" t="s">
        <v>176</v>
      </c>
      <c r="F2757" s="32" t="s">
        <v>158</v>
      </c>
      <c r="G2757" s="57">
        <v>50</v>
      </c>
      <c r="H2757" s="145"/>
      <c r="I2757" s="144">
        <v>50</v>
      </c>
      <c r="J2757" s="146">
        <f t="shared" si="20"/>
        <v>0</v>
      </c>
    </row>
    <row r="2758" spans="1:10" s="32" customFormat="1" x14ac:dyDescent="0.3">
      <c r="A2758" s="32">
        <v>2017</v>
      </c>
      <c r="B2758" s="32" t="s">
        <v>21</v>
      </c>
      <c r="C2758" s="32" t="str">
        <f>VLOOKUP(B2758,lookup!A:C,3,FALSE)</f>
        <v>Non Metropolitan Fire Authorities</v>
      </c>
      <c r="D2758" s="32" t="str">
        <f>VLOOKUP(B2758,lookup!A:D,4,FALSE)</f>
        <v>E31000008</v>
      </c>
      <c r="E2758" s="32" t="s">
        <v>175</v>
      </c>
      <c r="F2758" s="32" t="s">
        <v>149</v>
      </c>
      <c r="G2758" s="57">
        <v>15</v>
      </c>
      <c r="H2758" s="145"/>
      <c r="I2758" s="144">
        <v>15</v>
      </c>
      <c r="J2758" s="146">
        <f t="shared" si="20"/>
        <v>0</v>
      </c>
    </row>
    <row r="2759" spans="1:10" s="32" customFormat="1" x14ac:dyDescent="0.3">
      <c r="A2759" s="32">
        <v>2017</v>
      </c>
      <c r="B2759" s="32" t="s">
        <v>21</v>
      </c>
      <c r="C2759" s="32" t="str">
        <f>VLOOKUP(B2759,lookup!A:C,3,FALSE)</f>
        <v>Non Metropolitan Fire Authorities</v>
      </c>
      <c r="D2759" s="32" t="str">
        <f>VLOOKUP(B2759,lookup!A:D,4,FALSE)</f>
        <v>E31000008</v>
      </c>
      <c r="E2759" s="32" t="s">
        <v>177</v>
      </c>
      <c r="F2759" s="32" t="s">
        <v>149</v>
      </c>
      <c r="G2759" s="57">
        <v>0</v>
      </c>
      <c r="H2759" s="145"/>
      <c r="I2759" s="144">
        <v>0</v>
      </c>
      <c r="J2759" s="146">
        <f t="shared" si="20"/>
        <v>0</v>
      </c>
    </row>
    <row r="2760" spans="1:10" s="32" customFormat="1" x14ac:dyDescent="0.3">
      <c r="A2760" s="32">
        <v>2017</v>
      </c>
      <c r="B2760" s="32" t="s">
        <v>21</v>
      </c>
      <c r="C2760" s="32" t="str">
        <f>VLOOKUP(B2760,lookup!A:C,3,FALSE)</f>
        <v>Non Metropolitan Fire Authorities</v>
      </c>
      <c r="D2760" s="32" t="str">
        <f>VLOOKUP(B2760,lookup!A:D,4,FALSE)</f>
        <v>E31000008</v>
      </c>
      <c r="E2760" s="32" t="s">
        <v>178</v>
      </c>
      <c r="F2760" s="32" t="s">
        <v>149</v>
      </c>
      <c r="G2760" s="57">
        <v>0</v>
      </c>
      <c r="H2760" s="145"/>
      <c r="I2760" s="144">
        <v>0</v>
      </c>
      <c r="J2760" s="146">
        <f t="shared" si="20"/>
        <v>0</v>
      </c>
    </row>
    <row r="2761" spans="1:10" s="32" customFormat="1" x14ac:dyDescent="0.3">
      <c r="A2761" s="32">
        <v>2017</v>
      </c>
      <c r="B2761" s="32" t="s">
        <v>21</v>
      </c>
      <c r="C2761" s="32" t="str">
        <f>VLOOKUP(B2761,lookup!A:C,3,FALSE)</f>
        <v>Non Metropolitan Fire Authorities</v>
      </c>
      <c r="D2761" s="32" t="str">
        <f>VLOOKUP(B2761,lookup!A:D,4,FALSE)</f>
        <v>E31000008</v>
      </c>
      <c r="E2761" s="32" t="s">
        <v>179</v>
      </c>
      <c r="F2761" s="32" t="s">
        <v>149</v>
      </c>
      <c r="G2761" s="57">
        <v>0</v>
      </c>
      <c r="H2761" s="145"/>
      <c r="I2761" s="144">
        <v>0</v>
      </c>
      <c r="J2761" s="146">
        <f t="shared" si="20"/>
        <v>0</v>
      </c>
    </row>
    <row r="2762" spans="1:10" s="32" customFormat="1" x14ac:dyDescent="0.3">
      <c r="A2762" s="32">
        <v>2017</v>
      </c>
      <c r="B2762" s="32" t="s">
        <v>21</v>
      </c>
      <c r="C2762" s="32" t="str">
        <f>VLOOKUP(B2762,lookup!A:C,3,FALSE)</f>
        <v>Non Metropolitan Fire Authorities</v>
      </c>
      <c r="D2762" s="32" t="str">
        <f>VLOOKUP(B2762,lookup!A:D,4,FALSE)</f>
        <v>E31000008</v>
      </c>
      <c r="E2762" s="32" t="s">
        <v>1087</v>
      </c>
      <c r="F2762" s="32" t="s">
        <v>149</v>
      </c>
      <c r="G2762" s="57">
        <v>0</v>
      </c>
      <c r="H2762" s="145"/>
      <c r="I2762" s="144">
        <v>0</v>
      </c>
      <c r="J2762" s="146">
        <f t="shared" si="20"/>
        <v>0</v>
      </c>
    </row>
    <row r="2763" spans="1:10" s="32" customFormat="1" x14ac:dyDescent="0.3">
      <c r="A2763" s="32">
        <v>2017</v>
      </c>
      <c r="B2763" s="32" t="s">
        <v>21</v>
      </c>
      <c r="C2763" s="32" t="str">
        <f>VLOOKUP(B2763,lookup!A:C,3,FALSE)</f>
        <v>Non Metropolitan Fire Authorities</v>
      </c>
      <c r="D2763" s="32" t="str">
        <f>VLOOKUP(B2763,lookup!A:D,4,FALSE)</f>
        <v>E31000008</v>
      </c>
      <c r="E2763" s="32" t="s">
        <v>176</v>
      </c>
      <c r="F2763" s="32" t="s">
        <v>149</v>
      </c>
      <c r="G2763" s="57">
        <v>1</v>
      </c>
      <c r="H2763" s="145"/>
      <c r="I2763" s="144">
        <v>1</v>
      </c>
      <c r="J2763" s="146">
        <f t="shared" si="20"/>
        <v>0</v>
      </c>
    </row>
    <row r="2764" spans="1:10" s="32" customFormat="1" x14ac:dyDescent="0.3">
      <c r="A2764" s="32">
        <v>2017</v>
      </c>
      <c r="B2764" s="32" t="s">
        <v>21</v>
      </c>
      <c r="C2764" s="32" t="str">
        <f>VLOOKUP(B2764,lookup!A:C,3,FALSE)</f>
        <v>Non Metropolitan Fire Authorities</v>
      </c>
      <c r="D2764" s="32" t="str">
        <f>VLOOKUP(B2764,lookup!A:D,4,FALSE)</f>
        <v>E31000008</v>
      </c>
      <c r="E2764" s="32" t="s">
        <v>175</v>
      </c>
      <c r="F2764" s="32" t="s">
        <v>150</v>
      </c>
      <c r="G2764" s="57">
        <v>113</v>
      </c>
      <c r="H2764" s="145"/>
      <c r="I2764" s="144">
        <v>113</v>
      </c>
      <c r="J2764" s="146">
        <f t="shared" si="20"/>
        <v>0</v>
      </c>
    </row>
    <row r="2765" spans="1:10" s="32" customFormat="1" x14ac:dyDescent="0.3">
      <c r="A2765" s="32">
        <v>2017</v>
      </c>
      <c r="B2765" s="32" t="s">
        <v>21</v>
      </c>
      <c r="C2765" s="32" t="str">
        <f>VLOOKUP(B2765,lookup!A:C,3,FALSE)</f>
        <v>Non Metropolitan Fire Authorities</v>
      </c>
      <c r="D2765" s="32" t="str">
        <f>VLOOKUP(B2765,lookup!A:D,4,FALSE)</f>
        <v>E31000008</v>
      </c>
      <c r="E2765" s="32" t="s">
        <v>177</v>
      </c>
      <c r="F2765" s="32" t="s">
        <v>150</v>
      </c>
      <c r="G2765" s="57">
        <v>0</v>
      </c>
      <c r="H2765" s="145"/>
      <c r="I2765" s="144">
        <v>0</v>
      </c>
      <c r="J2765" s="146">
        <f t="shared" si="20"/>
        <v>0</v>
      </c>
    </row>
    <row r="2766" spans="1:10" s="32" customFormat="1" x14ac:dyDescent="0.3">
      <c r="A2766" s="32">
        <v>2017</v>
      </c>
      <c r="B2766" s="32" t="s">
        <v>21</v>
      </c>
      <c r="C2766" s="32" t="str">
        <f>VLOOKUP(B2766,lookup!A:C,3,FALSE)</f>
        <v>Non Metropolitan Fire Authorities</v>
      </c>
      <c r="D2766" s="32" t="str">
        <f>VLOOKUP(B2766,lookup!A:D,4,FALSE)</f>
        <v>E31000008</v>
      </c>
      <c r="E2766" s="32" t="s">
        <v>178</v>
      </c>
      <c r="F2766" s="32" t="s">
        <v>150</v>
      </c>
      <c r="G2766" s="57">
        <v>0</v>
      </c>
      <c r="H2766" s="145"/>
      <c r="I2766" s="144">
        <v>0</v>
      </c>
      <c r="J2766" s="146">
        <f t="shared" si="20"/>
        <v>0</v>
      </c>
    </row>
    <row r="2767" spans="1:10" s="32" customFormat="1" x14ac:dyDescent="0.3">
      <c r="A2767" s="32">
        <v>2017</v>
      </c>
      <c r="B2767" s="32" t="s">
        <v>21</v>
      </c>
      <c r="C2767" s="32" t="str">
        <f>VLOOKUP(B2767,lookup!A:C,3,FALSE)</f>
        <v>Non Metropolitan Fire Authorities</v>
      </c>
      <c r="D2767" s="32" t="str">
        <f>VLOOKUP(B2767,lookup!A:D,4,FALSE)</f>
        <v>E31000008</v>
      </c>
      <c r="E2767" s="32" t="s">
        <v>179</v>
      </c>
      <c r="F2767" s="32" t="s">
        <v>150</v>
      </c>
      <c r="G2767" s="57">
        <v>1</v>
      </c>
      <c r="H2767" s="145"/>
      <c r="I2767" s="144">
        <v>1</v>
      </c>
      <c r="J2767" s="146">
        <f t="shared" si="20"/>
        <v>0</v>
      </c>
    </row>
    <row r="2768" spans="1:10" s="32" customFormat="1" x14ac:dyDescent="0.3">
      <c r="A2768" s="32">
        <v>2017</v>
      </c>
      <c r="B2768" s="32" t="s">
        <v>21</v>
      </c>
      <c r="C2768" s="32" t="str">
        <f>VLOOKUP(B2768,lookup!A:C,3,FALSE)</f>
        <v>Non Metropolitan Fire Authorities</v>
      </c>
      <c r="D2768" s="32" t="str">
        <f>VLOOKUP(B2768,lookup!A:D,4,FALSE)</f>
        <v>E31000008</v>
      </c>
      <c r="E2768" s="32" t="s">
        <v>1087</v>
      </c>
      <c r="F2768" s="32" t="s">
        <v>150</v>
      </c>
      <c r="G2768" s="57">
        <v>0</v>
      </c>
      <c r="H2768" s="145"/>
      <c r="I2768" s="144">
        <v>0</v>
      </c>
      <c r="J2768" s="146">
        <f t="shared" si="20"/>
        <v>0</v>
      </c>
    </row>
    <row r="2769" spans="1:10" s="32" customFormat="1" x14ac:dyDescent="0.3">
      <c r="A2769" s="32">
        <v>2017</v>
      </c>
      <c r="B2769" s="32" t="s">
        <v>21</v>
      </c>
      <c r="C2769" s="32" t="str">
        <f>VLOOKUP(B2769,lookup!A:C,3,FALSE)</f>
        <v>Non Metropolitan Fire Authorities</v>
      </c>
      <c r="D2769" s="32" t="str">
        <f>VLOOKUP(B2769,lookup!A:D,4,FALSE)</f>
        <v>E31000008</v>
      </c>
      <c r="E2769" s="32" t="s">
        <v>176</v>
      </c>
      <c r="F2769" s="32" t="s">
        <v>150</v>
      </c>
      <c r="G2769" s="57">
        <v>22</v>
      </c>
      <c r="H2769" s="145"/>
      <c r="I2769" s="144">
        <v>22</v>
      </c>
      <c r="J2769" s="146">
        <f t="shared" si="20"/>
        <v>0</v>
      </c>
    </row>
    <row r="2770" spans="1:10" s="32" customFormat="1" x14ac:dyDescent="0.3">
      <c r="A2770" s="32">
        <v>2017</v>
      </c>
      <c r="B2770" s="32" t="s">
        <v>24</v>
      </c>
      <c r="C2770" s="32" t="str">
        <f>VLOOKUP(B2770,lookup!A:C,3,FALSE)</f>
        <v>Non Metropolitan Fire Authorities</v>
      </c>
      <c r="D2770" s="32" t="str">
        <f>VLOOKUP(B2770,lookup!A:D,4,FALSE)</f>
        <v>E31000009</v>
      </c>
      <c r="E2770" s="32" t="s">
        <v>175</v>
      </c>
      <c r="F2770" s="32" t="s">
        <v>157</v>
      </c>
      <c r="G2770" s="57">
        <v>189</v>
      </c>
      <c r="H2770" s="145"/>
      <c r="I2770" s="144">
        <v>189</v>
      </c>
      <c r="J2770" s="146">
        <f t="shared" si="20"/>
        <v>0</v>
      </c>
    </row>
    <row r="2771" spans="1:10" s="32" customFormat="1" x14ac:dyDescent="0.3">
      <c r="A2771" s="32">
        <v>2017</v>
      </c>
      <c r="B2771" s="32" t="s">
        <v>24</v>
      </c>
      <c r="C2771" s="32" t="str">
        <f>VLOOKUP(B2771,lookup!A:C,3,FALSE)</f>
        <v>Non Metropolitan Fire Authorities</v>
      </c>
      <c r="D2771" s="32" t="str">
        <f>VLOOKUP(B2771,lookup!A:D,4,FALSE)</f>
        <v>E31000009</v>
      </c>
      <c r="E2771" s="32" t="s">
        <v>177</v>
      </c>
      <c r="F2771" s="32" t="s">
        <v>157</v>
      </c>
      <c r="G2771" s="57">
        <v>0</v>
      </c>
      <c r="H2771" s="145"/>
      <c r="I2771" s="144">
        <v>0</v>
      </c>
      <c r="J2771" s="146">
        <f t="shared" si="20"/>
        <v>0</v>
      </c>
    </row>
    <row r="2772" spans="1:10" s="32" customFormat="1" x14ac:dyDescent="0.3">
      <c r="A2772" s="32">
        <v>2017</v>
      </c>
      <c r="B2772" s="32" t="s">
        <v>24</v>
      </c>
      <c r="C2772" s="32" t="str">
        <f>VLOOKUP(B2772,lookup!A:C,3,FALSE)</f>
        <v>Non Metropolitan Fire Authorities</v>
      </c>
      <c r="D2772" s="32" t="str">
        <f>VLOOKUP(B2772,lookup!A:D,4,FALSE)</f>
        <v>E31000009</v>
      </c>
      <c r="E2772" s="32" t="s">
        <v>178</v>
      </c>
      <c r="F2772" s="32" t="s">
        <v>157</v>
      </c>
      <c r="G2772" s="57">
        <v>1</v>
      </c>
      <c r="H2772" s="145"/>
      <c r="I2772" s="144">
        <v>1</v>
      </c>
      <c r="J2772" s="146">
        <f t="shared" si="20"/>
        <v>0</v>
      </c>
    </row>
    <row r="2773" spans="1:10" s="32" customFormat="1" x14ac:dyDescent="0.3">
      <c r="A2773" s="32">
        <v>2017</v>
      </c>
      <c r="B2773" s="32" t="s">
        <v>24</v>
      </c>
      <c r="C2773" s="32" t="str">
        <f>VLOOKUP(B2773,lookup!A:C,3,FALSE)</f>
        <v>Non Metropolitan Fire Authorities</v>
      </c>
      <c r="D2773" s="32" t="str">
        <f>VLOOKUP(B2773,lookup!A:D,4,FALSE)</f>
        <v>E31000009</v>
      </c>
      <c r="E2773" s="32" t="s">
        <v>179</v>
      </c>
      <c r="F2773" s="32" t="s">
        <v>157</v>
      </c>
      <c r="G2773" s="57">
        <v>1</v>
      </c>
      <c r="H2773" s="145"/>
      <c r="I2773" s="144">
        <v>1</v>
      </c>
      <c r="J2773" s="146">
        <f t="shared" si="20"/>
        <v>0</v>
      </c>
    </row>
    <row r="2774" spans="1:10" s="32" customFormat="1" x14ac:dyDescent="0.3">
      <c r="A2774" s="32">
        <v>2017</v>
      </c>
      <c r="B2774" s="32" t="s">
        <v>24</v>
      </c>
      <c r="C2774" s="32" t="str">
        <f>VLOOKUP(B2774,lookup!A:C,3,FALSE)</f>
        <v>Non Metropolitan Fire Authorities</v>
      </c>
      <c r="D2774" s="32" t="str">
        <f>VLOOKUP(B2774,lookup!A:D,4,FALSE)</f>
        <v>E31000009</v>
      </c>
      <c r="E2774" s="32" t="s">
        <v>1087</v>
      </c>
      <c r="F2774" s="32" t="s">
        <v>157</v>
      </c>
      <c r="G2774" s="57">
        <v>0</v>
      </c>
      <c r="H2774" s="145"/>
      <c r="I2774" s="144">
        <v>0</v>
      </c>
      <c r="J2774" s="146">
        <f t="shared" si="20"/>
        <v>0</v>
      </c>
    </row>
    <row r="2775" spans="1:10" s="32" customFormat="1" x14ac:dyDescent="0.3">
      <c r="A2775" s="32">
        <v>2017</v>
      </c>
      <c r="B2775" s="32" t="s">
        <v>24</v>
      </c>
      <c r="C2775" s="32" t="str">
        <f>VLOOKUP(B2775,lookup!A:C,3,FALSE)</f>
        <v>Non Metropolitan Fire Authorities</v>
      </c>
      <c r="D2775" s="32" t="str">
        <f>VLOOKUP(B2775,lookup!A:D,4,FALSE)</f>
        <v>E31000009</v>
      </c>
      <c r="E2775" s="32" t="s">
        <v>176</v>
      </c>
      <c r="F2775" s="32" t="s">
        <v>157</v>
      </c>
      <c r="G2775" s="57">
        <v>15</v>
      </c>
      <c r="H2775" s="145"/>
      <c r="I2775" s="144">
        <v>15</v>
      </c>
      <c r="J2775" s="146">
        <f t="shared" si="20"/>
        <v>0</v>
      </c>
    </row>
    <row r="2776" spans="1:10" s="32" customFormat="1" x14ac:dyDescent="0.3">
      <c r="A2776" s="32">
        <v>2017</v>
      </c>
      <c r="B2776" s="32" t="s">
        <v>24</v>
      </c>
      <c r="C2776" s="32" t="str">
        <f>VLOOKUP(B2776,lookup!A:C,3,FALSE)</f>
        <v>Non Metropolitan Fire Authorities</v>
      </c>
      <c r="D2776" s="32" t="str">
        <f>VLOOKUP(B2776,lookup!A:D,4,FALSE)</f>
        <v>E31000009</v>
      </c>
      <c r="E2776" s="32" t="s">
        <v>175</v>
      </c>
      <c r="F2776" s="32" t="s">
        <v>158</v>
      </c>
      <c r="G2776" s="57">
        <v>276</v>
      </c>
      <c r="H2776" s="145"/>
      <c r="I2776" s="144">
        <v>276</v>
      </c>
      <c r="J2776" s="146">
        <f t="shared" si="20"/>
        <v>0</v>
      </c>
    </row>
    <row r="2777" spans="1:10" s="32" customFormat="1" x14ac:dyDescent="0.3">
      <c r="A2777" s="32">
        <v>2017</v>
      </c>
      <c r="B2777" s="32" t="s">
        <v>24</v>
      </c>
      <c r="C2777" s="32" t="str">
        <f>VLOOKUP(B2777,lookup!A:C,3,FALSE)</f>
        <v>Non Metropolitan Fire Authorities</v>
      </c>
      <c r="D2777" s="32" t="str">
        <f>VLOOKUP(B2777,lookup!A:D,4,FALSE)</f>
        <v>E31000009</v>
      </c>
      <c r="E2777" s="32" t="s">
        <v>177</v>
      </c>
      <c r="F2777" s="32" t="s">
        <v>158</v>
      </c>
      <c r="G2777" s="57">
        <v>0</v>
      </c>
      <c r="H2777" s="145"/>
      <c r="I2777" s="144">
        <v>0</v>
      </c>
      <c r="J2777" s="146">
        <f t="shared" si="20"/>
        <v>0</v>
      </c>
    </row>
    <row r="2778" spans="1:10" s="32" customFormat="1" x14ac:dyDescent="0.3">
      <c r="A2778" s="32">
        <v>2017</v>
      </c>
      <c r="B2778" s="32" t="s">
        <v>24</v>
      </c>
      <c r="C2778" s="32" t="str">
        <f>VLOOKUP(B2778,lookup!A:C,3,FALSE)</f>
        <v>Non Metropolitan Fire Authorities</v>
      </c>
      <c r="D2778" s="32" t="str">
        <f>VLOOKUP(B2778,lookup!A:D,4,FALSE)</f>
        <v>E31000009</v>
      </c>
      <c r="E2778" s="32" t="s">
        <v>178</v>
      </c>
      <c r="F2778" s="32" t="s">
        <v>158</v>
      </c>
      <c r="G2778" s="57">
        <v>0</v>
      </c>
      <c r="H2778" s="145"/>
      <c r="I2778" s="144">
        <v>0</v>
      </c>
      <c r="J2778" s="146">
        <f t="shared" si="20"/>
        <v>0</v>
      </c>
    </row>
    <row r="2779" spans="1:10" s="32" customFormat="1" x14ac:dyDescent="0.3">
      <c r="A2779" s="32">
        <v>2017</v>
      </c>
      <c r="B2779" s="32" t="s">
        <v>24</v>
      </c>
      <c r="C2779" s="32" t="str">
        <f>VLOOKUP(B2779,lookup!A:C,3,FALSE)</f>
        <v>Non Metropolitan Fire Authorities</v>
      </c>
      <c r="D2779" s="32" t="str">
        <f>VLOOKUP(B2779,lookup!A:D,4,FALSE)</f>
        <v>E31000009</v>
      </c>
      <c r="E2779" s="32" t="s">
        <v>179</v>
      </c>
      <c r="F2779" s="32" t="s">
        <v>158</v>
      </c>
      <c r="G2779" s="57">
        <v>0</v>
      </c>
      <c r="H2779" s="145"/>
      <c r="I2779" s="144">
        <v>0</v>
      </c>
      <c r="J2779" s="146">
        <f t="shared" si="20"/>
        <v>0</v>
      </c>
    </row>
    <row r="2780" spans="1:10" s="32" customFormat="1" x14ac:dyDescent="0.3">
      <c r="A2780" s="32">
        <v>2017</v>
      </c>
      <c r="B2780" s="32" t="s">
        <v>24</v>
      </c>
      <c r="C2780" s="32" t="str">
        <f>VLOOKUP(B2780,lookup!A:C,3,FALSE)</f>
        <v>Non Metropolitan Fire Authorities</v>
      </c>
      <c r="D2780" s="32" t="str">
        <f>VLOOKUP(B2780,lookup!A:D,4,FALSE)</f>
        <v>E31000009</v>
      </c>
      <c r="E2780" s="32" t="s">
        <v>1087</v>
      </c>
      <c r="F2780" s="32" t="s">
        <v>158</v>
      </c>
      <c r="G2780" s="57">
        <v>0</v>
      </c>
      <c r="H2780" s="145"/>
      <c r="I2780" s="144">
        <v>0</v>
      </c>
      <c r="J2780" s="146">
        <f t="shared" si="20"/>
        <v>0</v>
      </c>
    </row>
    <row r="2781" spans="1:10" s="32" customFormat="1" x14ac:dyDescent="0.3">
      <c r="A2781" s="32">
        <v>2017</v>
      </c>
      <c r="B2781" s="32" t="s">
        <v>24</v>
      </c>
      <c r="C2781" s="32" t="str">
        <f>VLOOKUP(B2781,lookup!A:C,3,FALSE)</f>
        <v>Non Metropolitan Fire Authorities</v>
      </c>
      <c r="D2781" s="32" t="str">
        <f>VLOOKUP(B2781,lookup!A:D,4,FALSE)</f>
        <v>E31000009</v>
      </c>
      <c r="E2781" s="32" t="s">
        <v>176</v>
      </c>
      <c r="F2781" s="32" t="s">
        <v>158</v>
      </c>
      <c r="G2781" s="57">
        <v>81</v>
      </c>
      <c r="H2781" s="145"/>
      <c r="I2781" s="144">
        <v>81</v>
      </c>
      <c r="J2781" s="146">
        <f t="shared" si="20"/>
        <v>0</v>
      </c>
    </row>
    <row r="2782" spans="1:10" s="32" customFormat="1" x14ac:dyDescent="0.3">
      <c r="A2782" s="32">
        <v>2017</v>
      </c>
      <c r="B2782" s="32" t="s">
        <v>24</v>
      </c>
      <c r="C2782" s="32" t="str">
        <f>VLOOKUP(B2782,lookup!A:C,3,FALSE)</f>
        <v>Non Metropolitan Fire Authorities</v>
      </c>
      <c r="D2782" s="32" t="str">
        <f>VLOOKUP(B2782,lookup!A:D,4,FALSE)</f>
        <v>E31000009</v>
      </c>
      <c r="E2782" s="32" t="s">
        <v>175</v>
      </c>
      <c r="F2782" s="32" t="s">
        <v>149</v>
      </c>
      <c r="G2782" s="57">
        <v>0</v>
      </c>
      <c r="H2782" s="145"/>
      <c r="I2782" s="144">
        <v>0</v>
      </c>
      <c r="J2782" s="146">
        <f t="shared" si="20"/>
        <v>0</v>
      </c>
    </row>
    <row r="2783" spans="1:10" s="32" customFormat="1" x14ac:dyDescent="0.3">
      <c r="A2783" s="32">
        <v>2017</v>
      </c>
      <c r="B2783" s="32" t="s">
        <v>24</v>
      </c>
      <c r="C2783" s="32" t="str">
        <f>VLOOKUP(B2783,lookup!A:C,3,FALSE)</f>
        <v>Non Metropolitan Fire Authorities</v>
      </c>
      <c r="D2783" s="32" t="str">
        <f>VLOOKUP(B2783,lookup!A:D,4,FALSE)</f>
        <v>E31000009</v>
      </c>
      <c r="E2783" s="32" t="s">
        <v>177</v>
      </c>
      <c r="F2783" s="32" t="s">
        <v>149</v>
      </c>
      <c r="G2783" s="57">
        <v>0</v>
      </c>
      <c r="H2783" s="145"/>
      <c r="I2783" s="144">
        <v>0</v>
      </c>
      <c r="J2783" s="146">
        <f t="shared" si="20"/>
        <v>0</v>
      </c>
    </row>
    <row r="2784" spans="1:10" s="32" customFormat="1" x14ac:dyDescent="0.3">
      <c r="A2784" s="32">
        <v>2017</v>
      </c>
      <c r="B2784" s="32" t="s">
        <v>24</v>
      </c>
      <c r="C2784" s="32" t="str">
        <f>VLOOKUP(B2784,lookup!A:C,3,FALSE)</f>
        <v>Non Metropolitan Fire Authorities</v>
      </c>
      <c r="D2784" s="32" t="str">
        <f>VLOOKUP(B2784,lookup!A:D,4,FALSE)</f>
        <v>E31000009</v>
      </c>
      <c r="E2784" s="32" t="s">
        <v>178</v>
      </c>
      <c r="F2784" s="32" t="s">
        <v>149</v>
      </c>
      <c r="G2784" s="57">
        <v>0</v>
      </c>
      <c r="H2784" s="145"/>
      <c r="I2784" s="144">
        <v>0</v>
      </c>
      <c r="J2784" s="146">
        <f t="shared" si="20"/>
        <v>0</v>
      </c>
    </row>
    <row r="2785" spans="1:10" s="32" customFormat="1" x14ac:dyDescent="0.3">
      <c r="A2785" s="32">
        <v>2017</v>
      </c>
      <c r="B2785" s="32" t="s">
        <v>24</v>
      </c>
      <c r="C2785" s="32" t="str">
        <f>VLOOKUP(B2785,lookup!A:C,3,FALSE)</f>
        <v>Non Metropolitan Fire Authorities</v>
      </c>
      <c r="D2785" s="32" t="str">
        <f>VLOOKUP(B2785,lookup!A:D,4,FALSE)</f>
        <v>E31000009</v>
      </c>
      <c r="E2785" s="32" t="s">
        <v>179</v>
      </c>
      <c r="F2785" s="32" t="s">
        <v>149</v>
      </c>
      <c r="G2785" s="57">
        <v>0</v>
      </c>
      <c r="H2785" s="145"/>
      <c r="I2785" s="144">
        <v>0</v>
      </c>
      <c r="J2785" s="146">
        <f t="shared" si="20"/>
        <v>0</v>
      </c>
    </row>
    <row r="2786" spans="1:10" s="32" customFormat="1" x14ac:dyDescent="0.3">
      <c r="A2786" s="32">
        <v>2017</v>
      </c>
      <c r="B2786" s="32" t="s">
        <v>24</v>
      </c>
      <c r="C2786" s="32" t="str">
        <f>VLOOKUP(B2786,lookup!A:C,3,FALSE)</f>
        <v>Non Metropolitan Fire Authorities</v>
      </c>
      <c r="D2786" s="32" t="str">
        <f>VLOOKUP(B2786,lookup!A:D,4,FALSE)</f>
        <v>E31000009</v>
      </c>
      <c r="E2786" s="32" t="s">
        <v>1087</v>
      </c>
      <c r="F2786" s="32" t="s">
        <v>149</v>
      </c>
      <c r="G2786" s="57">
        <v>0</v>
      </c>
      <c r="H2786" s="145"/>
      <c r="I2786" s="144">
        <v>0</v>
      </c>
      <c r="J2786" s="146">
        <f t="shared" si="20"/>
        <v>0</v>
      </c>
    </row>
    <row r="2787" spans="1:10" s="32" customFormat="1" x14ac:dyDescent="0.3">
      <c r="A2787" s="32">
        <v>2017</v>
      </c>
      <c r="B2787" s="32" t="s">
        <v>24</v>
      </c>
      <c r="C2787" s="32" t="str">
        <f>VLOOKUP(B2787,lookup!A:C,3,FALSE)</f>
        <v>Non Metropolitan Fire Authorities</v>
      </c>
      <c r="D2787" s="32" t="str">
        <f>VLOOKUP(B2787,lookup!A:D,4,FALSE)</f>
        <v>E31000009</v>
      </c>
      <c r="E2787" s="32" t="s">
        <v>176</v>
      </c>
      <c r="F2787" s="32" t="s">
        <v>149</v>
      </c>
      <c r="G2787" s="57">
        <v>0</v>
      </c>
      <c r="H2787" s="145"/>
      <c r="I2787" s="144">
        <v>0</v>
      </c>
      <c r="J2787" s="146">
        <f t="shared" si="20"/>
        <v>0</v>
      </c>
    </row>
    <row r="2788" spans="1:10" s="32" customFormat="1" x14ac:dyDescent="0.3">
      <c r="A2788" s="32">
        <v>2017</v>
      </c>
      <c r="B2788" s="32" t="s">
        <v>24</v>
      </c>
      <c r="C2788" s="32" t="str">
        <f>VLOOKUP(B2788,lookup!A:C,3,FALSE)</f>
        <v>Non Metropolitan Fire Authorities</v>
      </c>
      <c r="D2788" s="32" t="str">
        <f>VLOOKUP(B2788,lookup!A:D,4,FALSE)</f>
        <v>E31000009</v>
      </c>
      <c r="E2788" s="32" t="s">
        <v>175</v>
      </c>
      <c r="F2788" s="32" t="s">
        <v>150</v>
      </c>
      <c r="G2788" s="57">
        <v>48</v>
      </c>
      <c r="H2788" s="145"/>
      <c r="I2788" s="144">
        <v>48</v>
      </c>
      <c r="J2788" s="146">
        <f t="shared" si="20"/>
        <v>0</v>
      </c>
    </row>
    <row r="2789" spans="1:10" s="32" customFormat="1" x14ac:dyDescent="0.3">
      <c r="A2789" s="32">
        <v>2017</v>
      </c>
      <c r="B2789" s="32" t="s">
        <v>24</v>
      </c>
      <c r="C2789" s="32" t="str">
        <f>VLOOKUP(B2789,lookup!A:C,3,FALSE)</f>
        <v>Non Metropolitan Fire Authorities</v>
      </c>
      <c r="D2789" s="32" t="str">
        <f>VLOOKUP(B2789,lookup!A:D,4,FALSE)</f>
        <v>E31000009</v>
      </c>
      <c r="E2789" s="32" t="s">
        <v>177</v>
      </c>
      <c r="F2789" s="32" t="s">
        <v>150</v>
      </c>
      <c r="G2789" s="57">
        <v>0</v>
      </c>
      <c r="H2789" s="145"/>
      <c r="I2789" s="144">
        <v>0</v>
      </c>
      <c r="J2789" s="146">
        <f t="shared" si="20"/>
        <v>0</v>
      </c>
    </row>
    <row r="2790" spans="1:10" s="32" customFormat="1" x14ac:dyDescent="0.3">
      <c r="A2790" s="32">
        <v>2017</v>
      </c>
      <c r="B2790" s="32" t="s">
        <v>24</v>
      </c>
      <c r="C2790" s="32" t="str">
        <f>VLOOKUP(B2790,lookup!A:C,3,FALSE)</f>
        <v>Non Metropolitan Fire Authorities</v>
      </c>
      <c r="D2790" s="32" t="str">
        <f>VLOOKUP(B2790,lookup!A:D,4,FALSE)</f>
        <v>E31000009</v>
      </c>
      <c r="E2790" s="32" t="s">
        <v>178</v>
      </c>
      <c r="F2790" s="32" t="s">
        <v>150</v>
      </c>
      <c r="G2790" s="57">
        <v>0</v>
      </c>
      <c r="H2790" s="145"/>
      <c r="I2790" s="144">
        <v>0</v>
      </c>
      <c r="J2790" s="146">
        <f t="shared" si="20"/>
        <v>0</v>
      </c>
    </row>
    <row r="2791" spans="1:10" s="32" customFormat="1" x14ac:dyDescent="0.3">
      <c r="A2791" s="32">
        <v>2017</v>
      </c>
      <c r="B2791" s="32" t="s">
        <v>24</v>
      </c>
      <c r="C2791" s="32" t="str">
        <f>VLOOKUP(B2791,lookup!A:C,3,FALSE)</f>
        <v>Non Metropolitan Fire Authorities</v>
      </c>
      <c r="D2791" s="32" t="str">
        <f>VLOOKUP(B2791,lookup!A:D,4,FALSE)</f>
        <v>E31000009</v>
      </c>
      <c r="E2791" s="32" t="s">
        <v>179</v>
      </c>
      <c r="F2791" s="32" t="s">
        <v>150</v>
      </c>
      <c r="G2791" s="57">
        <v>0</v>
      </c>
      <c r="H2791" s="145"/>
      <c r="I2791" s="144">
        <v>0</v>
      </c>
      <c r="J2791" s="146">
        <f t="shared" si="20"/>
        <v>0</v>
      </c>
    </row>
    <row r="2792" spans="1:10" s="32" customFormat="1" x14ac:dyDescent="0.3">
      <c r="A2792" s="32">
        <v>2017</v>
      </c>
      <c r="B2792" s="32" t="s">
        <v>24</v>
      </c>
      <c r="C2792" s="32" t="str">
        <f>VLOOKUP(B2792,lookup!A:C,3,FALSE)</f>
        <v>Non Metropolitan Fire Authorities</v>
      </c>
      <c r="D2792" s="32" t="str">
        <f>VLOOKUP(B2792,lookup!A:D,4,FALSE)</f>
        <v>E31000009</v>
      </c>
      <c r="E2792" s="32" t="s">
        <v>1087</v>
      </c>
      <c r="F2792" s="32" t="s">
        <v>150</v>
      </c>
      <c r="G2792" s="57">
        <v>0</v>
      </c>
      <c r="H2792" s="145"/>
      <c r="I2792" s="144">
        <v>0</v>
      </c>
      <c r="J2792" s="146">
        <f t="shared" si="20"/>
        <v>0</v>
      </c>
    </row>
    <row r="2793" spans="1:10" s="32" customFormat="1" x14ac:dyDescent="0.3">
      <c r="A2793" s="32">
        <v>2017</v>
      </c>
      <c r="B2793" s="32" t="s">
        <v>24</v>
      </c>
      <c r="C2793" s="32" t="str">
        <f>VLOOKUP(B2793,lookup!A:C,3,FALSE)</f>
        <v>Non Metropolitan Fire Authorities</v>
      </c>
      <c r="D2793" s="32" t="str">
        <f>VLOOKUP(B2793,lookup!A:D,4,FALSE)</f>
        <v>E31000009</v>
      </c>
      <c r="E2793" s="32" t="s">
        <v>176</v>
      </c>
      <c r="F2793" s="32" t="s">
        <v>150</v>
      </c>
      <c r="G2793" s="57">
        <v>2</v>
      </c>
      <c r="H2793" s="145"/>
      <c r="I2793" s="144">
        <v>2</v>
      </c>
      <c r="J2793" s="146">
        <f t="shared" si="20"/>
        <v>0</v>
      </c>
    </row>
    <row r="2794" spans="1:10" s="32" customFormat="1" x14ac:dyDescent="0.3">
      <c r="A2794" s="32">
        <v>2017</v>
      </c>
      <c r="B2794" s="32" t="s">
        <v>27</v>
      </c>
      <c r="C2794" s="32" t="str">
        <f>VLOOKUP(B2794,lookup!A:C,3,FALSE)</f>
        <v>Non Metropolitan Fire Authorities</v>
      </c>
      <c r="D2794" s="32" t="str">
        <f>VLOOKUP(B2794,lookup!A:D,4,FALSE)</f>
        <v>E31000010</v>
      </c>
      <c r="E2794" s="32" t="s">
        <v>175</v>
      </c>
      <c r="F2794" s="32" t="s">
        <v>157</v>
      </c>
      <c r="G2794" s="57">
        <v>338</v>
      </c>
      <c r="H2794" s="145"/>
      <c r="I2794" s="144">
        <v>338</v>
      </c>
      <c r="J2794" s="146">
        <f t="shared" si="20"/>
        <v>0</v>
      </c>
    </row>
    <row r="2795" spans="1:10" s="32" customFormat="1" x14ac:dyDescent="0.3">
      <c r="A2795" s="32">
        <v>2017</v>
      </c>
      <c r="B2795" s="32" t="s">
        <v>27</v>
      </c>
      <c r="C2795" s="32" t="str">
        <f>VLOOKUP(B2795,lookup!A:C,3,FALSE)</f>
        <v>Non Metropolitan Fire Authorities</v>
      </c>
      <c r="D2795" s="32" t="str">
        <f>VLOOKUP(B2795,lookup!A:D,4,FALSE)</f>
        <v>E31000010</v>
      </c>
      <c r="E2795" s="32" t="s">
        <v>177</v>
      </c>
      <c r="F2795" s="32" t="s">
        <v>157</v>
      </c>
      <c r="G2795" s="57">
        <v>5</v>
      </c>
      <c r="H2795" s="145"/>
      <c r="I2795" s="144">
        <v>5</v>
      </c>
      <c r="J2795" s="146">
        <f t="shared" si="20"/>
        <v>0</v>
      </c>
    </row>
    <row r="2796" spans="1:10" s="32" customFormat="1" x14ac:dyDescent="0.3">
      <c r="A2796" s="32">
        <v>2017</v>
      </c>
      <c r="B2796" s="32" t="s">
        <v>27</v>
      </c>
      <c r="C2796" s="32" t="str">
        <f>VLOOKUP(B2796,lookup!A:C,3,FALSE)</f>
        <v>Non Metropolitan Fire Authorities</v>
      </c>
      <c r="D2796" s="32" t="str">
        <f>VLOOKUP(B2796,lookup!A:D,4,FALSE)</f>
        <v>E31000010</v>
      </c>
      <c r="E2796" s="32" t="s">
        <v>178</v>
      </c>
      <c r="F2796" s="32" t="s">
        <v>157</v>
      </c>
      <c r="G2796" s="57">
        <v>5</v>
      </c>
      <c r="H2796" s="145"/>
      <c r="I2796" s="144">
        <v>5</v>
      </c>
      <c r="J2796" s="146">
        <f t="shared" si="20"/>
        <v>0</v>
      </c>
    </row>
    <row r="2797" spans="1:10" s="32" customFormat="1" x14ac:dyDescent="0.3">
      <c r="A2797" s="32">
        <v>2017</v>
      </c>
      <c r="B2797" s="32" t="s">
        <v>27</v>
      </c>
      <c r="C2797" s="32" t="str">
        <f>VLOOKUP(B2797,lookup!A:C,3,FALSE)</f>
        <v>Non Metropolitan Fire Authorities</v>
      </c>
      <c r="D2797" s="32" t="str">
        <f>VLOOKUP(B2797,lookup!A:D,4,FALSE)</f>
        <v>E31000010</v>
      </c>
      <c r="E2797" s="32" t="s">
        <v>179</v>
      </c>
      <c r="F2797" s="32" t="s">
        <v>157</v>
      </c>
      <c r="G2797" s="57">
        <v>0</v>
      </c>
      <c r="H2797" s="145"/>
      <c r="I2797" s="144">
        <v>0</v>
      </c>
      <c r="J2797" s="146">
        <f t="shared" si="20"/>
        <v>0</v>
      </c>
    </row>
    <row r="2798" spans="1:10" s="32" customFormat="1" x14ac:dyDescent="0.3">
      <c r="A2798" s="32">
        <v>2017</v>
      </c>
      <c r="B2798" s="32" t="s">
        <v>27</v>
      </c>
      <c r="C2798" s="32" t="str">
        <f>VLOOKUP(B2798,lookup!A:C,3,FALSE)</f>
        <v>Non Metropolitan Fire Authorities</v>
      </c>
      <c r="D2798" s="32" t="str">
        <f>VLOOKUP(B2798,lookup!A:D,4,FALSE)</f>
        <v>E31000010</v>
      </c>
      <c r="E2798" s="32" t="s">
        <v>1087</v>
      </c>
      <c r="F2798" s="32" t="s">
        <v>157</v>
      </c>
      <c r="G2798" s="57">
        <v>0</v>
      </c>
      <c r="H2798" s="145"/>
      <c r="I2798" s="144">
        <v>0</v>
      </c>
      <c r="J2798" s="146">
        <f t="shared" si="20"/>
        <v>0</v>
      </c>
    </row>
    <row r="2799" spans="1:10" s="32" customFormat="1" x14ac:dyDescent="0.3">
      <c r="A2799" s="32">
        <v>2017</v>
      </c>
      <c r="B2799" s="32" t="s">
        <v>27</v>
      </c>
      <c r="C2799" s="32" t="str">
        <f>VLOOKUP(B2799,lookup!A:C,3,FALSE)</f>
        <v>Non Metropolitan Fire Authorities</v>
      </c>
      <c r="D2799" s="32" t="str">
        <f>VLOOKUP(B2799,lookup!A:D,4,FALSE)</f>
        <v>E31000010</v>
      </c>
      <c r="E2799" s="32" t="s">
        <v>176</v>
      </c>
      <c r="F2799" s="32" t="s">
        <v>157</v>
      </c>
      <c r="G2799" s="57">
        <v>9</v>
      </c>
      <c r="H2799" s="145"/>
      <c r="I2799" s="144">
        <v>9</v>
      </c>
      <c r="J2799" s="146">
        <f t="shared" si="20"/>
        <v>0</v>
      </c>
    </row>
    <row r="2800" spans="1:10" s="32" customFormat="1" x14ac:dyDescent="0.3">
      <c r="A2800" s="32">
        <v>2017</v>
      </c>
      <c r="B2800" s="32" t="s">
        <v>27</v>
      </c>
      <c r="C2800" s="32" t="str">
        <f>VLOOKUP(B2800,lookup!A:C,3,FALSE)</f>
        <v>Non Metropolitan Fire Authorities</v>
      </c>
      <c r="D2800" s="32" t="str">
        <f>VLOOKUP(B2800,lookup!A:D,4,FALSE)</f>
        <v>E31000010</v>
      </c>
      <c r="E2800" s="32" t="s">
        <v>175</v>
      </c>
      <c r="F2800" s="32" t="s">
        <v>158</v>
      </c>
      <c r="G2800" s="57">
        <v>320</v>
      </c>
      <c r="H2800" s="145"/>
      <c r="I2800" s="144">
        <v>320</v>
      </c>
      <c r="J2800" s="146">
        <f t="shared" si="20"/>
        <v>0</v>
      </c>
    </row>
    <row r="2801" spans="1:10" s="32" customFormat="1" x14ac:dyDescent="0.3">
      <c r="A2801" s="32">
        <v>2017</v>
      </c>
      <c r="B2801" s="32" t="s">
        <v>27</v>
      </c>
      <c r="C2801" s="32" t="str">
        <f>VLOOKUP(B2801,lookup!A:C,3,FALSE)</f>
        <v>Non Metropolitan Fire Authorities</v>
      </c>
      <c r="D2801" s="32" t="str">
        <f>VLOOKUP(B2801,lookup!A:D,4,FALSE)</f>
        <v>E31000010</v>
      </c>
      <c r="E2801" s="32" t="s">
        <v>177</v>
      </c>
      <c r="F2801" s="32" t="s">
        <v>158</v>
      </c>
      <c r="G2801" s="57">
        <v>1</v>
      </c>
      <c r="H2801" s="145"/>
      <c r="I2801" s="144">
        <v>1</v>
      </c>
      <c r="J2801" s="146">
        <f t="shared" si="20"/>
        <v>0</v>
      </c>
    </row>
    <row r="2802" spans="1:10" s="32" customFormat="1" x14ac:dyDescent="0.3">
      <c r="A2802" s="32">
        <v>2017</v>
      </c>
      <c r="B2802" s="32" t="s">
        <v>27</v>
      </c>
      <c r="C2802" s="32" t="str">
        <f>VLOOKUP(B2802,lookup!A:C,3,FALSE)</f>
        <v>Non Metropolitan Fire Authorities</v>
      </c>
      <c r="D2802" s="32" t="str">
        <f>VLOOKUP(B2802,lookup!A:D,4,FALSE)</f>
        <v>E31000010</v>
      </c>
      <c r="E2802" s="32" t="s">
        <v>178</v>
      </c>
      <c r="F2802" s="32" t="s">
        <v>158</v>
      </c>
      <c r="G2802" s="57">
        <v>1</v>
      </c>
      <c r="H2802" s="145"/>
      <c r="I2802" s="144">
        <v>1</v>
      </c>
      <c r="J2802" s="146">
        <f t="shared" si="20"/>
        <v>0</v>
      </c>
    </row>
    <row r="2803" spans="1:10" s="32" customFormat="1" x14ac:dyDescent="0.3">
      <c r="A2803" s="32">
        <v>2017</v>
      </c>
      <c r="B2803" s="32" t="s">
        <v>27</v>
      </c>
      <c r="C2803" s="32" t="str">
        <f>VLOOKUP(B2803,lookup!A:C,3,FALSE)</f>
        <v>Non Metropolitan Fire Authorities</v>
      </c>
      <c r="D2803" s="32" t="str">
        <f>VLOOKUP(B2803,lookup!A:D,4,FALSE)</f>
        <v>E31000010</v>
      </c>
      <c r="E2803" s="32" t="s">
        <v>179</v>
      </c>
      <c r="F2803" s="32" t="s">
        <v>158</v>
      </c>
      <c r="G2803" s="57">
        <v>0</v>
      </c>
      <c r="H2803" s="145"/>
      <c r="I2803" s="144">
        <v>0</v>
      </c>
      <c r="J2803" s="146">
        <f t="shared" si="20"/>
        <v>0</v>
      </c>
    </row>
    <row r="2804" spans="1:10" s="32" customFormat="1" x14ac:dyDescent="0.3">
      <c r="A2804" s="32">
        <v>2017</v>
      </c>
      <c r="B2804" s="32" t="s">
        <v>27</v>
      </c>
      <c r="C2804" s="32" t="str">
        <f>VLOOKUP(B2804,lookup!A:C,3,FALSE)</f>
        <v>Non Metropolitan Fire Authorities</v>
      </c>
      <c r="D2804" s="32" t="str">
        <f>VLOOKUP(B2804,lookup!A:D,4,FALSE)</f>
        <v>E31000010</v>
      </c>
      <c r="E2804" s="32" t="s">
        <v>1087</v>
      </c>
      <c r="F2804" s="32" t="s">
        <v>158</v>
      </c>
      <c r="G2804" s="57">
        <v>0</v>
      </c>
      <c r="H2804" s="145"/>
      <c r="I2804" s="144">
        <v>0</v>
      </c>
      <c r="J2804" s="146">
        <f t="shared" si="20"/>
        <v>0</v>
      </c>
    </row>
    <row r="2805" spans="1:10" s="32" customFormat="1" x14ac:dyDescent="0.3">
      <c r="A2805" s="32">
        <v>2017</v>
      </c>
      <c r="B2805" s="32" t="s">
        <v>27</v>
      </c>
      <c r="C2805" s="32" t="str">
        <f>VLOOKUP(B2805,lookup!A:C,3,FALSE)</f>
        <v>Non Metropolitan Fire Authorities</v>
      </c>
      <c r="D2805" s="32" t="str">
        <f>VLOOKUP(B2805,lookup!A:D,4,FALSE)</f>
        <v>E31000010</v>
      </c>
      <c r="E2805" s="32" t="s">
        <v>176</v>
      </c>
      <c r="F2805" s="32" t="s">
        <v>158</v>
      </c>
      <c r="G2805" s="57">
        <v>9</v>
      </c>
      <c r="H2805" s="145"/>
      <c r="I2805" s="144">
        <v>9</v>
      </c>
      <c r="J2805" s="146">
        <f t="shared" si="20"/>
        <v>0</v>
      </c>
    </row>
    <row r="2806" spans="1:10" s="32" customFormat="1" x14ac:dyDescent="0.3">
      <c r="A2806" s="32">
        <v>2017</v>
      </c>
      <c r="B2806" s="32" t="s">
        <v>27</v>
      </c>
      <c r="C2806" s="32" t="str">
        <f>VLOOKUP(B2806,lookup!A:C,3,FALSE)</f>
        <v>Non Metropolitan Fire Authorities</v>
      </c>
      <c r="D2806" s="32" t="str">
        <f>VLOOKUP(B2806,lookup!A:D,4,FALSE)</f>
        <v>E31000010</v>
      </c>
      <c r="E2806" s="32" t="s">
        <v>175</v>
      </c>
      <c r="F2806" s="32" t="s">
        <v>149</v>
      </c>
      <c r="G2806" s="57">
        <v>25</v>
      </c>
      <c r="H2806" s="145"/>
      <c r="I2806" s="144">
        <v>25</v>
      </c>
      <c r="J2806" s="146">
        <f t="shared" si="20"/>
        <v>0</v>
      </c>
    </row>
    <row r="2807" spans="1:10" s="32" customFormat="1" x14ac:dyDescent="0.3">
      <c r="A2807" s="32">
        <v>2017</v>
      </c>
      <c r="B2807" s="32" t="s">
        <v>27</v>
      </c>
      <c r="C2807" s="32" t="str">
        <f>VLOOKUP(B2807,lookup!A:C,3,FALSE)</f>
        <v>Non Metropolitan Fire Authorities</v>
      </c>
      <c r="D2807" s="32" t="str">
        <f>VLOOKUP(B2807,lookup!A:D,4,FALSE)</f>
        <v>E31000010</v>
      </c>
      <c r="E2807" s="32" t="s">
        <v>177</v>
      </c>
      <c r="F2807" s="32" t="s">
        <v>149</v>
      </c>
      <c r="G2807" s="57">
        <v>0</v>
      </c>
      <c r="H2807" s="145"/>
      <c r="I2807" s="144">
        <v>0</v>
      </c>
      <c r="J2807" s="146">
        <f t="shared" si="20"/>
        <v>0</v>
      </c>
    </row>
    <row r="2808" spans="1:10" s="32" customFormat="1" x14ac:dyDescent="0.3">
      <c r="A2808" s="32">
        <v>2017</v>
      </c>
      <c r="B2808" s="32" t="s">
        <v>27</v>
      </c>
      <c r="C2808" s="32" t="str">
        <f>VLOOKUP(B2808,lookup!A:C,3,FALSE)</f>
        <v>Non Metropolitan Fire Authorities</v>
      </c>
      <c r="D2808" s="32" t="str">
        <f>VLOOKUP(B2808,lookup!A:D,4,FALSE)</f>
        <v>E31000010</v>
      </c>
      <c r="E2808" s="32" t="s">
        <v>178</v>
      </c>
      <c r="F2808" s="32" t="s">
        <v>149</v>
      </c>
      <c r="G2808" s="57">
        <v>0</v>
      </c>
      <c r="H2808" s="145"/>
      <c r="I2808" s="144">
        <v>0</v>
      </c>
      <c r="J2808" s="146">
        <f t="shared" si="20"/>
        <v>0</v>
      </c>
    </row>
    <row r="2809" spans="1:10" s="32" customFormat="1" x14ac:dyDescent="0.3">
      <c r="A2809" s="32">
        <v>2017</v>
      </c>
      <c r="B2809" s="32" t="s">
        <v>27</v>
      </c>
      <c r="C2809" s="32" t="str">
        <f>VLOOKUP(B2809,lookup!A:C,3,FALSE)</f>
        <v>Non Metropolitan Fire Authorities</v>
      </c>
      <c r="D2809" s="32" t="str">
        <f>VLOOKUP(B2809,lookup!A:D,4,FALSE)</f>
        <v>E31000010</v>
      </c>
      <c r="E2809" s="32" t="s">
        <v>179</v>
      </c>
      <c r="F2809" s="32" t="s">
        <v>149</v>
      </c>
      <c r="G2809" s="57">
        <v>1</v>
      </c>
      <c r="H2809" s="145"/>
      <c r="I2809" s="144">
        <v>1</v>
      </c>
      <c r="J2809" s="146">
        <f t="shared" si="20"/>
        <v>0</v>
      </c>
    </row>
    <row r="2810" spans="1:10" s="32" customFormat="1" x14ac:dyDescent="0.3">
      <c r="A2810" s="32">
        <v>2017</v>
      </c>
      <c r="B2810" s="32" t="s">
        <v>27</v>
      </c>
      <c r="C2810" s="32" t="str">
        <f>VLOOKUP(B2810,lookup!A:C,3,FALSE)</f>
        <v>Non Metropolitan Fire Authorities</v>
      </c>
      <c r="D2810" s="32" t="str">
        <f>VLOOKUP(B2810,lookup!A:D,4,FALSE)</f>
        <v>E31000010</v>
      </c>
      <c r="E2810" s="32" t="s">
        <v>1087</v>
      </c>
      <c r="F2810" s="32" t="s">
        <v>149</v>
      </c>
      <c r="G2810" s="57">
        <v>0</v>
      </c>
      <c r="H2810" s="145"/>
      <c r="I2810" s="144">
        <v>0</v>
      </c>
      <c r="J2810" s="146">
        <f t="shared" si="20"/>
        <v>0</v>
      </c>
    </row>
    <row r="2811" spans="1:10" s="32" customFormat="1" x14ac:dyDescent="0.3">
      <c r="A2811" s="32">
        <v>2017</v>
      </c>
      <c r="B2811" s="32" t="s">
        <v>27</v>
      </c>
      <c r="C2811" s="32" t="str">
        <f>VLOOKUP(B2811,lookup!A:C,3,FALSE)</f>
        <v>Non Metropolitan Fire Authorities</v>
      </c>
      <c r="D2811" s="32" t="str">
        <f>VLOOKUP(B2811,lookup!A:D,4,FALSE)</f>
        <v>E31000010</v>
      </c>
      <c r="E2811" s="32" t="s">
        <v>176</v>
      </c>
      <c r="F2811" s="32" t="s">
        <v>149</v>
      </c>
      <c r="G2811" s="57">
        <v>0</v>
      </c>
      <c r="H2811" s="145"/>
      <c r="I2811" s="144">
        <v>0</v>
      </c>
      <c r="J2811" s="146">
        <f t="shared" si="20"/>
        <v>0</v>
      </c>
    </row>
    <row r="2812" spans="1:10" s="32" customFormat="1" x14ac:dyDescent="0.3">
      <c r="A2812" s="32">
        <v>2017</v>
      </c>
      <c r="B2812" s="32" t="s">
        <v>27</v>
      </c>
      <c r="C2812" s="32" t="str">
        <f>VLOOKUP(B2812,lookup!A:C,3,FALSE)</f>
        <v>Non Metropolitan Fire Authorities</v>
      </c>
      <c r="D2812" s="32" t="str">
        <f>VLOOKUP(B2812,lookup!A:D,4,FALSE)</f>
        <v>E31000010</v>
      </c>
      <c r="E2812" s="32" t="s">
        <v>175</v>
      </c>
      <c r="F2812" s="32" t="s">
        <v>150</v>
      </c>
      <c r="G2812" s="57">
        <v>162</v>
      </c>
      <c r="H2812" s="145"/>
      <c r="I2812" s="144">
        <v>162</v>
      </c>
      <c r="J2812" s="146">
        <f t="shared" si="20"/>
        <v>0</v>
      </c>
    </row>
    <row r="2813" spans="1:10" s="32" customFormat="1" x14ac:dyDescent="0.3">
      <c r="A2813" s="32">
        <v>2017</v>
      </c>
      <c r="B2813" s="32" t="s">
        <v>27</v>
      </c>
      <c r="C2813" s="32" t="str">
        <f>VLOOKUP(B2813,lookup!A:C,3,FALSE)</f>
        <v>Non Metropolitan Fire Authorities</v>
      </c>
      <c r="D2813" s="32" t="str">
        <f>VLOOKUP(B2813,lookup!A:D,4,FALSE)</f>
        <v>E31000010</v>
      </c>
      <c r="E2813" s="32" t="s">
        <v>177</v>
      </c>
      <c r="F2813" s="32" t="s">
        <v>150</v>
      </c>
      <c r="G2813" s="57">
        <v>1</v>
      </c>
      <c r="H2813" s="145"/>
      <c r="I2813" s="144">
        <v>1</v>
      </c>
      <c r="J2813" s="146">
        <f t="shared" si="20"/>
        <v>0</v>
      </c>
    </row>
    <row r="2814" spans="1:10" s="32" customFormat="1" x14ac:dyDescent="0.3">
      <c r="A2814" s="32">
        <v>2017</v>
      </c>
      <c r="B2814" s="32" t="s">
        <v>27</v>
      </c>
      <c r="C2814" s="32" t="str">
        <f>VLOOKUP(B2814,lookup!A:C,3,FALSE)</f>
        <v>Non Metropolitan Fire Authorities</v>
      </c>
      <c r="D2814" s="32" t="str">
        <f>VLOOKUP(B2814,lookup!A:D,4,FALSE)</f>
        <v>E31000010</v>
      </c>
      <c r="E2814" s="32" t="s">
        <v>178</v>
      </c>
      <c r="F2814" s="32" t="s">
        <v>150</v>
      </c>
      <c r="G2814" s="57">
        <v>5</v>
      </c>
      <c r="H2814" s="145"/>
      <c r="I2814" s="144">
        <v>5</v>
      </c>
      <c r="J2814" s="146">
        <f t="shared" si="20"/>
        <v>0</v>
      </c>
    </row>
    <row r="2815" spans="1:10" s="32" customFormat="1" x14ac:dyDescent="0.3">
      <c r="A2815" s="32">
        <v>2017</v>
      </c>
      <c r="B2815" s="32" t="s">
        <v>27</v>
      </c>
      <c r="C2815" s="32" t="str">
        <f>VLOOKUP(B2815,lookup!A:C,3,FALSE)</f>
        <v>Non Metropolitan Fire Authorities</v>
      </c>
      <c r="D2815" s="32" t="str">
        <f>VLOOKUP(B2815,lookup!A:D,4,FALSE)</f>
        <v>E31000010</v>
      </c>
      <c r="E2815" s="32" t="s">
        <v>179</v>
      </c>
      <c r="F2815" s="32" t="s">
        <v>150</v>
      </c>
      <c r="G2815" s="57">
        <v>0</v>
      </c>
      <c r="H2815" s="145"/>
      <c r="I2815" s="144">
        <v>0</v>
      </c>
      <c r="J2815" s="146">
        <f t="shared" si="20"/>
        <v>0</v>
      </c>
    </row>
    <row r="2816" spans="1:10" s="32" customFormat="1" x14ac:dyDescent="0.3">
      <c r="A2816" s="32">
        <v>2017</v>
      </c>
      <c r="B2816" s="32" t="s">
        <v>27</v>
      </c>
      <c r="C2816" s="32" t="str">
        <f>VLOOKUP(B2816,lookup!A:C,3,FALSE)</f>
        <v>Non Metropolitan Fire Authorities</v>
      </c>
      <c r="D2816" s="32" t="str">
        <f>VLOOKUP(B2816,lookup!A:D,4,FALSE)</f>
        <v>E31000010</v>
      </c>
      <c r="E2816" s="32" t="s">
        <v>1087</v>
      </c>
      <c r="F2816" s="32" t="s">
        <v>150</v>
      </c>
      <c r="G2816" s="57">
        <v>2</v>
      </c>
      <c r="H2816" s="145"/>
      <c r="I2816" s="144">
        <v>2</v>
      </c>
      <c r="J2816" s="146">
        <f t="shared" si="20"/>
        <v>0</v>
      </c>
    </row>
    <row r="2817" spans="1:10" s="32" customFormat="1" x14ac:dyDescent="0.3">
      <c r="A2817" s="32">
        <v>2017</v>
      </c>
      <c r="B2817" s="32" t="s">
        <v>27</v>
      </c>
      <c r="C2817" s="32" t="str">
        <f>VLOOKUP(B2817,lookup!A:C,3,FALSE)</f>
        <v>Non Metropolitan Fire Authorities</v>
      </c>
      <c r="D2817" s="32" t="str">
        <f>VLOOKUP(B2817,lookup!A:D,4,FALSE)</f>
        <v>E31000010</v>
      </c>
      <c r="E2817" s="32" t="s">
        <v>176</v>
      </c>
      <c r="F2817" s="32" t="s">
        <v>150</v>
      </c>
      <c r="G2817" s="57">
        <v>8</v>
      </c>
      <c r="H2817" s="145"/>
      <c r="I2817" s="144">
        <v>8</v>
      </c>
      <c r="J2817" s="146">
        <f t="shared" si="20"/>
        <v>0</v>
      </c>
    </row>
    <row r="2818" spans="1:10" s="32" customFormat="1" x14ac:dyDescent="0.3">
      <c r="A2818" s="32">
        <v>2017</v>
      </c>
      <c r="B2818" s="32" t="s">
        <v>30</v>
      </c>
      <c r="C2818" s="32" t="str">
        <f>VLOOKUP(B2818,lookup!A:C,3,FALSE)</f>
        <v>Non Metropolitan Fire Authorities</v>
      </c>
      <c r="D2818" s="32" t="str">
        <f>VLOOKUP(B2818,lookup!A:D,4,FALSE)</f>
        <v>E31000011</v>
      </c>
      <c r="E2818" s="32" t="s">
        <v>175</v>
      </c>
      <c r="F2818" s="32" t="s">
        <v>157</v>
      </c>
      <c r="G2818" s="57">
        <v>502</v>
      </c>
      <c r="H2818" s="145"/>
      <c r="I2818" s="144">
        <v>502</v>
      </c>
      <c r="J2818" s="146">
        <f t="shared" si="20"/>
        <v>0</v>
      </c>
    </row>
    <row r="2819" spans="1:10" s="32" customFormat="1" x14ac:dyDescent="0.3">
      <c r="A2819" s="32">
        <v>2017</v>
      </c>
      <c r="B2819" s="32" t="s">
        <v>30</v>
      </c>
      <c r="C2819" s="32" t="str">
        <f>VLOOKUP(B2819,lookup!A:C,3,FALSE)</f>
        <v>Non Metropolitan Fire Authorities</v>
      </c>
      <c r="D2819" s="32" t="str">
        <f>VLOOKUP(B2819,lookup!A:D,4,FALSE)</f>
        <v>E31000011</v>
      </c>
      <c r="E2819" s="32" t="s">
        <v>177</v>
      </c>
      <c r="F2819" s="32" t="s">
        <v>157</v>
      </c>
      <c r="G2819" s="57">
        <v>3</v>
      </c>
      <c r="H2819" s="145"/>
      <c r="I2819" s="144">
        <v>3</v>
      </c>
      <c r="J2819" s="146">
        <f t="shared" ref="J2819:J2882" si="21">G2819-I2819</f>
        <v>0</v>
      </c>
    </row>
    <row r="2820" spans="1:10" s="32" customFormat="1" x14ac:dyDescent="0.3">
      <c r="A2820" s="32">
        <v>2017</v>
      </c>
      <c r="B2820" s="32" t="s">
        <v>30</v>
      </c>
      <c r="C2820" s="32" t="str">
        <f>VLOOKUP(B2820,lookup!A:C,3,FALSE)</f>
        <v>Non Metropolitan Fire Authorities</v>
      </c>
      <c r="D2820" s="32" t="str">
        <f>VLOOKUP(B2820,lookup!A:D,4,FALSE)</f>
        <v>E31000011</v>
      </c>
      <c r="E2820" s="32" t="s">
        <v>178</v>
      </c>
      <c r="F2820" s="32" t="s">
        <v>157</v>
      </c>
      <c r="G2820" s="57">
        <v>0</v>
      </c>
      <c r="H2820" s="145"/>
      <c r="I2820" s="144">
        <v>0</v>
      </c>
      <c r="J2820" s="146">
        <f t="shared" si="21"/>
        <v>0</v>
      </c>
    </row>
    <row r="2821" spans="1:10" s="32" customFormat="1" x14ac:dyDescent="0.3">
      <c r="A2821" s="32">
        <v>2017</v>
      </c>
      <c r="B2821" s="32" t="s">
        <v>30</v>
      </c>
      <c r="C2821" s="32" t="str">
        <f>VLOOKUP(B2821,lookup!A:C,3,FALSE)</f>
        <v>Non Metropolitan Fire Authorities</v>
      </c>
      <c r="D2821" s="32" t="str">
        <f>VLOOKUP(B2821,lookup!A:D,4,FALSE)</f>
        <v>E31000011</v>
      </c>
      <c r="E2821" s="32" t="s">
        <v>179</v>
      </c>
      <c r="F2821" s="32" t="s">
        <v>157</v>
      </c>
      <c r="G2821" s="57">
        <v>0</v>
      </c>
      <c r="H2821" s="145"/>
      <c r="I2821" s="144">
        <v>0</v>
      </c>
      <c r="J2821" s="146">
        <f t="shared" si="21"/>
        <v>0</v>
      </c>
    </row>
    <row r="2822" spans="1:10" s="32" customFormat="1" x14ac:dyDescent="0.3">
      <c r="A2822" s="32">
        <v>2017</v>
      </c>
      <c r="B2822" s="32" t="s">
        <v>30</v>
      </c>
      <c r="C2822" s="32" t="str">
        <f>VLOOKUP(B2822,lookup!A:C,3,FALSE)</f>
        <v>Non Metropolitan Fire Authorities</v>
      </c>
      <c r="D2822" s="32" t="str">
        <f>VLOOKUP(B2822,lookup!A:D,4,FALSE)</f>
        <v>E31000011</v>
      </c>
      <c r="E2822" s="32" t="s">
        <v>1087</v>
      </c>
      <c r="F2822" s="32" t="s">
        <v>157</v>
      </c>
      <c r="G2822" s="57">
        <v>1</v>
      </c>
      <c r="H2822" s="145"/>
      <c r="I2822" s="144">
        <v>1</v>
      </c>
      <c r="J2822" s="146">
        <f t="shared" si="21"/>
        <v>0</v>
      </c>
    </row>
    <row r="2823" spans="1:10" s="32" customFormat="1" x14ac:dyDescent="0.3">
      <c r="A2823" s="32">
        <v>2017</v>
      </c>
      <c r="B2823" s="32" t="s">
        <v>30</v>
      </c>
      <c r="C2823" s="32" t="str">
        <f>VLOOKUP(B2823,lookup!A:C,3,FALSE)</f>
        <v>Non Metropolitan Fire Authorities</v>
      </c>
      <c r="D2823" s="32" t="str">
        <f>VLOOKUP(B2823,lookup!A:D,4,FALSE)</f>
        <v>E31000011</v>
      </c>
      <c r="E2823" s="32" t="s">
        <v>176</v>
      </c>
      <c r="F2823" s="32" t="s">
        <v>157</v>
      </c>
      <c r="G2823" s="57">
        <v>45</v>
      </c>
      <c r="H2823" s="145"/>
      <c r="I2823" s="144">
        <v>45</v>
      </c>
      <c r="J2823" s="146">
        <f t="shared" si="21"/>
        <v>0</v>
      </c>
    </row>
    <row r="2824" spans="1:10" s="32" customFormat="1" x14ac:dyDescent="0.3">
      <c r="A2824" s="32">
        <v>2017</v>
      </c>
      <c r="B2824" s="32" t="s">
        <v>30</v>
      </c>
      <c r="C2824" s="32" t="str">
        <f>VLOOKUP(B2824,lookup!A:C,3,FALSE)</f>
        <v>Non Metropolitan Fire Authorities</v>
      </c>
      <c r="D2824" s="32" t="str">
        <f>VLOOKUP(B2824,lookup!A:D,4,FALSE)</f>
        <v>E31000011</v>
      </c>
      <c r="E2824" s="32" t="s">
        <v>175</v>
      </c>
      <c r="F2824" s="32" t="s">
        <v>158</v>
      </c>
      <c r="G2824" s="57">
        <v>1058</v>
      </c>
      <c r="H2824" s="145"/>
      <c r="I2824" s="144">
        <v>1058</v>
      </c>
      <c r="J2824" s="146">
        <f t="shared" si="21"/>
        <v>0</v>
      </c>
    </row>
    <row r="2825" spans="1:10" s="32" customFormat="1" x14ac:dyDescent="0.3">
      <c r="A2825" s="32">
        <v>2017</v>
      </c>
      <c r="B2825" s="32" t="s">
        <v>30</v>
      </c>
      <c r="C2825" s="32" t="str">
        <f>VLOOKUP(B2825,lookup!A:C,3,FALSE)</f>
        <v>Non Metropolitan Fire Authorities</v>
      </c>
      <c r="D2825" s="32" t="str">
        <f>VLOOKUP(B2825,lookup!A:D,4,FALSE)</f>
        <v>E31000011</v>
      </c>
      <c r="E2825" s="32" t="s">
        <v>177</v>
      </c>
      <c r="F2825" s="32" t="s">
        <v>158</v>
      </c>
      <c r="G2825" s="57">
        <v>4</v>
      </c>
      <c r="H2825" s="145"/>
      <c r="I2825" s="144">
        <v>4</v>
      </c>
      <c r="J2825" s="146">
        <f t="shared" si="21"/>
        <v>0</v>
      </c>
    </row>
    <row r="2826" spans="1:10" s="32" customFormat="1" x14ac:dyDescent="0.3">
      <c r="A2826" s="32">
        <v>2017</v>
      </c>
      <c r="B2826" s="32" t="s">
        <v>30</v>
      </c>
      <c r="C2826" s="32" t="str">
        <f>VLOOKUP(B2826,lookup!A:C,3,FALSE)</f>
        <v>Non Metropolitan Fire Authorities</v>
      </c>
      <c r="D2826" s="32" t="str">
        <f>VLOOKUP(B2826,lookup!A:D,4,FALSE)</f>
        <v>E31000011</v>
      </c>
      <c r="E2826" s="32" t="s">
        <v>178</v>
      </c>
      <c r="F2826" s="32" t="s">
        <v>158</v>
      </c>
      <c r="G2826" s="57">
        <v>0</v>
      </c>
      <c r="H2826" s="145"/>
      <c r="I2826" s="144">
        <v>0</v>
      </c>
      <c r="J2826" s="146">
        <f t="shared" si="21"/>
        <v>0</v>
      </c>
    </row>
    <row r="2827" spans="1:10" s="32" customFormat="1" x14ac:dyDescent="0.3">
      <c r="A2827" s="32">
        <v>2017</v>
      </c>
      <c r="B2827" s="32" t="s">
        <v>30</v>
      </c>
      <c r="C2827" s="32" t="str">
        <f>VLOOKUP(B2827,lookup!A:C,3,FALSE)</f>
        <v>Non Metropolitan Fire Authorities</v>
      </c>
      <c r="D2827" s="32" t="str">
        <f>VLOOKUP(B2827,lookup!A:D,4,FALSE)</f>
        <v>E31000011</v>
      </c>
      <c r="E2827" s="32" t="s">
        <v>179</v>
      </c>
      <c r="F2827" s="32" t="s">
        <v>158</v>
      </c>
      <c r="G2827" s="57">
        <v>0</v>
      </c>
      <c r="H2827" s="145"/>
      <c r="I2827" s="144">
        <v>0</v>
      </c>
      <c r="J2827" s="146">
        <f t="shared" si="21"/>
        <v>0</v>
      </c>
    </row>
    <row r="2828" spans="1:10" s="32" customFormat="1" x14ac:dyDescent="0.3">
      <c r="A2828" s="32">
        <v>2017</v>
      </c>
      <c r="B2828" s="32" t="s">
        <v>30</v>
      </c>
      <c r="C2828" s="32" t="str">
        <f>VLOOKUP(B2828,lookup!A:C,3,FALSE)</f>
        <v>Non Metropolitan Fire Authorities</v>
      </c>
      <c r="D2828" s="32" t="str">
        <f>VLOOKUP(B2828,lookup!A:D,4,FALSE)</f>
        <v>E31000011</v>
      </c>
      <c r="E2828" s="32" t="s">
        <v>1087</v>
      </c>
      <c r="F2828" s="32" t="s">
        <v>158</v>
      </c>
      <c r="G2828" s="57">
        <v>0</v>
      </c>
      <c r="H2828" s="145"/>
      <c r="I2828" s="144">
        <v>0</v>
      </c>
      <c r="J2828" s="146">
        <f t="shared" si="21"/>
        <v>0</v>
      </c>
    </row>
    <row r="2829" spans="1:10" s="32" customFormat="1" x14ac:dyDescent="0.3">
      <c r="A2829" s="32">
        <v>2017</v>
      </c>
      <c r="B2829" s="32" t="s">
        <v>30</v>
      </c>
      <c r="C2829" s="32" t="str">
        <f>VLOOKUP(B2829,lookup!A:C,3,FALSE)</f>
        <v>Non Metropolitan Fire Authorities</v>
      </c>
      <c r="D2829" s="32" t="str">
        <f>VLOOKUP(B2829,lookup!A:D,4,FALSE)</f>
        <v>E31000011</v>
      </c>
      <c r="E2829" s="32" t="s">
        <v>176</v>
      </c>
      <c r="F2829" s="32" t="s">
        <v>158</v>
      </c>
      <c r="G2829" s="57">
        <v>66</v>
      </c>
      <c r="H2829" s="145"/>
      <c r="I2829" s="144">
        <v>66</v>
      </c>
      <c r="J2829" s="146">
        <f t="shared" si="21"/>
        <v>0</v>
      </c>
    </row>
    <row r="2830" spans="1:10" s="32" customFormat="1" x14ac:dyDescent="0.3">
      <c r="A2830" s="32">
        <v>2017</v>
      </c>
      <c r="B2830" s="32" t="s">
        <v>30</v>
      </c>
      <c r="C2830" s="32" t="str">
        <f>VLOOKUP(B2830,lookup!A:C,3,FALSE)</f>
        <v>Non Metropolitan Fire Authorities</v>
      </c>
      <c r="D2830" s="32" t="str">
        <f>VLOOKUP(B2830,lookup!A:D,4,FALSE)</f>
        <v>E31000011</v>
      </c>
      <c r="E2830" s="32" t="s">
        <v>175</v>
      </c>
      <c r="F2830" s="32" t="s">
        <v>149</v>
      </c>
      <c r="G2830" s="57">
        <v>36</v>
      </c>
      <c r="H2830" s="145"/>
      <c r="I2830" s="144">
        <v>36</v>
      </c>
      <c r="J2830" s="146">
        <f t="shared" si="21"/>
        <v>0</v>
      </c>
    </row>
    <row r="2831" spans="1:10" s="32" customFormat="1" x14ac:dyDescent="0.3">
      <c r="A2831" s="32">
        <v>2017</v>
      </c>
      <c r="B2831" s="32" t="s">
        <v>30</v>
      </c>
      <c r="C2831" s="32" t="str">
        <f>VLOOKUP(B2831,lookup!A:C,3,FALSE)</f>
        <v>Non Metropolitan Fire Authorities</v>
      </c>
      <c r="D2831" s="32" t="str">
        <f>VLOOKUP(B2831,lookup!A:D,4,FALSE)</f>
        <v>E31000011</v>
      </c>
      <c r="E2831" s="32" t="s">
        <v>177</v>
      </c>
      <c r="F2831" s="32" t="s">
        <v>149</v>
      </c>
      <c r="G2831" s="57">
        <v>1</v>
      </c>
      <c r="H2831" s="145"/>
      <c r="I2831" s="144">
        <v>1</v>
      </c>
      <c r="J2831" s="146">
        <f t="shared" si="21"/>
        <v>0</v>
      </c>
    </row>
    <row r="2832" spans="1:10" s="32" customFormat="1" x14ac:dyDescent="0.3">
      <c r="A2832" s="32">
        <v>2017</v>
      </c>
      <c r="B2832" s="32" t="s">
        <v>30</v>
      </c>
      <c r="C2832" s="32" t="str">
        <f>VLOOKUP(B2832,lookup!A:C,3,FALSE)</f>
        <v>Non Metropolitan Fire Authorities</v>
      </c>
      <c r="D2832" s="32" t="str">
        <f>VLOOKUP(B2832,lookup!A:D,4,FALSE)</f>
        <v>E31000011</v>
      </c>
      <c r="E2832" s="32" t="s">
        <v>178</v>
      </c>
      <c r="F2832" s="32" t="s">
        <v>149</v>
      </c>
      <c r="G2832" s="57">
        <v>0</v>
      </c>
      <c r="H2832" s="145"/>
      <c r="I2832" s="144">
        <v>0</v>
      </c>
      <c r="J2832" s="146">
        <f t="shared" si="21"/>
        <v>0</v>
      </c>
    </row>
    <row r="2833" spans="1:10" s="32" customFormat="1" x14ac:dyDescent="0.3">
      <c r="A2833" s="32">
        <v>2017</v>
      </c>
      <c r="B2833" s="32" t="s">
        <v>30</v>
      </c>
      <c r="C2833" s="32" t="str">
        <f>VLOOKUP(B2833,lookup!A:C,3,FALSE)</f>
        <v>Non Metropolitan Fire Authorities</v>
      </c>
      <c r="D2833" s="32" t="str">
        <f>VLOOKUP(B2833,lookup!A:D,4,FALSE)</f>
        <v>E31000011</v>
      </c>
      <c r="E2833" s="32" t="s">
        <v>179</v>
      </c>
      <c r="F2833" s="32" t="s">
        <v>149</v>
      </c>
      <c r="G2833" s="57">
        <v>0</v>
      </c>
      <c r="H2833" s="145"/>
      <c r="I2833" s="144">
        <v>0</v>
      </c>
      <c r="J2833" s="146">
        <f t="shared" si="21"/>
        <v>0</v>
      </c>
    </row>
    <row r="2834" spans="1:10" s="32" customFormat="1" x14ac:dyDescent="0.3">
      <c r="A2834" s="32">
        <v>2017</v>
      </c>
      <c r="B2834" s="32" t="s">
        <v>30</v>
      </c>
      <c r="C2834" s="32" t="str">
        <f>VLOOKUP(B2834,lookup!A:C,3,FALSE)</f>
        <v>Non Metropolitan Fire Authorities</v>
      </c>
      <c r="D2834" s="32" t="str">
        <f>VLOOKUP(B2834,lookup!A:D,4,FALSE)</f>
        <v>E31000011</v>
      </c>
      <c r="E2834" s="32" t="s">
        <v>1087</v>
      </c>
      <c r="F2834" s="32" t="s">
        <v>149</v>
      </c>
      <c r="G2834" s="57">
        <v>0</v>
      </c>
      <c r="H2834" s="145"/>
      <c r="I2834" s="144">
        <v>0</v>
      </c>
      <c r="J2834" s="146">
        <f t="shared" si="21"/>
        <v>0</v>
      </c>
    </row>
    <row r="2835" spans="1:10" s="32" customFormat="1" x14ac:dyDescent="0.3">
      <c r="A2835" s="32">
        <v>2017</v>
      </c>
      <c r="B2835" s="32" t="s">
        <v>30</v>
      </c>
      <c r="C2835" s="32" t="str">
        <f>VLOOKUP(B2835,lookup!A:C,3,FALSE)</f>
        <v>Non Metropolitan Fire Authorities</v>
      </c>
      <c r="D2835" s="32" t="str">
        <f>VLOOKUP(B2835,lookup!A:D,4,FALSE)</f>
        <v>E31000011</v>
      </c>
      <c r="E2835" s="32" t="s">
        <v>176</v>
      </c>
      <c r="F2835" s="32" t="s">
        <v>149</v>
      </c>
      <c r="G2835" s="57">
        <v>0</v>
      </c>
      <c r="H2835" s="145"/>
      <c r="I2835" s="144">
        <v>0</v>
      </c>
      <c r="J2835" s="146">
        <f t="shared" si="21"/>
        <v>0</v>
      </c>
    </row>
    <row r="2836" spans="1:10" s="32" customFormat="1" x14ac:dyDescent="0.3">
      <c r="A2836" s="32">
        <v>2017</v>
      </c>
      <c r="B2836" s="32" t="s">
        <v>30</v>
      </c>
      <c r="C2836" s="32" t="str">
        <f>VLOOKUP(B2836,lookup!A:C,3,FALSE)</f>
        <v>Non Metropolitan Fire Authorities</v>
      </c>
      <c r="D2836" s="32" t="str">
        <f>VLOOKUP(B2836,lookup!A:D,4,FALSE)</f>
        <v>E31000011</v>
      </c>
      <c r="E2836" s="32" t="s">
        <v>175</v>
      </c>
      <c r="F2836" s="32" t="s">
        <v>150</v>
      </c>
      <c r="G2836" s="57">
        <v>209</v>
      </c>
      <c r="H2836" s="145"/>
      <c r="I2836" s="144">
        <v>209</v>
      </c>
      <c r="J2836" s="146">
        <f t="shared" si="21"/>
        <v>0</v>
      </c>
    </row>
    <row r="2837" spans="1:10" s="32" customFormat="1" x14ac:dyDescent="0.3">
      <c r="A2837" s="32">
        <v>2017</v>
      </c>
      <c r="B2837" s="32" t="s">
        <v>30</v>
      </c>
      <c r="C2837" s="32" t="str">
        <f>VLOOKUP(B2837,lookup!A:C,3,FALSE)</f>
        <v>Non Metropolitan Fire Authorities</v>
      </c>
      <c r="D2837" s="32" t="str">
        <f>VLOOKUP(B2837,lookup!A:D,4,FALSE)</f>
        <v>E31000011</v>
      </c>
      <c r="E2837" s="32" t="s">
        <v>177</v>
      </c>
      <c r="F2837" s="32" t="s">
        <v>150</v>
      </c>
      <c r="G2837" s="57">
        <v>0</v>
      </c>
      <c r="H2837" s="145"/>
      <c r="I2837" s="144">
        <v>0</v>
      </c>
      <c r="J2837" s="146">
        <f t="shared" si="21"/>
        <v>0</v>
      </c>
    </row>
    <row r="2838" spans="1:10" s="32" customFormat="1" x14ac:dyDescent="0.3">
      <c r="A2838" s="32">
        <v>2017</v>
      </c>
      <c r="B2838" s="32" t="s">
        <v>30</v>
      </c>
      <c r="C2838" s="32" t="str">
        <f>VLOOKUP(B2838,lookup!A:C,3,FALSE)</f>
        <v>Non Metropolitan Fire Authorities</v>
      </c>
      <c r="D2838" s="32" t="str">
        <f>VLOOKUP(B2838,lookup!A:D,4,FALSE)</f>
        <v>E31000011</v>
      </c>
      <c r="E2838" s="32" t="s">
        <v>178</v>
      </c>
      <c r="F2838" s="32" t="s">
        <v>150</v>
      </c>
      <c r="G2838" s="57">
        <v>0</v>
      </c>
      <c r="H2838" s="145"/>
      <c r="I2838" s="144">
        <v>0</v>
      </c>
      <c r="J2838" s="146">
        <f t="shared" si="21"/>
        <v>0</v>
      </c>
    </row>
    <row r="2839" spans="1:10" s="32" customFormat="1" x14ac:dyDescent="0.3">
      <c r="A2839" s="32">
        <v>2017</v>
      </c>
      <c r="B2839" s="32" t="s">
        <v>30</v>
      </c>
      <c r="C2839" s="32" t="str">
        <f>VLOOKUP(B2839,lookup!A:C,3,FALSE)</f>
        <v>Non Metropolitan Fire Authorities</v>
      </c>
      <c r="D2839" s="32" t="str">
        <f>VLOOKUP(B2839,lookup!A:D,4,FALSE)</f>
        <v>E31000011</v>
      </c>
      <c r="E2839" s="32" t="s">
        <v>179</v>
      </c>
      <c r="F2839" s="32" t="s">
        <v>150</v>
      </c>
      <c r="G2839" s="57">
        <v>0</v>
      </c>
      <c r="H2839" s="145"/>
      <c r="I2839" s="144">
        <v>0</v>
      </c>
      <c r="J2839" s="146">
        <f t="shared" si="21"/>
        <v>0</v>
      </c>
    </row>
    <row r="2840" spans="1:10" s="32" customFormat="1" x14ac:dyDescent="0.3">
      <c r="A2840" s="32">
        <v>2017</v>
      </c>
      <c r="B2840" s="32" t="s">
        <v>30</v>
      </c>
      <c r="C2840" s="32" t="str">
        <f>VLOOKUP(B2840,lookup!A:C,3,FALSE)</f>
        <v>Non Metropolitan Fire Authorities</v>
      </c>
      <c r="D2840" s="32" t="str">
        <f>VLOOKUP(B2840,lookup!A:D,4,FALSE)</f>
        <v>E31000011</v>
      </c>
      <c r="E2840" s="32" t="s">
        <v>1087</v>
      </c>
      <c r="F2840" s="32" t="s">
        <v>150</v>
      </c>
      <c r="G2840" s="57">
        <v>0</v>
      </c>
      <c r="H2840" s="145"/>
      <c r="I2840" s="144">
        <v>0</v>
      </c>
      <c r="J2840" s="146">
        <f t="shared" si="21"/>
        <v>0</v>
      </c>
    </row>
    <row r="2841" spans="1:10" s="32" customFormat="1" x14ac:dyDescent="0.3">
      <c r="A2841" s="32">
        <v>2017</v>
      </c>
      <c r="B2841" s="32" t="s">
        <v>30</v>
      </c>
      <c r="C2841" s="32" t="str">
        <f>VLOOKUP(B2841,lookup!A:C,3,FALSE)</f>
        <v>Non Metropolitan Fire Authorities</v>
      </c>
      <c r="D2841" s="32" t="str">
        <f>VLOOKUP(B2841,lookup!A:D,4,FALSE)</f>
        <v>E31000011</v>
      </c>
      <c r="E2841" s="32" t="s">
        <v>176</v>
      </c>
      <c r="F2841" s="32" t="s">
        <v>150</v>
      </c>
      <c r="G2841" s="57">
        <v>22</v>
      </c>
      <c r="H2841" s="145"/>
      <c r="I2841" s="144">
        <v>22</v>
      </c>
      <c r="J2841" s="146">
        <f t="shared" si="21"/>
        <v>0</v>
      </c>
    </row>
    <row r="2842" spans="1:10" s="32" customFormat="1" x14ac:dyDescent="0.3">
      <c r="A2842" s="32">
        <v>2017</v>
      </c>
      <c r="B2842" s="32" t="s">
        <v>203</v>
      </c>
      <c r="C2842" s="32" t="str">
        <f>VLOOKUP(B2842,lookup!A:C,3,FALSE)</f>
        <v>Non Metropolitan Fire Authorities</v>
      </c>
      <c r="D2842" s="32" t="str">
        <f>VLOOKUP(B2842,lookup!A:D,4,FALSE)</f>
        <v>E31000047</v>
      </c>
      <c r="E2842" s="32" t="s">
        <v>175</v>
      </c>
      <c r="F2842" s="32" t="s">
        <v>157</v>
      </c>
      <c r="G2842" s="57">
        <v>396</v>
      </c>
      <c r="H2842" s="145"/>
      <c r="I2842" s="144">
        <v>396</v>
      </c>
      <c r="J2842" s="146">
        <f t="shared" si="21"/>
        <v>0</v>
      </c>
    </row>
    <row r="2843" spans="1:10" s="32" customFormat="1" x14ac:dyDescent="0.3">
      <c r="A2843" s="32">
        <v>2017</v>
      </c>
      <c r="B2843" s="32" t="s">
        <v>203</v>
      </c>
      <c r="C2843" s="32" t="str">
        <f>VLOOKUP(B2843,lookup!A:C,3,FALSE)</f>
        <v>Non Metropolitan Fire Authorities</v>
      </c>
      <c r="D2843" s="32" t="str">
        <f>VLOOKUP(B2843,lookup!A:D,4,FALSE)</f>
        <v>E31000047</v>
      </c>
      <c r="E2843" s="32" t="s">
        <v>177</v>
      </c>
      <c r="F2843" s="32" t="s">
        <v>157</v>
      </c>
      <c r="G2843" s="57">
        <v>7</v>
      </c>
      <c r="H2843" s="145"/>
      <c r="I2843" s="144">
        <v>7</v>
      </c>
      <c r="J2843" s="146">
        <f t="shared" si="21"/>
        <v>0</v>
      </c>
    </row>
    <row r="2844" spans="1:10" s="32" customFormat="1" x14ac:dyDescent="0.3">
      <c r="A2844" s="32">
        <v>2017</v>
      </c>
      <c r="B2844" s="32" t="s">
        <v>203</v>
      </c>
      <c r="C2844" s="32" t="str">
        <f>VLOOKUP(B2844,lookup!A:C,3,FALSE)</f>
        <v>Non Metropolitan Fire Authorities</v>
      </c>
      <c r="D2844" s="32" t="str">
        <f>VLOOKUP(B2844,lookup!A:D,4,FALSE)</f>
        <v>E31000047</v>
      </c>
      <c r="E2844" s="32" t="s">
        <v>178</v>
      </c>
      <c r="F2844" s="32" t="s">
        <v>157</v>
      </c>
      <c r="G2844" s="57">
        <v>0</v>
      </c>
      <c r="H2844" s="145"/>
      <c r="I2844" s="144">
        <v>0</v>
      </c>
      <c r="J2844" s="146">
        <f t="shared" si="21"/>
        <v>0</v>
      </c>
    </row>
    <row r="2845" spans="1:10" s="32" customFormat="1" x14ac:dyDescent="0.3">
      <c r="A2845" s="32">
        <v>2017</v>
      </c>
      <c r="B2845" s="32" t="s">
        <v>203</v>
      </c>
      <c r="C2845" s="32" t="str">
        <f>VLOOKUP(B2845,lookup!A:C,3,FALSE)</f>
        <v>Non Metropolitan Fire Authorities</v>
      </c>
      <c r="D2845" s="32" t="str">
        <f>VLOOKUP(B2845,lookup!A:D,4,FALSE)</f>
        <v>E31000047</v>
      </c>
      <c r="E2845" s="32" t="s">
        <v>179</v>
      </c>
      <c r="F2845" s="32" t="s">
        <v>157</v>
      </c>
      <c r="G2845" s="57">
        <v>3</v>
      </c>
      <c r="H2845" s="145"/>
      <c r="I2845" s="144">
        <v>3</v>
      </c>
      <c r="J2845" s="146">
        <f t="shared" si="21"/>
        <v>0</v>
      </c>
    </row>
    <row r="2846" spans="1:10" s="32" customFormat="1" x14ac:dyDescent="0.3">
      <c r="A2846" s="32">
        <v>2017</v>
      </c>
      <c r="B2846" s="32" t="s">
        <v>203</v>
      </c>
      <c r="C2846" s="32" t="str">
        <f>VLOOKUP(B2846,lookup!A:C,3,FALSE)</f>
        <v>Non Metropolitan Fire Authorities</v>
      </c>
      <c r="D2846" s="32" t="str">
        <f>VLOOKUP(B2846,lookup!A:D,4,FALSE)</f>
        <v>E31000047</v>
      </c>
      <c r="E2846" s="32" t="s">
        <v>1087</v>
      </c>
      <c r="F2846" s="32" t="s">
        <v>157</v>
      </c>
      <c r="G2846" s="57">
        <v>1</v>
      </c>
      <c r="H2846" s="145"/>
      <c r="I2846" s="144">
        <v>1</v>
      </c>
      <c r="J2846" s="146">
        <f t="shared" si="21"/>
        <v>0</v>
      </c>
    </row>
    <row r="2847" spans="1:10" s="32" customFormat="1" x14ac:dyDescent="0.3">
      <c r="A2847" s="32">
        <v>2017</v>
      </c>
      <c r="B2847" s="32" t="s">
        <v>203</v>
      </c>
      <c r="C2847" s="32" t="str">
        <f>VLOOKUP(B2847,lookup!A:C,3,FALSE)</f>
        <v>Non Metropolitan Fire Authorities</v>
      </c>
      <c r="D2847" s="32" t="str">
        <f>VLOOKUP(B2847,lookup!A:D,4,FALSE)</f>
        <v>E31000047</v>
      </c>
      <c r="E2847" s="32" t="s">
        <v>176</v>
      </c>
      <c r="F2847" s="32" t="s">
        <v>157</v>
      </c>
      <c r="G2847" s="57">
        <v>11</v>
      </c>
      <c r="H2847" s="145"/>
      <c r="I2847" s="144">
        <v>11</v>
      </c>
      <c r="J2847" s="146">
        <f t="shared" si="21"/>
        <v>0</v>
      </c>
    </row>
    <row r="2848" spans="1:10" s="32" customFormat="1" x14ac:dyDescent="0.3">
      <c r="A2848" s="32">
        <v>2017</v>
      </c>
      <c r="B2848" s="32" t="s">
        <v>203</v>
      </c>
      <c r="C2848" s="32" t="str">
        <f>VLOOKUP(B2848,lookup!A:C,3,FALSE)</f>
        <v>Non Metropolitan Fire Authorities</v>
      </c>
      <c r="D2848" s="32" t="str">
        <f>VLOOKUP(B2848,lookup!A:D,4,FALSE)</f>
        <v>E31000047</v>
      </c>
      <c r="E2848" s="32" t="s">
        <v>175</v>
      </c>
      <c r="F2848" s="32" t="s">
        <v>158</v>
      </c>
      <c r="G2848" s="57">
        <v>534</v>
      </c>
      <c r="H2848" s="145"/>
      <c r="I2848" s="144">
        <v>534</v>
      </c>
      <c r="J2848" s="146">
        <f t="shared" si="21"/>
        <v>0</v>
      </c>
    </row>
    <row r="2849" spans="1:10" s="32" customFormat="1" x14ac:dyDescent="0.3">
      <c r="A2849" s="32">
        <v>2017</v>
      </c>
      <c r="B2849" s="32" t="s">
        <v>203</v>
      </c>
      <c r="C2849" s="32" t="str">
        <f>VLOOKUP(B2849,lookup!A:C,3,FALSE)</f>
        <v>Non Metropolitan Fire Authorities</v>
      </c>
      <c r="D2849" s="32" t="str">
        <f>VLOOKUP(B2849,lookup!A:D,4,FALSE)</f>
        <v>E31000047</v>
      </c>
      <c r="E2849" s="32" t="s">
        <v>177</v>
      </c>
      <c r="F2849" s="32" t="s">
        <v>158</v>
      </c>
      <c r="G2849" s="57">
        <v>2</v>
      </c>
      <c r="H2849" s="145"/>
      <c r="I2849" s="144">
        <v>2</v>
      </c>
      <c r="J2849" s="146">
        <f t="shared" si="21"/>
        <v>0</v>
      </c>
    </row>
    <row r="2850" spans="1:10" s="32" customFormat="1" x14ac:dyDescent="0.3">
      <c r="A2850" s="32">
        <v>2017</v>
      </c>
      <c r="B2850" s="32" t="s">
        <v>203</v>
      </c>
      <c r="C2850" s="32" t="str">
        <f>VLOOKUP(B2850,lookup!A:C,3,FALSE)</f>
        <v>Non Metropolitan Fire Authorities</v>
      </c>
      <c r="D2850" s="32" t="str">
        <f>VLOOKUP(B2850,lookup!A:D,4,FALSE)</f>
        <v>E31000047</v>
      </c>
      <c r="E2850" s="32" t="s">
        <v>178</v>
      </c>
      <c r="F2850" s="32" t="s">
        <v>158</v>
      </c>
      <c r="G2850" s="57">
        <v>0</v>
      </c>
      <c r="H2850" s="145"/>
      <c r="I2850" s="144">
        <v>0</v>
      </c>
      <c r="J2850" s="146">
        <f t="shared" si="21"/>
        <v>0</v>
      </c>
    </row>
    <row r="2851" spans="1:10" s="32" customFormat="1" x14ac:dyDescent="0.3">
      <c r="A2851" s="32">
        <v>2017</v>
      </c>
      <c r="B2851" s="32" t="s">
        <v>203</v>
      </c>
      <c r="C2851" s="32" t="str">
        <f>VLOOKUP(B2851,lookup!A:C,3,FALSE)</f>
        <v>Non Metropolitan Fire Authorities</v>
      </c>
      <c r="D2851" s="32" t="str">
        <f>VLOOKUP(B2851,lookup!A:D,4,FALSE)</f>
        <v>E31000047</v>
      </c>
      <c r="E2851" s="32" t="s">
        <v>179</v>
      </c>
      <c r="F2851" s="32" t="s">
        <v>158</v>
      </c>
      <c r="G2851" s="57">
        <v>2</v>
      </c>
      <c r="H2851" s="145"/>
      <c r="I2851" s="144">
        <v>2</v>
      </c>
      <c r="J2851" s="146">
        <f t="shared" si="21"/>
        <v>0</v>
      </c>
    </row>
    <row r="2852" spans="1:10" s="32" customFormat="1" x14ac:dyDescent="0.3">
      <c r="A2852" s="32">
        <v>2017</v>
      </c>
      <c r="B2852" s="32" t="s">
        <v>203</v>
      </c>
      <c r="C2852" s="32" t="str">
        <f>VLOOKUP(B2852,lookup!A:C,3,FALSE)</f>
        <v>Non Metropolitan Fire Authorities</v>
      </c>
      <c r="D2852" s="32" t="str">
        <f>VLOOKUP(B2852,lookup!A:D,4,FALSE)</f>
        <v>E31000047</v>
      </c>
      <c r="E2852" s="32" t="s">
        <v>1087</v>
      </c>
      <c r="F2852" s="32" t="s">
        <v>158</v>
      </c>
      <c r="G2852" s="57">
        <v>0</v>
      </c>
      <c r="H2852" s="145"/>
      <c r="I2852" s="144">
        <v>0</v>
      </c>
      <c r="J2852" s="146">
        <f t="shared" si="21"/>
        <v>0</v>
      </c>
    </row>
    <row r="2853" spans="1:10" s="32" customFormat="1" x14ac:dyDescent="0.3">
      <c r="A2853" s="32">
        <v>2017</v>
      </c>
      <c r="B2853" s="32" t="s">
        <v>203</v>
      </c>
      <c r="C2853" s="32" t="str">
        <f>VLOOKUP(B2853,lookup!A:C,3,FALSE)</f>
        <v>Non Metropolitan Fire Authorities</v>
      </c>
      <c r="D2853" s="32" t="str">
        <f>VLOOKUP(B2853,lookup!A:D,4,FALSE)</f>
        <v>E31000047</v>
      </c>
      <c r="E2853" s="32" t="s">
        <v>176</v>
      </c>
      <c r="F2853" s="32" t="s">
        <v>158</v>
      </c>
      <c r="G2853" s="57">
        <v>60</v>
      </c>
      <c r="H2853" s="145"/>
      <c r="I2853" s="144">
        <v>60</v>
      </c>
      <c r="J2853" s="146">
        <f t="shared" si="21"/>
        <v>0</v>
      </c>
    </row>
    <row r="2854" spans="1:10" s="32" customFormat="1" x14ac:dyDescent="0.3">
      <c r="A2854" s="32">
        <v>2017</v>
      </c>
      <c r="B2854" s="32" t="s">
        <v>203</v>
      </c>
      <c r="C2854" s="32" t="str">
        <f>VLOOKUP(B2854,lookup!A:C,3,FALSE)</f>
        <v>Non Metropolitan Fire Authorities</v>
      </c>
      <c r="D2854" s="32" t="str">
        <f>VLOOKUP(B2854,lookup!A:D,4,FALSE)</f>
        <v>E31000047</v>
      </c>
      <c r="E2854" s="32" t="s">
        <v>175</v>
      </c>
      <c r="F2854" s="32" t="s">
        <v>149</v>
      </c>
      <c r="G2854" s="57">
        <v>24</v>
      </c>
      <c r="H2854" s="145"/>
      <c r="I2854" s="144">
        <v>24</v>
      </c>
      <c r="J2854" s="146">
        <f t="shared" si="21"/>
        <v>0</v>
      </c>
    </row>
    <row r="2855" spans="1:10" s="32" customFormat="1" x14ac:dyDescent="0.3">
      <c r="A2855" s="32">
        <v>2017</v>
      </c>
      <c r="B2855" s="32" t="s">
        <v>203</v>
      </c>
      <c r="C2855" s="32" t="str">
        <f>VLOOKUP(B2855,lookup!A:C,3,FALSE)</f>
        <v>Non Metropolitan Fire Authorities</v>
      </c>
      <c r="D2855" s="32" t="str">
        <f>VLOOKUP(B2855,lookup!A:D,4,FALSE)</f>
        <v>E31000047</v>
      </c>
      <c r="E2855" s="32" t="s">
        <v>177</v>
      </c>
      <c r="F2855" s="32" t="s">
        <v>149</v>
      </c>
      <c r="G2855" s="57">
        <v>0</v>
      </c>
      <c r="H2855" s="145"/>
      <c r="I2855" s="144">
        <v>0</v>
      </c>
      <c r="J2855" s="146">
        <f t="shared" si="21"/>
        <v>0</v>
      </c>
    </row>
    <row r="2856" spans="1:10" s="32" customFormat="1" x14ac:dyDescent="0.3">
      <c r="A2856" s="32">
        <v>2017</v>
      </c>
      <c r="B2856" s="32" t="s">
        <v>203</v>
      </c>
      <c r="C2856" s="32" t="str">
        <f>VLOOKUP(B2856,lookup!A:C,3,FALSE)</f>
        <v>Non Metropolitan Fire Authorities</v>
      </c>
      <c r="D2856" s="32" t="str">
        <f>VLOOKUP(B2856,lookup!A:D,4,FALSE)</f>
        <v>E31000047</v>
      </c>
      <c r="E2856" s="32" t="s">
        <v>178</v>
      </c>
      <c r="F2856" s="32" t="s">
        <v>149</v>
      </c>
      <c r="G2856" s="57">
        <v>0</v>
      </c>
      <c r="H2856" s="145"/>
      <c r="I2856" s="144">
        <v>0</v>
      </c>
      <c r="J2856" s="146">
        <f t="shared" si="21"/>
        <v>0</v>
      </c>
    </row>
    <row r="2857" spans="1:10" s="32" customFormat="1" x14ac:dyDescent="0.3">
      <c r="A2857" s="32">
        <v>2017</v>
      </c>
      <c r="B2857" s="32" t="s">
        <v>203</v>
      </c>
      <c r="C2857" s="32" t="str">
        <f>VLOOKUP(B2857,lookup!A:C,3,FALSE)</f>
        <v>Non Metropolitan Fire Authorities</v>
      </c>
      <c r="D2857" s="32" t="str">
        <f>VLOOKUP(B2857,lookup!A:D,4,FALSE)</f>
        <v>E31000047</v>
      </c>
      <c r="E2857" s="32" t="s">
        <v>179</v>
      </c>
      <c r="F2857" s="32" t="s">
        <v>149</v>
      </c>
      <c r="G2857" s="57">
        <v>0</v>
      </c>
      <c r="H2857" s="145"/>
      <c r="I2857" s="144">
        <v>0</v>
      </c>
      <c r="J2857" s="146">
        <f t="shared" si="21"/>
        <v>0</v>
      </c>
    </row>
    <row r="2858" spans="1:10" s="32" customFormat="1" x14ac:dyDescent="0.3">
      <c r="A2858" s="32">
        <v>2017</v>
      </c>
      <c r="B2858" s="32" t="s">
        <v>203</v>
      </c>
      <c r="C2858" s="32" t="str">
        <f>VLOOKUP(B2858,lookup!A:C,3,FALSE)</f>
        <v>Non Metropolitan Fire Authorities</v>
      </c>
      <c r="D2858" s="32" t="str">
        <f>VLOOKUP(B2858,lookup!A:D,4,FALSE)</f>
        <v>E31000047</v>
      </c>
      <c r="E2858" s="32" t="s">
        <v>1087</v>
      </c>
      <c r="F2858" s="32" t="s">
        <v>149</v>
      </c>
      <c r="G2858" s="57">
        <v>0</v>
      </c>
      <c r="H2858" s="145"/>
      <c r="I2858" s="144">
        <v>0</v>
      </c>
      <c r="J2858" s="146">
        <f t="shared" si="21"/>
        <v>0</v>
      </c>
    </row>
    <row r="2859" spans="1:10" s="32" customFormat="1" x14ac:dyDescent="0.3">
      <c r="A2859" s="32">
        <v>2017</v>
      </c>
      <c r="B2859" s="32" t="s">
        <v>203</v>
      </c>
      <c r="C2859" s="32" t="str">
        <f>VLOOKUP(B2859,lookup!A:C,3,FALSE)</f>
        <v>Non Metropolitan Fire Authorities</v>
      </c>
      <c r="D2859" s="32" t="str">
        <f>VLOOKUP(B2859,lookup!A:D,4,FALSE)</f>
        <v>E31000047</v>
      </c>
      <c r="E2859" s="32" t="s">
        <v>176</v>
      </c>
      <c r="F2859" s="32" t="s">
        <v>149</v>
      </c>
      <c r="G2859" s="57">
        <v>11</v>
      </c>
      <c r="H2859" s="145"/>
      <c r="I2859" s="144">
        <v>11</v>
      </c>
      <c r="J2859" s="146">
        <f t="shared" si="21"/>
        <v>0</v>
      </c>
    </row>
    <row r="2860" spans="1:10" s="32" customFormat="1" x14ac:dyDescent="0.3">
      <c r="A2860" s="32">
        <v>2017</v>
      </c>
      <c r="B2860" s="32" t="s">
        <v>203</v>
      </c>
      <c r="C2860" s="32" t="str">
        <f>VLOOKUP(B2860,lookup!A:C,3,FALSE)</f>
        <v>Non Metropolitan Fire Authorities</v>
      </c>
      <c r="D2860" s="32" t="str">
        <f>VLOOKUP(B2860,lookup!A:D,4,FALSE)</f>
        <v>E31000047</v>
      </c>
      <c r="E2860" s="32" t="s">
        <v>175</v>
      </c>
      <c r="F2860" s="32" t="s">
        <v>150</v>
      </c>
      <c r="G2860" s="57">
        <v>236</v>
      </c>
      <c r="H2860" s="145"/>
      <c r="I2860" s="144">
        <v>236</v>
      </c>
      <c r="J2860" s="146">
        <f t="shared" si="21"/>
        <v>0</v>
      </c>
    </row>
    <row r="2861" spans="1:10" s="32" customFormat="1" x14ac:dyDescent="0.3">
      <c r="A2861" s="32">
        <v>2017</v>
      </c>
      <c r="B2861" s="32" t="s">
        <v>203</v>
      </c>
      <c r="C2861" s="32" t="str">
        <f>VLOOKUP(B2861,lookup!A:C,3,FALSE)</f>
        <v>Non Metropolitan Fire Authorities</v>
      </c>
      <c r="D2861" s="32" t="str">
        <f>VLOOKUP(B2861,lookup!A:D,4,FALSE)</f>
        <v>E31000047</v>
      </c>
      <c r="E2861" s="32" t="s">
        <v>177</v>
      </c>
      <c r="F2861" s="32" t="s">
        <v>150</v>
      </c>
      <c r="G2861" s="57">
        <v>3</v>
      </c>
      <c r="H2861" s="145"/>
      <c r="I2861" s="144">
        <v>3</v>
      </c>
      <c r="J2861" s="146">
        <f t="shared" si="21"/>
        <v>0</v>
      </c>
    </row>
    <row r="2862" spans="1:10" s="32" customFormat="1" x14ac:dyDescent="0.3">
      <c r="A2862" s="32">
        <v>2017</v>
      </c>
      <c r="B2862" s="32" t="s">
        <v>203</v>
      </c>
      <c r="C2862" s="32" t="str">
        <f>VLOOKUP(B2862,lookup!A:C,3,FALSE)</f>
        <v>Non Metropolitan Fire Authorities</v>
      </c>
      <c r="D2862" s="32" t="str">
        <f>VLOOKUP(B2862,lookup!A:D,4,FALSE)</f>
        <v>E31000047</v>
      </c>
      <c r="E2862" s="32" t="s">
        <v>178</v>
      </c>
      <c r="F2862" s="32" t="s">
        <v>150</v>
      </c>
      <c r="G2862" s="57">
        <v>1</v>
      </c>
      <c r="H2862" s="145"/>
      <c r="I2862" s="144">
        <v>1</v>
      </c>
      <c r="J2862" s="146">
        <f t="shared" si="21"/>
        <v>0</v>
      </c>
    </row>
    <row r="2863" spans="1:10" s="32" customFormat="1" x14ac:dyDescent="0.3">
      <c r="A2863" s="32">
        <v>2017</v>
      </c>
      <c r="B2863" s="32" t="s">
        <v>203</v>
      </c>
      <c r="C2863" s="32" t="str">
        <f>VLOOKUP(B2863,lookup!A:C,3,FALSE)</f>
        <v>Non Metropolitan Fire Authorities</v>
      </c>
      <c r="D2863" s="32" t="str">
        <f>VLOOKUP(B2863,lookup!A:D,4,FALSE)</f>
        <v>E31000047</v>
      </c>
      <c r="E2863" s="32" t="s">
        <v>179</v>
      </c>
      <c r="F2863" s="32" t="s">
        <v>150</v>
      </c>
      <c r="G2863" s="57">
        <v>0</v>
      </c>
      <c r="H2863" s="145"/>
      <c r="I2863" s="144">
        <v>0</v>
      </c>
      <c r="J2863" s="146">
        <f t="shared" si="21"/>
        <v>0</v>
      </c>
    </row>
    <row r="2864" spans="1:10" s="32" customFormat="1" x14ac:dyDescent="0.3">
      <c r="A2864" s="32">
        <v>2017</v>
      </c>
      <c r="B2864" s="32" t="s">
        <v>203</v>
      </c>
      <c r="C2864" s="32" t="str">
        <f>VLOOKUP(B2864,lookup!A:C,3,FALSE)</f>
        <v>Non Metropolitan Fire Authorities</v>
      </c>
      <c r="D2864" s="32" t="str">
        <f>VLOOKUP(B2864,lookup!A:D,4,FALSE)</f>
        <v>E31000047</v>
      </c>
      <c r="E2864" s="32" t="s">
        <v>1087</v>
      </c>
      <c r="F2864" s="32" t="s">
        <v>150</v>
      </c>
      <c r="G2864" s="57">
        <v>0</v>
      </c>
      <c r="H2864" s="145"/>
      <c r="I2864" s="144">
        <v>0</v>
      </c>
      <c r="J2864" s="146">
        <f t="shared" si="21"/>
        <v>0</v>
      </c>
    </row>
    <row r="2865" spans="1:10" s="32" customFormat="1" x14ac:dyDescent="0.3">
      <c r="A2865" s="32">
        <v>2017</v>
      </c>
      <c r="B2865" s="32" t="s">
        <v>203</v>
      </c>
      <c r="C2865" s="32" t="str">
        <f>VLOOKUP(B2865,lookup!A:C,3,FALSE)</f>
        <v>Non Metropolitan Fire Authorities</v>
      </c>
      <c r="D2865" s="32" t="str">
        <f>VLOOKUP(B2865,lookup!A:D,4,FALSE)</f>
        <v>E31000047</v>
      </c>
      <c r="E2865" s="32" t="s">
        <v>176</v>
      </c>
      <c r="F2865" s="32" t="s">
        <v>150</v>
      </c>
      <c r="G2865" s="57">
        <v>33</v>
      </c>
      <c r="H2865" s="145"/>
      <c r="I2865" s="144">
        <v>33</v>
      </c>
      <c r="J2865" s="146">
        <f t="shared" si="21"/>
        <v>0</v>
      </c>
    </row>
    <row r="2866" spans="1:10" s="32" customFormat="1" x14ac:dyDescent="0.3">
      <c r="A2866" s="32">
        <v>2017</v>
      </c>
      <c r="B2866" s="32" t="s">
        <v>36</v>
      </c>
      <c r="C2866" s="32" t="str">
        <f>VLOOKUP(B2866,lookup!A:C,3,FALSE)</f>
        <v>Non Metropolitan Fire Authorities</v>
      </c>
      <c r="D2866" s="32" t="str">
        <f>VLOOKUP(B2866,lookup!A:D,4,FALSE)</f>
        <v>E31000013</v>
      </c>
      <c r="E2866" s="32" t="s">
        <v>175</v>
      </c>
      <c r="F2866" s="32" t="s">
        <v>157</v>
      </c>
      <c r="G2866" s="57">
        <v>296</v>
      </c>
      <c r="H2866" s="145"/>
      <c r="I2866" s="144">
        <v>296</v>
      </c>
      <c r="J2866" s="146">
        <f t="shared" si="21"/>
        <v>0</v>
      </c>
    </row>
    <row r="2867" spans="1:10" s="32" customFormat="1" x14ac:dyDescent="0.3">
      <c r="A2867" s="32">
        <v>2017</v>
      </c>
      <c r="B2867" s="32" t="s">
        <v>36</v>
      </c>
      <c r="C2867" s="32" t="str">
        <f>VLOOKUP(B2867,lookup!A:C,3,FALSE)</f>
        <v>Non Metropolitan Fire Authorities</v>
      </c>
      <c r="D2867" s="32" t="str">
        <f>VLOOKUP(B2867,lookup!A:D,4,FALSE)</f>
        <v>E31000013</v>
      </c>
      <c r="E2867" s="32" t="s">
        <v>177</v>
      </c>
      <c r="F2867" s="32" t="s">
        <v>157</v>
      </c>
      <c r="G2867" s="57">
        <v>3</v>
      </c>
      <c r="H2867" s="145"/>
      <c r="I2867" s="144">
        <v>3</v>
      </c>
      <c r="J2867" s="146">
        <f t="shared" si="21"/>
        <v>0</v>
      </c>
    </row>
    <row r="2868" spans="1:10" s="32" customFormat="1" x14ac:dyDescent="0.3">
      <c r="A2868" s="32">
        <v>2017</v>
      </c>
      <c r="B2868" s="32" t="s">
        <v>36</v>
      </c>
      <c r="C2868" s="32" t="str">
        <f>VLOOKUP(B2868,lookup!A:C,3,FALSE)</f>
        <v>Non Metropolitan Fire Authorities</v>
      </c>
      <c r="D2868" s="32" t="str">
        <f>VLOOKUP(B2868,lookup!A:D,4,FALSE)</f>
        <v>E31000013</v>
      </c>
      <c r="E2868" s="32" t="s">
        <v>178</v>
      </c>
      <c r="F2868" s="32" t="s">
        <v>157</v>
      </c>
      <c r="G2868" s="57">
        <v>2</v>
      </c>
      <c r="H2868" s="145"/>
      <c r="I2868" s="144">
        <v>2</v>
      </c>
      <c r="J2868" s="146">
        <f t="shared" si="21"/>
        <v>0</v>
      </c>
    </row>
    <row r="2869" spans="1:10" s="32" customFormat="1" x14ac:dyDescent="0.3">
      <c r="A2869" s="32">
        <v>2017</v>
      </c>
      <c r="B2869" s="32" t="s">
        <v>36</v>
      </c>
      <c r="C2869" s="32" t="str">
        <f>VLOOKUP(B2869,lookup!A:C,3,FALSE)</f>
        <v>Non Metropolitan Fire Authorities</v>
      </c>
      <c r="D2869" s="32" t="str">
        <f>VLOOKUP(B2869,lookup!A:D,4,FALSE)</f>
        <v>E31000013</v>
      </c>
      <c r="E2869" s="32" t="s">
        <v>179</v>
      </c>
      <c r="F2869" s="32" t="s">
        <v>157</v>
      </c>
      <c r="G2869" s="57">
        <v>2</v>
      </c>
      <c r="H2869" s="145"/>
      <c r="I2869" s="144">
        <v>2</v>
      </c>
      <c r="J2869" s="146">
        <f t="shared" si="21"/>
        <v>0</v>
      </c>
    </row>
    <row r="2870" spans="1:10" s="32" customFormat="1" x14ac:dyDescent="0.3">
      <c r="A2870" s="32">
        <v>2017</v>
      </c>
      <c r="B2870" s="32" t="s">
        <v>36</v>
      </c>
      <c r="C2870" s="32" t="str">
        <f>VLOOKUP(B2870,lookup!A:C,3,FALSE)</f>
        <v>Non Metropolitan Fire Authorities</v>
      </c>
      <c r="D2870" s="32" t="str">
        <f>VLOOKUP(B2870,lookup!A:D,4,FALSE)</f>
        <v>E31000013</v>
      </c>
      <c r="E2870" s="32" t="s">
        <v>1087</v>
      </c>
      <c r="F2870" s="32" t="s">
        <v>157</v>
      </c>
      <c r="G2870" s="57">
        <v>0</v>
      </c>
      <c r="H2870" s="145"/>
      <c r="I2870" s="144">
        <v>0</v>
      </c>
      <c r="J2870" s="146">
        <f t="shared" si="21"/>
        <v>0</v>
      </c>
    </row>
    <row r="2871" spans="1:10" s="32" customFormat="1" x14ac:dyDescent="0.3">
      <c r="A2871" s="32">
        <v>2017</v>
      </c>
      <c r="B2871" s="32" t="s">
        <v>36</v>
      </c>
      <c r="C2871" s="32" t="str">
        <f>VLOOKUP(B2871,lookup!A:C,3,FALSE)</f>
        <v>Non Metropolitan Fire Authorities</v>
      </c>
      <c r="D2871" s="32" t="str">
        <f>VLOOKUP(B2871,lookup!A:D,4,FALSE)</f>
        <v>E31000013</v>
      </c>
      <c r="E2871" s="32" t="s">
        <v>176</v>
      </c>
      <c r="F2871" s="32" t="s">
        <v>157</v>
      </c>
      <c r="G2871" s="57">
        <v>4</v>
      </c>
      <c r="H2871" s="145"/>
      <c r="I2871" s="144">
        <v>4</v>
      </c>
      <c r="J2871" s="146">
        <f t="shared" si="21"/>
        <v>0</v>
      </c>
    </row>
    <row r="2872" spans="1:10" s="32" customFormat="1" x14ac:dyDescent="0.3">
      <c r="A2872" s="32">
        <v>2017</v>
      </c>
      <c r="B2872" s="32" t="s">
        <v>36</v>
      </c>
      <c r="C2872" s="32" t="str">
        <f>VLOOKUP(B2872,lookup!A:C,3,FALSE)</f>
        <v>Non Metropolitan Fire Authorities</v>
      </c>
      <c r="D2872" s="32" t="str">
        <f>VLOOKUP(B2872,lookup!A:D,4,FALSE)</f>
        <v>E31000013</v>
      </c>
      <c r="E2872" s="32" t="s">
        <v>175</v>
      </c>
      <c r="F2872" s="32" t="s">
        <v>158</v>
      </c>
      <c r="G2872" s="57">
        <v>159</v>
      </c>
      <c r="H2872" s="145"/>
      <c r="I2872" s="144">
        <v>159</v>
      </c>
      <c r="J2872" s="146">
        <f t="shared" si="21"/>
        <v>0</v>
      </c>
    </row>
    <row r="2873" spans="1:10" s="32" customFormat="1" x14ac:dyDescent="0.3">
      <c r="A2873" s="32">
        <v>2017</v>
      </c>
      <c r="B2873" s="32" t="s">
        <v>36</v>
      </c>
      <c r="C2873" s="32" t="str">
        <f>VLOOKUP(B2873,lookup!A:C,3,FALSE)</f>
        <v>Non Metropolitan Fire Authorities</v>
      </c>
      <c r="D2873" s="32" t="str">
        <f>VLOOKUP(B2873,lookup!A:D,4,FALSE)</f>
        <v>E31000013</v>
      </c>
      <c r="E2873" s="32" t="s">
        <v>177</v>
      </c>
      <c r="F2873" s="32" t="s">
        <v>158</v>
      </c>
      <c r="G2873" s="57">
        <v>1</v>
      </c>
      <c r="H2873" s="145"/>
      <c r="I2873" s="144">
        <v>1</v>
      </c>
      <c r="J2873" s="146">
        <f t="shared" si="21"/>
        <v>0</v>
      </c>
    </row>
    <row r="2874" spans="1:10" s="32" customFormat="1" x14ac:dyDescent="0.3">
      <c r="A2874" s="32">
        <v>2017</v>
      </c>
      <c r="B2874" s="32" t="s">
        <v>36</v>
      </c>
      <c r="C2874" s="32" t="str">
        <f>VLOOKUP(B2874,lookup!A:C,3,FALSE)</f>
        <v>Non Metropolitan Fire Authorities</v>
      </c>
      <c r="D2874" s="32" t="str">
        <f>VLOOKUP(B2874,lookup!A:D,4,FALSE)</f>
        <v>E31000013</v>
      </c>
      <c r="E2874" s="32" t="s">
        <v>178</v>
      </c>
      <c r="F2874" s="32" t="s">
        <v>158</v>
      </c>
      <c r="G2874" s="57">
        <v>2</v>
      </c>
      <c r="H2874" s="145"/>
      <c r="I2874" s="144">
        <v>2</v>
      </c>
      <c r="J2874" s="146">
        <f t="shared" si="21"/>
        <v>0</v>
      </c>
    </row>
    <row r="2875" spans="1:10" s="32" customFormat="1" x14ac:dyDescent="0.3">
      <c r="A2875" s="32">
        <v>2017</v>
      </c>
      <c r="B2875" s="32" t="s">
        <v>36</v>
      </c>
      <c r="C2875" s="32" t="str">
        <f>VLOOKUP(B2875,lookup!A:C,3,FALSE)</f>
        <v>Non Metropolitan Fire Authorities</v>
      </c>
      <c r="D2875" s="32" t="str">
        <f>VLOOKUP(B2875,lookup!A:D,4,FALSE)</f>
        <v>E31000013</v>
      </c>
      <c r="E2875" s="32" t="s">
        <v>179</v>
      </c>
      <c r="F2875" s="32" t="s">
        <v>158</v>
      </c>
      <c r="G2875" s="57">
        <v>1</v>
      </c>
      <c r="H2875" s="145"/>
      <c r="I2875" s="144">
        <v>1</v>
      </c>
      <c r="J2875" s="146">
        <f t="shared" si="21"/>
        <v>0</v>
      </c>
    </row>
    <row r="2876" spans="1:10" s="32" customFormat="1" x14ac:dyDescent="0.3">
      <c r="A2876" s="32">
        <v>2017</v>
      </c>
      <c r="B2876" s="32" t="s">
        <v>36</v>
      </c>
      <c r="C2876" s="32" t="str">
        <f>VLOOKUP(B2876,lookup!A:C,3,FALSE)</f>
        <v>Non Metropolitan Fire Authorities</v>
      </c>
      <c r="D2876" s="32" t="str">
        <f>VLOOKUP(B2876,lookup!A:D,4,FALSE)</f>
        <v>E31000013</v>
      </c>
      <c r="E2876" s="32" t="s">
        <v>1087</v>
      </c>
      <c r="F2876" s="32" t="s">
        <v>158</v>
      </c>
      <c r="G2876" s="57">
        <v>0</v>
      </c>
      <c r="H2876" s="145"/>
      <c r="I2876" s="144">
        <v>0</v>
      </c>
      <c r="J2876" s="146">
        <f t="shared" si="21"/>
        <v>0</v>
      </c>
    </row>
    <row r="2877" spans="1:10" s="32" customFormat="1" x14ac:dyDescent="0.3">
      <c r="A2877" s="32">
        <v>2017</v>
      </c>
      <c r="B2877" s="32" t="s">
        <v>36</v>
      </c>
      <c r="C2877" s="32" t="str">
        <f>VLOOKUP(B2877,lookup!A:C,3,FALSE)</f>
        <v>Non Metropolitan Fire Authorities</v>
      </c>
      <c r="D2877" s="32" t="str">
        <f>VLOOKUP(B2877,lookup!A:D,4,FALSE)</f>
        <v>E31000013</v>
      </c>
      <c r="E2877" s="32" t="s">
        <v>176</v>
      </c>
      <c r="F2877" s="32" t="s">
        <v>158</v>
      </c>
      <c r="G2877" s="57">
        <v>15</v>
      </c>
      <c r="H2877" s="145"/>
      <c r="I2877" s="144">
        <v>15</v>
      </c>
      <c r="J2877" s="146">
        <f t="shared" si="21"/>
        <v>0</v>
      </c>
    </row>
    <row r="2878" spans="1:10" s="32" customFormat="1" x14ac:dyDescent="0.3">
      <c r="A2878" s="32">
        <v>2017</v>
      </c>
      <c r="B2878" s="32" t="s">
        <v>36</v>
      </c>
      <c r="C2878" s="32" t="str">
        <f>VLOOKUP(B2878,lookup!A:C,3,FALSE)</f>
        <v>Non Metropolitan Fire Authorities</v>
      </c>
      <c r="D2878" s="32" t="str">
        <f>VLOOKUP(B2878,lookup!A:D,4,FALSE)</f>
        <v>E31000013</v>
      </c>
      <c r="E2878" s="32" t="s">
        <v>175</v>
      </c>
      <c r="F2878" s="32" t="s">
        <v>149</v>
      </c>
      <c r="G2878" s="57">
        <v>18</v>
      </c>
      <c r="H2878" s="145"/>
      <c r="I2878" s="144">
        <v>18</v>
      </c>
      <c r="J2878" s="146">
        <f t="shared" si="21"/>
        <v>0</v>
      </c>
    </row>
    <row r="2879" spans="1:10" s="32" customFormat="1" x14ac:dyDescent="0.3">
      <c r="A2879" s="32">
        <v>2017</v>
      </c>
      <c r="B2879" s="32" t="s">
        <v>36</v>
      </c>
      <c r="C2879" s="32" t="str">
        <f>VLOOKUP(B2879,lookup!A:C,3,FALSE)</f>
        <v>Non Metropolitan Fire Authorities</v>
      </c>
      <c r="D2879" s="32" t="str">
        <f>VLOOKUP(B2879,lookup!A:D,4,FALSE)</f>
        <v>E31000013</v>
      </c>
      <c r="E2879" s="32" t="s">
        <v>177</v>
      </c>
      <c r="F2879" s="32" t="s">
        <v>149</v>
      </c>
      <c r="G2879" s="57">
        <v>0</v>
      </c>
      <c r="H2879" s="145"/>
      <c r="I2879" s="144">
        <v>0</v>
      </c>
      <c r="J2879" s="146">
        <f t="shared" si="21"/>
        <v>0</v>
      </c>
    </row>
    <row r="2880" spans="1:10" s="32" customFormat="1" x14ac:dyDescent="0.3">
      <c r="A2880" s="32">
        <v>2017</v>
      </c>
      <c r="B2880" s="32" t="s">
        <v>36</v>
      </c>
      <c r="C2880" s="32" t="str">
        <f>VLOOKUP(B2880,lookup!A:C,3,FALSE)</f>
        <v>Non Metropolitan Fire Authorities</v>
      </c>
      <c r="D2880" s="32" t="str">
        <f>VLOOKUP(B2880,lookup!A:D,4,FALSE)</f>
        <v>E31000013</v>
      </c>
      <c r="E2880" s="32" t="s">
        <v>178</v>
      </c>
      <c r="F2880" s="32" t="s">
        <v>149</v>
      </c>
      <c r="G2880" s="57">
        <v>0</v>
      </c>
      <c r="H2880" s="145"/>
      <c r="I2880" s="144">
        <v>0</v>
      </c>
      <c r="J2880" s="146">
        <f t="shared" si="21"/>
        <v>0</v>
      </c>
    </row>
    <row r="2881" spans="1:10" s="32" customFormat="1" x14ac:dyDescent="0.3">
      <c r="A2881" s="32">
        <v>2017</v>
      </c>
      <c r="B2881" s="32" t="s">
        <v>36</v>
      </c>
      <c r="C2881" s="32" t="str">
        <f>VLOOKUP(B2881,lookup!A:C,3,FALSE)</f>
        <v>Non Metropolitan Fire Authorities</v>
      </c>
      <c r="D2881" s="32" t="str">
        <f>VLOOKUP(B2881,lookup!A:D,4,FALSE)</f>
        <v>E31000013</v>
      </c>
      <c r="E2881" s="32" t="s">
        <v>179</v>
      </c>
      <c r="F2881" s="32" t="s">
        <v>149</v>
      </c>
      <c r="G2881" s="57">
        <v>0</v>
      </c>
      <c r="H2881" s="145"/>
      <c r="I2881" s="144">
        <v>0</v>
      </c>
      <c r="J2881" s="146">
        <f t="shared" si="21"/>
        <v>0</v>
      </c>
    </row>
    <row r="2882" spans="1:10" s="32" customFormat="1" x14ac:dyDescent="0.3">
      <c r="A2882" s="32">
        <v>2017</v>
      </c>
      <c r="B2882" s="32" t="s">
        <v>36</v>
      </c>
      <c r="C2882" s="32" t="str">
        <f>VLOOKUP(B2882,lookup!A:C,3,FALSE)</f>
        <v>Non Metropolitan Fire Authorities</v>
      </c>
      <c r="D2882" s="32" t="str">
        <f>VLOOKUP(B2882,lookup!A:D,4,FALSE)</f>
        <v>E31000013</v>
      </c>
      <c r="E2882" s="32" t="s">
        <v>1087</v>
      </c>
      <c r="F2882" s="32" t="s">
        <v>149</v>
      </c>
      <c r="G2882" s="57">
        <v>0</v>
      </c>
      <c r="H2882" s="145"/>
      <c r="I2882" s="144">
        <v>0</v>
      </c>
      <c r="J2882" s="146">
        <f t="shared" si="21"/>
        <v>0</v>
      </c>
    </row>
    <row r="2883" spans="1:10" s="32" customFormat="1" x14ac:dyDescent="0.3">
      <c r="A2883" s="32">
        <v>2017</v>
      </c>
      <c r="B2883" s="32" t="s">
        <v>36</v>
      </c>
      <c r="C2883" s="32" t="str">
        <f>VLOOKUP(B2883,lookup!A:C,3,FALSE)</f>
        <v>Non Metropolitan Fire Authorities</v>
      </c>
      <c r="D2883" s="32" t="str">
        <f>VLOOKUP(B2883,lookup!A:D,4,FALSE)</f>
        <v>E31000013</v>
      </c>
      <c r="E2883" s="32" t="s">
        <v>176</v>
      </c>
      <c r="F2883" s="32" t="s">
        <v>149</v>
      </c>
      <c r="G2883" s="57">
        <v>1</v>
      </c>
      <c r="H2883" s="145"/>
      <c r="I2883" s="144">
        <v>1</v>
      </c>
      <c r="J2883" s="146">
        <f t="shared" ref="J2883:J2946" si="22">G2883-I2883</f>
        <v>0</v>
      </c>
    </row>
    <row r="2884" spans="1:10" s="32" customFormat="1" x14ac:dyDescent="0.3">
      <c r="A2884" s="32">
        <v>2017</v>
      </c>
      <c r="B2884" s="32" t="s">
        <v>36</v>
      </c>
      <c r="C2884" s="32" t="str">
        <f>VLOOKUP(B2884,lookup!A:C,3,FALSE)</f>
        <v>Non Metropolitan Fire Authorities</v>
      </c>
      <c r="D2884" s="32" t="str">
        <f>VLOOKUP(B2884,lookup!A:D,4,FALSE)</f>
        <v>E31000013</v>
      </c>
      <c r="E2884" s="32" t="s">
        <v>175</v>
      </c>
      <c r="F2884" s="32" t="s">
        <v>150</v>
      </c>
      <c r="G2884" s="57">
        <v>67</v>
      </c>
      <c r="H2884" s="145"/>
      <c r="I2884" s="144">
        <v>67</v>
      </c>
      <c r="J2884" s="146">
        <f t="shared" si="22"/>
        <v>0</v>
      </c>
    </row>
    <row r="2885" spans="1:10" s="32" customFormat="1" x14ac:dyDescent="0.3">
      <c r="A2885" s="32">
        <v>2017</v>
      </c>
      <c r="B2885" s="32" t="s">
        <v>36</v>
      </c>
      <c r="C2885" s="32" t="str">
        <f>VLOOKUP(B2885,lookup!A:C,3,FALSE)</f>
        <v>Non Metropolitan Fire Authorities</v>
      </c>
      <c r="D2885" s="32" t="str">
        <f>VLOOKUP(B2885,lookup!A:D,4,FALSE)</f>
        <v>E31000013</v>
      </c>
      <c r="E2885" s="32" t="s">
        <v>177</v>
      </c>
      <c r="F2885" s="32" t="s">
        <v>150</v>
      </c>
      <c r="G2885" s="57">
        <v>0</v>
      </c>
      <c r="H2885" s="145"/>
      <c r="I2885" s="144">
        <v>0</v>
      </c>
      <c r="J2885" s="146">
        <f t="shared" si="22"/>
        <v>0</v>
      </c>
    </row>
    <row r="2886" spans="1:10" s="32" customFormat="1" x14ac:dyDescent="0.3">
      <c r="A2886" s="32">
        <v>2017</v>
      </c>
      <c r="B2886" s="32" t="s">
        <v>36</v>
      </c>
      <c r="C2886" s="32" t="str">
        <f>VLOOKUP(B2886,lookup!A:C,3,FALSE)</f>
        <v>Non Metropolitan Fire Authorities</v>
      </c>
      <c r="D2886" s="32" t="str">
        <f>VLOOKUP(B2886,lookup!A:D,4,FALSE)</f>
        <v>E31000013</v>
      </c>
      <c r="E2886" s="32" t="s">
        <v>178</v>
      </c>
      <c r="F2886" s="32" t="s">
        <v>150</v>
      </c>
      <c r="G2886" s="57">
        <v>1</v>
      </c>
      <c r="H2886" s="145"/>
      <c r="I2886" s="144">
        <v>1</v>
      </c>
      <c r="J2886" s="146">
        <f t="shared" si="22"/>
        <v>0</v>
      </c>
    </row>
    <row r="2887" spans="1:10" s="32" customFormat="1" x14ac:dyDescent="0.3">
      <c r="A2887" s="32">
        <v>2017</v>
      </c>
      <c r="B2887" s="32" t="s">
        <v>36</v>
      </c>
      <c r="C2887" s="32" t="str">
        <f>VLOOKUP(B2887,lookup!A:C,3,FALSE)</f>
        <v>Non Metropolitan Fire Authorities</v>
      </c>
      <c r="D2887" s="32" t="str">
        <f>VLOOKUP(B2887,lookup!A:D,4,FALSE)</f>
        <v>E31000013</v>
      </c>
      <c r="E2887" s="32" t="s">
        <v>179</v>
      </c>
      <c r="F2887" s="32" t="s">
        <v>150</v>
      </c>
      <c r="G2887" s="57">
        <v>0</v>
      </c>
      <c r="H2887" s="145"/>
      <c r="I2887" s="144">
        <v>0</v>
      </c>
      <c r="J2887" s="146">
        <f t="shared" si="22"/>
        <v>0</v>
      </c>
    </row>
    <row r="2888" spans="1:10" s="32" customFormat="1" x14ac:dyDescent="0.3">
      <c r="A2888" s="32">
        <v>2017</v>
      </c>
      <c r="B2888" s="32" t="s">
        <v>36</v>
      </c>
      <c r="C2888" s="32" t="str">
        <f>VLOOKUP(B2888,lookup!A:C,3,FALSE)</f>
        <v>Non Metropolitan Fire Authorities</v>
      </c>
      <c r="D2888" s="32" t="str">
        <f>VLOOKUP(B2888,lookup!A:D,4,FALSE)</f>
        <v>E31000013</v>
      </c>
      <c r="E2888" s="32" t="s">
        <v>1087</v>
      </c>
      <c r="F2888" s="32" t="s">
        <v>150</v>
      </c>
      <c r="G2888" s="57">
        <v>0</v>
      </c>
      <c r="H2888" s="145"/>
      <c r="I2888" s="144">
        <v>0</v>
      </c>
      <c r="J2888" s="146">
        <f t="shared" si="22"/>
        <v>0</v>
      </c>
    </row>
    <row r="2889" spans="1:10" s="32" customFormat="1" x14ac:dyDescent="0.3">
      <c r="A2889" s="32">
        <v>2017</v>
      </c>
      <c r="B2889" s="32" t="s">
        <v>36</v>
      </c>
      <c r="C2889" s="32" t="str">
        <f>VLOOKUP(B2889,lookup!A:C,3,FALSE)</f>
        <v>Non Metropolitan Fire Authorities</v>
      </c>
      <c r="D2889" s="32" t="str">
        <f>VLOOKUP(B2889,lookup!A:D,4,FALSE)</f>
        <v>E31000013</v>
      </c>
      <c r="E2889" s="32" t="s">
        <v>176</v>
      </c>
      <c r="F2889" s="32" t="s">
        <v>150</v>
      </c>
      <c r="G2889" s="57">
        <v>4</v>
      </c>
      <c r="H2889" s="145"/>
      <c r="I2889" s="144">
        <v>4</v>
      </c>
      <c r="J2889" s="146">
        <f t="shared" si="22"/>
        <v>0</v>
      </c>
    </row>
    <row r="2890" spans="1:10" s="32" customFormat="1" x14ac:dyDescent="0.3">
      <c r="A2890" s="32">
        <v>2017</v>
      </c>
      <c r="B2890" s="32" t="s">
        <v>39</v>
      </c>
      <c r="C2890" s="32" t="str">
        <f>VLOOKUP(B2890,lookup!A:C,3,FALSE)</f>
        <v>Non Metropolitan Fire Authorities</v>
      </c>
      <c r="D2890" s="32" t="str">
        <f>VLOOKUP(B2890,lookup!A:D,4,FALSE)</f>
        <v>E31000014</v>
      </c>
      <c r="E2890" s="32" t="s">
        <v>175</v>
      </c>
      <c r="F2890" s="32" t="s">
        <v>157</v>
      </c>
      <c r="G2890" s="57">
        <v>329</v>
      </c>
      <c r="H2890" s="145"/>
      <c r="I2890" s="144">
        <v>329</v>
      </c>
      <c r="J2890" s="146">
        <f t="shared" si="22"/>
        <v>0</v>
      </c>
    </row>
    <row r="2891" spans="1:10" s="32" customFormat="1" x14ac:dyDescent="0.3">
      <c r="A2891" s="32">
        <v>2017</v>
      </c>
      <c r="B2891" s="32" t="s">
        <v>39</v>
      </c>
      <c r="C2891" s="32" t="str">
        <f>VLOOKUP(B2891,lookup!A:C,3,FALSE)</f>
        <v>Non Metropolitan Fire Authorities</v>
      </c>
      <c r="D2891" s="32" t="str">
        <f>VLOOKUP(B2891,lookup!A:D,4,FALSE)</f>
        <v>E31000014</v>
      </c>
      <c r="E2891" s="32" t="s">
        <v>177</v>
      </c>
      <c r="F2891" s="32" t="s">
        <v>157</v>
      </c>
      <c r="G2891" s="57">
        <v>7</v>
      </c>
      <c r="H2891" s="145"/>
      <c r="I2891" s="144">
        <v>7</v>
      </c>
      <c r="J2891" s="146">
        <f t="shared" si="22"/>
        <v>0</v>
      </c>
    </row>
    <row r="2892" spans="1:10" s="32" customFormat="1" x14ac:dyDescent="0.3">
      <c r="A2892" s="32">
        <v>2017</v>
      </c>
      <c r="B2892" s="32" t="s">
        <v>39</v>
      </c>
      <c r="C2892" s="32" t="str">
        <f>VLOOKUP(B2892,lookup!A:C,3,FALSE)</f>
        <v>Non Metropolitan Fire Authorities</v>
      </c>
      <c r="D2892" s="32" t="str">
        <f>VLOOKUP(B2892,lookup!A:D,4,FALSE)</f>
        <v>E31000014</v>
      </c>
      <c r="E2892" s="32" t="s">
        <v>178</v>
      </c>
      <c r="F2892" s="32" t="s">
        <v>157</v>
      </c>
      <c r="G2892" s="57">
        <v>0</v>
      </c>
      <c r="H2892" s="145"/>
      <c r="I2892" s="144">
        <v>0</v>
      </c>
      <c r="J2892" s="146">
        <f t="shared" si="22"/>
        <v>0</v>
      </c>
    </row>
    <row r="2893" spans="1:10" s="32" customFormat="1" x14ac:dyDescent="0.3">
      <c r="A2893" s="32">
        <v>2017</v>
      </c>
      <c r="B2893" s="32" t="s">
        <v>39</v>
      </c>
      <c r="C2893" s="32" t="str">
        <f>VLOOKUP(B2893,lookup!A:C,3,FALSE)</f>
        <v>Non Metropolitan Fire Authorities</v>
      </c>
      <c r="D2893" s="32" t="str">
        <f>VLOOKUP(B2893,lookup!A:D,4,FALSE)</f>
        <v>E31000014</v>
      </c>
      <c r="E2893" s="32" t="s">
        <v>179</v>
      </c>
      <c r="F2893" s="32" t="s">
        <v>157</v>
      </c>
      <c r="G2893" s="57">
        <v>0</v>
      </c>
      <c r="H2893" s="145"/>
      <c r="I2893" s="144">
        <v>0</v>
      </c>
      <c r="J2893" s="146">
        <f t="shared" si="22"/>
        <v>0</v>
      </c>
    </row>
    <row r="2894" spans="1:10" s="32" customFormat="1" x14ac:dyDescent="0.3">
      <c r="A2894" s="32">
        <v>2017</v>
      </c>
      <c r="B2894" s="32" t="s">
        <v>39</v>
      </c>
      <c r="C2894" s="32" t="str">
        <f>VLOOKUP(B2894,lookup!A:C,3,FALSE)</f>
        <v>Non Metropolitan Fire Authorities</v>
      </c>
      <c r="D2894" s="32" t="str">
        <f>VLOOKUP(B2894,lookup!A:D,4,FALSE)</f>
        <v>E31000014</v>
      </c>
      <c r="E2894" s="32" t="s">
        <v>1087</v>
      </c>
      <c r="F2894" s="32" t="s">
        <v>157</v>
      </c>
      <c r="G2894" s="57">
        <v>2</v>
      </c>
      <c r="H2894" s="145"/>
      <c r="I2894" s="144">
        <v>2</v>
      </c>
      <c r="J2894" s="146">
        <f t="shared" si="22"/>
        <v>0</v>
      </c>
    </row>
    <row r="2895" spans="1:10" s="32" customFormat="1" x14ac:dyDescent="0.3">
      <c r="A2895" s="32">
        <v>2017</v>
      </c>
      <c r="B2895" s="32" t="s">
        <v>39</v>
      </c>
      <c r="C2895" s="32" t="str">
        <f>VLOOKUP(B2895,lookup!A:C,3,FALSE)</f>
        <v>Non Metropolitan Fire Authorities</v>
      </c>
      <c r="D2895" s="32" t="str">
        <f>VLOOKUP(B2895,lookup!A:D,4,FALSE)</f>
        <v>E31000014</v>
      </c>
      <c r="E2895" s="32" t="s">
        <v>176</v>
      </c>
      <c r="F2895" s="32" t="s">
        <v>157</v>
      </c>
      <c r="G2895" s="57">
        <v>14</v>
      </c>
      <c r="H2895" s="145"/>
      <c r="I2895" s="144">
        <v>14</v>
      </c>
      <c r="J2895" s="146">
        <f t="shared" si="22"/>
        <v>0</v>
      </c>
    </row>
    <row r="2896" spans="1:10" s="32" customFormat="1" x14ac:dyDescent="0.3">
      <c r="A2896" s="32">
        <v>2017</v>
      </c>
      <c r="B2896" s="32" t="s">
        <v>39</v>
      </c>
      <c r="C2896" s="32" t="str">
        <f>VLOOKUP(B2896,lookup!A:C,3,FALSE)</f>
        <v>Non Metropolitan Fire Authorities</v>
      </c>
      <c r="D2896" s="32" t="str">
        <f>VLOOKUP(B2896,lookup!A:D,4,FALSE)</f>
        <v>E31000014</v>
      </c>
      <c r="E2896" s="32" t="s">
        <v>175</v>
      </c>
      <c r="F2896" s="32" t="s">
        <v>158</v>
      </c>
      <c r="G2896" s="57">
        <v>286</v>
      </c>
      <c r="H2896" s="145"/>
      <c r="I2896" s="144">
        <v>286</v>
      </c>
      <c r="J2896" s="146">
        <f t="shared" si="22"/>
        <v>0</v>
      </c>
    </row>
    <row r="2897" spans="1:10" s="32" customFormat="1" x14ac:dyDescent="0.3">
      <c r="A2897" s="32">
        <v>2017</v>
      </c>
      <c r="B2897" s="32" t="s">
        <v>39</v>
      </c>
      <c r="C2897" s="32" t="str">
        <f>VLOOKUP(B2897,lookup!A:C,3,FALSE)</f>
        <v>Non Metropolitan Fire Authorities</v>
      </c>
      <c r="D2897" s="32" t="str">
        <f>VLOOKUP(B2897,lookup!A:D,4,FALSE)</f>
        <v>E31000014</v>
      </c>
      <c r="E2897" s="32" t="s">
        <v>177</v>
      </c>
      <c r="F2897" s="32" t="s">
        <v>158</v>
      </c>
      <c r="G2897" s="57">
        <v>7</v>
      </c>
      <c r="H2897" s="145"/>
      <c r="I2897" s="144">
        <v>7</v>
      </c>
      <c r="J2897" s="146">
        <f t="shared" si="22"/>
        <v>0</v>
      </c>
    </row>
    <row r="2898" spans="1:10" s="32" customFormat="1" x14ac:dyDescent="0.3">
      <c r="A2898" s="32">
        <v>2017</v>
      </c>
      <c r="B2898" s="32" t="s">
        <v>39</v>
      </c>
      <c r="C2898" s="32" t="str">
        <f>VLOOKUP(B2898,lookup!A:C,3,FALSE)</f>
        <v>Non Metropolitan Fire Authorities</v>
      </c>
      <c r="D2898" s="32" t="str">
        <f>VLOOKUP(B2898,lookup!A:D,4,FALSE)</f>
        <v>E31000014</v>
      </c>
      <c r="E2898" s="32" t="s">
        <v>178</v>
      </c>
      <c r="F2898" s="32" t="s">
        <v>158</v>
      </c>
      <c r="G2898" s="57">
        <v>0</v>
      </c>
      <c r="H2898" s="145"/>
      <c r="I2898" s="144">
        <v>0</v>
      </c>
      <c r="J2898" s="146">
        <f t="shared" si="22"/>
        <v>0</v>
      </c>
    </row>
    <row r="2899" spans="1:10" s="32" customFormat="1" x14ac:dyDescent="0.3">
      <c r="A2899" s="32">
        <v>2017</v>
      </c>
      <c r="B2899" s="32" t="s">
        <v>39</v>
      </c>
      <c r="C2899" s="32" t="str">
        <f>VLOOKUP(B2899,lookup!A:C,3,FALSE)</f>
        <v>Non Metropolitan Fire Authorities</v>
      </c>
      <c r="D2899" s="32" t="str">
        <f>VLOOKUP(B2899,lookup!A:D,4,FALSE)</f>
        <v>E31000014</v>
      </c>
      <c r="E2899" s="32" t="s">
        <v>179</v>
      </c>
      <c r="F2899" s="32" t="s">
        <v>158</v>
      </c>
      <c r="G2899" s="57">
        <v>1</v>
      </c>
      <c r="H2899" s="145"/>
      <c r="I2899" s="144">
        <v>1</v>
      </c>
      <c r="J2899" s="146">
        <f t="shared" si="22"/>
        <v>0</v>
      </c>
    </row>
    <row r="2900" spans="1:10" s="32" customFormat="1" x14ac:dyDescent="0.3">
      <c r="A2900" s="32">
        <v>2017</v>
      </c>
      <c r="B2900" s="32" t="s">
        <v>39</v>
      </c>
      <c r="C2900" s="32" t="str">
        <f>VLOOKUP(B2900,lookup!A:C,3,FALSE)</f>
        <v>Non Metropolitan Fire Authorities</v>
      </c>
      <c r="D2900" s="32" t="str">
        <f>VLOOKUP(B2900,lookup!A:D,4,FALSE)</f>
        <v>E31000014</v>
      </c>
      <c r="E2900" s="32" t="s">
        <v>1087</v>
      </c>
      <c r="F2900" s="32" t="s">
        <v>158</v>
      </c>
      <c r="G2900" s="57">
        <v>1</v>
      </c>
      <c r="H2900" s="145"/>
      <c r="I2900" s="144">
        <v>1</v>
      </c>
      <c r="J2900" s="146">
        <f t="shared" si="22"/>
        <v>0</v>
      </c>
    </row>
    <row r="2901" spans="1:10" s="32" customFormat="1" x14ac:dyDescent="0.3">
      <c r="A2901" s="32">
        <v>2017</v>
      </c>
      <c r="B2901" s="32" t="s">
        <v>39</v>
      </c>
      <c r="C2901" s="32" t="str">
        <f>VLOOKUP(B2901,lookup!A:C,3,FALSE)</f>
        <v>Non Metropolitan Fire Authorities</v>
      </c>
      <c r="D2901" s="32" t="str">
        <f>VLOOKUP(B2901,lookup!A:D,4,FALSE)</f>
        <v>E31000014</v>
      </c>
      <c r="E2901" s="32" t="s">
        <v>176</v>
      </c>
      <c r="F2901" s="32" t="s">
        <v>158</v>
      </c>
      <c r="G2901" s="57">
        <v>11</v>
      </c>
      <c r="H2901" s="145"/>
      <c r="I2901" s="144">
        <v>11</v>
      </c>
      <c r="J2901" s="146">
        <f t="shared" si="22"/>
        <v>0</v>
      </c>
    </row>
    <row r="2902" spans="1:10" s="32" customFormat="1" x14ac:dyDescent="0.3">
      <c r="A2902" s="32">
        <v>2017</v>
      </c>
      <c r="B2902" s="32" t="s">
        <v>39</v>
      </c>
      <c r="C2902" s="32" t="str">
        <f>VLOOKUP(B2902,lookup!A:C,3,FALSE)</f>
        <v>Non Metropolitan Fire Authorities</v>
      </c>
      <c r="D2902" s="32" t="str">
        <f>VLOOKUP(B2902,lookup!A:D,4,FALSE)</f>
        <v>E31000014</v>
      </c>
      <c r="E2902" s="32" t="s">
        <v>175</v>
      </c>
      <c r="F2902" s="32" t="s">
        <v>149</v>
      </c>
      <c r="G2902" s="57">
        <v>41</v>
      </c>
      <c r="H2902" s="145"/>
      <c r="I2902" s="144">
        <v>41</v>
      </c>
      <c r="J2902" s="146">
        <f t="shared" si="22"/>
        <v>0</v>
      </c>
    </row>
    <row r="2903" spans="1:10" s="32" customFormat="1" x14ac:dyDescent="0.3">
      <c r="A2903" s="32">
        <v>2017</v>
      </c>
      <c r="B2903" s="32" t="s">
        <v>39</v>
      </c>
      <c r="C2903" s="32" t="str">
        <f>VLOOKUP(B2903,lookup!A:C,3,FALSE)</f>
        <v>Non Metropolitan Fire Authorities</v>
      </c>
      <c r="D2903" s="32" t="str">
        <f>VLOOKUP(B2903,lookup!A:D,4,FALSE)</f>
        <v>E31000014</v>
      </c>
      <c r="E2903" s="32" t="s">
        <v>177</v>
      </c>
      <c r="F2903" s="32" t="s">
        <v>149</v>
      </c>
      <c r="G2903" s="57">
        <v>5</v>
      </c>
      <c r="H2903" s="145"/>
      <c r="I2903" s="144">
        <v>5</v>
      </c>
      <c r="J2903" s="146">
        <f t="shared" si="22"/>
        <v>0</v>
      </c>
    </row>
    <row r="2904" spans="1:10" s="32" customFormat="1" x14ac:dyDescent="0.3">
      <c r="A2904" s="32">
        <v>2017</v>
      </c>
      <c r="B2904" s="32" t="s">
        <v>39</v>
      </c>
      <c r="C2904" s="32" t="str">
        <f>VLOOKUP(B2904,lookup!A:C,3,FALSE)</f>
        <v>Non Metropolitan Fire Authorities</v>
      </c>
      <c r="D2904" s="32" t="str">
        <f>VLOOKUP(B2904,lookup!A:D,4,FALSE)</f>
        <v>E31000014</v>
      </c>
      <c r="E2904" s="32" t="s">
        <v>178</v>
      </c>
      <c r="F2904" s="32" t="s">
        <v>149</v>
      </c>
      <c r="G2904" s="57">
        <v>0</v>
      </c>
      <c r="H2904" s="145"/>
      <c r="I2904" s="144">
        <v>0</v>
      </c>
      <c r="J2904" s="146">
        <f t="shared" si="22"/>
        <v>0</v>
      </c>
    </row>
    <row r="2905" spans="1:10" s="32" customFormat="1" x14ac:dyDescent="0.3">
      <c r="A2905" s="32">
        <v>2017</v>
      </c>
      <c r="B2905" s="32" t="s">
        <v>39</v>
      </c>
      <c r="C2905" s="32" t="str">
        <f>VLOOKUP(B2905,lookup!A:C,3,FALSE)</f>
        <v>Non Metropolitan Fire Authorities</v>
      </c>
      <c r="D2905" s="32" t="str">
        <f>VLOOKUP(B2905,lookup!A:D,4,FALSE)</f>
        <v>E31000014</v>
      </c>
      <c r="E2905" s="32" t="s">
        <v>179</v>
      </c>
      <c r="F2905" s="32" t="s">
        <v>149</v>
      </c>
      <c r="G2905" s="57">
        <v>0</v>
      </c>
      <c r="H2905" s="145"/>
      <c r="I2905" s="144">
        <v>0</v>
      </c>
      <c r="J2905" s="146">
        <f t="shared" si="22"/>
        <v>0</v>
      </c>
    </row>
    <row r="2906" spans="1:10" s="32" customFormat="1" x14ac:dyDescent="0.3">
      <c r="A2906" s="32">
        <v>2017</v>
      </c>
      <c r="B2906" s="32" t="s">
        <v>39</v>
      </c>
      <c r="C2906" s="32" t="str">
        <f>VLOOKUP(B2906,lookup!A:C,3,FALSE)</f>
        <v>Non Metropolitan Fire Authorities</v>
      </c>
      <c r="D2906" s="32" t="str">
        <f>VLOOKUP(B2906,lookup!A:D,4,FALSE)</f>
        <v>E31000014</v>
      </c>
      <c r="E2906" s="32" t="s">
        <v>1087</v>
      </c>
      <c r="F2906" s="32" t="s">
        <v>149</v>
      </c>
      <c r="G2906" s="57">
        <v>0</v>
      </c>
      <c r="H2906" s="145"/>
      <c r="I2906" s="144">
        <v>0</v>
      </c>
      <c r="J2906" s="146">
        <f t="shared" si="22"/>
        <v>0</v>
      </c>
    </row>
    <row r="2907" spans="1:10" s="32" customFormat="1" x14ac:dyDescent="0.3">
      <c r="A2907" s="32">
        <v>2017</v>
      </c>
      <c r="B2907" s="32" t="s">
        <v>39</v>
      </c>
      <c r="C2907" s="32" t="str">
        <f>VLOOKUP(B2907,lookup!A:C,3,FALSE)</f>
        <v>Non Metropolitan Fire Authorities</v>
      </c>
      <c r="D2907" s="32" t="str">
        <f>VLOOKUP(B2907,lookup!A:D,4,FALSE)</f>
        <v>E31000014</v>
      </c>
      <c r="E2907" s="32" t="s">
        <v>176</v>
      </c>
      <c r="F2907" s="32" t="s">
        <v>149</v>
      </c>
      <c r="G2907" s="57">
        <v>3</v>
      </c>
      <c r="H2907" s="145"/>
      <c r="I2907" s="144">
        <v>3</v>
      </c>
      <c r="J2907" s="146">
        <f t="shared" si="22"/>
        <v>0</v>
      </c>
    </row>
    <row r="2908" spans="1:10" s="32" customFormat="1" x14ac:dyDescent="0.3">
      <c r="A2908" s="32">
        <v>2017</v>
      </c>
      <c r="B2908" s="32" t="s">
        <v>39</v>
      </c>
      <c r="C2908" s="32" t="str">
        <f>VLOOKUP(B2908,lookup!A:C,3,FALSE)</f>
        <v>Non Metropolitan Fire Authorities</v>
      </c>
      <c r="D2908" s="32" t="str">
        <f>VLOOKUP(B2908,lookup!A:D,4,FALSE)</f>
        <v>E31000014</v>
      </c>
      <c r="E2908" s="32" t="s">
        <v>175</v>
      </c>
      <c r="F2908" s="32" t="s">
        <v>150</v>
      </c>
      <c r="G2908" s="57">
        <v>141</v>
      </c>
      <c r="H2908" s="145"/>
      <c r="I2908" s="144">
        <v>141</v>
      </c>
      <c r="J2908" s="146">
        <f t="shared" si="22"/>
        <v>0</v>
      </c>
    </row>
    <row r="2909" spans="1:10" s="32" customFormat="1" x14ac:dyDescent="0.3">
      <c r="A2909" s="32">
        <v>2017</v>
      </c>
      <c r="B2909" s="32" t="s">
        <v>39</v>
      </c>
      <c r="C2909" s="32" t="str">
        <f>VLOOKUP(B2909,lookup!A:C,3,FALSE)</f>
        <v>Non Metropolitan Fire Authorities</v>
      </c>
      <c r="D2909" s="32" t="str">
        <f>VLOOKUP(B2909,lookup!A:D,4,FALSE)</f>
        <v>E31000014</v>
      </c>
      <c r="E2909" s="32" t="s">
        <v>177</v>
      </c>
      <c r="F2909" s="32" t="s">
        <v>150</v>
      </c>
      <c r="G2909" s="57">
        <v>2</v>
      </c>
      <c r="H2909" s="145"/>
      <c r="I2909" s="144">
        <v>2</v>
      </c>
      <c r="J2909" s="146">
        <f t="shared" si="22"/>
        <v>0</v>
      </c>
    </row>
    <row r="2910" spans="1:10" s="32" customFormat="1" x14ac:dyDescent="0.3">
      <c r="A2910" s="32">
        <v>2017</v>
      </c>
      <c r="B2910" s="32" t="s">
        <v>39</v>
      </c>
      <c r="C2910" s="32" t="str">
        <f>VLOOKUP(B2910,lookup!A:C,3,FALSE)</f>
        <v>Non Metropolitan Fire Authorities</v>
      </c>
      <c r="D2910" s="32" t="str">
        <f>VLOOKUP(B2910,lookup!A:D,4,FALSE)</f>
        <v>E31000014</v>
      </c>
      <c r="E2910" s="32" t="s">
        <v>178</v>
      </c>
      <c r="F2910" s="32" t="s">
        <v>150</v>
      </c>
      <c r="G2910" s="57">
        <v>1</v>
      </c>
      <c r="H2910" s="145"/>
      <c r="I2910" s="144">
        <v>1</v>
      </c>
      <c r="J2910" s="146">
        <f t="shared" si="22"/>
        <v>0</v>
      </c>
    </row>
    <row r="2911" spans="1:10" s="32" customFormat="1" x14ac:dyDescent="0.3">
      <c r="A2911" s="32">
        <v>2017</v>
      </c>
      <c r="B2911" s="32" t="s">
        <v>39</v>
      </c>
      <c r="C2911" s="32" t="str">
        <f>VLOOKUP(B2911,lookup!A:C,3,FALSE)</f>
        <v>Non Metropolitan Fire Authorities</v>
      </c>
      <c r="D2911" s="32" t="str">
        <f>VLOOKUP(B2911,lookup!A:D,4,FALSE)</f>
        <v>E31000014</v>
      </c>
      <c r="E2911" s="32" t="s">
        <v>179</v>
      </c>
      <c r="F2911" s="32" t="s">
        <v>150</v>
      </c>
      <c r="G2911" s="57">
        <v>0</v>
      </c>
      <c r="H2911" s="145"/>
      <c r="I2911" s="144">
        <v>0</v>
      </c>
      <c r="J2911" s="146">
        <f t="shared" si="22"/>
        <v>0</v>
      </c>
    </row>
    <row r="2912" spans="1:10" s="32" customFormat="1" x14ac:dyDescent="0.3">
      <c r="A2912" s="32">
        <v>2017</v>
      </c>
      <c r="B2912" s="32" t="s">
        <v>39</v>
      </c>
      <c r="C2912" s="32" t="str">
        <f>VLOOKUP(B2912,lookup!A:C,3,FALSE)</f>
        <v>Non Metropolitan Fire Authorities</v>
      </c>
      <c r="D2912" s="32" t="str">
        <f>VLOOKUP(B2912,lookup!A:D,4,FALSE)</f>
        <v>E31000014</v>
      </c>
      <c r="E2912" s="32" t="s">
        <v>1087</v>
      </c>
      <c r="F2912" s="32" t="s">
        <v>150</v>
      </c>
      <c r="G2912" s="57">
        <v>1</v>
      </c>
      <c r="H2912" s="145"/>
      <c r="I2912" s="144">
        <v>1</v>
      </c>
      <c r="J2912" s="146">
        <f t="shared" si="22"/>
        <v>0</v>
      </c>
    </row>
    <row r="2913" spans="1:10" s="32" customFormat="1" x14ac:dyDescent="0.3">
      <c r="A2913" s="32">
        <v>2017</v>
      </c>
      <c r="B2913" s="32" t="s">
        <v>39</v>
      </c>
      <c r="C2913" s="32" t="str">
        <f>VLOOKUP(B2913,lookup!A:C,3,FALSE)</f>
        <v>Non Metropolitan Fire Authorities</v>
      </c>
      <c r="D2913" s="32" t="str">
        <f>VLOOKUP(B2913,lookup!A:D,4,FALSE)</f>
        <v>E31000014</v>
      </c>
      <c r="E2913" s="32" t="s">
        <v>176</v>
      </c>
      <c r="F2913" s="32" t="s">
        <v>150</v>
      </c>
      <c r="G2913" s="57">
        <v>2</v>
      </c>
      <c r="H2913" s="145"/>
      <c r="I2913" s="144">
        <v>2</v>
      </c>
      <c r="J2913" s="146">
        <f t="shared" si="22"/>
        <v>0</v>
      </c>
    </row>
    <row r="2914" spans="1:10" s="32" customFormat="1" x14ac:dyDescent="0.3">
      <c r="A2914" s="32">
        <v>2017</v>
      </c>
      <c r="B2914" s="32" t="s">
        <v>42</v>
      </c>
      <c r="C2914" s="32" t="str">
        <f>VLOOKUP(B2914,lookup!A:C,3,FALSE)</f>
        <v>Non Metropolitan Fire Authorities</v>
      </c>
      <c r="D2914" s="32" t="str">
        <f>VLOOKUP(B2914,lookup!A:D,4,FALSE)</f>
        <v>E31000015</v>
      </c>
      <c r="E2914" s="32" t="s">
        <v>175</v>
      </c>
      <c r="F2914" s="32" t="s">
        <v>157</v>
      </c>
      <c r="G2914" s="57">
        <v>216</v>
      </c>
      <c r="H2914" s="145"/>
      <c r="I2914" s="144">
        <v>216</v>
      </c>
      <c r="J2914" s="146">
        <f t="shared" si="22"/>
        <v>0</v>
      </c>
    </row>
    <row r="2915" spans="1:10" s="32" customFormat="1" x14ac:dyDescent="0.3">
      <c r="A2915" s="32">
        <v>2017</v>
      </c>
      <c r="B2915" s="32" t="s">
        <v>42</v>
      </c>
      <c r="C2915" s="32" t="str">
        <f>VLOOKUP(B2915,lookup!A:C,3,FALSE)</f>
        <v>Non Metropolitan Fire Authorities</v>
      </c>
      <c r="D2915" s="32" t="str">
        <f>VLOOKUP(B2915,lookup!A:D,4,FALSE)</f>
        <v>E31000015</v>
      </c>
      <c r="E2915" s="32" t="s">
        <v>177</v>
      </c>
      <c r="F2915" s="32" t="s">
        <v>157</v>
      </c>
      <c r="G2915" s="57">
        <v>4</v>
      </c>
      <c r="H2915" s="145"/>
      <c r="I2915" s="144">
        <v>4</v>
      </c>
      <c r="J2915" s="146">
        <f t="shared" si="22"/>
        <v>0</v>
      </c>
    </row>
    <row r="2916" spans="1:10" s="32" customFormat="1" x14ac:dyDescent="0.3">
      <c r="A2916" s="32">
        <v>2017</v>
      </c>
      <c r="B2916" s="32" t="s">
        <v>42</v>
      </c>
      <c r="C2916" s="32" t="str">
        <f>VLOOKUP(B2916,lookup!A:C,3,FALSE)</f>
        <v>Non Metropolitan Fire Authorities</v>
      </c>
      <c r="D2916" s="32" t="str">
        <f>VLOOKUP(B2916,lookup!A:D,4,FALSE)</f>
        <v>E31000015</v>
      </c>
      <c r="E2916" s="32" t="s">
        <v>178</v>
      </c>
      <c r="F2916" s="32" t="s">
        <v>157</v>
      </c>
      <c r="G2916" s="57">
        <v>0</v>
      </c>
      <c r="H2916" s="145"/>
      <c r="I2916" s="144">
        <v>0</v>
      </c>
      <c r="J2916" s="146">
        <f t="shared" si="22"/>
        <v>0</v>
      </c>
    </row>
    <row r="2917" spans="1:10" s="32" customFormat="1" x14ac:dyDescent="0.3">
      <c r="A2917" s="32">
        <v>2017</v>
      </c>
      <c r="B2917" s="32" t="s">
        <v>42</v>
      </c>
      <c r="C2917" s="32" t="str">
        <f>VLOOKUP(B2917,lookup!A:C,3,FALSE)</f>
        <v>Non Metropolitan Fire Authorities</v>
      </c>
      <c r="D2917" s="32" t="str">
        <f>VLOOKUP(B2917,lookup!A:D,4,FALSE)</f>
        <v>E31000015</v>
      </c>
      <c r="E2917" s="32" t="s">
        <v>179</v>
      </c>
      <c r="F2917" s="32" t="s">
        <v>157</v>
      </c>
      <c r="G2917" s="57">
        <v>1</v>
      </c>
      <c r="H2917" s="145"/>
      <c r="I2917" s="144">
        <v>1</v>
      </c>
      <c r="J2917" s="146">
        <f t="shared" si="22"/>
        <v>0</v>
      </c>
    </row>
    <row r="2918" spans="1:10" s="32" customFormat="1" x14ac:dyDescent="0.3">
      <c r="A2918" s="32">
        <v>2017</v>
      </c>
      <c r="B2918" s="32" t="s">
        <v>42</v>
      </c>
      <c r="C2918" s="32" t="str">
        <f>VLOOKUP(B2918,lookup!A:C,3,FALSE)</f>
        <v>Non Metropolitan Fire Authorities</v>
      </c>
      <c r="D2918" s="32" t="str">
        <f>VLOOKUP(B2918,lookup!A:D,4,FALSE)</f>
        <v>E31000015</v>
      </c>
      <c r="E2918" s="32" t="s">
        <v>1087</v>
      </c>
      <c r="F2918" s="32" t="s">
        <v>157</v>
      </c>
      <c r="G2918" s="57">
        <v>0</v>
      </c>
      <c r="H2918" s="145"/>
      <c r="I2918" s="144">
        <v>0</v>
      </c>
      <c r="J2918" s="146">
        <f t="shared" si="22"/>
        <v>0</v>
      </c>
    </row>
    <row r="2919" spans="1:10" s="32" customFormat="1" x14ac:dyDescent="0.3">
      <c r="A2919" s="32">
        <v>2017</v>
      </c>
      <c r="B2919" s="32" t="s">
        <v>42</v>
      </c>
      <c r="C2919" s="32" t="str">
        <f>VLOOKUP(B2919,lookup!A:C,3,FALSE)</f>
        <v>Non Metropolitan Fire Authorities</v>
      </c>
      <c r="D2919" s="32" t="str">
        <f>VLOOKUP(B2919,lookup!A:D,4,FALSE)</f>
        <v>E31000015</v>
      </c>
      <c r="E2919" s="32" t="s">
        <v>176</v>
      </c>
      <c r="F2919" s="32" t="s">
        <v>157</v>
      </c>
      <c r="G2919" s="57">
        <v>400</v>
      </c>
      <c r="H2919" s="145"/>
      <c r="I2919" s="144">
        <v>400</v>
      </c>
      <c r="J2919" s="146">
        <f t="shared" si="22"/>
        <v>0</v>
      </c>
    </row>
    <row r="2920" spans="1:10" s="32" customFormat="1" x14ac:dyDescent="0.3">
      <c r="A2920" s="32">
        <v>2017</v>
      </c>
      <c r="B2920" s="32" t="s">
        <v>42</v>
      </c>
      <c r="C2920" s="32" t="str">
        <f>VLOOKUP(B2920,lookup!A:C,3,FALSE)</f>
        <v>Non Metropolitan Fire Authorities</v>
      </c>
      <c r="D2920" s="32" t="str">
        <f>VLOOKUP(B2920,lookup!A:D,4,FALSE)</f>
        <v>E31000015</v>
      </c>
      <c r="E2920" s="32" t="s">
        <v>175</v>
      </c>
      <c r="F2920" s="32" t="s">
        <v>158</v>
      </c>
      <c r="G2920" s="57">
        <v>268</v>
      </c>
      <c r="H2920" s="145"/>
      <c r="I2920" s="144">
        <v>268</v>
      </c>
      <c r="J2920" s="146">
        <f t="shared" si="22"/>
        <v>0</v>
      </c>
    </row>
    <row r="2921" spans="1:10" s="32" customFormat="1" x14ac:dyDescent="0.3">
      <c r="A2921" s="32">
        <v>2017</v>
      </c>
      <c r="B2921" s="32" t="s">
        <v>42</v>
      </c>
      <c r="C2921" s="32" t="str">
        <f>VLOOKUP(B2921,lookup!A:C,3,FALSE)</f>
        <v>Non Metropolitan Fire Authorities</v>
      </c>
      <c r="D2921" s="32" t="str">
        <f>VLOOKUP(B2921,lookup!A:D,4,FALSE)</f>
        <v>E31000015</v>
      </c>
      <c r="E2921" s="32" t="s">
        <v>177</v>
      </c>
      <c r="F2921" s="32" t="s">
        <v>158</v>
      </c>
      <c r="G2921" s="57">
        <v>2</v>
      </c>
      <c r="H2921" s="145"/>
      <c r="I2921" s="144">
        <v>2</v>
      </c>
      <c r="J2921" s="146">
        <f t="shared" si="22"/>
        <v>0</v>
      </c>
    </row>
    <row r="2922" spans="1:10" s="32" customFormat="1" x14ac:dyDescent="0.3">
      <c r="A2922" s="32">
        <v>2017</v>
      </c>
      <c r="B2922" s="32" t="s">
        <v>42</v>
      </c>
      <c r="C2922" s="32" t="str">
        <f>VLOOKUP(B2922,lookup!A:C,3,FALSE)</f>
        <v>Non Metropolitan Fire Authorities</v>
      </c>
      <c r="D2922" s="32" t="str">
        <f>VLOOKUP(B2922,lookup!A:D,4,FALSE)</f>
        <v>E31000015</v>
      </c>
      <c r="E2922" s="32" t="s">
        <v>178</v>
      </c>
      <c r="F2922" s="32" t="s">
        <v>158</v>
      </c>
      <c r="G2922" s="57">
        <v>0</v>
      </c>
      <c r="H2922" s="145"/>
      <c r="I2922" s="144">
        <v>0</v>
      </c>
      <c r="J2922" s="146">
        <f t="shared" si="22"/>
        <v>0</v>
      </c>
    </row>
    <row r="2923" spans="1:10" s="32" customFormat="1" x14ac:dyDescent="0.3">
      <c r="A2923" s="32">
        <v>2017</v>
      </c>
      <c r="B2923" s="32" t="s">
        <v>42</v>
      </c>
      <c r="C2923" s="32" t="str">
        <f>VLOOKUP(B2923,lookup!A:C,3,FALSE)</f>
        <v>Non Metropolitan Fire Authorities</v>
      </c>
      <c r="D2923" s="32" t="str">
        <f>VLOOKUP(B2923,lookup!A:D,4,FALSE)</f>
        <v>E31000015</v>
      </c>
      <c r="E2923" s="32" t="s">
        <v>179</v>
      </c>
      <c r="F2923" s="32" t="s">
        <v>158</v>
      </c>
      <c r="G2923" s="57">
        <v>0</v>
      </c>
      <c r="H2923" s="145"/>
      <c r="I2923" s="144">
        <v>0</v>
      </c>
      <c r="J2923" s="146">
        <f t="shared" si="22"/>
        <v>0</v>
      </c>
    </row>
    <row r="2924" spans="1:10" s="32" customFormat="1" x14ac:dyDescent="0.3">
      <c r="A2924" s="32">
        <v>2017</v>
      </c>
      <c r="B2924" s="32" t="s">
        <v>42</v>
      </c>
      <c r="C2924" s="32" t="str">
        <f>VLOOKUP(B2924,lookup!A:C,3,FALSE)</f>
        <v>Non Metropolitan Fire Authorities</v>
      </c>
      <c r="D2924" s="32" t="str">
        <f>VLOOKUP(B2924,lookup!A:D,4,FALSE)</f>
        <v>E31000015</v>
      </c>
      <c r="E2924" s="32" t="s">
        <v>1087</v>
      </c>
      <c r="F2924" s="32" t="s">
        <v>158</v>
      </c>
      <c r="G2924" s="57">
        <v>0</v>
      </c>
      <c r="H2924" s="145"/>
      <c r="I2924" s="144">
        <v>0</v>
      </c>
      <c r="J2924" s="146">
        <f t="shared" si="22"/>
        <v>0</v>
      </c>
    </row>
    <row r="2925" spans="1:10" s="32" customFormat="1" x14ac:dyDescent="0.3">
      <c r="A2925" s="32">
        <v>2017</v>
      </c>
      <c r="B2925" s="32" t="s">
        <v>42</v>
      </c>
      <c r="C2925" s="32" t="str">
        <f>VLOOKUP(B2925,lookup!A:C,3,FALSE)</f>
        <v>Non Metropolitan Fire Authorities</v>
      </c>
      <c r="D2925" s="32" t="str">
        <f>VLOOKUP(B2925,lookup!A:D,4,FALSE)</f>
        <v>E31000015</v>
      </c>
      <c r="E2925" s="32" t="s">
        <v>176</v>
      </c>
      <c r="F2925" s="32" t="s">
        <v>158</v>
      </c>
      <c r="G2925" s="57">
        <v>214</v>
      </c>
      <c r="H2925" s="145"/>
      <c r="I2925" s="144">
        <v>214</v>
      </c>
      <c r="J2925" s="146">
        <f t="shared" si="22"/>
        <v>0</v>
      </c>
    </row>
    <row r="2926" spans="1:10" s="32" customFormat="1" x14ac:dyDescent="0.3">
      <c r="A2926" s="32">
        <v>2017</v>
      </c>
      <c r="B2926" s="32" t="s">
        <v>42</v>
      </c>
      <c r="C2926" s="32" t="str">
        <f>VLOOKUP(B2926,lookup!A:C,3,FALSE)</f>
        <v>Non Metropolitan Fire Authorities</v>
      </c>
      <c r="D2926" s="32" t="str">
        <f>VLOOKUP(B2926,lookup!A:D,4,FALSE)</f>
        <v>E31000015</v>
      </c>
      <c r="E2926" s="32" t="s">
        <v>175</v>
      </c>
      <c r="F2926" s="32" t="s">
        <v>149</v>
      </c>
      <c r="G2926" s="57">
        <v>21</v>
      </c>
      <c r="H2926" s="145"/>
      <c r="I2926" s="144">
        <v>21</v>
      </c>
      <c r="J2926" s="146">
        <f t="shared" si="22"/>
        <v>0</v>
      </c>
    </row>
    <row r="2927" spans="1:10" s="32" customFormat="1" x14ac:dyDescent="0.3">
      <c r="A2927" s="32">
        <v>2017</v>
      </c>
      <c r="B2927" s="32" t="s">
        <v>42</v>
      </c>
      <c r="C2927" s="32" t="str">
        <f>VLOOKUP(B2927,lookup!A:C,3,FALSE)</f>
        <v>Non Metropolitan Fire Authorities</v>
      </c>
      <c r="D2927" s="32" t="str">
        <f>VLOOKUP(B2927,lookup!A:D,4,FALSE)</f>
        <v>E31000015</v>
      </c>
      <c r="E2927" s="32" t="s">
        <v>177</v>
      </c>
      <c r="F2927" s="32" t="s">
        <v>149</v>
      </c>
      <c r="G2927" s="57">
        <v>1</v>
      </c>
      <c r="H2927" s="145"/>
      <c r="I2927" s="144">
        <v>1</v>
      </c>
      <c r="J2927" s="146">
        <f t="shared" si="22"/>
        <v>0</v>
      </c>
    </row>
    <row r="2928" spans="1:10" s="32" customFormat="1" x14ac:dyDescent="0.3">
      <c r="A2928" s="32">
        <v>2017</v>
      </c>
      <c r="B2928" s="32" t="s">
        <v>42</v>
      </c>
      <c r="C2928" s="32" t="str">
        <f>VLOOKUP(B2928,lookup!A:C,3,FALSE)</f>
        <v>Non Metropolitan Fire Authorities</v>
      </c>
      <c r="D2928" s="32" t="str">
        <f>VLOOKUP(B2928,lookup!A:D,4,FALSE)</f>
        <v>E31000015</v>
      </c>
      <c r="E2928" s="32" t="s">
        <v>178</v>
      </c>
      <c r="F2928" s="32" t="s">
        <v>149</v>
      </c>
      <c r="G2928" s="57">
        <v>0</v>
      </c>
      <c r="H2928" s="145"/>
      <c r="I2928" s="144">
        <v>0</v>
      </c>
      <c r="J2928" s="146">
        <f t="shared" si="22"/>
        <v>0</v>
      </c>
    </row>
    <row r="2929" spans="1:10" s="32" customFormat="1" x14ac:dyDescent="0.3">
      <c r="A2929" s="32">
        <v>2017</v>
      </c>
      <c r="B2929" s="32" t="s">
        <v>42</v>
      </c>
      <c r="C2929" s="32" t="str">
        <f>VLOOKUP(B2929,lookup!A:C,3,FALSE)</f>
        <v>Non Metropolitan Fire Authorities</v>
      </c>
      <c r="D2929" s="32" t="str">
        <f>VLOOKUP(B2929,lookup!A:D,4,FALSE)</f>
        <v>E31000015</v>
      </c>
      <c r="E2929" s="32" t="s">
        <v>179</v>
      </c>
      <c r="F2929" s="32" t="s">
        <v>149</v>
      </c>
      <c r="G2929" s="57">
        <v>0</v>
      </c>
      <c r="H2929" s="145"/>
      <c r="I2929" s="144">
        <v>0</v>
      </c>
      <c r="J2929" s="146">
        <f t="shared" si="22"/>
        <v>0</v>
      </c>
    </row>
    <row r="2930" spans="1:10" s="32" customFormat="1" x14ac:dyDescent="0.3">
      <c r="A2930" s="32">
        <v>2017</v>
      </c>
      <c r="B2930" s="32" t="s">
        <v>42</v>
      </c>
      <c r="C2930" s="32" t="str">
        <f>VLOOKUP(B2930,lookup!A:C,3,FALSE)</f>
        <v>Non Metropolitan Fire Authorities</v>
      </c>
      <c r="D2930" s="32" t="str">
        <f>VLOOKUP(B2930,lookup!A:D,4,FALSE)</f>
        <v>E31000015</v>
      </c>
      <c r="E2930" s="32" t="s">
        <v>1087</v>
      </c>
      <c r="F2930" s="32" t="s">
        <v>149</v>
      </c>
      <c r="G2930" s="57">
        <v>0</v>
      </c>
      <c r="H2930" s="145"/>
      <c r="I2930" s="144">
        <v>0</v>
      </c>
      <c r="J2930" s="146">
        <f t="shared" si="22"/>
        <v>0</v>
      </c>
    </row>
    <row r="2931" spans="1:10" s="32" customFormat="1" x14ac:dyDescent="0.3">
      <c r="A2931" s="32">
        <v>2017</v>
      </c>
      <c r="B2931" s="32" t="s">
        <v>42</v>
      </c>
      <c r="C2931" s="32" t="str">
        <f>VLOOKUP(B2931,lookup!A:C,3,FALSE)</f>
        <v>Non Metropolitan Fire Authorities</v>
      </c>
      <c r="D2931" s="32" t="str">
        <f>VLOOKUP(B2931,lookup!A:D,4,FALSE)</f>
        <v>E31000015</v>
      </c>
      <c r="E2931" s="32" t="s">
        <v>176</v>
      </c>
      <c r="F2931" s="32" t="s">
        <v>149</v>
      </c>
      <c r="G2931" s="57">
        <v>13</v>
      </c>
      <c r="H2931" s="145"/>
      <c r="I2931" s="144">
        <v>13</v>
      </c>
      <c r="J2931" s="146">
        <f t="shared" si="22"/>
        <v>0</v>
      </c>
    </row>
    <row r="2932" spans="1:10" s="32" customFormat="1" x14ac:dyDescent="0.3">
      <c r="A2932" s="32">
        <v>2017</v>
      </c>
      <c r="B2932" s="32" t="s">
        <v>42</v>
      </c>
      <c r="C2932" s="32" t="str">
        <f>VLOOKUP(B2932,lookup!A:C,3,FALSE)</f>
        <v>Non Metropolitan Fire Authorities</v>
      </c>
      <c r="D2932" s="32" t="str">
        <f>VLOOKUP(B2932,lookup!A:D,4,FALSE)</f>
        <v>E31000015</v>
      </c>
      <c r="E2932" s="32" t="s">
        <v>175</v>
      </c>
      <c r="F2932" s="32" t="s">
        <v>150</v>
      </c>
      <c r="G2932" s="57">
        <v>165</v>
      </c>
      <c r="H2932" s="145"/>
      <c r="I2932" s="144">
        <v>165</v>
      </c>
      <c r="J2932" s="146">
        <f t="shared" si="22"/>
        <v>0</v>
      </c>
    </row>
    <row r="2933" spans="1:10" s="32" customFormat="1" x14ac:dyDescent="0.3">
      <c r="A2933" s="32">
        <v>2017</v>
      </c>
      <c r="B2933" s="32" t="s">
        <v>42</v>
      </c>
      <c r="C2933" s="32" t="str">
        <f>VLOOKUP(B2933,lookup!A:C,3,FALSE)</f>
        <v>Non Metropolitan Fire Authorities</v>
      </c>
      <c r="D2933" s="32" t="str">
        <f>VLOOKUP(B2933,lookup!A:D,4,FALSE)</f>
        <v>E31000015</v>
      </c>
      <c r="E2933" s="32" t="s">
        <v>177</v>
      </c>
      <c r="F2933" s="32" t="s">
        <v>150</v>
      </c>
      <c r="G2933" s="57">
        <v>1</v>
      </c>
      <c r="H2933" s="145"/>
      <c r="I2933" s="144">
        <v>1</v>
      </c>
      <c r="J2933" s="146">
        <f t="shared" si="22"/>
        <v>0</v>
      </c>
    </row>
    <row r="2934" spans="1:10" s="32" customFormat="1" x14ac:dyDescent="0.3">
      <c r="A2934" s="32">
        <v>2017</v>
      </c>
      <c r="B2934" s="32" t="s">
        <v>42</v>
      </c>
      <c r="C2934" s="32" t="str">
        <f>VLOOKUP(B2934,lookup!A:C,3,FALSE)</f>
        <v>Non Metropolitan Fire Authorities</v>
      </c>
      <c r="D2934" s="32" t="str">
        <f>VLOOKUP(B2934,lookup!A:D,4,FALSE)</f>
        <v>E31000015</v>
      </c>
      <c r="E2934" s="32" t="s">
        <v>178</v>
      </c>
      <c r="F2934" s="32" t="s">
        <v>150</v>
      </c>
      <c r="G2934" s="57">
        <v>0</v>
      </c>
      <c r="H2934" s="145"/>
      <c r="I2934" s="144">
        <v>0</v>
      </c>
      <c r="J2934" s="146">
        <f t="shared" si="22"/>
        <v>0</v>
      </c>
    </row>
    <row r="2935" spans="1:10" s="32" customFormat="1" x14ac:dyDescent="0.3">
      <c r="A2935" s="32">
        <v>2017</v>
      </c>
      <c r="B2935" s="32" t="s">
        <v>42</v>
      </c>
      <c r="C2935" s="32" t="str">
        <f>VLOOKUP(B2935,lookup!A:C,3,FALSE)</f>
        <v>Non Metropolitan Fire Authorities</v>
      </c>
      <c r="D2935" s="32" t="str">
        <f>VLOOKUP(B2935,lookup!A:D,4,FALSE)</f>
        <v>E31000015</v>
      </c>
      <c r="E2935" s="32" t="s">
        <v>179</v>
      </c>
      <c r="F2935" s="32" t="s">
        <v>150</v>
      </c>
      <c r="G2935" s="57">
        <v>1</v>
      </c>
      <c r="H2935" s="145"/>
      <c r="I2935" s="144">
        <v>1</v>
      </c>
      <c r="J2935" s="146">
        <f t="shared" si="22"/>
        <v>0</v>
      </c>
    </row>
    <row r="2936" spans="1:10" s="32" customFormat="1" x14ac:dyDescent="0.3">
      <c r="A2936" s="32">
        <v>2017</v>
      </c>
      <c r="B2936" s="32" t="s">
        <v>42</v>
      </c>
      <c r="C2936" s="32" t="str">
        <f>VLOOKUP(B2936,lookup!A:C,3,FALSE)</f>
        <v>Non Metropolitan Fire Authorities</v>
      </c>
      <c r="D2936" s="32" t="str">
        <f>VLOOKUP(B2936,lookup!A:D,4,FALSE)</f>
        <v>E31000015</v>
      </c>
      <c r="E2936" s="32" t="s">
        <v>1087</v>
      </c>
      <c r="F2936" s="32" t="s">
        <v>150</v>
      </c>
      <c r="G2936" s="57">
        <v>0</v>
      </c>
      <c r="H2936" s="145"/>
      <c r="I2936" s="144">
        <v>0</v>
      </c>
      <c r="J2936" s="146">
        <f t="shared" si="22"/>
        <v>0</v>
      </c>
    </row>
    <row r="2937" spans="1:10" s="32" customFormat="1" x14ac:dyDescent="0.3">
      <c r="A2937" s="32">
        <v>2017</v>
      </c>
      <c r="B2937" s="32" t="s">
        <v>42</v>
      </c>
      <c r="C2937" s="32" t="str">
        <f>VLOOKUP(B2937,lookup!A:C,3,FALSE)</f>
        <v>Non Metropolitan Fire Authorities</v>
      </c>
      <c r="D2937" s="32" t="str">
        <f>VLOOKUP(B2937,lookup!A:D,4,FALSE)</f>
        <v>E31000015</v>
      </c>
      <c r="E2937" s="32" t="s">
        <v>176</v>
      </c>
      <c r="F2937" s="32" t="s">
        <v>150</v>
      </c>
      <c r="G2937" s="57">
        <v>108</v>
      </c>
      <c r="H2937" s="145"/>
      <c r="I2937" s="144">
        <v>108</v>
      </c>
      <c r="J2937" s="146">
        <f t="shared" si="22"/>
        <v>0</v>
      </c>
    </row>
    <row r="2938" spans="1:10" s="32" customFormat="1" x14ac:dyDescent="0.3">
      <c r="A2938" s="32">
        <v>2017</v>
      </c>
      <c r="B2938" s="32" t="s">
        <v>45</v>
      </c>
      <c r="C2938" s="32" t="str">
        <f>VLOOKUP(B2938,lookup!A:C,3,FALSE)</f>
        <v>Non Metropolitan Fire Authorities</v>
      </c>
      <c r="D2938" s="32" t="str">
        <f>VLOOKUP(B2938,lookup!A:D,4,FALSE)</f>
        <v>E31000016</v>
      </c>
      <c r="E2938" s="32" t="s">
        <v>175</v>
      </c>
      <c r="F2938" s="32" t="s">
        <v>157</v>
      </c>
      <c r="G2938" s="57">
        <v>132</v>
      </c>
      <c r="H2938" s="145"/>
      <c r="I2938" s="144">
        <v>132</v>
      </c>
      <c r="J2938" s="146">
        <f t="shared" si="22"/>
        <v>0</v>
      </c>
    </row>
    <row r="2939" spans="1:10" s="32" customFormat="1" x14ac:dyDescent="0.3">
      <c r="A2939" s="32">
        <v>2017</v>
      </c>
      <c r="B2939" s="32" t="s">
        <v>45</v>
      </c>
      <c r="C2939" s="32" t="str">
        <f>VLOOKUP(B2939,lookup!A:C,3,FALSE)</f>
        <v>Non Metropolitan Fire Authorities</v>
      </c>
      <c r="D2939" s="32" t="str">
        <f>VLOOKUP(B2939,lookup!A:D,4,FALSE)</f>
        <v>E31000016</v>
      </c>
      <c r="E2939" s="32" t="s">
        <v>177</v>
      </c>
      <c r="F2939" s="32" t="s">
        <v>157</v>
      </c>
      <c r="G2939" s="57">
        <v>4</v>
      </c>
      <c r="H2939" s="145"/>
      <c r="I2939" s="144">
        <v>4</v>
      </c>
      <c r="J2939" s="146">
        <f t="shared" si="22"/>
        <v>0</v>
      </c>
    </row>
    <row r="2940" spans="1:10" s="32" customFormat="1" x14ac:dyDescent="0.3">
      <c r="A2940" s="32">
        <v>2017</v>
      </c>
      <c r="B2940" s="32" t="s">
        <v>45</v>
      </c>
      <c r="C2940" s="32" t="str">
        <f>VLOOKUP(B2940,lookup!A:C,3,FALSE)</f>
        <v>Non Metropolitan Fire Authorities</v>
      </c>
      <c r="D2940" s="32" t="str">
        <f>VLOOKUP(B2940,lookup!A:D,4,FALSE)</f>
        <v>E31000016</v>
      </c>
      <c r="E2940" s="32" t="s">
        <v>178</v>
      </c>
      <c r="F2940" s="32" t="s">
        <v>157</v>
      </c>
      <c r="G2940" s="57">
        <v>1</v>
      </c>
      <c r="H2940" s="145"/>
      <c r="I2940" s="144">
        <v>1</v>
      </c>
      <c r="J2940" s="146">
        <f t="shared" si="22"/>
        <v>0</v>
      </c>
    </row>
    <row r="2941" spans="1:10" s="32" customFormat="1" x14ac:dyDescent="0.3">
      <c r="A2941" s="32">
        <v>2017</v>
      </c>
      <c r="B2941" s="32" t="s">
        <v>45</v>
      </c>
      <c r="C2941" s="32" t="str">
        <f>VLOOKUP(B2941,lookup!A:C,3,FALSE)</f>
        <v>Non Metropolitan Fire Authorities</v>
      </c>
      <c r="D2941" s="32" t="str">
        <f>VLOOKUP(B2941,lookup!A:D,4,FALSE)</f>
        <v>E31000016</v>
      </c>
      <c r="E2941" s="32" t="s">
        <v>179</v>
      </c>
      <c r="F2941" s="32" t="s">
        <v>157</v>
      </c>
      <c r="G2941" s="57">
        <v>4</v>
      </c>
      <c r="H2941" s="145"/>
      <c r="I2941" s="144">
        <v>4</v>
      </c>
      <c r="J2941" s="146">
        <f t="shared" si="22"/>
        <v>0</v>
      </c>
    </row>
    <row r="2942" spans="1:10" s="32" customFormat="1" x14ac:dyDescent="0.3">
      <c r="A2942" s="32">
        <v>2017</v>
      </c>
      <c r="B2942" s="32" t="s">
        <v>45</v>
      </c>
      <c r="C2942" s="32" t="str">
        <f>VLOOKUP(B2942,lookup!A:C,3,FALSE)</f>
        <v>Non Metropolitan Fire Authorities</v>
      </c>
      <c r="D2942" s="32" t="str">
        <f>VLOOKUP(B2942,lookup!A:D,4,FALSE)</f>
        <v>E31000016</v>
      </c>
      <c r="E2942" s="32" t="s">
        <v>1087</v>
      </c>
      <c r="F2942" s="32" t="s">
        <v>157</v>
      </c>
      <c r="G2942" s="57">
        <v>1</v>
      </c>
      <c r="H2942" s="145"/>
      <c r="I2942" s="144">
        <v>1</v>
      </c>
      <c r="J2942" s="146">
        <f t="shared" si="22"/>
        <v>0</v>
      </c>
    </row>
    <row r="2943" spans="1:10" s="32" customFormat="1" x14ac:dyDescent="0.3">
      <c r="A2943" s="32">
        <v>2017</v>
      </c>
      <c r="B2943" s="32" t="s">
        <v>45</v>
      </c>
      <c r="C2943" s="32" t="str">
        <f>VLOOKUP(B2943,lookup!A:C,3,FALSE)</f>
        <v>Non Metropolitan Fire Authorities</v>
      </c>
      <c r="D2943" s="32" t="str">
        <f>VLOOKUP(B2943,lookup!A:D,4,FALSE)</f>
        <v>E31000016</v>
      </c>
      <c r="E2943" s="32" t="s">
        <v>176</v>
      </c>
      <c r="F2943" s="32" t="s">
        <v>157</v>
      </c>
      <c r="G2943" s="57">
        <v>30</v>
      </c>
      <c r="H2943" s="145"/>
      <c r="I2943" s="144">
        <v>30</v>
      </c>
      <c r="J2943" s="146">
        <f t="shared" si="22"/>
        <v>0</v>
      </c>
    </row>
    <row r="2944" spans="1:10" s="32" customFormat="1" x14ac:dyDescent="0.3">
      <c r="A2944" s="32">
        <v>2017</v>
      </c>
      <c r="B2944" s="32" t="s">
        <v>45</v>
      </c>
      <c r="C2944" s="32" t="str">
        <f>VLOOKUP(B2944,lookup!A:C,3,FALSE)</f>
        <v>Non Metropolitan Fire Authorities</v>
      </c>
      <c r="D2944" s="32" t="str">
        <f>VLOOKUP(B2944,lookup!A:D,4,FALSE)</f>
        <v>E31000016</v>
      </c>
      <c r="E2944" s="32" t="s">
        <v>175</v>
      </c>
      <c r="F2944" s="32" t="s">
        <v>158</v>
      </c>
      <c r="G2944" s="57">
        <v>175</v>
      </c>
      <c r="H2944" s="145"/>
      <c r="I2944" s="144">
        <v>175</v>
      </c>
      <c r="J2944" s="146">
        <f t="shared" si="22"/>
        <v>0</v>
      </c>
    </row>
    <row r="2945" spans="1:10" s="32" customFormat="1" x14ac:dyDescent="0.3">
      <c r="A2945" s="32">
        <v>2017</v>
      </c>
      <c r="B2945" s="32" t="s">
        <v>45</v>
      </c>
      <c r="C2945" s="32" t="str">
        <f>VLOOKUP(B2945,lookup!A:C,3,FALSE)</f>
        <v>Non Metropolitan Fire Authorities</v>
      </c>
      <c r="D2945" s="32" t="str">
        <f>VLOOKUP(B2945,lookup!A:D,4,FALSE)</f>
        <v>E31000016</v>
      </c>
      <c r="E2945" s="32" t="s">
        <v>177</v>
      </c>
      <c r="F2945" s="32" t="s">
        <v>158</v>
      </c>
      <c r="G2945" s="57">
        <v>0</v>
      </c>
      <c r="H2945" s="145"/>
      <c r="I2945" s="144">
        <v>0</v>
      </c>
      <c r="J2945" s="146">
        <f t="shared" si="22"/>
        <v>0</v>
      </c>
    </row>
    <row r="2946" spans="1:10" s="32" customFormat="1" x14ac:dyDescent="0.3">
      <c r="A2946" s="32">
        <v>2017</v>
      </c>
      <c r="B2946" s="32" t="s">
        <v>45</v>
      </c>
      <c r="C2946" s="32" t="str">
        <f>VLOOKUP(B2946,lookup!A:C,3,FALSE)</f>
        <v>Non Metropolitan Fire Authorities</v>
      </c>
      <c r="D2946" s="32" t="str">
        <f>VLOOKUP(B2946,lookup!A:D,4,FALSE)</f>
        <v>E31000016</v>
      </c>
      <c r="E2946" s="32" t="s">
        <v>178</v>
      </c>
      <c r="F2946" s="32" t="s">
        <v>158</v>
      </c>
      <c r="G2946" s="57">
        <v>0</v>
      </c>
      <c r="H2946" s="145"/>
      <c r="I2946" s="144">
        <v>0</v>
      </c>
      <c r="J2946" s="146">
        <f t="shared" si="22"/>
        <v>0</v>
      </c>
    </row>
    <row r="2947" spans="1:10" s="32" customFormat="1" x14ac:dyDescent="0.3">
      <c r="A2947" s="32">
        <v>2017</v>
      </c>
      <c r="B2947" s="32" t="s">
        <v>45</v>
      </c>
      <c r="C2947" s="32" t="str">
        <f>VLOOKUP(B2947,lookup!A:C,3,FALSE)</f>
        <v>Non Metropolitan Fire Authorities</v>
      </c>
      <c r="D2947" s="32" t="str">
        <f>VLOOKUP(B2947,lookup!A:D,4,FALSE)</f>
        <v>E31000016</v>
      </c>
      <c r="E2947" s="32" t="s">
        <v>179</v>
      </c>
      <c r="F2947" s="32" t="s">
        <v>158</v>
      </c>
      <c r="G2947" s="57">
        <v>0</v>
      </c>
      <c r="H2947" s="145"/>
      <c r="I2947" s="144">
        <v>0</v>
      </c>
      <c r="J2947" s="146">
        <f t="shared" ref="J2947:J3010" si="23">G2947-I2947</f>
        <v>0</v>
      </c>
    </row>
    <row r="2948" spans="1:10" s="32" customFormat="1" x14ac:dyDescent="0.3">
      <c r="A2948" s="32">
        <v>2017</v>
      </c>
      <c r="B2948" s="32" t="s">
        <v>45</v>
      </c>
      <c r="C2948" s="32" t="str">
        <f>VLOOKUP(B2948,lookup!A:C,3,FALSE)</f>
        <v>Non Metropolitan Fire Authorities</v>
      </c>
      <c r="D2948" s="32" t="str">
        <f>VLOOKUP(B2948,lookup!A:D,4,FALSE)</f>
        <v>E31000016</v>
      </c>
      <c r="E2948" s="32" t="s">
        <v>1087</v>
      </c>
      <c r="F2948" s="32" t="s">
        <v>158</v>
      </c>
      <c r="G2948" s="57">
        <v>0</v>
      </c>
      <c r="H2948" s="145"/>
      <c r="I2948" s="144">
        <v>0</v>
      </c>
      <c r="J2948" s="146">
        <f t="shared" si="23"/>
        <v>0</v>
      </c>
    </row>
    <row r="2949" spans="1:10" s="32" customFormat="1" x14ac:dyDescent="0.3">
      <c r="A2949" s="32">
        <v>2017</v>
      </c>
      <c r="B2949" s="32" t="s">
        <v>45</v>
      </c>
      <c r="C2949" s="32" t="str">
        <f>VLOOKUP(B2949,lookup!A:C,3,FALSE)</f>
        <v>Non Metropolitan Fire Authorities</v>
      </c>
      <c r="D2949" s="32" t="str">
        <f>VLOOKUP(B2949,lookup!A:D,4,FALSE)</f>
        <v>E31000016</v>
      </c>
      <c r="E2949" s="32" t="s">
        <v>176</v>
      </c>
      <c r="F2949" s="32" t="s">
        <v>158</v>
      </c>
      <c r="G2949" s="57">
        <v>52</v>
      </c>
      <c r="H2949" s="145"/>
      <c r="I2949" s="144">
        <v>52</v>
      </c>
      <c r="J2949" s="146">
        <f t="shared" si="23"/>
        <v>0</v>
      </c>
    </row>
    <row r="2950" spans="1:10" s="32" customFormat="1" x14ac:dyDescent="0.3">
      <c r="A2950" s="32">
        <v>2017</v>
      </c>
      <c r="B2950" s="32" t="s">
        <v>45</v>
      </c>
      <c r="C2950" s="32" t="str">
        <f>VLOOKUP(B2950,lookup!A:C,3,FALSE)</f>
        <v>Non Metropolitan Fire Authorities</v>
      </c>
      <c r="D2950" s="32" t="str">
        <f>VLOOKUP(B2950,lookup!A:D,4,FALSE)</f>
        <v>E31000016</v>
      </c>
      <c r="E2950" s="32" t="s">
        <v>175</v>
      </c>
      <c r="F2950" s="32" t="s">
        <v>149</v>
      </c>
      <c r="G2950" s="57">
        <v>17</v>
      </c>
      <c r="H2950" s="145"/>
      <c r="I2950" s="144">
        <v>17</v>
      </c>
      <c r="J2950" s="146">
        <f t="shared" si="23"/>
        <v>0</v>
      </c>
    </row>
    <row r="2951" spans="1:10" s="32" customFormat="1" x14ac:dyDescent="0.3">
      <c r="A2951" s="32">
        <v>2017</v>
      </c>
      <c r="B2951" s="32" t="s">
        <v>45</v>
      </c>
      <c r="C2951" s="32" t="str">
        <f>VLOOKUP(B2951,lookup!A:C,3,FALSE)</f>
        <v>Non Metropolitan Fire Authorities</v>
      </c>
      <c r="D2951" s="32" t="str">
        <f>VLOOKUP(B2951,lookup!A:D,4,FALSE)</f>
        <v>E31000016</v>
      </c>
      <c r="E2951" s="32" t="s">
        <v>177</v>
      </c>
      <c r="F2951" s="32" t="s">
        <v>149</v>
      </c>
      <c r="G2951" s="57">
        <v>0</v>
      </c>
      <c r="H2951" s="145"/>
      <c r="I2951" s="144">
        <v>0</v>
      </c>
      <c r="J2951" s="146">
        <f t="shared" si="23"/>
        <v>0</v>
      </c>
    </row>
    <row r="2952" spans="1:10" s="32" customFormat="1" x14ac:dyDescent="0.3">
      <c r="A2952" s="32">
        <v>2017</v>
      </c>
      <c r="B2952" s="32" t="s">
        <v>45</v>
      </c>
      <c r="C2952" s="32" t="str">
        <f>VLOOKUP(B2952,lookup!A:C,3,FALSE)</f>
        <v>Non Metropolitan Fire Authorities</v>
      </c>
      <c r="D2952" s="32" t="str">
        <f>VLOOKUP(B2952,lookup!A:D,4,FALSE)</f>
        <v>E31000016</v>
      </c>
      <c r="E2952" s="32" t="s">
        <v>178</v>
      </c>
      <c r="F2952" s="32" t="s">
        <v>149</v>
      </c>
      <c r="G2952" s="57">
        <v>0</v>
      </c>
      <c r="H2952" s="145"/>
      <c r="I2952" s="144">
        <v>0</v>
      </c>
      <c r="J2952" s="146">
        <f t="shared" si="23"/>
        <v>0</v>
      </c>
    </row>
    <row r="2953" spans="1:10" s="32" customFormat="1" x14ac:dyDescent="0.3">
      <c r="A2953" s="32">
        <v>2017</v>
      </c>
      <c r="B2953" s="32" t="s">
        <v>45</v>
      </c>
      <c r="C2953" s="32" t="str">
        <f>VLOOKUP(B2953,lookup!A:C,3,FALSE)</f>
        <v>Non Metropolitan Fire Authorities</v>
      </c>
      <c r="D2953" s="32" t="str">
        <f>VLOOKUP(B2953,lookup!A:D,4,FALSE)</f>
        <v>E31000016</v>
      </c>
      <c r="E2953" s="32" t="s">
        <v>179</v>
      </c>
      <c r="F2953" s="32" t="s">
        <v>149</v>
      </c>
      <c r="G2953" s="57">
        <v>0</v>
      </c>
      <c r="H2953" s="145"/>
      <c r="I2953" s="144">
        <v>0</v>
      </c>
      <c r="J2953" s="146">
        <f t="shared" si="23"/>
        <v>0</v>
      </c>
    </row>
    <row r="2954" spans="1:10" s="32" customFormat="1" x14ac:dyDescent="0.3">
      <c r="A2954" s="32">
        <v>2017</v>
      </c>
      <c r="B2954" s="32" t="s">
        <v>45</v>
      </c>
      <c r="C2954" s="32" t="str">
        <f>VLOOKUP(B2954,lookup!A:C,3,FALSE)</f>
        <v>Non Metropolitan Fire Authorities</v>
      </c>
      <c r="D2954" s="32" t="str">
        <f>VLOOKUP(B2954,lookup!A:D,4,FALSE)</f>
        <v>E31000016</v>
      </c>
      <c r="E2954" s="32" t="s">
        <v>1087</v>
      </c>
      <c r="F2954" s="32" t="s">
        <v>149</v>
      </c>
      <c r="G2954" s="57">
        <v>0</v>
      </c>
      <c r="H2954" s="145"/>
      <c r="I2954" s="144">
        <v>0</v>
      </c>
      <c r="J2954" s="146">
        <f t="shared" si="23"/>
        <v>0</v>
      </c>
    </row>
    <row r="2955" spans="1:10" s="32" customFormat="1" x14ac:dyDescent="0.3">
      <c r="A2955" s="32">
        <v>2017</v>
      </c>
      <c r="B2955" s="32" t="s">
        <v>45</v>
      </c>
      <c r="C2955" s="32" t="str">
        <f>VLOOKUP(B2955,lookup!A:C,3,FALSE)</f>
        <v>Non Metropolitan Fire Authorities</v>
      </c>
      <c r="D2955" s="32" t="str">
        <f>VLOOKUP(B2955,lookup!A:D,4,FALSE)</f>
        <v>E31000016</v>
      </c>
      <c r="E2955" s="32" t="s">
        <v>176</v>
      </c>
      <c r="F2955" s="32" t="s">
        <v>149</v>
      </c>
      <c r="G2955" s="57">
        <v>1</v>
      </c>
      <c r="H2955" s="145"/>
      <c r="I2955" s="144">
        <v>1</v>
      </c>
      <c r="J2955" s="146">
        <f t="shared" si="23"/>
        <v>0</v>
      </c>
    </row>
    <row r="2956" spans="1:10" s="32" customFormat="1" x14ac:dyDescent="0.3">
      <c r="A2956" s="32">
        <v>2017</v>
      </c>
      <c r="B2956" s="32" t="s">
        <v>45</v>
      </c>
      <c r="C2956" s="32" t="str">
        <f>VLOOKUP(B2956,lookup!A:C,3,FALSE)</f>
        <v>Non Metropolitan Fire Authorities</v>
      </c>
      <c r="D2956" s="32" t="str">
        <f>VLOOKUP(B2956,lookup!A:D,4,FALSE)</f>
        <v>E31000016</v>
      </c>
      <c r="E2956" s="32" t="s">
        <v>175</v>
      </c>
      <c r="F2956" s="32" t="s">
        <v>150</v>
      </c>
      <c r="G2956" s="57">
        <v>35</v>
      </c>
      <c r="H2956" s="145"/>
      <c r="I2956" s="144">
        <v>35</v>
      </c>
      <c r="J2956" s="146">
        <f t="shared" si="23"/>
        <v>0</v>
      </c>
    </row>
    <row r="2957" spans="1:10" s="32" customFormat="1" x14ac:dyDescent="0.3">
      <c r="A2957" s="32">
        <v>2017</v>
      </c>
      <c r="B2957" s="32" t="s">
        <v>45</v>
      </c>
      <c r="C2957" s="32" t="str">
        <f>VLOOKUP(B2957,lookup!A:C,3,FALSE)</f>
        <v>Non Metropolitan Fire Authorities</v>
      </c>
      <c r="D2957" s="32" t="str">
        <f>VLOOKUP(B2957,lookup!A:D,4,FALSE)</f>
        <v>E31000016</v>
      </c>
      <c r="E2957" s="32" t="s">
        <v>177</v>
      </c>
      <c r="F2957" s="32" t="s">
        <v>150</v>
      </c>
      <c r="G2957" s="57">
        <v>0</v>
      </c>
      <c r="H2957" s="145"/>
      <c r="I2957" s="144">
        <v>0</v>
      </c>
      <c r="J2957" s="146">
        <f t="shared" si="23"/>
        <v>0</v>
      </c>
    </row>
    <row r="2958" spans="1:10" s="32" customFormat="1" x14ac:dyDescent="0.3">
      <c r="A2958" s="32">
        <v>2017</v>
      </c>
      <c r="B2958" s="32" t="s">
        <v>45</v>
      </c>
      <c r="C2958" s="32" t="str">
        <f>VLOOKUP(B2958,lookup!A:C,3,FALSE)</f>
        <v>Non Metropolitan Fire Authorities</v>
      </c>
      <c r="D2958" s="32" t="str">
        <f>VLOOKUP(B2958,lookup!A:D,4,FALSE)</f>
        <v>E31000016</v>
      </c>
      <c r="E2958" s="32" t="s">
        <v>178</v>
      </c>
      <c r="F2958" s="32" t="s">
        <v>150</v>
      </c>
      <c r="G2958" s="57">
        <v>1</v>
      </c>
      <c r="H2958" s="145"/>
      <c r="I2958" s="144">
        <v>1</v>
      </c>
      <c r="J2958" s="146">
        <f t="shared" si="23"/>
        <v>0</v>
      </c>
    </row>
    <row r="2959" spans="1:10" s="32" customFormat="1" x14ac:dyDescent="0.3">
      <c r="A2959" s="32">
        <v>2017</v>
      </c>
      <c r="B2959" s="32" t="s">
        <v>45</v>
      </c>
      <c r="C2959" s="32" t="str">
        <f>VLOOKUP(B2959,lookup!A:C,3,FALSE)</f>
        <v>Non Metropolitan Fire Authorities</v>
      </c>
      <c r="D2959" s="32" t="str">
        <f>VLOOKUP(B2959,lookup!A:D,4,FALSE)</f>
        <v>E31000016</v>
      </c>
      <c r="E2959" s="32" t="s">
        <v>179</v>
      </c>
      <c r="F2959" s="32" t="s">
        <v>150</v>
      </c>
      <c r="G2959" s="57">
        <v>0</v>
      </c>
      <c r="H2959" s="145"/>
      <c r="I2959" s="144">
        <v>0</v>
      </c>
      <c r="J2959" s="146">
        <f t="shared" si="23"/>
        <v>0</v>
      </c>
    </row>
    <row r="2960" spans="1:10" s="32" customFormat="1" x14ac:dyDescent="0.3">
      <c r="A2960" s="32">
        <v>2017</v>
      </c>
      <c r="B2960" s="32" t="s">
        <v>45</v>
      </c>
      <c r="C2960" s="32" t="str">
        <f>VLOOKUP(B2960,lookup!A:C,3,FALSE)</f>
        <v>Non Metropolitan Fire Authorities</v>
      </c>
      <c r="D2960" s="32" t="str">
        <f>VLOOKUP(B2960,lookup!A:D,4,FALSE)</f>
        <v>E31000016</v>
      </c>
      <c r="E2960" s="32" t="s">
        <v>1087</v>
      </c>
      <c r="F2960" s="32" t="s">
        <v>150</v>
      </c>
      <c r="G2960" s="57">
        <v>0</v>
      </c>
      <c r="H2960" s="145"/>
      <c r="I2960" s="144">
        <v>0</v>
      </c>
      <c r="J2960" s="146">
        <f t="shared" si="23"/>
        <v>0</v>
      </c>
    </row>
    <row r="2961" spans="1:10" s="32" customFormat="1" x14ac:dyDescent="0.3">
      <c r="A2961" s="32">
        <v>2017</v>
      </c>
      <c r="B2961" s="32" t="s">
        <v>45</v>
      </c>
      <c r="C2961" s="32" t="str">
        <f>VLOOKUP(B2961,lookup!A:C,3,FALSE)</f>
        <v>Non Metropolitan Fire Authorities</v>
      </c>
      <c r="D2961" s="32" t="str">
        <f>VLOOKUP(B2961,lookup!A:D,4,FALSE)</f>
        <v>E31000016</v>
      </c>
      <c r="E2961" s="32" t="s">
        <v>176</v>
      </c>
      <c r="F2961" s="32" t="s">
        <v>150</v>
      </c>
      <c r="G2961" s="57">
        <v>10</v>
      </c>
      <c r="H2961" s="145"/>
      <c r="I2961" s="144">
        <v>10</v>
      </c>
      <c r="J2961" s="146">
        <f t="shared" si="23"/>
        <v>0</v>
      </c>
    </row>
    <row r="2962" spans="1:10" s="32" customFormat="1" x14ac:dyDescent="0.3">
      <c r="A2962" s="32">
        <v>2017</v>
      </c>
      <c r="B2962" s="32" t="s">
        <v>48</v>
      </c>
      <c r="C2962" s="32" t="str">
        <f>VLOOKUP(B2962,lookup!A:C,3,FALSE)</f>
        <v>Metropolitan Fire Authorities</v>
      </c>
      <c r="D2962" s="32" t="str">
        <f>VLOOKUP(B2962,lookup!A:D,4,FALSE)</f>
        <v>E31000046</v>
      </c>
      <c r="E2962" s="32" t="s">
        <v>175</v>
      </c>
      <c r="F2962" s="32" t="s">
        <v>157</v>
      </c>
      <c r="G2962" s="57">
        <v>4009</v>
      </c>
      <c r="H2962" s="145"/>
      <c r="I2962" s="144">
        <v>4009</v>
      </c>
      <c r="J2962" s="146">
        <f t="shared" si="23"/>
        <v>0</v>
      </c>
    </row>
    <row r="2963" spans="1:10" s="32" customFormat="1" x14ac:dyDescent="0.3">
      <c r="A2963" s="32">
        <v>2017</v>
      </c>
      <c r="B2963" s="32" t="s">
        <v>48</v>
      </c>
      <c r="C2963" s="32" t="str">
        <f>VLOOKUP(B2963,lookup!A:C,3,FALSE)</f>
        <v>Metropolitan Fire Authorities</v>
      </c>
      <c r="D2963" s="32" t="str">
        <f>VLOOKUP(B2963,lookup!A:D,4,FALSE)</f>
        <v>E31000046</v>
      </c>
      <c r="E2963" s="32" t="s">
        <v>177</v>
      </c>
      <c r="F2963" s="32" t="s">
        <v>157</v>
      </c>
      <c r="G2963" s="57">
        <v>207</v>
      </c>
      <c r="H2963" s="145"/>
      <c r="I2963" s="144">
        <v>207</v>
      </c>
      <c r="J2963" s="146">
        <f t="shared" si="23"/>
        <v>0</v>
      </c>
    </row>
    <row r="2964" spans="1:10" s="32" customFormat="1" x14ac:dyDescent="0.3">
      <c r="A2964" s="32">
        <v>2017</v>
      </c>
      <c r="B2964" s="32" t="s">
        <v>48</v>
      </c>
      <c r="C2964" s="32" t="str">
        <f>VLOOKUP(B2964,lookup!A:C,3,FALSE)</f>
        <v>Metropolitan Fire Authorities</v>
      </c>
      <c r="D2964" s="32" t="str">
        <f>VLOOKUP(B2964,lookup!A:D,4,FALSE)</f>
        <v>E31000046</v>
      </c>
      <c r="E2964" s="32" t="s">
        <v>178</v>
      </c>
      <c r="F2964" s="32" t="s">
        <v>157</v>
      </c>
      <c r="G2964" s="57">
        <v>60</v>
      </c>
      <c r="H2964" s="145"/>
      <c r="I2964" s="144">
        <v>60</v>
      </c>
      <c r="J2964" s="146">
        <f t="shared" si="23"/>
        <v>0</v>
      </c>
    </row>
    <row r="2965" spans="1:10" s="32" customFormat="1" x14ac:dyDescent="0.3">
      <c r="A2965" s="32">
        <v>2017</v>
      </c>
      <c r="B2965" s="32" t="s">
        <v>48</v>
      </c>
      <c r="C2965" s="32" t="str">
        <f>VLOOKUP(B2965,lookup!A:C,3,FALSE)</f>
        <v>Metropolitan Fire Authorities</v>
      </c>
      <c r="D2965" s="32" t="str">
        <f>VLOOKUP(B2965,lookup!A:D,4,FALSE)</f>
        <v>E31000046</v>
      </c>
      <c r="E2965" s="32" t="s">
        <v>179</v>
      </c>
      <c r="F2965" s="32" t="s">
        <v>157</v>
      </c>
      <c r="G2965" s="57">
        <v>259</v>
      </c>
      <c r="H2965" s="145"/>
      <c r="I2965" s="144">
        <v>259</v>
      </c>
      <c r="J2965" s="146">
        <f t="shared" si="23"/>
        <v>0</v>
      </c>
    </row>
    <row r="2966" spans="1:10" s="32" customFormat="1" x14ac:dyDescent="0.3">
      <c r="A2966" s="32">
        <v>2017</v>
      </c>
      <c r="B2966" s="32" t="s">
        <v>48</v>
      </c>
      <c r="C2966" s="32" t="str">
        <f>VLOOKUP(B2966,lookup!A:C,3,FALSE)</f>
        <v>Metropolitan Fire Authorities</v>
      </c>
      <c r="D2966" s="32" t="str">
        <f>VLOOKUP(B2966,lookup!A:D,4,FALSE)</f>
        <v>E31000046</v>
      </c>
      <c r="E2966" s="32" t="s">
        <v>1087</v>
      </c>
      <c r="F2966" s="32" t="s">
        <v>157</v>
      </c>
      <c r="G2966" s="57">
        <v>83</v>
      </c>
      <c r="H2966" s="145"/>
      <c r="I2966" s="144">
        <v>83</v>
      </c>
      <c r="J2966" s="146">
        <f t="shared" si="23"/>
        <v>0</v>
      </c>
    </row>
    <row r="2967" spans="1:10" s="32" customFormat="1" x14ac:dyDescent="0.3">
      <c r="A2967" s="32">
        <v>2017</v>
      </c>
      <c r="B2967" s="32" t="s">
        <v>48</v>
      </c>
      <c r="C2967" s="32" t="str">
        <f>VLOOKUP(B2967,lookup!A:C,3,FALSE)</f>
        <v>Metropolitan Fire Authorities</v>
      </c>
      <c r="D2967" s="32" t="str">
        <f>VLOOKUP(B2967,lookup!A:D,4,FALSE)</f>
        <v>E31000046</v>
      </c>
      <c r="E2967" s="32" t="s">
        <v>176</v>
      </c>
      <c r="F2967" s="32" t="s">
        <v>157</v>
      </c>
      <c r="G2967" s="57">
        <v>77</v>
      </c>
      <c r="H2967" s="145"/>
      <c r="I2967" s="144">
        <v>77</v>
      </c>
      <c r="J2967" s="146">
        <f t="shared" si="23"/>
        <v>0</v>
      </c>
    </row>
    <row r="2968" spans="1:10" s="32" customFormat="1" x14ac:dyDescent="0.3">
      <c r="A2968" s="32">
        <v>2017</v>
      </c>
      <c r="B2968" s="32" t="s">
        <v>48</v>
      </c>
      <c r="C2968" s="32" t="str">
        <f>VLOOKUP(B2968,lookup!A:C,3,FALSE)</f>
        <v>Metropolitan Fire Authorities</v>
      </c>
      <c r="D2968" s="32" t="str">
        <f>VLOOKUP(B2968,lookup!A:D,4,FALSE)</f>
        <v>E31000046</v>
      </c>
      <c r="E2968" s="32" t="s">
        <v>175</v>
      </c>
      <c r="F2968" s="32" t="s">
        <v>158</v>
      </c>
      <c r="G2968" s="57">
        <v>0</v>
      </c>
      <c r="H2968" s="145"/>
      <c r="I2968" s="144">
        <v>0</v>
      </c>
      <c r="J2968" s="146">
        <f t="shared" si="23"/>
        <v>0</v>
      </c>
    </row>
    <row r="2969" spans="1:10" s="32" customFormat="1" x14ac:dyDescent="0.3">
      <c r="A2969" s="32">
        <v>2017</v>
      </c>
      <c r="B2969" s="32" t="s">
        <v>48</v>
      </c>
      <c r="C2969" s="32" t="str">
        <f>VLOOKUP(B2969,lookup!A:C,3,FALSE)</f>
        <v>Metropolitan Fire Authorities</v>
      </c>
      <c r="D2969" s="32" t="str">
        <f>VLOOKUP(B2969,lookup!A:D,4,FALSE)</f>
        <v>E31000046</v>
      </c>
      <c r="E2969" s="32" t="s">
        <v>177</v>
      </c>
      <c r="F2969" s="32" t="s">
        <v>158</v>
      </c>
      <c r="G2969" s="57">
        <v>0</v>
      </c>
      <c r="H2969" s="145"/>
      <c r="I2969" s="144">
        <v>0</v>
      </c>
      <c r="J2969" s="146">
        <f t="shared" si="23"/>
        <v>0</v>
      </c>
    </row>
    <row r="2970" spans="1:10" s="32" customFormat="1" x14ac:dyDescent="0.3">
      <c r="A2970" s="32">
        <v>2017</v>
      </c>
      <c r="B2970" s="32" t="s">
        <v>48</v>
      </c>
      <c r="C2970" s="32" t="str">
        <f>VLOOKUP(B2970,lookup!A:C,3,FALSE)</f>
        <v>Metropolitan Fire Authorities</v>
      </c>
      <c r="D2970" s="32" t="str">
        <f>VLOOKUP(B2970,lookup!A:D,4,FALSE)</f>
        <v>E31000046</v>
      </c>
      <c r="E2970" s="32" t="s">
        <v>178</v>
      </c>
      <c r="F2970" s="32" t="s">
        <v>158</v>
      </c>
      <c r="G2970" s="57">
        <v>0</v>
      </c>
      <c r="H2970" s="145"/>
      <c r="I2970" s="144">
        <v>0</v>
      </c>
      <c r="J2970" s="146">
        <f t="shared" si="23"/>
        <v>0</v>
      </c>
    </row>
    <row r="2971" spans="1:10" s="32" customFormat="1" x14ac:dyDescent="0.3">
      <c r="A2971" s="32">
        <v>2017</v>
      </c>
      <c r="B2971" s="32" t="s">
        <v>48</v>
      </c>
      <c r="C2971" s="32" t="str">
        <f>VLOOKUP(B2971,lookup!A:C,3,FALSE)</f>
        <v>Metropolitan Fire Authorities</v>
      </c>
      <c r="D2971" s="32" t="str">
        <f>VLOOKUP(B2971,lookup!A:D,4,FALSE)</f>
        <v>E31000046</v>
      </c>
      <c r="E2971" s="32" t="s">
        <v>179</v>
      </c>
      <c r="F2971" s="32" t="s">
        <v>158</v>
      </c>
      <c r="G2971" s="57">
        <v>0</v>
      </c>
      <c r="H2971" s="145"/>
      <c r="I2971" s="144">
        <v>0</v>
      </c>
      <c r="J2971" s="146">
        <f t="shared" si="23"/>
        <v>0</v>
      </c>
    </row>
    <row r="2972" spans="1:10" s="32" customFormat="1" x14ac:dyDescent="0.3">
      <c r="A2972" s="32">
        <v>2017</v>
      </c>
      <c r="B2972" s="32" t="s">
        <v>48</v>
      </c>
      <c r="C2972" s="32" t="str">
        <f>VLOOKUP(B2972,lookup!A:C,3,FALSE)</f>
        <v>Metropolitan Fire Authorities</v>
      </c>
      <c r="D2972" s="32" t="str">
        <f>VLOOKUP(B2972,lookup!A:D,4,FALSE)</f>
        <v>E31000046</v>
      </c>
      <c r="E2972" s="32" t="s">
        <v>1087</v>
      </c>
      <c r="F2972" s="32" t="s">
        <v>158</v>
      </c>
      <c r="G2972" s="57">
        <v>0</v>
      </c>
      <c r="H2972" s="145"/>
      <c r="I2972" s="144">
        <v>0</v>
      </c>
      <c r="J2972" s="146">
        <f t="shared" si="23"/>
        <v>0</v>
      </c>
    </row>
    <row r="2973" spans="1:10" s="32" customFormat="1" x14ac:dyDescent="0.3">
      <c r="A2973" s="32">
        <v>2017</v>
      </c>
      <c r="B2973" s="32" t="s">
        <v>48</v>
      </c>
      <c r="C2973" s="32" t="str">
        <f>VLOOKUP(B2973,lookup!A:C,3,FALSE)</f>
        <v>Metropolitan Fire Authorities</v>
      </c>
      <c r="D2973" s="32" t="str">
        <f>VLOOKUP(B2973,lookup!A:D,4,FALSE)</f>
        <v>E31000046</v>
      </c>
      <c r="E2973" s="32" t="s">
        <v>176</v>
      </c>
      <c r="F2973" s="32" t="s">
        <v>158</v>
      </c>
      <c r="G2973" s="57">
        <v>0</v>
      </c>
      <c r="H2973" s="145"/>
      <c r="I2973" s="144">
        <v>0</v>
      </c>
      <c r="J2973" s="146">
        <f t="shared" si="23"/>
        <v>0</v>
      </c>
    </row>
    <row r="2974" spans="1:10" s="32" customFormat="1" x14ac:dyDescent="0.3">
      <c r="A2974" s="32">
        <v>2017</v>
      </c>
      <c r="B2974" s="32" t="s">
        <v>48</v>
      </c>
      <c r="C2974" s="32" t="str">
        <f>VLOOKUP(B2974,lookup!A:C,3,FALSE)</f>
        <v>Metropolitan Fire Authorities</v>
      </c>
      <c r="D2974" s="32" t="str">
        <f>VLOOKUP(B2974,lookup!A:D,4,FALSE)</f>
        <v>E31000046</v>
      </c>
      <c r="E2974" s="32" t="s">
        <v>175</v>
      </c>
      <c r="F2974" s="32" t="s">
        <v>149</v>
      </c>
      <c r="G2974" s="57">
        <v>89</v>
      </c>
      <c r="H2974" s="145"/>
      <c r="I2974" s="144">
        <v>89</v>
      </c>
      <c r="J2974" s="146">
        <f t="shared" si="23"/>
        <v>0</v>
      </c>
    </row>
    <row r="2975" spans="1:10" s="32" customFormat="1" x14ac:dyDescent="0.3">
      <c r="A2975" s="32">
        <v>2017</v>
      </c>
      <c r="B2975" s="32" t="s">
        <v>48</v>
      </c>
      <c r="C2975" s="32" t="str">
        <f>VLOOKUP(B2975,lookup!A:C,3,FALSE)</f>
        <v>Metropolitan Fire Authorities</v>
      </c>
      <c r="D2975" s="32" t="str">
        <f>VLOOKUP(B2975,lookup!A:D,4,FALSE)</f>
        <v>E31000046</v>
      </c>
      <c r="E2975" s="32" t="s">
        <v>177</v>
      </c>
      <c r="F2975" s="32" t="s">
        <v>149</v>
      </c>
      <c r="G2975" s="57">
        <v>8</v>
      </c>
      <c r="H2975" s="145"/>
      <c r="I2975" s="144">
        <v>8</v>
      </c>
      <c r="J2975" s="146">
        <f t="shared" si="23"/>
        <v>0</v>
      </c>
    </row>
    <row r="2976" spans="1:10" s="32" customFormat="1" x14ac:dyDescent="0.3">
      <c r="A2976" s="32">
        <v>2017</v>
      </c>
      <c r="B2976" s="32" t="s">
        <v>48</v>
      </c>
      <c r="C2976" s="32" t="str">
        <f>VLOOKUP(B2976,lookup!A:C,3,FALSE)</f>
        <v>Metropolitan Fire Authorities</v>
      </c>
      <c r="D2976" s="32" t="str">
        <f>VLOOKUP(B2976,lookup!A:D,4,FALSE)</f>
        <v>E31000046</v>
      </c>
      <c r="E2976" s="32" t="s">
        <v>178</v>
      </c>
      <c r="F2976" s="32" t="s">
        <v>149</v>
      </c>
      <c r="G2976" s="57">
        <v>0</v>
      </c>
      <c r="H2976" s="145"/>
      <c r="I2976" s="144">
        <v>0</v>
      </c>
      <c r="J2976" s="146">
        <f t="shared" si="23"/>
        <v>0</v>
      </c>
    </row>
    <row r="2977" spans="1:10" s="32" customFormat="1" x14ac:dyDescent="0.3">
      <c r="A2977" s="32">
        <v>2017</v>
      </c>
      <c r="B2977" s="32" t="s">
        <v>48</v>
      </c>
      <c r="C2977" s="32" t="str">
        <f>VLOOKUP(B2977,lookup!A:C,3,FALSE)</f>
        <v>Metropolitan Fire Authorities</v>
      </c>
      <c r="D2977" s="32" t="str">
        <f>VLOOKUP(B2977,lookup!A:D,4,FALSE)</f>
        <v>E31000046</v>
      </c>
      <c r="E2977" s="32" t="s">
        <v>179</v>
      </c>
      <c r="F2977" s="32" t="s">
        <v>149</v>
      </c>
      <c r="G2977" s="57">
        <v>5</v>
      </c>
      <c r="H2977" s="145"/>
      <c r="I2977" s="144">
        <v>5</v>
      </c>
      <c r="J2977" s="146">
        <f t="shared" si="23"/>
        <v>0</v>
      </c>
    </row>
    <row r="2978" spans="1:10" s="32" customFormat="1" x14ac:dyDescent="0.3">
      <c r="A2978" s="32">
        <v>2017</v>
      </c>
      <c r="B2978" s="32" t="s">
        <v>48</v>
      </c>
      <c r="C2978" s="32" t="str">
        <f>VLOOKUP(B2978,lookup!A:C,3,FALSE)</f>
        <v>Metropolitan Fire Authorities</v>
      </c>
      <c r="D2978" s="32" t="str">
        <f>VLOOKUP(B2978,lookup!A:D,4,FALSE)</f>
        <v>E31000046</v>
      </c>
      <c r="E2978" s="32" t="s">
        <v>1087</v>
      </c>
      <c r="F2978" s="32" t="s">
        <v>149</v>
      </c>
      <c r="G2978" s="57">
        <v>0</v>
      </c>
      <c r="H2978" s="145"/>
      <c r="I2978" s="144">
        <v>0</v>
      </c>
      <c r="J2978" s="146">
        <f t="shared" si="23"/>
        <v>0</v>
      </c>
    </row>
    <row r="2979" spans="1:10" s="32" customFormat="1" x14ac:dyDescent="0.3">
      <c r="A2979" s="32">
        <v>2017</v>
      </c>
      <c r="B2979" s="32" t="s">
        <v>48</v>
      </c>
      <c r="C2979" s="32" t="str">
        <f>VLOOKUP(B2979,lookup!A:C,3,FALSE)</f>
        <v>Metropolitan Fire Authorities</v>
      </c>
      <c r="D2979" s="32" t="str">
        <f>VLOOKUP(B2979,lookup!A:D,4,FALSE)</f>
        <v>E31000046</v>
      </c>
      <c r="E2979" s="32" t="s">
        <v>176</v>
      </c>
      <c r="F2979" s="32" t="s">
        <v>149</v>
      </c>
      <c r="G2979" s="57">
        <v>2</v>
      </c>
      <c r="H2979" s="145"/>
      <c r="I2979" s="144">
        <v>2</v>
      </c>
      <c r="J2979" s="146">
        <f t="shared" si="23"/>
        <v>0</v>
      </c>
    </row>
    <row r="2980" spans="1:10" s="32" customFormat="1" x14ac:dyDescent="0.3">
      <c r="A2980" s="32">
        <v>2017</v>
      </c>
      <c r="B2980" s="32" t="s">
        <v>48</v>
      </c>
      <c r="C2980" s="32" t="str">
        <f>VLOOKUP(B2980,lookup!A:C,3,FALSE)</f>
        <v>Metropolitan Fire Authorities</v>
      </c>
      <c r="D2980" s="32" t="str">
        <f>VLOOKUP(B2980,lookup!A:D,4,FALSE)</f>
        <v>E31000046</v>
      </c>
      <c r="E2980" s="32" t="s">
        <v>175</v>
      </c>
      <c r="F2980" s="32" t="s">
        <v>150</v>
      </c>
      <c r="G2980" s="57">
        <v>565</v>
      </c>
      <c r="H2980" s="145"/>
      <c r="I2980" s="144">
        <v>565</v>
      </c>
      <c r="J2980" s="146">
        <f t="shared" si="23"/>
        <v>0</v>
      </c>
    </row>
    <row r="2981" spans="1:10" s="32" customFormat="1" x14ac:dyDescent="0.3">
      <c r="A2981" s="32">
        <v>2017</v>
      </c>
      <c r="B2981" s="32" t="s">
        <v>48</v>
      </c>
      <c r="C2981" s="32" t="str">
        <f>VLOOKUP(B2981,lookup!A:C,3,FALSE)</f>
        <v>Metropolitan Fire Authorities</v>
      </c>
      <c r="D2981" s="32" t="str">
        <f>VLOOKUP(B2981,lookup!A:D,4,FALSE)</f>
        <v>E31000046</v>
      </c>
      <c r="E2981" s="32" t="s">
        <v>177</v>
      </c>
      <c r="F2981" s="32" t="s">
        <v>150</v>
      </c>
      <c r="G2981" s="57">
        <v>26</v>
      </c>
      <c r="H2981" s="145"/>
      <c r="I2981" s="144">
        <v>26</v>
      </c>
      <c r="J2981" s="146">
        <f t="shared" si="23"/>
        <v>0</v>
      </c>
    </row>
    <row r="2982" spans="1:10" s="32" customFormat="1" x14ac:dyDescent="0.3">
      <c r="A2982" s="32">
        <v>2017</v>
      </c>
      <c r="B2982" s="32" t="s">
        <v>48</v>
      </c>
      <c r="C2982" s="32" t="str">
        <f>VLOOKUP(B2982,lookup!A:C,3,FALSE)</f>
        <v>Metropolitan Fire Authorities</v>
      </c>
      <c r="D2982" s="32" t="str">
        <f>VLOOKUP(B2982,lookup!A:D,4,FALSE)</f>
        <v>E31000046</v>
      </c>
      <c r="E2982" s="32" t="s">
        <v>178</v>
      </c>
      <c r="F2982" s="32" t="s">
        <v>150</v>
      </c>
      <c r="G2982" s="57">
        <v>51</v>
      </c>
      <c r="H2982" s="145"/>
      <c r="I2982" s="144">
        <v>51</v>
      </c>
      <c r="J2982" s="146">
        <f t="shared" si="23"/>
        <v>0</v>
      </c>
    </row>
    <row r="2983" spans="1:10" s="32" customFormat="1" x14ac:dyDescent="0.3">
      <c r="A2983" s="32">
        <v>2017</v>
      </c>
      <c r="B2983" s="32" t="s">
        <v>48</v>
      </c>
      <c r="C2983" s="32" t="str">
        <f>VLOOKUP(B2983,lookup!A:C,3,FALSE)</f>
        <v>Metropolitan Fire Authorities</v>
      </c>
      <c r="D2983" s="32" t="str">
        <f>VLOOKUP(B2983,lookup!A:D,4,FALSE)</f>
        <v>E31000046</v>
      </c>
      <c r="E2983" s="32" t="s">
        <v>179</v>
      </c>
      <c r="F2983" s="32" t="s">
        <v>150</v>
      </c>
      <c r="G2983" s="57">
        <v>117</v>
      </c>
      <c r="H2983" s="145"/>
      <c r="I2983" s="144">
        <v>117</v>
      </c>
      <c r="J2983" s="146">
        <f t="shared" si="23"/>
        <v>0</v>
      </c>
    </row>
    <row r="2984" spans="1:10" s="32" customFormat="1" x14ac:dyDescent="0.3">
      <c r="A2984" s="32">
        <v>2017</v>
      </c>
      <c r="B2984" s="32" t="s">
        <v>48</v>
      </c>
      <c r="C2984" s="32" t="str">
        <f>VLOOKUP(B2984,lookup!A:C,3,FALSE)</f>
        <v>Metropolitan Fire Authorities</v>
      </c>
      <c r="D2984" s="32" t="str">
        <f>VLOOKUP(B2984,lookup!A:D,4,FALSE)</f>
        <v>E31000046</v>
      </c>
      <c r="E2984" s="32" t="s">
        <v>1087</v>
      </c>
      <c r="F2984" s="32" t="s">
        <v>150</v>
      </c>
      <c r="G2984" s="57">
        <v>21</v>
      </c>
      <c r="H2984" s="145"/>
      <c r="I2984" s="144">
        <v>21</v>
      </c>
      <c r="J2984" s="146">
        <f t="shared" si="23"/>
        <v>0</v>
      </c>
    </row>
    <row r="2985" spans="1:10" s="32" customFormat="1" x14ac:dyDescent="0.3">
      <c r="A2985" s="32">
        <v>2017</v>
      </c>
      <c r="B2985" s="32" t="s">
        <v>48</v>
      </c>
      <c r="C2985" s="32" t="str">
        <f>VLOOKUP(B2985,lookup!A:C,3,FALSE)</f>
        <v>Metropolitan Fire Authorities</v>
      </c>
      <c r="D2985" s="32" t="str">
        <f>VLOOKUP(B2985,lookup!A:D,4,FALSE)</f>
        <v>E31000046</v>
      </c>
      <c r="E2985" s="32" t="s">
        <v>176</v>
      </c>
      <c r="F2985" s="32" t="s">
        <v>150</v>
      </c>
      <c r="G2985" s="57">
        <v>5</v>
      </c>
      <c r="H2985" s="145"/>
      <c r="I2985" s="144">
        <v>5</v>
      </c>
      <c r="J2985" s="146">
        <f t="shared" si="23"/>
        <v>0</v>
      </c>
    </row>
    <row r="2986" spans="1:10" s="32" customFormat="1" x14ac:dyDescent="0.3">
      <c r="A2986" s="32">
        <v>2017</v>
      </c>
      <c r="B2986" s="32" t="s">
        <v>51</v>
      </c>
      <c r="C2986" s="32" t="str">
        <f>VLOOKUP(B2986,lookup!A:C,3,FALSE)</f>
        <v>Metropolitan Fire Authorities</v>
      </c>
      <c r="D2986" s="32" t="str">
        <f>VLOOKUP(B2986,lookup!A:D,4,FALSE)</f>
        <v>E31000040</v>
      </c>
      <c r="E2986" s="32" t="s">
        <v>175</v>
      </c>
      <c r="F2986" s="32" t="s">
        <v>157</v>
      </c>
      <c r="G2986" s="57">
        <v>1162</v>
      </c>
      <c r="H2986" s="145"/>
      <c r="I2986" s="144">
        <v>1162</v>
      </c>
      <c r="J2986" s="146">
        <f t="shared" si="23"/>
        <v>0</v>
      </c>
    </row>
    <row r="2987" spans="1:10" s="32" customFormat="1" x14ac:dyDescent="0.3">
      <c r="A2987" s="32">
        <v>2017</v>
      </c>
      <c r="B2987" s="32" t="s">
        <v>51</v>
      </c>
      <c r="C2987" s="32" t="str">
        <f>VLOOKUP(B2987,lookup!A:C,3,FALSE)</f>
        <v>Metropolitan Fire Authorities</v>
      </c>
      <c r="D2987" s="32" t="str">
        <f>VLOOKUP(B2987,lookup!A:D,4,FALSE)</f>
        <v>E31000040</v>
      </c>
      <c r="E2987" s="32" t="s">
        <v>177</v>
      </c>
      <c r="F2987" s="32" t="s">
        <v>157</v>
      </c>
      <c r="G2987" s="57">
        <v>21</v>
      </c>
      <c r="H2987" s="145"/>
      <c r="I2987" s="144">
        <v>21</v>
      </c>
      <c r="J2987" s="146">
        <f t="shared" si="23"/>
        <v>0</v>
      </c>
    </row>
    <row r="2988" spans="1:10" s="32" customFormat="1" x14ac:dyDescent="0.3">
      <c r="A2988" s="32">
        <v>2017</v>
      </c>
      <c r="B2988" s="32" t="s">
        <v>51</v>
      </c>
      <c r="C2988" s="32" t="str">
        <f>VLOOKUP(B2988,lookup!A:C,3,FALSE)</f>
        <v>Metropolitan Fire Authorities</v>
      </c>
      <c r="D2988" s="32" t="str">
        <f>VLOOKUP(B2988,lookup!A:D,4,FALSE)</f>
        <v>E31000040</v>
      </c>
      <c r="E2988" s="32" t="s">
        <v>178</v>
      </c>
      <c r="F2988" s="32" t="s">
        <v>157</v>
      </c>
      <c r="G2988" s="57">
        <v>9</v>
      </c>
      <c r="H2988" s="145"/>
      <c r="I2988" s="144">
        <v>9</v>
      </c>
      <c r="J2988" s="146">
        <f t="shared" si="23"/>
        <v>0</v>
      </c>
    </row>
    <row r="2989" spans="1:10" s="32" customFormat="1" x14ac:dyDescent="0.3">
      <c r="A2989" s="32">
        <v>2017</v>
      </c>
      <c r="B2989" s="32" t="s">
        <v>51</v>
      </c>
      <c r="C2989" s="32" t="str">
        <f>VLOOKUP(B2989,lookup!A:C,3,FALSE)</f>
        <v>Metropolitan Fire Authorities</v>
      </c>
      <c r="D2989" s="32" t="str">
        <f>VLOOKUP(B2989,lookup!A:D,4,FALSE)</f>
        <v>E31000040</v>
      </c>
      <c r="E2989" s="32" t="s">
        <v>179</v>
      </c>
      <c r="F2989" s="32" t="s">
        <v>157</v>
      </c>
      <c r="G2989" s="57">
        <v>13</v>
      </c>
      <c r="H2989" s="145"/>
      <c r="I2989" s="144">
        <v>13</v>
      </c>
      <c r="J2989" s="146">
        <f t="shared" si="23"/>
        <v>0</v>
      </c>
    </row>
    <row r="2990" spans="1:10" s="32" customFormat="1" x14ac:dyDescent="0.3">
      <c r="A2990" s="32">
        <v>2017</v>
      </c>
      <c r="B2990" s="32" t="s">
        <v>51</v>
      </c>
      <c r="C2990" s="32" t="str">
        <f>VLOOKUP(B2990,lookup!A:C,3,FALSE)</f>
        <v>Metropolitan Fire Authorities</v>
      </c>
      <c r="D2990" s="32" t="str">
        <f>VLOOKUP(B2990,lookup!A:D,4,FALSE)</f>
        <v>E31000040</v>
      </c>
      <c r="E2990" s="32" t="s">
        <v>1087</v>
      </c>
      <c r="F2990" s="32" t="s">
        <v>157</v>
      </c>
      <c r="G2990" s="57">
        <v>0</v>
      </c>
      <c r="H2990" s="145"/>
      <c r="I2990" s="144">
        <v>0</v>
      </c>
      <c r="J2990" s="146">
        <f t="shared" si="23"/>
        <v>0</v>
      </c>
    </row>
    <row r="2991" spans="1:10" s="32" customFormat="1" x14ac:dyDescent="0.3">
      <c r="A2991" s="32">
        <v>2017</v>
      </c>
      <c r="B2991" s="32" t="s">
        <v>51</v>
      </c>
      <c r="C2991" s="32" t="str">
        <f>VLOOKUP(B2991,lookup!A:C,3,FALSE)</f>
        <v>Metropolitan Fire Authorities</v>
      </c>
      <c r="D2991" s="32" t="str">
        <f>VLOOKUP(B2991,lookup!A:D,4,FALSE)</f>
        <v>E31000040</v>
      </c>
      <c r="E2991" s="32" t="s">
        <v>176</v>
      </c>
      <c r="F2991" s="32" t="s">
        <v>157</v>
      </c>
      <c r="G2991" s="57">
        <v>78</v>
      </c>
      <c r="H2991" s="145"/>
      <c r="I2991" s="144">
        <v>78</v>
      </c>
      <c r="J2991" s="146">
        <f t="shared" si="23"/>
        <v>0</v>
      </c>
    </row>
    <row r="2992" spans="1:10" s="32" customFormat="1" x14ac:dyDescent="0.3">
      <c r="A2992" s="32">
        <v>2017</v>
      </c>
      <c r="B2992" s="32" t="s">
        <v>51</v>
      </c>
      <c r="C2992" s="32" t="str">
        <f>VLOOKUP(B2992,lookup!A:C,3,FALSE)</f>
        <v>Metropolitan Fire Authorities</v>
      </c>
      <c r="D2992" s="32" t="str">
        <f>VLOOKUP(B2992,lookup!A:D,4,FALSE)</f>
        <v>E31000040</v>
      </c>
      <c r="E2992" s="32" t="s">
        <v>175</v>
      </c>
      <c r="F2992" s="32" t="s">
        <v>158</v>
      </c>
      <c r="G2992" s="57">
        <v>13</v>
      </c>
      <c r="H2992" s="145"/>
      <c r="I2992" s="144">
        <v>13</v>
      </c>
      <c r="J2992" s="146">
        <f t="shared" si="23"/>
        <v>0</v>
      </c>
    </row>
    <row r="2993" spans="1:10" s="32" customFormat="1" x14ac:dyDescent="0.3">
      <c r="A2993" s="32">
        <v>2017</v>
      </c>
      <c r="B2993" s="32" t="s">
        <v>51</v>
      </c>
      <c r="C2993" s="32" t="str">
        <f>VLOOKUP(B2993,lookup!A:C,3,FALSE)</f>
        <v>Metropolitan Fire Authorities</v>
      </c>
      <c r="D2993" s="32" t="str">
        <f>VLOOKUP(B2993,lookup!A:D,4,FALSE)</f>
        <v>E31000040</v>
      </c>
      <c r="E2993" s="32" t="s">
        <v>177</v>
      </c>
      <c r="F2993" s="32" t="s">
        <v>158</v>
      </c>
      <c r="G2993" s="57">
        <v>0</v>
      </c>
      <c r="H2993" s="145"/>
      <c r="I2993" s="144">
        <v>0</v>
      </c>
      <c r="J2993" s="146">
        <f t="shared" si="23"/>
        <v>0</v>
      </c>
    </row>
    <row r="2994" spans="1:10" s="32" customFormat="1" x14ac:dyDescent="0.3">
      <c r="A2994" s="32">
        <v>2017</v>
      </c>
      <c r="B2994" s="32" t="s">
        <v>51</v>
      </c>
      <c r="C2994" s="32" t="str">
        <f>VLOOKUP(B2994,lookup!A:C,3,FALSE)</f>
        <v>Metropolitan Fire Authorities</v>
      </c>
      <c r="D2994" s="32" t="str">
        <f>VLOOKUP(B2994,lookup!A:D,4,FALSE)</f>
        <v>E31000040</v>
      </c>
      <c r="E2994" s="32" t="s">
        <v>178</v>
      </c>
      <c r="F2994" s="32" t="s">
        <v>158</v>
      </c>
      <c r="G2994" s="57">
        <v>0</v>
      </c>
      <c r="H2994" s="145"/>
      <c r="I2994" s="144">
        <v>0</v>
      </c>
      <c r="J2994" s="146">
        <f t="shared" si="23"/>
        <v>0</v>
      </c>
    </row>
    <row r="2995" spans="1:10" s="32" customFormat="1" x14ac:dyDescent="0.3">
      <c r="A2995" s="32">
        <v>2017</v>
      </c>
      <c r="B2995" s="32" t="s">
        <v>51</v>
      </c>
      <c r="C2995" s="32" t="str">
        <f>VLOOKUP(B2995,lookup!A:C,3,FALSE)</f>
        <v>Metropolitan Fire Authorities</v>
      </c>
      <c r="D2995" s="32" t="str">
        <f>VLOOKUP(B2995,lookup!A:D,4,FALSE)</f>
        <v>E31000040</v>
      </c>
      <c r="E2995" s="32" t="s">
        <v>179</v>
      </c>
      <c r="F2995" s="32" t="s">
        <v>158</v>
      </c>
      <c r="G2995" s="57">
        <v>0</v>
      </c>
      <c r="H2995" s="145"/>
      <c r="I2995" s="144">
        <v>0</v>
      </c>
      <c r="J2995" s="146">
        <f t="shared" si="23"/>
        <v>0</v>
      </c>
    </row>
    <row r="2996" spans="1:10" s="32" customFormat="1" x14ac:dyDescent="0.3">
      <c r="A2996" s="32">
        <v>2017</v>
      </c>
      <c r="B2996" s="32" t="s">
        <v>51</v>
      </c>
      <c r="C2996" s="32" t="str">
        <f>VLOOKUP(B2996,lookup!A:C,3,FALSE)</f>
        <v>Metropolitan Fire Authorities</v>
      </c>
      <c r="D2996" s="32" t="str">
        <f>VLOOKUP(B2996,lookup!A:D,4,FALSE)</f>
        <v>E31000040</v>
      </c>
      <c r="E2996" s="32" t="s">
        <v>1087</v>
      </c>
      <c r="F2996" s="32" t="s">
        <v>158</v>
      </c>
      <c r="G2996" s="57">
        <v>0</v>
      </c>
      <c r="H2996" s="145"/>
      <c r="I2996" s="144">
        <v>0</v>
      </c>
      <c r="J2996" s="146">
        <f t="shared" si="23"/>
        <v>0</v>
      </c>
    </row>
    <row r="2997" spans="1:10" s="32" customFormat="1" x14ac:dyDescent="0.3">
      <c r="A2997" s="32">
        <v>2017</v>
      </c>
      <c r="B2997" s="32" t="s">
        <v>51</v>
      </c>
      <c r="C2997" s="32" t="str">
        <f>VLOOKUP(B2997,lookup!A:C,3,FALSE)</f>
        <v>Metropolitan Fire Authorities</v>
      </c>
      <c r="D2997" s="32" t="str">
        <f>VLOOKUP(B2997,lookup!A:D,4,FALSE)</f>
        <v>E31000040</v>
      </c>
      <c r="E2997" s="32" t="s">
        <v>176</v>
      </c>
      <c r="F2997" s="32" t="s">
        <v>158</v>
      </c>
      <c r="G2997" s="57">
        <v>0</v>
      </c>
      <c r="H2997" s="145"/>
      <c r="I2997" s="144">
        <v>0</v>
      </c>
      <c r="J2997" s="146">
        <f t="shared" si="23"/>
        <v>0</v>
      </c>
    </row>
    <row r="2998" spans="1:10" s="32" customFormat="1" x14ac:dyDescent="0.3">
      <c r="A2998" s="32">
        <v>2017</v>
      </c>
      <c r="B2998" s="32" t="s">
        <v>51</v>
      </c>
      <c r="C2998" s="32" t="str">
        <f>VLOOKUP(B2998,lookup!A:C,3,FALSE)</f>
        <v>Metropolitan Fire Authorities</v>
      </c>
      <c r="D2998" s="32" t="str">
        <f>VLOOKUP(B2998,lookup!A:D,4,FALSE)</f>
        <v>E31000040</v>
      </c>
      <c r="E2998" s="32" t="s">
        <v>175</v>
      </c>
      <c r="F2998" s="32" t="s">
        <v>149</v>
      </c>
      <c r="G2998" s="57">
        <v>0</v>
      </c>
      <c r="H2998" s="145"/>
      <c r="I2998" s="144">
        <v>0</v>
      </c>
      <c r="J2998" s="146">
        <f t="shared" si="23"/>
        <v>0</v>
      </c>
    </row>
    <row r="2999" spans="1:10" s="32" customFormat="1" x14ac:dyDescent="0.3">
      <c r="A2999" s="32">
        <v>2017</v>
      </c>
      <c r="B2999" s="32" t="s">
        <v>51</v>
      </c>
      <c r="C2999" s="32" t="str">
        <f>VLOOKUP(B2999,lookup!A:C,3,FALSE)</f>
        <v>Metropolitan Fire Authorities</v>
      </c>
      <c r="D2999" s="32" t="str">
        <f>VLOOKUP(B2999,lookup!A:D,4,FALSE)</f>
        <v>E31000040</v>
      </c>
      <c r="E2999" s="32" t="s">
        <v>177</v>
      </c>
      <c r="F2999" s="32" t="s">
        <v>149</v>
      </c>
      <c r="G2999" s="57">
        <v>0</v>
      </c>
      <c r="H2999" s="145"/>
      <c r="I2999" s="144">
        <v>0</v>
      </c>
      <c r="J2999" s="146">
        <f t="shared" si="23"/>
        <v>0</v>
      </c>
    </row>
    <row r="3000" spans="1:10" s="32" customFormat="1" x14ac:dyDescent="0.3">
      <c r="A3000" s="32">
        <v>2017</v>
      </c>
      <c r="B3000" s="32" t="s">
        <v>51</v>
      </c>
      <c r="C3000" s="32" t="str">
        <f>VLOOKUP(B3000,lookup!A:C,3,FALSE)</f>
        <v>Metropolitan Fire Authorities</v>
      </c>
      <c r="D3000" s="32" t="str">
        <f>VLOOKUP(B3000,lookup!A:D,4,FALSE)</f>
        <v>E31000040</v>
      </c>
      <c r="E3000" s="32" t="s">
        <v>178</v>
      </c>
      <c r="F3000" s="32" t="s">
        <v>149</v>
      </c>
      <c r="G3000" s="57">
        <v>0</v>
      </c>
      <c r="H3000" s="145"/>
      <c r="I3000" s="144">
        <v>0</v>
      </c>
      <c r="J3000" s="146">
        <f t="shared" si="23"/>
        <v>0</v>
      </c>
    </row>
    <row r="3001" spans="1:10" s="32" customFormat="1" x14ac:dyDescent="0.3">
      <c r="A3001" s="32">
        <v>2017</v>
      </c>
      <c r="B3001" s="32" t="s">
        <v>51</v>
      </c>
      <c r="C3001" s="32" t="str">
        <f>VLOOKUP(B3001,lookup!A:C,3,FALSE)</f>
        <v>Metropolitan Fire Authorities</v>
      </c>
      <c r="D3001" s="32" t="str">
        <f>VLOOKUP(B3001,lookup!A:D,4,FALSE)</f>
        <v>E31000040</v>
      </c>
      <c r="E3001" s="32" t="s">
        <v>179</v>
      </c>
      <c r="F3001" s="32" t="s">
        <v>149</v>
      </c>
      <c r="G3001" s="57">
        <v>0</v>
      </c>
      <c r="H3001" s="145"/>
      <c r="I3001" s="144">
        <v>0</v>
      </c>
      <c r="J3001" s="146">
        <f t="shared" si="23"/>
        <v>0</v>
      </c>
    </row>
    <row r="3002" spans="1:10" s="32" customFormat="1" x14ac:dyDescent="0.3">
      <c r="A3002" s="32">
        <v>2017</v>
      </c>
      <c r="B3002" s="32" t="s">
        <v>51</v>
      </c>
      <c r="C3002" s="32" t="str">
        <f>VLOOKUP(B3002,lookup!A:C,3,FALSE)</f>
        <v>Metropolitan Fire Authorities</v>
      </c>
      <c r="D3002" s="32" t="str">
        <f>VLOOKUP(B3002,lookup!A:D,4,FALSE)</f>
        <v>E31000040</v>
      </c>
      <c r="E3002" s="32" t="s">
        <v>1087</v>
      </c>
      <c r="F3002" s="32" t="s">
        <v>149</v>
      </c>
      <c r="G3002" s="57">
        <v>0</v>
      </c>
      <c r="H3002" s="145"/>
      <c r="I3002" s="144">
        <v>0</v>
      </c>
      <c r="J3002" s="146">
        <f t="shared" si="23"/>
        <v>0</v>
      </c>
    </row>
    <row r="3003" spans="1:10" s="32" customFormat="1" x14ac:dyDescent="0.3">
      <c r="A3003" s="32">
        <v>2017</v>
      </c>
      <c r="B3003" s="32" t="s">
        <v>51</v>
      </c>
      <c r="C3003" s="32" t="str">
        <f>VLOOKUP(B3003,lookup!A:C,3,FALSE)</f>
        <v>Metropolitan Fire Authorities</v>
      </c>
      <c r="D3003" s="32" t="str">
        <f>VLOOKUP(B3003,lookup!A:D,4,FALSE)</f>
        <v>E31000040</v>
      </c>
      <c r="E3003" s="32" t="s">
        <v>176</v>
      </c>
      <c r="F3003" s="32" t="s">
        <v>149</v>
      </c>
      <c r="G3003" s="57">
        <v>0</v>
      </c>
      <c r="H3003" s="145"/>
      <c r="I3003" s="144">
        <v>0</v>
      </c>
      <c r="J3003" s="146">
        <f t="shared" si="23"/>
        <v>0</v>
      </c>
    </row>
    <row r="3004" spans="1:10" s="32" customFormat="1" x14ac:dyDescent="0.3">
      <c r="A3004" s="32">
        <v>2017</v>
      </c>
      <c r="B3004" s="32" t="s">
        <v>51</v>
      </c>
      <c r="C3004" s="32" t="str">
        <f>VLOOKUP(B3004,lookup!A:C,3,FALSE)</f>
        <v>Metropolitan Fire Authorities</v>
      </c>
      <c r="D3004" s="32" t="str">
        <f>VLOOKUP(B3004,lookup!A:D,4,FALSE)</f>
        <v>E31000040</v>
      </c>
      <c r="E3004" s="32" t="s">
        <v>175</v>
      </c>
      <c r="F3004" s="32" t="s">
        <v>150</v>
      </c>
      <c r="G3004" s="57">
        <v>372</v>
      </c>
      <c r="H3004" s="145"/>
      <c r="I3004" s="144">
        <v>372</v>
      </c>
      <c r="J3004" s="146">
        <f t="shared" si="23"/>
        <v>0</v>
      </c>
    </row>
    <row r="3005" spans="1:10" s="32" customFormat="1" x14ac:dyDescent="0.3">
      <c r="A3005" s="32">
        <v>2017</v>
      </c>
      <c r="B3005" s="32" t="s">
        <v>51</v>
      </c>
      <c r="C3005" s="32" t="str">
        <f>VLOOKUP(B3005,lookup!A:C,3,FALSE)</f>
        <v>Metropolitan Fire Authorities</v>
      </c>
      <c r="D3005" s="32" t="str">
        <f>VLOOKUP(B3005,lookup!A:D,4,FALSE)</f>
        <v>E31000040</v>
      </c>
      <c r="E3005" s="32" t="s">
        <v>177</v>
      </c>
      <c r="F3005" s="32" t="s">
        <v>150</v>
      </c>
      <c r="G3005" s="57">
        <v>10</v>
      </c>
      <c r="H3005" s="145"/>
      <c r="I3005" s="144">
        <v>10</v>
      </c>
      <c r="J3005" s="146">
        <f t="shared" si="23"/>
        <v>0</v>
      </c>
    </row>
    <row r="3006" spans="1:10" s="32" customFormat="1" x14ac:dyDescent="0.3">
      <c r="A3006" s="32">
        <v>2017</v>
      </c>
      <c r="B3006" s="32" t="s">
        <v>51</v>
      </c>
      <c r="C3006" s="32" t="str">
        <f>VLOOKUP(B3006,lookup!A:C,3,FALSE)</f>
        <v>Metropolitan Fire Authorities</v>
      </c>
      <c r="D3006" s="32" t="str">
        <f>VLOOKUP(B3006,lookup!A:D,4,FALSE)</f>
        <v>E31000040</v>
      </c>
      <c r="E3006" s="32" t="s">
        <v>178</v>
      </c>
      <c r="F3006" s="32" t="s">
        <v>150</v>
      </c>
      <c r="G3006" s="57">
        <v>8</v>
      </c>
      <c r="H3006" s="145"/>
      <c r="I3006" s="144">
        <v>8</v>
      </c>
      <c r="J3006" s="146">
        <f t="shared" si="23"/>
        <v>0</v>
      </c>
    </row>
    <row r="3007" spans="1:10" s="32" customFormat="1" x14ac:dyDescent="0.3">
      <c r="A3007" s="32">
        <v>2017</v>
      </c>
      <c r="B3007" s="32" t="s">
        <v>51</v>
      </c>
      <c r="C3007" s="32" t="str">
        <f>VLOOKUP(B3007,lookup!A:C,3,FALSE)</f>
        <v>Metropolitan Fire Authorities</v>
      </c>
      <c r="D3007" s="32" t="str">
        <f>VLOOKUP(B3007,lookup!A:D,4,FALSE)</f>
        <v>E31000040</v>
      </c>
      <c r="E3007" s="32" t="s">
        <v>179</v>
      </c>
      <c r="F3007" s="32" t="s">
        <v>150</v>
      </c>
      <c r="G3007" s="57">
        <v>8</v>
      </c>
      <c r="H3007" s="145"/>
      <c r="I3007" s="144">
        <v>8</v>
      </c>
      <c r="J3007" s="146">
        <f t="shared" si="23"/>
        <v>0</v>
      </c>
    </row>
    <row r="3008" spans="1:10" s="32" customFormat="1" x14ac:dyDescent="0.3">
      <c r="A3008" s="32">
        <v>2017</v>
      </c>
      <c r="B3008" s="32" t="s">
        <v>51</v>
      </c>
      <c r="C3008" s="32" t="str">
        <f>VLOOKUP(B3008,lookup!A:C,3,FALSE)</f>
        <v>Metropolitan Fire Authorities</v>
      </c>
      <c r="D3008" s="32" t="str">
        <f>VLOOKUP(B3008,lookup!A:D,4,FALSE)</f>
        <v>E31000040</v>
      </c>
      <c r="E3008" s="32" t="s">
        <v>1087</v>
      </c>
      <c r="F3008" s="32" t="s">
        <v>150</v>
      </c>
      <c r="G3008" s="57">
        <v>1</v>
      </c>
      <c r="H3008" s="145"/>
      <c r="I3008" s="144">
        <v>1</v>
      </c>
      <c r="J3008" s="146">
        <f t="shared" si="23"/>
        <v>0</v>
      </c>
    </row>
    <row r="3009" spans="1:10" s="32" customFormat="1" x14ac:dyDescent="0.3">
      <c r="A3009" s="32">
        <v>2017</v>
      </c>
      <c r="B3009" s="32" t="s">
        <v>51</v>
      </c>
      <c r="C3009" s="32" t="str">
        <f>VLOOKUP(B3009,lookup!A:C,3,FALSE)</f>
        <v>Metropolitan Fire Authorities</v>
      </c>
      <c r="D3009" s="32" t="str">
        <f>VLOOKUP(B3009,lookup!A:D,4,FALSE)</f>
        <v>E31000040</v>
      </c>
      <c r="E3009" s="32" t="s">
        <v>176</v>
      </c>
      <c r="F3009" s="32" t="s">
        <v>150</v>
      </c>
      <c r="G3009" s="57">
        <v>29</v>
      </c>
      <c r="H3009" s="145"/>
      <c r="I3009" s="144">
        <v>29</v>
      </c>
      <c r="J3009" s="146">
        <f t="shared" si="23"/>
        <v>0</v>
      </c>
    </row>
    <row r="3010" spans="1:10" s="32" customFormat="1" x14ac:dyDescent="0.3">
      <c r="A3010" s="32">
        <v>2017</v>
      </c>
      <c r="B3010" s="32" t="s">
        <v>54</v>
      </c>
      <c r="C3010" s="32" t="str">
        <f>VLOOKUP(B3010,lookup!A:C,3,FALSE)</f>
        <v>Non Metropolitan Fire Authorities</v>
      </c>
      <c r="D3010" s="32" t="str">
        <f>VLOOKUP(B3010,lookup!A:D,4,FALSE)</f>
        <v>E31000017</v>
      </c>
      <c r="E3010" s="32" t="s">
        <v>175</v>
      </c>
      <c r="F3010" s="32" t="s">
        <v>157</v>
      </c>
      <c r="G3010" s="57">
        <v>665</v>
      </c>
      <c r="H3010" s="145"/>
      <c r="I3010" s="144">
        <v>665</v>
      </c>
      <c r="J3010" s="146">
        <f t="shared" si="23"/>
        <v>0</v>
      </c>
    </row>
    <row r="3011" spans="1:10" s="32" customFormat="1" x14ac:dyDescent="0.3">
      <c r="A3011" s="32">
        <v>2017</v>
      </c>
      <c r="B3011" s="32" t="s">
        <v>54</v>
      </c>
      <c r="C3011" s="32" t="str">
        <f>VLOOKUP(B3011,lookup!A:C,3,FALSE)</f>
        <v>Non Metropolitan Fire Authorities</v>
      </c>
      <c r="D3011" s="32" t="str">
        <f>VLOOKUP(B3011,lookup!A:D,4,FALSE)</f>
        <v>E31000017</v>
      </c>
      <c r="E3011" s="32" t="s">
        <v>177</v>
      </c>
      <c r="F3011" s="32" t="s">
        <v>157</v>
      </c>
      <c r="G3011" s="57">
        <v>4</v>
      </c>
      <c r="H3011" s="145"/>
      <c r="I3011" s="144">
        <v>4</v>
      </c>
      <c r="J3011" s="146">
        <f t="shared" ref="J3011:J3074" si="24">G3011-I3011</f>
        <v>0</v>
      </c>
    </row>
    <row r="3012" spans="1:10" s="32" customFormat="1" x14ac:dyDescent="0.3">
      <c r="A3012" s="32">
        <v>2017</v>
      </c>
      <c r="B3012" s="32" t="s">
        <v>54</v>
      </c>
      <c r="C3012" s="32" t="str">
        <f>VLOOKUP(B3012,lookup!A:C,3,FALSE)</f>
        <v>Non Metropolitan Fire Authorities</v>
      </c>
      <c r="D3012" s="32" t="str">
        <f>VLOOKUP(B3012,lookup!A:D,4,FALSE)</f>
        <v>E31000017</v>
      </c>
      <c r="E3012" s="32" t="s">
        <v>178</v>
      </c>
      <c r="F3012" s="32" t="s">
        <v>157</v>
      </c>
      <c r="G3012" s="57">
        <v>3</v>
      </c>
      <c r="H3012" s="145"/>
      <c r="I3012" s="144">
        <v>3</v>
      </c>
      <c r="J3012" s="146">
        <f t="shared" si="24"/>
        <v>0</v>
      </c>
    </row>
    <row r="3013" spans="1:10" s="32" customFormat="1" x14ac:dyDescent="0.3">
      <c r="A3013" s="32">
        <v>2017</v>
      </c>
      <c r="B3013" s="32" t="s">
        <v>54</v>
      </c>
      <c r="C3013" s="32" t="str">
        <f>VLOOKUP(B3013,lookup!A:C,3,FALSE)</f>
        <v>Non Metropolitan Fire Authorities</v>
      </c>
      <c r="D3013" s="32" t="str">
        <f>VLOOKUP(B3013,lookup!A:D,4,FALSE)</f>
        <v>E31000017</v>
      </c>
      <c r="E3013" s="32" t="s">
        <v>179</v>
      </c>
      <c r="F3013" s="32" t="s">
        <v>157</v>
      </c>
      <c r="G3013" s="57">
        <v>0</v>
      </c>
      <c r="H3013" s="145"/>
      <c r="I3013" s="144">
        <v>0</v>
      </c>
      <c r="J3013" s="146">
        <f t="shared" si="24"/>
        <v>0</v>
      </c>
    </row>
    <row r="3014" spans="1:10" s="32" customFormat="1" x14ac:dyDescent="0.3">
      <c r="A3014" s="32">
        <v>2017</v>
      </c>
      <c r="B3014" s="32" t="s">
        <v>54</v>
      </c>
      <c r="C3014" s="32" t="str">
        <f>VLOOKUP(B3014,lookup!A:C,3,FALSE)</f>
        <v>Non Metropolitan Fire Authorities</v>
      </c>
      <c r="D3014" s="32" t="str">
        <f>VLOOKUP(B3014,lookup!A:D,4,FALSE)</f>
        <v>E31000017</v>
      </c>
      <c r="E3014" s="32" t="s">
        <v>1087</v>
      </c>
      <c r="F3014" s="32" t="s">
        <v>157</v>
      </c>
      <c r="G3014" s="57">
        <v>0</v>
      </c>
      <c r="H3014" s="145"/>
      <c r="I3014" s="144">
        <v>0</v>
      </c>
      <c r="J3014" s="146">
        <f t="shared" si="24"/>
        <v>0</v>
      </c>
    </row>
    <row r="3015" spans="1:10" s="32" customFormat="1" x14ac:dyDescent="0.3">
      <c r="A3015" s="32">
        <v>2017</v>
      </c>
      <c r="B3015" s="32" t="s">
        <v>54</v>
      </c>
      <c r="C3015" s="32" t="str">
        <f>VLOOKUP(B3015,lookup!A:C,3,FALSE)</f>
        <v>Non Metropolitan Fire Authorities</v>
      </c>
      <c r="D3015" s="32" t="str">
        <f>VLOOKUP(B3015,lookup!A:D,4,FALSE)</f>
        <v>E31000017</v>
      </c>
      <c r="E3015" s="32" t="s">
        <v>176</v>
      </c>
      <c r="F3015" s="32" t="s">
        <v>157</v>
      </c>
      <c r="G3015" s="57">
        <v>53</v>
      </c>
      <c r="H3015" s="145"/>
      <c r="I3015" s="144">
        <v>53</v>
      </c>
      <c r="J3015" s="146">
        <f t="shared" si="24"/>
        <v>0</v>
      </c>
    </row>
    <row r="3016" spans="1:10" s="32" customFormat="1" x14ac:dyDescent="0.3">
      <c r="A3016" s="32">
        <v>2017</v>
      </c>
      <c r="B3016" s="32" t="s">
        <v>54</v>
      </c>
      <c r="C3016" s="32" t="str">
        <f>VLOOKUP(B3016,lookup!A:C,3,FALSE)</f>
        <v>Non Metropolitan Fire Authorities</v>
      </c>
      <c r="D3016" s="32" t="str">
        <f>VLOOKUP(B3016,lookup!A:D,4,FALSE)</f>
        <v>E31000017</v>
      </c>
      <c r="E3016" s="32" t="s">
        <v>175</v>
      </c>
      <c r="F3016" s="32" t="s">
        <v>158</v>
      </c>
      <c r="G3016" s="57">
        <v>550</v>
      </c>
      <c r="H3016" s="145"/>
      <c r="I3016" s="144">
        <v>550</v>
      </c>
      <c r="J3016" s="146">
        <f t="shared" si="24"/>
        <v>0</v>
      </c>
    </row>
    <row r="3017" spans="1:10" s="32" customFormat="1" x14ac:dyDescent="0.3">
      <c r="A3017" s="32">
        <v>2017</v>
      </c>
      <c r="B3017" s="32" t="s">
        <v>54</v>
      </c>
      <c r="C3017" s="32" t="str">
        <f>VLOOKUP(B3017,lookup!A:C,3,FALSE)</f>
        <v>Non Metropolitan Fire Authorities</v>
      </c>
      <c r="D3017" s="32" t="str">
        <f>VLOOKUP(B3017,lookup!A:D,4,FALSE)</f>
        <v>E31000017</v>
      </c>
      <c r="E3017" s="32" t="s">
        <v>177</v>
      </c>
      <c r="F3017" s="32" t="s">
        <v>158</v>
      </c>
      <c r="G3017" s="57">
        <v>3</v>
      </c>
      <c r="H3017" s="145"/>
      <c r="I3017" s="144">
        <v>3</v>
      </c>
      <c r="J3017" s="146">
        <f t="shared" si="24"/>
        <v>0</v>
      </c>
    </row>
    <row r="3018" spans="1:10" s="32" customFormat="1" x14ac:dyDescent="0.3">
      <c r="A3018" s="32">
        <v>2017</v>
      </c>
      <c r="B3018" s="32" t="s">
        <v>54</v>
      </c>
      <c r="C3018" s="32" t="str">
        <f>VLOOKUP(B3018,lookup!A:C,3,FALSE)</f>
        <v>Non Metropolitan Fire Authorities</v>
      </c>
      <c r="D3018" s="32" t="str">
        <f>VLOOKUP(B3018,lookup!A:D,4,FALSE)</f>
        <v>E31000017</v>
      </c>
      <c r="E3018" s="32" t="s">
        <v>178</v>
      </c>
      <c r="F3018" s="32" t="s">
        <v>158</v>
      </c>
      <c r="G3018" s="57">
        <v>1</v>
      </c>
      <c r="H3018" s="145"/>
      <c r="I3018" s="144">
        <v>1</v>
      </c>
      <c r="J3018" s="146">
        <f t="shared" si="24"/>
        <v>0</v>
      </c>
    </row>
    <row r="3019" spans="1:10" s="32" customFormat="1" x14ac:dyDescent="0.3">
      <c r="A3019" s="32">
        <v>2017</v>
      </c>
      <c r="B3019" s="32" t="s">
        <v>54</v>
      </c>
      <c r="C3019" s="32" t="str">
        <f>VLOOKUP(B3019,lookup!A:C,3,FALSE)</f>
        <v>Non Metropolitan Fire Authorities</v>
      </c>
      <c r="D3019" s="32" t="str">
        <f>VLOOKUP(B3019,lookup!A:D,4,FALSE)</f>
        <v>E31000017</v>
      </c>
      <c r="E3019" s="32" t="s">
        <v>179</v>
      </c>
      <c r="F3019" s="32" t="s">
        <v>158</v>
      </c>
      <c r="G3019" s="57">
        <v>0</v>
      </c>
      <c r="H3019" s="145"/>
      <c r="I3019" s="144">
        <v>0</v>
      </c>
      <c r="J3019" s="146">
        <f t="shared" si="24"/>
        <v>0</v>
      </c>
    </row>
    <row r="3020" spans="1:10" s="32" customFormat="1" x14ac:dyDescent="0.3">
      <c r="A3020" s="32">
        <v>2017</v>
      </c>
      <c r="B3020" s="32" t="s">
        <v>54</v>
      </c>
      <c r="C3020" s="32" t="str">
        <f>VLOOKUP(B3020,lookup!A:C,3,FALSE)</f>
        <v>Non Metropolitan Fire Authorities</v>
      </c>
      <c r="D3020" s="32" t="str">
        <f>VLOOKUP(B3020,lookup!A:D,4,FALSE)</f>
        <v>E31000017</v>
      </c>
      <c r="E3020" s="32" t="s">
        <v>1087</v>
      </c>
      <c r="F3020" s="32" t="s">
        <v>158</v>
      </c>
      <c r="G3020" s="57">
        <v>0</v>
      </c>
      <c r="H3020" s="145"/>
      <c r="I3020" s="144">
        <v>0</v>
      </c>
      <c r="J3020" s="146">
        <f t="shared" si="24"/>
        <v>0</v>
      </c>
    </row>
    <row r="3021" spans="1:10" s="32" customFormat="1" x14ac:dyDescent="0.3">
      <c r="A3021" s="32">
        <v>2017</v>
      </c>
      <c r="B3021" s="32" t="s">
        <v>54</v>
      </c>
      <c r="C3021" s="32" t="str">
        <f>VLOOKUP(B3021,lookup!A:C,3,FALSE)</f>
        <v>Non Metropolitan Fire Authorities</v>
      </c>
      <c r="D3021" s="32" t="str">
        <f>VLOOKUP(B3021,lookup!A:D,4,FALSE)</f>
        <v>E31000017</v>
      </c>
      <c r="E3021" s="32" t="s">
        <v>176</v>
      </c>
      <c r="F3021" s="32" t="s">
        <v>158</v>
      </c>
      <c r="G3021" s="57">
        <v>135</v>
      </c>
      <c r="H3021" s="145"/>
      <c r="I3021" s="144">
        <v>135</v>
      </c>
      <c r="J3021" s="146">
        <f t="shared" si="24"/>
        <v>0</v>
      </c>
    </row>
    <row r="3022" spans="1:10" s="32" customFormat="1" x14ac:dyDescent="0.3">
      <c r="A3022" s="32">
        <v>2017</v>
      </c>
      <c r="B3022" s="32" t="s">
        <v>54</v>
      </c>
      <c r="C3022" s="32" t="str">
        <f>VLOOKUP(B3022,lookup!A:C,3,FALSE)</f>
        <v>Non Metropolitan Fire Authorities</v>
      </c>
      <c r="D3022" s="32" t="str">
        <f>VLOOKUP(B3022,lookup!A:D,4,FALSE)</f>
        <v>E31000017</v>
      </c>
      <c r="E3022" s="32" t="s">
        <v>175</v>
      </c>
      <c r="F3022" s="32" t="s">
        <v>149</v>
      </c>
      <c r="G3022" s="57">
        <v>37</v>
      </c>
      <c r="H3022" s="145"/>
      <c r="I3022" s="144">
        <v>37</v>
      </c>
      <c r="J3022" s="146">
        <f t="shared" si="24"/>
        <v>0</v>
      </c>
    </row>
    <row r="3023" spans="1:10" s="32" customFormat="1" x14ac:dyDescent="0.3">
      <c r="A3023" s="32">
        <v>2017</v>
      </c>
      <c r="B3023" s="32" t="s">
        <v>54</v>
      </c>
      <c r="C3023" s="32" t="str">
        <f>VLOOKUP(B3023,lookup!A:C,3,FALSE)</f>
        <v>Non Metropolitan Fire Authorities</v>
      </c>
      <c r="D3023" s="32" t="str">
        <f>VLOOKUP(B3023,lookup!A:D,4,FALSE)</f>
        <v>E31000017</v>
      </c>
      <c r="E3023" s="32" t="s">
        <v>177</v>
      </c>
      <c r="F3023" s="32" t="s">
        <v>149</v>
      </c>
      <c r="G3023" s="57">
        <v>0</v>
      </c>
      <c r="H3023" s="145"/>
      <c r="I3023" s="144">
        <v>0</v>
      </c>
      <c r="J3023" s="146">
        <f t="shared" si="24"/>
        <v>0</v>
      </c>
    </row>
    <row r="3024" spans="1:10" s="32" customFormat="1" x14ac:dyDescent="0.3">
      <c r="A3024" s="32">
        <v>2017</v>
      </c>
      <c r="B3024" s="32" t="s">
        <v>54</v>
      </c>
      <c r="C3024" s="32" t="str">
        <f>VLOOKUP(B3024,lookup!A:C,3,FALSE)</f>
        <v>Non Metropolitan Fire Authorities</v>
      </c>
      <c r="D3024" s="32" t="str">
        <f>VLOOKUP(B3024,lookup!A:D,4,FALSE)</f>
        <v>E31000017</v>
      </c>
      <c r="E3024" s="32" t="s">
        <v>178</v>
      </c>
      <c r="F3024" s="32" t="s">
        <v>149</v>
      </c>
      <c r="G3024" s="57">
        <v>0</v>
      </c>
      <c r="H3024" s="145"/>
      <c r="I3024" s="144">
        <v>0</v>
      </c>
      <c r="J3024" s="146">
        <f t="shared" si="24"/>
        <v>0</v>
      </c>
    </row>
    <row r="3025" spans="1:10" s="32" customFormat="1" x14ac:dyDescent="0.3">
      <c r="A3025" s="32">
        <v>2017</v>
      </c>
      <c r="B3025" s="32" t="s">
        <v>54</v>
      </c>
      <c r="C3025" s="32" t="str">
        <f>VLOOKUP(B3025,lookup!A:C,3,FALSE)</f>
        <v>Non Metropolitan Fire Authorities</v>
      </c>
      <c r="D3025" s="32" t="str">
        <f>VLOOKUP(B3025,lookup!A:D,4,FALSE)</f>
        <v>E31000017</v>
      </c>
      <c r="E3025" s="32" t="s">
        <v>179</v>
      </c>
      <c r="F3025" s="32" t="s">
        <v>149</v>
      </c>
      <c r="G3025" s="57">
        <v>0</v>
      </c>
      <c r="H3025" s="145"/>
      <c r="I3025" s="144">
        <v>0</v>
      </c>
      <c r="J3025" s="146">
        <f t="shared" si="24"/>
        <v>0</v>
      </c>
    </row>
    <row r="3026" spans="1:10" s="32" customFormat="1" x14ac:dyDescent="0.3">
      <c r="A3026" s="32">
        <v>2017</v>
      </c>
      <c r="B3026" s="32" t="s">
        <v>54</v>
      </c>
      <c r="C3026" s="32" t="str">
        <f>VLOOKUP(B3026,lookup!A:C,3,FALSE)</f>
        <v>Non Metropolitan Fire Authorities</v>
      </c>
      <c r="D3026" s="32" t="str">
        <f>VLOOKUP(B3026,lookup!A:D,4,FALSE)</f>
        <v>E31000017</v>
      </c>
      <c r="E3026" s="32" t="s">
        <v>1087</v>
      </c>
      <c r="F3026" s="32" t="s">
        <v>149</v>
      </c>
      <c r="G3026" s="57">
        <v>0</v>
      </c>
      <c r="H3026" s="145"/>
      <c r="I3026" s="144">
        <v>0</v>
      </c>
      <c r="J3026" s="146">
        <f t="shared" si="24"/>
        <v>0</v>
      </c>
    </row>
    <row r="3027" spans="1:10" s="32" customFormat="1" x14ac:dyDescent="0.3">
      <c r="A3027" s="32">
        <v>2017</v>
      </c>
      <c r="B3027" s="32" t="s">
        <v>54</v>
      </c>
      <c r="C3027" s="32" t="str">
        <f>VLOOKUP(B3027,lookup!A:C,3,FALSE)</f>
        <v>Non Metropolitan Fire Authorities</v>
      </c>
      <c r="D3027" s="32" t="str">
        <f>VLOOKUP(B3027,lookup!A:D,4,FALSE)</f>
        <v>E31000017</v>
      </c>
      <c r="E3027" s="32" t="s">
        <v>176</v>
      </c>
      <c r="F3027" s="32" t="s">
        <v>149</v>
      </c>
      <c r="G3027" s="57">
        <v>2</v>
      </c>
      <c r="H3027" s="145"/>
      <c r="I3027" s="144">
        <v>2</v>
      </c>
      <c r="J3027" s="146">
        <f t="shared" si="24"/>
        <v>0</v>
      </c>
    </row>
    <row r="3028" spans="1:10" s="32" customFormat="1" x14ac:dyDescent="0.3">
      <c r="A3028" s="32">
        <v>2017</v>
      </c>
      <c r="B3028" s="32" t="s">
        <v>54</v>
      </c>
      <c r="C3028" s="32" t="str">
        <f>VLOOKUP(B3028,lookup!A:C,3,FALSE)</f>
        <v>Non Metropolitan Fire Authorities</v>
      </c>
      <c r="D3028" s="32" t="str">
        <f>VLOOKUP(B3028,lookup!A:D,4,FALSE)</f>
        <v>E31000017</v>
      </c>
      <c r="E3028" s="32" t="s">
        <v>175</v>
      </c>
      <c r="F3028" s="32" t="s">
        <v>150</v>
      </c>
      <c r="G3028" s="57">
        <v>241</v>
      </c>
      <c r="H3028" s="145"/>
      <c r="I3028" s="144">
        <v>241</v>
      </c>
      <c r="J3028" s="146">
        <f t="shared" si="24"/>
        <v>0</v>
      </c>
    </row>
    <row r="3029" spans="1:10" s="32" customFormat="1" x14ac:dyDescent="0.3">
      <c r="A3029" s="32">
        <v>2017</v>
      </c>
      <c r="B3029" s="32" t="s">
        <v>54</v>
      </c>
      <c r="C3029" s="32" t="str">
        <f>VLOOKUP(B3029,lookup!A:C,3,FALSE)</f>
        <v>Non Metropolitan Fire Authorities</v>
      </c>
      <c r="D3029" s="32" t="str">
        <f>VLOOKUP(B3029,lookup!A:D,4,FALSE)</f>
        <v>E31000017</v>
      </c>
      <c r="E3029" s="32" t="s">
        <v>177</v>
      </c>
      <c r="F3029" s="32" t="s">
        <v>150</v>
      </c>
      <c r="G3029" s="57">
        <v>2</v>
      </c>
      <c r="H3029" s="145"/>
      <c r="I3029" s="144">
        <v>2</v>
      </c>
      <c r="J3029" s="146">
        <f t="shared" si="24"/>
        <v>0</v>
      </c>
    </row>
    <row r="3030" spans="1:10" s="32" customFormat="1" x14ac:dyDescent="0.3">
      <c r="A3030" s="32">
        <v>2017</v>
      </c>
      <c r="B3030" s="32" t="s">
        <v>54</v>
      </c>
      <c r="C3030" s="32" t="str">
        <f>VLOOKUP(B3030,lookup!A:C,3,FALSE)</f>
        <v>Non Metropolitan Fire Authorities</v>
      </c>
      <c r="D3030" s="32" t="str">
        <f>VLOOKUP(B3030,lookup!A:D,4,FALSE)</f>
        <v>E31000017</v>
      </c>
      <c r="E3030" s="32" t="s">
        <v>178</v>
      </c>
      <c r="F3030" s="32" t="s">
        <v>150</v>
      </c>
      <c r="G3030" s="57">
        <v>4</v>
      </c>
      <c r="H3030" s="145"/>
      <c r="I3030" s="144">
        <v>4</v>
      </c>
      <c r="J3030" s="146">
        <f t="shared" si="24"/>
        <v>0</v>
      </c>
    </row>
    <row r="3031" spans="1:10" s="32" customFormat="1" x14ac:dyDescent="0.3">
      <c r="A3031" s="32">
        <v>2017</v>
      </c>
      <c r="B3031" s="32" t="s">
        <v>54</v>
      </c>
      <c r="C3031" s="32" t="str">
        <f>VLOOKUP(B3031,lookup!A:C,3,FALSE)</f>
        <v>Non Metropolitan Fire Authorities</v>
      </c>
      <c r="D3031" s="32" t="str">
        <f>VLOOKUP(B3031,lookup!A:D,4,FALSE)</f>
        <v>E31000017</v>
      </c>
      <c r="E3031" s="32" t="s">
        <v>179</v>
      </c>
      <c r="F3031" s="32" t="s">
        <v>150</v>
      </c>
      <c r="G3031" s="57">
        <v>0</v>
      </c>
      <c r="H3031" s="145"/>
      <c r="I3031" s="144">
        <v>0</v>
      </c>
      <c r="J3031" s="146">
        <f t="shared" si="24"/>
        <v>0</v>
      </c>
    </row>
    <row r="3032" spans="1:10" s="32" customFormat="1" x14ac:dyDescent="0.3">
      <c r="A3032" s="32">
        <v>2017</v>
      </c>
      <c r="B3032" s="32" t="s">
        <v>54</v>
      </c>
      <c r="C3032" s="32" t="str">
        <f>VLOOKUP(B3032,lookup!A:C,3,FALSE)</f>
        <v>Non Metropolitan Fire Authorities</v>
      </c>
      <c r="D3032" s="32" t="str">
        <f>VLOOKUP(B3032,lookup!A:D,4,FALSE)</f>
        <v>E31000017</v>
      </c>
      <c r="E3032" s="32" t="s">
        <v>1087</v>
      </c>
      <c r="F3032" s="32" t="s">
        <v>150</v>
      </c>
      <c r="G3032" s="57">
        <v>1</v>
      </c>
      <c r="H3032" s="145"/>
      <c r="I3032" s="144">
        <v>1</v>
      </c>
      <c r="J3032" s="146">
        <f t="shared" si="24"/>
        <v>0</v>
      </c>
    </row>
    <row r="3033" spans="1:10" s="32" customFormat="1" x14ac:dyDescent="0.3">
      <c r="A3033" s="32">
        <v>2017</v>
      </c>
      <c r="B3033" s="32" t="s">
        <v>54</v>
      </c>
      <c r="C3033" s="32" t="str">
        <f>VLOOKUP(B3033,lookup!A:C,3,FALSE)</f>
        <v>Non Metropolitan Fire Authorities</v>
      </c>
      <c r="D3033" s="32" t="str">
        <f>VLOOKUP(B3033,lookup!A:D,4,FALSE)</f>
        <v>E31000017</v>
      </c>
      <c r="E3033" s="32" t="s">
        <v>176</v>
      </c>
      <c r="F3033" s="32" t="s">
        <v>150</v>
      </c>
      <c r="G3033" s="57">
        <v>56</v>
      </c>
      <c r="H3033" s="145"/>
      <c r="I3033" s="144">
        <v>56</v>
      </c>
      <c r="J3033" s="146">
        <f t="shared" si="24"/>
        <v>0</v>
      </c>
    </row>
    <row r="3034" spans="1:10" s="32" customFormat="1" x14ac:dyDescent="0.3">
      <c r="A3034" s="32">
        <v>2017</v>
      </c>
      <c r="B3034" s="32" t="s">
        <v>57</v>
      </c>
      <c r="C3034" s="32" t="str">
        <f>VLOOKUP(B3034,lookup!A:C,3,FALSE)</f>
        <v>Non Metropolitan Fire Authorities</v>
      </c>
      <c r="D3034" s="32" t="str">
        <f>VLOOKUP(B3034,lookup!A:D,4,FALSE)</f>
        <v>E31000018</v>
      </c>
      <c r="E3034" s="32" t="s">
        <v>175</v>
      </c>
      <c r="F3034" s="32" t="s">
        <v>157</v>
      </c>
      <c r="G3034" s="57">
        <v>234</v>
      </c>
      <c r="H3034" s="145"/>
      <c r="I3034" s="144">
        <v>234</v>
      </c>
      <c r="J3034" s="146">
        <f t="shared" si="24"/>
        <v>0</v>
      </c>
    </row>
    <row r="3035" spans="1:10" s="32" customFormat="1" x14ac:dyDescent="0.3">
      <c r="A3035" s="32">
        <v>2017</v>
      </c>
      <c r="B3035" s="32" t="s">
        <v>57</v>
      </c>
      <c r="C3035" s="32" t="str">
        <f>VLOOKUP(B3035,lookup!A:C,3,FALSE)</f>
        <v>Non Metropolitan Fire Authorities</v>
      </c>
      <c r="D3035" s="32" t="str">
        <f>VLOOKUP(B3035,lookup!A:D,4,FALSE)</f>
        <v>E31000018</v>
      </c>
      <c r="E3035" s="32" t="s">
        <v>177</v>
      </c>
      <c r="F3035" s="32" t="s">
        <v>157</v>
      </c>
      <c r="G3035" s="57">
        <v>1</v>
      </c>
      <c r="H3035" s="145"/>
      <c r="I3035" s="144">
        <v>1</v>
      </c>
      <c r="J3035" s="146">
        <f t="shared" si="24"/>
        <v>0</v>
      </c>
    </row>
    <row r="3036" spans="1:10" s="32" customFormat="1" x14ac:dyDescent="0.3">
      <c r="A3036" s="32">
        <v>2017</v>
      </c>
      <c r="B3036" s="32" t="s">
        <v>57</v>
      </c>
      <c r="C3036" s="32" t="str">
        <f>VLOOKUP(B3036,lookup!A:C,3,FALSE)</f>
        <v>Non Metropolitan Fire Authorities</v>
      </c>
      <c r="D3036" s="32" t="str">
        <f>VLOOKUP(B3036,lookup!A:D,4,FALSE)</f>
        <v>E31000018</v>
      </c>
      <c r="E3036" s="32" t="s">
        <v>178</v>
      </c>
      <c r="F3036" s="32" t="s">
        <v>157</v>
      </c>
      <c r="G3036" s="57">
        <v>0</v>
      </c>
      <c r="H3036" s="145"/>
      <c r="I3036" s="144">
        <v>0</v>
      </c>
      <c r="J3036" s="146">
        <f t="shared" si="24"/>
        <v>0</v>
      </c>
    </row>
    <row r="3037" spans="1:10" s="32" customFormat="1" x14ac:dyDescent="0.3">
      <c r="A3037" s="32">
        <v>2017</v>
      </c>
      <c r="B3037" s="32" t="s">
        <v>57</v>
      </c>
      <c r="C3037" s="32" t="str">
        <f>VLOOKUP(B3037,lookup!A:C,3,FALSE)</f>
        <v>Non Metropolitan Fire Authorities</v>
      </c>
      <c r="D3037" s="32" t="str">
        <f>VLOOKUP(B3037,lookup!A:D,4,FALSE)</f>
        <v>E31000018</v>
      </c>
      <c r="E3037" s="32" t="s">
        <v>179</v>
      </c>
      <c r="F3037" s="32" t="s">
        <v>157</v>
      </c>
      <c r="G3037" s="57">
        <v>0</v>
      </c>
      <c r="H3037" s="145"/>
      <c r="I3037" s="144">
        <v>0</v>
      </c>
      <c r="J3037" s="146">
        <f t="shared" si="24"/>
        <v>0</v>
      </c>
    </row>
    <row r="3038" spans="1:10" s="32" customFormat="1" x14ac:dyDescent="0.3">
      <c r="A3038" s="32">
        <v>2017</v>
      </c>
      <c r="B3038" s="32" t="s">
        <v>57</v>
      </c>
      <c r="C3038" s="32" t="str">
        <f>VLOOKUP(B3038,lookup!A:C,3,FALSE)</f>
        <v>Non Metropolitan Fire Authorities</v>
      </c>
      <c r="D3038" s="32" t="str">
        <f>VLOOKUP(B3038,lookup!A:D,4,FALSE)</f>
        <v>E31000018</v>
      </c>
      <c r="E3038" s="32" t="s">
        <v>1087</v>
      </c>
      <c r="F3038" s="32" t="s">
        <v>157</v>
      </c>
      <c r="G3038" s="57">
        <v>0</v>
      </c>
      <c r="H3038" s="145"/>
      <c r="I3038" s="144">
        <v>0</v>
      </c>
      <c r="J3038" s="146">
        <f t="shared" si="24"/>
        <v>0</v>
      </c>
    </row>
    <row r="3039" spans="1:10" s="32" customFormat="1" x14ac:dyDescent="0.3">
      <c r="A3039" s="32">
        <v>2017</v>
      </c>
      <c r="B3039" s="32" t="s">
        <v>57</v>
      </c>
      <c r="C3039" s="32" t="str">
        <f>VLOOKUP(B3039,lookup!A:C,3,FALSE)</f>
        <v>Non Metropolitan Fire Authorities</v>
      </c>
      <c r="D3039" s="32" t="str">
        <f>VLOOKUP(B3039,lookup!A:D,4,FALSE)</f>
        <v>E31000018</v>
      </c>
      <c r="E3039" s="32" t="s">
        <v>176</v>
      </c>
      <c r="F3039" s="32" t="s">
        <v>157</v>
      </c>
      <c r="G3039" s="57">
        <v>3</v>
      </c>
      <c r="H3039" s="145"/>
      <c r="I3039" s="144">
        <v>3</v>
      </c>
      <c r="J3039" s="146">
        <f t="shared" si="24"/>
        <v>0</v>
      </c>
    </row>
    <row r="3040" spans="1:10" s="32" customFormat="1" x14ac:dyDescent="0.3">
      <c r="A3040" s="32">
        <v>2017</v>
      </c>
      <c r="B3040" s="32" t="s">
        <v>57</v>
      </c>
      <c r="C3040" s="32" t="str">
        <f>VLOOKUP(B3040,lookup!A:C,3,FALSE)</f>
        <v>Non Metropolitan Fire Authorities</v>
      </c>
      <c r="D3040" s="32" t="str">
        <f>VLOOKUP(B3040,lookup!A:D,4,FALSE)</f>
        <v>E31000018</v>
      </c>
      <c r="E3040" s="32" t="s">
        <v>175</v>
      </c>
      <c r="F3040" s="32" t="s">
        <v>158</v>
      </c>
      <c r="G3040" s="57">
        <v>365</v>
      </c>
      <c r="H3040" s="145"/>
      <c r="I3040" s="144">
        <v>365</v>
      </c>
      <c r="J3040" s="146">
        <f t="shared" si="24"/>
        <v>0</v>
      </c>
    </row>
    <row r="3041" spans="1:10" s="32" customFormat="1" x14ac:dyDescent="0.3">
      <c r="A3041" s="32">
        <v>2017</v>
      </c>
      <c r="B3041" s="32" t="s">
        <v>57</v>
      </c>
      <c r="C3041" s="32" t="str">
        <f>VLOOKUP(B3041,lookup!A:C,3,FALSE)</f>
        <v>Non Metropolitan Fire Authorities</v>
      </c>
      <c r="D3041" s="32" t="str">
        <f>VLOOKUP(B3041,lookup!A:D,4,FALSE)</f>
        <v>E31000018</v>
      </c>
      <c r="E3041" s="32" t="s">
        <v>177</v>
      </c>
      <c r="F3041" s="32" t="s">
        <v>158</v>
      </c>
      <c r="G3041" s="57">
        <v>8</v>
      </c>
      <c r="H3041" s="145"/>
      <c r="I3041" s="144">
        <v>8</v>
      </c>
      <c r="J3041" s="146">
        <f t="shared" si="24"/>
        <v>0</v>
      </c>
    </row>
    <row r="3042" spans="1:10" s="32" customFormat="1" x14ac:dyDescent="0.3">
      <c r="A3042" s="32">
        <v>2017</v>
      </c>
      <c r="B3042" s="32" t="s">
        <v>57</v>
      </c>
      <c r="C3042" s="32" t="str">
        <f>VLOOKUP(B3042,lookup!A:C,3,FALSE)</f>
        <v>Non Metropolitan Fire Authorities</v>
      </c>
      <c r="D3042" s="32" t="str">
        <f>VLOOKUP(B3042,lookup!A:D,4,FALSE)</f>
        <v>E31000018</v>
      </c>
      <c r="E3042" s="32" t="s">
        <v>178</v>
      </c>
      <c r="F3042" s="32" t="s">
        <v>158</v>
      </c>
      <c r="G3042" s="57">
        <v>2</v>
      </c>
      <c r="H3042" s="145"/>
      <c r="I3042" s="144">
        <v>2</v>
      </c>
      <c r="J3042" s="146">
        <f t="shared" si="24"/>
        <v>0</v>
      </c>
    </row>
    <row r="3043" spans="1:10" s="32" customFormat="1" x14ac:dyDescent="0.3">
      <c r="A3043" s="32">
        <v>2017</v>
      </c>
      <c r="B3043" s="32" t="s">
        <v>57</v>
      </c>
      <c r="C3043" s="32" t="str">
        <f>VLOOKUP(B3043,lookup!A:C,3,FALSE)</f>
        <v>Non Metropolitan Fire Authorities</v>
      </c>
      <c r="D3043" s="32" t="str">
        <f>VLOOKUP(B3043,lookup!A:D,4,FALSE)</f>
        <v>E31000018</v>
      </c>
      <c r="E3043" s="32" t="s">
        <v>179</v>
      </c>
      <c r="F3043" s="32" t="s">
        <v>158</v>
      </c>
      <c r="G3043" s="57">
        <v>1</v>
      </c>
      <c r="H3043" s="145"/>
      <c r="I3043" s="144">
        <v>1</v>
      </c>
      <c r="J3043" s="146">
        <f t="shared" si="24"/>
        <v>0</v>
      </c>
    </row>
    <row r="3044" spans="1:10" s="32" customFormat="1" x14ac:dyDescent="0.3">
      <c r="A3044" s="32">
        <v>2017</v>
      </c>
      <c r="B3044" s="32" t="s">
        <v>57</v>
      </c>
      <c r="C3044" s="32" t="str">
        <f>VLOOKUP(B3044,lookup!A:C,3,FALSE)</f>
        <v>Non Metropolitan Fire Authorities</v>
      </c>
      <c r="D3044" s="32" t="str">
        <f>VLOOKUP(B3044,lookup!A:D,4,FALSE)</f>
        <v>E31000018</v>
      </c>
      <c r="E3044" s="32" t="s">
        <v>1087</v>
      </c>
      <c r="F3044" s="32" t="s">
        <v>158</v>
      </c>
      <c r="G3044" s="57">
        <v>0</v>
      </c>
      <c r="H3044" s="145"/>
      <c r="I3044" s="144">
        <v>0</v>
      </c>
      <c r="J3044" s="146">
        <f t="shared" si="24"/>
        <v>0</v>
      </c>
    </row>
    <row r="3045" spans="1:10" s="32" customFormat="1" x14ac:dyDescent="0.3">
      <c r="A3045" s="32">
        <v>2017</v>
      </c>
      <c r="B3045" s="32" t="s">
        <v>57</v>
      </c>
      <c r="C3045" s="32" t="str">
        <f>VLOOKUP(B3045,lookup!A:C,3,FALSE)</f>
        <v>Non Metropolitan Fire Authorities</v>
      </c>
      <c r="D3045" s="32" t="str">
        <f>VLOOKUP(B3045,lookup!A:D,4,FALSE)</f>
        <v>E31000018</v>
      </c>
      <c r="E3045" s="32" t="s">
        <v>176</v>
      </c>
      <c r="F3045" s="32" t="s">
        <v>158</v>
      </c>
      <c r="G3045" s="57">
        <v>6</v>
      </c>
      <c r="H3045" s="145"/>
      <c r="I3045" s="144">
        <v>6</v>
      </c>
      <c r="J3045" s="146">
        <f t="shared" si="24"/>
        <v>0</v>
      </c>
    </row>
    <row r="3046" spans="1:10" s="32" customFormat="1" x14ac:dyDescent="0.3">
      <c r="A3046" s="32">
        <v>2017</v>
      </c>
      <c r="B3046" s="32" t="s">
        <v>57</v>
      </c>
      <c r="C3046" s="32" t="str">
        <f>VLOOKUP(B3046,lookup!A:C,3,FALSE)</f>
        <v>Non Metropolitan Fire Authorities</v>
      </c>
      <c r="D3046" s="32" t="str">
        <f>VLOOKUP(B3046,lookup!A:D,4,FALSE)</f>
        <v>E31000018</v>
      </c>
      <c r="E3046" s="32" t="s">
        <v>175</v>
      </c>
      <c r="F3046" s="32" t="s">
        <v>149</v>
      </c>
      <c r="G3046" s="57">
        <v>23</v>
      </c>
      <c r="H3046" s="145"/>
      <c r="I3046" s="144">
        <v>23</v>
      </c>
      <c r="J3046" s="146">
        <f t="shared" si="24"/>
        <v>0</v>
      </c>
    </row>
    <row r="3047" spans="1:10" s="32" customFormat="1" x14ac:dyDescent="0.3">
      <c r="A3047" s="32">
        <v>2017</v>
      </c>
      <c r="B3047" s="32" t="s">
        <v>57</v>
      </c>
      <c r="C3047" s="32" t="str">
        <f>VLOOKUP(B3047,lookup!A:C,3,FALSE)</f>
        <v>Non Metropolitan Fire Authorities</v>
      </c>
      <c r="D3047" s="32" t="str">
        <f>VLOOKUP(B3047,lookup!A:D,4,FALSE)</f>
        <v>E31000018</v>
      </c>
      <c r="E3047" s="32" t="s">
        <v>177</v>
      </c>
      <c r="F3047" s="32" t="s">
        <v>149</v>
      </c>
      <c r="G3047" s="57">
        <v>0</v>
      </c>
      <c r="H3047" s="145"/>
      <c r="I3047" s="144">
        <v>0</v>
      </c>
      <c r="J3047" s="146">
        <f t="shared" si="24"/>
        <v>0</v>
      </c>
    </row>
    <row r="3048" spans="1:10" s="32" customFormat="1" x14ac:dyDescent="0.3">
      <c r="A3048" s="32">
        <v>2017</v>
      </c>
      <c r="B3048" s="32" t="s">
        <v>57</v>
      </c>
      <c r="C3048" s="32" t="str">
        <f>VLOOKUP(B3048,lookup!A:C,3,FALSE)</f>
        <v>Non Metropolitan Fire Authorities</v>
      </c>
      <c r="D3048" s="32" t="str">
        <f>VLOOKUP(B3048,lookup!A:D,4,FALSE)</f>
        <v>E31000018</v>
      </c>
      <c r="E3048" s="32" t="s">
        <v>178</v>
      </c>
      <c r="F3048" s="32" t="s">
        <v>149</v>
      </c>
      <c r="G3048" s="57">
        <v>0</v>
      </c>
      <c r="H3048" s="145"/>
      <c r="I3048" s="144">
        <v>0</v>
      </c>
      <c r="J3048" s="146">
        <f t="shared" si="24"/>
        <v>0</v>
      </c>
    </row>
    <row r="3049" spans="1:10" s="32" customFormat="1" x14ac:dyDescent="0.3">
      <c r="A3049" s="32">
        <v>2017</v>
      </c>
      <c r="B3049" s="32" t="s">
        <v>57</v>
      </c>
      <c r="C3049" s="32" t="str">
        <f>VLOOKUP(B3049,lookup!A:C,3,FALSE)</f>
        <v>Non Metropolitan Fire Authorities</v>
      </c>
      <c r="D3049" s="32" t="str">
        <f>VLOOKUP(B3049,lookup!A:D,4,FALSE)</f>
        <v>E31000018</v>
      </c>
      <c r="E3049" s="32" t="s">
        <v>179</v>
      </c>
      <c r="F3049" s="32" t="s">
        <v>149</v>
      </c>
      <c r="G3049" s="57">
        <v>0</v>
      </c>
      <c r="H3049" s="145"/>
      <c r="I3049" s="144">
        <v>0</v>
      </c>
      <c r="J3049" s="146">
        <f t="shared" si="24"/>
        <v>0</v>
      </c>
    </row>
    <row r="3050" spans="1:10" s="32" customFormat="1" x14ac:dyDescent="0.3">
      <c r="A3050" s="32">
        <v>2017</v>
      </c>
      <c r="B3050" s="32" t="s">
        <v>57</v>
      </c>
      <c r="C3050" s="32" t="str">
        <f>VLOOKUP(B3050,lookup!A:C,3,FALSE)</f>
        <v>Non Metropolitan Fire Authorities</v>
      </c>
      <c r="D3050" s="32" t="str">
        <f>VLOOKUP(B3050,lookup!A:D,4,FALSE)</f>
        <v>E31000018</v>
      </c>
      <c r="E3050" s="32" t="s">
        <v>1087</v>
      </c>
      <c r="F3050" s="32" t="s">
        <v>149</v>
      </c>
      <c r="G3050" s="57">
        <v>0</v>
      </c>
      <c r="H3050" s="145"/>
      <c r="I3050" s="144">
        <v>0</v>
      </c>
      <c r="J3050" s="146">
        <f t="shared" si="24"/>
        <v>0</v>
      </c>
    </row>
    <row r="3051" spans="1:10" s="32" customFormat="1" x14ac:dyDescent="0.3">
      <c r="A3051" s="32">
        <v>2017</v>
      </c>
      <c r="B3051" s="32" t="s">
        <v>57</v>
      </c>
      <c r="C3051" s="32" t="str">
        <f>VLOOKUP(B3051,lookup!A:C,3,FALSE)</f>
        <v>Non Metropolitan Fire Authorities</v>
      </c>
      <c r="D3051" s="32" t="str">
        <f>VLOOKUP(B3051,lookup!A:D,4,FALSE)</f>
        <v>E31000018</v>
      </c>
      <c r="E3051" s="32" t="s">
        <v>176</v>
      </c>
      <c r="F3051" s="32" t="s">
        <v>149</v>
      </c>
      <c r="G3051" s="57">
        <v>0</v>
      </c>
      <c r="H3051" s="145"/>
      <c r="I3051" s="144">
        <v>0</v>
      </c>
      <c r="J3051" s="146">
        <f t="shared" si="24"/>
        <v>0</v>
      </c>
    </row>
    <row r="3052" spans="1:10" s="32" customFormat="1" x14ac:dyDescent="0.3">
      <c r="A3052" s="32">
        <v>2017</v>
      </c>
      <c r="B3052" s="32" t="s">
        <v>57</v>
      </c>
      <c r="C3052" s="32" t="str">
        <f>VLOOKUP(B3052,lookup!A:C,3,FALSE)</f>
        <v>Non Metropolitan Fire Authorities</v>
      </c>
      <c r="D3052" s="32" t="str">
        <f>VLOOKUP(B3052,lookup!A:D,4,FALSE)</f>
        <v>E31000018</v>
      </c>
      <c r="E3052" s="32" t="s">
        <v>175</v>
      </c>
      <c r="F3052" s="32" t="s">
        <v>150</v>
      </c>
      <c r="G3052" s="57">
        <v>98</v>
      </c>
      <c r="H3052" s="145"/>
      <c r="I3052" s="144">
        <v>98</v>
      </c>
      <c r="J3052" s="146">
        <f t="shared" si="24"/>
        <v>0</v>
      </c>
    </row>
    <row r="3053" spans="1:10" s="32" customFormat="1" x14ac:dyDescent="0.3">
      <c r="A3053" s="32">
        <v>2017</v>
      </c>
      <c r="B3053" s="32" t="s">
        <v>57</v>
      </c>
      <c r="C3053" s="32" t="str">
        <f>VLOOKUP(B3053,lookup!A:C,3,FALSE)</f>
        <v>Non Metropolitan Fire Authorities</v>
      </c>
      <c r="D3053" s="32" t="str">
        <f>VLOOKUP(B3053,lookup!A:D,4,FALSE)</f>
        <v>E31000018</v>
      </c>
      <c r="E3053" s="32" t="s">
        <v>177</v>
      </c>
      <c r="F3053" s="32" t="s">
        <v>150</v>
      </c>
      <c r="G3053" s="57">
        <v>1</v>
      </c>
      <c r="H3053" s="145"/>
      <c r="I3053" s="144">
        <v>1</v>
      </c>
      <c r="J3053" s="146">
        <f t="shared" si="24"/>
        <v>0</v>
      </c>
    </row>
    <row r="3054" spans="1:10" s="32" customFormat="1" x14ac:dyDescent="0.3">
      <c r="A3054" s="32">
        <v>2017</v>
      </c>
      <c r="B3054" s="32" t="s">
        <v>57</v>
      </c>
      <c r="C3054" s="32" t="str">
        <f>VLOOKUP(B3054,lookup!A:C,3,FALSE)</f>
        <v>Non Metropolitan Fire Authorities</v>
      </c>
      <c r="D3054" s="32" t="str">
        <f>VLOOKUP(B3054,lookup!A:D,4,FALSE)</f>
        <v>E31000018</v>
      </c>
      <c r="E3054" s="32" t="s">
        <v>178</v>
      </c>
      <c r="F3054" s="32" t="s">
        <v>150</v>
      </c>
      <c r="G3054" s="57">
        <v>0</v>
      </c>
      <c r="H3054" s="145"/>
      <c r="I3054" s="144">
        <v>0</v>
      </c>
      <c r="J3054" s="146">
        <f t="shared" si="24"/>
        <v>0</v>
      </c>
    </row>
    <row r="3055" spans="1:10" s="32" customFormat="1" x14ac:dyDescent="0.3">
      <c r="A3055" s="32">
        <v>2017</v>
      </c>
      <c r="B3055" s="32" t="s">
        <v>57</v>
      </c>
      <c r="C3055" s="32" t="str">
        <f>VLOOKUP(B3055,lookup!A:C,3,FALSE)</f>
        <v>Non Metropolitan Fire Authorities</v>
      </c>
      <c r="D3055" s="32" t="str">
        <f>VLOOKUP(B3055,lookup!A:D,4,FALSE)</f>
        <v>E31000018</v>
      </c>
      <c r="E3055" s="32" t="s">
        <v>179</v>
      </c>
      <c r="F3055" s="32" t="s">
        <v>150</v>
      </c>
      <c r="G3055" s="57">
        <v>1</v>
      </c>
      <c r="H3055" s="145"/>
      <c r="I3055" s="144">
        <v>1</v>
      </c>
      <c r="J3055" s="146">
        <f t="shared" si="24"/>
        <v>0</v>
      </c>
    </row>
    <row r="3056" spans="1:10" s="32" customFormat="1" x14ac:dyDescent="0.3">
      <c r="A3056" s="32">
        <v>2017</v>
      </c>
      <c r="B3056" s="32" t="s">
        <v>57</v>
      </c>
      <c r="C3056" s="32" t="str">
        <f>VLOOKUP(B3056,lookup!A:C,3,FALSE)</f>
        <v>Non Metropolitan Fire Authorities</v>
      </c>
      <c r="D3056" s="32" t="str">
        <f>VLOOKUP(B3056,lookup!A:D,4,FALSE)</f>
        <v>E31000018</v>
      </c>
      <c r="E3056" s="32" t="s">
        <v>1087</v>
      </c>
      <c r="F3056" s="32" t="s">
        <v>150</v>
      </c>
      <c r="G3056" s="57">
        <v>0</v>
      </c>
      <c r="H3056" s="145"/>
      <c r="I3056" s="144">
        <v>0</v>
      </c>
      <c r="J3056" s="146">
        <f t="shared" si="24"/>
        <v>0</v>
      </c>
    </row>
    <row r="3057" spans="1:10" s="32" customFormat="1" x14ac:dyDescent="0.3">
      <c r="A3057" s="32">
        <v>2017</v>
      </c>
      <c r="B3057" s="32" t="s">
        <v>57</v>
      </c>
      <c r="C3057" s="32" t="str">
        <f>VLOOKUP(B3057,lookup!A:C,3,FALSE)</f>
        <v>Non Metropolitan Fire Authorities</v>
      </c>
      <c r="D3057" s="32" t="str">
        <f>VLOOKUP(B3057,lookup!A:D,4,FALSE)</f>
        <v>E31000018</v>
      </c>
      <c r="E3057" s="32" t="s">
        <v>176</v>
      </c>
      <c r="F3057" s="32" t="s">
        <v>150</v>
      </c>
      <c r="G3057" s="57">
        <v>2</v>
      </c>
      <c r="H3057" s="145"/>
      <c r="I3057" s="144">
        <v>2</v>
      </c>
      <c r="J3057" s="146">
        <f t="shared" si="24"/>
        <v>0</v>
      </c>
    </row>
    <row r="3058" spans="1:10" s="32" customFormat="1" x14ac:dyDescent="0.3">
      <c r="A3058" s="32">
        <v>2017</v>
      </c>
      <c r="B3058" s="32" t="s">
        <v>60</v>
      </c>
      <c r="C3058" s="32" t="str">
        <f>VLOOKUP(B3058,lookup!A:C,3,FALSE)</f>
        <v>Non Metropolitan Fire Authorities</v>
      </c>
      <c r="D3058" s="32" t="str">
        <f>VLOOKUP(B3058,lookup!A:D,4,FALSE)</f>
        <v>E31000019</v>
      </c>
      <c r="E3058" s="32" t="s">
        <v>175</v>
      </c>
      <c r="F3058" s="32" t="s">
        <v>157</v>
      </c>
      <c r="G3058" s="57">
        <v>427</v>
      </c>
      <c r="H3058" s="145"/>
      <c r="I3058" s="144">
        <v>427</v>
      </c>
      <c r="J3058" s="146">
        <f t="shared" si="24"/>
        <v>0</v>
      </c>
    </row>
    <row r="3059" spans="1:10" s="32" customFormat="1" x14ac:dyDescent="0.3">
      <c r="A3059" s="32">
        <v>2017</v>
      </c>
      <c r="B3059" s="32" t="s">
        <v>60</v>
      </c>
      <c r="C3059" s="32" t="str">
        <f>VLOOKUP(B3059,lookup!A:C,3,FALSE)</f>
        <v>Non Metropolitan Fire Authorities</v>
      </c>
      <c r="D3059" s="32" t="str">
        <f>VLOOKUP(B3059,lookup!A:D,4,FALSE)</f>
        <v>E31000019</v>
      </c>
      <c r="E3059" s="32" t="s">
        <v>177</v>
      </c>
      <c r="F3059" s="32" t="s">
        <v>157</v>
      </c>
      <c r="G3059" s="57">
        <v>7</v>
      </c>
      <c r="H3059" s="145"/>
      <c r="I3059" s="144">
        <v>7</v>
      </c>
      <c r="J3059" s="146">
        <f t="shared" si="24"/>
        <v>0</v>
      </c>
    </row>
    <row r="3060" spans="1:10" s="32" customFormat="1" x14ac:dyDescent="0.3">
      <c r="A3060" s="32">
        <v>2017</v>
      </c>
      <c r="B3060" s="32" t="s">
        <v>60</v>
      </c>
      <c r="C3060" s="32" t="str">
        <f>VLOOKUP(B3060,lookup!A:C,3,FALSE)</f>
        <v>Non Metropolitan Fire Authorities</v>
      </c>
      <c r="D3060" s="32" t="str">
        <f>VLOOKUP(B3060,lookup!A:D,4,FALSE)</f>
        <v>E31000019</v>
      </c>
      <c r="E3060" s="32" t="s">
        <v>178</v>
      </c>
      <c r="F3060" s="32" t="s">
        <v>157</v>
      </c>
      <c r="G3060" s="57">
        <v>1</v>
      </c>
      <c r="H3060" s="145"/>
      <c r="I3060" s="144">
        <v>1</v>
      </c>
      <c r="J3060" s="146">
        <f t="shared" si="24"/>
        <v>0</v>
      </c>
    </row>
    <row r="3061" spans="1:10" s="32" customFormat="1" x14ac:dyDescent="0.3">
      <c r="A3061" s="32">
        <v>2017</v>
      </c>
      <c r="B3061" s="32" t="s">
        <v>60</v>
      </c>
      <c r="C3061" s="32" t="str">
        <f>VLOOKUP(B3061,lookup!A:C,3,FALSE)</f>
        <v>Non Metropolitan Fire Authorities</v>
      </c>
      <c r="D3061" s="32" t="str">
        <f>VLOOKUP(B3061,lookup!A:D,4,FALSE)</f>
        <v>E31000019</v>
      </c>
      <c r="E3061" s="32" t="s">
        <v>179</v>
      </c>
      <c r="F3061" s="32" t="s">
        <v>157</v>
      </c>
      <c r="G3061" s="57">
        <v>3</v>
      </c>
      <c r="H3061" s="145"/>
      <c r="I3061" s="144">
        <v>3</v>
      </c>
      <c r="J3061" s="146">
        <f t="shared" si="24"/>
        <v>0</v>
      </c>
    </row>
    <row r="3062" spans="1:10" s="32" customFormat="1" x14ac:dyDescent="0.3">
      <c r="A3062" s="32">
        <v>2017</v>
      </c>
      <c r="B3062" s="32" t="s">
        <v>60</v>
      </c>
      <c r="C3062" s="32" t="str">
        <f>VLOOKUP(B3062,lookup!A:C,3,FALSE)</f>
        <v>Non Metropolitan Fire Authorities</v>
      </c>
      <c r="D3062" s="32" t="str">
        <f>VLOOKUP(B3062,lookup!A:D,4,FALSE)</f>
        <v>E31000019</v>
      </c>
      <c r="E3062" s="32" t="s">
        <v>1087</v>
      </c>
      <c r="F3062" s="32" t="s">
        <v>157</v>
      </c>
      <c r="G3062" s="57">
        <v>3</v>
      </c>
      <c r="H3062" s="145"/>
      <c r="I3062" s="144">
        <v>3</v>
      </c>
      <c r="J3062" s="146">
        <f t="shared" si="24"/>
        <v>0</v>
      </c>
    </row>
    <row r="3063" spans="1:10" s="32" customFormat="1" x14ac:dyDescent="0.3">
      <c r="A3063" s="32">
        <v>2017</v>
      </c>
      <c r="B3063" s="32" t="s">
        <v>60</v>
      </c>
      <c r="C3063" s="32" t="str">
        <f>VLOOKUP(B3063,lookup!A:C,3,FALSE)</f>
        <v>Non Metropolitan Fire Authorities</v>
      </c>
      <c r="D3063" s="32" t="str">
        <f>VLOOKUP(B3063,lookup!A:D,4,FALSE)</f>
        <v>E31000019</v>
      </c>
      <c r="E3063" s="32" t="s">
        <v>176</v>
      </c>
      <c r="F3063" s="32" t="s">
        <v>157</v>
      </c>
      <c r="G3063" s="57">
        <v>24</v>
      </c>
      <c r="H3063" s="145"/>
      <c r="I3063" s="144">
        <v>24</v>
      </c>
      <c r="J3063" s="146">
        <f t="shared" si="24"/>
        <v>0</v>
      </c>
    </row>
    <row r="3064" spans="1:10" s="32" customFormat="1" x14ac:dyDescent="0.3">
      <c r="A3064" s="32">
        <v>2017</v>
      </c>
      <c r="B3064" s="32" t="s">
        <v>60</v>
      </c>
      <c r="C3064" s="32" t="str">
        <f>VLOOKUP(B3064,lookup!A:C,3,FALSE)</f>
        <v>Non Metropolitan Fire Authorities</v>
      </c>
      <c r="D3064" s="32" t="str">
        <f>VLOOKUP(B3064,lookup!A:D,4,FALSE)</f>
        <v>E31000019</v>
      </c>
      <c r="E3064" s="32" t="s">
        <v>175</v>
      </c>
      <c r="F3064" s="32" t="s">
        <v>158</v>
      </c>
      <c r="G3064" s="57">
        <v>211</v>
      </c>
      <c r="H3064" s="145"/>
      <c r="I3064" s="144">
        <v>211</v>
      </c>
      <c r="J3064" s="146">
        <f t="shared" si="24"/>
        <v>0</v>
      </c>
    </row>
    <row r="3065" spans="1:10" s="32" customFormat="1" x14ac:dyDescent="0.3">
      <c r="A3065" s="32">
        <v>2017</v>
      </c>
      <c r="B3065" s="32" t="s">
        <v>60</v>
      </c>
      <c r="C3065" s="32" t="str">
        <f>VLOOKUP(B3065,lookup!A:C,3,FALSE)</f>
        <v>Non Metropolitan Fire Authorities</v>
      </c>
      <c r="D3065" s="32" t="str">
        <f>VLOOKUP(B3065,lookup!A:D,4,FALSE)</f>
        <v>E31000019</v>
      </c>
      <c r="E3065" s="32" t="s">
        <v>177</v>
      </c>
      <c r="F3065" s="32" t="s">
        <v>158</v>
      </c>
      <c r="G3065" s="57">
        <v>1</v>
      </c>
      <c r="H3065" s="145"/>
      <c r="I3065" s="144">
        <v>1</v>
      </c>
      <c r="J3065" s="146">
        <f t="shared" si="24"/>
        <v>0</v>
      </c>
    </row>
    <row r="3066" spans="1:10" s="32" customFormat="1" x14ac:dyDescent="0.3">
      <c r="A3066" s="32">
        <v>2017</v>
      </c>
      <c r="B3066" s="32" t="s">
        <v>60</v>
      </c>
      <c r="C3066" s="32" t="str">
        <f>VLOOKUP(B3066,lookup!A:C,3,FALSE)</f>
        <v>Non Metropolitan Fire Authorities</v>
      </c>
      <c r="D3066" s="32" t="str">
        <f>VLOOKUP(B3066,lookup!A:D,4,FALSE)</f>
        <v>E31000019</v>
      </c>
      <c r="E3066" s="32" t="s">
        <v>178</v>
      </c>
      <c r="F3066" s="32" t="s">
        <v>158</v>
      </c>
      <c r="G3066" s="57">
        <v>0</v>
      </c>
      <c r="H3066" s="145"/>
      <c r="I3066" s="144">
        <v>0</v>
      </c>
      <c r="J3066" s="146">
        <f t="shared" si="24"/>
        <v>0</v>
      </c>
    </row>
    <row r="3067" spans="1:10" s="32" customFormat="1" x14ac:dyDescent="0.3">
      <c r="A3067" s="32">
        <v>2017</v>
      </c>
      <c r="B3067" s="32" t="s">
        <v>60</v>
      </c>
      <c r="C3067" s="32" t="str">
        <f>VLOOKUP(B3067,lookup!A:C,3,FALSE)</f>
        <v>Non Metropolitan Fire Authorities</v>
      </c>
      <c r="D3067" s="32" t="str">
        <f>VLOOKUP(B3067,lookup!A:D,4,FALSE)</f>
        <v>E31000019</v>
      </c>
      <c r="E3067" s="32" t="s">
        <v>179</v>
      </c>
      <c r="F3067" s="32" t="s">
        <v>158</v>
      </c>
      <c r="G3067" s="57">
        <v>1</v>
      </c>
      <c r="H3067" s="145"/>
      <c r="I3067" s="144">
        <v>1</v>
      </c>
      <c r="J3067" s="146">
        <f t="shared" si="24"/>
        <v>0</v>
      </c>
    </row>
    <row r="3068" spans="1:10" s="32" customFormat="1" x14ac:dyDescent="0.3">
      <c r="A3068" s="32">
        <v>2017</v>
      </c>
      <c r="B3068" s="32" t="s">
        <v>60</v>
      </c>
      <c r="C3068" s="32" t="str">
        <f>VLOOKUP(B3068,lookup!A:C,3,FALSE)</f>
        <v>Non Metropolitan Fire Authorities</v>
      </c>
      <c r="D3068" s="32" t="str">
        <f>VLOOKUP(B3068,lookup!A:D,4,FALSE)</f>
        <v>E31000019</v>
      </c>
      <c r="E3068" s="32" t="s">
        <v>1087</v>
      </c>
      <c r="F3068" s="32" t="s">
        <v>158</v>
      </c>
      <c r="G3068" s="57">
        <v>1</v>
      </c>
      <c r="H3068" s="145"/>
      <c r="I3068" s="144">
        <v>1</v>
      </c>
      <c r="J3068" s="146">
        <f t="shared" si="24"/>
        <v>0</v>
      </c>
    </row>
    <row r="3069" spans="1:10" s="32" customFormat="1" x14ac:dyDescent="0.3">
      <c r="A3069" s="32">
        <v>2017</v>
      </c>
      <c r="B3069" s="32" t="s">
        <v>60</v>
      </c>
      <c r="C3069" s="32" t="str">
        <f>VLOOKUP(B3069,lookup!A:C,3,FALSE)</f>
        <v>Non Metropolitan Fire Authorities</v>
      </c>
      <c r="D3069" s="32" t="str">
        <f>VLOOKUP(B3069,lookup!A:D,4,FALSE)</f>
        <v>E31000019</v>
      </c>
      <c r="E3069" s="32" t="s">
        <v>176</v>
      </c>
      <c r="F3069" s="32" t="s">
        <v>158</v>
      </c>
      <c r="G3069" s="57">
        <v>13</v>
      </c>
      <c r="H3069" s="145"/>
      <c r="I3069" s="144">
        <v>13</v>
      </c>
      <c r="J3069" s="146">
        <f t="shared" si="24"/>
        <v>0</v>
      </c>
    </row>
    <row r="3070" spans="1:10" s="32" customFormat="1" x14ac:dyDescent="0.3">
      <c r="A3070" s="32">
        <v>2017</v>
      </c>
      <c r="B3070" s="32" t="s">
        <v>60</v>
      </c>
      <c r="C3070" s="32" t="str">
        <f>VLOOKUP(B3070,lookup!A:C,3,FALSE)</f>
        <v>Non Metropolitan Fire Authorities</v>
      </c>
      <c r="D3070" s="32" t="str">
        <f>VLOOKUP(B3070,lookup!A:D,4,FALSE)</f>
        <v>E31000019</v>
      </c>
      <c r="E3070" s="32" t="s">
        <v>175</v>
      </c>
      <c r="F3070" s="32" t="s">
        <v>149</v>
      </c>
      <c r="G3070" s="57">
        <v>26</v>
      </c>
      <c r="H3070" s="145"/>
      <c r="I3070" s="144">
        <v>26</v>
      </c>
      <c r="J3070" s="146">
        <f t="shared" si="24"/>
        <v>0</v>
      </c>
    </row>
    <row r="3071" spans="1:10" s="32" customFormat="1" x14ac:dyDescent="0.3">
      <c r="A3071" s="32">
        <v>2017</v>
      </c>
      <c r="B3071" s="32" t="s">
        <v>60</v>
      </c>
      <c r="C3071" s="32" t="str">
        <f>VLOOKUP(B3071,lookup!A:C,3,FALSE)</f>
        <v>Non Metropolitan Fire Authorities</v>
      </c>
      <c r="D3071" s="32" t="str">
        <f>VLOOKUP(B3071,lookup!A:D,4,FALSE)</f>
        <v>E31000019</v>
      </c>
      <c r="E3071" s="32" t="s">
        <v>177</v>
      </c>
      <c r="F3071" s="32" t="s">
        <v>149</v>
      </c>
      <c r="G3071" s="57">
        <v>0</v>
      </c>
      <c r="H3071" s="145"/>
      <c r="I3071" s="144">
        <v>0</v>
      </c>
      <c r="J3071" s="146">
        <f t="shared" si="24"/>
        <v>0</v>
      </c>
    </row>
    <row r="3072" spans="1:10" s="32" customFormat="1" x14ac:dyDescent="0.3">
      <c r="A3072" s="32">
        <v>2017</v>
      </c>
      <c r="B3072" s="32" t="s">
        <v>60</v>
      </c>
      <c r="C3072" s="32" t="str">
        <f>VLOOKUP(B3072,lookup!A:C,3,FALSE)</f>
        <v>Non Metropolitan Fire Authorities</v>
      </c>
      <c r="D3072" s="32" t="str">
        <f>VLOOKUP(B3072,lookup!A:D,4,FALSE)</f>
        <v>E31000019</v>
      </c>
      <c r="E3072" s="32" t="s">
        <v>178</v>
      </c>
      <c r="F3072" s="32" t="s">
        <v>149</v>
      </c>
      <c r="G3072" s="57">
        <v>0</v>
      </c>
      <c r="H3072" s="145"/>
      <c r="I3072" s="144">
        <v>0</v>
      </c>
      <c r="J3072" s="146">
        <f t="shared" si="24"/>
        <v>0</v>
      </c>
    </row>
    <row r="3073" spans="1:10" s="32" customFormat="1" x14ac:dyDescent="0.3">
      <c r="A3073" s="32">
        <v>2017</v>
      </c>
      <c r="B3073" s="32" t="s">
        <v>60</v>
      </c>
      <c r="C3073" s="32" t="str">
        <f>VLOOKUP(B3073,lookup!A:C,3,FALSE)</f>
        <v>Non Metropolitan Fire Authorities</v>
      </c>
      <c r="D3073" s="32" t="str">
        <f>VLOOKUP(B3073,lookup!A:D,4,FALSE)</f>
        <v>E31000019</v>
      </c>
      <c r="E3073" s="32" t="s">
        <v>179</v>
      </c>
      <c r="F3073" s="32" t="s">
        <v>149</v>
      </c>
      <c r="G3073" s="57">
        <v>0</v>
      </c>
      <c r="H3073" s="145"/>
      <c r="I3073" s="144">
        <v>0</v>
      </c>
      <c r="J3073" s="146">
        <f t="shared" si="24"/>
        <v>0</v>
      </c>
    </row>
    <row r="3074" spans="1:10" s="32" customFormat="1" x14ac:dyDescent="0.3">
      <c r="A3074" s="32">
        <v>2017</v>
      </c>
      <c r="B3074" s="32" t="s">
        <v>60</v>
      </c>
      <c r="C3074" s="32" t="str">
        <f>VLOOKUP(B3074,lookup!A:C,3,FALSE)</f>
        <v>Non Metropolitan Fire Authorities</v>
      </c>
      <c r="D3074" s="32" t="str">
        <f>VLOOKUP(B3074,lookup!A:D,4,FALSE)</f>
        <v>E31000019</v>
      </c>
      <c r="E3074" s="32" t="s">
        <v>1087</v>
      </c>
      <c r="F3074" s="32" t="s">
        <v>149</v>
      </c>
      <c r="G3074" s="57">
        <v>0</v>
      </c>
      <c r="H3074" s="145"/>
      <c r="I3074" s="144">
        <v>0</v>
      </c>
      <c r="J3074" s="146">
        <f t="shared" si="24"/>
        <v>0</v>
      </c>
    </row>
    <row r="3075" spans="1:10" s="32" customFormat="1" x14ac:dyDescent="0.3">
      <c r="A3075" s="32">
        <v>2017</v>
      </c>
      <c r="B3075" s="32" t="s">
        <v>60</v>
      </c>
      <c r="C3075" s="32" t="str">
        <f>VLOOKUP(B3075,lookup!A:C,3,FALSE)</f>
        <v>Non Metropolitan Fire Authorities</v>
      </c>
      <c r="D3075" s="32" t="str">
        <f>VLOOKUP(B3075,lookup!A:D,4,FALSE)</f>
        <v>E31000019</v>
      </c>
      <c r="E3075" s="32" t="s">
        <v>176</v>
      </c>
      <c r="F3075" s="32" t="s">
        <v>149</v>
      </c>
      <c r="G3075" s="57">
        <v>0</v>
      </c>
      <c r="H3075" s="145"/>
      <c r="I3075" s="144">
        <v>0</v>
      </c>
      <c r="J3075" s="146">
        <f t="shared" ref="J3075:J3138" si="25">G3075-I3075</f>
        <v>0</v>
      </c>
    </row>
    <row r="3076" spans="1:10" s="32" customFormat="1" x14ac:dyDescent="0.3">
      <c r="A3076" s="32">
        <v>2017</v>
      </c>
      <c r="B3076" s="32" t="s">
        <v>60</v>
      </c>
      <c r="C3076" s="32" t="str">
        <f>VLOOKUP(B3076,lookup!A:C,3,FALSE)</f>
        <v>Non Metropolitan Fire Authorities</v>
      </c>
      <c r="D3076" s="32" t="str">
        <f>VLOOKUP(B3076,lookup!A:D,4,FALSE)</f>
        <v>E31000019</v>
      </c>
      <c r="E3076" s="32" t="s">
        <v>175</v>
      </c>
      <c r="F3076" s="32" t="s">
        <v>150</v>
      </c>
      <c r="G3076" s="57">
        <v>140</v>
      </c>
      <c r="H3076" s="145"/>
      <c r="I3076" s="144">
        <v>140</v>
      </c>
      <c r="J3076" s="146">
        <f t="shared" si="25"/>
        <v>0</v>
      </c>
    </row>
    <row r="3077" spans="1:10" s="32" customFormat="1" x14ac:dyDescent="0.3">
      <c r="A3077" s="32">
        <v>2017</v>
      </c>
      <c r="B3077" s="32" t="s">
        <v>60</v>
      </c>
      <c r="C3077" s="32" t="str">
        <f>VLOOKUP(B3077,lookup!A:C,3,FALSE)</f>
        <v>Non Metropolitan Fire Authorities</v>
      </c>
      <c r="D3077" s="32" t="str">
        <f>VLOOKUP(B3077,lookup!A:D,4,FALSE)</f>
        <v>E31000019</v>
      </c>
      <c r="E3077" s="32" t="s">
        <v>177</v>
      </c>
      <c r="F3077" s="32" t="s">
        <v>150</v>
      </c>
      <c r="G3077" s="57">
        <v>1</v>
      </c>
      <c r="H3077" s="145"/>
      <c r="I3077" s="144">
        <v>1</v>
      </c>
      <c r="J3077" s="146">
        <f t="shared" si="25"/>
        <v>0</v>
      </c>
    </row>
    <row r="3078" spans="1:10" s="32" customFormat="1" x14ac:dyDescent="0.3">
      <c r="A3078" s="32">
        <v>2017</v>
      </c>
      <c r="B3078" s="32" t="s">
        <v>60</v>
      </c>
      <c r="C3078" s="32" t="str">
        <f>VLOOKUP(B3078,lookup!A:C,3,FALSE)</f>
        <v>Non Metropolitan Fire Authorities</v>
      </c>
      <c r="D3078" s="32" t="str">
        <f>VLOOKUP(B3078,lookup!A:D,4,FALSE)</f>
        <v>E31000019</v>
      </c>
      <c r="E3078" s="32" t="s">
        <v>178</v>
      </c>
      <c r="F3078" s="32" t="s">
        <v>150</v>
      </c>
      <c r="G3078" s="57">
        <v>2</v>
      </c>
      <c r="H3078" s="145"/>
      <c r="I3078" s="144">
        <v>2</v>
      </c>
      <c r="J3078" s="146">
        <f t="shared" si="25"/>
        <v>0</v>
      </c>
    </row>
    <row r="3079" spans="1:10" s="32" customFormat="1" x14ac:dyDescent="0.3">
      <c r="A3079" s="32">
        <v>2017</v>
      </c>
      <c r="B3079" s="32" t="s">
        <v>60</v>
      </c>
      <c r="C3079" s="32" t="str">
        <f>VLOOKUP(B3079,lookup!A:C,3,FALSE)</f>
        <v>Non Metropolitan Fire Authorities</v>
      </c>
      <c r="D3079" s="32" t="str">
        <f>VLOOKUP(B3079,lookup!A:D,4,FALSE)</f>
        <v>E31000019</v>
      </c>
      <c r="E3079" s="32" t="s">
        <v>179</v>
      </c>
      <c r="F3079" s="32" t="s">
        <v>150</v>
      </c>
      <c r="G3079" s="57">
        <v>2</v>
      </c>
      <c r="H3079" s="145"/>
      <c r="I3079" s="144">
        <v>2</v>
      </c>
      <c r="J3079" s="146">
        <f t="shared" si="25"/>
        <v>0</v>
      </c>
    </row>
    <row r="3080" spans="1:10" s="32" customFormat="1" x14ac:dyDescent="0.3">
      <c r="A3080" s="32">
        <v>2017</v>
      </c>
      <c r="B3080" s="32" t="s">
        <v>60</v>
      </c>
      <c r="C3080" s="32" t="str">
        <f>VLOOKUP(B3080,lookup!A:C,3,FALSE)</f>
        <v>Non Metropolitan Fire Authorities</v>
      </c>
      <c r="D3080" s="32" t="str">
        <f>VLOOKUP(B3080,lookup!A:D,4,FALSE)</f>
        <v>E31000019</v>
      </c>
      <c r="E3080" s="32" t="s">
        <v>1087</v>
      </c>
      <c r="F3080" s="32" t="s">
        <v>150</v>
      </c>
      <c r="G3080" s="57">
        <v>0</v>
      </c>
      <c r="H3080" s="145"/>
      <c r="I3080" s="144">
        <v>0</v>
      </c>
      <c r="J3080" s="146">
        <f t="shared" si="25"/>
        <v>0</v>
      </c>
    </row>
    <row r="3081" spans="1:10" s="32" customFormat="1" x14ac:dyDescent="0.3">
      <c r="A3081" s="32">
        <v>2017</v>
      </c>
      <c r="B3081" s="32" t="s">
        <v>60</v>
      </c>
      <c r="C3081" s="32" t="str">
        <f>VLOOKUP(B3081,lookup!A:C,3,FALSE)</f>
        <v>Non Metropolitan Fire Authorities</v>
      </c>
      <c r="D3081" s="32" t="str">
        <f>VLOOKUP(B3081,lookup!A:D,4,FALSE)</f>
        <v>E31000019</v>
      </c>
      <c r="E3081" s="32" t="s">
        <v>176</v>
      </c>
      <c r="F3081" s="32" t="s">
        <v>150</v>
      </c>
      <c r="G3081" s="57">
        <v>6</v>
      </c>
      <c r="H3081" s="145"/>
      <c r="I3081" s="144">
        <v>6</v>
      </c>
      <c r="J3081" s="146">
        <f t="shared" si="25"/>
        <v>0</v>
      </c>
    </row>
    <row r="3082" spans="1:10" s="32" customFormat="1" x14ac:dyDescent="0.3">
      <c r="A3082" s="32">
        <v>2017</v>
      </c>
      <c r="B3082" s="32" t="s">
        <v>63</v>
      </c>
      <c r="C3082" s="32" t="str">
        <f>VLOOKUP(B3082,lookup!A:C,3,FALSE)</f>
        <v>Non Metropolitan Fire Authorities</v>
      </c>
      <c r="D3082" s="32" t="str">
        <f>VLOOKUP(B3082,lookup!A:D,4,FALSE)</f>
        <v>E31000020</v>
      </c>
      <c r="E3082" s="32" t="s">
        <v>175</v>
      </c>
      <c r="F3082" s="32" t="s">
        <v>157</v>
      </c>
      <c r="G3082" s="57">
        <v>455</v>
      </c>
      <c r="H3082" s="145"/>
      <c r="I3082" s="144">
        <v>455</v>
      </c>
      <c r="J3082" s="146">
        <f t="shared" si="25"/>
        <v>0</v>
      </c>
    </row>
    <row r="3083" spans="1:10" s="32" customFormat="1" x14ac:dyDescent="0.3">
      <c r="A3083" s="32">
        <v>2017</v>
      </c>
      <c r="B3083" s="32" t="s">
        <v>63</v>
      </c>
      <c r="C3083" s="32" t="str">
        <f>VLOOKUP(B3083,lookup!A:C,3,FALSE)</f>
        <v>Non Metropolitan Fire Authorities</v>
      </c>
      <c r="D3083" s="32" t="str">
        <f>VLOOKUP(B3083,lookup!A:D,4,FALSE)</f>
        <v>E31000020</v>
      </c>
      <c r="E3083" s="32" t="s">
        <v>177</v>
      </c>
      <c r="F3083" s="32" t="s">
        <v>157</v>
      </c>
      <c r="G3083" s="57">
        <v>5</v>
      </c>
      <c r="H3083" s="145"/>
      <c r="I3083" s="144">
        <v>5</v>
      </c>
      <c r="J3083" s="146">
        <f t="shared" si="25"/>
        <v>0</v>
      </c>
    </row>
    <row r="3084" spans="1:10" s="32" customFormat="1" x14ac:dyDescent="0.3">
      <c r="A3084" s="32">
        <v>2017</v>
      </c>
      <c r="B3084" s="32" t="s">
        <v>63</v>
      </c>
      <c r="C3084" s="32" t="str">
        <f>VLOOKUP(B3084,lookup!A:C,3,FALSE)</f>
        <v>Non Metropolitan Fire Authorities</v>
      </c>
      <c r="D3084" s="32" t="str">
        <f>VLOOKUP(B3084,lookup!A:D,4,FALSE)</f>
        <v>E31000020</v>
      </c>
      <c r="E3084" s="32" t="s">
        <v>178</v>
      </c>
      <c r="F3084" s="32" t="s">
        <v>157</v>
      </c>
      <c r="G3084" s="57">
        <v>0</v>
      </c>
      <c r="H3084" s="145"/>
      <c r="I3084" s="144">
        <v>0</v>
      </c>
      <c r="J3084" s="146">
        <f t="shared" si="25"/>
        <v>0</v>
      </c>
    </row>
    <row r="3085" spans="1:10" s="32" customFormat="1" x14ac:dyDescent="0.3">
      <c r="A3085" s="32">
        <v>2017</v>
      </c>
      <c r="B3085" s="32" t="s">
        <v>63</v>
      </c>
      <c r="C3085" s="32" t="str">
        <f>VLOOKUP(B3085,lookup!A:C,3,FALSE)</f>
        <v>Non Metropolitan Fire Authorities</v>
      </c>
      <c r="D3085" s="32" t="str">
        <f>VLOOKUP(B3085,lookup!A:D,4,FALSE)</f>
        <v>E31000020</v>
      </c>
      <c r="E3085" s="32" t="s">
        <v>179</v>
      </c>
      <c r="F3085" s="32" t="s">
        <v>157</v>
      </c>
      <c r="G3085" s="57">
        <v>2</v>
      </c>
      <c r="H3085" s="145"/>
      <c r="I3085" s="144">
        <v>2</v>
      </c>
      <c r="J3085" s="146">
        <f t="shared" si="25"/>
        <v>0</v>
      </c>
    </row>
    <row r="3086" spans="1:10" s="32" customFormat="1" x14ac:dyDescent="0.3">
      <c r="A3086" s="32">
        <v>2017</v>
      </c>
      <c r="B3086" s="32" t="s">
        <v>63</v>
      </c>
      <c r="C3086" s="32" t="str">
        <f>VLOOKUP(B3086,lookup!A:C,3,FALSE)</f>
        <v>Non Metropolitan Fire Authorities</v>
      </c>
      <c r="D3086" s="32" t="str">
        <f>VLOOKUP(B3086,lookup!A:D,4,FALSE)</f>
        <v>E31000020</v>
      </c>
      <c r="E3086" s="32" t="s">
        <v>1087</v>
      </c>
      <c r="F3086" s="32" t="s">
        <v>157</v>
      </c>
      <c r="G3086" s="57">
        <v>0</v>
      </c>
      <c r="H3086" s="145"/>
      <c r="I3086" s="144">
        <v>0</v>
      </c>
      <c r="J3086" s="146">
        <f t="shared" si="25"/>
        <v>0</v>
      </c>
    </row>
    <row r="3087" spans="1:10" s="32" customFormat="1" x14ac:dyDescent="0.3">
      <c r="A3087" s="32">
        <v>2017</v>
      </c>
      <c r="B3087" s="32" t="s">
        <v>63</v>
      </c>
      <c r="C3087" s="32" t="str">
        <f>VLOOKUP(B3087,lookup!A:C,3,FALSE)</f>
        <v>Non Metropolitan Fire Authorities</v>
      </c>
      <c r="D3087" s="32" t="str">
        <f>VLOOKUP(B3087,lookup!A:D,4,FALSE)</f>
        <v>E31000020</v>
      </c>
      <c r="E3087" s="32" t="s">
        <v>176</v>
      </c>
      <c r="F3087" s="32" t="s">
        <v>157</v>
      </c>
      <c r="G3087" s="57">
        <v>20</v>
      </c>
      <c r="H3087" s="145"/>
      <c r="I3087" s="144">
        <v>20</v>
      </c>
      <c r="J3087" s="146">
        <f t="shared" si="25"/>
        <v>0</v>
      </c>
    </row>
    <row r="3088" spans="1:10" s="32" customFormat="1" x14ac:dyDescent="0.3">
      <c r="A3088" s="32">
        <v>2017</v>
      </c>
      <c r="B3088" s="32" t="s">
        <v>63</v>
      </c>
      <c r="C3088" s="32" t="str">
        <f>VLOOKUP(B3088,lookup!A:C,3,FALSE)</f>
        <v>Non Metropolitan Fire Authorities</v>
      </c>
      <c r="D3088" s="32" t="str">
        <f>VLOOKUP(B3088,lookup!A:D,4,FALSE)</f>
        <v>E31000020</v>
      </c>
      <c r="E3088" s="32" t="s">
        <v>175</v>
      </c>
      <c r="F3088" s="32" t="s">
        <v>158</v>
      </c>
      <c r="G3088" s="57">
        <v>263</v>
      </c>
      <c r="H3088" s="145"/>
      <c r="I3088" s="144">
        <v>263</v>
      </c>
      <c r="J3088" s="146">
        <f t="shared" si="25"/>
        <v>0</v>
      </c>
    </row>
    <row r="3089" spans="1:10" s="32" customFormat="1" x14ac:dyDescent="0.3">
      <c r="A3089" s="32">
        <v>2017</v>
      </c>
      <c r="B3089" s="32" t="s">
        <v>63</v>
      </c>
      <c r="C3089" s="32" t="str">
        <f>VLOOKUP(B3089,lookup!A:C,3,FALSE)</f>
        <v>Non Metropolitan Fire Authorities</v>
      </c>
      <c r="D3089" s="32" t="str">
        <f>VLOOKUP(B3089,lookup!A:D,4,FALSE)</f>
        <v>E31000020</v>
      </c>
      <c r="E3089" s="32" t="s">
        <v>177</v>
      </c>
      <c r="F3089" s="32" t="s">
        <v>158</v>
      </c>
      <c r="G3089" s="57">
        <v>3</v>
      </c>
      <c r="H3089" s="145"/>
      <c r="I3089" s="144">
        <v>3</v>
      </c>
      <c r="J3089" s="146">
        <f t="shared" si="25"/>
        <v>0</v>
      </c>
    </row>
    <row r="3090" spans="1:10" s="32" customFormat="1" x14ac:dyDescent="0.3">
      <c r="A3090" s="32">
        <v>2017</v>
      </c>
      <c r="B3090" s="32" t="s">
        <v>63</v>
      </c>
      <c r="C3090" s="32" t="str">
        <f>VLOOKUP(B3090,lookup!A:C,3,FALSE)</f>
        <v>Non Metropolitan Fire Authorities</v>
      </c>
      <c r="D3090" s="32" t="str">
        <f>VLOOKUP(B3090,lookup!A:D,4,FALSE)</f>
        <v>E31000020</v>
      </c>
      <c r="E3090" s="32" t="s">
        <v>178</v>
      </c>
      <c r="F3090" s="32" t="s">
        <v>158</v>
      </c>
      <c r="G3090" s="57">
        <v>0</v>
      </c>
      <c r="H3090" s="145"/>
      <c r="I3090" s="144">
        <v>0</v>
      </c>
      <c r="J3090" s="146">
        <f t="shared" si="25"/>
        <v>0</v>
      </c>
    </row>
    <row r="3091" spans="1:10" s="32" customFormat="1" x14ac:dyDescent="0.3">
      <c r="A3091" s="32">
        <v>2017</v>
      </c>
      <c r="B3091" s="32" t="s">
        <v>63</v>
      </c>
      <c r="C3091" s="32" t="str">
        <f>VLOOKUP(B3091,lookup!A:C,3,FALSE)</f>
        <v>Non Metropolitan Fire Authorities</v>
      </c>
      <c r="D3091" s="32" t="str">
        <f>VLOOKUP(B3091,lookup!A:D,4,FALSE)</f>
        <v>E31000020</v>
      </c>
      <c r="E3091" s="32" t="s">
        <v>179</v>
      </c>
      <c r="F3091" s="32" t="s">
        <v>158</v>
      </c>
      <c r="G3091" s="57">
        <v>1</v>
      </c>
      <c r="H3091" s="145"/>
      <c r="I3091" s="144">
        <v>1</v>
      </c>
      <c r="J3091" s="146">
        <f t="shared" si="25"/>
        <v>0</v>
      </c>
    </row>
    <row r="3092" spans="1:10" s="32" customFormat="1" x14ac:dyDescent="0.3">
      <c r="A3092" s="32">
        <v>2017</v>
      </c>
      <c r="B3092" s="32" t="s">
        <v>63</v>
      </c>
      <c r="C3092" s="32" t="str">
        <f>VLOOKUP(B3092,lookup!A:C,3,FALSE)</f>
        <v>Non Metropolitan Fire Authorities</v>
      </c>
      <c r="D3092" s="32" t="str">
        <f>VLOOKUP(B3092,lookup!A:D,4,FALSE)</f>
        <v>E31000020</v>
      </c>
      <c r="E3092" s="32" t="s">
        <v>1087</v>
      </c>
      <c r="F3092" s="32" t="s">
        <v>158</v>
      </c>
      <c r="G3092" s="57">
        <v>0</v>
      </c>
      <c r="H3092" s="145"/>
      <c r="I3092" s="144">
        <v>0</v>
      </c>
      <c r="J3092" s="146">
        <f t="shared" si="25"/>
        <v>0</v>
      </c>
    </row>
    <row r="3093" spans="1:10" s="32" customFormat="1" x14ac:dyDescent="0.3">
      <c r="A3093" s="32">
        <v>2017</v>
      </c>
      <c r="B3093" s="32" t="s">
        <v>63</v>
      </c>
      <c r="C3093" s="32" t="str">
        <f>VLOOKUP(B3093,lookup!A:C,3,FALSE)</f>
        <v>Non Metropolitan Fire Authorities</v>
      </c>
      <c r="D3093" s="32" t="str">
        <f>VLOOKUP(B3093,lookup!A:D,4,FALSE)</f>
        <v>E31000020</v>
      </c>
      <c r="E3093" s="32" t="s">
        <v>176</v>
      </c>
      <c r="F3093" s="32" t="s">
        <v>158</v>
      </c>
      <c r="G3093" s="57">
        <v>65</v>
      </c>
      <c r="H3093" s="145"/>
      <c r="I3093" s="144">
        <v>65</v>
      </c>
      <c r="J3093" s="146">
        <f t="shared" si="25"/>
        <v>0</v>
      </c>
    </row>
    <row r="3094" spans="1:10" s="32" customFormat="1" x14ac:dyDescent="0.3">
      <c r="A3094" s="32">
        <v>2017</v>
      </c>
      <c r="B3094" s="32" t="s">
        <v>63</v>
      </c>
      <c r="C3094" s="32" t="str">
        <f>VLOOKUP(B3094,lookup!A:C,3,FALSE)</f>
        <v>Non Metropolitan Fire Authorities</v>
      </c>
      <c r="D3094" s="32" t="str">
        <f>VLOOKUP(B3094,lookup!A:D,4,FALSE)</f>
        <v>E31000020</v>
      </c>
      <c r="E3094" s="32" t="s">
        <v>175</v>
      </c>
      <c r="F3094" s="32" t="s">
        <v>149</v>
      </c>
      <c r="G3094" s="57">
        <v>26</v>
      </c>
      <c r="H3094" s="145"/>
      <c r="I3094" s="144">
        <v>26</v>
      </c>
      <c r="J3094" s="146">
        <f t="shared" si="25"/>
        <v>0</v>
      </c>
    </row>
    <row r="3095" spans="1:10" s="32" customFormat="1" x14ac:dyDescent="0.3">
      <c r="A3095" s="32">
        <v>2017</v>
      </c>
      <c r="B3095" s="32" t="s">
        <v>63</v>
      </c>
      <c r="C3095" s="32" t="str">
        <f>VLOOKUP(B3095,lookup!A:C,3,FALSE)</f>
        <v>Non Metropolitan Fire Authorities</v>
      </c>
      <c r="D3095" s="32" t="str">
        <f>VLOOKUP(B3095,lookup!A:D,4,FALSE)</f>
        <v>E31000020</v>
      </c>
      <c r="E3095" s="32" t="s">
        <v>177</v>
      </c>
      <c r="F3095" s="32" t="s">
        <v>149</v>
      </c>
      <c r="G3095" s="57">
        <v>0</v>
      </c>
      <c r="H3095" s="145"/>
      <c r="I3095" s="144">
        <v>0</v>
      </c>
      <c r="J3095" s="146">
        <f t="shared" si="25"/>
        <v>0</v>
      </c>
    </row>
    <row r="3096" spans="1:10" s="32" customFormat="1" x14ac:dyDescent="0.3">
      <c r="A3096" s="32">
        <v>2017</v>
      </c>
      <c r="B3096" s="32" t="s">
        <v>63</v>
      </c>
      <c r="C3096" s="32" t="str">
        <f>VLOOKUP(B3096,lookup!A:C,3,FALSE)</f>
        <v>Non Metropolitan Fire Authorities</v>
      </c>
      <c r="D3096" s="32" t="str">
        <f>VLOOKUP(B3096,lookup!A:D,4,FALSE)</f>
        <v>E31000020</v>
      </c>
      <c r="E3096" s="32" t="s">
        <v>178</v>
      </c>
      <c r="F3096" s="32" t="s">
        <v>149</v>
      </c>
      <c r="G3096" s="57">
        <v>0</v>
      </c>
      <c r="H3096" s="145"/>
      <c r="I3096" s="144">
        <v>0</v>
      </c>
      <c r="J3096" s="146">
        <f t="shared" si="25"/>
        <v>0</v>
      </c>
    </row>
    <row r="3097" spans="1:10" s="32" customFormat="1" x14ac:dyDescent="0.3">
      <c r="A3097" s="32">
        <v>2017</v>
      </c>
      <c r="B3097" s="32" t="s">
        <v>63</v>
      </c>
      <c r="C3097" s="32" t="str">
        <f>VLOOKUP(B3097,lookup!A:C,3,FALSE)</f>
        <v>Non Metropolitan Fire Authorities</v>
      </c>
      <c r="D3097" s="32" t="str">
        <f>VLOOKUP(B3097,lookup!A:D,4,FALSE)</f>
        <v>E31000020</v>
      </c>
      <c r="E3097" s="32" t="s">
        <v>179</v>
      </c>
      <c r="F3097" s="32" t="s">
        <v>149</v>
      </c>
      <c r="G3097" s="57">
        <v>0</v>
      </c>
      <c r="H3097" s="145"/>
      <c r="I3097" s="144">
        <v>0</v>
      </c>
      <c r="J3097" s="146">
        <f t="shared" si="25"/>
        <v>0</v>
      </c>
    </row>
    <row r="3098" spans="1:10" s="32" customFormat="1" x14ac:dyDescent="0.3">
      <c r="A3098" s="32">
        <v>2017</v>
      </c>
      <c r="B3098" s="32" t="s">
        <v>63</v>
      </c>
      <c r="C3098" s="32" t="str">
        <f>VLOOKUP(B3098,lookup!A:C,3,FALSE)</f>
        <v>Non Metropolitan Fire Authorities</v>
      </c>
      <c r="D3098" s="32" t="str">
        <f>VLOOKUP(B3098,lookup!A:D,4,FALSE)</f>
        <v>E31000020</v>
      </c>
      <c r="E3098" s="32" t="s">
        <v>1087</v>
      </c>
      <c r="F3098" s="32" t="s">
        <v>149</v>
      </c>
      <c r="G3098" s="57">
        <v>0</v>
      </c>
      <c r="H3098" s="145"/>
      <c r="I3098" s="144">
        <v>0</v>
      </c>
      <c r="J3098" s="146">
        <f t="shared" si="25"/>
        <v>0</v>
      </c>
    </row>
    <row r="3099" spans="1:10" s="32" customFormat="1" x14ac:dyDescent="0.3">
      <c r="A3099" s="32">
        <v>2017</v>
      </c>
      <c r="B3099" s="32" t="s">
        <v>63</v>
      </c>
      <c r="C3099" s="32" t="str">
        <f>VLOOKUP(B3099,lookup!A:C,3,FALSE)</f>
        <v>Non Metropolitan Fire Authorities</v>
      </c>
      <c r="D3099" s="32" t="str">
        <f>VLOOKUP(B3099,lookup!A:D,4,FALSE)</f>
        <v>E31000020</v>
      </c>
      <c r="E3099" s="32" t="s">
        <v>176</v>
      </c>
      <c r="F3099" s="32" t="s">
        <v>149</v>
      </c>
      <c r="G3099" s="57">
        <v>1</v>
      </c>
      <c r="H3099" s="145"/>
      <c r="I3099" s="144">
        <v>1</v>
      </c>
      <c r="J3099" s="146">
        <f t="shared" si="25"/>
        <v>0</v>
      </c>
    </row>
    <row r="3100" spans="1:10" s="32" customFormat="1" x14ac:dyDescent="0.3">
      <c r="A3100" s="32">
        <v>2017</v>
      </c>
      <c r="B3100" s="32" t="s">
        <v>63</v>
      </c>
      <c r="C3100" s="32" t="str">
        <f>VLOOKUP(B3100,lookup!A:C,3,FALSE)</f>
        <v>Non Metropolitan Fire Authorities</v>
      </c>
      <c r="D3100" s="32" t="str">
        <f>VLOOKUP(B3100,lookup!A:D,4,FALSE)</f>
        <v>E31000020</v>
      </c>
      <c r="E3100" s="32" t="s">
        <v>175</v>
      </c>
      <c r="F3100" s="32" t="s">
        <v>150</v>
      </c>
      <c r="G3100" s="57">
        <v>181</v>
      </c>
      <c r="H3100" s="145"/>
      <c r="I3100" s="144">
        <v>181</v>
      </c>
      <c r="J3100" s="146">
        <f t="shared" si="25"/>
        <v>0</v>
      </c>
    </row>
    <row r="3101" spans="1:10" s="32" customFormat="1" x14ac:dyDescent="0.3">
      <c r="A3101" s="32">
        <v>2017</v>
      </c>
      <c r="B3101" s="32" t="s">
        <v>63</v>
      </c>
      <c r="C3101" s="32" t="str">
        <f>VLOOKUP(B3101,lookup!A:C,3,FALSE)</f>
        <v>Non Metropolitan Fire Authorities</v>
      </c>
      <c r="D3101" s="32" t="str">
        <f>VLOOKUP(B3101,lookup!A:D,4,FALSE)</f>
        <v>E31000020</v>
      </c>
      <c r="E3101" s="32" t="s">
        <v>177</v>
      </c>
      <c r="F3101" s="32" t="s">
        <v>150</v>
      </c>
      <c r="G3101" s="57">
        <v>3</v>
      </c>
      <c r="H3101" s="145"/>
      <c r="I3101" s="144">
        <v>3</v>
      </c>
      <c r="J3101" s="146">
        <f t="shared" si="25"/>
        <v>0</v>
      </c>
    </row>
    <row r="3102" spans="1:10" s="32" customFormat="1" x14ac:dyDescent="0.3">
      <c r="A3102" s="32">
        <v>2017</v>
      </c>
      <c r="B3102" s="32" t="s">
        <v>63</v>
      </c>
      <c r="C3102" s="32" t="str">
        <f>VLOOKUP(B3102,lookup!A:C,3,FALSE)</f>
        <v>Non Metropolitan Fire Authorities</v>
      </c>
      <c r="D3102" s="32" t="str">
        <f>VLOOKUP(B3102,lookup!A:D,4,FALSE)</f>
        <v>E31000020</v>
      </c>
      <c r="E3102" s="32" t="s">
        <v>178</v>
      </c>
      <c r="F3102" s="32" t="s">
        <v>150</v>
      </c>
      <c r="G3102" s="57">
        <v>1</v>
      </c>
      <c r="H3102" s="145"/>
      <c r="I3102" s="144">
        <v>1</v>
      </c>
      <c r="J3102" s="146">
        <f t="shared" si="25"/>
        <v>0</v>
      </c>
    </row>
    <row r="3103" spans="1:10" s="32" customFormat="1" x14ac:dyDescent="0.3">
      <c r="A3103" s="32">
        <v>2017</v>
      </c>
      <c r="B3103" s="32" t="s">
        <v>63</v>
      </c>
      <c r="C3103" s="32" t="str">
        <f>VLOOKUP(B3103,lookup!A:C,3,FALSE)</f>
        <v>Non Metropolitan Fire Authorities</v>
      </c>
      <c r="D3103" s="32" t="str">
        <f>VLOOKUP(B3103,lookup!A:D,4,FALSE)</f>
        <v>E31000020</v>
      </c>
      <c r="E3103" s="32" t="s">
        <v>179</v>
      </c>
      <c r="F3103" s="32" t="s">
        <v>150</v>
      </c>
      <c r="G3103" s="57">
        <v>0</v>
      </c>
      <c r="H3103" s="145"/>
      <c r="I3103" s="144">
        <v>0</v>
      </c>
      <c r="J3103" s="146">
        <f t="shared" si="25"/>
        <v>0</v>
      </c>
    </row>
    <row r="3104" spans="1:10" s="32" customFormat="1" x14ac:dyDescent="0.3">
      <c r="A3104" s="32">
        <v>2017</v>
      </c>
      <c r="B3104" s="32" t="s">
        <v>63</v>
      </c>
      <c r="C3104" s="32" t="str">
        <f>VLOOKUP(B3104,lookup!A:C,3,FALSE)</f>
        <v>Non Metropolitan Fire Authorities</v>
      </c>
      <c r="D3104" s="32" t="str">
        <f>VLOOKUP(B3104,lookup!A:D,4,FALSE)</f>
        <v>E31000020</v>
      </c>
      <c r="E3104" s="32" t="s">
        <v>1087</v>
      </c>
      <c r="F3104" s="32" t="s">
        <v>150</v>
      </c>
      <c r="G3104" s="57">
        <v>0</v>
      </c>
      <c r="H3104" s="145"/>
      <c r="I3104" s="144">
        <v>0</v>
      </c>
      <c r="J3104" s="146">
        <f t="shared" si="25"/>
        <v>0</v>
      </c>
    </row>
    <row r="3105" spans="1:10" s="32" customFormat="1" x14ac:dyDescent="0.3">
      <c r="A3105" s="32">
        <v>2017</v>
      </c>
      <c r="B3105" s="32" t="s">
        <v>63</v>
      </c>
      <c r="C3105" s="32" t="str">
        <f>VLOOKUP(B3105,lookup!A:C,3,FALSE)</f>
        <v>Non Metropolitan Fire Authorities</v>
      </c>
      <c r="D3105" s="32" t="str">
        <f>VLOOKUP(B3105,lookup!A:D,4,FALSE)</f>
        <v>E31000020</v>
      </c>
      <c r="E3105" s="32" t="s">
        <v>176</v>
      </c>
      <c r="F3105" s="32" t="s">
        <v>150</v>
      </c>
      <c r="G3105" s="57">
        <v>51</v>
      </c>
      <c r="H3105" s="145"/>
      <c r="I3105" s="144">
        <v>51</v>
      </c>
      <c r="J3105" s="146">
        <f t="shared" si="25"/>
        <v>0</v>
      </c>
    </row>
    <row r="3106" spans="1:10" s="32" customFormat="1" x14ac:dyDescent="0.3">
      <c r="A3106" s="32">
        <v>2017</v>
      </c>
      <c r="B3106" s="32" t="s">
        <v>181</v>
      </c>
      <c r="C3106" s="32" t="str">
        <f>VLOOKUP(B3106,lookup!A:C,3,FALSE)</f>
        <v>Non Metropolitan Fire Authorities</v>
      </c>
      <c r="D3106" s="32" t="str">
        <f>VLOOKUP(B3106,lookup!A:D,4,FALSE)</f>
        <v>E31000021</v>
      </c>
      <c r="E3106" s="32" t="s">
        <v>175</v>
      </c>
      <c r="F3106" s="32" t="s">
        <v>157</v>
      </c>
      <c r="G3106" s="57">
        <v>75</v>
      </c>
      <c r="H3106" s="145"/>
      <c r="I3106" s="144">
        <v>75</v>
      </c>
      <c r="J3106" s="146">
        <f t="shared" si="25"/>
        <v>0</v>
      </c>
    </row>
    <row r="3107" spans="1:10" s="32" customFormat="1" x14ac:dyDescent="0.3">
      <c r="A3107" s="32">
        <v>2017</v>
      </c>
      <c r="B3107" s="32" t="s">
        <v>181</v>
      </c>
      <c r="C3107" s="32" t="str">
        <f>VLOOKUP(B3107,lookup!A:C,3,FALSE)</f>
        <v>Non Metropolitan Fire Authorities</v>
      </c>
      <c r="D3107" s="32" t="str">
        <f>VLOOKUP(B3107,lookup!A:D,4,FALSE)</f>
        <v>E31000021</v>
      </c>
      <c r="E3107" s="32" t="s">
        <v>177</v>
      </c>
      <c r="F3107" s="32" t="s">
        <v>157</v>
      </c>
      <c r="G3107" s="57">
        <v>0</v>
      </c>
      <c r="H3107" s="145"/>
      <c r="I3107" s="144">
        <v>0</v>
      </c>
      <c r="J3107" s="146">
        <f t="shared" si="25"/>
        <v>0</v>
      </c>
    </row>
    <row r="3108" spans="1:10" s="32" customFormat="1" x14ac:dyDescent="0.3">
      <c r="A3108" s="32">
        <v>2017</v>
      </c>
      <c r="B3108" s="32" t="s">
        <v>181</v>
      </c>
      <c r="C3108" s="32" t="str">
        <f>VLOOKUP(B3108,lookup!A:C,3,FALSE)</f>
        <v>Non Metropolitan Fire Authorities</v>
      </c>
      <c r="D3108" s="32" t="str">
        <f>VLOOKUP(B3108,lookup!A:D,4,FALSE)</f>
        <v>E31000021</v>
      </c>
      <c r="E3108" s="32" t="s">
        <v>178</v>
      </c>
      <c r="F3108" s="32" t="s">
        <v>157</v>
      </c>
      <c r="G3108" s="57">
        <v>0</v>
      </c>
      <c r="H3108" s="145"/>
      <c r="I3108" s="144">
        <v>0</v>
      </c>
      <c r="J3108" s="146">
        <f t="shared" si="25"/>
        <v>0</v>
      </c>
    </row>
    <row r="3109" spans="1:10" s="32" customFormat="1" x14ac:dyDescent="0.3">
      <c r="A3109" s="32">
        <v>2017</v>
      </c>
      <c r="B3109" s="32" t="s">
        <v>181</v>
      </c>
      <c r="C3109" s="32" t="str">
        <f>VLOOKUP(B3109,lookup!A:C,3,FALSE)</f>
        <v>Non Metropolitan Fire Authorities</v>
      </c>
      <c r="D3109" s="32" t="str">
        <f>VLOOKUP(B3109,lookup!A:D,4,FALSE)</f>
        <v>E31000021</v>
      </c>
      <c r="E3109" s="32" t="s">
        <v>179</v>
      </c>
      <c r="F3109" s="32" t="s">
        <v>157</v>
      </c>
      <c r="G3109" s="57">
        <v>0</v>
      </c>
      <c r="H3109" s="145"/>
      <c r="I3109" s="144">
        <v>0</v>
      </c>
      <c r="J3109" s="146">
        <f t="shared" si="25"/>
        <v>0</v>
      </c>
    </row>
    <row r="3110" spans="1:10" s="32" customFormat="1" x14ac:dyDescent="0.3">
      <c r="A3110" s="32">
        <v>2017</v>
      </c>
      <c r="B3110" s="32" t="s">
        <v>181</v>
      </c>
      <c r="C3110" s="32" t="str">
        <f>VLOOKUP(B3110,lookup!A:C,3,FALSE)</f>
        <v>Non Metropolitan Fire Authorities</v>
      </c>
      <c r="D3110" s="32" t="str">
        <f>VLOOKUP(B3110,lookup!A:D,4,FALSE)</f>
        <v>E31000021</v>
      </c>
      <c r="E3110" s="32" t="s">
        <v>1087</v>
      </c>
      <c r="F3110" s="32" t="s">
        <v>157</v>
      </c>
      <c r="G3110" s="57">
        <v>0</v>
      </c>
      <c r="H3110" s="145"/>
      <c r="I3110" s="144">
        <v>0</v>
      </c>
      <c r="J3110" s="146">
        <f t="shared" si="25"/>
        <v>0</v>
      </c>
    </row>
    <row r="3111" spans="1:10" s="32" customFormat="1" x14ac:dyDescent="0.3">
      <c r="A3111" s="32">
        <v>2017</v>
      </c>
      <c r="B3111" s="32" t="s">
        <v>181</v>
      </c>
      <c r="C3111" s="32" t="str">
        <f>VLOOKUP(B3111,lookup!A:C,3,FALSE)</f>
        <v>Non Metropolitan Fire Authorities</v>
      </c>
      <c r="D3111" s="32" t="str">
        <f>VLOOKUP(B3111,lookup!A:D,4,FALSE)</f>
        <v>E31000021</v>
      </c>
      <c r="E3111" s="32" t="s">
        <v>176</v>
      </c>
      <c r="F3111" s="32" t="s">
        <v>157</v>
      </c>
      <c r="G3111" s="57">
        <v>0</v>
      </c>
      <c r="H3111" s="145"/>
      <c r="I3111" s="144">
        <v>0</v>
      </c>
      <c r="J3111" s="146">
        <f t="shared" si="25"/>
        <v>0</v>
      </c>
    </row>
    <row r="3112" spans="1:10" s="32" customFormat="1" x14ac:dyDescent="0.3">
      <c r="A3112" s="32">
        <v>2017</v>
      </c>
      <c r="B3112" s="32" t="s">
        <v>181</v>
      </c>
      <c r="C3112" s="32" t="str">
        <f>VLOOKUP(B3112,lookup!A:C,3,FALSE)</f>
        <v>Non Metropolitan Fire Authorities</v>
      </c>
      <c r="D3112" s="32" t="str">
        <f>VLOOKUP(B3112,lookup!A:D,4,FALSE)</f>
        <v>E31000021</v>
      </c>
      <c r="E3112" s="32" t="s">
        <v>175</v>
      </c>
      <c r="F3112" s="32" t="s">
        <v>158</v>
      </c>
      <c r="G3112" s="57">
        <v>95</v>
      </c>
      <c r="H3112" s="145"/>
      <c r="I3112" s="144">
        <v>95</v>
      </c>
      <c r="J3112" s="146">
        <f t="shared" si="25"/>
        <v>0</v>
      </c>
    </row>
    <row r="3113" spans="1:10" s="32" customFormat="1" x14ac:dyDescent="0.3">
      <c r="A3113" s="32">
        <v>2017</v>
      </c>
      <c r="B3113" s="32" t="s">
        <v>181</v>
      </c>
      <c r="C3113" s="32" t="str">
        <f>VLOOKUP(B3113,lookup!A:C,3,FALSE)</f>
        <v>Non Metropolitan Fire Authorities</v>
      </c>
      <c r="D3113" s="32" t="str">
        <f>VLOOKUP(B3113,lookup!A:D,4,FALSE)</f>
        <v>E31000021</v>
      </c>
      <c r="E3113" s="32" t="s">
        <v>177</v>
      </c>
      <c r="F3113" s="32" t="s">
        <v>158</v>
      </c>
      <c r="G3113" s="57">
        <v>0</v>
      </c>
      <c r="H3113" s="145"/>
      <c r="I3113" s="144">
        <v>0</v>
      </c>
      <c r="J3113" s="146">
        <f t="shared" si="25"/>
        <v>0</v>
      </c>
    </row>
    <row r="3114" spans="1:10" s="32" customFormat="1" x14ac:dyDescent="0.3">
      <c r="A3114" s="32">
        <v>2017</v>
      </c>
      <c r="B3114" s="32" t="s">
        <v>181</v>
      </c>
      <c r="C3114" s="32" t="str">
        <f>VLOOKUP(B3114,lookup!A:C,3,FALSE)</f>
        <v>Non Metropolitan Fire Authorities</v>
      </c>
      <c r="D3114" s="32" t="str">
        <f>VLOOKUP(B3114,lookup!A:D,4,FALSE)</f>
        <v>E31000021</v>
      </c>
      <c r="E3114" s="32" t="s">
        <v>178</v>
      </c>
      <c r="F3114" s="32" t="s">
        <v>158</v>
      </c>
      <c r="G3114" s="57">
        <v>0</v>
      </c>
      <c r="H3114" s="145"/>
      <c r="I3114" s="144">
        <v>0</v>
      </c>
      <c r="J3114" s="146">
        <f t="shared" si="25"/>
        <v>0</v>
      </c>
    </row>
    <row r="3115" spans="1:10" s="32" customFormat="1" x14ac:dyDescent="0.3">
      <c r="A3115" s="32">
        <v>2017</v>
      </c>
      <c r="B3115" s="32" t="s">
        <v>181</v>
      </c>
      <c r="C3115" s="32" t="str">
        <f>VLOOKUP(B3115,lookup!A:C,3,FALSE)</f>
        <v>Non Metropolitan Fire Authorities</v>
      </c>
      <c r="D3115" s="32" t="str">
        <f>VLOOKUP(B3115,lookup!A:D,4,FALSE)</f>
        <v>E31000021</v>
      </c>
      <c r="E3115" s="32" t="s">
        <v>179</v>
      </c>
      <c r="F3115" s="32" t="s">
        <v>158</v>
      </c>
      <c r="G3115" s="57">
        <v>0</v>
      </c>
      <c r="H3115" s="145"/>
      <c r="I3115" s="144">
        <v>0</v>
      </c>
      <c r="J3115" s="146">
        <f t="shared" si="25"/>
        <v>0</v>
      </c>
    </row>
    <row r="3116" spans="1:10" s="32" customFormat="1" x14ac:dyDescent="0.3">
      <c r="A3116" s="32">
        <v>2017</v>
      </c>
      <c r="B3116" s="32" t="s">
        <v>181</v>
      </c>
      <c r="C3116" s="32" t="str">
        <f>VLOOKUP(B3116,lookup!A:C,3,FALSE)</f>
        <v>Non Metropolitan Fire Authorities</v>
      </c>
      <c r="D3116" s="32" t="str">
        <f>VLOOKUP(B3116,lookup!A:D,4,FALSE)</f>
        <v>E31000021</v>
      </c>
      <c r="E3116" s="32" t="s">
        <v>1087</v>
      </c>
      <c r="F3116" s="32" t="s">
        <v>158</v>
      </c>
      <c r="G3116" s="57">
        <v>0</v>
      </c>
      <c r="H3116" s="145"/>
      <c r="I3116" s="144">
        <v>0</v>
      </c>
      <c r="J3116" s="146">
        <f t="shared" si="25"/>
        <v>0</v>
      </c>
    </row>
    <row r="3117" spans="1:10" s="32" customFormat="1" x14ac:dyDescent="0.3">
      <c r="A3117" s="32">
        <v>2017</v>
      </c>
      <c r="B3117" s="32" t="s">
        <v>181</v>
      </c>
      <c r="C3117" s="32" t="str">
        <f>VLOOKUP(B3117,lookup!A:C,3,FALSE)</f>
        <v>Non Metropolitan Fire Authorities</v>
      </c>
      <c r="D3117" s="32" t="str">
        <f>VLOOKUP(B3117,lookup!A:D,4,FALSE)</f>
        <v>E31000021</v>
      </c>
      <c r="E3117" s="32" t="s">
        <v>176</v>
      </c>
      <c r="F3117" s="32" t="s">
        <v>158</v>
      </c>
      <c r="G3117" s="57">
        <v>0</v>
      </c>
      <c r="H3117" s="145"/>
      <c r="I3117" s="144">
        <v>0</v>
      </c>
      <c r="J3117" s="146">
        <f t="shared" si="25"/>
        <v>0</v>
      </c>
    </row>
    <row r="3118" spans="1:10" s="32" customFormat="1" x14ac:dyDescent="0.3">
      <c r="A3118" s="32">
        <v>2017</v>
      </c>
      <c r="B3118" s="32" t="s">
        <v>181</v>
      </c>
      <c r="C3118" s="32" t="str">
        <f>VLOOKUP(B3118,lookup!A:C,3,FALSE)</f>
        <v>Non Metropolitan Fire Authorities</v>
      </c>
      <c r="D3118" s="32" t="str">
        <f>VLOOKUP(B3118,lookup!A:D,4,FALSE)</f>
        <v>E31000021</v>
      </c>
      <c r="E3118" s="32" t="s">
        <v>175</v>
      </c>
      <c r="F3118" s="32" t="s">
        <v>149</v>
      </c>
      <c r="G3118" s="57">
        <v>0</v>
      </c>
      <c r="H3118" s="145"/>
      <c r="I3118" s="144">
        <v>0</v>
      </c>
      <c r="J3118" s="146">
        <f t="shared" si="25"/>
        <v>0</v>
      </c>
    </row>
    <row r="3119" spans="1:10" s="32" customFormat="1" x14ac:dyDescent="0.3">
      <c r="A3119" s="32">
        <v>2017</v>
      </c>
      <c r="B3119" s="32" t="s">
        <v>181</v>
      </c>
      <c r="C3119" s="32" t="str">
        <f>VLOOKUP(B3119,lookup!A:C,3,FALSE)</f>
        <v>Non Metropolitan Fire Authorities</v>
      </c>
      <c r="D3119" s="32" t="str">
        <f>VLOOKUP(B3119,lookup!A:D,4,FALSE)</f>
        <v>E31000021</v>
      </c>
      <c r="E3119" s="32" t="s">
        <v>177</v>
      </c>
      <c r="F3119" s="32" t="s">
        <v>149</v>
      </c>
      <c r="G3119" s="57">
        <v>0</v>
      </c>
      <c r="H3119" s="145"/>
      <c r="I3119" s="144">
        <v>0</v>
      </c>
      <c r="J3119" s="146">
        <f t="shared" si="25"/>
        <v>0</v>
      </c>
    </row>
    <row r="3120" spans="1:10" s="32" customFormat="1" x14ac:dyDescent="0.3">
      <c r="A3120" s="32">
        <v>2017</v>
      </c>
      <c r="B3120" s="32" t="s">
        <v>181</v>
      </c>
      <c r="C3120" s="32" t="str">
        <f>VLOOKUP(B3120,lookup!A:C,3,FALSE)</f>
        <v>Non Metropolitan Fire Authorities</v>
      </c>
      <c r="D3120" s="32" t="str">
        <f>VLOOKUP(B3120,lookup!A:D,4,FALSE)</f>
        <v>E31000021</v>
      </c>
      <c r="E3120" s="32" t="s">
        <v>178</v>
      </c>
      <c r="F3120" s="32" t="s">
        <v>149</v>
      </c>
      <c r="G3120" s="57">
        <v>0</v>
      </c>
      <c r="H3120" s="145"/>
      <c r="I3120" s="144">
        <v>0</v>
      </c>
      <c r="J3120" s="146">
        <f t="shared" si="25"/>
        <v>0</v>
      </c>
    </row>
    <row r="3121" spans="1:10" s="32" customFormat="1" x14ac:dyDescent="0.3">
      <c r="A3121" s="32">
        <v>2017</v>
      </c>
      <c r="B3121" s="32" t="s">
        <v>181</v>
      </c>
      <c r="C3121" s="32" t="str">
        <f>VLOOKUP(B3121,lookup!A:C,3,FALSE)</f>
        <v>Non Metropolitan Fire Authorities</v>
      </c>
      <c r="D3121" s="32" t="str">
        <f>VLOOKUP(B3121,lookup!A:D,4,FALSE)</f>
        <v>E31000021</v>
      </c>
      <c r="E3121" s="32" t="s">
        <v>179</v>
      </c>
      <c r="F3121" s="32" t="s">
        <v>149</v>
      </c>
      <c r="G3121" s="57">
        <v>0</v>
      </c>
      <c r="H3121" s="145"/>
      <c r="I3121" s="144">
        <v>0</v>
      </c>
      <c r="J3121" s="146">
        <f t="shared" si="25"/>
        <v>0</v>
      </c>
    </row>
    <row r="3122" spans="1:10" s="32" customFormat="1" x14ac:dyDescent="0.3">
      <c r="A3122" s="32">
        <v>2017</v>
      </c>
      <c r="B3122" s="32" t="s">
        <v>181</v>
      </c>
      <c r="C3122" s="32" t="str">
        <f>VLOOKUP(B3122,lookup!A:C,3,FALSE)</f>
        <v>Non Metropolitan Fire Authorities</v>
      </c>
      <c r="D3122" s="32" t="str">
        <f>VLOOKUP(B3122,lookup!A:D,4,FALSE)</f>
        <v>E31000021</v>
      </c>
      <c r="E3122" s="32" t="s">
        <v>1087</v>
      </c>
      <c r="F3122" s="32" t="s">
        <v>149</v>
      </c>
      <c r="G3122" s="57">
        <v>0</v>
      </c>
      <c r="H3122" s="145"/>
      <c r="I3122" s="144">
        <v>0</v>
      </c>
      <c r="J3122" s="146">
        <f t="shared" si="25"/>
        <v>0</v>
      </c>
    </row>
    <row r="3123" spans="1:10" s="32" customFormat="1" x14ac:dyDescent="0.3">
      <c r="A3123" s="32">
        <v>2017</v>
      </c>
      <c r="B3123" s="32" t="s">
        <v>181</v>
      </c>
      <c r="C3123" s="32" t="str">
        <f>VLOOKUP(B3123,lookup!A:C,3,FALSE)</f>
        <v>Non Metropolitan Fire Authorities</v>
      </c>
      <c r="D3123" s="32" t="str">
        <f>VLOOKUP(B3123,lookup!A:D,4,FALSE)</f>
        <v>E31000021</v>
      </c>
      <c r="E3123" s="32" t="s">
        <v>176</v>
      </c>
      <c r="F3123" s="32" t="s">
        <v>149</v>
      </c>
      <c r="G3123" s="57">
        <v>0</v>
      </c>
      <c r="H3123" s="145"/>
      <c r="I3123" s="144">
        <v>0</v>
      </c>
      <c r="J3123" s="146">
        <f t="shared" si="25"/>
        <v>0</v>
      </c>
    </row>
    <row r="3124" spans="1:10" s="32" customFormat="1" x14ac:dyDescent="0.3">
      <c r="A3124" s="32">
        <v>2017</v>
      </c>
      <c r="B3124" s="32" t="s">
        <v>181</v>
      </c>
      <c r="C3124" s="32" t="str">
        <f>VLOOKUP(B3124,lookup!A:C,3,FALSE)</f>
        <v>Non Metropolitan Fire Authorities</v>
      </c>
      <c r="D3124" s="32" t="str">
        <f>VLOOKUP(B3124,lookup!A:D,4,FALSE)</f>
        <v>E31000021</v>
      </c>
      <c r="E3124" s="32" t="s">
        <v>175</v>
      </c>
      <c r="F3124" s="32" t="s">
        <v>150</v>
      </c>
      <c r="G3124" s="57">
        <v>18</v>
      </c>
      <c r="H3124" s="145"/>
      <c r="I3124" s="144">
        <v>18</v>
      </c>
      <c r="J3124" s="146">
        <f t="shared" si="25"/>
        <v>0</v>
      </c>
    </row>
    <row r="3125" spans="1:10" s="32" customFormat="1" x14ac:dyDescent="0.3">
      <c r="A3125" s="32">
        <v>2017</v>
      </c>
      <c r="B3125" s="32" t="s">
        <v>181</v>
      </c>
      <c r="C3125" s="32" t="str">
        <f>VLOOKUP(B3125,lookup!A:C,3,FALSE)</f>
        <v>Non Metropolitan Fire Authorities</v>
      </c>
      <c r="D3125" s="32" t="str">
        <f>VLOOKUP(B3125,lookup!A:D,4,FALSE)</f>
        <v>E31000021</v>
      </c>
      <c r="E3125" s="32" t="s">
        <v>177</v>
      </c>
      <c r="F3125" s="32" t="s">
        <v>150</v>
      </c>
      <c r="G3125" s="57">
        <v>0</v>
      </c>
      <c r="H3125" s="145"/>
      <c r="I3125" s="144">
        <v>0</v>
      </c>
      <c r="J3125" s="146">
        <f t="shared" si="25"/>
        <v>0</v>
      </c>
    </row>
    <row r="3126" spans="1:10" s="32" customFormat="1" x14ac:dyDescent="0.3">
      <c r="A3126" s="32">
        <v>2017</v>
      </c>
      <c r="B3126" s="32" t="s">
        <v>181</v>
      </c>
      <c r="C3126" s="32" t="str">
        <f>VLOOKUP(B3126,lookup!A:C,3,FALSE)</f>
        <v>Non Metropolitan Fire Authorities</v>
      </c>
      <c r="D3126" s="32" t="str">
        <f>VLOOKUP(B3126,lookup!A:D,4,FALSE)</f>
        <v>E31000021</v>
      </c>
      <c r="E3126" s="32" t="s">
        <v>178</v>
      </c>
      <c r="F3126" s="32" t="s">
        <v>150</v>
      </c>
      <c r="G3126" s="57">
        <v>0</v>
      </c>
      <c r="H3126" s="145"/>
      <c r="I3126" s="144">
        <v>0</v>
      </c>
      <c r="J3126" s="146">
        <f t="shared" si="25"/>
        <v>0</v>
      </c>
    </row>
    <row r="3127" spans="1:10" s="32" customFormat="1" x14ac:dyDescent="0.3">
      <c r="A3127" s="32">
        <v>2017</v>
      </c>
      <c r="B3127" s="32" t="s">
        <v>181</v>
      </c>
      <c r="C3127" s="32" t="str">
        <f>VLOOKUP(B3127,lookup!A:C,3,FALSE)</f>
        <v>Non Metropolitan Fire Authorities</v>
      </c>
      <c r="D3127" s="32" t="str">
        <f>VLOOKUP(B3127,lookup!A:D,4,FALSE)</f>
        <v>E31000021</v>
      </c>
      <c r="E3127" s="32" t="s">
        <v>179</v>
      </c>
      <c r="F3127" s="32" t="s">
        <v>150</v>
      </c>
      <c r="G3127" s="57">
        <v>0</v>
      </c>
      <c r="H3127" s="145"/>
      <c r="I3127" s="144">
        <v>0</v>
      </c>
      <c r="J3127" s="146">
        <f t="shared" si="25"/>
        <v>0</v>
      </c>
    </row>
    <row r="3128" spans="1:10" s="32" customFormat="1" x14ac:dyDescent="0.3">
      <c r="A3128" s="32">
        <v>2017</v>
      </c>
      <c r="B3128" s="32" t="s">
        <v>181</v>
      </c>
      <c r="C3128" s="32" t="str">
        <f>VLOOKUP(B3128,lookup!A:C,3,FALSE)</f>
        <v>Non Metropolitan Fire Authorities</v>
      </c>
      <c r="D3128" s="32" t="str">
        <f>VLOOKUP(B3128,lookup!A:D,4,FALSE)</f>
        <v>E31000021</v>
      </c>
      <c r="E3128" s="32" t="s">
        <v>1087</v>
      </c>
      <c r="F3128" s="32" t="s">
        <v>150</v>
      </c>
      <c r="G3128" s="57">
        <v>0</v>
      </c>
      <c r="H3128" s="145"/>
      <c r="I3128" s="144">
        <v>0</v>
      </c>
      <c r="J3128" s="146">
        <f t="shared" si="25"/>
        <v>0</v>
      </c>
    </row>
    <row r="3129" spans="1:10" s="32" customFormat="1" x14ac:dyDescent="0.3">
      <c r="A3129" s="32">
        <v>2017</v>
      </c>
      <c r="B3129" s="32" t="s">
        <v>181</v>
      </c>
      <c r="C3129" s="32" t="str">
        <f>VLOOKUP(B3129,lookup!A:C,3,FALSE)</f>
        <v>Non Metropolitan Fire Authorities</v>
      </c>
      <c r="D3129" s="32" t="str">
        <f>VLOOKUP(B3129,lookup!A:D,4,FALSE)</f>
        <v>E31000021</v>
      </c>
      <c r="E3129" s="32" t="s">
        <v>176</v>
      </c>
      <c r="F3129" s="32" t="s">
        <v>150</v>
      </c>
      <c r="G3129" s="57">
        <v>0</v>
      </c>
      <c r="H3129" s="145"/>
      <c r="I3129" s="144">
        <v>0</v>
      </c>
      <c r="J3129" s="146">
        <f t="shared" si="25"/>
        <v>0</v>
      </c>
    </row>
    <row r="3130" spans="1:10" s="32" customFormat="1" x14ac:dyDescent="0.3">
      <c r="A3130" s="32">
        <v>2017</v>
      </c>
      <c r="B3130" s="32" t="s">
        <v>69</v>
      </c>
      <c r="C3130" s="32" t="str">
        <f>VLOOKUP(B3130,lookup!A:C,3,FALSE)</f>
        <v>Non Metropolitan Fire Authorities</v>
      </c>
      <c r="D3130" s="32" t="str">
        <f>VLOOKUP(B3130,lookup!A:D,4,FALSE)</f>
        <v>E31000039</v>
      </c>
      <c r="E3130" s="32" t="s">
        <v>175</v>
      </c>
      <c r="F3130" s="32" t="s">
        <v>157</v>
      </c>
      <c r="G3130" s="57">
        <v>0</v>
      </c>
      <c r="H3130" s="145"/>
      <c r="I3130" s="144">
        <v>0</v>
      </c>
      <c r="J3130" s="146">
        <f t="shared" si="25"/>
        <v>0</v>
      </c>
    </row>
    <row r="3131" spans="1:10" s="32" customFormat="1" x14ac:dyDescent="0.3">
      <c r="A3131" s="32">
        <v>2017</v>
      </c>
      <c r="B3131" s="32" t="s">
        <v>69</v>
      </c>
      <c r="C3131" s="32" t="str">
        <f>VLOOKUP(B3131,lookup!A:C,3,FALSE)</f>
        <v>Non Metropolitan Fire Authorities</v>
      </c>
      <c r="D3131" s="32" t="str">
        <f>VLOOKUP(B3131,lookup!A:D,4,FALSE)</f>
        <v>E31000039</v>
      </c>
      <c r="E3131" s="32" t="s">
        <v>177</v>
      </c>
      <c r="F3131" s="32" t="s">
        <v>157</v>
      </c>
      <c r="G3131" s="57">
        <v>0</v>
      </c>
      <c r="H3131" s="145"/>
      <c r="I3131" s="144">
        <v>0</v>
      </c>
      <c r="J3131" s="146">
        <f t="shared" si="25"/>
        <v>0</v>
      </c>
    </row>
    <row r="3132" spans="1:10" s="32" customFormat="1" x14ac:dyDescent="0.3">
      <c r="A3132" s="32">
        <v>2017</v>
      </c>
      <c r="B3132" s="32" t="s">
        <v>69</v>
      </c>
      <c r="C3132" s="32" t="str">
        <f>VLOOKUP(B3132,lookup!A:C,3,FALSE)</f>
        <v>Non Metropolitan Fire Authorities</v>
      </c>
      <c r="D3132" s="32" t="str">
        <f>VLOOKUP(B3132,lookup!A:D,4,FALSE)</f>
        <v>E31000039</v>
      </c>
      <c r="E3132" s="32" t="s">
        <v>178</v>
      </c>
      <c r="F3132" s="32" t="s">
        <v>157</v>
      </c>
      <c r="G3132" s="57">
        <v>0</v>
      </c>
      <c r="H3132" s="145"/>
      <c r="I3132" s="144">
        <v>0</v>
      </c>
      <c r="J3132" s="146">
        <f t="shared" si="25"/>
        <v>0</v>
      </c>
    </row>
    <row r="3133" spans="1:10" s="32" customFormat="1" x14ac:dyDescent="0.3">
      <c r="A3133" s="32">
        <v>2017</v>
      </c>
      <c r="B3133" s="32" t="s">
        <v>69</v>
      </c>
      <c r="C3133" s="32" t="str">
        <f>VLOOKUP(B3133,lookup!A:C,3,FALSE)</f>
        <v>Non Metropolitan Fire Authorities</v>
      </c>
      <c r="D3133" s="32" t="str">
        <f>VLOOKUP(B3133,lookup!A:D,4,FALSE)</f>
        <v>E31000039</v>
      </c>
      <c r="E3133" s="32" t="s">
        <v>179</v>
      </c>
      <c r="F3133" s="32" t="s">
        <v>157</v>
      </c>
      <c r="G3133" s="57">
        <v>0</v>
      </c>
      <c r="H3133" s="145"/>
      <c r="I3133" s="144">
        <v>0</v>
      </c>
      <c r="J3133" s="146">
        <f t="shared" si="25"/>
        <v>0</v>
      </c>
    </row>
    <row r="3134" spans="1:10" s="32" customFormat="1" x14ac:dyDescent="0.3">
      <c r="A3134" s="32">
        <v>2017</v>
      </c>
      <c r="B3134" s="32" t="s">
        <v>69</v>
      </c>
      <c r="C3134" s="32" t="str">
        <f>VLOOKUP(B3134,lookup!A:C,3,FALSE)</f>
        <v>Non Metropolitan Fire Authorities</v>
      </c>
      <c r="D3134" s="32" t="str">
        <f>VLOOKUP(B3134,lookup!A:D,4,FALSE)</f>
        <v>E31000039</v>
      </c>
      <c r="E3134" s="32" t="s">
        <v>1087</v>
      </c>
      <c r="F3134" s="32" t="s">
        <v>157</v>
      </c>
      <c r="G3134" s="57">
        <v>0</v>
      </c>
      <c r="H3134" s="145"/>
      <c r="I3134" s="144">
        <v>0</v>
      </c>
      <c r="J3134" s="146">
        <f t="shared" si="25"/>
        <v>0</v>
      </c>
    </row>
    <row r="3135" spans="1:10" s="32" customFormat="1" x14ac:dyDescent="0.3">
      <c r="A3135" s="32">
        <v>2017</v>
      </c>
      <c r="B3135" s="32" t="s">
        <v>69</v>
      </c>
      <c r="C3135" s="32" t="str">
        <f>VLOOKUP(B3135,lookup!A:C,3,FALSE)</f>
        <v>Non Metropolitan Fire Authorities</v>
      </c>
      <c r="D3135" s="32" t="str">
        <f>VLOOKUP(B3135,lookup!A:D,4,FALSE)</f>
        <v>E31000039</v>
      </c>
      <c r="E3135" s="32" t="s">
        <v>176</v>
      </c>
      <c r="F3135" s="32" t="s">
        <v>157</v>
      </c>
      <c r="G3135" s="57">
        <v>0</v>
      </c>
      <c r="H3135" s="145"/>
      <c r="I3135" s="144">
        <v>0</v>
      </c>
      <c r="J3135" s="146">
        <f t="shared" si="25"/>
        <v>0</v>
      </c>
    </row>
    <row r="3136" spans="1:10" s="32" customFormat="1" x14ac:dyDescent="0.3">
      <c r="A3136" s="32">
        <v>2017</v>
      </c>
      <c r="B3136" s="32" t="s">
        <v>69</v>
      </c>
      <c r="C3136" s="32" t="str">
        <f>VLOOKUP(B3136,lookup!A:C,3,FALSE)</f>
        <v>Non Metropolitan Fire Authorities</v>
      </c>
      <c r="D3136" s="32" t="str">
        <f>VLOOKUP(B3136,lookup!A:D,4,FALSE)</f>
        <v>E31000039</v>
      </c>
      <c r="E3136" s="32" t="s">
        <v>175</v>
      </c>
      <c r="F3136" s="32" t="s">
        <v>158</v>
      </c>
      <c r="G3136" s="57">
        <v>38</v>
      </c>
      <c r="H3136" s="145"/>
      <c r="I3136" s="144">
        <v>38</v>
      </c>
      <c r="J3136" s="146">
        <f t="shared" si="25"/>
        <v>0</v>
      </c>
    </row>
    <row r="3137" spans="1:10" s="32" customFormat="1" x14ac:dyDescent="0.3">
      <c r="A3137" s="32">
        <v>2017</v>
      </c>
      <c r="B3137" s="32" t="s">
        <v>69</v>
      </c>
      <c r="C3137" s="32" t="str">
        <f>VLOOKUP(B3137,lookup!A:C,3,FALSE)</f>
        <v>Non Metropolitan Fire Authorities</v>
      </c>
      <c r="D3137" s="32" t="str">
        <f>VLOOKUP(B3137,lookup!A:D,4,FALSE)</f>
        <v>E31000039</v>
      </c>
      <c r="E3137" s="32" t="s">
        <v>177</v>
      </c>
      <c r="F3137" s="32" t="s">
        <v>158</v>
      </c>
      <c r="G3137" s="57">
        <v>0</v>
      </c>
      <c r="H3137" s="145"/>
      <c r="I3137" s="144">
        <v>0</v>
      </c>
      <c r="J3137" s="146">
        <f t="shared" si="25"/>
        <v>0</v>
      </c>
    </row>
    <row r="3138" spans="1:10" s="32" customFormat="1" x14ac:dyDescent="0.3">
      <c r="A3138" s="32">
        <v>2017</v>
      </c>
      <c r="B3138" s="32" t="s">
        <v>69</v>
      </c>
      <c r="C3138" s="32" t="str">
        <f>VLOOKUP(B3138,lookup!A:C,3,FALSE)</f>
        <v>Non Metropolitan Fire Authorities</v>
      </c>
      <c r="D3138" s="32" t="str">
        <f>VLOOKUP(B3138,lookup!A:D,4,FALSE)</f>
        <v>E31000039</v>
      </c>
      <c r="E3138" s="32" t="s">
        <v>178</v>
      </c>
      <c r="F3138" s="32" t="s">
        <v>158</v>
      </c>
      <c r="G3138" s="57">
        <v>0</v>
      </c>
      <c r="H3138" s="145"/>
      <c r="I3138" s="144">
        <v>0</v>
      </c>
      <c r="J3138" s="146">
        <f t="shared" si="25"/>
        <v>0</v>
      </c>
    </row>
    <row r="3139" spans="1:10" s="32" customFormat="1" x14ac:dyDescent="0.3">
      <c r="A3139" s="32">
        <v>2017</v>
      </c>
      <c r="B3139" s="32" t="s">
        <v>69</v>
      </c>
      <c r="C3139" s="32" t="str">
        <f>VLOOKUP(B3139,lookup!A:C,3,FALSE)</f>
        <v>Non Metropolitan Fire Authorities</v>
      </c>
      <c r="D3139" s="32" t="str">
        <f>VLOOKUP(B3139,lookup!A:D,4,FALSE)</f>
        <v>E31000039</v>
      </c>
      <c r="E3139" s="32" t="s">
        <v>179</v>
      </c>
      <c r="F3139" s="32" t="s">
        <v>158</v>
      </c>
      <c r="G3139" s="57">
        <v>0</v>
      </c>
      <c r="H3139" s="145"/>
      <c r="I3139" s="144">
        <v>0</v>
      </c>
      <c r="J3139" s="146">
        <f t="shared" ref="J3139:J3202" si="26">G3139-I3139</f>
        <v>0</v>
      </c>
    </row>
    <row r="3140" spans="1:10" s="32" customFormat="1" x14ac:dyDescent="0.3">
      <c r="A3140" s="32">
        <v>2017</v>
      </c>
      <c r="B3140" s="32" t="s">
        <v>69</v>
      </c>
      <c r="C3140" s="32" t="str">
        <f>VLOOKUP(B3140,lookup!A:C,3,FALSE)</f>
        <v>Non Metropolitan Fire Authorities</v>
      </c>
      <c r="D3140" s="32" t="str">
        <f>VLOOKUP(B3140,lookup!A:D,4,FALSE)</f>
        <v>E31000039</v>
      </c>
      <c r="E3140" s="32" t="s">
        <v>1087</v>
      </c>
      <c r="F3140" s="32" t="s">
        <v>158</v>
      </c>
      <c r="G3140" s="57">
        <v>0</v>
      </c>
      <c r="H3140" s="145"/>
      <c r="I3140" s="144">
        <v>0</v>
      </c>
      <c r="J3140" s="146">
        <f t="shared" si="26"/>
        <v>0</v>
      </c>
    </row>
    <row r="3141" spans="1:10" s="32" customFormat="1" x14ac:dyDescent="0.3">
      <c r="A3141" s="32">
        <v>2017</v>
      </c>
      <c r="B3141" s="32" t="s">
        <v>69</v>
      </c>
      <c r="C3141" s="32" t="str">
        <f>VLOOKUP(B3141,lookup!A:C,3,FALSE)</f>
        <v>Non Metropolitan Fire Authorities</v>
      </c>
      <c r="D3141" s="32" t="str">
        <f>VLOOKUP(B3141,lookup!A:D,4,FALSE)</f>
        <v>E31000039</v>
      </c>
      <c r="E3141" s="32" t="s">
        <v>176</v>
      </c>
      <c r="F3141" s="32" t="s">
        <v>158</v>
      </c>
      <c r="G3141" s="57">
        <v>0</v>
      </c>
      <c r="H3141" s="145"/>
      <c r="I3141" s="144">
        <v>0</v>
      </c>
      <c r="J3141" s="146">
        <f t="shared" si="26"/>
        <v>0</v>
      </c>
    </row>
    <row r="3142" spans="1:10" s="32" customFormat="1" x14ac:dyDescent="0.3">
      <c r="A3142" s="32">
        <v>2017</v>
      </c>
      <c r="B3142" s="32" t="s">
        <v>69</v>
      </c>
      <c r="C3142" s="32" t="str">
        <f>VLOOKUP(B3142,lookup!A:C,3,FALSE)</f>
        <v>Non Metropolitan Fire Authorities</v>
      </c>
      <c r="D3142" s="32" t="str">
        <f>VLOOKUP(B3142,lookup!A:D,4,FALSE)</f>
        <v>E31000039</v>
      </c>
      <c r="E3142" s="32" t="s">
        <v>175</v>
      </c>
      <c r="F3142" s="32" t="s">
        <v>149</v>
      </c>
      <c r="G3142" s="57">
        <v>0</v>
      </c>
      <c r="H3142" s="145"/>
      <c r="I3142" s="144">
        <v>0</v>
      </c>
      <c r="J3142" s="146">
        <f t="shared" si="26"/>
        <v>0</v>
      </c>
    </row>
    <row r="3143" spans="1:10" s="32" customFormat="1" x14ac:dyDescent="0.3">
      <c r="A3143" s="32">
        <v>2017</v>
      </c>
      <c r="B3143" s="32" t="s">
        <v>69</v>
      </c>
      <c r="C3143" s="32" t="str">
        <f>VLOOKUP(B3143,lookup!A:C,3,FALSE)</f>
        <v>Non Metropolitan Fire Authorities</v>
      </c>
      <c r="D3143" s="32" t="str">
        <f>VLOOKUP(B3143,lookup!A:D,4,FALSE)</f>
        <v>E31000039</v>
      </c>
      <c r="E3143" s="32" t="s">
        <v>177</v>
      </c>
      <c r="F3143" s="32" t="s">
        <v>149</v>
      </c>
      <c r="G3143" s="57">
        <v>0</v>
      </c>
      <c r="H3143" s="145"/>
      <c r="I3143" s="144">
        <v>0</v>
      </c>
      <c r="J3143" s="146">
        <f t="shared" si="26"/>
        <v>0</v>
      </c>
    </row>
    <row r="3144" spans="1:10" s="32" customFormat="1" x14ac:dyDescent="0.3">
      <c r="A3144" s="32">
        <v>2017</v>
      </c>
      <c r="B3144" s="32" t="s">
        <v>69</v>
      </c>
      <c r="C3144" s="32" t="str">
        <f>VLOOKUP(B3144,lookup!A:C,3,FALSE)</f>
        <v>Non Metropolitan Fire Authorities</v>
      </c>
      <c r="D3144" s="32" t="str">
        <f>VLOOKUP(B3144,lookup!A:D,4,FALSE)</f>
        <v>E31000039</v>
      </c>
      <c r="E3144" s="32" t="s">
        <v>178</v>
      </c>
      <c r="F3144" s="32" t="s">
        <v>149</v>
      </c>
      <c r="G3144" s="57">
        <v>0</v>
      </c>
      <c r="H3144" s="145"/>
      <c r="I3144" s="144">
        <v>0</v>
      </c>
      <c r="J3144" s="146">
        <f t="shared" si="26"/>
        <v>0</v>
      </c>
    </row>
    <row r="3145" spans="1:10" s="32" customFormat="1" x14ac:dyDescent="0.3">
      <c r="A3145" s="32">
        <v>2017</v>
      </c>
      <c r="B3145" s="32" t="s">
        <v>69</v>
      </c>
      <c r="C3145" s="32" t="str">
        <f>VLOOKUP(B3145,lookup!A:C,3,FALSE)</f>
        <v>Non Metropolitan Fire Authorities</v>
      </c>
      <c r="D3145" s="32" t="str">
        <f>VLOOKUP(B3145,lookup!A:D,4,FALSE)</f>
        <v>E31000039</v>
      </c>
      <c r="E3145" s="32" t="s">
        <v>179</v>
      </c>
      <c r="F3145" s="32" t="s">
        <v>149</v>
      </c>
      <c r="G3145" s="57">
        <v>0</v>
      </c>
      <c r="H3145" s="145"/>
      <c r="I3145" s="144">
        <v>0</v>
      </c>
      <c r="J3145" s="146">
        <f t="shared" si="26"/>
        <v>0</v>
      </c>
    </row>
    <row r="3146" spans="1:10" s="32" customFormat="1" x14ac:dyDescent="0.3">
      <c r="A3146" s="32">
        <v>2017</v>
      </c>
      <c r="B3146" s="32" t="s">
        <v>69</v>
      </c>
      <c r="C3146" s="32" t="str">
        <f>VLOOKUP(B3146,lookup!A:C,3,FALSE)</f>
        <v>Non Metropolitan Fire Authorities</v>
      </c>
      <c r="D3146" s="32" t="str">
        <f>VLOOKUP(B3146,lookup!A:D,4,FALSE)</f>
        <v>E31000039</v>
      </c>
      <c r="E3146" s="32" t="s">
        <v>1087</v>
      </c>
      <c r="F3146" s="32" t="s">
        <v>149</v>
      </c>
      <c r="G3146" s="57">
        <v>0</v>
      </c>
      <c r="H3146" s="145"/>
      <c r="I3146" s="144">
        <v>0</v>
      </c>
      <c r="J3146" s="146">
        <f t="shared" si="26"/>
        <v>0</v>
      </c>
    </row>
    <row r="3147" spans="1:10" s="32" customFormat="1" x14ac:dyDescent="0.3">
      <c r="A3147" s="32">
        <v>2017</v>
      </c>
      <c r="B3147" s="32" t="s">
        <v>69</v>
      </c>
      <c r="C3147" s="32" t="str">
        <f>VLOOKUP(B3147,lookup!A:C,3,FALSE)</f>
        <v>Non Metropolitan Fire Authorities</v>
      </c>
      <c r="D3147" s="32" t="str">
        <f>VLOOKUP(B3147,lookup!A:D,4,FALSE)</f>
        <v>E31000039</v>
      </c>
      <c r="E3147" s="32" t="s">
        <v>176</v>
      </c>
      <c r="F3147" s="32" t="s">
        <v>149</v>
      </c>
      <c r="G3147" s="57">
        <v>0</v>
      </c>
      <c r="H3147" s="145"/>
      <c r="I3147" s="144">
        <v>0</v>
      </c>
      <c r="J3147" s="146">
        <f t="shared" si="26"/>
        <v>0</v>
      </c>
    </row>
    <row r="3148" spans="1:10" s="32" customFormat="1" x14ac:dyDescent="0.3">
      <c r="A3148" s="32">
        <v>2017</v>
      </c>
      <c r="B3148" s="32" t="s">
        <v>69</v>
      </c>
      <c r="C3148" s="32" t="str">
        <f>VLOOKUP(B3148,lookup!A:C,3,FALSE)</f>
        <v>Non Metropolitan Fire Authorities</v>
      </c>
      <c r="D3148" s="32" t="str">
        <f>VLOOKUP(B3148,lookup!A:D,4,FALSE)</f>
        <v>E31000039</v>
      </c>
      <c r="E3148" s="32" t="s">
        <v>175</v>
      </c>
      <c r="F3148" s="32" t="s">
        <v>150</v>
      </c>
      <c r="G3148" s="57">
        <v>0</v>
      </c>
      <c r="H3148" s="145"/>
      <c r="I3148" s="144">
        <v>0</v>
      </c>
      <c r="J3148" s="146">
        <f t="shared" si="26"/>
        <v>0</v>
      </c>
    </row>
    <row r="3149" spans="1:10" s="32" customFormat="1" x14ac:dyDescent="0.3">
      <c r="A3149" s="32">
        <v>2017</v>
      </c>
      <c r="B3149" s="32" t="s">
        <v>69</v>
      </c>
      <c r="C3149" s="32" t="str">
        <f>VLOOKUP(B3149,lookup!A:C,3,FALSE)</f>
        <v>Non Metropolitan Fire Authorities</v>
      </c>
      <c r="D3149" s="32" t="str">
        <f>VLOOKUP(B3149,lookup!A:D,4,FALSE)</f>
        <v>E31000039</v>
      </c>
      <c r="E3149" s="32" t="s">
        <v>177</v>
      </c>
      <c r="F3149" s="32" t="s">
        <v>150</v>
      </c>
      <c r="G3149" s="57">
        <v>0</v>
      </c>
      <c r="H3149" s="145"/>
      <c r="I3149" s="144">
        <v>0</v>
      </c>
      <c r="J3149" s="146">
        <f t="shared" si="26"/>
        <v>0</v>
      </c>
    </row>
    <row r="3150" spans="1:10" s="32" customFormat="1" x14ac:dyDescent="0.3">
      <c r="A3150" s="32">
        <v>2017</v>
      </c>
      <c r="B3150" s="32" t="s">
        <v>69</v>
      </c>
      <c r="C3150" s="32" t="str">
        <f>VLOOKUP(B3150,lookup!A:C,3,FALSE)</f>
        <v>Non Metropolitan Fire Authorities</v>
      </c>
      <c r="D3150" s="32" t="str">
        <f>VLOOKUP(B3150,lookup!A:D,4,FALSE)</f>
        <v>E31000039</v>
      </c>
      <c r="E3150" s="32" t="s">
        <v>178</v>
      </c>
      <c r="F3150" s="32" t="s">
        <v>150</v>
      </c>
      <c r="G3150" s="57">
        <v>0</v>
      </c>
      <c r="H3150" s="145"/>
      <c r="I3150" s="144">
        <v>0</v>
      </c>
      <c r="J3150" s="146">
        <f t="shared" si="26"/>
        <v>0</v>
      </c>
    </row>
    <row r="3151" spans="1:10" s="32" customFormat="1" x14ac:dyDescent="0.3">
      <c r="A3151" s="32">
        <v>2017</v>
      </c>
      <c r="B3151" s="32" t="s">
        <v>69</v>
      </c>
      <c r="C3151" s="32" t="str">
        <f>VLOOKUP(B3151,lookup!A:C,3,FALSE)</f>
        <v>Non Metropolitan Fire Authorities</v>
      </c>
      <c r="D3151" s="32" t="str">
        <f>VLOOKUP(B3151,lookup!A:D,4,FALSE)</f>
        <v>E31000039</v>
      </c>
      <c r="E3151" s="32" t="s">
        <v>179</v>
      </c>
      <c r="F3151" s="32" t="s">
        <v>150</v>
      </c>
      <c r="G3151" s="57">
        <v>0</v>
      </c>
      <c r="H3151" s="145"/>
      <c r="I3151" s="144">
        <v>0</v>
      </c>
      <c r="J3151" s="146">
        <f t="shared" si="26"/>
        <v>0</v>
      </c>
    </row>
    <row r="3152" spans="1:10" s="32" customFormat="1" x14ac:dyDescent="0.3">
      <c r="A3152" s="32">
        <v>2017</v>
      </c>
      <c r="B3152" s="32" t="s">
        <v>69</v>
      </c>
      <c r="C3152" s="32" t="str">
        <f>VLOOKUP(B3152,lookup!A:C,3,FALSE)</f>
        <v>Non Metropolitan Fire Authorities</v>
      </c>
      <c r="D3152" s="32" t="str">
        <f>VLOOKUP(B3152,lookup!A:D,4,FALSE)</f>
        <v>E31000039</v>
      </c>
      <c r="E3152" s="32" t="s">
        <v>1087</v>
      </c>
      <c r="F3152" s="32" t="s">
        <v>150</v>
      </c>
      <c r="G3152" s="57">
        <v>0</v>
      </c>
      <c r="H3152" s="145"/>
      <c r="I3152" s="144">
        <v>0</v>
      </c>
      <c r="J3152" s="146">
        <f t="shared" si="26"/>
        <v>0</v>
      </c>
    </row>
    <row r="3153" spans="1:10" s="32" customFormat="1" x14ac:dyDescent="0.3">
      <c r="A3153" s="32">
        <v>2017</v>
      </c>
      <c r="B3153" s="32" t="s">
        <v>69</v>
      </c>
      <c r="C3153" s="32" t="str">
        <f>VLOOKUP(B3153,lookup!A:C,3,FALSE)</f>
        <v>Non Metropolitan Fire Authorities</v>
      </c>
      <c r="D3153" s="32" t="str">
        <f>VLOOKUP(B3153,lookup!A:D,4,FALSE)</f>
        <v>E31000039</v>
      </c>
      <c r="E3153" s="32" t="s">
        <v>176</v>
      </c>
      <c r="F3153" s="32" t="s">
        <v>150</v>
      </c>
      <c r="G3153" s="57">
        <v>0</v>
      </c>
      <c r="H3153" s="145"/>
      <c r="I3153" s="144">
        <v>0</v>
      </c>
      <c r="J3153" s="146">
        <f t="shared" si="26"/>
        <v>0</v>
      </c>
    </row>
    <row r="3154" spans="1:10" s="32" customFormat="1" x14ac:dyDescent="0.3">
      <c r="A3154" s="32">
        <v>2017</v>
      </c>
      <c r="B3154" s="32" t="s">
        <v>72</v>
      </c>
      <c r="C3154" s="32" t="str">
        <f>VLOOKUP(B3154,lookup!A:C,3,FALSE)</f>
        <v>Non Metropolitan Fire Authorities</v>
      </c>
      <c r="D3154" s="32" t="str">
        <f>VLOOKUP(B3154,lookup!A:D,4,FALSE)</f>
        <v>E31000022</v>
      </c>
      <c r="E3154" s="32" t="s">
        <v>175</v>
      </c>
      <c r="F3154" s="32" t="s">
        <v>157</v>
      </c>
      <c r="G3154" s="57">
        <v>518</v>
      </c>
      <c r="H3154" s="145"/>
      <c r="I3154" s="144">
        <v>515</v>
      </c>
      <c r="J3154" s="146">
        <f t="shared" si="26"/>
        <v>3</v>
      </c>
    </row>
    <row r="3155" spans="1:10" s="32" customFormat="1" x14ac:dyDescent="0.3">
      <c r="A3155" s="32">
        <v>2017</v>
      </c>
      <c r="B3155" s="32" t="s">
        <v>72</v>
      </c>
      <c r="C3155" s="32" t="str">
        <f>VLOOKUP(B3155,lookup!A:C,3,FALSE)</f>
        <v>Non Metropolitan Fire Authorities</v>
      </c>
      <c r="D3155" s="32" t="str">
        <f>VLOOKUP(B3155,lookup!A:D,4,FALSE)</f>
        <v>E31000022</v>
      </c>
      <c r="E3155" s="32" t="s">
        <v>177</v>
      </c>
      <c r="F3155" s="32" t="s">
        <v>157</v>
      </c>
      <c r="G3155" s="57">
        <v>4</v>
      </c>
      <c r="H3155" s="145"/>
      <c r="I3155" s="144">
        <v>3</v>
      </c>
      <c r="J3155" s="146">
        <f t="shared" si="26"/>
        <v>1</v>
      </c>
    </row>
    <row r="3156" spans="1:10" s="32" customFormat="1" x14ac:dyDescent="0.3">
      <c r="A3156" s="32">
        <v>2017</v>
      </c>
      <c r="B3156" s="32" t="s">
        <v>72</v>
      </c>
      <c r="C3156" s="32" t="str">
        <f>VLOOKUP(B3156,lookup!A:C,3,FALSE)</f>
        <v>Non Metropolitan Fire Authorities</v>
      </c>
      <c r="D3156" s="32" t="str">
        <f>VLOOKUP(B3156,lookup!A:D,4,FALSE)</f>
        <v>E31000022</v>
      </c>
      <c r="E3156" s="32" t="s">
        <v>178</v>
      </c>
      <c r="F3156" s="32" t="s">
        <v>157</v>
      </c>
      <c r="G3156" s="57">
        <v>1</v>
      </c>
      <c r="H3156" s="145"/>
      <c r="I3156" s="144">
        <v>1</v>
      </c>
      <c r="J3156" s="146">
        <f t="shared" si="26"/>
        <v>0</v>
      </c>
    </row>
    <row r="3157" spans="1:10" s="32" customFormat="1" x14ac:dyDescent="0.3">
      <c r="A3157" s="32">
        <v>2017</v>
      </c>
      <c r="B3157" s="32" t="s">
        <v>72</v>
      </c>
      <c r="C3157" s="32" t="str">
        <f>VLOOKUP(B3157,lookup!A:C,3,FALSE)</f>
        <v>Non Metropolitan Fire Authorities</v>
      </c>
      <c r="D3157" s="32" t="str">
        <f>VLOOKUP(B3157,lookup!A:D,4,FALSE)</f>
        <v>E31000022</v>
      </c>
      <c r="E3157" s="32" t="s">
        <v>179</v>
      </c>
      <c r="F3157" s="32" t="s">
        <v>157</v>
      </c>
      <c r="G3157" s="57">
        <v>1</v>
      </c>
      <c r="H3157" s="145"/>
      <c r="I3157" s="144">
        <v>1</v>
      </c>
      <c r="J3157" s="146">
        <f t="shared" si="26"/>
        <v>0</v>
      </c>
    </row>
    <row r="3158" spans="1:10" s="32" customFormat="1" x14ac:dyDescent="0.3">
      <c r="A3158" s="32">
        <v>2017</v>
      </c>
      <c r="B3158" s="32" t="s">
        <v>72</v>
      </c>
      <c r="C3158" s="32" t="str">
        <f>VLOOKUP(B3158,lookup!A:C,3,FALSE)</f>
        <v>Non Metropolitan Fire Authorities</v>
      </c>
      <c r="D3158" s="32" t="str">
        <f>VLOOKUP(B3158,lookup!A:D,4,FALSE)</f>
        <v>E31000022</v>
      </c>
      <c r="E3158" s="32" t="s">
        <v>1087</v>
      </c>
      <c r="F3158" s="32" t="s">
        <v>157</v>
      </c>
      <c r="G3158" s="57">
        <v>4</v>
      </c>
      <c r="H3158" s="145"/>
      <c r="I3158" s="144">
        <v>0</v>
      </c>
      <c r="J3158" s="146">
        <f t="shared" si="26"/>
        <v>4</v>
      </c>
    </row>
    <row r="3159" spans="1:10" s="32" customFormat="1" x14ac:dyDescent="0.3">
      <c r="A3159" s="32">
        <v>2017</v>
      </c>
      <c r="B3159" s="32" t="s">
        <v>72</v>
      </c>
      <c r="C3159" s="32" t="str">
        <f>VLOOKUP(B3159,lookup!A:C,3,FALSE)</f>
        <v>Non Metropolitan Fire Authorities</v>
      </c>
      <c r="D3159" s="32" t="str">
        <f>VLOOKUP(B3159,lookup!A:D,4,FALSE)</f>
        <v>E31000022</v>
      </c>
      <c r="E3159" s="32" t="s">
        <v>176</v>
      </c>
      <c r="F3159" s="32" t="s">
        <v>157</v>
      </c>
      <c r="G3159" s="57">
        <v>162</v>
      </c>
      <c r="H3159" s="145"/>
      <c r="I3159" s="144">
        <v>230</v>
      </c>
      <c r="J3159" s="146">
        <f t="shared" si="26"/>
        <v>-68</v>
      </c>
    </row>
    <row r="3160" spans="1:10" s="32" customFormat="1" x14ac:dyDescent="0.3">
      <c r="A3160" s="32">
        <v>2017</v>
      </c>
      <c r="B3160" s="32" t="s">
        <v>72</v>
      </c>
      <c r="C3160" s="32" t="str">
        <f>VLOOKUP(B3160,lookup!A:C,3,FALSE)</f>
        <v>Non Metropolitan Fire Authorities</v>
      </c>
      <c r="D3160" s="32" t="str">
        <f>VLOOKUP(B3160,lookup!A:D,4,FALSE)</f>
        <v>E31000022</v>
      </c>
      <c r="E3160" s="32" t="s">
        <v>175</v>
      </c>
      <c r="F3160" s="32" t="s">
        <v>158</v>
      </c>
      <c r="G3160" s="57">
        <v>319</v>
      </c>
      <c r="H3160" s="145"/>
      <c r="I3160" s="144">
        <v>324</v>
      </c>
      <c r="J3160" s="146">
        <f t="shared" si="26"/>
        <v>-5</v>
      </c>
    </row>
    <row r="3161" spans="1:10" s="32" customFormat="1" x14ac:dyDescent="0.3">
      <c r="A3161" s="32">
        <v>2017</v>
      </c>
      <c r="B3161" s="32" t="s">
        <v>72</v>
      </c>
      <c r="C3161" s="32" t="str">
        <f>VLOOKUP(B3161,lookup!A:C,3,FALSE)</f>
        <v>Non Metropolitan Fire Authorities</v>
      </c>
      <c r="D3161" s="32" t="str">
        <f>VLOOKUP(B3161,lookup!A:D,4,FALSE)</f>
        <v>E31000022</v>
      </c>
      <c r="E3161" s="32" t="s">
        <v>177</v>
      </c>
      <c r="F3161" s="32" t="s">
        <v>158</v>
      </c>
      <c r="G3161" s="57">
        <v>3</v>
      </c>
      <c r="H3161" s="145"/>
      <c r="I3161" s="144">
        <v>2</v>
      </c>
      <c r="J3161" s="146">
        <f t="shared" si="26"/>
        <v>1</v>
      </c>
    </row>
    <row r="3162" spans="1:10" s="32" customFormat="1" x14ac:dyDescent="0.3">
      <c r="A3162" s="32">
        <v>2017</v>
      </c>
      <c r="B3162" s="32" t="s">
        <v>72</v>
      </c>
      <c r="C3162" s="32" t="str">
        <f>VLOOKUP(B3162,lookup!A:C,3,FALSE)</f>
        <v>Non Metropolitan Fire Authorities</v>
      </c>
      <c r="D3162" s="32" t="str">
        <f>VLOOKUP(B3162,lookup!A:D,4,FALSE)</f>
        <v>E31000022</v>
      </c>
      <c r="E3162" s="32" t="s">
        <v>178</v>
      </c>
      <c r="F3162" s="32" t="s">
        <v>158</v>
      </c>
      <c r="G3162" s="57">
        <v>0</v>
      </c>
      <c r="H3162" s="145"/>
      <c r="I3162" s="144">
        <v>0</v>
      </c>
      <c r="J3162" s="146">
        <f t="shared" si="26"/>
        <v>0</v>
      </c>
    </row>
    <row r="3163" spans="1:10" s="32" customFormat="1" x14ac:dyDescent="0.3">
      <c r="A3163" s="32">
        <v>2017</v>
      </c>
      <c r="B3163" s="32" t="s">
        <v>72</v>
      </c>
      <c r="C3163" s="32" t="str">
        <f>VLOOKUP(B3163,lookup!A:C,3,FALSE)</f>
        <v>Non Metropolitan Fire Authorities</v>
      </c>
      <c r="D3163" s="32" t="str">
        <f>VLOOKUP(B3163,lookup!A:D,4,FALSE)</f>
        <v>E31000022</v>
      </c>
      <c r="E3163" s="32" t="s">
        <v>179</v>
      </c>
      <c r="F3163" s="32" t="s">
        <v>158</v>
      </c>
      <c r="G3163" s="57">
        <v>1</v>
      </c>
      <c r="H3163" s="145"/>
      <c r="I3163" s="144">
        <v>1</v>
      </c>
      <c r="J3163" s="146">
        <f t="shared" si="26"/>
        <v>0</v>
      </c>
    </row>
    <row r="3164" spans="1:10" s="32" customFormat="1" x14ac:dyDescent="0.3">
      <c r="A3164" s="32">
        <v>2017</v>
      </c>
      <c r="B3164" s="32" t="s">
        <v>72</v>
      </c>
      <c r="C3164" s="32" t="str">
        <f>VLOOKUP(B3164,lookup!A:C,3,FALSE)</f>
        <v>Non Metropolitan Fire Authorities</v>
      </c>
      <c r="D3164" s="32" t="str">
        <f>VLOOKUP(B3164,lookup!A:D,4,FALSE)</f>
        <v>E31000022</v>
      </c>
      <c r="E3164" s="32" t="s">
        <v>1087</v>
      </c>
      <c r="F3164" s="32" t="s">
        <v>158</v>
      </c>
      <c r="G3164" s="57">
        <v>0</v>
      </c>
      <c r="H3164" s="145"/>
      <c r="I3164" s="144">
        <v>0</v>
      </c>
      <c r="J3164" s="146">
        <f t="shared" si="26"/>
        <v>0</v>
      </c>
    </row>
    <row r="3165" spans="1:10" s="32" customFormat="1" x14ac:dyDescent="0.3">
      <c r="A3165" s="32">
        <v>2017</v>
      </c>
      <c r="B3165" s="32" t="s">
        <v>72</v>
      </c>
      <c r="C3165" s="32" t="str">
        <f>VLOOKUP(B3165,lookup!A:C,3,FALSE)</f>
        <v>Non Metropolitan Fire Authorities</v>
      </c>
      <c r="D3165" s="32" t="str">
        <f>VLOOKUP(B3165,lookup!A:D,4,FALSE)</f>
        <v>E31000022</v>
      </c>
      <c r="E3165" s="32" t="s">
        <v>176</v>
      </c>
      <c r="F3165" s="32" t="s">
        <v>158</v>
      </c>
      <c r="G3165" s="57">
        <v>109</v>
      </c>
      <c r="H3165" s="145"/>
      <c r="I3165" s="144">
        <v>185</v>
      </c>
      <c r="J3165" s="146">
        <f t="shared" si="26"/>
        <v>-76</v>
      </c>
    </row>
    <row r="3166" spans="1:10" s="32" customFormat="1" x14ac:dyDescent="0.3">
      <c r="A3166" s="32">
        <v>2017</v>
      </c>
      <c r="B3166" s="32" t="s">
        <v>72</v>
      </c>
      <c r="C3166" s="32" t="str">
        <f>VLOOKUP(B3166,lookup!A:C,3,FALSE)</f>
        <v>Non Metropolitan Fire Authorities</v>
      </c>
      <c r="D3166" s="32" t="str">
        <f>VLOOKUP(B3166,lookup!A:D,4,FALSE)</f>
        <v>E31000022</v>
      </c>
      <c r="E3166" s="32" t="s">
        <v>175</v>
      </c>
      <c r="F3166" s="32" t="s">
        <v>149</v>
      </c>
      <c r="G3166" s="57">
        <v>24</v>
      </c>
      <c r="H3166" s="145"/>
      <c r="I3166" s="144">
        <v>26</v>
      </c>
      <c r="J3166" s="146">
        <f t="shared" si="26"/>
        <v>-2</v>
      </c>
    </row>
    <row r="3167" spans="1:10" s="32" customFormat="1" x14ac:dyDescent="0.3">
      <c r="A3167" s="32">
        <v>2017</v>
      </c>
      <c r="B3167" s="32" t="s">
        <v>72</v>
      </c>
      <c r="C3167" s="32" t="str">
        <f>VLOOKUP(B3167,lookup!A:C,3,FALSE)</f>
        <v>Non Metropolitan Fire Authorities</v>
      </c>
      <c r="D3167" s="32" t="str">
        <f>VLOOKUP(B3167,lookup!A:D,4,FALSE)</f>
        <v>E31000022</v>
      </c>
      <c r="E3167" s="32" t="s">
        <v>177</v>
      </c>
      <c r="F3167" s="32" t="s">
        <v>149</v>
      </c>
      <c r="G3167" s="57">
        <v>0</v>
      </c>
      <c r="H3167" s="145"/>
      <c r="I3167" s="144">
        <v>0</v>
      </c>
      <c r="J3167" s="146">
        <f t="shared" si="26"/>
        <v>0</v>
      </c>
    </row>
    <row r="3168" spans="1:10" s="32" customFormat="1" x14ac:dyDescent="0.3">
      <c r="A3168" s="32">
        <v>2017</v>
      </c>
      <c r="B3168" s="32" t="s">
        <v>72</v>
      </c>
      <c r="C3168" s="32" t="str">
        <f>VLOOKUP(B3168,lookup!A:C,3,FALSE)</f>
        <v>Non Metropolitan Fire Authorities</v>
      </c>
      <c r="D3168" s="32" t="str">
        <f>VLOOKUP(B3168,lookup!A:D,4,FALSE)</f>
        <v>E31000022</v>
      </c>
      <c r="E3168" s="32" t="s">
        <v>178</v>
      </c>
      <c r="F3168" s="32" t="s">
        <v>149</v>
      </c>
      <c r="G3168" s="57">
        <v>0</v>
      </c>
      <c r="H3168" s="145"/>
      <c r="I3168" s="144">
        <v>0</v>
      </c>
      <c r="J3168" s="146">
        <f t="shared" si="26"/>
        <v>0</v>
      </c>
    </row>
    <row r="3169" spans="1:10" s="32" customFormat="1" x14ac:dyDescent="0.3">
      <c r="A3169" s="32">
        <v>2017</v>
      </c>
      <c r="B3169" s="32" t="s">
        <v>72</v>
      </c>
      <c r="C3169" s="32" t="str">
        <f>VLOOKUP(B3169,lookup!A:C,3,FALSE)</f>
        <v>Non Metropolitan Fire Authorities</v>
      </c>
      <c r="D3169" s="32" t="str">
        <f>VLOOKUP(B3169,lookup!A:D,4,FALSE)</f>
        <v>E31000022</v>
      </c>
      <c r="E3169" s="32" t="s">
        <v>179</v>
      </c>
      <c r="F3169" s="32" t="s">
        <v>149</v>
      </c>
      <c r="G3169" s="57">
        <v>0</v>
      </c>
      <c r="H3169" s="145"/>
      <c r="I3169" s="144">
        <v>0</v>
      </c>
      <c r="J3169" s="146">
        <f t="shared" si="26"/>
        <v>0</v>
      </c>
    </row>
    <row r="3170" spans="1:10" s="32" customFormat="1" x14ac:dyDescent="0.3">
      <c r="A3170" s="32">
        <v>2017</v>
      </c>
      <c r="B3170" s="32" t="s">
        <v>72</v>
      </c>
      <c r="C3170" s="32" t="str">
        <f>VLOOKUP(B3170,lookup!A:C,3,FALSE)</f>
        <v>Non Metropolitan Fire Authorities</v>
      </c>
      <c r="D3170" s="32" t="str">
        <f>VLOOKUP(B3170,lookup!A:D,4,FALSE)</f>
        <v>E31000022</v>
      </c>
      <c r="E3170" s="32" t="s">
        <v>1087</v>
      </c>
      <c r="F3170" s="32" t="s">
        <v>149</v>
      </c>
      <c r="G3170" s="57">
        <v>0</v>
      </c>
      <c r="H3170" s="145"/>
      <c r="I3170" s="144">
        <v>0</v>
      </c>
      <c r="J3170" s="146">
        <f t="shared" si="26"/>
        <v>0</v>
      </c>
    </row>
    <row r="3171" spans="1:10" s="32" customFormat="1" x14ac:dyDescent="0.3">
      <c r="A3171" s="32">
        <v>2017</v>
      </c>
      <c r="B3171" s="32" t="s">
        <v>72</v>
      </c>
      <c r="C3171" s="32" t="str">
        <f>VLOOKUP(B3171,lookup!A:C,3,FALSE)</f>
        <v>Non Metropolitan Fire Authorities</v>
      </c>
      <c r="D3171" s="32" t="str">
        <f>VLOOKUP(B3171,lookup!A:D,4,FALSE)</f>
        <v>E31000022</v>
      </c>
      <c r="E3171" s="32" t="s">
        <v>176</v>
      </c>
      <c r="F3171" s="32" t="s">
        <v>149</v>
      </c>
      <c r="G3171" s="57">
        <v>8</v>
      </c>
      <c r="H3171" s="145"/>
      <c r="I3171" s="144">
        <v>9</v>
      </c>
      <c r="J3171" s="146">
        <f t="shared" si="26"/>
        <v>-1</v>
      </c>
    </row>
    <row r="3172" spans="1:10" s="32" customFormat="1" x14ac:dyDescent="0.3">
      <c r="A3172" s="32">
        <v>2017</v>
      </c>
      <c r="B3172" s="32" t="s">
        <v>72</v>
      </c>
      <c r="C3172" s="32" t="str">
        <f>VLOOKUP(B3172,lookup!A:C,3,FALSE)</f>
        <v>Non Metropolitan Fire Authorities</v>
      </c>
      <c r="D3172" s="32" t="str">
        <f>VLOOKUP(B3172,lookup!A:D,4,FALSE)</f>
        <v>E31000022</v>
      </c>
      <c r="E3172" s="32" t="s">
        <v>175</v>
      </c>
      <c r="F3172" s="32" t="s">
        <v>150</v>
      </c>
      <c r="G3172" s="57">
        <v>187</v>
      </c>
      <c r="H3172" s="145"/>
      <c r="I3172" s="144">
        <v>185</v>
      </c>
      <c r="J3172" s="146">
        <f t="shared" si="26"/>
        <v>2</v>
      </c>
    </row>
    <row r="3173" spans="1:10" s="32" customFormat="1" x14ac:dyDescent="0.3">
      <c r="A3173" s="32">
        <v>2017</v>
      </c>
      <c r="B3173" s="32" t="s">
        <v>72</v>
      </c>
      <c r="C3173" s="32" t="str">
        <f>VLOOKUP(B3173,lookup!A:C,3,FALSE)</f>
        <v>Non Metropolitan Fire Authorities</v>
      </c>
      <c r="D3173" s="32" t="str">
        <f>VLOOKUP(B3173,lookup!A:D,4,FALSE)</f>
        <v>E31000022</v>
      </c>
      <c r="E3173" s="32" t="s">
        <v>177</v>
      </c>
      <c r="F3173" s="32" t="s">
        <v>150</v>
      </c>
      <c r="G3173" s="57">
        <v>1</v>
      </c>
      <c r="H3173" s="145"/>
      <c r="I3173" s="144">
        <v>1</v>
      </c>
      <c r="J3173" s="146">
        <f t="shared" si="26"/>
        <v>0</v>
      </c>
    </row>
    <row r="3174" spans="1:10" s="32" customFormat="1" x14ac:dyDescent="0.3">
      <c r="A3174" s="32">
        <v>2017</v>
      </c>
      <c r="B3174" s="32" t="s">
        <v>72</v>
      </c>
      <c r="C3174" s="32" t="str">
        <f>VLOOKUP(B3174,lookup!A:C,3,FALSE)</f>
        <v>Non Metropolitan Fire Authorities</v>
      </c>
      <c r="D3174" s="32" t="str">
        <f>VLOOKUP(B3174,lookup!A:D,4,FALSE)</f>
        <v>E31000022</v>
      </c>
      <c r="E3174" s="32" t="s">
        <v>178</v>
      </c>
      <c r="F3174" s="32" t="s">
        <v>150</v>
      </c>
      <c r="G3174" s="57">
        <v>6</v>
      </c>
      <c r="H3174" s="145"/>
      <c r="I3174" s="144">
        <v>6</v>
      </c>
      <c r="J3174" s="146">
        <f t="shared" si="26"/>
        <v>0</v>
      </c>
    </row>
    <row r="3175" spans="1:10" s="32" customFormat="1" x14ac:dyDescent="0.3">
      <c r="A3175" s="32">
        <v>2017</v>
      </c>
      <c r="B3175" s="32" t="s">
        <v>72</v>
      </c>
      <c r="C3175" s="32" t="str">
        <f>VLOOKUP(B3175,lookup!A:C,3,FALSE)</f>
        <v>Non Metropolitan Fire Authorities</v>
      </c>
      <c r="D3175" s="32" t="str">
        <f>VLOOKUP(B3175,lookup!A:D,4,FALSE)</f>
        <v>E31000022</v>
      </c>
      <c r="E3175" s="32" t="s">
        <v>179</v>
      </c>
      <c r="F3175" s="32" t="s">
        <v>150</v>
      </c>
      <c r="G3175" s="57">
        <v>0</v>
      </c>
      <c r="H3175" s="145"/>
      <c r="I3175" s="144">
        <v>0</v>
      </c>
      <c r="J3175" s="146">
        <f t="shared" si="26"/>
        <v>0</v>
      </c>
    </row>
    <row r="3176" spans="1:10" s="32" customFormat="1" x14ac:dyDescent="0.3">
      <c r="A3176" s="32">
        <v>2017</v>
      </c>
      <c r="B3176" s="32" t="s">
        <v>72</v>
      </c>
      <c r="C3176" s="32" t="str">
        <f>VLOOKUP(B3176,lookup!A:C,3,FALSE)</f>
        <v>Non Metropolitan Fire Authorities</v>
      </c>
      <c r="D3176" s="32" t="str">
        <f>VLOOKUP(B3176,lookup!A:D,4,FALSE)</f>
        <v>E31000022</v>
      </c>
      <c r="E3176" s="32" t="s">
        <v>1087</v>
      </c>
      <c r="F3176" s="32" t="s">
        <v>150</v>
      </c>
      <c r="G3176" s="57">
        <v>0</v>
      </c>
      <c r="H3176" s="145"/>
      <c r="I3176" s="144">
        <v>0</v>
      </c>
      <c r="J3176" s="146">
        <f t="shared" si="26"/>
        <v>0</v>
      </c>
    </row>
    <row r="3177" spans="1:10" s="32" customFormat="1" x14ac:dyDescent="0.3">
      <c r="A3177" s="32">
        <v>2017</v>
      </c>
      <c r="B3177" s="32" t="s">
        <v>72</v>
      </c>
      <c r="C3177" s="32" t="str">
        <f>VLOOKUP(B3177,lookup!A:C,3,FALSE)</f>
        <v>Non Metropolitan Fire Authorities</v>
      </c>
      <c r="D3177" s="32" t="str">
        <f>VLOOKUP(B3177,lookup!A:D,4,FALSE)</f>
        <v>E31000022</v>
      </c>
      <c r="E3177" s="32" t="s">
        <v>176</v>
      </c>
      <c r="F3177" s="32" t="s">
        <v>150</v>
      </c>
      <c r="G3177" s="57">
        <v>34</v>
      </c>
      <c r="H3177" s="145"/>
      <c r="I3177" s="144">
        <v>36</v>
      </c>
      <c r="J3177" s="146">
        <f t="shared" si="26"/>
        <v>-2</v>
      </c>
    </row>
    <row r="3178" spans="1:10" s="32" customFormat="1" x14ac:dyDescent="0.3">
      <c r="A3178" s="32">
        <v>2017</v>
      </c>
      <c r="B3178" s="32" t="s">
        <v>75</v>
      </c>
      <c r="C3178" s="32" t="str">
        <f>VLOOKUP(B3178,lookup!A:C,3,FALSE)</f>
        <v>Non Metropolitan Fire Authorities</v>
      </c>
      <c r="D3178" s="32" t="str">
        <f>VLOOKUP(B3178,lookup!A:D,4,FALSE)</f>
        <v>E31000023</v>
      </c>
      <c r="E3178" s="32" t="s">
        <v>175</v>
      </c>
      <c r="F3178" s="32" t="s">
        <v>157</v>
      </c>
      <c r="G3178" s="57">
        <v>592</v>
      </c>
      <c r="H3178" s="145"/>
      <c r="I3178" s="144">
        <v>592</v>
      </c>
      <c r="J3178" s="146">
        <f t="shared" si="26"/>
        <v>0</v>
      </c>
    </row>
    <row r="3179" spans="1:10" s="32" customFormat="1" x14ac:dyDescent="0.3">
      <c r="A3179" s="32">
        <v>2017</v>
      </c>
      <c r="B3179" s="32" t="s">
        <v>75</v>
      </c>
      <c r="C3179" s="32" t="str">
        <f>VLOOKUP(B3179,lookup!A:C,3,FALSE)</f>
        <v>Non Metropolitan Fire Authorities</v>
      </c>
      <c r="D3179" s="32" t="str">
        <f>VLOOKUP(B3179,lookup!A:D,4,FALSE)</f>
        <v>E31000023</v>
      </c>
      <c r="E3179" s="32" t="s">
        <v>177</v>
      </c>
      <c r="F3179" s="32" t="s">
        <v>157</v>
      </c>
      <c r="G3179" s="57">
        <v>4</v>
      </c>
      <c r="H3179" s="145"/>
      <c r="I3179" s="144">
        <v>4</v>
      </c>
      <c r="J3179" s="146">
        <f t="shared" si="26"/>
        <v>0</v>
      </c>
    </row>
    <row r="3180" spans="1:10" s="32" customFormat="1" x14ac:dyDescent="0.3">
      <c r="A3180" s="32">
        <v>2017</v>
      </c>
      <c r="B3180" s="32" t="s">
        <v>75</v>
      </c>
      <c r="C3180" s="32" t="str">
        <f>VLOOKUP(B3180,lookup!A:C,3,FALSE)</f>
        <v>Non Metropolitan Fire Authorities</v>
      </c>
      <c r="D3180" s="32" t="str">
        <f>VLOOKUP(B3180,lookup!A:D,4,FALSE)</f>
        <v>E31000023</v>
      </c>
      <c r="E3180" s="32" t="s">
        <v>178</v>
      </c>
      <c r="F3180" s="32" t="s">
        <v>157</v>
      </c>
      <c r="G3180" s="57">
        <v>3</v>
      </c>
      <c r="H3180" s="145"/>
      <c r="I3180" s="144">
        <v>3</v>
      </c>
      <c r="J3180" s="146">
        <f t="shared" si="26"/>
        <v>0</v>
      </c>
    </row>
    <row r="3181" spans="1:10" s="32" customFormat="1" x14ac:dyDescent="0.3">
      <c r="A3181" s="32">
        <v>2017</v>
      </c>
      <c r="B3181" s="32" t="s">
        <v>75</v>
      </c>
      <c r="C3181" s="32" t="str">
        <f>VLOOKUP(B3181,lookup!A:C,3,FALSE)</f>
        <v>Non Metropolitan Fire Authorities</v>
      </c>
      <c r="D3181" s="32" t="str">
        <f>VLOOKUP(B3181,lookup!A:D,4,FALSE)</f>
        <v>E31000023</v>
      </c>
      <c r="E3181" s="32" t="s">
        <v>179</v>
      </c>
      <c r="F3181" s="32" t="s">
        <v>157</v>
      </c>
      <c r="G3181" s="57">
        <v>2</v>
      </c>
      <c r="H3181" s="145"/>
      <c r="I3181" s="144">
        <v>2</v>
      </c>
      <c r="J3181" s="146">
        <f t="shared" si="26"/>
        <v>0</v>
      </c>
    </row>
    <row r="3182" spans="1:10" s="32" customFormat="1" x14ac:dyDescent="0.3">
      <c r="A3182" s="32">
        <v>2017</v>
      </c>
      <c r="B3182" s="32" t="s">
        <v>75</v>
      </c>
      <c r="C3182" s="32" t="str">
        <f>VLOOKUP(B3182,lookup!A:C,3,FALSE)</f>
        <v>Non Metropolitan Fire Authorities</v>
      </c>
      <c r="D3182" s="32" t="str">
        <f>VLOOKUP(B3182,lookup!A:D,4,FALSE)</f>
        <v>E31000023</v>
      </c>
      <c r="E3182" s="32" t="s">
        <v>1087</v>
      </c>
      <c r="F3182" s="32" t="s">
        <v>157</v>
      </c>
      <c r="G3182" s="57">
        <v>1</v>
      </c>
      <c r="H3182" s="145"/>
      <c r="I3182" s="144">
        <v>1</v>
      </c>
      <c r="J3182" s="146">
        <f t="shared" si="26"/>
        <v>0</v>
      </c>
    </row>
    <row r="3183" spans="1:10" s="32" customFormat="1" x14ac:dyDescent="0.3">
      <c r="A3183" s="32">
        <v>2017</v>
      </c>
      <c r="B3183" s="32" t="s">
        <v>75</v>
      </c>
      <c r="C3183" s="32" t="str">
        <f>VLOOKUP(B3183,lookup!A:C,3,FALSE)</f>
        <v>Non Metropolitan Fire Authorities</v>
      </c>
      <c r="D3183" s="32" t="str">
        <f>VLOOKUP(B3183,lookup!A:D,4,FALSE)</f>
        <v>E31000023</v>
      </c>
      <c r="E3183" s="32" t="s">
        <v>176</v>
      </c>
      <c r="F3183" s="32" t="s">
        <v>157</v>
      </c>
      <c r="G3183" s="57">
        <v>7</v>
      </c>
      <c r="H3183" s="145"/>
      <c r="I3183" s="144">
        <v>7</v>
      </c>
      <c r="J3183" s="146">
        <f t="shared" si="26"/>
        <v>0</v>
      </c>
    </row>
    <row r="3184" spans="1:10" s="32" customFormat="1" x14ac:dyDescent="0.3">
      <c r="A3184" s="32">
        <v>2017</v>
      </c>
      <c r="B3184" s="32" t="s">
        <v>75</v>
      </c>
      <c r="C3184" s="32" t="str">
        <f>VLOOKUP(B3184,lookup!A:C,3,FALSE)</f>
        <v>Non Metropolitan Fire Authorities</v>
      </c>
      <c r="D3184" s="32" t="str">
        <f>VLOOKUP(B3184,lookup!A:D,4,FALSE)</f>
        <v>E31000023</v>
      </c>
      <c r="E3184" s="32" t="s">
        <v>175</v>
      </c>
      <c r="F3184" s="32" t="s">
        <v>158</v>
      </c>
      <c r="G3184" s="57">
        <v>379</v>
      </c>
      <c r="H3184" s="145"/>
      <c r="I3184" s="144">
        <v>379</v>
      </c>
      <c r="J3184" s="146">
        <f t="shared" si="26"/>
        <v>0</v>
      </c>
    </row>
    <row r="3185" spans="1:10" s="32" customFormat="1" x14ac:dyDescent="0.3">
      <c r="A3185" s="32">
        <v>2017</v>
      </c>
      <c r="B3185" s="32" t="s">
        <v>75</v>
      </c>
      <c r="C3185" s="32" t="str">
        <f>VLOOKUP(B3185,lookup!A:C,3,FALSE)</f>
        <v>Non Metropolitan Fire Authorities</v>
      </c>
      <c r="D3185" s="32" t="str">
        <f>VLOOKUP(B3185,lookup!A:D,4,FALSE)</f>
        <v>E31000023</v>
      </c>
      <c r="E3185" s="32" t="s">
        <v>177</v>
      </c>
      <c r="F3185" s="32" t="s">
        <v>158</v>
      </c>
      <c r="G3185" s="57">
        <v>4</v>
      </c>
      <c r="H3185" s="145"/>
      <c r="I3185" s="144">
        <v>4</v>
      </c>
      <c r="J3185" s="146">
        <f t="shared" si="26"/>
        <v>0</v>
      </c>
    </row>
    <row r="3186" spans="1:10" s="32" customFormat="1" x14ac:dyDescent="0.3">
      <c r="A3186" s="32">
        <v>2017</v>
      </c>
      <c r="B3186" s="32" t="s">
        <v>75</v>
      </c>
      <c r="C3186" s="32" t="str">
        <f>VLOOKUP(B3186,lookup!A:C,3,FALSE)</f>
        <v>Non Metropolitan Fire Authorities</v>
      </c>
      <c r="D3186" s="32" t="str">
        <f>VLOOKUP(B3186,lookup!A:D,4,FALSE)</f>
        <v>E31000023</v>
      </c>
      <c r="E3186" s="32" t="s">
        <v>178</v>
      </c>
      <c r="F3186" s="32" t="s">
        <v>158</v>
      </c>
      <c r="G3186" s="57">
        <v>5</v>
      </c>
      <c r="H3186" s="145"/>
      <c r="I3186" s="144">
        <v>5</v>
      </c>
      <c r="J3186" s="146">
        <f t="shared" si="26"/>
        <v>0</v>
      </c>
    </row>
    <row r="3187" spans="1:10" s="32" customFormat="1" x14ac:dyDescent="0.3">
      <c r="A3187" s="32">
        <v>2017</v>
      </c>
      <c r="B3187" s="32" t="s">
        <v>75</v>
      </c>
      <c r="C3187" s="32" t="str">
        <f>VLOOKUP(B3187,lookup!A:C,3,FALSE)</f>
        <v>Non Metropolitan Fire Authorities</v>
      </c>
      <c r="D3187" s="32" t="str">
        <f>VLOOKUP(B3187,lookup!A:D,4,FALSE)</f>
        <v>E31000023</v>
      </c>
      <c r="E3187" s="32" t="s">
        <v>179</v>
      </c>
      <c r="F3187" s="32" t="s">
        <v>158</v>
      </c>
      <c r="G3187" s="57">
        <v>2</v>
      </c>
      <c r="H3187" s="145"/>
      <c r="I3187" s="144">
        <v>2</v>
      </c>
      <c r="J3187" s="146">
        <f t="shared" si="26"/>
        <v>0</v>
      </c>
    </row>
    <row r="3188" spans="1:10" s="32" customFormat="1" x14ac:dyDescent="0.3">
      <c r="A3188" s="32">
        <v>2017</v>
      </c>
      <c r="B3188" s="32" t="s">
        <v>75</v>
      </c>
      <c r="C3188" s="32" t="str">
        <f>VLOOKUP(B3188,lookup!A:C,3,FALSE)</f>
        <v>Non Metropolitan Fire Authorities</v>
      </c>
      <c r="D3188" s="32" t="str">
        <f>VLOOKUP(B3188,lookup!A:D,4,FALSE)</f>
        <v>E31000023</v>
      </c>
      <c r="E3188" s="32" t="s">
        <v>1087</v>
      </c>
      <c r="F3188" s="32" t="s">
        <v>158</v>
      </c>
      <c r="G3188" s="57">
        <v>2</v>
      </c>
      <c r="H3188" s="145"/>
      <c r="I3188" s="144">
        <v>2</v>
      </c>
      <c r="J3188" s="146">
        <f t="shared" si="26"/>
        <v>0</v>
      </c>
    </row>
    <row r="3189" spans="1:10" s="32" customFormat="1" x14ac:dyDescent="0.3">
      <c r="A3189" s="32">
        <v>2017</v>
      </c>
      <c r="B3189" s="32" t="s">
        <v>75</v>
      </c>
      <c r="C3189" s="32" t="str">
        <f>VLOOKUP(B3189,lookup!A:C,3,FALSE)</f>
        <v>Non Metropolitan Fire Authorities</v>
      </c>
      <c r="D3189" s="32" t="str">
        <f>VLOOKUP(B3189,lookup!A:D,4,FALSE)</f>
        <v>E31000023</v>
      </c>
      <c r="E3189" s="32" t="s">
        <v>176</v>
      </c>
      <c r="F3189" s="32" t="s">
        <v>158</v>
      </c>
      <c r="G3189" s="57">
        <v>16</v>
      </c>
      <c r="H3189" s="145"/>
      <c r="I3189" s="144">
        <v>16</v>
      </c>
      <c r="J3189" s="146">
        <f t="shared" si="26"/>
        <v>0</v>
      </c>
    </row>
    <row r="3190" spans="1:10" s="32" customFormat="1" x14ac:dyDescent="0.3">
      <c r="A3190" s="32">
        <v>2017</v>
      </c>
      <c r="B3190" s="32" t="s">
        <v>75</v>
      </c>
      <c r="C3190" s="32" t="str">
        <f>VLOOKUP(B3190,lookup!A:C,3,FALSE)</f>
        <v>Non Metropolitan Fire Authorities</v>
      </c>
      <c r="D3190" s="32" t="str">
        <f>VLOOKUP(B3190,lookup!A:D,4,FALSE)</f>
        <v>E31000023</v>
      </c>
      <c r="E3190" s="32" t="s">
        <v>175</v>
      </c>
      <c r="F3190" s="32" t="s">
        <v>149</v>
      </c>
      <c r="G3190" s="57">
        <v>2</v>
      </c>
      <c r="H3190" s="145"/>
      <c r="I3190" s="144">
        <v>2</v>
      </c>
      <c r="J3190" s="146">
        <f t="shared" si="26"/>
        <v>0</v>
      </c>
    </row>
    <row r="3191" spans="1:10" s="32" customFormat="1" x14ac:dyDescent="0.3">
      <c r="A3191" s="32">
        <v>2017</v>
      </c>
      <c r="B3191" s="32" t="s">
        <v>75</v>
      </c>
      <c r="C3191" s="32" t="str">
        <f>VLOOKUP(B3191,lookup!A:C,3,FALSE)</f>
        <v>Non Metropolitan Fire Authorities</v>
      </c>
      <c r="D3191" s="32" t="str">
        <f>VLOOKUP(B3191,lookup!A:D,4,FALSE)</f>
        <v>E31000023</v>
      </c>
      <c r="E3191" s="32" t="s">
        <v>177</v>
      </c>
      <c r="F3191" s="32" t="s">
        <v>149</v>
      </c>
      <c r="G3191" s="57">
        <v>0</v>
      </c>
      <c r="H3191" s="145"/>
      <c r="I3191" s="144">
        <v>0</v>
      </c>
      <c r="J3191" s="146">
        <f t="shared" si="26"/>
        <v>0</v>
      </c>
    </row>
    <row r="3192" spans="1:10" s="32" customFormat="1" x14ac:dyDescent="0.3">
      <c r="A3192" s="32">
        <v>2017</v>
      </c>
      <c r="B3192" s="32" t="s">
        <v>75</v>
      </c>
      <c r="C3192" s="32" t="str">
        <f>VLOOKUP(B3192,lookup!A:C,3,FALSE)</f>
        <v>Non Metropolitan Fire Authorities</v>
      </c>
      <c r="D3192" s="32" t="str">
        <f>VLOOKUP(B3192,lookup!A:D,4,FALSE)</f>
        <v>E31000023</v>
      </c>
      <c r="E3192" s="32" t="s">
        <v>178</v>
      </c>
      <c r="F3192" s="32" t="s">
        <v>149</v>
      </c>
      <c r="G3192" s="57">
        <v>0</v>
      </c>
      <c r="H3192" s="145"/>
      <c r="I3192" s="144">
        <v>0</v>
      </c>
      <c r="J3192" s="146">
        <f t="shared" si="26"/>
        <v>0</v>
      </c>
    </row>
    <row r="3193" spans="1:10" s="32" customFormat="1" x14ac:dyDescent="0.3">
      <c r="A3193" s="32">
        <v>2017</v>
      </c>
      <c r="B3193" s="32" t="s">
        <v>75</v>
      </c>
      <c r="C3193" s="32" t="str">
        <f>VLOOKUP(B3193,lookup!A:C,3,FALSE)</f>
        <v>Non Metropolitan Fire Authorities</v>
      </c>
      <c r="D3193" s="32" t="str">
        <f>VLOOKUP(B3193,lookup!A:D,4,FALSE)</f>
        <v>E31000023</v>
      </c>
      <c r="E3193" s="32" t="s">
        <v>179</v>
      </c>
      <c r="F3193" s="32" t="s">
        <v>149</v>
      </c>
      <c r="G3193" s="57">
        <v>0</v>
      </c>
      <c r="H3193" s="145"/>
      <c r="I3193" s="144">
        <v>0</v>
      </c>
      <c r="J3193" s="146">
        <f t="shared" si="26"/>
        <v>0</v>
      </c>
    </row>
    <row r="3194" spans="1:10" s="32" customFormat="1" x14ac:dyDescent="0.3">
      <c r="A3194" s="32">
        <v>2017</v>
      </c>
      <c r="B3194" s="32" t="s">
        <v>75</v>
      </c>
      <c r="C3194" s="32" t="str">
        <f>VLOOKUP(B3194,lookup!A:C,3,FALSE)</f>
        <v>Non Metropolitan Fire Authorities</v>
      </c>
      <c r="D3194" s="32" t="str">
        <f>VLOOKUP(B3194,lookup!A:D,4,FALSE)</f>
        <v>E31000023</v>
      </c>
      <c r="E3194" s="32" t="s">
        <v>1087</v>
      </c>
      <c r="F3194" s="32" t="s">
        <v>149</v>
      </c>
      <c r="G3194" s="57">
        <v>0</v>
      </c>
      <c r="H3194" s="145"/>
      <c r="I3194" s="144">
        <v>0</v>
      </c>
      <c r="J3194" s="146">
        <f t="shared" si="26"/>
        <v>0</v>
      </c>
    </row>
    <row r="3195" spans="1:10" s="32" customFormat="1" x14ac:dyDescent="0.3">
      <c r="A3195" s="32">
        <v>2017</v>
      </c>
      <c r="B3195" s="32" t="s">
        <v>75</v>
      </c>
      <c r="C3195" s="32" t="str">
        <f>VLOOKUP(B3195,lookup!A:C,3,FALSE)</f>
        <v>Non Metropolitan Fire Authorities</v>
      </c>
      <c r="D3195" s="32" t="str">
        <f>VLOOKUP(B3195,lookup!A:D,4,FALSE)</f>
        <v>E31000023</v>
      </c>
      <c r="E3195" s="32" t="s">
        <v>176</v>
      </c>
      <c r="F3195" s="32" t="s">
        <v>149</v>
      </c>
      <c r="G3195" s="57">
        <v>0</v>
      </c>
      <c r="H3195" s="145"/>
      <c r="I3195" s="144">
        <v>0</v>
      </c>
      <c r="J3195" s="146">
        <f t="shared" si="26"/>
        <v>0</v>
      </c>
    </row>
    <row r="3196" spans="1:10" s="32" customFormat="1" x14ac:dyDescent="0.3">
      <c r="A3196" s="32">
        <v>2017</v>
      </c>
      <c r="B3196" s="32" t="s">
        <v>75</v>
      </c>
      <c r="C3196" s="32" t="str">
        <f>VLOOKUP(B3196,lookup!A:C,3,FALSE)</f>
        <v>Non Metropolitan Fire Authorities</v>
      </c>
      <c r="D3196" s="32" t="str">
        <f>VLOOKUP(B3196,lookup!A:D,4,FALSE)</f>
        <v>E31000023</v>
      </c>
      <c r="E3196" s="32" t="s">
        <v>175</v>
      </c>
      <c r="F3196" s="32" t="s">
        <v>150</v>
      </c>
      <c r="G3196" s="57">
        <v>200</v>
      </c>
      <c r="H3196" s="145"/>
      <c r="I3196" s="144">
        <v>200</v>
      </c>
      <c r="J3196" s="146">
        <f t="shared" si="26"/>
        <v>0</v>
      </c>
    </row>
    <row r="3197" spans="1:10" s="32" customFormat="1" x14ac:dyDescent="0.3">
      <c r="A3197" s="32">
        <v>2017</v>
      </c>
      <c r="B3197" s="32" t="s">
        <v>75</v>
      </c>
      <c r="C3197" s="32" t="str">
        <f>VLOOKUP(B3197,lookup!A:C,3,FALSE)</f>
        <v>Non Metropolitan Fire Authorities</v>
      </c>
      <c r="D3197" s="32" t="str">
        <f>VLOOKUP(B3197,lookup!A:D,4,FALSE)</f>
        <v>E31000023</v>
      </c>
      <c r="E3197" s="32" t="s">
        <v>177</v>
      </c>
      <c r="F3197" s="32" t="s">
        <v>150</v>
      </c>
      <c r="G3197" s="57">
        <v>2</v>
      </c>
      <c r="H3197" s="145"/>
      <c r="I3197" s="144">
        <v>2</v>
      </c>
      <c r="J3197" s="146">
        <f t="shared" si="26"/>
        <v>0</v>
      </c>
    </row>
    <row r="3198" spans="1:10" s="32" customFormat="1" x14ac:dyDescent="0.3">
      <c r="A3198" s="32">
        <v>2017</v>
      </c>
      <c r="B3198" s="32" t="s">
        <v>75</v>
      </c>
      <c r="C3198" s="32" t="str">
        <f>VLOOKUP(B3198,lookup!A:C,3,FALSE)</f>
        <v>Non Metropolitan Fire Authorities</v>
      </c>
      <c r="D3198" s="32" t="str">
        <f>VLOOKUP(B3198,lookup!A:D,4,FALSE)</f>
        <v>E31000023</v>
      </c>
      <c r="E3198" s="32" t="s">
        <v>178</v>
      </c>
      <c r="F3198" s="32" t="s">
        <v>150</v>
      </c>
      <c r="G3198" s="57">
        <v>6</v>
      </c>
      <c r="H3198" s="145"/>
      <c r="I3198" s="144">
        <v>6</v>
      </c>
      <c r="J3198" s="146">
        <f t="shared" si="26"/>
        <v>0</v>
      </c>
    </row>
    <row r="3199" spans="1:10" s="32" customFormat="1" x14ac:dyDescent="0.3">
      <c r="A3199" s="32">
        <v>2017</v>
      </c>
      <c r="B3199" s="32" t="s">
        <v>75</v>
      </c>
      <c r="C3199" s="32" t="str">
        <f>VLOOKUP(B3199,lookup!A:C,3,FALSE)</f>
        <v>Non Metropolitan Fire Authorities</v>
      </c>
      <c r="D3199" s="32" t="str">
        <f>VLOOKUP(B3199,lookup!A:D,4,FALSE)</f>
        <v>E31000023</v>
      </c>
      <c r="E3199" s="32" t="s">
        <v>179</v>
      </c>
      <c r="F3199" s="32" t="s">
        <v>150</v>
      </c>
      <c r="G3199" s="57">
        <v>0</v>
      </c>
      <c r="H3199" s="145"/>
      <c r="I3199" s="144">
        <v>0</v>
      </c>
      <c r="J3199" s="146">
        <f t="shared" si="26"/>
        <v>0</v>
      </c>
    </row>
    <row r="3200" spans="1:10" s="32" customFormat="1" x14ac:dyDescent="0.3">
      <c r="A3200" s="32">
        <v>2017</v>
      </c>
      <c r="B3200" s="32" t="s">
        <v>75</v>
      </c>
      <c r="C3200" s="32" t="str">
        <f>VLOOKUP(B3200,lookup!A:C,3,FALSE)</f>
        <v>Non Metropolitan Fire Authorities</v>
      </c>
      <c r="D3200" s="32" t="str">
        <f>VLOOKUP(B3200,lookup!A:D,4,FALSE)</f>
        <v>E31000023</v>
      </c>
      <c r="E3200" s="32" t="s">
        <v>1087</v>
      </c>
      <c r="F3200" s="32" t="s">
        <v>150</v>
      </c>
      <c r="G3200" s="57">
        <v>1</v>
      </c>
      <c r="H3200" s="145"/>
      <c r="I3200" s="144">
        <v>1</v>
      </c>
      <c r="J3200" s="146">
        <f t="shared" si="26"/>
        <v>0</v>
      </c>
    </row>
    <row r="3201" spans="1:10" s="32" customFormat="1" x14ac:dyDescent="0.3">
      <c r="A3201" s="32">
        <v>2017</v>
      </c>
      <c r="B3201" s="32" t="s">
        <v>75</v>
      </c>
      <c r="C3201" s="32" t="str">
        <f>VLOOKUP(B3201,lookup!A:C,3,FALSE)</f>
        <v>Non Metropolitan Fire Authorities</v>
      </c>
      <c r="D3201" s="32" t="str">
        <f>VLOOKUP(B3201,lookup!A:D,4,FALSE)</f>
        <v>E31000023</v>
      </c>
      <c r="E3201" s="32" t="s">
        <v>176</v>
      </c>
      <c r="F3201" s="32" t="s">
        <v>150</v>
      </c>
      <c r="G3201" s="57">
        <v>14</v>
      </c>
      <c r="H3201" s="145"/>
      <c r="I3201" s="144">
        <v>14</v>
      </c>
      <c r="J3201" s="146">
        <f t="shared" si="26"/>
        <v>0</v>
      </c>
    </row>
    <row r="3202" spans="1:10" s="32" customFormat="1" x14ac:dyDescent="0.3">
      <c r="A3202" s="32">
        <v>2017</v>
      </c>
      <c r="B3202" s="32" t="s">
        <v>78</v>
      </c>
      <c r="C3202" s="32" t="str">
        <f>VLOOKUP(B3202,lookup!A:C,3,FALSE)</f>
        <v>Non Metropolitan Fire Authorities</v>
      </c>
      <c r="D3202" s="32" t="str">
        <f>VLOOKUP(B3202,lookup!A:D,4,FALSE)</f>
        <v>E31000024</v>
      </c>
      <c r="E3202" s="32" t="s">
        <v>175</v>
      </c>
      <c r="F3202" s="32" t="s">
        <v>157</v>
      </c>
      <c r="G3202" s="57">
        <v>335</v>
      </c>
      <c r="H3202" s="145"/>
      <c r="I3202" s="144">
        <v>335</v>
      </c>
      <c r="J3202" s="146">
        <f t="shared" si="26"/>
        <v>0</v>
      </c>
    </row>
    <row r="3203" spans="1:10" s="32" customFormat="1" x14ac:dyDescent="0.3">
      <c r="A3203" s="32">
        <v>2017</v>
      </c>
      <c r="B3203" s="32" t="s">
        <v>78</v>
      </c>
      <c r="C3203" s="32" t="str">
        <f>VLOOKUP(B3203,lookup!A:C,3,FALSE)</f>
        <v>Non Metropolitan Fire Authorities</v>
      </c>
      <c r="D3203" s="32" t="str">
        <f>VLOOKUP(B3203,lookup!A:D,4,FALSE)</f>
        <v>E31000024</v>
      </c>
      <c r="E3203" s="32" t="s">
        <v>177</v>
      </c>
      <c r="F3203" s="32" t="s">
        <v>157</v>
      </c>
      <c r="G3203" s="57">
        <v>4</v>
      </c>
      <c r="H3203" s="145"/>
      <c r="I3203" s="144">
        <v>4</v>
      </c>
      <c r="J3203" s="146">
        <f t="shared" ref="J3203:J3266" si="27">G3203-I3203</f>
        <v>0</v>
      </c>
    </row>
    <row r="3204" spans="1:10" s="32" customFormat="1" x14ac:dyDescent="0.3">
      <c r="A3204" s="32">
        <v>2017</v>
      </c>
      <c r="B3204" s="32" t="s">
        <v>78</v>
      </c>
      <c r="C3204" s="32" t="str">
        <f>VLOOKUP(B3204,lookup!A:C,3,FALSE)</f>
        <v>Non Metropolitan Fire Authorities</v>
      </c>
      <c r="D3204" s="32" t="str">
        <f>VLOOKUP(B3204,lookup!A:D,4,FALSE)</f>
        <v>E31000024</v>
      </c>
      <c r="E3204" s="32" t="s">
        <v>178</v>
      </c>
      <c r="F3204" s="32" t="s">
        <v>157</v>
      </c>
      <c r="G3204" s="57">
        <v>3</v>
      </c>
      <c r="H3204" s="145"/>
      <c r="I3204" s="144">
        <v>3</v>
      </c>
      <c r="J3204" s="146">
        <f t="shared" si="27"/>
        <v>0</v>
      </c>
    </row>
    <row r="3205" spans="1:10" s="32" customFormat="1" x14ac:dyDescent="0.3">
      <c r="A3205" s="32">
        <v>2017</v>
      </c>
      <c r="B3205" s="32" t="s">
        <v>78</v>
      </c>
      <c r="C3205" s="32" t="str">
        <f>VLOOKUP(B3205,lookup!A:C,3,FALSE)</f>
        <v>Non Metropolitan Fire Authorities</v>
      </c>
      <c r="D3205" s="32" t="str">
        <f>VLOOKUP(B3205,lookup!A:D,4,FALSE)</f>
        <v>E31000024</v>
      </c>
      <c r="E3205" s="32" t="s">
        <v>179</v>
      </c>
      <c r="F3205" s="32" t="s">
        <v>157</v>
      </c>
      <c r="G3205" s="57">
        <v>3</v>
      </c>
      <c r="H3205" s="145"/>
      <c r="I3205" s="144">
        <v>3</v>
      </c>
      <c r="J3205" s="146">
        <f t="shared" si="27"/>
        <v>0</v>
      </c>
    </row>
    <row r="3206" spans="1:10" s="32" customFormat="1" x14ac:dyDescent="0.3">
      <c r="A3206" s="32">
        <v>2017</v>
      </c>
      <c r="B3206" s="32" t="s">
        <v>78</v>
      </c>
      <c r="C3206" s="32" t="str">
        <f>VLOOKUP(B3206,lookup!A:C,3,FALSE)</f>
        <v>Non Metropolitan Fire Authorities</v>
      </c>
      <c r="D3206" s="32" t="str">
        <f>VLOOKUP(B3206,lookup!A:D,4,FALSE)</f>
        <v>E31000024</v>
      </c>
      <c r="E3206" s="32" t="s">
        <v>1087</v>
      </c>
      <c r="F3206" s="32" t="s">
        <v>157</v>
      </c>
      <c r="G3206" s="57">
        <v>0</v>
      </c>
      <c r="H3206" s="145"/>
      <c r="I3206" s="144">
        <v>0</v>
      </c>
      <c r="J3206" s="146">
        <f t="shared" si="27"/>
        <v>0</v>
      </c>
    </row>
    <row r="3207" spans="1:10" s="32" customFormat="1" x14ac:dyDescent="0.3">
      <c r="A3207" s="32">
        <v>2017</v>
      </c>
      <c r="B3207" s="32" t="s">
        <v>78</v>
      </c>
      <c r="C3207" s="32" t="str">
        <f>VLOOKUP(B3207,lookup!A:C,3,FALSE)</f>
        <v>Non Metropolitan Fire Authorities</v>
      </c>
      <c r="D3207" s="32" t="str">
        <f>VLOOKUP(B3207,lookup!A:D,4,FALSE)</f>
        <v>E31000024</v>
      </c>
      <c r="E3207" s="32" t="s">
        <v>176</v>
      </c>
      <c r="F3207" s="32" t="s">
        <v>157</v>
      </c>
      <c r="G3207" s="57">
        <v>18</v>
      </c>
      <c r="H3207" s="145"/>
      <c r="I3207" s="144">
        <v>18</v>
      </c>
      <c r="J3207" s="146">
        <f t="shared" si="27"/>
        <v>0</v>
      </c>
    </row>
    <row r="3208" spans="1:10" s="32" customFormat="1" x14ac:dyDescent="0.3">
      <c r="A3208" s="32">
        <v>2017</v>
      </c>
      <c r="B3208" s="32" t="s">
        <v>78</v>
      </c>
      <c r="C3208" s="32" t="str">
        <f>VLOOKUP(B3208,lookup!A:C,3,FALSE)</f>
        <v>Non Metropolitan Fire Authorities</v>
      </c>
      <c r="D3208" s="32" t="str">
        <f>VLOOKUP(B3208,lookup!A:D,4,FALSE)</f>
        <v>E31000024</v>
      </c>
      <c r="E3208" s="32" t="s">
        <v>175</v>
      </c>
      <c r="F3208" s="32" t="s">
        <v>158</v>
      </c>
      <c r="G3208" s="57">
        <v>192</v>
      </c>
      <c r="H3208" s="145"/>
      <c r="I3208" s="144">
        <v>192</v>
      </c>
      <c r="J3208" s="146">
        <f t="shared" si="27"/>
        <v>0</v>
      </c>
    </row>
    <row r="3209" spans="1:10" s="32" customFormat="1" x14ac:dyDescent="0.3">
      <c r="A3209" s="32">
        <v>2017</v>
      </c>
      <c r="B3209" s="32" t="s">
        <v>78</v>
      </c>
      <c r="C3209" s="32" t="str">
        <f>VLOOKUP(B3209,lookup!A:C,3,FALSE)</f>
        <v>Non Metropolitan Fire Authorities</v>
      </c>
      <c r="D3209" s="32" t="str">
        <f>VLOOKUP(B3209,lookup!A:D,4,FALSE)</f>
        <v>E31000024</v>
      </c>
      <c r="E3209" s="32" t="s">
        <v>177</v>
      </c>
      <c r="F3209" s="32" t="s">
        <v>158</v>
      </c>
      <c r="G3209" s="57">
        <v>0</v>
      </c>
      <c r="H3209" s="145"/>
      <c r="I3209" s="144">
        <v>0</v>
      </c>
      <c r="J3209" s="146">
        <f t="shared" si="27"/>
        <v>0</v>
      </c>
    </row>
    <row r="3210" spans="1:10" s="32" customFormat="1" x14ac:dyDescent="0.3">
      <c r="A3210" s="32">
        <v>2017</v>
      </c>
      <c r="B3210" s="32" t="s">
        <v>78</v>
      </c>
      <c r="C3210" s="32" t="str">
        <f>VLOOKUP(B3210,lookup!A:C,3,FALSE)</f>
        <v>Non Metropolitan Fire Authorities</v>
      </c>
      <c r="D3210" s="32" t="str">
        <f>VLOOKUP(B3210,lookup!A:D,4,FALSE)</f>
        <v>E31000024</v>
      </c>
      <c r="E3210" s="32" t="s">
        <v>178</v>
      </c>
      <c r="F3210" s="32" t="s">
        <v>158</v>
      </c>
      <c r="G3210" s="57">
        <v>1</v>
      </c>
      <c r="H3210" s="145"/>
      <c r="I3210" s="144">
        <v>1</v>
      </c>
      <c r="J3210" s="146">
        <f t="shared" si="27"/>
        <v>0</v>
      </c>
    </row>
    <row r="3211" spans="1:10" s="32" customFormat="1" x14ac:dyDescent="0.3">
      <c r="A3211" s="32">
        <v>2017</v>
      </c>
      <c r="B3211" s="32" t="s">
        <v>78</v>
      </c>
      <c r="C3211" s="32" t="str">
        <f>VLOOKUP(B3211,lookup!A:C,3,FALSE)</f>
        <v>Non Metropolitan Fire Authorities</v>
      </c>
      <c r="D3211" s="32" t="str">
        <f>VLOOKUP(B3211,lookup!A:D,4,FALSE)</f>
        <v>E31000024</v>
      </c>
      <c r="E3211" s="32" t="s">
        <v>179</v>
      </c>
      <c r="F3211" s="32" t="s">
        <v>158</v>
      </c>
      <c r="G3211" s="57">
        <v>0</v>
      </c>
      <c r="H3211" s="145"/>
      <c r="I3211" s="144">
        <v>0</v>
      </c>
      <c r="J3211" s="146">
        <f t="shared" si="27"/>
        <v>0</v>
      </c>
    </row>
    <row r="3212" spans="1:10" s="32" customFormat="1" x14ac:dyDescent="0.3">
      <c r="A3212" s="32">
        <v>2017</v>
      </c>
      <c r="B3212" s="32" t="s">
        <v>78</v>
      </c>
      <c r="C3212" s="32" t="str">
        <f>VLOOKUP(B3212,lookup!A:C,3,FALSE)</f>
        <v>Non Metropolitan Fire Authorities</v>
      </c>
      <c r="D3212" s="32" t="str">
        <f>VLOOKUP(B3212,lookup!A:D,4,FALSE)</f>
        <v>E31000024</v>
      </c>
      <c r="E3212" s="32" t="s">
        <v>1087</v>
      </c>
      <c r="F3212" s="32" t="s">
        <v>158</v>
      </c>
      <c r="G3212" s="57">
        <v>0</v>
      </c>
      <c r="H3212" s="145"/>
      <c r="I3212" s="144">
        <v>0</v>
      </c>
      <c r="J3212" s="146">
        <f t="shared" si="27"/>
        <v>0</v>
      </c>
    </row>
    <row r="3213" spans="1:10" s="32" customFormat="1" x14ac:dyDescent="0.3">
      <c r="A3213" s="32">
        <v>2017</v>
      </c>
      <c r="B3213" s="32" t="s">
        <v>78</v>
      </c>
      <c r="C3213" s="32" t="str">
        <f>VLOOKUP(B3213,lookup!A:C,3,FALSE)</f>
        <v>Non Metropolitan Fire Authorities</v>
      </c>
      <c r="D3213" s="32" t="str">
        <f>VLOOKUP(B3213,lookup!A:D,4,FALSE)</f>
        <v>E31000024</v>
      </c>
      <c r="E3213" s="32" t="s">
        <v>176</v>
      </c>
      <c r="F3213" s="32" t="s">
        <v>158</v>
      </c>
      <c r="G3213" s="57">
        <v>11</v>
      </c>
      <c r="H3213" s="145"/>
      <c r="I3213" s="144">
        <v>11</v>
      </c>
      <c r="J3213" s="146">
        <f t="shared" si="27"/>
        <v>0</v>
      </c>
    </row>
    <row r="3214" spans="1:10" s="32" customFormat="1" x14ac:dyDescent="0.3">
      <c r="A3214" s="32">
        <v>2017</v>
      </c>
      <c r="B3214" s="32" t="s">
        <v>78</v>
      </c>
      <c r="C3214" s="32" t="str">
        <f>VLOOKUP(B3214,lookup!A:C,3,FALSE)</f>
        <v>Non Metropolitan Fire Authorities</v>
      </c>
      <c r="D3214" s="32" t="str">
        <f>VLOOKUP(B3214,lookup!A:D,4,FALSE)</f>
        <v>E31000024</v>
      </c>
      <c r="E3214" s="32" t="s">
        <v>175</v>
      </c>
      <c r="F3214" s="32" t="s">
        <v>149</v>
      </c>
      <c r="G3214" s="57">
        <v>20</v>
      </c>
      <c r="H3214" s="145"/>
      <c r="I3214" s="144">
        <v>20</v>
      </c>
      <c r="J3214" s="146">
        <f t="shared" si="27"/>
        <v>0</v>
      </c>
    </row>
    <row r="3215" spans="1:10" s="32" customFormat="1" x14ac:dyDescent="0.3">
      <c r="A3215" s="32">
        <v>2017</v>
      </c>
      <c r="B3215" s="32" t="s">
        <v>78</v>
      </c>
      <c r="C3215" s="32" t="str">
        <f>VLOOKUP(B3215,lookup!A:C,3,FALSE)</f>
        <v>Non Metropolitan Fire Authorities</v>
      </c>
      <c r="D3215" s="32" t="str">
        <f>VLOOKUP(B3215,lookup!A:D,4,FALSE)</f>
        <v>E31000024</v>
      </c>
      <c r="E3215" s="32" t="s">
        <v>177</v>
      </c>
      <c r="F3215" s="32" t="s">
        <v>149</v>
      </c>
      <c r="G3215" s="57">
        <v>0</v>
      </c>
      <c r="H3215" s="145"/>
      <c r="I3215" s="144">
        <v>0</v>
      </c>
      <c r="J3215" s="146">
        <f t="shared" si="27"/>
        <v>0</v>
      </c>
    </row>
    <row r="3216" spans="1:10" s="32" customFormat="1" x14ac:dyDescent="0.3">
      <c r="A3216" s="32">
        <v>2017</v>
      </c>
      <c r="B3216" s="32" t="s">
        <v>78</v>
      </c>
      <c r="C3216" s="32" t="str">
        <f>VLOOKUP(B3216,lookup!A:C,3,FALSE)</f>
        <v>Non Metropolitan Fire Authorities</v>
      </c>
      <c r="D3216" s="32" t="str">
        <f>VLOOKUP(B3216,lookup!A:D,4,FALSE)</f>
        <v>E31000024</v>
      </c>
      <c r="E3216" s="32" t="s">
        <v>178</v>
      </c>
      <c r="F3216" s="32" t="s">
        <v>149</v>
      </c>
      <c r="G3216" s="57">
        <v>2</v>
      </c>
      <c r="H3216" s="145"/>
      <c r="I3216" s="144">
        <v>2</v>
      </c>
      <c r="J3216" s="146">
        <f t="shared" si="27"/>
        <v>0</v>
      </c>
    </row>
    <row r="3217" spans="1:10" s="32" customFormat="1" x14ac:dyDescent="0.3">
      <c r="A3217" s="32">
        <v>2017</v>
      </c>
      <c r="B3217" s="32" t="s">
        <v>78</v>
      </c>
      <c r="C3217" s="32" t="str">
        <f>VLOOKUP(B3217,lookup!A:C,3,FALSE)</f>
        <v>Non Metropolitan Fire Authorities</v>
      </c>
      <c r="D3217" s="32" t="str">
        <f>VLOOKUP(B3217,lookup!A:D,4,FALSE)</f>
        <v>E31000024</v>
      </c>
      <c r="E3217" s="32" t="s">
        <v>179</v>
      </c>
      <c r="F3217" s="32" t="s">
        <v>149</v>
      </c>
      <c r="G3217" s="57">
        <v>0</v>
      </c>
      <c r="H3217" s="145"/>
      <c r="I3217" s="144">
        <v>0</v>
      </c>
      <c r="J3217" s="146">
        <f t="shared" si="27"/>
        <v>0</v>
      </c>
    </row>
    <row r="3218" spans="1:10" s="32" customFormat="1" x14ac:dyDescent="0.3">
      <c r="A3218" s="32">
        <v>2017</v>
      </c>
      <c r="B3218" s="32" t="s">
        <v>78</v>
      </c>
      <c r="C3218" s="32" t="str">
        <f>VLOOKUP(B3218,lookup!A:C,3,FALSE)</f>
        <v>Non Metropolitan Fire Authorities</v>
      </c>
      <c r="D3218" s="32" t="str">
        <f>VLOOKUP(B3218,lookup!A:D,4,FALSE)</f>
        <v>E31000024</v>
      </c>
      <c r="E3218" s="32" t="s">
        <v>1087</v>
      </c>
      <c r="F3218" s="32" t="s">
        <v>149</v>
      </c>
      <c r="G3218" s="57">
        <v>0</v>
      </c>
      <c r="H3218" s="145"/>
      <c r="I3218" s="144">
        <v>0</v>
      </c>
      <c r="J3218" s="146">
        <f t="shared" si="27"/>
        <v>0</v>
      </c>
    </row>
    <row r="3219" spans="1:10" s="32" customFormat="1" x14ac:dyDescent="0.3">
      <c r="A3219" s="32">
        <v>2017</v>
      </c>
      <c r="B3219" s="32" t="s">
        <v>78</v>
      </c>
      <c r="C3219" s="32" t="str">
        <f>VLOOKUP(B3219,lookup!A:C,3,FALSE)</f>
        <v>Non Metropolitan Fire Authorities</v>
      </c>
      <c r="D3219" s="32" t="str">
        <f>VLOOKUP(B3219,lookup!A:D,4,FALSE)</f>
        <v>E31000024</v>
      </c>
      <c r="E3219" s="32" t="s">
        <v>176</v>
      </c>
      <c r="F3219" s="32" t="s">
        <v>149</v>
      </c>
      <c r="G3219" s="57">
        <v>3</v>
      </c>
      <c r="H3219" s="145"/>
      <c r="I3219" s="144">
        <v>3</v>
      </c>
      <c r="J3219" s="146">
        <f t="shared" si="27"/>
        <v>0</v>
      </c>
    </row>
    <row r="3220" spans="1:10" s="32" customFormat="1" x14ac:dyDescent="0.3">
      <c r="A3220" s="32">
        <v>2017</v>
      </c>
      <c r="B3220" s="32" t="s">
        <v>78</v>
      </c>
      <c r="C3220" s="32" t="str">
        <f>VLOOKUP(B3220,lookup!A:C,3,FALSE)</f>
        <v>Non Metropolitan Fire Authorities</v>
      </c>
      <c r="D3220" s="32" t="str">
        <f>VLOOKUP(B3220,lookup!A:D,4,FALSE)</f>
        <v>E31000024</v>
      </c>
      <c r="E3220" s="32" t="s">
        <v>175</v>
      </c>
      <c r="F3220" s="32" t="s">
        <v>150</v>
      </c>
      <c r="G3220" s="57">
        <v>106</v>
      </c>
      <c r="H3220" s="145"/>
      <c r="I3220" s="144">
        <v>106</v>
      </c>
      <c r="J3220" s="146">
        <f t="shared" si="27"/>
        <v>0</v>
      </c>
    </row>
    <row r="3221" spans="1:10" s="32" customFormat="1" x14ac:dyDescent="0.3">
      <c r="A3221" s="32">
        <v>2017</v>
      </c>
      <c r="B3221" s="32" t="s">
        <v>78</v>
      </c>
      <c r="C3221" s="32" t="str">
        <f>VLOOKUP(B3221,lookup!A:C,3,FALSE)</f>
        <v>Non Metropolitan Fire Authorities</v>
      </c>
      <c r="D3221" s="32" t="str">
        <f>VLOOKUP(B3221,lookup!A:D,4,FALSE)</f>
        <v>E31000024</v>
      </c>
      <c r="E3221" s="32" t="s">
        <v>177</v>
      </c>
      <c r="F3221" s="32" t="s">
        <v>150</v>
      </c>
      <c r="G3221" s="57">
        <v>3</v>
      </c>
      <c r="H3221" s="145"/>
      <c r="I3221" s="144">
        <v>3</v>
      </c>
      <c r="J3221" s="146">
        <f t="shared" si="27"/>
        <v>0</v>
      </c>
    </row>
    <row r="3222" spans="1:10" s="32" customFormat="1" x14ac:dyDescent="0.3">
      <c r="A3222" s="32">
        <v>2017</v>
      </c>
      <c r="B3222" s="32" t="s">
        <v>78</v>
      </c>
      <c r="C3222" s="32" t="str">
        <f>VLOOKUP(B3222,lookup!A:C,3,FALSE)</f>
        <v>Non Metropolitan Fire Authorities</v>
      </c>
      <c r="D3222" s="32" t="str">
        <f>VLOOKUP(B3222,lookup!A:D,4,FALSE)</f>
        <v>E31000024</v>
      </c>
      <c r="E3222" s="32" t="s">
        <v>178</v>
      </c>
      <c r="F3222" s="32" t="s">
        <v>150</v>
      </c>
      <c r="G3222" s="57">
        <v>5</v>
      </c>
      <c r="H3222" s="145"/>
      <c r="I3222" s="144">
        <v>5</v>
      </c>
      <c r="J3222" s="146">
        <f t="shared" si="27"/>
        <v>0</v>
      </c>
    </row>
    <row r="3223" spans="1:10" s="32" customFormat="1" x14ac:dyDescent="0.3">
      <c r="A3223" s="32">
        <v>2017</v>
      </c>
      <c r="B3223" s="32" t="s">
        <v>78</v>
      </c>
      <c r="C3223" s="32" t="str">
        <f>VLOOKUP(B3223,lookup!A:C,3,FALSE)</f>
        <v>Non Metropolitan Fire Authorities</v>
      </c>
      <c r="D3223" s="32" t="str">
        <f>VLOOKUP(B3223,lookup!A:D,4,FALSE)</f>
        <v>E31000024</v>
      </c>
      <c r="E3223" s="32" t="s">
        <v>179</v>
      </c>
      <c r="F3223" s="32" t="s">
        <v>150</v>
      </c>
      <c r="G3223" s="57">
        <v>1</v>
      </c>
      <c r="H3223" s="145"/>
      <c r="I3223" s="144">
        <v>1</v>
      </c>
      <c r="J3223" s="146">
        <f t="shared" si="27"/>
        <v>0</v>
      </c>
    </row>
    <row r="3224" spans="1:10" s="32" customFormat="1" x14ac:dyDescent="0.3">
      <c r="A3224" s="32">
        <v>2017</v>
      </c>
      <c r="B3224" s="32" t="s">
        <v>78</v>
      </c>
      <c r="C3224" s="32" t="str">
        <f>VLOOKUP(B3224,lookup!A:C,3,FALSE)</f>
        <v>Non Metropolitan Fire Authorities</v>
      </c>
      <c r="D3224" s="32" t="str">
        <f>VLOOKUP(B3224,lookup!A:D,4,FALSE)</f>
        <v>E31000024</v>
      </c>
      <c r="E3224" s="32" t="s">
        <v>1087</v>
      </c>
      <c r="F3224" s="32" t="s">
        <v>150</v>
      </c>
      <c r="G3224" s="57">
        <v>2</v>
      </c>
      <c r="H3224" s="145"/>
      <c r="I3224" s="144">
        <v>2</v>
      </c>
      <c r="J3224" s="146">
        <f t="shared" si="27"/>
        <v>0</v>
      </c>
    </row>
    <row r="3225" spans="1:10" s="32" customFormat="1" x14ac:dyDescent="0.3">
      <c r="A3225" s="32">
        <v>2017</v>
      </c>
      <c r="B3225" s="32" t="s">
        <v>78</v>
      </c>
      <c r="C3225" s="32" t="str">
        <f>VLOOKUP(B3225,lookup!A:C,3,FALSE)</f>
        <v>Non Metropolitan Fire Authorities</v>
      </c>
      <c r="D3225" s="32" t="str">
        <f>VLOOKUP(B3225,lookup!A:D,4,FALSE)</f>
        <v>E31000024</v>
      </c>
      <c r="E3225" s="32" t="s">
        <v>176</v>
      </c>
      <c r="F3225" s="32" t="s">
        <v>150</v>
      </c>
      <c r="G3225" s="57">
        <v>5</v>
      </c>
      <c r="H3225" s="145"/>
      <c r="I3225" s="144">
        <v>5</v>
      </c>
      <c r="J3225" s="146">
        <f t="shared" si="27"/>
        <v>0</v>
      </c>
    </row>
    <row r="3226" spans="1:10" s="32" customFormat="1" x14ac:dyDescent="0.3">
      <c r="A3226" s="32">
        <v>2017</v>
      </c>
      <c r="B3226" s="32" t="s">
        <v>81</v>
      </c>
      <c r="C3226" s="32" t="str">
        <f>VLOOKUP(B3226,lookup!A:C,3,FALSE)</f>
        <v>Non Metropolitan Fire Authorities</v>
      </c>
      <c r="D3226" s="32" t="str">
        <f>VLOOKUP(B3226,lookup!A:D,4,FALSE)</f>
        <v>E31000025</v>
      </c>
      <c r="E3226" s="32" t="s">
        <v>175</v>
      </c>
      <c r="F3226" s="32" t="s">
        <v>157</v>
      </c>
      <c r="G3226" s="57">
        <v>166</v>
      </c>
      <c r="H3226" s="145"/>
      <c r="I3226" s="144">
        <v>166</v>
      </c>
      <c r="J3226" s="146">
        <f t="shared" si="27"/>
        <v>0</v>
      </c>
    </row>
    <row r="3227" spans="1:10" s="32" customFormat="1" x14ac:dyDescent="0.3">
      <c r="A3227" s="32">
        <v>2017</v>
      </c>
      <c r="B3227" s="32" t="s">
        <v>81</v>
      </c>
      <c r="C3227" s="32" t="str">
        <f>VLOOKUP(B3227,lookup!A:C,3,FALSE)</f>
        <v>Non Metropolitan Fire Authorities</v>
      </c>
      <c r="D3227" s="32" t="str">
        <f>VLOOKUP(B3227,lookup!A:D,4,FALSE)</f>
        <v>E31000025</v>
      </c>
      <c r="E3227" s="32" t="s">
        <v>177</v>
      </c>
      <c r="F3227" s="32" t="s">
        <v>157</v>
      </c>
      <c r="G3227" s="57">
        <v>1</v>
      </c>
      <c r="H3227" s="145"/>
      <c r="I3227" s="144">
        <v>1</v>
      </c>
      <c r="J3227" s="146">
        <f t="shared" si="27"/>
        <v>0</v>
      </c>
    </row>
    <row r="3228" spans="1:10" s="32" customFormat="1" x14ac:dyDescent="0.3">
      <c r="A3228" s="32">
        <v>2017</v>
      </c>
      <c r="B3228" s="32" t="s">
        <v>81</v>
      </c>
      <c r="C3228" s="32" t="str">
        <f>VLOOKUP(B3228,lookup!A:C,3,FALSE)</f>
        <v>Non Metropolitan Fire Authorities</v>
      </c>
      <c r="D3228" s="32" t="str">
        <f>VLOOKUP(B3228,lookup!A:D,4,FALSE)</f>
        <v>E31000025</v>
      </c>
      <c r="E3228" s="32" t="s">
        <v>178</v>
      </c>
      <c r="F3228" s="32" t="s">
        <v>157</v>
      </c>
      <c r="G3228" s="57">
        <v>1</v>
      </c>
      <c r="H3228" s="145"/>
      <c r="I3228" s="144">
        <v>1</v>
      </c>
      <c r="J3228" s="146">
        <f t="shared" si="27"/>
        <v>0</v>
      </c>
    </row>
    <row r="3229" spans="1:10" s="32" customFormat="1" x14ac:dyDescent="0.3">
      <c r="A3229" s="32">
        <v>2017</v>
      </c>
      <c r="B3229" s="32" t="s">
        <v>81</v>
      </c>
      <c r="C3229" s="32" t="str">
        <f>VLOOKUP(B3229,lookup!A:C,3,FALSE)</f>
        <v>Non Metropolitan Fire Authorities</v>
      </c>
      <c r="D3229" s="32" t="str">
        <f>VLOOKUP(B3229,lookup!A:D,4,FALSE)</f>
        <v>E31000025</v>
      </c>
      <c r="E3229" s="32" t="s">
        <v>179</v>
      </c>
      <c r="F3229" s="32" t="s">
        <v>157</v>
      </c>
      <c r="G3229" s="57">
        <v>1</v>
      </c>
      <c r="H3229" s="145"/>
      <c r="I3229" s="144">
        <v>1</v>
      </c>
      <c r="J3229" s="146">
        <f t="shared" si="27"/>
        <v>0</v>
      </c>
    </row>
    <row r="3230" spans="1:10" s="32" customFormat="1" x14ac:dyDescent="0.3">
      <c r="A3230" s="32">
        <v>2017</v>
      </c>
      <c r="B3230" s="32" t="s">
        <v>81</v>
      </c>
      <c r="C3230" s="32" t="str">
        <f>VLOOKUP(B3230,lookup!A:C,3,FALSE)</f>
        <v>Non Metropolitan Fire Authorities</v>
      </c>
      <c r="D3230" s="32" t="str">
        <f>VLOOKUP(B3230,lookup!A:D,4,FALSE)</f>
        <v>E31000025</v>
      </c>
      <c r="E3230" s="32" t="s">
        <v>1087</v>
      </c>
      <c r="F3230" s="32" t="s">
        <v>157</v>
      </c>
      <c r="G3230" s="57">
        <v>0</v>
      </c>
      <c r="H3230" s="145"/>
      <c r="I3230" s="144">
        <v>0</v>
      </c>
      <c r="J3230" s="146">
        <f t="shared" si="27"/>
        <v>0</v>
      </c>
    </row>
    <row r="3231" spans="1:10" s="32" customFormat="1" x14ac:dyDescent="0.3">
      <c r="A3231" s="32">
        <v>2017</v>
      </c>
      <c r="B3231" s="32" t="s">
        <v>81</v>
      </c>
      <c r="C3231" s="32" t="str">
        <f>VLOOKUP(B3231,lookup!A:C,3,FALSE)</f>
        <v>Non Metropolitan Fire Authorities</v>
      </c>
      <c r="D3231" s="32" t="str">
        <f>VLOOKUP(B3231,lookup!A:D,4,FALSE)</f>
        <v>E31000025</v>
      </c>
      <c r="E3231" s="32" t="s">
        <v>176</v>
      </c>
      <c r="F3231" s="32" t="s">
        <v>157</v>
      </c>
      <c r="G3231" s="57">
        <v>9</v>
      </c>
      <c r="H3231" s="145"/>
      <c r="I3231" s="144">
        <v>9</v>
      </c>
      <c r="J3231" s="146">
        <f t="shared" si="27"/>
        <v>0</v>
      </c>
    </row>
    <row r="3232" spans="1:10" s="32" customFormat="1" x14ac:dyDescent="0.3">
      <c r="A3232" s="32">
        <v>2017</v>
      </c>
      <c r="B3232" s="32" t="s">
        <v>81</v>
      </c>
      <c r="C3232" s="32" t="str">
        <f>VLOOKUP(B3232,lookup!A:C,3,FALSE)</f>
        <v>Non Metropolitan Fire Authorities</v>
      </c>
      <c r="D3232" s="32" t="str">
        <f>VLOOKUP(B3232,lookup!A:D,4,FALSE)</f>
        <v>E31000025</v>
      </c>
      <c r="E3232" s="32" t="s">
        <v>175</v>
      </c>
      <c r="F3232" s="32" t="s">
        <v>158</v>
      </c>
      <c r="G3232" s="57">
        <v>435</v>
      </c>
      <c r="H3232" s="145"/>
      <c r="I3232" s="144">
        <v>435</v>
      </c>
      <c r="J3232" s="146">
        <f t="shared" si="27"/>
        <v>0</v>
      </c>
    </row>
    <row r="3233" spans="1:10" s="32" customFormat="1" x14ac:dyDescent="0.3">
      <c r="A3233" s="32">
        <v>2017</v>
      </c>
      <c r="B3233" s="32" t="s">
        <v>81</v>
      </c>
      <c r="C3233" s="32" t="str">
        <f>VLOOKUP(B3233,lookup!A:C,3,FALSE)</f>
        <v>Non Metropolitan Fire Authorities</v>
      </c>
      <c r="D3233" s="32" t="str">
        <f>VLOOKUP(B3233,lookup!A:D,4,FALSE)</f>
        <v>E31000025</v>
      </c>
      <c r="E3233" s="32" t="s">
        <v>177</v>
      </c>
      <c r="F3233" s="32" t="s">
        <v>158</v>
      </c>
      <c r="G3233" s="57">
        <v>7</v>
      </c>
      <c r="H3233" s="145"/>
      <c r="I3233" s="144">
        <v>7</v>
      </c>
      <c r="J3233" s="146">
        <f t="shared" si="27"/>
        <v>0</v>
      </c>
    </row>
    <row r="3234" spans="1:10" s="32" customFormat="1" x14ac:dyDescent="0.3">
      <c r="A3234" s="32">
        <v>2017</v>
      </c>
      <c r="B3234" s="32" t="s">
        <v>81</v>
      </c>
      <c r="C3234" s="32" t="str">
        <f>VLOOKUP(B3234,lookup!A:C,3,FALSE)</f>
        <v>Non Metropolitan Fire Authorities</v>
      </c>
      <c r="D3234" s="32" t="str">
        <f>VLOOKUP(B3234,lookup!A:D,4,FALSE)</f>
        <v>E31000025</v>
      </c>
      <c r="E3234" s="32" t="s">
        <v>178</v>
      </c>
      <c r="F3234" s="32" t="s">
        <v>158</v>
      </c>
      <c r="G3234" s="57">
        <v>2</v>
      </c>
      <c r="H3234" s="145"/>
      <c r="I3234" s="144">
        <v>2</v>
      </c>
      <c r="J3234" s="146">
        <f t="shared" si="27"/>
        <v>0</v>
      </c>
    </row>
    <row r="3235" spans="1:10" s="32" customFormat="1" x14ac:dyDescent="0.3">
      <c r="A3235" s="32">
        <v>2017</v>
      </c>
      <c r="B3235" s="32" t="s">
        <v>81</v>
      </c>
      <c r="C3235" s="32" t="str">
        <f>VLOOKUP(B3235,lookup!A:C,3,FALSE)</f>
        <v>Non Metropolitan Fire Authorities</v>
      </c>
      <c r="D3235" s="32" t="str">
        <f>VLOOKUP(B3235,lookup!A:D,4,FALSE)</f>
        <v>E31000025</v>
      </c>
      <c r="E3235" s="32" t="s">
        <v>179</v>
      </c>
      <c r="F3235" s="32" t="s">
        <v>158</v>
      </c>
      <c r="G3235" s="57">
        <v>0</v>
      </c>
      <c r="H3235" s="145"/>
      <c r="I3235" s="144">
        <v>0</v>
      </c>
      <c r="J3235" s="146">
        <f t="shared" si="27"/>
        <v>0</v>
      </c>
    </row>
    <row r="3236" spans="1:10" s="32" customFormat="1" x14ac:dyDescent="0.3">
      <c r="A3236" s="32">
        <v>2017</v>
      </c>
      <c r="B3236" s="32" t="s">
        <v>81</v>
      </c>
      <c r="C3236" s="32" t="str">
        <f>VLOOKUP(B3236,lookup!A:C,3,FALSE)</f>
        <v>Non Metropolitan Fire Authorities</v>
      </c>
      <c r="D3236" s="32" t="str">
        <f>VLOOKUP(B3236,lookup!A:D,4,FALSE)</f>
        <v>E31000025</v>
      </c>
      <c r="E3236" s="32" t="s">
        <v>1087</v>
      </c>
      <c r="F3236" s="32" t="s">
        <v>158</v>
      </c>
      <c r="G3236" s="57">
        <v>0</v>
      </c>
      <c r="H3236" s="145"/>
      <c r="I3236" s="144">
        <v>0</v>
      </c>
      <c r="J3236" s="146">
        <f t="shared" si="27"/>
        <v>0</v>
      </c>
    </row>
    <row r="3237" spans="1:10" s="32" customFormat="1" x14ac:dyDescent="0.3">
      <c r="A3237" s="32">
        <v>2017</v>
      </c>
      <c r="B3237" s="32" t="s">
        <v>81</v>
      </c>
      <c r="C3237" s="32" t="str">
        <f>VLOOKUP(B3237,lookup!A:C,3,FALSE)</f>
        <v>Non Metropolitan Fire Authorities</v>
      </c>
      <c r="D3237" s="32" t="str">
        <f>VLOOKUP(B3237,lookup!A:D,4,FALSE)</f>
        <v>E31000025</v>
      </c>
      <c r="E3237" s="32" t="s">
        <v>176</v>
      </c>
      <c r="F3237" s="32" t="s">
        <v>158</v>
      </c>
      <c r="G3237" s="57">
        <v>10</v>
      </c>
      <c r="H3237" s="145"/>
      <c r="I3237" s="144">
        <v>10</v>
      </c>
      <c r="J3237" s="146">
        <f t="shared" si="27"/>
        <v>0</v>
      </c>
    </row>
    <row r="3238" spans="1:10" s="32" customFormat="1" x14ac:dyDescent="0.3">
      <c r="A3238" s="32">
        <v>2017</v>
      </c>
      <c r="B3238" s="32" t="s">
        <v>81</v>
      </c>
      <c r="C3238" s="32" t="str">
        <f>VLOOKUP(B3238,lookup!A:C,3,FALSE)</f>
        <v>Non Metropolitan Fire Authorities</v>
      </c>
      <c r="D3238" s="32" t="str">
        <f>VLOOKUP(B3238,lookup!A:D,4,FALSE)</f>
        <v>E31000025</v>
      </c>
      <c r="E3238" s="32" t="s">
        <v>175</v>
      </c>
      <c r="F3238" s="32" t="s">
        <v>149</v>
      </c>
      <c r="G3238" s="57">
        <v>17</v>
      </c>
      <c r="H3238" s="145"/>
      <c r="I3238" s="144">
        <v>17</v>
      </c>
      <c r="J3238" s="146">
        <f t="shared" si="27"/>
        <v>0</v>
      </c>
    </row>
    <row r="3239" spans="1:10" s="32" customFormat="1" x14ac:dyDescent="0.3">
      <c r="A3239" s="32">
        <v>2017</v>
      </c>
      <c r="B3239" s="32" t="s">
        <v>81</v>
      </c>
      <c r="C3239" s="32" t="str">
        <f>VLOOKUP(B3239,lookup!A:C,3,FALSE)</f>
        <v>Non Metropolitan Fire Authorities</v>
      </c>
      <c r="D3239" s="32" t="str">
        <f>VLOOKUP(B3239,lookup!A:D,4,FALSE)</f>
        <v>E31000025</v>
      </c>
      <c r="E3239" s="32" t="s">
        <v>177</v>
      </c>
      <c r="F3239" s="32" t="s">
        <v>149</v>
      </c>
      <c r="G3239" s="57">
        <v>0</v>
      </c>
      <c r="H3239" s="145"/>
      <c r="I3239" s="144">
        <v>0</v>
      </c>
      <c r="J3239" s="146">
        <f t="shared" si="27"/>
        <v>0</v>
      </c>
    </row>
    <row r="3240" spans="1:10" s="32" customFormat="1" x14ac:dyDescent="0.3">
      <c r="A3240" s="32">
        <v>2017</v>
      </c>
      <c r="B3240" s="32" t="s">
        <v>81</v>
      </c>
      <c r="C3240" s="32" t="str">
        <f>VLOOKUP(B3240,lookup!A:C,3,FALSE)</f>
        <v>Non Metropolitan Fire Authorities</v>
      </c>
      <c r="D3240" s="32" t="str">
        <f>VLOOKUP(B3240,lookup!A:D,4,FALSE)</f>
        <v>E31000025</v>
      </c>
      <c r="E3240" s="32" t="s">
        <v>178</v>
      </c>
      <c r="F3240" s="32" t="s">
        <v>149</v>
      </c>
      <c r="G3240" s="57">
        <v>0</v>
      </c>
      <c r="H3240" s="145"/>
      <c r="I3240" s="144">
        <v>0</v>
      </c>
      <c r="J3240" s="146">
        <f t="shared" si="27"/>
        <v>0</v>
      </c>
    </row>
    <row r="3241" spans="1:10" s="32" customFormat="1" x14ac:dyDescent="0.3">
      <c r="A3241" s="32">
        <v>2017</v>
      </c>
      <c r="B3241" s="32" t="s">
        <v>81</v>
      </c>
      <c r="C3241" s="32" t="str">
        <f>VLOOKUP(B3241,lookup!A:C,3,FALSE)</f>
        <v>Non Metropolitan Fire Authorities</v>
      </c>
      <c r="D3241" s="32" t="str">
        <f>VLOOKUP(B3241,lookup!A:D,4,FALSE)</f>
        <v>E31000025</v>
      </c>
      <c r="E3241" s="32" t="s">
        <v>179</v>
      </c>
      <c r="F3241" s="32" t="s">
        <v>149</v>
      </c>
      <c r="G3241" s="57">
        <v>0</v>
      </c>
      <c r="H3241" s="145"/>
      <c r="I3241" s="144">
        <v>0</v>
      </c>
      <c r="J3241" s="146">
        <f t="shared" si="27"/>
        <v>0</v>
      </c>
    </row>
    <row r="3242" spans="1:10" s="32" customFormat="1" x14ac:dyDescent="0.3">
      <c r="A3242" s="32">
        <v>2017</v>
      </c>
      <c r="B3242" s="32" t="s">
        <v>81</v>
      </c>
      <c r="C3242" s="32" t="str">
        <f>VLOOKUP(B3242,lookup!A:C,3,FALSE)</f>
        <v>Non Metropolitan Fire Authorities</v>
      </c>
      <c r="D3242" s="32" t="str">
        <f>VLOOKUP(B3242,lookup!A:D,4,FALSE)</f>
        <v>E31000025</v>
      </c>
      <c r="E3242" s="32" t="s">
        <v>1087</v>
      </c>
      <c r="F3242" s="32" t="s">
        <v>149</v>
      </c>
      <c r="G3242" s="57">
        <v>0</v>
      </c>
      <c r="H3242" s="145"/>
      <c r="I3242" s="144">
        <v>0</v>
      </c>
      <c r="J3242" s="146">
        <f t="shared" si="27"/>
        <v>0</v>
      </c>
    </row>
    <row r="3243" spans="1:10" s="32" customFormat="1" x14ac:dyDescent="0.3">
      <c r="A3243" s="32">
        <v>2017</v>
      </c>
      <c r="B3243" s="32" t="s">
        <v>81</v>
      </c>
      <c r="C3243" s="32" t="str">
        <f>VLOOKUP(B3243,lookup!A:C,3,FALSE)</f>
        <v>Non Metropolitan Fire Authorities</v>
      </c>
      <c r="D3243" s="32" t="str">
        <f>VLOOKUP(B3243,lookup!A:D,4,FALSE)</f>
        <v>E31000025</v>
      </c>
      <c r="E3243" s="32" t="s">
        <v>176</v>
      </c>
      <c r="F3243" s="32" t="s">
        <v>149</v>
      </c>
      <c r="G3243" s="57">
        <v>1</v>
      </c>
      <c r="H3243" s="145"/>
      <c r="I3243" s="144">
        <v>1</v>
      </c>
      <c r="J3243" s="146">
        <f t="shared" si="27"/>
        <v>0</v>
      </c>
    </row>
    <row r="3244" spans="1:10" s="32" customFormat="1" x14ac:dyDescent="0.3">
      <c r="A3244" s="32">
        <v>2017</v>
      </c>
      <c r="B3244" s="32" t="s">
        <v>81</v>
      </c>
      <c r="C3244" s="32" t="str">
        <f>VLOOKUP(B3244,lookup!A:C,3,FALSE)</f>
        <v>Non Metropolitan Fire Authorities</v>
      </c>
      <c r="D3244" s="32" t="str">
        <f>VLOOKUP(B3244,lookup!A:D,4,FALSE)</f>
        <v>E31000025</v>
      </c>
      <c r="E3244" s="32" t="s">
        <v>175</v>
      </c>
      <c r="F3244" s="32" t="s">
        <v>150</v>
      </c>
      <c r="G3244" s="57">
        <v>53</v>
      </c>
      <c r="H3244" s="145"/>
      <c r="I3244" s="144">
        <v>53</v>
      </c>
      <c r="J3244" s="146">
        <f t="shared" si="27"/>
        <v>0</v>
      </c>
    </row>
    <row r="3245" spans="1:10" s="32" customFormat="1" x14ac:dyDescent="0.3">
      <c r="A3245" s="32">
        <v>2017</v>
      </c>
      <c r="B3245" s="32" t="s">
        <v>81</v>
      </c>
      <c r="C3245" s="32" t="str">
        <f>VLOOKUP(B3245,lookup!A:C,3,FALSE)</f>
        <v>Non Metropolitan Fire Authorities</v>
      </c>
      <c r="D3245" s="32" t="str">
        <f>VLOOKUP(B3245,lookup!A:D,4,FALSE)</f>
        <v>E31000025</v>
      </c>
      <c r="E3245" s="32" t="s">
        <v>177</v>
      </c>
      <c r="F3245" s="32" t="s">
        <v>150</v>
      </c>
      <c r="G3245" s="57">
        <v>0</v>
      </c>
      <c r="H3245" s="145"/>
      <c r="I3245" s="144">
        <v>0</v>
      </c>
      <c r="J3245" s="146">
        <f t="shared" si="27"/>
        <v>0</v>
      </c>
    </row>
    <row r="3246" spans="1:10" s="32" customFormat="1" x14ac:dyDescent="0.3">
      <c r="A3246" s="32">
        <v>2017</v>
      </c>
      <c r="B3246" s="32" t="s">
        <v>81</v>
      </c>
      <c r="C3246" s="32" t="str">
        <f>VLOOKUP(B3246,lookup!A:C,3,FALSE)</f>
        <v>Non Metropolitan Fire Authorities</v>
      </c>
      <c r="D3246" s="32" t="str">
        <f>VLOOKUP(B3246,lookup!A:D,4,FALSE)</f>
        <v>E31000025</v>
      </c>
      <c r="E3246" s="32" t="s">
        <v>178</v>
      </c>
      <c r="F3246" s="32" t="s">
        <v>150</v>
      </c>
      <c r="G3246" s="57">
        <v>0</v>
      </c>
      <c r="H3246" s="145"/>
      <c r="I3246" s="144">
        <v>0</v>
      </c>
      <c r="J3246" s="146">
        <f t="shared" si="27"/>
        <v>0</v>
      </c>
    </row>
    <row r="3247" spans="1:10" s="32" customFormat="1" x14ac:dyDescent="0.3">
      <c r="A3247" s="32">
        <v>2017</v>
      </c>
      <c r="B3247" s="32" t="s">
        <v>81</v>
      </c>
      <c r="C3247" s="32" t="str">
        <f>VLOOKUP(B3247,lookup!A:C,3,FALSE)</f>
        <v>Non Metropolitan Fire Authorities</v>
      </c>
      <c r="D3247" s="32" t="str">
        <f>VLOOKUP(B3247,lookup!A:D,4,FALSE)</f>
        <v>E31000025</v>
      </c>
      <c r="E3247" s="32" t="s">
        <v>179</v>
      </c>
      <c r="F3247" s="32" t="s">
        <v>150</v>
      </c>
      <c r="G3247" s="57">
        <v>0</v>
      </c>
      <c r="H3247" s="145"/>
      <c r="I3247" s="144">
        <v>0</v>
      </c>
      <c r="J3247" s="146">
        <f t="shared" si="27"/>
        <v>0</v>
      </c>
    </row>
    <row r="3248" spans="1:10" s="32" customFormat="1" x14ac:dyDescent="0.3">
      <c r="A3248" s="32">
        <v>2017</v>
      </c>
      <c r="B3248" s="32" t="s">
        <v>81</v>
      </c>
      <c r="C3248" s="32" t="str">
        <f>VLOOKUP(B3248,lookup!A:C,3,FALSE)</f>
        <v>Non Metropolitan Fire Authorities</v>
      </c>
      <c r="D3248" s="32" t="str">
        <f>VLOOKUP(B3248,lookup!A:D,4,FALSE)</f>
        <v>E31000025</v>
      </c>
      <c r="E3248" s="32" t="s">
        <v>1087</v>
      </c>
      <c r="F3248" s="32" t="s">
        <v>150</v>
      </c>
      <c r="G3248" s="57">
        <v>0</v>
      </c>
      <c r="H3248" s="145"/>
      <c r="I3248" s="144">
        <v>0</v>
      </c>
      <c r="J3248" s="146">
        <f t="shared" si="27"/>
        <v>0</v>
      </c>
    </row>
    <row r="3249" spans="1:10" s="32" customFormat="1" x14ac:dyDescent="0.3">
      <c r="A3249" s="32">
        <v>2017</v>
      </c>
      <c r="B3249" s="32" t="s">
        <v>81</v>
      </c>
      <c r="C3249" s="32" t="str">
        <f>VLOOKUP(B3249,lookup!A:C,3,FALSE)</f>
        <v>Non Metropolitan Fire Authorities</v>
      </c>
      <c r="D3249" s="32" t="str">
        <f>VLOOKUP(B3249,lookup!A:D,4,FALSE)</f>
        <v>E31000025</v>
      </c>
      <c r="E3249" s="32" t="s">
        <v>176</v>
      </c>
      <c r="F3249" s="32" t="s">
        <v>150</v>
      </c>
      <c r="G3249" s="57">
        <v>2</v>
      </c>
      <c r="H3249" s="145"/>
      <c r="I3249" s="144">
        <v>2</v>
      </c>
      <c r="J3249" s="146">
        <f t="shared" si="27"/>
        <v>0</v>
      </c>
    </row>
    <row r="3250" spans="1:10" s="32" customFormat="1" x14ac:dyDescent="0.3">
      <c r="A3250" s="32">
        <v>2017</v>
      </c>
      <c r="B3250" s="32" t="s">
        <v>84</v>
      </c>
      <c r="C3250" s="32" t="str">
        <f>VLOOKUP(B3250,lookup!A:C,3,FALSE)</f>
        <v>Metropolitan Fire Authorities</v>
      </c>
      <c r="D3250" s="32" t="str">
        <f>VLOOKUP(B3250,lookup!A:D,4,FALSE)</f>
        <v>E31000041</v>
      </c>
      <c r="E3250" s="32" t="s">
        <v>175</v>
      </c>
      <c r="F3250" s="32" t="s">
        <v>157</v>
      </c>
      <c r="G3250" s="57">
        <v>617</v>
      </c>
      <c r="H3250" s="145"/>
      <c r="I3250" s="144">
        <v>617</v>
      </c>
      <c r="J3250" s="146">
        <f t="shared" si="27"/>
        <v>0</v>
      </c>
    </row>
    <row r="3251" spans="1:10" s="32" customFormat="1" x14ac:dyDescent="0.3">
      <c r="A3251" s="32">
        <v>2017</v>
      </c>
      <c r="B3251" s="32" t="s">
        <v>84</v>
      </c>
      <c r="C3251" s="32" t="str">
        <f>VLOOKUP(B3251,lookup!A:C,3,FALSE)</f>
        <v>Metropolitan Fire Authorities</v>
      </c>
      <c r="D3251" s="32" t="str">
        <f>VLOOKUP(B3251,lookup!A:D,4,FALSE)</f>
        <v>E31000041</v>
      </c>
      <c r="E3251" s="32" t="s">
        <v>177</v>
      </c>
      <c r="F3251" s="32" t="s">
        <v>157</v>
      </c>
      <c r="G3251" s="57">
        <v>13</v>
      </c>
      <c r="H3251" s="145"/>
      <c r="I3251" s="144">
        <v>13</v>
      </c>
      <c r="J3251" s="146">
        <f t="shared" si="27"/>
        <v>0</v>
      </c>
    </row>
    <row r="3252" spans="1:10" s="32" customFormat="1" x14ac:dyDescent="0.3">
      <c r="A3252" s="32">
        <v>2017</v>
      </c>
      <c r="B3252" s="32" t="s">
        <v>84</v>
      </c>
      <c r="C3252" s="32" t="str">
        <f>VLOOKUP(B3252,lookup!A:C,3,FALSE)</f>
        <v>Metropolitan Fire Authorities</v>
      </c>
      <c r="D3252" s="32" t="str">
        <f>VLOOKUP(B3252,lookup!A:D,4,FALSE)</f>
        <v>E31000041</v>
      </c>
      <c r="E3252" s="32" t="s">
        <v>178</v>
      </c>
      <c r="F3252" s="32" t="s">
        <v>157</v>
      </c>
      <c r="G3252" s="57">
        <v>0</v>
      </c>
      <c r="H3252" s="145"/>
      <c r="I3252" s="144">
        <v>0</v>
      </c>
      <c r="J3252" s="146">
        <f t="shared" si="27"/>
        <v>0</v>
      </c>
    </row>
    <row r="3253" spans="1:10" s="32" customFormat="1" x14ac:dyDescent="0.3">
      <c r="A3253" s="32">
        <v>2017</v>
      </c>
      <c r="B3253" s="32" t="s">
        <v>84</v>
      </c>
      <c r="C3253" s="32" t="str">
        <f>VLOOKUP(B3253,lookup!A:C,3,FALSE)</f>
        <v>Metropolitan Fire Authorities</v>
      </c>
      <c r="D3253" s="32" t="str">
        <f>VLOOKUP(B3253,lookup!A:D,4,FALSE)</f>
        <v>E31000041</v>
      </c>
      <c r="E3253" s="32" t="s">
        <v>179</v>
      </c>
      <c r="F3253" s="32" t="s">
        <v>157</v>
      </c>
      <c r="G3253" s="57">
        <v>7</v>
      </c>
      <c r="H3253" s="145"/>
      <c r="I3253" s="144">
        <v>7</v>
      </c>
      <c r="J3253" s="146">
        <f t="shared" si="27"/>
        <v>0</v>
      </c>
    </row>
    <row r="3254" spans="1:10" s="32" customFormat="1" x14ac:dyDescent="0.3">
      <c r="A3254" s="32">
        <v>2017</v>
      </c>
      <c r="B3254" s="32" t="s">
        <v>84</v>
      </c>
      <c r="C3254" s="32" t="str">
        <f>VLOOKUP(B3254,lookup!A:C,3,FALSE)</f>
        <v>Metropolitan Fire Authorities</v>
      </c>
      <c r="D3254" s="32" t="str">
        <f>VLOOKUP(B3254,lookup!A:D,4,FALSE)</f>
        <v>E31000041</v>
      </c>
      <c r="E3254" s="32" t="s">
        <v>1087</v>
      </c>
      <c r="F3254" s="32" t="s">
        <v>157</v>
      </c>
      <c r="G3254" s="57">
        <v>5</v>
      </c>
      <c r="H3254" s="145"/>
      <c r="I3254" s="144">
        <v>5</v>
      </c>
      <c r="J3254" s="146">
        <f t="shared" si="27"/>
        <v>0</v>
      </c>
    </row>
    <row r="3255" spans="1:10" s="32" customFormat="1" x14ac:dyDescent="0.3">
      <c r="A3255" s="32">
        <v>2017</v>
      </c>
      <c r="B3255" s="32" t="s">
        <v>84</v>
      </c>
      <c r="C3255" s="32" t="str">
        <f>VLOOKUP(B3255,lookup!A:C,3,FALSE)</f>
        <v>Metropolitan Fire Authorities</v>
      </c>
      <c r="D3255" s="32" t="str">
        <f>VLOOKUP(B3255,lookup!A:D,4,FALSE)</f>
        <v>E31000041</v>
      </c>
      <c r="E3255" s="32" t="s">
        <v>176</v>
      </c>
      <c r="F3255" s="32" t="s">
        <v>157</v>
      </c>
      <c r="G3255" s="57">
        <v>6</v>
      </c>
      <c r="H3255" s="145"/>
      <c r="I3255" s="144">
        <v>6</v>
      </c>
      <c r="J3255" s="146">
        <f t="shared" si="27"/>
        <v>0</v>
      </c>
    </row>
    <row r="3256" spans="1:10" s="32" customFormat="1" x14ac:dyDescent="0.3">
      <c r="A3256" s="32">
        <v>2017</v>
      </c>
      <c r="B3256" s="32" t="s">
        <v>84</v>
      </c>
      <c r="C3256" s="32" t="str">
        <f>VLOOKUP(B3256,lookup!A:C,3,FALSE)</f>
        <v>Metropolitan Fire Authorities</v>
      </c>
      <c r="D3256" s="32" t="str">
        <f>VLOOKUP(B3256,lookup!A:D,4,FALSE)</f>
        <v>E31000041</v>
      </c>
      <c r="E3256" s="32" t="s">
        <v>175</v>
      </c>
      <c r="F3256" s="32" t="s">
        <v>158</v>
      </c>
      <c r="G3256" s="57">
        <v>302</v>
      </c>
      <c r="H3256" s="145"/>
      <c r="I3256" s="144">
        <v>302</v>
      </c>
      <c r="J3256" s="146">
        <f t="shared" si="27"/>
        <v>0</v>
      </c>
    </row>
    <row r="3257" spans="1:10" s="32" customFormat="1" x14ac:dyDescent="0.3">
      <c r="A3257" s="32">
        <v>2017</v>
      </c>
      <c r="B3257" s="32" t="s">
        <v>84</v>
      </c>
      <c r="C3257" s="32" t="str">
        <f>VLOOKUP(B3257,lookup!A:C,3,FALSE)</f>
        <v>Metropolitan Fire Authorities</v>
      </c>
      <c r="D3257" s="32" t="str">
        <f>VLOOKUP(B3257,lookup!A:D,4,FALSE)</f>
        <v>E31000041</v>
      </c>
      <c r="E3257" s="32" t="s">
        <v>177</v>
      </c>
      <c r="F3257" s="32" t="s">
        <v>158</v>
      </c>
      <c r="G3257" s="57">
        <v>11</v>
      </c>
      <c r="H3257" s="145"/>
      <c r="I3257" s="144">
        <v>11</v>
      </c>
      <c r="J3257" s="146">
        <f t="shared" si="27"/>
        <v>0</v>
      </c>
    </row>
    <row r="3258" spans="1:10" s="32" customFormat="1" x14ac:dyDescent="0.3">
      <c r="A3258" s="32">
        <v>2017</v>
      </c>
      <c r="B3258" s="32" t="s">
        <v>84</v>
      </c>
      <c r="C3258" s="32" t="str">
        <f>VLOOKUP(B3258,lookup!A:C,3,FALSE)</f>
        <v>Metropolitan Fire Authorities</v>
      </c>
      <c r="D3258" s="32" t="str">
        <f>VLOOKUP(B3258,lookup!A:D,4,FALSE)</f>
        <v>E31000041</v>
      </c>
      <c r="E3258" s="32" t="s">
        <v>178</v>
      </c>
      <c r="F3258" s="32" t="s">
        <v>158</v>
      </c>
      <c r="G3258" s="57">
        <v>0</v>
      </c>
      <c r="H3258" s="145"/>
      <c r="I3258" s="144">
        <v>0</v>
      </c>
      <c r="J3258" s="146">
        <f t="shared" si="27"/>
        <v>0</v>
      </c>
    </row>
    <row r="3259" spans="1:10" s="32" customFormat="1" x14ac:dyDescent="0.3">
      <c r="A3259" s="32">
        <v>2017</v>
      </c>
      <c r="B3259" s="32" t="s">
        <v>84</v>
      </c>
      <c r="C3259" s="32" t="str">
        <f>VLOOKUP(B3259,lookup!A:C,3,FALSE)</f>
        <v>Metropolitan Fire Authorities</v>
      </c>
      <c r="D3259" s="32" t="str">
        <f>VLOOKUP(B3259,lookup!A:D,4,FALSE)</f>
        <v>E31000041</v>
      </c>
      <c r="E3259" s="32" t="s">
        <v>179</v>
      </c>
      <c r="F3259" s="32" t="s">
        <v>158</v>
      </c>
      <c r="G3259" s="57">
        <v>3</v>
      </c>
      <c r="H3259" s="145"/>
      <c r="I3259" s="144">
        <v>3</v>
      </c>
      <c r="J3259" s="146">
        <f t="shared" si="27"/>
        <v>0</v>
      </c>
    </row>
    <row r="3260" spans="1:10" s="32" customFormat="1" x14ac:dyDescent="0.3">
      <c r="A3260" s="32">
        <v>2017</v>
      </c>
      <c r="B3260" s="32" t="s">
        <v>84</v>
      </c>
      <c r="C3260" s="32" t="str">
        <f>VLOOKUP(B3260,lookup!A:C,3,FALSE)</f>
        <v>Metropolitan Fire Authorities</v>
      </c>
      <c r="D3260" s="32" t="str">
        <f>VLOOKUP(B3260,lookup!A:D,4,FALSE)</f>
        <v>E31000041</v>
      </c>
      <c r="E3260" s="32" t="s">
        <v>1087</v>
      </c>
      <c r="F3260" s="32" t="s">
        <v>158</v>
      </c>
      <c r="G3260" s="57">
        <v>3</v>
      </c>
      <c r="H3260" s="145"/>
      <c r="I3260" s="144">
        <v>3</v>
      </c>
      <c r="J3260" s="146">
        <f t="shared" si="27"/>
        <v>0</v>
      </c>
    </row>
    <row r="3261" spans="1:10" s="32" customFormat="1" x14ac:dyDescent="0.3">
      <c r="A3261" s="32">
        <v>2017</v>
      </c>
      <c r="B3261" s="32" t="s">
        <v>84</v>
      </c>
      <c r="C3261" s="32" t="str">
        <f>VLOOKUP(B3261,lookup!A:C,3,FALSE)</f>
        <v>Metropolitan Fire Authorities</v>
      </c>
      <c r="D3261" s="32" t="str">
        <f>VLOOKUP(B3261,lookup!A:D,4,FALSE)</f>
        <v>E31000041</v>
      </c>
      <c r="E3261" s="32" t="s">
        <v>176</v>
      </c>
      <c r="F3261" s="32" t="s">
        <v>158</v>
      </c>
      <c r="G3261" s="57">
        <v>1</v>
      </c>
      <c r="H3261" s="145"/>
      <c r="I3261" s="144">
        <v>1</v>
      </c>
      <c r="J3261" s="146">
        <f t="shared" si="27"/>
        <v>0</v>
      </c>
    </row>
    <row r="3262" spans="1:10" s="32" customFormat="1" x14ac:dyDescent="0.3">
      <c r="A3262" s="32">
        <v>2017</v>
      </c>
      <c r="B3262" s="32" t="s">
        <v>84</v>
      </c>
      <c r="C3262" s="32" t="str">
        <f>VLOOKUP(B3262,lookup!A:C,3,FALSE)</f>
        <v>Metropolitan Fire Authorities</v>
      </c>
      <c r="D3262" s="32" t="str">
        <f>VLOOKUP(B3262,lookup!A:D,4,FALSE)</f>
        <v>E31000041</v>
      </c>
      <c r="E3262" s="32" t="s">
        <v>175</v>
      </c>
      <c r="F3262" s="32" t="s">
        <v>149</v>
      </c>
      <c r="G3262" s="57">
        <v>34</v>
      </c>
      <c r="H3262" s="145"/>
      <c r="I3262" s="144">
        <v>34</v>
      </c>
      <c r="J3262" s="146">
        <f t="shared" si="27"/>
        <v>0</v>
      </c>
    </row>
    <row r="3263" spans="1:10" s="32" customFormat="1" x14ac:dyDescent="0.3">
      <c r="A3263" s="32">
        <v>2017</v>
      </c>
      <c r="B3263" s="32" t="s">
        <v>84</v>
      </c>
      <c r="C3263" s="32" t="str">
        <f>VLOOKUP(B3263,lookup!A:C,3,FALSE)</f>
        <v>Metropolitan Fire Authorities</v>
      </c>
      <c r="D3263" s="32" t="str">
        <f>VLOOKUP(B3263,lookup!A:D,4,FALSE)</f>
        <v>E31000041</v>
      </c>
      <c r="E3263" s="32" t="s">
        <v>177</v>
      </c>
      <c r="F3263" s="32" t="s">
        <v>149</v>
      </c>
      <c r="G3263" s="57">
        <v>0</v>
      </c>
      <c r="H3263" s="145"/>
      <c r="I3263" s="144">
        <v>0</v>
      </c>
      <c r="J3263" s="146">
        <f t="shared" si="27"/>
        <v>0</v>
      </c>
    </row>
    <row r="3264" spans="1:10" s="32" customFormat="1" x14ac:dyDescent="0.3">
      <c r="A3264" s="32">
        <v>2017</v>
      </c>
      <c r="B3264" s="32" t="s">
        <v>84</v>
      </c>
      <c r="C3264" s="32" t="str">
        <f>VLOOKUP(B3264,lookup!A:C,3,FALSE)</f>
        <v>Metropolitan Fire Authorities</v>
      </c>
      <c r="D3264" s="32" t="str">
        <f>VLOOKUP(B3264,lookup!A:D,4,FALSE)</f>
        <v>E31000041</v>
      </c>
      <c r="E3264" s="32" t="s">
        <v>178</v>
      </c>
      <c r="F3264" s="32" t="s">
        <v>149</v>
      </c>
      <c r="G3264" s="57">
        <v>0</v>
      </c>
      <c r="H3264" s="145"/>
      <c r="I3264" s="144">
        <v>0</v>
      </c>
      <c r="J3264" s="146">
        <f t="shared" si="27"/>
        <v>0</v>
      </c>
    </row>
    <row r="3265" spans="1:10" s="32" customFormat="1" x14ac:dyDescent="0.3">
      <c r="A3265" s="32">
        <v>2017</v>
      </c>
      <c r="B3265" s="32" t="s">
        <v>84</v>
      </c>
      <c r="C3265" s="32" t="str">
        <f>VLOOKUP(B3265,lookup!A:C,3,FALSE)</f>
        <v>Metropolitan Fire Authorities</v>
      </c>
      <c r="D3265" s="32" t="str">
        <f>VLOOKUP(B3265,lookup!A:D,4,FALSE)</f>
        <v>E31000041</v>
      </c>
      <c r="E3265" s="32" t="s">
        <v>179</v>
      </c>
      <c r="F3265" s="32" t="s">
        <v>149</v>
      </c>
      <c r="G3265" s="57">
        <v>0</v>
      </c>
      <c r="H3265" s="145"/>
      <c r="I3265" s="144">
        <v>0</v>
      </c>
      <c r="J3265" s="146">
        <f t="shared" si="27"/>
        <v>0</v>
      </c>
    </row>
    <row r="3266" spans="1:10" s="32" customFormat="1" x14ac:dyDescent="0.3">
      <c r="A3266" s="32">
        <v>2017</v>
      </c>
      <c r="B3266" s="32" t="s">
        <v>84</v>
      </c>
      <c r="C3266" s="32" t="str">
        <f>VLOOKUP(B3266,lookup!A:C,3,FALSE)</f>
        <v>Metropolitan Fire Authorities</v>
      </c>
      <c r="D3266" s="32" t="str">
        <f>VLOOKUP(B3266,lookup!A:D,4,FALSE)</f>
        <v>E31000041</v>
      </c>
      <c r="E3266" s="32" t="s">
        <v>1087</v>
      </c>
      <c r="F3266" s="32" t="s">
        <v>149</v>
      </c>
      <c r="G3266" s="57">
        <v>0</v>
      </c>
      <c r="H3266" s="145"/>
      <c r="I3266" s="144">
        <v>0</v>
      </c>
      <c r="J3266" s="146">
        <f t="shared" si="27"/>
        <v>0</v>
      </c>
    </row>
    <row r="3267" spans="1:10" s="32" customFormat="1" x14ac:dyDescent="0.3">
      <c r="A3267" s="32">
        <v>2017</v>
      </c>
      <c r="B3267" s="32" t="s">
        <v>84</v>
      </c>
      <c r="C3267" s="32" t="str">
        <f>VLOOKUP(B3267,lookup!A:C,3,FALSE)</f>
        <v>Metropolitan Fire Authorities</v>
      </c>
      <c r="D3267" s="32" t="str">
        <f>VLOOKUP(B3267,lookup!A:D,4,FALSE)</f>
        <v>E31000041</v>
      </c>
      <c r="E3267" s="32" t="s">
        <v>176</v>
      </c>
      <c r="F3267" s="32" t="s">
        <v>149</v>
      </c>
      <c r="G3267" s="57">
        <v>0</v>
      </c>
      <c r="H3267" s="145"/>
      <c r="I3267" s="144">
        <v>0</v>
      </c>
      <c r="J3267" s="146">
        <f t="shared" ref="J3267:J3330" si="28">G3267-I3267</f>
        <v>0</v>
      </c>
    </row>
    <row r="3268" spans="1:10" s="32" customFormat="1" x14ac:dyDescent="0.3">
      <c r="A3268" s="32">
        <v>2017</v>
      </c>
      <c r="B3268" s="32" t="s">
        <v>84</v>
      </c>
      <c r="C3268" s="32" t="str">
        <f>VLOOKUP(B3268,lookup!A:C,3,FALSE)</f>
        <v>Metropolitan Fire Authorities</v>
      </c>
      <c r="D3268" s="32" t="str">
        <f>VLOOKUP(B3268,lookup!A:D,4,FALSE)</f>
        <v>E31000041</v>
      </c>
      <c r="E3268" s="32" t="s">
        <v>175</v>
      </c>
      <c r="F3268" s="32" t="s">
        <v>150</v>
      </c>
      <c r="G3268" s="57">
        <v>292</v>
      </c>
      <c r="H3268" s="145"/>
      <c r="I3268" s="144">
        <v>292</v>
      </c>
      <c r="J3268" s="146">
        <f t="shared" si="28"/>
        <v>0</v>
      </c>
    </row>
    <row r="3269" spans="1:10" s="32" customFormat="1" x14ac:dyDescent="0.3">
      <c r="A3269" s="32">
        <v>2017</v>
      </c>
      <c r="B3269" s="32" t="s">
        <v>84</v>
      </c>
      <c r="C3269" s="32" t="str">
        <f>VLOOKUP(B3269,lookup!A:C,3,FALSE)</f>
        <v>Metropolitan Fire Authorities</v>
      </c>
      <c r="D3269" s="32" t="str">
        <f>VLOOKUP(B3269,lookup!A:D,4,FALSE)</f>
        <v>E31000041</v>
      </c>
      <c r="E3269" s="32" t="s">
        <v>177</v>
      </c>
      <c r="F3269" s="32" t="s">
        <v>150</v>
      </c>
      <c r="G3269" s="57">
        <v>4</v>
      </c>
      <c r="H3269" s="145"/>
      <c r="I3269" s="144">
        <v>4</v>
      </c>
      <c r="J3269" s="146">
        <f t="shared" si="28"/>
        <v>0</v>
      </c>
    </row>
    <row r="3270" spans="1:10" s="32" customFormat="1" x14ac:dyDescent="0.3">
      <c r="A3270" s="32">
        <v>2017</v>
      </c>
      <c r="B3270" s="32" t="s">
        <v>84</v>
      </c>
      <c r="C3270" s="32" t="str">
        <f>VLOOKUP(B3270,lookup!A:C,3,FALSE)</f>
        <v>Metropolitan Fire Authorities</v>
      </c>
      <c r="D3270" s="32" t="str">
        <f>VLOOKUP(B3270,lookup!A:D,4,FALSE)</f>
        <v>E31000041</v>
      </c>
      <c r="E3270" s="32" t="s">
        <v>178</v>
      </c>
      <c r="F3270" s="32" t="s">
        <v>150</v>
      </c>
      <c r="G3270" s="57">
        <v>2</v>
      </c>
      <c r="H3270" s="145"/>
      <c r="I3270" s="144">
        <v>2</v>
      </c>
      <c r="J3270" s="146">
        <f t="shared" si="28"/>
        <v>0</v>
      </c>
    </row>
    <row r="3271" spans="1:10" s="32" customFormat="1" x14ac:dyDescent="0.3">
      <c r="A3271" s="32">
        <v>2017</v>
      </c>
      <c r="B3271" s="32" t="s">
        <v>84</v>
      </c>
      <c r="C3271" s="32" t="str">
        <f>VLOOKUP(B3271,lookup!A:C,3,FALSE)</f>
        <v>Metropolitan Fire Authorities</v>
      </c>
      <c r="D3271" s="32" t="str">
        <f>VLOOKUP(B3271,lookup!A:D,4,FALSE)</f>
        <v>E31000041</v>
      </c>
      <c r="E3271" s="32" t="s">
        <v>179</v>
      </c>
      <c r="F3271" s="32" t="s">
        <v>150</v>
      </c>
      <c r="G3271" s="57">
        <v>4</v>
      </c>
      <c r="H3271" s="145"/>
      <c r="I3271" s="144">
        <v>4</v>
      </c>
      <c r="J3271" s="146">
        <f t="shared" si="28"/>
        <v>0</v>
      </c>
    </row>
    <row r="3272" spans="1:10" s="32" customFormat="1" x14ac:dyDescent="0.3">
      <c r="A3272" s="32">
        <v>2017</v>
      </c>
      <c r="B3272" s="32" t="s">
        <v>84</v>
      </c>
      <c r="C3272" s="32" t="str">
        <f>VLOOKUP(B3272,lookup!A:C,3,FALSE)</f>
        <v>Metropolitan Fire Authorities</v>
      </c>
      <c r="D3272" s="32" t="str">
        <f>VLOOKUP(B3272,lookup!A:D,4,FALSE)</f>
        <v>E31000041</v>
      </c>
      <c r="E3272" s="32" t="s">
        <v>1087</v>
      </c>
      <c r="F3272" s="32" t="s">
        <v>150</v>
      </c>
      <c r="G3272" s="57">
        <v>0</v>
      </c>
      <c r="H3272" s="145"/>
      <c r="I3272" s="144">
        <v>0</v>
      </c>
      <c r="J3272" s="146">
        <f t="shared" si="28"/>
        <v>0</v>
      </c>
    </row>
    <row r="3273" spans="1:10" s="32" customFormat="1" x14ac:dyDescent="0.3">
      <c r="A3273" s="32">
        <v>2017</v>
      </c>
      <c r="B3273" s="32" t="s">
        <v>84</v>
      </c>
      <c r="C3273" s="32" t="str">
        <f>VLOOKUP(B3273,lookup!A:C,3,FALSE)</f>
        <v>Metropolitan Fire Authorities</v>
      </c>
      <c r="D3273" s="32" t="str">
        <f>VLOOKUP(B3273,lookup!A:D,4,FALSE)</f>
        <v>E31000041</v>
      </c>
      <c r="E3273" s="32" t="s">
        <v>176</v>
      </c>
      <c r="F3273" s="32" t="s">
        <v>150</v>
      </c>
      <c r="G3273" s="57">
        <v>7</v>
      </c>
      <c r="H3273" s="145"/>
      <c r="I3273" s="144">
        <v>7</v>
      </c>
      <c r="J3273" s="146">
        <f t="shared" si="28"/>
        <v>0</v>
      </c>
    </row>
    <row r="3274" spans="1:10" s="32" customFormat="1" x14ac:dyDescent="0.3">
      <c r="A3274" s="32">
        <v>2017</v>
      </c>
      <c r="B3274" s="32" t="s">
        <v>87</v>
      </c>
      <c r="C3274" s="32" t="str">
        <f>VLOOKUP(B3274,lookup!A:C,3,FALSE)</f>
        <v>Non Metropolitan Fire Authorities</v>
      </c>
      <c r="D3274" s="32" t="str">
        <f>VLOOKUP(B3274,lookup!A:D,4,FALSE)</f>
        <v>E31000026</v>
      </c>
      <c r="E3274" s="32" t="s">
        <v>175</v>
      </c>
      <c r="F3274" s="32" t="s">
        <v>157</v>
      </c>
      <c r="G3274" s="57">
        <v>192</v>
      </c>
      <c r="H3274" s="145"/>
      <c r="I3274" s="144">
        <v>192</v>
      </c>
      <c r="J3274" s="146">
        <f t="shared" si="28"/>
        <v>0</v>
      </c>
    </row>
    <row r="3275" spans="1:10" s="32" customFormat="1" x14ac:dyDescent="0.3">
      <c r="A3275" s="32">
        <v>2017</v>
      </c>
      <c r="B3275" s="32" t="s">
        <v>87</v>
      </c>
      <c r="C3275" s="32" t="str">
        <f>VLOOKUP(B3275,lookup!A:C,3,FALSE)</f>
        <v>Non Metropolitan Fire Authorities</v>
      </c>
      <c r="D3275" s="32" t="str">
        <f>VLOOKUP(B3275,lookup!A:D,4,FALSE)</f>
        <v>E31000026</v>
      </c>
      <c r="E3275" s="32" t="s">
        <v>177</v>
      </c>
      <c r="F3275" s="32" t="s">
        <v>157</v>
      </c>
      <c r="G3275" s="57">
        <v>1</v>
      </c>
      <c r="H3275" s="145"/>
      <c r="I3275" s="144">
        <v>1</v>
      </c>
      <c r="J3275" s="146">
        <f t="shared" si="28"/>
        <v>0</v>
      </c>
    </row>
    <row r="3276" spans="1:10" s="32" customFormat="1" x14ac:dyDescent="0.3">
      <c r="A3276" s="32">
        <v>2017</v>
      </c>
      <c r="B3276" s="32" t="s">
        <v>87</v>
      </c>
      <c r="C3276" s="32" t="str">
        <f>VLOOKUP(B3276,lookup!A:C,3,FALSE)</f>
        <v>Non Metropolitan Fire Authorities</v>
      </c>
      <c r="D3276" s="32" t="str">
        <f>VLOOKUP(B3276,lookup!A:D,4,FALSE)</f>
        <v>E31000026</v>
      </c>
      <c r="E3276" s="32" t="s">
        <v>178</v>
      </c>
      <c r="F3276" s="32" t="s">
        <v>157</v>
      </c>
      <c r="G3276" s="57">
        <v>0</v>
      </c>
      <c r="H3276" s="145"/>
      <c r="I3276" s="144">
        <v>0</v>
      </c>
      <c r="J3276" s="146">
        <f t="shared" si="28"/>
        <v>0</v>
      </c>
    </row>
    <row r="3277" spans="1:10" s="32" customFormat="1" x14ac:dyDescent="0.3">
      <c r="A3277" s="32">
        <v>2017</v>
      </c>
      <c r="B3277" s="32" t="s">
        <v>87</v>
      </c>
      <c r="C3277" s="32" t="str">
        <f>VLOOKUP(B3277,lookup!A:C,3,FALSE)</f>
        <v>Non Metropolitan Fire Authorities</v>
      </c>
      <c r="D3277" s="32" t="str">
        <f>VLOOKUP(B3277,lookup!A:D,4,FALSE)</f>
        <v>E31000026</v>
      </c>
      <c r="E3277" s="32" t="s">
        <v>179</v>
      </c>
      <c r="F3277" s="32" t="s">
        <v>157</v>
      </c>
      <c r="G3277" s="57">
        <v>2</v>
      </c>
      <c r="H3277" s="145"/>
      <c r="I3277" s="144">
        <v>2</v>
      </c>
      <c r="J3277" s="146">
        <f t="shared" si="28"/>
        <v>0</v>
      </c>
    </row>
    <row r="3278" spans="1:10" s="32" customFormat="1" x14ac:dyDescent="0.3">
      <c r="A3278" s="32">
        <v>2017</v>
      </c>
      <c r="B3278" s="32" t="s">
        <v>87</v>
      </c>
      <c r="C3278" s="32" t="str">
        <f>VLOOKUP(B3278,lookup!A:C,3,FALSE)</f>
        <v>Non Metropolitan Fire Authorities</v>
      </c>
      <c r="D3278" s="32" t="str">
        <f>VLOOKUP(B3278,lookup!A:D,4,FALSE)</f>
        <v>E31000026</v>
      </c>
      <c r="E3278" s="32" t="s">
        <v>1087</v>
      </c>
      <c r="F3278" s="32" t="s">
        <v>157</v>
      </c>
      <c r="G3278" s="57">
        <v>0</v>
      </c>
      <c r="H3278" s="145"/>
      <c r="I3278" s="144">
        <v>0</v>
      </c>
      <c r="J3278" s="146">
        <f t="shared" si="28"/>
        <v>0</v>
      </c>
    </row>
    <row r="3279" spans="1:10" s="32" customFormat="1" x14ac:dyDescent="0.3">
      <c r="A3279" s="32">
        <v>2017</v>
      </c>
      <c r="B3279" s="32" t="s">
        <v>87</v>
      </c>
      <c r="C3279" s="32" t="str">
        <f>VLOOKUP(B3279,lookup!A:C,3,FALSE)</f>
        <v>Non Metropolitan Fire Authorities</v>
      </c>
      <c r="D3279" s="32" t="str">
        <f>VLOOKUP(B3279,lookup!A:D,4,FALSE)</f>
        <v>E31000026</v>
      </c>
      <c r="E3279" s="32" t="s">
        <v>176</v>
      </c>
      <c r="F3279" s="32" t="s">
        <v>157</v>
      </c>
      <c r="G3279" s="57">
        <v>69</v>
      </c>
      <c r="H3279" s="145"/>
      <c r="I3279" s="144">
        <v>69</v>
      </c>
      <c r="J3279" s="146">
        <f t="shared" si="28"/>
        <v>0</v>
      </c>
    </row>
    <row r="3280" spans="1:10" s="32" customFormat="1" x14ac:dyDescent="0.3">
      <c r="A3280" s="32">
        <v>2017</v>
      </c>
      <c r="B3280" s="32" t="s">
        <v>87</v>
      </c>
      <c r="C3280" s="32" t="str">
        <f>VLOOKUP(B3280,lookup!A:C,3,FALSE)</f>
        <v>Non Metropolitan Fire Authorities</v>
      </c>
      <c r="D3280" s="32" t="str">
        <f>VLOOKUP(B3280,lookup!A:D,4,FALSE)</f>
        <v>E31000026</v>
      </c>
      <c r="E3280" s="32" t="s">
        <v>175</v>
      </c>
      <c r="F3280" s="32" t="s">
        <v>158</v>
      </c>
      <c r="G3280" s="57">
        <v>328</v>
      </c>
      <c r="H3280" s="145"/>
      <c r="I3280" s="144">
        <v>328</v>
      </c>
      <c r="J3280" s="146">
        <f t="shared" si="28"/>
        <v>0</v>
      </c>
    </row>
    <row r="3281" spans="1:10" s="32" customFormat="1" x14ac:dyDescent="0.3">
      <c r="A3281" s="32">
        <v>2017</v>
      </c>
      <c r="B3281" s="32" t="s">
        <v>87</v>
      </c>
      <c r="C3281" s="32" t="str">
        <f>VLOOKUP(B3281,lookup!A:C,3,FALSE)</f>
        <v>Non Metropolitan Fire Authorities</v>
      </c>
      <c r="D3281" s="32" t="str">
        <f>VLOOKUP(B3281,lookup!A:D,4,FALSE)</f>
        <v>E31000026</v>
      </c>
      <c r="E3281" s="32" t="s">
        <v>177</v>
      </c>
      <c r="F3281" s="32" t="s">
        <v>158</v>
      </c>
      <c r="G3281" s="57">
        <v>1</v>
      </c>
      <c r="H3281" s="145"/>
      <c r="I3281" s="144">
        <v>1</v>
      </c>
      <c r="J3281" s="146">
        <f t="shared" si="28"/>
        <v>0</v>
      </c>
    </row>
    <row r="3282" spans="1:10" s="32" customFormat="1" x14ac:dyDescent="0.3">
      <c r="A3282" s="32">
        <v>2017</v>
      </c>
      <c r="B3282" s="32" t="s">
        <v>87</v>
      </c>
      <c r="C3282" s="32" t="str">
        <f>VLOOKUP(B3282,lookup!A:C,3,FALSE)</f>
        <v>Non Metropolitan Fire Authorities</v>
      </c>
      <c r="D3282" s="32" t="str">
        <f>VLOOKUP(B3282,lookup!A:D,4,FALSE)</f>
        <v>E31000026</v>
      </c>
      <c r="E3282" s="32" t="s">
        <v>178</v>
      </c>
      <c r="F3282" s="32" t="s">
        <v>158</v>
      </c>
      <c r="G3282" s="57">
        <v>0</v>
      </c>
      <c r="H3282" s="145"/>
      <c r="I3282" s="144">
        <v>0</v>
      </c>
      <c r="J3282" s="146">
        <f t="shared" si="28"/>
        <v>0</v>
      </c>
    </row>
    <row r="3283" spans="1:10" s="32" customFormat="1" x14ac:dyDescent="0.3">
      <c r="A3283" s="32">
        <v>2017</v>
      </c>
      <c r="B3283" s="32" t="s">
        <v>87</v>
      </c>
      <c r="C3283" s="32" t="str">
        <f>VLOOKUP(B3283,lookup!A:C,3,FALSE)</f>
        <v>Non Metropolitan Fire Authorities</v>
      </c>
      <c r="D3283" s="32" t="str">
        <f>VLOOKUP(B3283,lookup!A:D,4,FALSE)</f>
        <v>E31000026</v>
      </c>
      <c r="E3283" s="32" t="s">
        <v>179</v>
      </c>
      <c r="F3283" s="32" t="s">
        <v>158</v>
      </c>
      <c r="G3283" s="57">
        <v>0</v>
      </c>
      <c r="H3283" s="145"/>
      <c r="I3283" s="144">
        <v>0</v>
      </c>
      <c r="J3283" s="146">
        <f t="shared" si="28"/>
        <v>0</v>
      </c>
    </row>
    <row r="3284" spans="1:10" s="32" customFormat="1" x14ac:dyDescent="0.3">
      <c r="A3284" s="32">
        <v>2017</v>
      </c>
      <c r="B3284" s="32" t="s">
        <v>87</v>
      </c>
      <c r="C3284" s="32" t="str">
        <f>VLOOKUP(B3284,lookup!A:C,3,FALSE)</f>
        <v>Non Metropolitan Fire Authorities</v>
      </c>
      <c r="D3284" s="32" t="str">
        <f>VLOOKUP(B3284,lookup!A:D,4,FALSE)</f>
        <v>E31000026</v>
      </c>
      <c r="E3284" s="32" t="s">
        <v>1087</v>
      </c>
      <c r="F3284" s="32" t="s">
        <v>158</v>
      </c>
      <c r="G3284" s="57">
        <v>0</v>
      </c>
      <c r="H3284" s="145"/>
      <c r="I3284" s="144">
        <v>0</v>
      </c>
      <c r="J3284" s="146">
        <f t="shared" si="28"/>
        <v>0</v>
      </c>
    </row>
    <row r="3285" spans="1:10" s="32" customFormat="1" x14ac:dyDescent="0.3">
      <c r="A3285" s="32">
        <v>2017</v>
      </c>
      <c r="B3285" s="32" t="s">
        <v>87</v>
      </c>
      <c r="C3285" s="32" t="str">
        <f>VLOOKUP(B3285,lookup!A:C,3,FALSE)</f>
        <v>Non Metropolitan Fire Authorities</v>
      </c>
      <c r="D3285" s="32" t="str">
        <f>VLOOKUP(B3285,lookup!A:D,4,FALSE)</f>
        <v>E31000026</v>
      </c>
      <c r="E3285" s="32" t="s">
        <v>176</v>
      </c>
      <c r="F3285" s="32" t="s">
        <v>158</v>
      </c>
      <c r="G3285" s="57">
        <v>125</v>
      </c>
      <c r="H3285" s="145"/>
      <c r="I3285" s="144">
        <v>125</v>
      </c>
      <c r="J3285" s="146">
        <f t="shared" si="28"/>
        <v>0</v>
      </c>
    </row>
    <row r="3286" spans="1:10" s="32" customFormat="1" x14ac:dyDescent="0.3">
      <c r="A3286" s="32">
        <v>2017</v>
      </c>
      <c r="B3286" s="32" t="s">
        <v>87</v>
      </c>
      <c r="C3286" s="32" t="str">
        <f>VLOOKUP(B3286,lookup!A:C,3,FALSE)</f>
        <v>Non Metropolitan Fire Authorities</v>
      </c>
      <c r="D3286" s="32" t="str">
        <f>VLOOKUP(B3286,lookup!A:D,4,FALSE)</f>
        <v>E31000026</v>
      </c>
      <c r="E3286" s="32" t="s">
        <v>175</v>
      </c>
      <c r="F3286" s="32" t="s">
        <v>149</v>
      </c>
      <c r="G3286" s="57">
        <v>15</v>
      </c>
      <c r="H3286" s="145"/>
      <c r="I3286" s="144">
        <v>15</v>
      </c>
      <c r="J3286" s="146">
        <f t="shared" si="28"/>
        <v>0</v>
      </c>
    </row>
    <row r="3287" spans="1:10" s="32" customFormat="1" x14ac:dyDescent="0.3">
      <c r="A3287" s="32">
        <v>2017</v>
      </c>
      <c r="B3287" s="32" t="s">
        <v>87</v>
      </c>
      <c r="C3287" s="32" t="str">
        <f>VLOOKUP(B3287,lookup!A:C,3,FALSE)</f>
        <v>Non Metropolitan Fire Authorities</v>
      </c>
      <c r="D3287" s="32" t="str">
        <f>VLOOKUP(B3287,lookup!A:D,4,FALSE)</f>
        <v>E31000026</v>
      </c>
      <c r="E3287" s="32" t="s">
        <v>177</v>
      </c>
      <c r="F3287" s="32" t="s">
        <v>149</v>
      </c>
      <c r="G3287" s="57">
        <v>1</v>
      </c>
      <c r="H3287" s="145"/>
      <c r="I3287" s="144">
        <v>1</v>
      </c>
      <c r="J3287" s="146">
        <f t="shared" si="28"/>
        <v>0</v>
      </c>
    </row>
    <row r="3288" spans="1:10" s="32" customFormat="1" x14ac:dyDescent="0.3">
      <c r="A3288" s="32">
        <v>2017</v>
      </c>
      <c r="B3288" s="32" t="s">
        <v>87</v>
      </c>
      <c r="C3288" s="32" t="str">
        <f>VLOOKUP(B3288,lookup!A:C,3,FALSE)</f>
        <v>Non Metropolitan Fire Authorities</v>
      </c>
      <c r="D3288" s="32" t="str">
        <f>VLOOKUP(B3288,lookup!A:D,4,FALSE)</f>
        <v>E31000026</v>
      </c>
      <c r="E3288" s="32" t="s">
        <v>178</v>
      </c>
      <c r="F3288" s="32" t="s">
        <v>149</v>
      </c>
      <c r="G3288" s="57">
        <v>0</v>
      </c>
      <c r="H3288" s="145"/>
      <c r="I3288" s="144">
        <v>0</v>
      </c>
      <c r="J3288" s="146">
        <f t="shared" si="28"/>
        <v>0</v>
      </c>
    </row>
    <row r="3289" spans="1:10" s="32" customFormat="1" x14ac:dyDescent="0.3">
      <c r="A3289" s="32">
        <v>2017</v>
      </c>
      <c r="B3289" s="32" t="s">
        <v>87</v>
      </c>
      <c r="C3289" s="32" t="str">
        <f>VLOOKUP(B3289,lookup!A:C,3,FALSE)</f>
        <v>Non Metropolitan Fire Authorities</v>
      </c>
      <c r="D3289" s="32" t="str">
        <f>VLOOKUP(B3289,lookup!A:D,4,FALSE)</f>
        <v>E31000026</v>
      </c>
      <c r="E3289" s="32" t="s">
        <v>179</v>
      </c>
      <c r="F3289" s="32" t="s">
        <v>149</v>
      </c>
      <c r="G3289" s="57">
        <v>0</v>
      </c>
      <c r="H3289" s="145"/>
      <c r="I3289" s="144">
        <v>0</v>
      </c>
      <c r="J3289" s="146">
        <f t="shared" si="28"/>
        <v>0</v>
      </c>
    </row>
    <row r="3290" spans="1:10" s="32" customFormat="1" x14ac:dyDescent="0.3">
      <c r="A3290" s="32">
        <v>2017</v>
      </c>
      <c r="B3290" s="32" t="s">
        <v>87</v>
      </c>
      <c r="C3290" s="32" t="str">
        <f>VLOOKUP(B3290,lookup!A:C,3,FALSE)</f>
        <v>Non Metropolitan Fire Authorities</v>
      </c>
      <c r="D3290" s="32" t="str">
        <f>VLOOKUP(B3290,lookup!A:D,4,FALSE)</f>
        <v>E31000026</v>
      </c>
      <c r="E3290" s="32" t="s">
        <v>1087</v>
      </c>
      <c r="F3290" s="32" t="s">
        <v>149</v>
      </c>
      <c r="G3290" s="57">
        <v>0</v>
      </c>
      <c r="H3290" s="145"/>
      <c r="I3290" s="144">
        <v>0</v>
      </c>
      <c r="J3290" s="146">
        <f t="shared" si="28"/>
        <v>0</v>
      </c>
    </row>
    <row r="3291" spans="1:10" s="32" customFormat="1" x14ac:dyDescent="0.3">
      <c r="A3291" s="32">
        <v>2017</v>
      </c>
      <c r="B3291" s="32" t="s">
        <v>87</v>
      </c>
      <c r="C3291" s="32" t="str">
        <f>VLOOKUP(B3291,lookup!A:C,3,FALSE)</f>
        <v>Non Metropolitan Fire Authorities</v>
      </c>
      <c r="D3291" s="32" t="str">
        <f>VLOOKUP(B3291,lookup!A:D,4,FALSE)</f>
        <v>E31000026</v>
      </c>
      <c r="E3291" s="32" t="s">
        <v>176</v>
      </c>
      <c r="F3291" s="32" t="s">
        <v>149</v>
      </c>
      <c r="G3291" s="57">
        <v>7</v>
      </c>
      <c r="H3291" s="145"/>
      <c r="I3291" s="144">
        <v>7</v>
      </c>
      <c r="J3291" s="146">
        <f t="shared" si="28"/>
        <v>0</v>
      </c>
    </row>
    <row r="3292" spans="1:10" s="32" customFormat="1" x14ac:dyDescent="0.3">
      <c r="A3292" s="32">
        <v>2017</v>
      </c>
      <c r="B3292" s="32" t="s">
        <v>87</v>
      </c>
      <c r="C3292" s="32" t="str">
        <f>VLOOKUP(B3292,lookup!A:C,3,FALSE)</f>
        <v>Non Metropolitan Fire Authorities</v>
      </c>
      <c r="D3292" s="32" t="str">
        <f>VLOOKUP(B3292,lookup!A:D,4,FALSE)</f>
        <v>E31000026</v>
      </c>
      <c r="E3292" s="32" t="s">
        <v>175</v>
      </c>
      <c r="F3292" s="32" t="s">
        <v>150</v>
      </c>
      <c r="G3292" s="57">
        <v>61</v>
      </c>
      <c r="H3292" s="145"/>
      <c r="I3292" s="144">
        <v>61</v>
      </c>
      <c r="J3292" s="146">
        <f t="shared" si="28"/>
        <v>0</v>
      </c>
    </row>
    <row r="3293" spans="1:10" s="32" customFormat="1" x14ac:dyDescent="0.3">
      <c r="A3293" s="32">
        <v>2017</v>
      </c>
      <c r="B3293" s="32" t="s">
        <v>87</v>
      </c>
      <c r="C3293" s="32" t="str">
        <f>VLOOKUP(B3293,lookup!A:C,3,FALSE)</f>
        <v>Non Metropolitan Fire Authorities</v>
      </c>
      <c r="D3293" s="32" t="str">
        <f>VLOOKUP(B3293,lookup!A:D,4,FALSE)</f>
        <v>E31000026</v>
      </c>
      <c r="E3293" s="32" t="s">
        <v>177</v>
      </c>
      <c r="F3293" s="32" t="s">
        <v>150</v>
      </c>
      <c r="G3293" s="57">
        <v>0</v>
      </c>
      <c r="H3293" s="145"/>
      <c r="I3293" s="144">
        <v>0</v>
      </c>
      <c r="J3293" s="146">
        <f t="shared" si="28"/>
        <v>0</v>
      </c>
    </row>
    <row r="3294" spans="1:10" s="32" customFormat="1" x14ac:dyDescent="0.3">
      <c r="A3294" s="32">
        <v>2017</v>
      </c>
      <c r="B3294" s="32" t="s">
        <v>87</v>
      </c>
      <c r="C3294" s="32" t="str">
        <f>VLOOKUP(B3294,lookup!A:C,3,FALSE)</f>
        <v>Non Metropolitan Fire Authorities</v>
      </c>
      <c r="D3294" s="32" t="str">
        <f>VLOOKUP(B3294,lookup!A:D,4,FALSE)</f>
        <v>E31000026</v>
      </c>
      <c r="E3294" s="32" t="s">
        <v>178</v>
      </c>
      <c r="F3294" s="32" t="s">
        <v>150</v>
      </c>
      <c r="G3294" s="57">
        <v>0</v>
      </c>
      <c r="H3294" s="145"/>
      <c r="I3294" s="144">
        <v>0</v>
      </c>
      <c r="J3294" s="146">
        <f t="shared" si="28"/>
        <v>0</v>
      </c>
    </row>
    <row r="3295" spans="1:10" s="32" customFormat="1" x14ac:dyDescent="0.3">
      <c r="A3295" s="32">
        <v>2017</v>
      </c>
      <c r="B3295" s="32" t="s">
        <v>87</v>
      </c>
      <c r="C3295" s="32" t="str">
        <f>VLOOKUP(B3295,lookup!A:C,3,FALSE)</f>
        <v>Non Metropolitan Fire Authorities</v>
      </c>
      <c r="D3295" s="32" t="str">
        <f>VLOOKUP(B3295,lookup!A:D,4,FALSE)</f>
        <v>E31000026</v>
      </c>
      <c r="E3295" s="32" t="s">
        <v>179</v>
      </c>
      <c r="F3295" s="32" t="s">
        <v>150</v>
      </c>
      <c r="G3295" s="57">
        <v>0</v>
      </c>
      <c r="H3295" s="145"/>
      <c r="I3295" s="144">
        <v>0</v>
      </c>
      <c r="J3295" s="146">
        <f t="shared" si="28"/>
        <v>0</v>
      </c>
    </row>
    <row r="3296" spans="1:10" s="32" customFormat="1" x14ac:dyDescent="0.3">
      <c r="A3296" s="32">
        <v>2017</v>
      </c>
      <c r="B3296" s="32" t="s">
        <v>87</v>
      </c>
      <c r="C3296" s="32" t="str">
        <f>VLOOKUP(B3296,lookup!A:C,3,FALSE)</f>
        <v>Non Metropolitan Fire Authorities</v>
      </c>
      <c r="D3296" s="32" t="str">
        <f>VLOOKUP(B3296,lookup!A:D,4,FALSE)</f>
        <v>E31000026</v>
      </c>
      <c r="E3296" s="32" t="s">
        <v>1087</v>
      </c>
      <c r="F3296" s="32" t="s">
        <v>150</v>
      </c>
      <c r="G3296" s="57">
        <v>0</v>
      </c>
      <c r="H3296" s="145"/>
      <c r="I3296" s="144">
        <v>0</v>
      </c>
      <c r="J3296" s="146">
        <f t="shared" si="28"/>
        <v>0</v>
      </c>
    </row>
    <row r="3297" spans="1:10" s="32" customFormat="1" x14ac:dyDescent="0.3">
      <c r="A3297" s="32">
        <v>2017</v>
      </c>
      <c r="B3297" s="32" t="s">
        <v>87</v>
      </c>
      <c r="C3297" s="32" t="str">
        <f>VLOOKUP(B3297,lookup!A:C,3,FALSE)</f>
        <v>Non Metropolitan Fire Authorities</v>
      </c>
      <c r="D3297" s="32" t="str">
        <f>VLOOKUP(B3297,lookup!A:D,4,FALSE)</f>
        <v>E31000026</v>
      </c>
      <c r="E3297" s="32" t="s">
        <v>176</v>
      </c>
      <c r="F3297" s="32" t="s">
        <v>150</v>
      </c>
      <c r="G3297" s="57">
        <v>20</v>
      </c>
      <c r="H3297" s="145"/>
      <c r="I3297" s="144">
        <v>20</v>
      </c>
      <c r="J3297" s="146">
        <f t="shared" si="28"/>
        <v>0</v>
      </c>
    </row>
    <row r="3298" spans="1:10" s="32" customFormat="1" x14ac:dyDescent="0.3">
      <c r="A3298" s="32">
        <v>2017</v>
      </c>
      <c r="B3298" s="32" t="s">
        <v>90</v>
      </c>
      <c r="C3298" s="32" t="str">
        <f>VLOOKUP(B3298,lookup!A:C,3,FALSE)</f>
        <v>Non Metropolitan Fire Authorities</v>
      </c>
      <c r="D3298" s="32" t="str">
        <f>VLOOKUP(B3298,lookup!A:D,4,FALSE)</f>
        <v>E31000027</v>
      </c>
      <c r="E3298" s="32" t="s">
        <v>175</v>
      </c>
      <c r="F3298" s="32" t="s">
        <v>157</v>
      </c>
      <c r="G3298" s="57">
        <v>251</v>
      </c>
      <c r="H3298" s="145"/>
      <c r="I3298" s="144">
        <v>251</v>
      </c>
      <c r="J3298" s="146">
        <f t="shared" si="28"/>
        <v>0</v>
      </c>
    </row>
    <row r="3299" spans="1:10" s="32" customFormat="1" x14ac:dyDescent="0.3">
      <c r="A3299" s="32">
        <v>2017</v>
      </c>
      <c r="B3299" s="32" t="s">
        <v>90</v>
      </c>
      <c r="C3299" s="32" t="str">
        <f>VLOOKUP(B3299,lookup!A:C,3,FALSE)</f>
        <v>Non Metropolitan Fire Authorities</v>
      </c>
      <c r="D3299" s="32" t="str">
        <f>VLOOKUP(B3299,lookup!A:D,4,FALSE)</f>
        <v>E31000027</v>
      </c>
      <c r="E3299" s="32" t="s">
        <v>177</v>
      </c>
      <c r="F3299" s="32" t="s">
        <v>157</v>
      </c>
      <c r="G3299" s="57">
        <v>1</v>
      </c>
      <c r="H3299" s="145"/>
      <c r="I3299" s="144">
        <v>1</v>
      </c>
      <c r="J3299" s="146">
        <f t="shared" si="28"/>
        <v>0</v>
      </c>
    </row>
    <row r="3300" spans="1:10" s="32" customFormat="1" x14ac:dyDescent="0.3">
      <c r="A3300" s="32">
        <v>2017</v>
      </c>
      <c r="B3300" s="32" t="s">
        <v>90</v>
      </c>
      <c r="C3300" s="32" t="str">
        <f>VLOOKUP(B3300,lookup!A:C,3,FALSE)</f>
        <v>Non Metropolitan Fire Authorities</v>
      </c>
      <c r="D3300" s="32" t="str">
        <f>VLOOKUP(B3300,lookup!A:D,4,FALSE)</f>
        <v>E31000027</v>
      </c>
      <c r="E3300" s="32" t="s">
        <v>178</v>
      </c>
      <c r="F3300" s="32" t="s">
        <v>157</v>
      </c>
      <c r="G3300" s="57">
        <v>0</v>
      </c>
      <c r="H3300" s="145"/>
      <c r="I3300" s="144">
        <v>0</v>
      </c>
      <c r="J3300" s="146">
        <f t="shared" si="28"/>
        <v>0</v>
      </c>
    </row>
    <row r="3301" spans="1:10" s="32" customFormat="1" x14ac:dyDescent="0.3">
      <c r="A3301" s="32">
        <v>2017</v>
      </c>
      <c r="B3301" s="32" t="s">
        <v>90</v>
      </c>
      <c r="C3301" s="32" t="str">
        <f>VLOOKUP(B3301,lookup!A:C,3,FALSE)</f>
        <v>Non Metropolitan Fire Authorities</v>
      </c>
      <c r="D3301" s="32" t="str">
        <f>VLOOKUP(B3301,lookup!A:D,4,FALSE)</f>
        <v>E31000027</v>
      </c>
      <c r="E3301" s="32" t="s">
        <v>179</v>
      </c>
      <c r="F3301" s="32" t="s">
        <v>157</v>
      </c>
      <c r="G3301" s="57">
        <v>0</v>
      </c>
      <c r="H3301" s="145"/>
      <c r="I3301" s="144">
        <v>0</v>
      </c>
      <c r="J3301" s="146">
        <f t="shared" si="28"/>
        <v>0</v>
      </c>
    </row>
    <row r="3302" spans="1:10" s="32" customFormat="1" x14ac:dyDescent="0.3">
      <c r="A3302" s="32">
        <v>2017</v>
      </c>
      <c r="B3302" s="32" t="s">
        <v>90</v>
      </c>
      <c r="C3302" s="32" t="str">
        <f>VLOOKUP(B3302,lookup!A:C,3,FALSE)</f>
        <v>Non Metropolitan Fire Authorities</v>
      </c>
      <c r="D3302" s="32" t="str">
        <f>VLOOKUP(B3302,lookup!A:D,4,FALSE)</f>
        <v>E31000027</v>
      </c>
      <c r="E3302" s="32" t="s">
        <v>1087</v>
      </c>
      <c r="F3302" s="32" t="s">
        <v>157</v>
      </c>
      <c r="G3302" s="57">
        <v>0</v>
      </c>
      <c r="H3302" s="145"/>
      <c r="I3302" s="144">
        <v>0</v>
      </c>
      <c r="J3302" s="146">
        <f t="shared" si="28"/>
        <v>0</v>
      </c>
    </row>
    <row r="3303" spans="1:10" s="32" customFormat="1" x14ac:dyDescent="0.3">
      <c r="A3303" s="32">
        <v>2017</v>
      </c>
      <c r="B3303" s="32" t="s">
        <v>90</v>
      </c>
      <c r="C3303" s="32" t="str">
        <f>VLOOKUP(B3303,lookup!A:C,3,FALSE)</f>
        <v>Non Metropolitan Fire Authorities</v>
      </c>
      <c r="D3303" s="32" t="str">
        <f>VLOOKUP(B3303,lookup!A:D,4,FALSE)</f>
        <v>E31000027</v>
      </c>
      <c r="E3303" s="32" t="s">
        <v>176</v>
      </c>
      <c r="F3303" s="32" t="s">
        <v>157</v>
      </c>
      <c r="G3303" s="57">
        <v>49</v>
      </c>
      <c r="H3303" s="145"/>
      <c r="I3303" s="144">
        <v>49</v>
      </c>
      <c r="J3303" s="146">
        <f t="shared" si="28"/>
        <v>0</v>
      </c>
    </row>
    <row r="3304" spans="1:10" s="32" customFormat="1" x14ac:dyDescent="0.3">
      <c r="A3304" s="32">
        <v>2017</v>
      </c>
      <c r="B3304" s="32" t="s">
        <v>90</v>
      </c>
      <c r="C3304" s="32" t="str">
        <f>VLOOKUP(B3304,lookup!A:C,3,FALSE)</f>
        <v>Non Metropolitan Fire Authorities</v>
      </c>
      <c r="D3304" s="32" t="str">
        <f>VLOOKUP(B3304,lookup!A:D,4,FALSE)</f>
        <v>E31000027</v>
      </c>
      <c r="E3304" s="32" t="s">
        <v>175</v>
      </c>
      <c r="F3304" s="32" t="s">
        <v>158</v>
      </c>
      <c r="G3304" s="57">
        <v>264</v>
      </c>
      <c r="H3304" s="145"/>
      <c r="I3304" s="144">
        <v>264</v>
      </c>
      <c r="J3304" s="146">
        <f t="shared" si="28"/>
        <v>0</v>
      </c>
    </row>
    <row r="3305" spans="1:10" s="32" customFormat="1" x14ac:dyDescent="0.3">
      <c r="A3305" s="32">
        <v>2017</v>
      </c>
      <c r="B3305" s="32" t="s">
        <v>90</v>
      </c>
      <c r="C3305" s="32" t="str">
        <f>VLOOKUP(B3305,lookup!A:C,3,FALSE)</f>
        <v>Non Metropolitan Fire Authorities</v>
      </c>
      <c r="D3305" s="32" t="str">
        <f>VLOOKUP(B3305,lookup!A:D,4,FALSE)</f>
        <v>E31000027</v>
      </c>
      <c r="E3305" s="32" t="s">
        <v>177</v>
      </c>
      <c r="F3305" s="32" t="s">
        <v>158</v>
      </c>
      <c r="G3305" s="57">
        <v>0</v>
      </c>
      <c r="H3305" s="145"/>
      <c r="I3305" s="144">
        <v>0</v>
      </c>
      <c r="J3305" s="146">
        <f t="shared" si="28"/>
        <v>0</v>
      </c>
    </row>
    <row r="3306" spans="1:10" s="32" customFormat="1" x14ac:dyDescent="0.3">
      <c r="A3306" s="32">
        <v>2017</v>
      </c>
      <c r="B3306" s="32" t="s">
        <v>90</v>
      </c>
      <c r="C3306" s="32" t="str">
        <f>VLOOKUP(B3306,lookup!A:C,3,FALSE)</f>
        <v>Non Metropolitan Fire Authorities</v>
      </c>
      <c r="D3306" s="32" t="str">
        <f>VLOOKUP(B3306,lookup!A:D,4,FALSE)</f>
        <v>E31000027</v>
      </c>
      <c r="E3306" s="32" t="s">
        <v>178</v>
      </c>
      <c r="F3306" s="32" t="s">
        <v>158</v>
      </c>
      <c r="G3306" s="57">
        <v>2</v>
      </c>
      <c r="H3306" s="145"/>
      <c r="I3306" s="144">
        <v>2</v>
      </c>
      <c r="J3306" s="146">
        <f t="shared" si="28"/>
        <v>0</v>
      </c>
    </row>
    <row r="3307" spans="1:10" s="32" customFormat="1" x14ac:dyDescent="0.3">
      <c r="A3307" s="32">
        <v>2017</v>
      </c>
      <c r="B3307" s="32" t="s">
        <v>90</v>
      </c>
      <c r="C3307" s="32" t="str">
        <f>VLOOKUP(B3307,lookup!A:C,3,FALSE)</f>
        <v>Non Metropolitan Fire Authorities</v>
      </c>
      <c r="D3307" s="32" t="str">
        <f>VLOOKUP(B3307,lookup!A:D,4,FALSE)</f>
        <v>E31000027</v>
      </c>
      <c r="E3307" s="32" t="s">
        <v>179</v>
      </c>
      <c r="F3307" s="32" t="s">
        <v>158</v>
      </c>
      <c r="G3307" s="57">
        <v>0</v>
      </c>
      <c r="H3307" s="145"/>
      <c r="I3307" s="144">
        <v>0</v>
      </c>
      <c r="J3307" s="146">
        <f t="shared" si="28"/>
        <v>0</v>
      </c>
    </row>
    <row r="3308" spans="1:10" s="32" customFormat="1" x14ac:dyDescent="0.3">
      <c r="A3308" s="32">
        <v>2017</v>
      </c>
      <c r="B3308" s="32" t="s">
        <v>90</v>
      </c>
      <c r="C3308" s="32" t="str">
        <f>VLOOKUP(B3308,lookup!A:C,3,FALSE)</f>
        <v>Non Metropolitan Fire Authorities</v>
      </c>
      <c r="D3308" s="32" t="str">
        <f>VLOOKUP(B3308,lookup!A:D,4,FALSE)</f>
        <v>E31000027</v>
      </c>
      <c r="E3308" s="32" t="s">
        <v>1087</v>
      </c>
      <c r="F3308" s="32" t="s">
        <v>158</v>
      </c>
      <c r="G3308" s="57">
        <v>0</v>
      </c>
      <c r="H3308" s="145"/>
      <c r="I3308" s="144">
        <v>0</v>
      </c>
      <c r="J3308" s="146">
        <f t="shared" si="28"/>
        <v>0</v>
      </c>
    </row>
    <row r="3309" spans="1:10" s="32" customFormat="1" x14ac:dyDescent="0.3">
      <c r="A3309" s="32">
        <v>2017</v>
      </c>
      <c r="B3309" s="32" t="s">
        <v>90</v>
      </c>
      <c r="C3309" s="32" t="str">
        <f>VLOOKUP(B3309,lookup!A:C,3,FALSE)</f>
        <v>Non Metropolitan Fire Authorities</v>
      </c>
      <c r="D3309" s="32" t="str">
        <f>VLOOKUP(B3309,lookup!A:D,4,FALSE)</f>
        <v>E31000027</v>
      </c>
      <c r="E3309" s="32" t="s">
        <v>176</v>
      </c>
      <c r="F3309" s="32" t="s">
        <v>158</v>
      </c>
      <c r="G3309" s="57">
        <v>92</v>
      </c>
      <c r="H3309" s="145"/>
      <c r="I3309" s="144">
        <v>92</v>
      </c>
      <c r="J3309" s="146">
        <f t="shared" si="28"/>
        <v>0</v>
      </c>
    </row>
    <row r="3310" spans="1:10" s="32" customFormat="1" x14ac:dyDescent="0.3">
      <c r="A3310" s="32">
        <v>2017</v>
      </c>
      <c r="B3310" s="32" t="s">
        <v>90</v>
      </c>
      <c r="C3310" s="32" t="str">
        <f>VLOOKUP(B3310,lookup!A:C,3,FALSE)</f>
        <v>Non Metropolitan Fire Authorities</v>
      </c>
      <c r="D3310" s="32" t="str">
        <f>VLOOKUP(B3310,lookup!A:D,4,FALSE)</f>
        <v>E31000027</v>
      </c>
      <c r="E3310" s="32" t="s">
        <v>175</v>
      </c>
      <c r="F3310" s="32" t="s">
        <v>149</v>
      </c>
      <c r="G3310" s="57">
        <v>16</v>
      </c>
      <c r="H3310" s="145"/>
      <c r="I3310" s="144">
        <v>16</v>
      </c>
      <c r="J3310" s="146">
        <f t="shared" si="28"/>
        <v>0</v>
      </c>
    </row>
    <row r="3311" spans="1:10" s="32" customFormat="1" x14ac:dyDescent="0.3">
      <c r="A3311" s="32">
        <v>2017</v>
      </c>
      <c r="B3311" s="32" t="s">
        <v>90</v>
      </c>
      <c r="C3311" s="32" t="str">
        <f>VLOOKUP(B3311,lookup!A:C,3,FALSE)</f>
        <v>Non Metropolitan Fire Authorities</v>
      </c>
      <c r="D3311" s="32" t="str">
        <f>VLOOKUP(B3311,lookup!A:D,4,FALSE)</f>
        <v>E31000027</v>
      </c>
      <c r="E3311" s="32" t="s">
        <v>177</v>
      </c>
      <c r="F3311" s="32" t="s">
        <v>149</v>
      </c>
      <c r="G3311" s="57">
        <v>0</v>
      </c>
      <c r="H3311" s="145"/>
      <c r="I3311" s="144">
        <v>0</v>
      </c>
      <c r="J3311" s="146">
        <f t="shared" si="28"/>
        <v>0</v>
      </c>
    </row>
    <row r="3312" spans="1:10" s="32" customFormat="1" x14ac:dyDescent="0.3">
      <c r="A3312" s="32">
        <v>2017</v>
      </c>
      <c r="B3312" s="32" t="s">
        <v>90</v>
      </c>
      <c r="C3312" s="32" t="str">
        <f>VLOOKUP(B3312,lookup!A:C,3,FALSE)</f>
        <v>Non Metropolitan Fire Authorities</v>
      </c>
      <c r="D3312" s="32" t="str">
        <f>VLOOKUP(B3312,lookup!A:D,4,FALSE)</f>
        <v>E31000027</v>
      </c>
      <c r="E3312" s="32" t="s">
        <v>178</v>
      </c>
      <c r="F3312" s="32" t="s">
        <v>149</v>
      </c>
      <c r="G3312" s="57">
        <v>0</v>
      </c>
      <c r="H3312" s="145"/>
      <c r="I3312" s="144">
        <v>0</v>
      </c>
      <c r="J3312" s="146">
        <f t="shared" si="28"/>
        <v>0</v>
      </c>
    </row>
    <row r="3313" spans="1:10" s="32" customFormat="1" x14ac:dyDescent="0.3">
      <c r="A3313" s="32">
        <v>2017</v>
      </c>
      <c r="B3313" s="32" t="s">
        <v>90</v>
      </c>
      <c r="C3313" s="32" t="str">
        <f>VLOOKUP(B3313,lookup!A:C,3,FALSE)</f>
        <v>Non Metropolitan Fire Authorities</v>
      </c>
      <c r="D3313" s="32" t="str">
        <f>VLOOKUP(B3313,lookup!A:D,4,FALSE)</f>
        <v>E31000027</v>
      </c>
      <c r="E3313" s="32" t="s">
        <v>179</v>
      </c>
      <c r="F3313" s="32" t="s">
        <v>149</v>
      </c>
      <c r="G3313" s="57">
        <v>0</v>
      </c>
      <c r="H3313" s="145"/>
      <c r="I3313" s="144">
        <v>0</v>
      </c>
      <c r="J3313" s="146">
        <f t="shared" si="28"/>
        <v>0</v>
      </c>
    </row>
    <row r="3314" spans="1:10" s="32" customFormat="1" x14ac:dyDescent="0.3">
      <c r="A3314" s="32">
        <v>2017</v>
      </c>
      <c r="B3314" s="32" t="s">
        <v>90</v>
      </c>
      <c r="C3314" s="32" t="str">
        <f>VLOOKUP(B3314,lookup!A:C,3,FALSE)</f>
        <v>Non Metropolitan Fire Authorities</v>
      </c>
      <c r="D3314" s="32" t="str">
        <f>VLOOKUP(B3314,lookup!A:D,4,FALSE)</f>
        <v>E31000027</v>
      </c>
      <c r="E3314" s="32" t="s">
        <v>1087</v>
      </c>
      <c r="F3314" s="32" t="s">
        <v>149</v>
      </c>
      <c r="G3314" s="57">
        <v>0</v>
      </c>
      <c r="H3314" s="145"/>
      <c r="I3314" s="144">
        <v>0</v>
      </c>
      <c r="J3314" s="146">
        <f t="shared" si="28"/>
        <v>0</v>
      </c>
    </row>
    <row r="3315" spans="1:10" s="32" customFormat="1" x14ac:dyDescent="0.3">
      <c r="A3315" s="32">
        <v>2017</v>
      </c>
      <c r="B3315" s="32" t="s">
        <v>90</v>
      </c>
      <c r="C3315" s="32" t="str">
        <f>VLOOKUP(B3315,lookup!A:C,3,FALSE)</f>
        <v>Non Metropolitan Fire Authorities</v>
      </c>
      <c r="D3315" s="32" t="str">
        <f>VLOOKUP(B3315,lookup!A:D,4,FALSE)</f>
        <v>E31000027</v>
      </c>
      <c r="E3315" s="32" t="s">
        <v>176</v>
      </c>
      <c r="F3315" s="32" t="s">
        <v>149</v>
      </c>
      <c r="G3315" s="57">
        <v>0</v>
      </c>
      <c r="H3315" s="145"/>
      <c r="I3315" s="144">
        <v>0</v>
      </c>
      <c r="J3315" s="146">
        <f t="shared" si="28"/>
        <v>0</v>
      </c>
    </row>
    <row r="3316" spans="1:10" s="32" customFormat="1" x14ac:dyDescent="0.3">
      <c r="A3316" s="32">
        <v>2017</v>
      </c>
      <c r="B3316" s="32" t="s">
        <v>90</v>
      </c>
      <c r="C3316" s="32" t="str">
        <f>VLOOKUP(B3316,lookup!A:C,3,FALSE)</f>
        <v>Non Metropolitan Fire Authorities</v>
      </c>
      <c r="D3316" s="32" t="str">
        <f>VLOOKUP(B3316,lookup!A:D,4,FALSE)</f>
        <v>E31000027</v>
      </c>
      <c r="E3316" s="32" t="s">
        <v>175</v>
      </c>
      <c r="F3316" s="32" t="s">
        <v>150</v>
      </c>
      <c r="G3316" s="57">
        <v>93</v>
      </c>
      <c r="H3316" s="145"/>
      <c r="I3316" s="144">
        <v>93</v>
      </c>
      <c r="J3316" s="146">
        <f t="shared" si="28"/>
        <v>0</v>
      </c>
    </row>
    <row r="3317" spans="1:10" s="32" customFormat="1" x14ac:dyDescent="0.3">
      <c r="A3317" s="32">
        <v>2017</v>
      </c>
      <c r="B3317" s="32" t="s">
        <v>90</v>
      </c>
      <c r="C3317" s="32" t="str">
        <f>VLOOKUP(B3317,lookup!A:C,3,FALSE)</f>
        <v>Non Metropolitan Fire Authorities</v>
      </c>
      <c r="D3317" s="32" t="str">
        <f>VLOOKUP(B3317,lookup!A:D,4,FALSE)</f>
        <v>E31000027</v>
      </c>
      <c r="E3317" s="32" t="s">
        <v>177</v>
      </c>
      <c r="F3317" s="32" t="s">
        <v>150</v>
      </c>
      <c r="G3317" s="57">
        <v>0</v>
      </c>
      <c r="H3317" s="145"/>
      <c r="I3317" s="144">
        <v>0</v>
      </c>
      <c r="J3317" s="146">
        <f t="shared" si="28"/>
        <v>0</v>
      </c>
    </row>
    <row r="3318" spans="1:10" s="32" customFormat="1" x14ac:dyDescent="0.3">
      <c r="A3318" s="32">
        <v>2017</v>
      </c>
      <c r="B3318" s="32" t="s">
        <v>90</v>
      </c>
      <c r="C3318" s="32" t="str">
        <f>VLOOKUP(B3318,lookup!A:C,3,FALSE)</f>
        <v>Non Metropolitan Fire Authorities</v>
      </c>
      <c r="D3318" s="32" t="str">
        <f>VLOOKUP(B3318,lookup!A:D,4,FALSE)</f>
        <v>E31000027</v>
      </c>
      <c r="E3318" s="32" t="s">
        <v>178</v>
      </c>
      <c r="F3318" s="32" t="s">
        <v>150</v>
      </c>
      <c r="G3318" s="57">
        <v>1</v>
      </c>
      <c r="H3318" s="145"/>
      <c r="I3318" s="144">
        <v>1</v>
      </c>
      <c r="J3318" s="146">
        <f t="shared" si="28"/>
        <v>0</v>
      </c>
    </row>
    <row r="3319" spans="1:10" s="32" customFormat="1" x14ac:dyDescent="0.3">
      <c r="A3319" s="32">
        <v>2017</v>
      </c>
      <c r="B3319" s="32" t="s">
        <v>90</v>
      </c>
      <c r="C3319" s="32" t="str">
        <f>VLOOKUP(B3319,lookup!A:C,3,FALSE)</f>
        <v>Non Metropolitan Fire Authorities</v>
      </c>
      <c r="D3319" s="32" t="str">
        <f>VLOOKUP(B3319,lookup!A:D,4,FALSE)</f>
        <v>E31000027</v>
      </c>
      <c r="E3319" s="32" t="s">
        <v>179</v>
      </c>
      <c r="F3319" s="32" t="s">
        <v>150</v>
      </c>
      <c r="G3319" s="57">
        <v>0</v>
      </c>
      <c r="H3319" s="145"/>
      <c r="I3319" s="144">
        <v>0</v>
      </c>
      <c r="J3319" s="146">
        <f t="shared" si="28"/>
        <v>0</v>
      </c>
    </row>
    <row r="3320" spans="1:10" s="32" customFormat="1" x14ac:dyDescent="0.3">
      <c r="A3320" s="32">
        <v>2017</v>
      </c>
      <c r="B3320" s="32" t="s">
        <v>90</v>
      </c>
      <c r="C3320" s="32" t="str">
        <f>VLOOKUP(B3320,lookup!A:C,3,FALSE)</f>
        <v>Non Metropolitan Fire Authorities</v>
      </c>
      <c r="D3320" s="32" t="str">
        <f>VLOOKUP(B3320,lookup!A:D,4,FALSE)</f>
        <v>E31000027</v>
      </c>
      <c r="E3320" s="32" t="s">
        <v>1087</v>
      </c>
      <c r="F3320" s="32" t="s">
        <v>150</v>
      </c>
      <c r="G3320" s="57">
        <v>0</v>
      </c>
      <c r="H3320" s="145"/>
      <c r="I3320" s="144">
        <v>0</v>
      </c>
      <c r="J3320" s="146">
        <f t="shared" si="28"/>
        <v>0</v>
      </c>
    </row>
    <row r="3321" spans="1:10" s="32" customFormat="1" x14ac:dyDescent="0.3">
      <c r="A3321" s="32">
        <v>2017</v>
      </c>
      <c r="B3321" s="32" t="s">
        <v>90</v>
      </c>
      <c r="C3321" s="32" t="str">
        <f>VLOOKUP(B3321,lookup!A:C,3,FALSE)</f>
        <v>Non Metropolitan Fire Authorities</v>
      </c>
      <c r="D3321" s="32" t="str">
        <f>VLOOKUP(B3321,lookup!A:D,4,FALSE)</f>
        <v>E31000027</v>
      </c>
      <c r="E3321" s="32" t="s">
        <v>176</v>
      </c>
      <c r="F3321" s="32" t="s">
        <v>150</v>
      </c>
      <c r="G3321" s="57">
        <v>3</v>
      </c>
      <c r="H3321" s="145"/>
      <c r="I3321" s="144">
        <v>3</v>
      </c>
      <c r="J3321" s="146">
        <f t="shared" si="28"/>
        <v>0</v>
      </c>
    </row>
    <row r="3322" spans="1:10" s="32" customFormat="1" x14ac:dyDescent="0.3">
      <c r="A3322" s="32">
        <v>2017</v>
      </c>
      <c r="B3322" s="32" t="s">
        <v>93</v>
      </c>
      <c r="C3322" s="32" t="str">
        <f>VLOOKUP(B3322,lookup!A:C,3,FALSE)</f>
        <v>Non Metropolitan Fire Authorities</v>
      </c>
      <c r="D3322" s="32" t="str">
        <f>VLOOKUP(B3322,lookup!A:D,4,FALSE)</f>
        <v>E31000028</v>
      </c>
      <c r="E3322" s="32" t="s">
        <v>175</v>
      </c>
      <c r="F3322" s="32" t="s">
        <v>157</v>
      </c>
      <c r="G3322" s="57">
        <v>210</v>
      </c>
      <c r="H3322" s="145"/>
      <c r="I3322" s="144">
        <v>210</v>
      </c>
      <c r="J3322" s="146">
        <f t="shared" si="28"/>
        <v>0</v>
      </c>
    </row>
    <row r="3323" spans="1:10" s="32" customFormat="1" x14ac:dyDescent="0.3">
      <c r="A3323" s="32">
        <v>2017</v>
      </c>
      <c r="B3323" s="32" t="s">
        <v>93</v>
      </c>
      <c r="C3323" s="32" t="str">
        <f>VLOOKUP(B3323,lookup!A:C,3,FALSE)</f>
        <v>Non Metropolitan Fire Authorities</v>
      </c>
      <c r="D3323" s="32" t="str">
        <f>VLOOKUP(B3323,lookup!A:D,4,FALSE)</f>
        <v>E31000028</v>
      </c>
      <c r="E3323" s="32" t="s">
        <v>177</v>
      </c>
      <c r="F3323" s="32" t="s">
        <v>157</v>
      </c>
      <c r="G3323" s="57">
        <v>5</v>
      </c>
      <c r="H3323" s="145"/>
      <c r="I3323" s="144">
        <v>5</v>
      </c>
      <c r="J3323" s="146">
        <f t="shared" si="28"/>
        <v>0</v>
      </c>
    </row>
    <row r="3324" spans="1:10" s="32" customFormat="1" x14ac:dyDescent="0.3">
      <c r="A3324" s="32">
        <v>2017</v>
      </c>
      <c r="B3324" s="32" t="s">
        <v>93</v>
      </c>
      <c r="C3324" s="32" t="str">
        <f>VLOOKUP(B3324,lookup!A:C,3,FALSE)</f>
        <v>Non Metropolitan Fire Authorities</v>
      </c>
      <c r="D3324" s="32" t="str">
        <f>VLOOKUP(B3324,lookup!A:D,4,FALSE)</f>
        <v>E31000028</v>
      </c>
      <c r="E3324" s="32" t="s">
        <v>178</v>
      </c>
      <c r="F3324" s="32" t="s">
        <v>157</v>
      </c>
      <c r="G3324" s="57">
        <v>0</v>
      </c>
      <c r="H3324" s="145"/>
      <c r="I3324" s="144">
        <v>0</v>
      </c>
      <c r="J3324" s="146">
        <f t="shared" si="28"/>
        <v>0</v>
      </c>
    </row>
    <row r="3325" spans="1:10" s="32" customFormat="1" x14ac:dyDescent="0.3">
      <c r="A3325" s="32">
        <v>2017</v>
      </c>
      <c r="B3325" s="32" t="s">
        <v>93</v>
      </c>
      <c r="C3325" s="32" t="str">
        <f>VLOOKUP(B3325,lookup!A:C,3,FALSE)</f>
        <v>Non Metropolitan Fire Authorities</v>
      </c>
      <c r="D3325" s="32" t="str">
        <f>VLOOKUP(B3325,lookup!A:D,4,FALSE)</f>
        <v>E31000028</v>
      </c>
      <c r="E3325" s="32" t="s">
        <v>179</v>
      </c>
      <c r="F3325" s="32" t="s">
        <v>157</v>
      </c>
      <c r="G3325" s="57">
        <v>1</v>
      </c>
      <c r="H3325" s="145"/>
      <c r="I3325" s="144">
        <v>1</v>
      </c>
      <c r="J3325" s="146">
        <f t="shared" si="28"/>
        <v>0</v>
      </c>
    </row>
    <row r="3326" spans="1:10" s="32" customFormat="1" x14ac:dyDescent="0.3">
      <c r="A3326" s="32">
        <v>2017</v>
      </c>
      <c r="B3326" s="32" t="s">
        <v>93</v>
      </c>
      <c r="C3326" s="32" t="str">
        <f>VLOOKUP(B3326,lookup!A:C,3,FALSE)</f>
        <v>Non Metropolitan Fire Authorities</v>
      </c>
      <c r="D3326" s="32" t="str">
        <f>VLOOKUP(B3326,lookup!A:D,4,FALSE)</f>
        <v>E31000028</v>
      </c>
      <c r="E3326" s="32" t="s">
        <v>1087</v>
      </c>
      <c r="F3326" s="32" t="s">
        <v>157</v>
      </c>
      <c r="G3326" s="57">
        <v>1</v>
      </c>
      <c r="H3326" s="145"/>
      <c r="I3326" s="144">
        <v>1</v>
      </c>
      <c r="J3326" s="146">
        <f t="shared" si="28"/>
        <v>0</v>
      </c>
    </row>
    <row r="3327" spans="1:10" s="32" customFormat="1" x14ac:dyDescent="0.3">
      <c r="A3327" s="32">
        <v>2017</v>
      </c>
      <c r="B3327" s="32" t="s">
        <v>93</v>
      </c>
      <c r="C3327" s="32" t="str">
        <f>VLOOKUP(B3327,lookup!A:C,3,FALSE)</f>
        <v>Non Metropolitan Fire Authorities</v>
      </c>
      <c r="D3327" s="32" t="str">
        <f>VLOOKUP(B3327,lookup!A:D,4,FALSE)</f>
        <v>E31000028</v>
      </c>
      <c r="E3327" s="32" t="s">
        <v>176</v>
      </c>
      <c r="F3327" s="32" t="s">
        <v>157</v>
      </c>
      <c r="G3327" s="57">
        <v>33</v>
      </c>
      <c r="H3327" s="145"/>
      <c r="I3327" s="144">
        <v>33</v>
      </c>
      <c r="J3327" s="146">
        <f t="shared" si="28"/>
        <v>0</v>
      </c>
    </row>
    <row r="3328" spans="1:10" s="32" customFormat="1" x14ac:dyDescent="0.3">
      <c r="A3328" s="32">
        <v>2017</v>
      </c>
      <c r="B3328" s="32" t="s">
        <v>93</v>
      </c>
      <c r="C3328" s="32" t="str">
        <f>VLOOKUP(B3328,lookup!A:C,3,FALSE)</f>
        <v>Non Metropolitan Fire Authorities</v>
      </c>
      <c r="D3328" s="32" t="str">
        <f>VLOOKUP(B3328,lookup!A:D,4,FALSE)</f>
        <v>E31000028</v>
      </c>
      <c r="E3328" s="32" t="s">
        <v>175</v>
      </c>
      <c r="F3328" s="32" t="s">
        <v>158</v>
      </c>
      <c r="G3328" s="57">
        <v>158</v>
      </c>
      <c r="H3328" s="145"/>
      <c r="I3328" s="144">
        <v>158</v>
      </c>
      <c r="J3328" s="146">
        <f t="shared" si="28"/>
        <v>0</v>
      </c>
    </row>
    <row r="3329" spans="1:10" s="32" customFormat="1" x14ac:dyDescent="0.3">
      <c r="A3329" s="32">
        <v>2017</v>
      </c>
      <c r="B3329" s="32" t="s">
        <v>93</v>
      </c>
      <c r="C3329" s="32" t="str">
        <f>VLOOKUP(B3329,lookup!A:C,3,FALSE)</f>
        <v>Non Metropolitan Fire Authorities</v>
      </c>
      <c r="D3329" s="32" t="str">
        <f>VLOOKUP(B3329,lookup!A:D,4,FALSE)</f>
        <v>E31000028</v>
      </c>
      <c r="E3329" s="32" t="s">
        <v>177</v>
      </c>
      <c r="F3329" s="32" t="s">
        <v>158</v>
      </c>
      <c r="G3329" s="57">
        <v>3</v>
      </c>
      <c r="H3329" s="145"/>
      <c r="I3329" s="144">
        <v>3</v>
      </c>
      <c r="J3329" s="146">
        <f t="shared" si="28"/>
        <v>0</v>
      </c>
    </row>
    <row r="3330" spans="1:10" s="32" customFormat="1" x14ac:dyDescent="0.3">
      <c r="A3330" s="32">
        <v>2017</v>
      </c>
      <c r="B3330" s="32" t="s">
        <v>93</v>
      </c>
      <c r="C3330" s="32" t="str">
        <f>VLOOKUP(B3330,lookup!A:C,3,FALSE)</f>
        <v>Non Metropolitan Fire Authorities</v>
      </c>
      <c r="D3330" s="32" t="str">
        <f>VLOOKUP(B3330,lookup!A:D,4,FALSE)</f>
        <v>E31000028</v>
      </c>
      <c r="E3330" s="32" t="s">
        <v>178</v>
      </c>
      <c r="F3330" s="32" t="s">
        <v>158</v>
      </c>
      <c r="G3330" s="57">
        <v>0</v>
      </c>
      <c r="H3330" s="145"/>
      <c r="I3330" s="144">
        <v>0</v>
      </c>
      <c r="J3330" s="146">
        <f t="shared" si="28"/>
        <v>0</v>
      </c>
    </row>
    <row r="3331" spans="1:10" s="32" customFormat="1" x14ac:dyDescent="0.3">
      <c r="A3331" s="32">
        <v>2017</v>
      </c>
      <c r="B3331" s="32" t="s">
        <v>93</v>
      </c>
      <c r="C3331" s="32" t="str">
        <f>VLOOKUP(B3331,lookup!A:C,3,FALSE)</f>
        <v>Non Metropolitan Fire Authorities</v>
      </c>
      <c r="D3331" s="32" t="str">
        <f>VLOOKUP(B3331,lookup!A:D,4,FALSE)</f>
        <v>E31000028</v>
      </c>
      <c r="E3331" s="32" t="s">
        <v>179</v>
      </c>
      <c r="F3331" s="32" t="s">
        <v>158</v>
      </c>
      <c r="G3331" s="57">
        <v>0</v>
      </c>
      <c r="H3331" s="145"/>
      <c r="I3331" s="144">
        <v>0</v>
      </c>
      <c r="J3331" s="146">
        <f t="shared" ref="J3331:J3394" si="29">G3331-I3331</f>
        <v>0</v>
      </c>
    </row>
    <row r="3332" spans="1:10" s="32" customFormat="1" x14ac:dyDescent="0.3">
      <c r="A3332" s="32">
        <v>2017</v>
      </c>
      <c r="B3332" s="32" t="s">
        <v>93</v>
      </c>
      <c r="C3332" s="32" t="str">
        <f>VLOOKUP(B3332,lookup!A:C,3,FALSE)</f>
        <v>Non Metropolitan Fire Authorities</v>
      </c>
      <c r="D3332" s="32" t="str">
        <f>VLOOKUP(B3332,lookup!A:D,4,FALSE)</f>
        <v>E31000028</v>
      </c>
      <c r="E3332" s="32" t="s">
        <v>1087</v>
      </c>
      <c r="F3332" s="32" t="s">
        <v>158</v>
      </c>
      <c r="G3332" s="57">
        <v>0</v>
      </c>
      <c r="H3332" s="145"/>
      <c r="I3332" s="144">
        <v>0</v>
      </c>
      <c r="J3332" s="146">
        <f t="shared" si="29"/>
        <v>0</v>
      </c>
    </row>
    <row r="3333" spans="1:10" s="32" customFormat="1" x14ac:dyDescent="0.3">
      <c r="A3333" s="32">
        <v>2017</v>
      </c>
      <c r="B3333" s="32" t="s">
        <v>93</v>
      </c>
      <c r="C3333" s="32" t="str">
        <f>VLOOKUP(B3333,lookup!A:C,3,FALSE)</f>
        <v>Non Metropolitan Fire Authorities</v>
      </c>
      <c r="D3333" s="32" t="str">
        <f>VLOOKUP(B3333,lookup!A:D,4,FALSE)</f>
        <v>E31000028</v>
      </c>
      <c r="E3333" s="32" t="s">
        <v>176</v>
      </c>
      <c r="F3333" s="32" t="s">
        <v>158</v>
      </c>
      <c r="G3333" s="57">
        <v>48</v>
      </c>
      <c r="H3333" s="145"/>
      <c r="I3333" s="144">
        <v>48</v>
      </c>
      <c r="J3333" s="146">
        <f t="shared" si="29"/>
        <v>0</v>
      </c>
    </row>
    <row r="3334" spans="1:10" s="32" customFormat="1" x14ac:dyDescent="0.3">
      <c r="A3334" s="32">
        <v>2017</v>
      </c>
      <c r="B3334" s="32" t="s">
        <v>93</v>
      </c>
      <c r="C3334" s="32" t="str">
        <f>VLOOKUP(B3334,lookup!A:C,3,FALSE)</f>
        <v>Non Metropolitan Fire Authorities</v>
      </c>
      <c r="D3334" s="32" t="str">
        <f>VLOOKUP(B3334,lookup!A:D,4,FALSE)</f>
        <v>E31000028</v>
      </c>
      <c r="E3334" s="32" t="s">
        <v>175</v>
      </c>
      <c r="F3334" s="32" t="s">
        <v>149</v>
      </c>
      <c r="G3334" s="57">
        <v>15</v>
      </c>
      <c r="H3334" s="145"/>
      <c r="I3334" s="144">
        <v>15</v>
      </c>
      <c r="J3334" s="146">
        <f t="shared" si="29"/>
        <v>0</v>
      </c>
    </row>
    <row r="3335" spans="1:10" s="32" customFormat="1" x14ac:dyDescent="0.3">
      <c r="A3335" s="32">
        <v>2017</v>
      </c>
      <c r="B3335" s="32" t="s">
        <v>93</v>
      </c>
      <c r="C3335" s="32" t="str">
        <f>VLOOKUP(B3335,lookup!A:C,3,FALSE)</f>
        <v>Non Metropolitan Fire Authorities</v>
      </c>
      <c r="D3335" s="32" t="str">
        <f>VLOOKUP(B3335,lookup!A:D,4,FALSE)</f>
        <v>E31000028</v>
      </c>
      <c r="E3335" s="32" t="s">
        <v>177</v>
      </c>
      <c r="F3335" s="32" t="s">
        <v>149</v>
      </c>
      <c r="G3335" s="57">
        <v>1</v>
      </c>
      <c r="H3335" s="145"/>
      <c r="I3335" s="144">
        <v>1</v>
      </c>
      <c r="J3335" s="146">
        <f t="shared" si="29"/>
        <v>0</v>
      </c>
    </row>
    <row r="3336" spans="1:10" s="32" customFormat="1" x14ac:dyDescent="0.3">
      <c r="A3336" s="32">
        <v>2017</v>
      </c>
      <c r="B3336" s="32" t="s">
        <v>93</v>
      </c>
      <c r="C3336" s="32" t="str">
        <f>VLOOKUP(B3336,lookup!A:C,3,FALSE)</f>
        <v>Non Metropolitan Fire Authorities</v>
      </c>
      <c r="D3336" s="32" t="str">
        <f>VLOOKUP(B3336,lookup!A:D,4,FALSE)</f>
        <v>E31000028</v>
      </c>
      <c r="E3336" s="32" t="s">
        <v>178</v>
      </c>
      <c r="F3336" s="32" t="s">
        <v>149</v>
      </c>
      <c r="G3336" s="57">
        <v>0</v>
      </c>
      <c r="H3336" s="145"/>
      <c r="I3336" s="144">
        <v>0</v>
      </c>
      <c r="J3336" s="146">
        <f t="shared" si="29"/>
        <v>0</v>
      </c>
    </row>
    <row r="3337" spans="1:10" s="32" customFormat="1" x14ac:dyDescent="0.3">
      <c r="A3337" s="32">
        <v>2017</v>
      </c>
      <c r="B3337" s="32" t="s">
        <v>93</v>
      </c>
      <c r="C3337" s="32" t="str">
        <f>VLOOKUP(B3337,lookup!A:C,3,FALSE)</f>
        <v>Non Metropolitan Fire Authorities</v>
      </c>
      <c r="D3337" s="32" t="str">
        <f>VLOOKUP(B3337,lookup!A:D,4,FALSE)</f>
        <v>E31000028</v>
      </c>
      <c r="E3337" s="32" t="s">
        <v>179</v>
      </c>
      <c r="F3337" s="32" t="s">
        <v>149</v>
      </c>
      <c r="G3337" s="57">
        <v>0</v>
      </c>
      <c r="H3337" s="145"/>
      <c r="I3337" s="144">
        <v>0</v>
      </c>
      <c r="J3337" s="146">
        <f t="shared" si="29"/>
        <v>0</v>
      </c>
    </row>
    <row r="3338" spans="1:10" s="32" customFormat="1" x14ac:dyDescent="0.3">
      <c r="A3338" s="32">
        <v>2017</v>
      </c>
      <c r="B3338" s="32" t="s">
        <v>93</v>
      </c>
      <c r="C3338" s="32" t="str">
        <f>VLOOKUP(B3338,lookup!A:C,3,FALSE)</f>
        <v>Non Metropolitan Fire Authorities</v>
      </c>
      <c r="D3338" s="32" t="str">
        <f>VLOOKUP(B3338,lookup!A:D,4,FALSE)</f>
        <v>E31000028</v>
      </c>
      <c r="E3338" s="32" t="s">
        <v>1087</v>
      </c>
      <c r="F3338" s="32" t="s">
        <v>149</v>
      </c>
      <c r="G3338" s="57">
        <v>0</v>
      </c>
      <c r="H3338" s="145"/>
      <c r="I3338" s="144">
        <v>0</v>
      </c>
      <c r="J3338" s="146">
        <f t="shared" si="29"/>
        <v>0</v>
      </c>
    </row>
    <row r="3339" spans="1:10" s="32" customFormat="1" x14ac:dyDescent="0.3">
      <c r="A3339" s="32">
        <v>2017</v>
      </c>
      <c r="B3339" s="32" t="s">
        <v>93</v>
      </c>
      <c r="C3339" s="32" t="str">
        <f>VLOOKUP(B3339,lookup!A:C,3,FALSE)</f>
        <v>Non Metropolitan Fire Authorities</v>
      </c>
      <c r="D3339" s="32" t="str">
        <f>VLOOKUP(B3339,lookup!A:D,4,FALSE)</f>
        <v>E31000028</v>
      </c>
      <c r="E3339" s="32" t="s">
        <v>176</v>
      </c>
      <c r="F3339" s="32" t="s">
        <v>149</v>
      </c>
      <c r="G3339" s="57">
        <v>2</v>
      </c>
      <c r="H3339" s="145"/>
      <c r="I3339" s="144">
        <v>2</v>
      </c>
      <c r="J3339" s="146">
        <f t="shared" si="29"/>
        <v>0</v>
      </c>
    </row>
    <row r="3340" spans="1:10" s="32" customFormat="1" x14ac:dyDescent="0.3">
      <c r="A3340" s="32">
        <v>2017</v>
      </c>
      <c r="B3340" s="32" t="s">
        <v>93</v>
      </c>
      <c r="C3340" s="32" t="str">
        <f>VLOOKUP(B3340,lookup!A:C,3,FALSE)</f>
        <v>Non Metropolitan Fire Authorities</v>
      </c>
      <c r="D3340" s="32" t="str">
        <f>VLOOKUP(B3340,lookup!A:D,4,FALSE)</f>
        <v>E31000028</v>
      </c>
      <c r="E3340" s="32" t="s">
        <v>175</v>
      </c>
      <c r="F3340" s="32" t="s">
        <v>150</v>
      </c>
      <c r="G3340" s="57">
        <v>42</v>
      </c>
      <c r="H3340" s="145"/>
      <c r="I3340" s="144">
        <v>42</v>
      </c>
      <c r="J3340" s="146">
        <f t="shared" si="29"/>
        <v>0</v>
      </c>
    </row>
    <row r="3341" spans="1:10" s="32" customFormat="1" x14ac:dyDescent="0.3">
      <c r="A3341" s="32">
        <v>2017</v>
      </c>
      <c r="B3341" s="32" t="s">
        <v>93</v>
      </c>
      <c r="C3341" s="32" t="str">
        <f>VLOOKUP(B3341,lookup!A:C,3,FALSE)</f>
        <v>Non Metropolitan Fire Authorities</v>
      </c>
      <c r="D3341" s="32" t="str">
        <f>VLOOKUP(B3341,lookup!A:D,4,FALSE)</f>
        <v>E31000028</v>
      </c>
      <c r="E3341" s="32" t="s">
        <v>177</v>
      </c>
      <c r="F3341" s="32" t="s">
        <v>150</v>
      </c>
      <c r="G3341" s="57">
        <v>2</v>
      </c>
      <c r="H3341" s="145"/>
      <c r="I3341" s="144">
        <v>2</v>
      </c>
      <c r="J3341" s="146">
        <f t="shared" si="29"/>
        <v>0</v>
      </c>
    </row>
    <row r="3342" spans="1:10" s="32" customFormat="1" x14ac:dyDescent="0.3">
      <c r="A3342" s="32">
        <v>2017</v>
      </c>
      <c r="B3342" s="32" t="s">
        <v>93</v>
      </c>
      <c r="C3342" s="32" t="str">
        <f>VLOOKUP(B3342,lookup!A:C,3,FALSE)</f>
        <v>Non Metropolitan Fire Authorities</v>
      </c>
      <c r="D3342" s="32" t="str">
        <f>VLOOKUP(B3342,lookup!A:D,4,FALSE)</f>
        <v>E31000028</v>
      </c>
      <c r="E3342" s="32" t="s">
        <v>178</v>
      </c>
      <c r="F3342" s="32" t="s">
        <v>150</v>
      </c>
      <c r="G3342" s="57">
        <v>2</v>
      </c>
      <c r="H3342" s="145"/>
      <c r="I3342" s="144">
        <v>2</v>
      </c>
      <c r="J3342" s="146">
        <f t="shared" si="29"/>
        <v>0</v>
      </c>
    </row>
    <row r="3343" spans="1:10" s="32" customFormat="1" x14ac:dyDescent="0.3">
      <c r="A3343" s="32">
        <v>2017</v>
      </c>
      <c r="B3343" s="32" t="s">
        <v>93</v>
      </c>
      <c r="C3343" s="32" t="str">
        <f>VLOOKUP(B3343,lookup!A:C,3,FALSE)</f>
        <v>Non Metropolitan Fire Authorities</v>
      </c>
      <c r="D3343" s="32" t="str">
        <f>VLOOKUP(B3343,lookup!A:D,4,FALSE)</f>
        <v>E31000028</v>
      </c>
      <c r="E3343" s="32" t="s">
        <v>179</v>
      </c>
      <c r="F3343" s="32" t="s">
        <v>150</v>
      </c>
      <c r="G3343" s="57">
        <v>0</v>
      </c>
      <c r="H3343" s="145"/>
      <c r="I3343" s="144">
        <v>0</v>
      </c>
      <c r="J3343" s="146">
        <f t="shared" si="29"/>
        <v>0</v>
      </c>
    </row>
    <row r="3344" spans="1:10" s="32" customFormat="1" x14ac:dyDescent="0.3">
      <c r="A3344" s="32">
        <v>2017</v>
      </c>
      <c r="B3344" s="32" t="s">
        <v>93</v>
      </c>
      <c r="C3344" s="32" t="str">
        <f>VLOOKUP(B3344,lookup!A:C,3,FALSE)</f>
        <v>Non Metropolitan Fire Authorities</v>
      </c>
      <c r="D3344" s="32" t="str">
        <f>VLOOKUP(B3344,lookup!A:D,4,FALSE)</f>
        <v>E31000028</v>
      </c>
      <c r="E3344" s="32" t="s">
        <v>1087</v>
      </c>
      <c r="F3344" s="32" t="s">
        <v>150</v>
      </c>
      <c r="G3344" s="57">
        <v>0</v>
      </c>
      <c r="H3344" s="145"/>
      <c r="I3344" s="144">
        <v>0</v>
      </c>
      <c r="J3344" s="146">
        <f t="shared" si="29"/>
        <v>0</v>
      </c>
    </row>
    <row r="3345" spans="1:10" s="32" customFormat="1" x14ac:dyDescent="0.3">
      <c r="A3345" s="32">
        <v>2017</v>
      </c>
      <c r="B3345" s="32" t="s">
        <v>93</v>
      </c>
      <c r="C3345" s="32" t="str">
        <f>VLOOKUP(B3345,lookup!A:C,3,FALSE)</f>
        <v>Non Metropolitan Fire Authorities</v>
      </c>
      <c r="D3345" s="32" t="str">
        <f>VLOOKUP(B3345,lookup!A:D,4,FALSE)</f>
        <v>E31000028</v>
      </c>
      <c r="E3345" s="32" t="s">
        <v>176</v>
      </c>
      <c r="F3345" s="32" t="s">
        <v>150</v>
      </c>
      <c r="G3345" s="57">
        <v>16</v>
      </c>
      <c r="H3345" s="145"/>
      <c r="I3345" s="144">
        <v>16</v>
      </c>
      <c r="J3345" s="146">
        <f t="shared" si="29"/>
        <v>0</v>
      </c>
    </row>
    <row r="3346" spans="1:10" s="32" customFormat="1" x14ac:dyDescent="0.3">
      <c r="A3346" s="32">
        <v>2017</v>
      </c>
      <c r="B3346" s="32" t="s">
        <v>138</v>
      </c>
      <c r="C3346" s="32" t="str">
        <f>VLOOKUP(B3346,lookup!A:C,3,FALSE)</f>
        <v>Non Metropolitan Fire Authorities</v>
      </c>
      <c r="D3346" s="32" t="str">
        <f>VLOOKUP(B3346,lookup!A:D,4,FALSE)</f>
        <v>NWFC</v>
      </c>
      <c r="E3346" s="32" t="s">
        <v>175</v>
      </c>
      <c r="F3346" s="32" t="s">
        <v>157</v>
      </c>
      <c r="G3346" s="57">
        <v>0</v>
      </c>
      <c r="H3346" s="145"/>
      <c r="I3346" s="144">
        <v>0</v>
      </c>
      <c r="J3346" s="146">
        <f t="shared" si="29"/>
        <v>0</v>
      </c>
    </row>
    <row r="3347" spans="1:10" s="32" customFormat="1" x14ac:dyDescent="0.3">
      <c r="A3347" s="32">
        <v>2017</v>
      </c>
      <c r="B3347" s="32" t="s">
        <v>138</v>
      </c>
      <c r="C3347" s="32" t="str">
        <f>VLOOKUP(B3347,lookup!A:C,3,FALSE)</f>
        <v>Non Metropolitan Fire Authorities</v>
      </c>
      <c r="D3347" s="32" t="str">
        <f>VLOOKUP(B3347,lookup!A:D,4,FALSE)</f>
        <v>NWFC</v>
      </c>
      <c r="E3347" s="32" t="s">
        <v>177</v>
      </c>
      <c r="F3347" s="32" t="s">
        <v>157</v>
      </c>
      <c r="G3347" s="57">
        <v>0</v>
      </c>
      <c r="H3347" s="145"/>
      <c r="I3347" s="144">
        <v>0</v>
      </c>
      <c r="J3347" s="146">
        <f t="shared" si="29"/>
        <v>0</v>
      </c>
    </row>
    <row r="3348" spans="1:10" s="32" customFormat="1" x14ac:dyDescent="0.3">
      <c r="A3348" s="32">
        <v>2017</v>
      </c>
      <c r="B3348" s="32" t="s">
        <v>138</v>
      </c>
      <c r="C3348" s="32" t="str">
        <f>VLOOKUP(B3348,lookup!A:C,3,FALSE)</f>
        <v>Non Metropolitan Fire Authorities</v>
      </c>
      <c r="D3348" s="32" t="str">
        <f>VLOOKUP(B3348,lookup!A:D,4,FALSE)</f>
        <v>NWFC</v>
      </c>
      <c r="E3348" s="32" t="s">
        <v>178</v>
      </c>
      <c r="F3348" s="32" t="s">
        <v>157</v>
      </c>
      <c r="G3348" s="57">
        <v>0</v>
      </c>
      <c r="H3348" s="145"/>
      <c r="I3348" s="144">
        <v>0</v>
      </c>
      <c r="J3348" s="146">
        <f t="shared" si="29"/>
        <v>0</v>
      </c>
    </row>
    <row r="3349" spans="1:10" s="32" customFormat="1" x14ac:dyDescent="0.3">
      <c r="A3349" s="32">
        <v>2017</v>
      </c>
      <c r="B3349" s="32" t="s">
        <v>138</v>
      </c>
      <c r="C3349" s="32" t="str">
        <f>VLOOKUP(B3349,lookup!A:C,3,FALSE)</f>
        <v>Non Metropolitan Fire Authorities</v>
      </c>
      <c r="D3349" s="32" t="str">
        <f>VLOOKUP(B3349,lookup!A:D,4,FALSE)</f>
        <v>NWFC</v>
      </c>
      <c r="E3349" s="32" t="s">
        <v>179</v>
      </c>
      <c r="F3349" s="32" t="s">
        <v>157</v>
      </c>
      <c r="G3349" s="57">
        <v>0</v>
      </c>
      <c r="H3349" s="145"/>
      <c r="I3349" s="144">
        <v>0</v>
      </c>
      <c r="J3349" s="146">
        <f t="shared" si="29"/>
        <v>0</v>
      </c>
    </row>
    <row r="3350" spans="1:10" s="32" customFormat="1" x14ac:dyDescent="0.3">
      <c r="A3350" s="32">
        <v>2017</v>
      </c>
      <c r="B3350" s="32" t="s">
        <v>138</v>
      </c>
      <c r="C3350" s="32" t="str">
        <f>VLOOKUP(B3350,lookup!A:C,3,FALSE)</f>
        <v>Non Metropolitan Fire Authorities</v>
      </c>
      <c r="D3350" s="32" t="str">
        <f>VLOOKUP(B3350,lookup!A:D,4,FALSE)</f>
        <v>NWFC</v>
      </c>
      <c r="E3350" s="32" t="s">
        <v>1087</v>
      </c>
      <c r="F3350" s="32" t="s">
        <v>157</v>
      </c>
      <c r="G3350" s="57">
        <v>0</v>
      </c>
      <c r="H3350" s="145"/>
      <c r="I3350" s="144">
        <v>0</v>
      </c>
      <c r="J3350" s="146">
        <f t="shared" si="29"/>
        <v>0</v>
      </c>
    </row>
    <row r="3351" spans="1:10" s="32" customFormat="1" x14ac:dyDescent="0.3">
      <c r="A3351" s="32">
        <v>2017</v>
      </c>
      <c r="B3351" s="32" t="s">
        <v>138</v>
      </c>
      <c r="C3351" s="32" t="str">
        <f>VLOOKUP(B3351,lookup!A:C,3,FALSE)</f>
        <v>Non Metropolitan Fire Authorities</v>
      </c>
      <c r="D3351" s="32" t="str">
        <f>VLOOKUP(B3351,lookup!A:D,4,FALSE)</f>
        <v>NWFC</v>
      </c>
      <c r="E3351" s="32" t="s">
        <v>176</v>
      </c>
      <c r="F3351" s="32" t="s">
        <v>157</v>
      </c>
      <c r="G3351" s="57">
        <v>0</v>
      </c>
      <c r="H3351" s="145"/>
      <c r="I3351" s="144">
        <v>0</v>
      </c>
      <c r="J3351" s="146">
        <f t="shared" si="29"/>
        <v>0</v>
      </c>
    </row>
    <row r="3352" spans="1:10" s="32" customFormat="1" x14ac:dyDescent="0.3">
      <c r="A3352" s="32">
        <v>2017</v>
      </c>
      <c r="B3352" s="32" t="s">
        <v>138</v>
      </c>
      <c r="C3352" s="32" t="str">
        <f>VLOOKUP(B3352,lookup!A:C,3,FALSE)</f>
        <v>Non Metropolitan Fire Authorities</v>
      </c>
      <c r="D3352" s="32" t="str">
        <f>VLOOKUP(B3352,lookup!A:D,4,FALSE)</f>
        <v>NWFC</v>
      </c>
      <c r="E3352" s="32" t="s">
        <v>175</v>
      </c>
      <c r="F3352" s="32" t="s">
        <v>158</v>
      </c>
      <c r="G3352" s="57">
        <v>0</v>
      </c>
      <c r="H3352" s="145"/>
      <c r="I3352" s="144">
        <v>0</v>
      </c>
      <c r="J3352" s="146">
        <f t="shared" si="29"/>
        <v>0</v>
      </c>
    </row>
    <row r="3353" spans="1:10" s="32" customFormat="1" x14ac:dyDescent="0.3">
      <c r="A3353" s="32">
        <v>2017</v>
      </c>
      <c r="B3353" s="32" t="s">
        <v>138</v>
      </c>
      <c r="C3353" s="32" t="str">
        <f>VLOOKUP(B3353,lookup!A:C,3,FALSE)</f>
        <v>Non Metropolitan Fire Authorities</v>
      </c>
      <c r="D3353" s="32" t="str">
        <f>VLOOKUP(B3353,lookup!A:D,4,FALSE)</f>
        <v>NWFC</v>
      </c>
      <c r="E3353" s="32" t="s">
        <v>177</v>
      </c>
      <c r="F3353" s="32" t="s">
        <v>158</v>
      </c>
      <c r="G3353" s="57">
        <v>0</v>
      </c>
      <c r="H3353" s="145"/>
      <c r="I3353" s="144">
        <v>0</v>
      </c>
      <c r="J3353" s="146">
        <f t="shared" si="29"/>
        <v>0</v>
      </c>
    </row>
    <row r="3354" spans="1:10" s="32" customFormat="1" x14ac:dyDescent="0.3">
      <c r="A3354" s="32">
        <v>2017</v>
      </c>
      <c r="B3354" s="32" t="s">
        <v>138</v>
      </c>
      <c r="C3354" s="32" t="str">
        <f>VLOOKUP(B3354,lookup!A:C,3,FALSE)</f>
        <v>Non Metropolitan Fire Authorities</v>
      </c>
      <c r="D3354" s="32" t="str">
        <f>VLOOKUP(B3354,lookup!A:D,4,FALSE)</f>
        <v>NWFC</v>
      </c>
      <c r="E3354" s="32" t="s">
        <v>178</v>
      </c>
      <c r="F3354" s="32" t="s">
        <v>158</v>
      </c>
      <c r="G3354" s="57">
        <v>0</v>
      </c>
      <c r="H3354" s="145"/>
      <c r="I3354" s="144">
        <v>0</v>
      </c>
      <c r="J3354" s="146">
        <f t="shared" si="29"/>
        <v>0</v>
      </c>
    </row>
    <row r="3355" spans="1:10" s="32" customFormat="1" x14ac:dyDescent="0.3">
      <c r="A3355" s="32">
        <v>2017</v>
      </c>
      <c r="B3355" s="32" t="s">
        <v>138</v>
      </c>
      <c r="C3355" s="32" t="str">
        <f>VLOOKUP(B3355,lookup!A:C,3,FALSE)</f>
        <v>Non Metropolitan Fire Authorities</v>
      </c>
      <c r="D3355" s="32" t="str">
        <f>VLOOKUP(B3355,lookup!A:D,4,FALSE)</f>
        <v>NWFC</v>
      </c>
      <c r="E3355" s="32" t="s">
        <v>179</v>
      </c>
      <c r="F3355" s="32" t="s">
        <v>158</v>
      </c>
      <c r="G3355" s="57">
        <v>0</v>
      </c>
      <c r="H3355" s="145"/>
      <c r="I3355" s="144">
        <v>0</v>
      </c>
      <c r="J3355" s="146">
        <f t="shared" si="29"/>
        <v>0</v>
      </c>
    </row>
    <row r="3356" spans="1:10" s="32" customFormat="1" x14ac:dyDescent="0.3">
      <c r="A3356" s="32">
        <v>2017</v>
      </c>
      <c r="B3356" s="32" t="s">
        <v>138</v>
      </c>
      <c r="C3356" s="32" t="str">
        <f>VLOOKUP(B3356,lookup!A:C,3,FALSE)</f>
        <v>Non Metropolitan Fire Authorities</v>
      </c>
      <c r="D3356" s="32" t="str">
        <f>VLOOKUP(B3356,lookup!A:D,4,FALSE)</f>
        <v>NWFC</v>
      </c>
      <c r="E3356" s="32" t="s">
        <v>1087</v>
      </c>
      <c r="F3356" s="32" t="s">
        <v>158</v>
      </c>
      <c r="G3356" s="57">
        <v>0</v>
      </c>
      <c r="H3356" s="145"/>
      <c r="I3356" s="144">
        <v>0</v>
      </c>
      <c r="J3356" s="146">
        <f t="shared" si="29"/>
        <v>0</v>
      </c>
    </row>
    <row r="3357" spans="1:10" s="32" customFormat="1" x14ac:dyDescent="0.3">
      <c r="A3357" s="32">
        <v>2017</v>
      </c>
      <c r="B3357" s="32" t="s">
        <v>138</v>
      </c>
      <c r="C3357" s="32" t="str">
        <f>VLOOKUP(B3357,lookup!A:C,3,FALSE)</f>
        <v>Non Metropolitan Fire Authorities</v>
      </c>
      <c r="D3357" s="32" t="str">
        <f>VLOOKUP(B3357,lookup!A:D,4,FALSE)</f>
        <v>NWFC</v>
      </c>
      <c r="E3357" s="32" t="s">
        <v>176</v>
      </c>
      <c r="F3357" s="32" t="s">
        <v>158</v>
      </c>
      <c r="G3357" s="57">
        <v>0</v>
      </c>
      <c r="H3357" s="145"/>
      <c r="I3357" s="144">
        <v>0</v>
      </c>
      <c r="J3357" s="146">
        <f t="shared" si="29"/>
        <v>0</v>
      </c>
    </row>
    <row r="3358" spans="1:10" s="32" customFormat="1" x14ac:dyDescent="0.3">
      <c r="A3358" s="32">
        <v>2017</v>
      </c>
      <c r="B3358" s="32" t="s">
        <v>138</v>
      </c>
      <c r="C3358" s="32" t="str">
        <f>VLOOKUP(B3358,lookup!A:C,3,FALSE)</f>
        <v>Non Metropolitan Fire Authorities</v>
      </c>
      <c r="D3358" s="32" t="str">
        <f>VLOOKUP(B3358,lookup!A:D,4,FALSE)</f>
        <v>NWFC</v>
      </c>
      <c r="E3358" s="32" t="s">
        <v>175</v>
      </c>
      <c r="F3358" s="32" t="s">
        <v>149</v>
      </c>
      <c r="G3358" s="57">
        <v>62</v>
      </c>
      <c r="H3358" s="145"/>
      <c r="I3358" s="144">
        <v>62</v>
      </c>
      <c r="J3358" s="146">
        <f t="shared" si="29"/>
        <v>0</v>
      </c>
    </row>
    <row r="3359" spans="1:10" s="32" customFormat="1" x14ac:dyDescent="0.3">
      <c r="A3359" s="32">
        <v>2017</v>
      </c>
      <c r="B3359" s="32" t="s">
        <v>138</v>
      </c>
      <c r="C3359" s="32" t="str">
        <f>VLOOKUP(B3359,lookup!A:C,3,FALSE)</f>
        <v>Non Metropolitan Fire Authorities</v>
      </c>
      <c r="D3359" s="32" t="str">
        <f>VLOOKUP(B3359,lookup!A:D,4,FALSE)</f>
        <v>NWFC</v>
      </c>
      <c r="E3359" s="32" t="s">
        <v>177</v>
      </c>
      <c r="F3359" s="32" t="s">
        <v>149</v>
      </c>
      <c r="G3359" s="57">
        <v>0</v>
      </c>
      <c r="H3359" s="145"/>
      <c r="I3359" s="144">
        <v>0</v>
      </c>
      <c r="J3359" s="146">
        <f t="shared" si="29"/>
        <v>0</v>
      </c>
    </row>
    <row r="3360" spans="1:10" s="32" customFormat="1" x14ac:dyDescent="0.3">
      <c r="A3360" s="32">
        <v>2017</v>
      </c>
      <c r="B3360" s="32" t="s">
        <v>138</v>
      </c>
      <c r="C3360" s="32" t="str">
        <f>VLOOKUP(B3360,lookup!A:C,3,FALSE)</f>
        <v>Non Metropolitan Fire Authorities</v>
      </c>
      <c r="D3360" s="32" t="str">
        <f>VLOOKUP(B3360,lookup!A:D,4,FALSE)</f>
        <v>NWFC</v>
      </c>
      <c r="E3360" s="32" t="s">
        <v>178</v>
      </c>
      <c r="F3360" s="32" t="s">
        <v>149</v>
      </c>
      <c r="G3360" s="57">
        <v>1</v>
      </c>
      <c r="H3360" s="145"/>
      <c r="I3360" s="144">
        <v>1</v>
      </c>
      <c r="J3360" s="146">
        <f t="shared" si="29"/>
        <v>0</v>
      </c>
    </row>
    <row r="3361" spans="1:10" s="32" customFormat="1" x14ac:dyDescent="0.3">
      <c r="A3361" s="32">
        <v>2017</v>
      </c>
      <c r="B3361" s="32" t="s">
        <v>138</v>
      </c>
      <c r="C3361" s="32" t="str">
        <f>VLOOKUP(B3361,lookup!A:C,3,FALSE)</f>
        <v>Non Metropolitan Fire Authorities</v>
      </c>
      <c r="D3361" s="32" t="str">
        <f>VLOOKUP(B3361,lookup!A:D,4,FALSE)</f>
        <v>NWFC</v>
      </c>
      <c r="E3361" s="32" t="s">
        <v>179</v>
      </c>
      <c r="F3361" s="32" t="s">
        <v>149</v>
      </c>
      <c r="G3361" s="57">
        <v>0</v>
      </c>
      <c r="H3361" s="145"/>
      <c r="I3361" s="144">
        <v>0</v>
      </c>
      <c r="J3361" s="146">
        <f t="shared" si="29"/>
        <v>0</v>
      </c>
    </row>
    <row r="3362" spans="1:10" s="32" customFormat="1" x14ac:dyDescent="0.3">
      <c r="A3362" s="32">
        <v>2017</v>
      </c>
      <c r="B3362" s="32" t="s">
        <v>138</v>
      </c>
      <c r="C3362" s="32" t="str">
        <f>VLOOKUP(B3362,lookup!A:C,3,FALSE)</f>
        <v>Non Metropolitan Fire Authorities</v>
      </c>
      <c r="D3362" s="32" t="str">
        <f>VLOOKUP(B3362,lookup!A:D,4,FALSE)</f>
        <v>NWFC</v>
      </c>
      <c r="E3362" s="32" t="s">
        <v>1087</v>
      </c>
      <c r="F3362" s="32" t="s">
        <v>149</v>
      </c>
      <c r="G3362" s="57">
        <v>0</v>
      </c>
      <c r="H3362" s="145"/>
      <c r="I3362" s="144">
        <v>0</v>
      </c>
      <c r="J3362" s="146">
        <f t="shared" si="29"/>
        <v>0</v>
      </c>
    </row>
    <row r="3363" spans="1:10" s="32" customFormat="1" x14ac:dyDescent="0.3">
      <c r="A3363" s="32">
        <v>2017</v>
      </c>
      <c r="B3363" s="32" t="s">
        <v>138</v>
      </c>
      <c r="C3363" s="32" t="str">
        <f>VLOOKUP(B3363,lookup!A:C,3,FALSE)</f>
        <v>Non Metropolitan Fire Authorities</v>
      </c>
      <c r="D3363" s="32" t="str">
        <f>VLOOKUP(B3363,lookup!A:D,4,FALSE)</f>
        <v>NWFC</v>
      </c>
      <c r="E3363" s="32" t="s">
        <v>176</v>
      </c>
      <c r="F3363" s="32" t="s">
        <v>149</v>
      </c>
      <c r="G3363" s="57">
        <v>0</v>
      </c>
      <c r="H3363" s="145"/>
      <c r="I3363" s="144">
        <v>0</v>
      </c>
      <c r="J3363" s="146">
        <f t="shared" si="29"/>
        <v>0</v>
      </c>
    </row>
    <row r="3364" spans="1:10" s="32" customFormat="1" x14ac:dyDescent="0.3">
      <c r="A3364" s="32">
        <v>2017</v>
      </c>
      <c r="B3364" s="32" t="s">
        <v>138</v>
      </c>
      <c r="C3364" s="32" t="str">
        <f>VLOOKUP(B3364,lookup!A:C,3,FALSE)</f>
        <v>Non Metropolitan Fire Authorities</v>
      </c>
      <c r="D3364" s="32" t="str">
        <f>VLOOKUP(B3364,lookup!A:D,4,FALSE)</f>
        <v>NWFC</v>
      </c>
      <c r="E3364" s="32" t="s">
        <v>175</v>
      </c>
      <c r="F3364" s="32" t="s">
        <v>150</v>
      </c>
      <c r="G3364" s="57">
        <v>4</v>
      </c>
      <c r="H3364" s="145"/>
      <c r="I3364" s="144">
        <v>4</v>
      </c>
      <c r="J3364" s="146">
        <f t="shared" si="29"/>
        <v>0</v>
      </c>
    </row>
    <row r="3365" spans="1:10" s="32" customFormat="1" x14ac:dyDescent="0.3">
      <c r="A3365" s="32">
        <v>2017</v>
      </c>
      <c r="B3365" s="32" t="s">
        <v>138</v>
      </c>
      <c r="C3365" s="32" t="str">
        <f>VLOOKUP(B3365,lookup!A:C,3,FALSE)</f>
        <v>Non Metropolitan Fire Authorities</v>
      </c>
      <c r="D3365" s="32" t="str">
        <f>VLOOKUP(B3365,lookup!A:D,4,FALSE)</f>
        <v>NWFC</v>
      </c>
      <c r="E3365" s="32" t="s">
        <v>177</v>
      </c>
      <c r="F3365" s="32" t="s">
        <v>150</v>
      </c>
      <c r="G3365" s="57">
        <v>0</v>
      </c>
      <c r="H3365" s="145"/>
      <c r="I3365" s="144">
        <v>0</v>
      </c>
      <c r="J3365" s="146">
        <f t="shared" si="29"/>
        <v>0</v>
      </c>
    </row>
    <row r="3366" spans="1:10" s="32" customFormat="1" x14ac:dyDescent="0.3">
      <c r="A3366" s="32">
        <v>2017</v>
      </c>
      <c r="B3366" s="32" t="s">
        <v>138</v>
      </c>
      <c r="C3366" s="32" t="str">
        <f>VLOOKUP(B3366,lookup!A:C,3,FALSE)</f>
        <v>Non Metropolitan Fire Authorities</v>
      </c>
      <c r="D3366" s="32" t="str">
        <f>VLOOKUP(B3366,lookup!A:D,4,FALSE)</f>
        <v>NWFC</v>
      </c>
      <c r="E3366" s="32" t="s">
        <v>178</v>
      </c>
      <c r="F3366" s="32" t="s">
        <v>150</v>
      </c>
      <c r="G3366" s="57">
        <v>0</v>
      </c>
      <c r="H3366" s="145"/>
      <c r="I3366" s="144">
        <v>0</v>
      </c>
      <c r="J3366" s="146">
        <f t="shared" si="29"/>
        <v>0</v>
      </c>
    </row>
    <row r="3367" spans="1:10" s="32" customFormat="1" x14ac:dyDescent="0.3">
      <c r="A3367" s="32">
        <v>2017</v>
      </c>
      <c r="B3367" s="32" t="s">
        <v>138</v>
      </c>
      <c r="C3367" s="32" t="str">
        <f>VLOOKUP(B3367,lookup!A:C,3,FALSE)</f>
        <v>Non Metropolitan Fire Authorities</v>
      </c>
      <c r="D3367" s="32" t="str">
        <f>VLOOKUP(B3367,lookup!A:D,4,FALSE)</f>
        <v>NWFC</v>
      </c>
      <c r="E3367" s="32" t="s">
        <v>179</v>
      </c>
      <c r="F3367" s="32" t="s">
        <v>150</v>
      </c>
      <c r="G3367" s="57">
        <v>0</v>
      </c>
      <c r="H3367" s="145"/>
      <c r="I3367" s="144">
        <v>0</v>
      </c>
      <c r="J3367" s="146">
        <f t="shared" si="29"/>
        <v>0</v>
      </c>
    </row>
    <row r="3368" spans="1:10" s="32" customFormat="1" x14ac:dyDescent="0.3">
      <c r="A3368" s="32">
        <v>2017</v>
      </c>
      <c r="B3368" s="32" t="s">
        <v>138</v>
      </c>
      <c r="C3368" s="32" t="str">
        <f>VLOOKUP(B3368,lookup!A:C,3,FALSE)</f>
        <v>Non Metropolitan Fire Authorities</v>
      </c>
      <c r="D3368" s="32" t="str">
        <f>VLOOKUP(B3368,lookup!A:D,4,FALSE)</f>
        <v>NWFC</v>
      </c>
      <c r="E3368" s="32" t="s">
        <v>1087</v>
      </c>
      <c r="F3368" s="32" t="s">
        <v>150</v>
      </c>
      <c r="G3368" s="57">
        <v>0</v>
      </c>
      <c r="H3368" s="145"/>
      <c r="I3368" s="144">
        <v>0</v>
      </c>
      <c r="J3368" s="146">
        <f t="shared" si="29"/>
        <v>0</v>
      </c>
    </row>
    <row r="3369" spans="1:10" s="32" customFormat="1" x14ac:dyDescent="0.3">
      <c r="A3369" s="32">
        <v>2017</v>
      </c>
      <c r="B3369" s="32" t="s">
        <v>138</v>
      </c>
      <c r="C3369" s="32" t="str">
        <f>VLOOKUP(B3369,lookup!A:C,3,FALSE)</f>
        <v>Non Metropolitan Fire Authorities</v>
      </c>
      <c r="D3369" s="32" t="str">
        <f>VLOOKUP(B3369,lookup!A:D,4,FALSE)</f>
        <v>NWFC</v>
      </c>
      <c r="E3369" s="32" t="s">
        <v>176</v>
      </c>
      <c r="F3369" s="32" t="s">
        <v>150</v>
      </c>
      <c r="G3369" s="57">
        <v>0</v>
      </c>
      <c r="H3369" s="145"/>
      <c r="I3369" s="144">
        <v>0</v>
      </c>
      <c r="J3369" s="146">
        <f t="shared" si="29"/>
        <v>0</v>
      </c>
    </row>
    <row r="3370" spans="1:10" s="32" customFormat="1" x14ac:dyDescent="0.3">
      <c r="A3370" s="32">
        <v>2017</v>
      </c>
      <c r="B3370" s="32" t="s">
        <v>96</v>
      </c>
      <c r="C3370" s="32" t="str">
        <f>VLOOKUP(B3370,lookup!A:C,3,FALSE)</f>
        <v>Non Metropolitan Fire Authorities</v>
      </c>
      <c r="D3370" s="32" t="str">
        <f>VLOOKUP(B3370,lookup!A:D,4,FALSE)</f>
        <v>E31000029</v>
      </c>
      <c r="E3370" s="32" t="s">
        <v>175</v>
      </c>
      <c r="F3370" s="32" t="s">
        <v>157</v>
      </c>
      <c r="G3370" s="57">
        <v>124</v>
      </c>
      <c r="H3370" s="145"/>
      <c r="I3370" s="144">
        <v>124</v>
      </c>
      <c r="J3370" s="146">
        <f t="shared" si="29"/>
        <v>0</v>
      </c>
    </row>
    <row r="3371" spans="1:10" s="32" customFormat="1" x14ac:dyDescent="0.3">
      <c r="A3371" s="32">
        <v>2017</v>
      </c>
      <c r="B3371" s="32" t="s">
        <v>96</v>
      </c>
      <c r="C3371" s="32" t="str">
        <f>VLOOKUP(B3371,lookup!A:C,3,FALSE)</f>
        <v>Non Metropolitan Fire Authorities</v>
      </c>
      <c r="D3371" s="32" t="str">
        <f>VLOOKUP(B3371,lookup!A:D,4,FALSE)</f>
        <v>E31000029</v>
      </c>
      <c r="E3371" s="32" t="s">
        <v>177</v>
      </c>
      <c r="F3371" s="32" t="s">
        <v>157</v>
      </c>
      <c r="G3371" s="57">
        <v>0</v>
      </c>
      <c r="H3371" s="145"/>
      <c r="I3371" s="144">
        <v>0</v>
      </c>
      <c r="J3371" s="146">
        <f t="shared" si="29"/>
        <v>0</v>
      </c>
    </row>
    <row r="3372" spans="1:10" s="32" customFormat="1" x14ac:dyDescent="0.3">
      <c r="A3372" s="32">
        <v>2017</v>
      </c>
      <c r="B3372" s="32" t="s">
        <v>96</v>
      </c>
      <c r="C3372" s="32" t="str">
        <f>VLOOKUP(B3372,lookup!A:C,3,FALSE)</f>
        <v>Non Metropolitan Fire Authorities</v>
      </c>
      <c r="D3372" s="32" t="str">
        <f>VLOOKUP(B3372,lookup!A:D,4,FALSE)</f>
        <v>E31000029</v>
      </c>
      <c r="E3372" s="32" t="s">
        <v>178</v>
      </c>
      <c r="F3372" s="32" t="s">
        <v>157</v>
      </c>
      <c r="G3372" s="57">
        <v>0</v>
      </c>
      <c r="H3372" s="145"/>
      <c r="I3372" s="144">
        <v>0</v>
      </c>
      <c r="J3372" s="146">
        <f t="shared" si="29"/>
        <v>0</v>
      </c>
    </row>
    <row r="3373" spans="1:10" s="32" customFormat="1" x14ac:dyDescent="0.3">
      <c r="A3373" s="32">
        <v>2017</v>
      </c>
      <c r="B3373" s="32" t="s">
        <v>96</v>
      </c>
      <c r="C3373" s="32" t="str">
        <f>VLOOKUP(B3373,lookup!A:C,3,FALSE)</f>
        <v>Non Metropolitan Fire Authorities</v>
      </c>
      <c r="D3373" s="32" t="str">
        <f>VLOOKUP(B3373,lookup!A:D,4,FALSE)</f>
        <v>E31000029</v>
      </c>
      <c r="E3373" s="32" t="s">
        <v>179</v>
      </c>
      <c r="F3373" s="32" t="s">
        <v>157</v>
      </c>
      <c r="G3373" s="57">
        <v>0</v>
      </c>
      <c r="H3373" s="145"/>
      <c r="I3373" s="144">
        <v>0</v>
      </c>
      <c r="J3373" s="146">
        <f t="shared" si="29"/>
        <v>0</v>
      </c>
    </row>
    <row r="3374" spans="1:10" s="32" customFormat="1" x14ac:dyDescent="0.3">
      <c r="A3374" s="32">
        <v>2017</v>
      </c>
      <c r="B3374" s="32" t="s">
        <v>96</v>
      </c>
      <c r="C3374" s="32" t="str">
        <f>VLOOKUP(B3374,lookup!A:C,3,FALSE)</f>
        <v>Non Metropolitan Fire Authorities</v>
      </c>
      <c r="D3374" s="32" t="str">
        <f>VLOOKUP(B3374,lookup!A:D,4,FALSE)</f>
        <v>E31000029</v>
      </c>
      <c r="E3374" s="32" t="s">
        <v>1087</v>
      </c>
      <c r="F3374" s="32" t="s">
        <v>157</v>
      </c>
      <c r="G3374" s="57">
        <v>0</v>
      </c>
      <c r="H3374" s="145"/>
      <c r="I3374" s="144">
        <v>0</v>
      </c>
      <c r="J3374" s="146">
        <f t="shared" si="29"/>
        <v>0</v>
      </c>
    </row>
    <row r="3375" spans="1:10" s="32" customFormat="1" x14ac:dyDescent="0.3">
      <c r="A3375" s="32">
        <v>2017</v>
      </c>
      <c r="B3375" s="32" t="s">
        <v>96</v>
      </c>
      <c r="C3375" s="32" t="str">
        <f>VLOOKUP(B3375,lookup!A:C,3,FALSE)</f>
        <v>Non Metropolitan Fire Authorities</v>
      </c>
      <c r="D3375" s="32" t="str">
        <f>VLOOKUP(B3375,lookup!A:D,4,FALSE)</f>
        <v>E31000029</v>
      </c>
      <c r="E3375" s="32" t="s">
        <v>176</v>
      </c>
      <c r="F3375" s="32" t="s">
        <v>157</v>
      </c>
      <c r="G3375" s="57">
        <v>13</v>
      </c>
      <c r="H3375" s="145"/>
      <c r="I3375" s="144">
        <v>13</v>
      </c>
      <c r="J3375" s="146">
        <f t="shared" si="29"/>
        <v>0</v>
      </c>
    </row>
    <row r="3376" spans="1:10" s="32" customFormat="1" x14ac:dyDescent="0.3">
      <c r="A3376" s="32">
        <v>2017</v>
      </c>
      <c r="B3376" s="32" t="s">
        <v>96</v>
      </c>
      <c r="C3376" s="32" t="str">
        <f>VLOOKUP(B3376,lookup!A:C,3,FALSE)</f>
        <v>Non Metropolitan Fire Authorities</v>
      </c>
      <c r="D3376" s="32" t="str">
        <f>VLOOKUP(B3376,lookup!A:D,4,FALSE)</f>
        <v>E31000029</v>
      </c>
      <c r="E3376" s="32" t="s">
        <v>175</v>
      </c>
      <c r="F3376" s="32" t="s">
        <v>158</v>
      </c>
      <c r="G3376" s="57">
        <v>147</v>
      </c>
      <c r="H3376" s="145"/>
      <c r="I3376" s="144">
        <v>147</v>
      </c>
      <c r="J3376" s="146">
        <f t="shared" si="29"/>
        <v>0</v>
      </c>
    </row>
    <row r="3377" spans="1:10" s="32" customFormat="1" x14ac:dyDescent="0.3">
      <c r="A3377" s="32">
        <v>2017</v>
      </c>
      <c r="B3377" s="32" t="s">
        <v>96</v>
      </c>
      <c r="C3377" s="32" t="str">
        <f>VLOOKUP(B3377,lookup!A:C,3,FALSE)</f>
        <v>Non Metropolitan Fire Authorities</v>
      </c>
      <c r="D3377" s="32" t="str">
        <f>VLOOKUP(B3377,lookup!A:D,4,FALSE)</f>
        <v>E31000029</v>
      </c>
      <c r="E3377" s="32" t="s">
        <v>177</v>
      </c>
      <c r="F3377" s="32" t="s">
        <v>158</v>
      </c>
      <c r="G3377" s="57">
        <v>2</v>
      </c>
      <c r="H3377" s="145"/>
      <c r="I3377" s="144">
        <v>2</v>
      </c>
      <c r="J3377" s="146">
        <f t="shared" si="29"/>
        <v>0</v>
      </c>
    </row>
    <row r="3378" spans="1:10" s="32" customFormat="1" x14ac:dyDescent="0.3">
      <c r="A3378" s="32">
        <v>2017</v>
      </c>
      <c r="B3378" s="32" t="s">
        <v>96</v>
      </c>
      <c r="C3378" s="32" t="str">
        <f>VLOOKUP(B3378,lookup!A:C,3,FALSE)</f>
        <v>Non Metropolitan Fire Authorities</v>
      </c>
      <c r="D3378" s="32" t="str">
        <f>VLOOKUP(B3378,lookup!A:D,4,FALSE)</f>
        <v>E31000029</v>
      </c>
      <c r="E3378" s="32" t="s">
        <v>178</v>
      </c>
      <c r="F3378" s="32" t="s">
        <v>158</v>
      </c>
      <c r="G3378" s="57">
        <v>0</v>
      </c>
      <c r="H3378" s="145"/>
      <c r="I3378" s="144">
        <v>0</v>
      </c>
      <c r="J3378" s="146">
        <f t="shared" si="29"/>
        <v>0</v>
      </c>
    </row>
    <row r="3379" spans="1:10" s="32" customFormat="1" x14ac:dyDescent="0.3">
      <c r="A3379" s="32">
        <v>2017</v>
      </c>
      <c r="B3379" s="32" t="s">
        <v>96</v>
      </c>
      <c r="C3379" s="32" t="str">
        <f>VLOOKUP(B3379,lookup!A:C,3,FALSE)</f>
        <v>Non Metropolitan Fire Authorities</v>
      </c>
      <c r="D3379" s="32" t="str">
        <f>VLOOKUP(B3379,lookup!A:D,4,FALSE)</f>
        <v>E31000029</v>
      </c>
      <c r="E3379" s="32" t="s">
        <v>179</v>
      </c>
      <c r="F3379" s="32" t="s">
        <v>158</v>
      </c>
      <c r="G3379" s="57">
        <v>0</v>
      </c>
      <c r="H3379" s="145"/>
      <c r="I3379" s="144">
        <v>0</v>
      </c>
      <c r="J3379" s="146">
        <f t="shared" si="29"/>
        <v>0</v>
      </c>
    </row>
    <row r="3380" spans="1:10" s="32" customFormat="1" x14ac:dyDescent="0.3">
      <c r="A3380" s="32">
        <v>2017</v>
      </c>
      <c r="B3380" s="32" t="s">
        <v>96</v>
      </c>
      <c r="C3380" s="32" t="str">
        <f>VLOOKUP(B3380,lookup!A:C,3,FALSE)</f>
        <v>Non Metropolitan Fire Authorities</v>
      </c>
      <c r="D3380" s="32" t="str">
        <f>VLOOKUP(B3380,lookup!A:D,4,FALSE)</f>
        <v>E31000029</v>
      </c>
      <c r="E3380" s="32" t="s">
        <v>1087</v>
      </c>
      <c r="F3380" s="32" t="s">
        <v>158</v>
      </c>
      <c r="G3380" s="57">
        <v>0</v>
      </c>
      <c r="H3380" s="145"/>
      <c r="I3380" s="144">
        <v>0</v>
      </c>
      <c r="J3380" s="146">
        <f t="shared" si="29"/>
        <v>0</v>
      </c>
    </row>
    <row r="3381" spans="1:10" s="32" customFormat="1" x14ac:dyDescent="0.3">
      <c r="A3381" s="32">
        <v>2017</v>
      </c>
      <c r="B3381" s="32" t="s">
        <v>96</v>
      </c>
      <c r="C3381" s="32" t="str">
        <f>VLOOKUP(B3381,lookup!A:C,3,FALSE)</f>
        <v>Non Metropolitan Fire Authorities</v>
      </c>
      <c r="D3381" s="32" t="str">
        <f>VLOOKUP(B3381,lookup!A:D,4,FALSE)</f>
        <v>E31000029</v>
      </c>
      <c r="E3381" s="32" t="s">
        <v>176</v>
      </c>
      <c r="F3381" s="32" t="s">
        <v>158</v>
      </c>
      <c r="G3381" s="57">
        <v>4</v>
      </c>
      <c r="H3381" s="145"/>
      <c r="I3381" s="144">
        <v>4</v>
      </c>
      <c r="J3381" s="146">
        <f t="shared" si="29"/>
        <v>0</v>
      </c>
    </row>
    <row r="3382" spans="1:10" s="32" customFormat="1" x14ac:dyDescent="0.3">
      <c r="A3382" s="32">
        <v>2017</v>
      </c>
      <c r="B3382" s="32" t="s">
        <v>96</v>
      </c>
      <c r="C3382" s="32" t="str">
        <f>VLOOKUP(B3382,lookup!A:C,3,FALSE)</f>
        <v>Non Metropolitan Fire Authorities</v>
      </c>
      <c r="D3382" s="32" t="str">
        <f>VLOOKUP(B3382,lookup!A:D,4,FALSE)</f>
        <v>E31000029</v>
      </c>
      <c r="E3382" s="32" t="s">
        <v>175</v>
      </c>
      <c r="F3382" s="32" t="s">
        <v>149</v>
      </c>
      <c r="G3382" s="57">
        <v>16</v>
      </c>
      <c r="H3382" s="145"/>
      <c r="I3382" s="144">
        <v>16</v>
      </c>
      <c r="J3382" s="146">
        <f t="shared" si="29"/>
        <v>0</v>
      </c>
    </row>
    <row r="3383" spans="1:10" s="32" customFormat="1" x14ac:dyDescent="0.3">
      <c r="A3383" s="32">
        <v>2017</v>
      </c>
      <c r="B3383" s="32" t="s">
        <v>96</v>
      </c>
      <c r="C3383" s="32" t="str">
        <f>VLOOKUP(B3383,lookup!A:C,3,FALSE)</f>
        <v>Non Metropolitan Fire Authorities</v>
      </c>
      <c r="D3383" s="32" t="str">
        <f>VLOOKUP(B3383,lookup!A:D,4,FALSE)</f>
        <v>E31000029</v>
      </c>
      <c r="E3383" s="32" t="s">
        <v>177</v>
      </c>
      <c r="F3383" s="32" t="s">
        <v>149</v>
      </c>
      <c r="G3383" s="57">
        <v>0</v>
      </c>
      <c r="H3383" s="145"/>
      <c r="I3383" s="144">
        <v>0</v>
      </c>
      <c r="J3383" s="146">
        <f t="shared" si="29"/>
        <v>0</v>
      </c>
    </row>
    <row r="3384" spans="1:10" s="32" customFormat="1" x14ac:dyDescent="0.3">
      <c r="A3384" s="32">
        <v>2017</v>
      </c>
      <c r="B3384" s="32" t="s">
        <v>96</v>
      </c>
      <c r="C3384" s="32" t="str">
        <f>VLOOKUP(B3384,lookup!A:C,3,FALSE)</f>
        <v>Non Metropolitan Fire Authorities</v>
      </c>
      <c r="D3384" s="32" t="str">
        <f>VLOOKUP(B3384,lookup!A:D,4,FALSE)</f>
        <v>E31000029</v>
      </c>
      <c r="E3384" s="32" t="s">
        <v>178</v>
      </c>
      <c r="F3384" s="32" t="s">
        <v>149</v>
      </c>
      <c r="G3384" s="57">
        <v>0</v>
      </c>
      <c r="H3384" s="145"/>
      <c r="I3384" s="144">
        <v>0</v>
      </c>
      <c r="J3384" s="146">
        <f t="shared" si="29"/>
        <v>0</v>
      </c>
    </row>
    <row r="3385" spans="1:10" s="32" customFormat="1" x14ac:dyDescent="0.3">
      <c r="A3385" s="32">
        <v>2017</v>
      </c>
      <c r="B3385" s="32" t="s">
        <v>96</v>
      </c>
      <c r="C3385" s="32" t="str">
        <f>VLOOKUP(B3385,lookup!A:C,3,FALSE)</f>
        <v>Non Metropolitan Fire Authorities</v>
      </c>
      <c r="D3385" s="32" t="str">
        <f>VLOOKUP(B3385,lookup!A:D,4,FALSE)</f>
        <v>E31000029</v>
      </c>
      <c r="E3385" s="32" t="s">
        <v>179</v>
      </c>
      <c r="F3385" s="32" t="s">
        <v>149</v>
      </c>
      <c r="G3385" s="57">
        <v>0</v>
      </c>
      <c r="H3385" s="145"/>
      <c r="I3385" s="144">
        <v>0</v>
      </c>
      <c r="J3385" s="146">
        <f t="shared" si="29"/>
        <v>0</v>
      </c>
    </row>
    <row r="3386" spans="1:10" s="32" customFormat="1" x14ac:dyDescent="0.3">
      <c r="A3386" s="32">
        <v>2017</v>
      </c>
      <c r="B3386" s="32" t="s">
        <v>96</v>
      </c>
      <c r="C3386" s="32" t="str">
        <f>VLOOKUP(B3386,lookup!A:C,3,FALSE)</f>
        <v>Non Metropolitan Fire Authorities</v>
      </c>
      <c r="D3386" s="32" t="str">
        <f>VLOOKUP(B3386,lookup!A:D,4,FALSE)</f>
        <v>E31000029</v>
      </c>
      <c r="E3386" s="32" t="s">
        <v>1087</v>
      </c>
      <c r="F3386" s="32" t="s">
        <v>149</v>
      </c>
      <c r="G3386" s="57">
        <v>0</v>
      </c>
      <c r="H3386" s="145"/>
      <c r="I3386" s="144">
        <v>0</v>
      </c>
      <c r="J3386" s="146">
        <f t="shared" si="29"/>
        <v>0</v>
      </c>
    </row>
    <row r="3387" spans="1:10" s="32" customFormat="1" x14ac:dyDescent="0.3">
      <c r="A3387" s="32">
        <v>2017</v>
      </c>
      <c r="B3387" s="32" t="s">
        <v>96</v>
      </c>
      <c r="C3387" s="32" t="str">
        <f>VLOOKUP(B3387,lookup!A:C,3,FALSE)</f>
        <v>Non Metropolitan Fire Authorities</v>
      </c>
      <c r="D3387" s="32" t="str">
        <f>VLOOKUP(B3387,lookup!A:D,4,FALSE)</f>
        <v>E31000029</v>
      </c>
      <c r="E3387" s="32" t="s">
        <v>176</v>
      </c>
      <c r="F3387" s="32" t="s">
        <v>149</v>
      </c>
      <c r="G3387" s="57">
        <v>0</v>
      </c>
      <c r="H3387" s="145"/>
      <c r="I3387" s="144">
        <v>0</v>
      </c>
      <c r="J3387" s="146">
        <f t="shared" si="29"/>
        <v>0</v>
      </c>
    </row>
    <row r="3388" spans="1:10" s="32" customFormat="1" x14ac:dyDescent="0.3">
      <c r="A3388" s="32">
        <v>2017</v>
      </c>
      <c r="B3388" s="32" t="s">
        <v>96</v>
      </c>
      <c r="C3388" s="32" t="str">
        <f>VLOOKUP(B3388,lookup!A:C,3,FALSE)</f>
        <v>Non Metropolitan Fire Authorities</v>
      </c>
      <c r="D3388" s="32" t="str">
        <f>VLOOKUP(B3388,lookup!A:D,4,FALSE)</f>
        <v>E31000029</v>
      </c>
      <c r="E3388" s="32" t="s">
        <v>175</v>
      </c>
      <c r="F3388" s="32" t="s">
        <v>150</v>
      </c>
      <c r="G3388" s="57">
        <v>32</v>
      </c>
      <c r="H3388" s="145"/>
      <c r="I3388" s="144">
        <v>32</v>
      </c>
      <c r="J3388" s="146">
        <f t="shared" si="29"/>
        <v>0</v>
      </c>
    </row>
    <row r="3389" spans="1:10" s="32" customFormat="1" x14ac:dyDescent="0.3">
      <c r="A3389" s="32">
        <v>2017</v>
      </c>
      <c r="B3389" s="32" t="s">
        <v>96</v>
      </c>
      <c r="C3389" s="32" t="str">
        <f>VLOOKUP(B3389,lookup!A:C,3,FALSE)</f>
        <v>Non Metropolitan Fire Authorities</v>
      </c>
      <c r="D3389" s="32" t="str">
        <f>VLOOKUP(B3389,lookup!A:D,4,FALSE)</f>
        <v>E31000029</v>
      </c>
      <c r="E3389" s="32" t="s">
        <v>177</v>
      </c>
      <c r="F3389" s="32" t="s">
        <v>150</v>
      </c>
      <c r="G3389" s="57">
        <v>0</v>
      </c>
      <c r="H3389" s="145"/>
      <c r="I3389" s="144">
        <v>0</v>
      </c>
      <c r="J3389" s="146">
        <f t="shared" si="29"/>
        <v>0</v>
      </c>
    </row>
    <row r="3390" spans="1:10" s="32" customFormat="1" x14ac:dyDescent="0.3">
      <c r="A3390" s="32">
        <v>2017</v>
      </c>
      <c r="B3390" s="32" t="s">
        <v>96</v>
      </c>
      <c r="C3390" s="32" t="str">
        <f>VLOOKUP(B3390,lookup!A:C,3,FALSE)</f>
        <v>Non Metropolitan Fire Authorities</v>
      </c>
      <c r="D3390" s="32" t="str">
        <f>VLOOKUP(B3390,lookup!A:D,4,FALSE)</f>
        <v>E31000029</v>
      </c>
      <c r="E3390" s="32" t="s">
        <v>178</v>
      </c>
      <c r="F3390" s="32" t="s">
        <v>150</v>
      </c>
      <c r="G3390" s="57">
        <v>0</v>
      </c>
      <c r="H3390" s="145"/>
      <c r="I3390" s="144">
        <v>0</v>
      </c>
      <c r="J3390" s="146">
        <f t="shared" si="29"/>
        <v>0</v>
      </c>
    </row>
    <row r="3391" spans="1:10" s="32" customFormat="1" x14ac:dyDescent="0.3">
      <c r="A3391" s="32">
        <v>2017</v>
      </c>
      <c r="B3391" s="32" t="s">
        <v>96</v>
      </c>
      <c r="C3391" s="32" t="str">
        <f>VLOOKUP(B3391,lookup!A:C,3,FALSE)</f>
        <v>Non Metropolitan Fire Authorities</v>
      </c>
      <c r="D3391" s="32" t="str">
        <f>VLOOKUP(B3391,lookup!A:D,4,FALSE)</f>
        <v>E31000029</v>
      </c>
      <c r="E3391" s="32" t="s">
        <v>179</v>
      </c>
      <c r="F3391" s="32" t="s">
        <v>150</v>
      </c>
      <c r="G3391" s="57">
        <v>0</v>
      </c>
      <c r="H3391" s="145"/>
      <c r="I3391" s="144">
        <v>0</v>
      </c>
      <c r="J3391" s="146">
        <f t="shared" si="29"/>
        <v>0</v>
      </c>
    </row>
    <row r="3392" spans="1:10" s="32" customFormat="1" x14ac:dyDescent="0.3">
      <c r="A3392" s="32">
        <v>2017</v>
      </c>
      <c r="B3392" s="32" t="s">
        <v>96</v>
      </c>
      <c r="C3392" s="32" t="str">
        <f>VLOOKUP(B3392,lookup!A:C,3,FALSE)</f>
        <v>Non Metropolitan Fire Authorities</v>
      </c>
      <c r="D3392" s="32" t="str">
        <f>VLOOKUP(B3392,lookup!A:D,4,FALSE)</f>
        <v>E31000029</v>
      </c>
      <c r="E3392" s="32" t="s">
        <v>1087</v>
      </c>
      <c r="F3392" s="32" t="s">
        <v>150</v>
      </c>
      <c r="G3392" s="57">
        <v>0</v>
      </c>
      <c r="H3392" s="145"/>
      <c r="I3392" s="144">
        <v>0</v>
      </c>
      <c r="J3392" s="146">
        <f t="shared" si="29"/>
        <v>0</v>
      </c>
    </row>
    <row r="3393" spans="1:10" s="32" customFormat="1" x14ac:dyDescent="0.3">
      <c r="A3393" s="32">
        <v>2017</v>
      </c>
      <c r="B3393" s="32" t="s">
        <v>96</v>
      </c>
      <c r="C3393" s="32" t="str">
        <f>VLOOKUP(B3393,lookup!A:C,3,FALSE)</f>
        <v>Non Metropolitan Fire Authorities</v>
      </c>
      <c r="D3393" s="32" t="str">
        <f>VLOOKUP(B3393,lookup!A:D,4,FALSE)</f>
        <v>E31000029</v>
      </c>
      <c r="E3393" s="32" t="s">
        <v>176</v>
      </c>
      <c r="F3393" s="32" t="s">
        <v>150</v>
      </c>
      <c r="G3393" s="57">
        <v>5</v>
      </c>
      <c r="H3393" s="145"/>
      <c r="I3393" s="144">
        <v>5</v>
      </c>
      <c r="J3393" s="146">
        <f t="shared" si="29"/>
        <v>0</v>
      </c>
    </row>
    <row r="3394" spans="1:10" s="32" customFormat="1" x14ac:dyDescent="0.3">
      <c r="A3394" s="32">
        <v>2017</v>
      </c>
      <c r="B3394" s="32" t="s">
        <v>99</v>
      </c>
      <c r="C3394" s="32" t="str">
        <f>VLOOKUP(B3394,lookup!A:C,3,FALSE)</f>
        <v>Non Metropolitan Fire Authorities</v>
      </c>
      <c r="D3394" s="32" t="str">
        <f>VLOOKUP(B3394,lookup!A:D,4,FALSE)</f>
        <v>E31000030</v>
      </c>
      <c r="E3394" s="32" t="s">
        <v>175</v>
      </c>
      <c r="F3394" s="32" t="s">
        <v>157</v>
      </c>
      <c r="G3394" s="57">
        <v>417</v>
      </c>
      <c r="H3394" s="145"/>
      <c r="I3394" s="144">
        <v>417</v>
      </c>
      <c r="J3394" s="146">
        <f t="shared" si="29"/>
        <v>0</v>
      </c>
    </row>
    <row r="3395" spans="1:10" s="32" customFormat="1" x14ac:dyDescent="0.3">
      <c r="A3395" s="32">
        <v>2017</v>
      </c>
      <c r="B3395" s="32" t="s">
        <v>99</v>
      </c>
      <c r="C3395" s="32" t="str">
        <f>VLOOKUP(B3395,lookup!A:C,3,FALSE)</f>
        <v>Non Metropolitan Fire Authorities</v>
      </c>
      <c r="D3395" s="32" t="str">
        <f>VLOOKUP(B3395,lookup!A:D,4,FALSE)</f>
        <v>E31000030</v>
      </c>
      <c r="E3395" s="32" t="s">
        <v>177</v>
      </c>
      <c r="F3395" s="32" t="s">
        <v>157</v>
      </c>
      <c r="G3395" s="57">
        <v>10</v>
      </c>
      <c r="H3395" s="145"/>
      <c r="I3395" s="144">
        <v>10</v>
      </c>
      <c r="J3395" s="146">
        <f t="shared" ref="J3395:J3458" si="30">G3395-I3395</f>
        <v>0</v>
      </c>
    </row>
    <row r="3396" spans="1:10" s="32" customFormat="1" x14ac:dyDescent="0.3">
      <c r="A3396" s="32">
        <v>2017</v>
      </c>
      <c r="B3396" s="32" t="s">
        <v>99</v>
      </c>
      <c r="C3396" s="32" t="str">
        <f>VLOOKUP(B3396,lookup!A:C,3,FALSE)</f>
        <v>Non Metropolitan Fire Authorities</v>
      </c>
      <c r="D3396" s="32" t="str">
        <f>VLOOKUP(B3396,lookup!A:D,4,FALSE)</f>
        <v>E31000030</v>
      </c>
      <c r="E3396" s="32" t="s">
        <v>178</v>
      </c>
      <c r="F3396" s="32" t="s">
        <v>157</v>
      </c>
      <c r="G3396" s="57">
        <v>3</v>
      </c>
      <c r="H3396" s="145"/>
      <c r="I3396" s="144">
        <v>3</v>
      </c>
      <c r="J3396" s="146">
        <f t="shared" si="30"/>
        <v>0</v>
      </c>
    </row>
    <row r="3397" spans="1:10" s="32" customFormat="1" x14ac:dyDescent="0.3">
      <c r="A3397" s="32">
        <v>2017</v>
      </c>
      <c r="B3397" s="32" t="s">
        <v>99</v>
      </c>
      <c r="C3397" s="32" t="str">
        <f>VLOOKUP(B3397,lookup!A:C,3,FALSE)</f>
        <v>Non Metropolitan Fire Authorities</v>
      </c>
      <c r="D3397" s="32" t="str">
        <f>VLOOKUP(B3397,lookup!A:D,4,FALSE)</f>
        <v>E31000030</v>
      </c>
      <c r="E3397" s="32" t="s">
        <v>179</v>
      </c>
      <c r="F3397" s="32" t="s">
        <v>157</v>
      </c>
      <c r="G3397" s="57">
        <v>3</v>
      </c>
      <c r="H3397" s="145"/>
      <c r="I3397" s="144">
        <v>3</v>
      </c>
      <c r="J3397" s="146">
        <f t="shared" si="30"/>
        <v>0</v>
      </c>
    </row>
    <row r="3398" spans="1:10" s="32" customFormat="1" x14ac:dyDescent="0.3">
      <c r="A3398" s="32">
        <v>2017</v>
      </c>
      <c r="B3398" s="32" t="s">
        <v>99</v>
      </c>
      <c r="C3398" s="32" t="str">
        <f>VLOOKUP(B3398,lookup!A:C,3,FALSE)</f>
        <v>Non Metropolitan Fire Authorities</v>
      </c>
      <c r="D3398" s="32" t="str">
        <f>VLOOKUP(B3398,lookup!A:D,4,FALSE)</f>
        <v>E31000030</v>
      </c>
      <c r="E3398" s="32" t="s">
        <v>1087</v>
      </c>
      <c r="F3398" s="32" t="s">
        <v>157</v>
      </c>
      <c r="G3398" s="57">
        <v>1</v>
      </c>
      <c r="H3398" s="145"/>
      <c r="I3398" s="144">
        <v>1</v>
      </c>
      <c r="J3398" s="146">
        <f t="shared" si="30"/>
        <v>0</v>
      </c>
    </row>
    <row r="3399" spans="1:10" s="32" customFormat="1" x14ac:dyDescent="0.3">
      <c r="A3399" s="32">
        <v>2017</v>
      </c>
      <c r="B3399" s="32" t="s">
        <v>99</v>
      </c>
      <c r="C3399" s="32" t="str">
        <f>VLOOKUP(B3399,lookup!A:C,3,FALSE)</f>
        <v>Non Metropolitan Fire Authorities</v>
      </c>
      <c r="D3399" s="32" t="str">
        <f>VLOOKUP(B3399,lookup!A:D,4,FALSE)</f>
        <v>E31000030</v>
      </c>
      <c r="E3399" s="32" t="s">
        <v>176</v>
      </c>
      <c r="F3399" s="32" t="s">
        <v>157</v>
      </c>
      <c r="G3399" s="57">
        <v>31</v>
      </c>
      <c r="H3399" s="145"/>
      <c r="I3399" s="144">
        <v>31</v>
      </c>
      <c r="J3399" s="146">
        <f t="shared" si="30"/>
        <v>0</v>
      </c>
    </row>
    <row r="3400" spans="1:10" s="32" customFormat="1" x14ac:dyDescent="0.3">
      <c r="A3400" s="32">
        <v>2017</v>
      </c>
      <c r="B3400" s="32" t="s">
        <v>99</v>
      </c>
      <c r="C3400" s="32" t="str">
        <f>VLOOKUP(B3400,lookup!A:C,3,FALSE)</f>
        <v>Non Metropolitan Fire Authorities</v>
      </c>
      <c r="D3400" s="32" t="str">
        <f>VLOOKUP(B3400,lookup!A:D,4,FALSE)</f>
        <v>E31000030</v>
      </c>
      <c r="E3400" s="32" t="s">
        <v>175</v>
      </c>
      <c r="F3400" s="32" t="s">
        <v>158</v>
      </c>
      <c r="G3400" s="57">
        <v>234</v>
      </c>
      <c r="H3400" s="145"/>
      <c r="I3400" s="144">
        <v>234</v>
      </c>
      <c r="J3400" s="146">
        <f t="shared" si="30"/>
        <v>0</v>
      </c>
    </row>
    <row r="3401" spans="1:10" s="32" customFormat="1" x14ac:dyDescent="0.3">
      <c r="A3401" s="32">
        <v>2017</v>
      </c>
      <c r="B3401" s="32" t="s">
        <v>99</v>
      </c>
      <c r="C3401" s="32" t="str">
        <f>VLOOKUP(B3401,lookup!A:C,3,FALSE)</f>
        <v>Non Metropolitan Fire Authorities</v>
      </c>
      <c r="D3401" s="32" t="str">
        <f>VLOOKUP(B3401,lookup!A:D,4,FALSE)</f>
        <v>E31000030</v>
      </c>
      <c r="E3401" s="32" t="s">
        <v>177</v>
      </c>
      <c r="F3401" s="32" t="s">
        <v>158</v>
      </c>
      <c r="G3401" s="57">
        <v>2</v>
      </c>
      <c r="H3401" s="145"/>
      <c r="I3401" s="144">
        <v>2</v>
      </c>
      <c r="J3401" s="146">
        <f t="shared" si="30"/>
        <v>0</v>
      </c>
    </row>
    <row r="3402" spans="1:10" s="32" customFormat="1" x14ac:dyDescent="0.3">
      <c r="A3402" s="32">
        <v>2017</v>
      </c>
      <c r="B3402" s="32" t="s">
        <v>99</v>
      </c>
      <c r="C3402" s="32" t="str">
        <f>VLOOKUP(B3402,lookup!A:C,3,FALSE)</f>
        <v>Non Metropolitan Fire Authorities</v>
      </c>
      <c r="D3402" s="32" t="str">
        <f>VLOOKUP(B3402,lookup!A:D,4,FALSE)</f>
        <v>E31000030</v>
      </c>
      <c r="E3402" s="32" t="s">
        <v>178</v>
      </c>
      <c r="F3402" s="32" t="s">
        <v>158</v>
      </c>
      <c r="G3402" s="57">
        <v>1</v>
      </c>
      <c r="H3402" s="145"/>
      <c r="I3402" s="144">
        <v>1</v>
      </c>
      <c r="J3402" s="146">
        <f t="shared" si="30"/>
        <v>0</v>
      </c>
    </row>
    <row r="3403" spans="1:10" s="32" customFormat="1" x14ac:dyDescent="0.3">
      <c r="A3403" s="32">
        <v>2017</v>
      </c>
      <c r="B3403" s="32" t="s">
        <v>99</v>
      </c>
      <c r="C3403" s="32" t="str">
        <f>VLOOKUP(B3403,lookup!A:C,3,FALSE)</f>
        <v>Non Metropolitan Fire Authorities</v>
      </c>
      <c r="D3403" s="32" t="str">
        <f>VLOOKUP(B3403,lookup!A:D,4,FALSE)</f>
        <v>E31000030</v>
      </c>
      <c r="E3403" s="32" t="s">
        <v>179</v>
      </c>
      <c r="F3403" s="32" t="s">
        <v>158</v>
      </c>
      <c r="G3403" s="57">
        <v>2</v>
      </c>
      <c r="H3403" s="145"/>
      <c r="I3403" s="144">
        <v>2</v>
      </c>
      <c r="J3403" s="146">
        <f t="shared" si="30"/>
        <v>0</v>
      </c>
    </row>
    <row r="3404" spans="1:10" s="32" customFormat="1" x14ac:dyDescent="0.3">
      <c r="A3404" s="32">
        <v>2017</v>
      </c>
      <c r="B3404" s="32" t="s">
        <v>99</v>
      </c>
      <c r="C3404" s="32" t="str">
        <f>VLOOKUP(B3404,lookup!A:C,3,FALSE)</f>
        <v>Non Metropolitan Fire Authorities</v>
      </c>
      <c r="D3404" s="32" t="str">
        <f>VLOOKUP(B3404,lookup!A:D,4,FALSE)</f>
        <v>E31000030</v>
      </c>
      <c r="E3404" s="32" t="s">
        <v>1087</v>
      </c>
      <c r="F3404" s="32" t="s">
        <v>158</v>
      </c>
      <c r="G3404" s="57">
        <v>0</v>
      </c>
      <c r="H3404" s="145"/>
      <c r="I3404" s="144">
        <v>0</v>
      </c>
      <c r="J3404" s="146">
        <f t="shared" si="30"/>
        <v>0</v>
      </c>
    </row>
    <row r="3405" spans="1:10" s="32" customFormat="1" x14ac:dyDescent="0.3">
      <c r="A3405" s="32">
        <v>2017</v>
      </c>
      <c r="B3405" s="32" t="s">
        <v>99</v>
      </c>
      <c r="C3405" s="32" t="str">
        <f>VLOOKUP(B3405,lookup!A:C,3,FALSE)</f>
        <v>Non Metropolitan Fire Authorities</v>
      </c>
      <c r="D3405" s="32" t="str">
        <f>VLOOKUP(B3405,lookup!A:D,4,FALSE)</f>
        <v>E31000030</v>
      </c>
      <c r="E3405" s="32" t="s">
        <v>176</v>
      </c>
      <c r="F3405" s="32" t="s">
        <v>158</v>
      </c>
      <c r="G3405" s="57">
        <v>12</v>
      </c>
      <c r="H3405" s="145"/>
      <c r="I3405" s="144">
        <v>12</v>
      </c>
      <c r="J3405" s="146">
        <f t="shared" si="30"/>
        <v>0</v>
      </c>
    </row>
    <row r="3406" spans="1:10" s="32" customFormat="1" x14ac:dyDescent="0.3">
      <c r="A3406" s="32">
        <v>2017</v>
      </c>
      <c r="B3406" s="32" t="s">
        <v>99</v>
      </c>
      <c r="C3406" s="32" t="str">
        <f>VLOOKUP(B3406,lookup!A:C,3,FALSE)</f>
        <v>Non Metropolitan Fire Authorities</v>
      </c>
      <c r="D3406" s="32" t="str">
        <f>VLOOKUP(B3406,lookup!A:D,4,FALSE)</f>
        <v>E31000030</v>
      </c>
      <c r="E3406" s="32" t="s">
        <v>175</v>
      </c>
      <c r="F3406" s="32" t="s">
        <v>149</v>
      </c>
      <c r="G3406" s="57">
        <v>26</v>
      </c>
      <c r="H3406" s="145"/>
      <c r="I3406" s="144">
        <v>26</v>
      </c>
      <c r="J3406" s="146">
        <f t="shared" si="30"/>
        <v>0</v>
      </c>
    </row>
    <row r="3407" spans="1:10" s="32" customFormat="1" x14ac:dyDescent="0.3">
      <c r="A3407" s="32">
        <v>2017</v>
      </c>
      <c r="B3407" s="32" t="s">
        <v>99</v>
      </c>
      <c r="C3407" s="32" t="str">
        <f>VLOOKUP(B3407,lookup!A:C,3,FALSE)</f>
        <v>Non Metropolitan Fire Authorities</v>
      </c>
      <c r="D3407" s="32" t="str">
        <f>VLOOKUP(B3407,lookup!A:D,4,FALSE)</f>
        <v>E31000030</v>
      </c>
      <c r="E3407" s="32" t="s">
        <v>177</v>
      </c>
      <c r="F3407" s="32" t="s">
        <v>149</v>
      </c>
      <c r="G3407" s="57">
        <v>0</v>
      </c>
      <c r="H3407" s="145"/>
      <c r="I3407" s="144">
        <v>0</v>
      </c>
      <c r="J3407" s="146">
        <f t="shared" si="30"/>
        <v>0</v>
      </c>
    </row>
    <row r="3408" spans="1:10" s="32" customFormat="1" x14ac:dyDescent="0.3">
      <c r="A3408" s="32">
        <v>2017</v>
      </c>
      <c r="B3408" s="32" t="s">
        <v>99</v>
      </c>
      <c r="C3408" s="32" t="str">
        <f>VLOOKUP(B3408,lookup!A:C,3,FALSE)</f>
        <v>Non Metropolitan Fire Authorities</v>
      </c>
      <c r="D3408" s="32" t="str">
        <f>VLOOKUP(B3408,lookup!A:D,4,FALSE)</f>
        <v>E31000030</v>
      </c>
      <c r="E3408" s="32" t="s">
        <v>178</v>
      </c>
      <c r="F3408" s="32" t="s">
        <v>149</v>
      </c>
      <c r="G3408" s="57">
        <v>0</v>
      </c>
      <c r="H3408" s="145"/>
      <c r="I3408" s="144">
        <v>0</v>
      </c>
      <c r="J3408" s="146">
        <f t="shared" si="30"/>
        <v>0</v>
      </c>
    </row>
    <row r="3409" spans="1:10" s="32" customFormat="1" x14ac:dyDescent="0.3">
      <c r="A3409" s="32">
        <v>2017</v>
      </c>
      <c r="B3409" s="32" t="s">
        <v>99</v>
      </c>
      <c r="C3409" s="32" t="str">
        <f>VLOOKUP(B3409,lookup!A:C,3,FALSE)</f>
        <v>Non Metropolitan Fire Authorities</v>
      </c>
      <c r="D3409" s="32" t="str">
        <f>VLOOKUP(B3409,lookup!A:D,4,FALSE)</f>
        <v>E31000030</v>
      </c>
      <c r="E3409" s="32" t="s">
        <v>179</v>
      </c>
      <c r="F3409" s="32" t="s">
        <v>149</v>
      </c>
      <c r="G3409" s="57">
        <v>0</v>
      </c>
      <c r="H3409" s="145"/>
      <c r="I3409" s="144">
        <v>0</v>
      </c>
      <c r="J3409" s="146">
        <f t="shared" si="30"/>
        <v>0</v>
      </c>
    </row>
    <row r="3410" spans="1:10" s="32" customFormat="1" x14ac:dyDescent="0.3">
      <c r="A3410" s="32">
        <v>2017</v>
      </c>
      <c r="B3410" s="32" t="s">
        <v>99</v>
      </c>
      <c r="C3410" s="32" t="str">
        <f>VLOOKUP(B3410,lookup!A:C,3,FALSE)</f>
        <v>Non Metropolitan Fire Authorities</v>
      </c>
      <c r="D3410" s="32" t="str">
        <f>VLOOKUP(B3410,lookup!A:D,4,FALSE)</f>
        <v>E31000030</v>
      </c>
      <c r="E3410" s="32" t="s">
        <v>1087</v>
      </c>
      <c r="F3410" s="32" t="s">
        <v>149</v>
      </c>
      <c r="G3410" s="57">
        <v>0</v>
      </c>
      <c r="H3410" s="145"/>
      <c r="I3410" s="144">
        <v>0</v>
      </c>
      <c r="J3410" s="146">
        <f t="shared" si="30"/>
        <v>0</v>
      </c>
    </row>
    <row r="3411" spans="1:10" s="32" customFormat="1" x14ac:dyDescent="0.3">
      <c r="A3411" s="32">
        <v>2017</v>
      </c>
      <c r="B3411" s="32" t="s">
        <v>99</v>
      </c>
      <c r="C3411" s="32" t="str">
        <f>VLOOKUP(B3411,lookup!A:C,3,FALSE)</f>
        <v>Non Metropolitan Fire Authorities</v>
      </c>
      <c r="D3411" s="32" t="str">
        <f>VLOOKUP(B3411,lookup!A:D,4,FALSE)</f>
        <v>E31000030</v>
      </c>
      <c r="E3411" s="32" t="s">
        <v>176</v>
      </c>
      <c r="F3411" s="32" t="s">
        <v>149</v>
      </c>
      <c r="G3411" s="57">
        <v>1</v>
      </c>
      <c r="H3411" s="145"/>
      <c r="I3411" s="144">
        <v>1</v>
      </c>
      <c r="J3411" s="146">
        <f t="shared" si="30"/>
        <v>0</v>
      </c>
    </row>
    <row r="3412" spans="1:10" s="32" customFormat="1" x14ac:dyDescent="0.3">
      <c r="A3412" s="32">
        <v>2017</v>
      </c>
      <c r="B3412" s="32" t="s">
        <v>99</v>
      </c>
      <c r="C3412" s="32" t="str">
        <f>VLOOKUP(B3412,lookup!A:C,3,FALSE)</f>
        <v>Non Metropolitan Fire Authorities</v>
      </c>
      <c r="D3412" s="32" t="str">
        <f>VLOOKUP(B3412,lookup!A:D,4,FALSE)</f>
        <v>E31000030</v>
      </c>
      <c r="E3412" s="32" t="s">
        <v>175</v>
      </c>
      <c r="F3412" s="32" t="s">
        <v>150</v>
      </c>
      <c r="G3412" s="57">
        <v>146</v>
      </c>
      <c r="H3412" s="145"/>
      <c r="I3412" s="144">
        <v>146</v>
      </c>
      <c r="J3412" s="146">
        <f t="shared" si="30"/>
        <v>0</v>
      </c>
    </row>
    <row r="3413" spans="1:10" s="32" customFormat="1" x14ac:dyDescent="0.3">
      <c r="A3413" s="32">
        <v>2017</v>
      </c>
      <c r="B3413" s="32" t="s">
        <v>99</v>
      </c>
      <c r="C3413" s="32" t="str">
        <f>VLOOKUP(B3413,lookup!A:C,3,FALSE)</f>
        <v>Non Metropolitan Fire Authorities</v>
      </c>
      <c r="D3413" s="32" t="str">
        <f>VLOOKUP(B3413,lookup!A:D,4,FALSE)</f>
        <v>E31000030</v>
      </c>
      <c r="E3413" s="32" t="s">
        <v>177</v>
      </c>
      <c r="F3413" s="32" t="s">
        <v>150</v>
      </c>
      <c r="G3413" s="57">
        <v>1</v>
      </c>
      <c r="H3413" s="145"/>
      <c r="I3413" s="144">
        <v>1</v>
      </c>
      <c r="J3413" s="146">
        <f t="shared" si="30"/>
        <v>0</v>
      </c>
    </row>
    <row r="3414" spans="1:10" s="32" customFormat="1" x14ac:dyDescent="0.3">
      <c r="A3414" s="32">
        <v>2017</v>
      </c>
      <c r="B3414" s="32" t="s">
        <v>99</v>
      </c>
      <c r="C3414" s="32" t="str">
        <f>VLOOKUP(B3414,lookup!A:C,3,FALSE)</f>
        <v>Non Metropolitan Fire Authorities</v>
      </c>
      <c r="D3414" s="32" t="str">
        <f>VLOOKUP(B3414,lookup!A:D,4,FALSE)</f>
        <v>E31000030</v>
      </c>
      <c r="E3414" s="32" t="s">
        <v>178</v>
      </c>
      <c r="F3414" s="32" t="s">
        <v>150</v>
      </c>
      <c r="G3414" s="57">
        <v>3</v>
      </c>
      <c r="H3414" s="145"/>
      <c r="I3414" s="144">
        <v>3</v>
      </c>
      <c r="J3414" s="146">
        <f t="shared" si="30"/>
        <v>0</v>
      </c>
    </row>
    <row r="3415" spans="1:10" s="32" customFormat="1" x14ac:dyDescent="0.3">
      <c r="A3415" s="32">
        <v>2017</v>
      </c>
      <c r="B3415" s="32" t="s">
        <v>99</v>
      </c>
      <c r="C3415" s="32" t="str">
        <f>VLOOKUP(B3415,lookup!A:C,3,FALSE)</f>
        <v>Non Metropolitan Fire Authorities</v>
      </c>
      <c r="D3415" s="32" t="str">
        <f>VLOOKUP(B3415,lookup!A:D,4,FALSE)</f>
        <v>E31000030</v>
      </c>
      <c r="E3415" s="32" t="s">
        <v>179</v>
      </c>
      <c r="F3415" s="32" t="s">
        <v>150</v>
      </c>
      <c r="G3415" s="57">
        <v>2</v>
      </c>
      <c r="H3415" s="145"/>
      <c r="I3415" s="144">
        <v>2</v>
      </c>
      <c r="J3415" s="146">
        <f t="shared" si="30"/>
        <v>0</v>
      </c>
    </row>
    <row r="3416" spans="1:10" s="32" customFormat="1" x14ac:dyDescent="0.3">
      <c r="A3416" s="32">
        <v>2017</v>
      </c>
      <c r="B3416" s="32" t="s">
        <v>99</v>
      </c>
      <c r="C3416" s="32" t="str">
        <f>VLOOKUP(B3416,lookup!A:C,3,FALSE)</f>
        <v>Non Metropolitan Fire Authorities</v>
      </c>
      <c r="D3416" s="32" t="str">
        <f>VLOOKUP(B3416,lookup!A:D,4,FALSE)</f>
        <v>E31000030</v>
      </c>
      <c r="E3416" s="32" t="s">
        <v>1087</v>
      </c>
      <c r="F3416" s="32" t="s">
        <v>150</v>
      </c>
      <c r="G3416" s="57">
        <v>1</v>
      </c>
      <c r="H3416" s="145"/>
      <c r="I3416" s="144">
        <v>1</v>
      </c>
      <c r="J3416" s="146">
        <f t="shared" si="30"/>
        <v>0</v>
      </c>
    </row>
    <row r="3417" spans="1:10" s="32" customFormat="1" x14ac:dyDescent="0.3">
      <c r="A3417" s="32">
        <v>2017</v>
      </c>
      <c r="B3417" s="32" t="s">
        <v>99</v>
      </c>
      <c r="C3417" s="32" t="str">
        <f>VLOOKUP(B3417,lookup!A:C,3,FALSE)</f>
        <v>Non Metropolitan Fire Authorities</v>
      </c>
      <c r="D3417" s="32" t="str">
        <f>VLOOKUP(B3417,lookup!A:D,4,FALSE)</f>
        <v>E31000030</v>
      </c>
      <c r="E3417" s="32" t="s">
        <v>176</v>
      </c>
      <c r="F3417" s="32" t="s">
        <v>150</v>
      </c>
      <c r="G3417" s="57">
        <v>16</v>
      </c>
      <c r="H3417" s="145"/>
      <c r="I3417" s="144">
        <v>16</v>
      </c>
      <c r="J3417" s="146">
        <f t="shared" si="30"/>
        <v>0</v>
      </c>
    </row>
    <row r="3418" spans="1:10" s="32" customFormat="1" x14ac:dyDescent="0.3">
      <c r="A3418" s="32">
        <v>2017</v>
      </c>
      <c r="B3418" s="32" t="s">
        <v>102</v>
      </c>
      <c r="C3418" s="32" t="str">
        <f>VLOOKUP(B3418,lookup!A:C,3,FALSE)</f>
        <v>Non Metropolitan Fire Authorities</v>
      </c>
      <c r="D3418" s="32" t="str">
        <f>VLOOKUP(B3418,lookup!A:D,4,FALSE)</f>
        <v>E31000031</v>
      </c>
      <c r="E3418" s="32" t="s">
        <v>175</v>
      </c>
      <c r="F3418" s="32" t="s">
        <v>157</v>
      </c>
      <c r="G3418" s="57">
        <v>227</v>
      </c>
      <c r="H3418" s="145"/>
      <c r="I3418" s="144">
        <v>227</v>
      </c>
      <c r="J3418" s="146">
        <f t="shared" si="30"/>
        <v>0</v>
      </c>
    </row>
    <row r="3419" spans="1:10" s="32" customFormat="1" x14ac:dyDescent="0.3">
      <c r="A3419" s="32">
        <v>2017</v>
      </c>
      <c r="B3419" s="32" t="s">
        <v>102</v>
      </c>
      <c r="C3419" s="32" t="str">
        <f>VLOOKUP(B3419,lookup!A:C,3,FALSE)</f>
        <v>Non Metropolitan Fire Authorities</v>
      </c>
      <c r="D3419" s="32" t="str">
        <f>VLOOKUP(B3419,lookup!A:D,4,FALSE)</f>
        <v>E31000031</v>
      </c>
      <c r="E3419" s="32" t="s">
        <v>177</v>
      </c>
      <c r="F3419" s="32" t="s">
        <v>157</v>
      </c>
      <c r="G3419" s="57">
        <v>2</v>
      </c>
      <c r="H3419" s="145"/>
      <c r="I3419" s="144">
        <v>2</v>
      </c>
      <c r="J3419" s="146">
        <f t="shared" si="30"/>
        <v>0</v>
      </c>
    </row>
    <row r="3420" spans="1:10" s="32" customFormat="1" x14ac:dyDescent="0.3">
      <c r="A3420" s="32">
        <v>2017</v>
      </c>
      <c r="B3420" s="32" t="s">
        <v>102</v>
      </c>
      <c r="C3420" s="32" t="str">
        <f>VLOOKUP(B3420,lookup!A:C,3,FALSE)</f>
        <v>Non Metropolitan Fire Authorities</v>
      </c>
      <c r="D3420" s="32" t="str">
        <f>VLOOKUP(B3420,lookup!A:D,4,FALSE)</f>
        <v>E31000031</v>
      </c>
      <c r="E3420" s="32" t="s">
        <v>178</v>
      </c>
      <c r="F3420" s="32" t="s">
        <v>157</v>
      </c>
      <c r="G3420" s="57">
        <v>0</v>
      </c>
      <c r="H3420" s="145"/>
      <c r="I3420" s="144">
        <v>0</v>
      </c>
      <c r="J3420" s="146">
        <f t="shared" si="30"/>
        <v>0</v>
      </c>
    </row>
    <row r="3421" spans="1:10" s="32" customFormat="1" x14ac:dyDescent="0.3">
      <c r="A3421" s="32">
        <v>2017</v>
      </c>
      <c r="B3421" s="32" t="s">
        <v>102</v>
      </c>
      <c r="C3421" s="32" t="str">
        <f>VLOOKUP(B3421,lookup!A:C,3,FALSE)</f>
        <v>Non Metropolitan Fire Authorities</v>
      </c>
      <c r="D3421" s="32" t="str">
        <f>VLOOKUP(B3421,lookup!A:D,4,FALSE)</f>
        <v>E31000031</v>
      </c>
      <c r="E3421" s="32" t="s">
        <v>179</v>
      </c>
      <c r="F3421" s="32" t="s">
        <v>157</v>
      </c>
      <c r="G3421" s="57">
        <v>1</v>
      </c>
      <c r="H3421" s="145"/>
      <c r="I3421" s="144">
        <v>1</v>
      </c>
      <c r="J3421" s="146">
        <f t="shared" si="30"/>
        <v>0</v>
      </c>
    </row>
    <row r="3422" spans="1:10" s="32" customFormat="1" x14ac:dyDescent="0.3">
      <c r="A3422" s="32">
        <v>2017</v>
      </c>
      <c r="B3422" s="32" t="s">
        <v>102</v>
      </c>
      <c r="C3422" s="32" t="str">
        <f>VLOOKUP(B3422,lookup!A:C,3,FALSE)</f>
        <v>Non Metropolitan Fire Authorities</v>
      </c>
      <c r="D3422" s="32" t="str">
        <f>VLOOKUP(B3422,lookup!A:D,4,FALSE)</f>
        <v>E31000031</v>
      </c>
      <c r="E3422" s="32" t="s">
        <v>1087</v>
      </c>
      <c r="F3422" s="32" t="s">
        <v>157</v>
      </c>
      <c r="G3422" s="57">
        <v>0</v>
      </c>
      <c r="H3422" s="145"/>
      <c r="I3422" s="144">
        <v>0</v>
      </c>
      <c r="J3422" s="146">
        <f t="shared" si="30"/>
        <v>0</v>
      </c>
    </row>
    <row r="3423" spans="1:10" s="32" customFormat="1" x14ac:dyDescent="0.3">
      <c r="A3423" s="32">
        <v>2017</v>
      </c>
      <c r="B3423" s="32" t="s">
        <v>102</v>
      </c>
      <c r="C3423" s="32" t="str">
        <f>VLOOKUP(B3423,lookup!A:C,3,FALSE)</f>
        <v>Non Metropolitan Fire Authorities</v>
      </c>
      <c r="D3423" s="32" t="str">
        <f>VLOOKUP(B3423,lookup!A:D,4,FALSE)</f>
        <v>E31000031</v>
      </c>
      <c r="E3423" s="32" t="s">
        <v>176</v>
      </c>
      <c r="F3423" s="32" t="s">
        <v>157</v>
      </c>
      <c r="G3423" s="57">
        <v>3</v>
      </c>
      <c r="H3423" s="145"/>
      <c r="I3423" s="144">
        <v>3</v>
      </c>
      <c r="J3423" s="146">
        <f t="shared" si="30"/>
        <v>0</v>
      </c>
    </row>
    <row r="3424" spans="1:10" s="32" customFormat="1" x14ac:dyDescent="0.3">
      <c r="A3424" s="32">
        <v>2017</v>
      </c>
      <c r="B3424" s="32" t="s">
        <v>102</v>
      </c>
      <c r="C3424" s="32" t="str">
        <f>VLOOKUP(B3424,lookup!A:C,3,FALSE)</f>
        <v>Non Metropolitan Fire Authorities</v>
      </c>
      <c r="D3424" s="32" t="str">
        <f>VLOOKUP(B3424,lookup!A:D,4,FALSE)</f>
        <v>E31000031</v>
      </c>
      <c r="E3424" s="32" t="s">
        <v>175</v>
      </c>
      <c r="F3424" s="32" t="s">
        <v>158</v>
      </c>
      <c r="G3424" s="57">
        <v>295</v>
      </c>
      <c r="H3424" s="145"/>
      <c r="I3424" s="144">
        <v>295</v>
      </c>
      <c r="J3424" s="146">
        <f t="shared" si="30"/>
        <v>0</v>
      </c>
    </row>
    <row r="3425" spans="1:10" s="32" customFormat="1" x14ac:dyDescent="0.3">
      <c r="A3425" s="32">
        <v>2017</v>
      </c>
      <c r="B3425" s="32" t="s">
        <v>102</v>
      </c>
      <c r="C3425" s="32" t="str">
        <f>VLOOKUP(B3425,lookup!A:C,3,FALSE)</f>
        <v>Non Metropolitan Fire Authorities</v>
      </c>
      <c r="D3425" s="32" t="str">
        <f>VLOOKUP(B3425,lookup!A:D,4,FALSE)</f>
        <v>E31000031</v>
      </c>
      <c r="E3425" s="32" t="s">
        <v>177</v>
      </c>
      <c r="F3425" s="32" t="s">
        <v>158</v>
      </c>
      <c r="G3425" s="57">
        <v>1</v>
      </c>
      <c r="H3425" s="145"/>
      <c r="I3425" s="144">
        <v>1</v>
      </c>
      <c r="J3425" s="146">
        <f t="shared" si="30"/>
        <v>0</v>
      </c>
    </row>
    <row r="3426" spans="1:10" s="32" customFormat="1" x14ac:dyDescent="0.3">
      <c r="A3426" s="32">
        <v>2017</v>
      </c>
      <c r="B3426" s="32" t="s">
        <v>102</v>
      </c>
      <c r="C3426" s="32" t="str">
        <f>VLOOKUP(B3426,lookup!A:C,3,FALSE)</f>
        <v>Non Metropolitan Fire Authorities</v>
      </c>
      <c r="D3426" s="32" t="str">
        <f>VLOOKUP(B3426,lookup!A:D,4,FALSE)</f>
        <v>E31000031</v>
      </c>
      <c r="E3426" s="32" t="s">
        <v>178</v>
      </c>
      <c r="F3426" s="32" t="s">
        <v>158</v>
      </c>
      <c r="G3426" s="57">
        <v>0</v>
      </c>
      <c r="H3426" s="145"/>
      <c r="I3426" s="144">
        <v>0</v>
      </c>
      <c r="J3426" s="146">
        <f t="shared" si="30"/>
        <v>0</v>
      </c>
    </row>
    <row r="3427" spans="1:10" s="32" customFormat="1" x14ac:dyDescent="0.3">
      <c r="A3427" s="32">
        <v>2017</v>
      </c>
      <c r="B3427" s="32" t="s">
        <v>102</v>
      </c>
      <c r="C3427" s="32" t="str">
        <f>VLOOKUP(B3427,lookup!A:C,3,FALSE)</f>
        <v>Non Metropolitan Fire Authorities</v>
      </c>
      <c r="D3427" s="32" t="str">
        <f>VLOOKUP(B3427,lookup!A:D,4,FALSE)</f>
        <v>E31000031</v>
      </c>
      <c r="E3427" s="32" t="s">
        <v>179</v>
      </c>
      <c r="F3427" s="32" t="s">
        <v>158</v>
      </c>
      <c r="G3427" s="57">
        <v>0</v>
      </c>
      <c r="H3427" s="145"/>
      <c r="I3427" s="144">
        <v>0</v>
      </c>
      <c r="J3427" s="146">
        <f t="shared" si="30"/>
        <v>0</v>
      </c>
    </row>
    <row r="3428" spans="1:10" s="32" customFormat="1" x14ac:dyDescent="0.3">
      <c r="A3428" s="32">
        <v>2017</v>
      </c>
      <c r="B3428" s="32" t="s">
        <v>102</v>
      </c>
      <c r="C3428" s="32" t="str">
        <f>VLOOKUP(B3428,lookup!A:C,3,FALSE)</f>
        <v>Non Metropolitan Fire Authorities</v>
      </c>
      <c r="D3428" s="32" t="str">
        <f>VLOOKUP(B3428,lookup!A:D,4,FALSE)</f>
        <v>E31000031</v>
      </c>
      <c r="E3428" s="32" t="s">
        <v>1087</v>
      </c>
      <c r="F3428" s="32" t="s">
        <v>158</v>
      </c>
      <c r="G3428" s="57">
        <v>2</v>
      </c>
      <c r="H3428" s="145"/>
      <c r="I3428" s="144">
        <v>2</v>
      </c>
      <c r="J3428" s="146">
        <f t="shared" si="30"/>
        <v>0</v>
      </c>
    </row>
    <row r="3429" spans="1:10" s="32" customFormat="1" x14ac:dyDescent="0.3">
      <c r="A3429" s="32">
        <v>2017</v>
      </c>
      <c r="B3429" s="32" t="s">
        <v>102</v>
      </c>
      <c r="C3429" s="32" t="str">
        <f>VLOOKUP(B3429,lookup!A:C,3,FALSE)</f>
        <v>Non Metropolitan Fire Authorities</v>
      </c>
      <c r="D3429" s="32" t="str">
        <f>VLOOKUP(B3429,lookup!A:D,4,FALSE)</f>
        <v>E31000031</v>
      </c>
      <c r="E3429" s="32" t="s">
        <v>176</v>
      </c>
      <c r="F3429" s="32" t="s">
        <v>158</v>
      </c>
      <c r="G3429" s="57">
        <v>19</v>
      </c>
      <c r="H3429" s="145"/>
      <c r="I3429" s="144">
        <v>19</v>
      </c>
      <c r="J3429" s="146">
        <f t="shared" si="30"/>
        <v>0</v>
      </c>
    </row>
    <row r="3430" spans="1:10" s="32" customFormat="1" x14ac:dyDescent="0.3">
      <c r="A3430" s="32">
        <v>2017</v>
      </c>
      <c r="B3430" s="32" t="s">
        <v>102</v>
      </c>
      <c r="C3430" s="32" t="str">
        <f>VLOOKUP(B3430,lookup!A:C,3,FALSE)</f>
        <v>Non Metropolitan Fire Authorities</v>
      </c>
      <c r="D3430" s="32" t="str">
        <f>VLOOKUP(B3430,lookup!A:D,4,FALSE)</f>
        <v>E31000031</v>
      </c>
      <c r="E3430" s="32" t="s">
        <v>175</v>
      </c>
      <c r="F3430" s="32" t="s">
        <v>149</v>
      </c>
      <c r="G3430" s="57">
        <v>0</v>
      </c>
      <c r="H3430" s="145"/>
      <c r="I3430" s="144">
        <v>0</v>
      </c>
      <c r="J3430" s="146">
        <f t="shared" si="30"/>
        <v>0</v>
      </c>
    </row>
    <row r="3431" spans="1:10" s="32" customFormat="1" x14ac:dyDescent="0.3">
      <c r="A3431" s="32">
        <v>2017</v>
      </c>
      <c r="B3431" s="32" t="s">
        <v>102</v>
      </c>
      <c r="C3431" s="32" t="str">
        <f>VLOOKUP(B3431,lookup!A:C,3,FALSE)</f>
        <v>Non Metropolitan Fire Authorities</v>
      </c>
      <c r="D3431" s="32" t="str">
        <f>VLOOKUP(B3431,lookup!A:D,4,FALSE)</f>
        <v>E31000031</v>
      </c>
      <c r="E3431" s="32" t="s">
        <v>177</v>
      </c>
      <c r="F3431" s="32" t="s">
        <v>149</v>
      </c>
      <c r="G3431" s="57">
        <v>0</v>
      </c>
      <c r="H3431" s="145"/>
      <c r="I3431" s="144">
        <v>0</v>
      </c>
      <c r="J3431" s="146">
        <f t="shared" si="30"/>
        <v>0</v>
      </c>
    </row>
    <row r="3432" spans="1:10" s="32" customFormat="1" x14ac:dyDescent="0.3">
      <c r="A3432" s="32">
        <v>2017</v>
      </c>
      <c r="B3432" s="32" t="s">
        <v>102</v>
      </c>
      <c r="C3432" s="32" t="str">
        <f>VLOOKUP(B3432,lookup!A:C,3,FALSE)</f>
        <v>Non Metropolitan Fire Authorities</v>
      </c>
      <c r="D3432" s="32" t="str">
        <f>VLOOKUP(B3432,lookup!A:D,4,FALSE)</f>
        <v>E31000031</v>
      </c>
      <c r="E3432" s="32" t="s">
        <v>178</v>
      </c>
      <c r="F3432" s="32" t="s">
        <v>149</v>
      </c>
      <c r="G3432" s="57">
        <v>0</v>
      </c>
      <c r="H3432" s="145"/>
      <c r="I3432" s="144">
        <v>0</v>
      </c>
      <c r="J3432" s="146">
        <f t="shared" si="30"/>
        <v>0</v>
      </c>
    </row>
    <row r="3433" spans="1:10" s="32" customFormat="1" x14ac:dyDescent="0.3">
      <c r="A3433" s="32">
        <v>2017</v>
      </c>
      <c r="B3433" s="32" t="s">
        <v>102</v>
      </c>
      <c r="C3433" s="32" t="str">
        <f>VLOOKUP(B3433,lookup!A:C,3,FALSE)</f>
        <v>Non Metropolitan Fire Authorities</v>
      </c>
      <c r="D3433" s="32" t="str">
        <f>VLOOKUP(B3433,lookup!A:D,4,FALSE)</f>
        <v>E31000031</v>
      </c>
      <c r="E3433" s="32" t="s">
        <v>179</v>
      </c>
      <c r="F3433" s="32" t="s">
        <v>149</v>
      </c>
      <c r="G3433" s="57">
        <v>0</v>
      </c>
      <c r="H3433" s="145"/>
      <c r="I3433" s="144">
        <v>0</v>
      </c>
      <c r="J3433" s="146">
        <f t="shared" si="30"/>
        <v>0</v>
      </c>
    </row>
    <row r="3434" spans="1:10" s="32" customFormat="1" x14ac:dyDescent="0.3">
      <c r="A3434" s="32">
        <v>2017</v>
      </c>
      <c r="B3434" s="32" t="s">
        <v>102</v>
      </c>
      <c r="C3434" s="32" t="str">
        <f>VLOOKUP(B3434,lookup!A:C,3,FALSE)</f>
        <v>Non Metropolitan Fire Authorities</v>
      </c>
      <c r="D3434" s="32" t="str">
        <f>VLOOKUP(B3434,lookup!A:D,4,FALSE)</f>
        <v>E31000031</v>
      </c>
      <c r="E3434" s="32" t="s">
        <v>1087</v>
      </c>
      <c r="F3434" s="32" t="s">
        <v>149</v>
      </c>
      <c r="G3434" s="57">
        <v>0</v>
      </c>
      <c r="H3434" s="145"/>
      <c r="I3434" s="144">
        <v>0</v>
      </c>
      <c r="J3434" s="146">
        <f t="shared" si="30"/>
        <v>0</v>
      </c>
    </row>
    <row r="3435" spans="1:10" s="32" customFormat="1" x14ac:dyDescent="0.3">
      <c r="A3435" s="32">
        <v>2017</v>
      </c>
      <c r="B3435" s="32" t="s">
        <v>102</v>
      </c>
      <c r="C3435" s="32" t="str">
        <f>VLOOKUP(B3435,lookup!A:C,3,FALSE)</f>
        <v>Non Metropolitan Fire Authorities</v>
      </c>
      <c r="D3435" s="32" t="str">
        <f>VLOOKUP(B3435,lookup!A:D,4,FALSE)</f>
        <v>E31000031</v>
      </c>
      <c r="E3435" s="32" t="s">
        <v>176</v>
      </c>
      <c r="F3435" s="32" t="s">
        <v>149</v>
      </c>
      <c r="G3435" s="57">
        <v>0</v>
      </c>
      <c r="H3435" s="145"/>
      <c r="I3435" s="144">
        <v>0</v>
      </c>
      <c r="J3435" s="146">
        <f t="shared" si="30"/>
        <v>0</v>
      </c>
    </row>
    <row r="3436" spans="1:10" s="32" customFormat="1" x14ac:dyDescent="0.3">
      <c r="A3436" s="32">
        <v>2017</v>
      </c>
      <c r="B3436" s="32" t="s">
        <v>102</v>
      </c>
      <c r="C3436" s="32" t="str">
        <f>VLOOKUP(B3436,lookup!A:C,3,FALSE)</f>
        <v>Non Metropolitan Fire Authorities</v>
      </c>
      <c r="D3436" s="32" t="str">
        <f>VLOOKUP(B3436,lookup!A:D,4,FALSE)</f>
        <v>E31000031</v>
      </c>
      <c r="E3436" s="32" t="s">
        <v>175</v>
      </c>
      <c r="F3436" s="32" t="s">
        <v>150</v>
      </c>
      <c r="G3436" s="57">
        <v>68</v>
      </c>
      <c r="H3436" s="145"/>
      <c r="I3436" s="144">
        <v>68</v>
      </c>
      <c r="J3436" s="146">
        <f t="shared" si="30"/>
        <v>0</v>
      </c>
    </row>
    <row r="3437" spans="1:10" s="32" customFormat="1" x14ac:dyDescent="0.3">
      <c r="A3437" s="32">
        <v>2017</v>
      </c>
      <c r="B3437" s="32" t="s">
        <v>102</v>
      </c>
      <c r="C3437" s="32" t="str">
        <f>VLOOKUP(B3437,lookup!A:C,3,FALSE)</f>
        <v>Non Metropolitan Fire Authorities</v>
      </c>
      <c r="D3437" s="32" t="str">
        <f>VLOOKUP(B3437,lookup!A:D,4,FALSE)</f>
        <v>E31000031</v>
      </c>
      <c r="E3437" s="32" t="s">
        <v>177</v>
      </c>
      <c r="F3437" s="32" t="s">
        <v>150</v>
      </c>
      <c r="G3437" s="57">
        <v>0</v>
      </c>
      <c r="H3437" s="145"/>
      <c r="I3437" s="144">
        <v>0</v>
      </c>
      <c r="J3437" s="146">
        <f t="shared" si="30"/>
        <v>0</v>
      </c>
    </row>
    <row r="3438" spans="1:10" s="32" customFormat="1" x14ac:dyDescent="0.3">
      <c r="A3438" s="32">
        <v>2017</v>
      </c>
      <c r="B3438" s="32" t="s">
        <v>102</v>
      </c>
      <c r="C3438" s="32" t="str">
        <f>VLOOKUP(B3438,lookup!A:C,3,FALSE)</f>
        <v>Non Metropolitan Fire Authorities</v>
      </c>
      <c r="D3438" s="32" t="str">
        <f>VLOOKUP(B3438,lookup!A:D,4,FALSE)</f>
        <v>E31000031</v>
      </c>
      <c r="E3438" s="32" t="s">
        <v>178</v>
      </c>
      <c r="F3438" s="32" t="s">
        <v>150</v>
      </c>
      <c r="G3438" s="57">
        <v>2</v>
      </c>
      <c r="H3438" s="145"/>
      <c r="I3438" s="144">
        <v>2</v>
      </c>
      <c r="J3438" s="146">
        <f t="shared" si="30"/>
        <v>0</v>
      </c>
    </row>
    <row r="3439" spans="1:10" s="32" customFormat="1" x14ac:dyDescent="0.3">
      <c r="A3439" s="32">
        <v>2017</v>
      </c>
      <c r="B3439" s="32" t="s">
        <v>102</v>
      </c>
      <c r="C3439" s="32" t="str">
        <f>VLOOKUP(B3439,lookup!A:C,3,FALSE)</f>
        <v>Non Metropolitan Fire Authorities</v>
      </c>
      <c r="D3439" s="32" t="str">
        <f>VLOOKUP(B3439,lookup!A:D,4,FALSE)</f>
        <v>E31000031</v>
      </c>
      <c r="E3439" s="32" t="s">
        <v>179</v>
      </c>
      <c r="F3439" s="32" t="s">
        <v>150</v>
      </c>
      <c r="G3439" s="57">
        <v>0</v>
      </c>
      <c r="H3439" s="145"/>
      <c r="I3439" s="144">
        <v>0</v>
      </c>
      <c r="J3439" s="146">
        <f t="shared" si="30"/>
        <v>0</v>
      </c>
    </row>
    <row r="3440" spans="1:10" s="32" customFormat="1" x14ac:dyDescent="0.3">
      <c r="A3440" s="32">
        <v>2017</v>
      </c>
      <c r="B3440" s="32" t="s">
        <v>102</v>
      </c>
      <c r="C3440" s="32" t="str">
        <f>VLOOKUP(B3440,lookup!A:C,3,FALSE)</f>
        <v>Non Metropolitan Fire Authorities</v>
      </c>
      <c r="D3440" s="32" t="str">
        <f>VLOOKUP(B3440,lookup!A:D,4,FALSE)</f>
        <v>E31000031</v>
      </c>
      <c r="E3440" s="32" t="s">
        <v>1087</v>
      </c>
      <c r="F3440" s="32" t="s">
        <v>150</v>
      </c>
      <c r="G3440" s="57">
        <v>3</v>
      </c>
      <c r="H3440" s="145"/>
      <c r="I3440" s="144">
        <v>3</v>
      </c>
      <c r="J3440" s="146">
        <f t="shared" si="30"/>
        <v>0</v>
      </c>
    </row>
    <row r="3441" spans="1:10" s="32" customFormat="1" x14ac:dyDescent="0.3">
      <c r="A3441" s="32">
        <v>2017</v>
      </c>
      <c r="B3441" s="32" t="s">
        <v>102</v>
      </c>
      <c r="C3441" s="32" t="str">
        <f>VLOOKUP(B3441,lookup!A:C,3,FALSE)</f>
        <v>Non Metropolitan Fire Authorities</v>
      </c>
      <c r="D3441" s="32" t="str">
        <f>VLOOKUP(B3441,lookup!A:D,4,FALSE)</f>
        <v>E31000031</v>
      </c>
      <c r="E3441" s="32" t="s">
        <v>176</v>
      </c>
      <c r="F3441" s="32" t="s">
        <v>150</v>
      </c>
      <c r="G3441" s="57">
        <v>4</v>
      </c>
      <c r="H3441" s="145"/>
      <c r="I3441" s="144">
        <v>4</v>
      </c>
      <c r="J3441" s="146">
        <f t="shared" si="30"/>
        <v>0</v>
      </c>
    </row>
    <row r="3442" spans="1:10" s="32" customFormat="1" x14ac:dyDescent="0.3">
      <c r="A3442" s="32">
        <v>2017</v>
      </c>
      <c r="B3442" s="32" t="s">
        <v>105</v>
      </c>
      <c r="C3442" s="32" t="str">
        <f>VLOOKUP(B3442,lookup!A:C,3,FALSE)</f>
        <v>Non Metropolitan Fire Authorities</v>
      </c>
      <c r="D3442" s="32" t="str">
        <f>VLOOKUP(B3442,lookup!A:D,4,FALSE)</f>
        <v>E31000032</v>
      </c>
      <c r="E3442" s="32" t="s">
        <v>175</v>
      </c>
      <c r="F3442" s="32" t="s">
        <v>157</v>
      </c>
      <c r="G3442" s="57">
        <v>140</v>
      </c>
      <c r="H3442" s="145"/>
      <c r="I3442" s="144">
        <v>140</v>
      </c>
      <c r="J3442" s="146">
        <f t="shared" si="30"/>
        <v>0</v>
      </c>
    </row>
    <row r="3443" spans="1:10" s="32" customFormat="1" x14ac:dyDescent="0.3">
      <c r="A3443" s="32">
        <v>2017</v>
      </c>
      <c r="B3443" s="32" t="s">
        <v>105</v>
      </c>
      <c r="C3443" s="32" t="str">
        <f>VLOOKUP(B3443,lookup!A:C,3,FALSE)</f>
        <v>Non Metropolitan Fire Authorities</v>
      </c>
      <c r="D3443" s="32" t="str">
        <f>VLOOKUP(B3443,lookup!A:D,4,FALSE)</f>
        <v>E31000032</v>
      </c>
      <c r="E3443" s="32" t="s">
        <v>177</v>
      </c>
      <c r="F3443" s="32" t="s">
        <v>157</v>
      </c>
      <c r="G3443" s="57">
        <v>0</v>
      </c>
      <c r="H3443" s="145"/>
      <c r="I3443" s="144">
        <v>0</v>
      </c>
      <c r="J3443" s="146">
        <f t="shared" si="30"/>
        <v>0</v>
      </c>
    </row>
    <row r="3444" spans="1:10" s="32" customFormat="1" x14ac:dyDescent="0.3">
      <c r="A3444" s="32">
        <v>2017</v>
      </c>
      <c r="B3444" s="32" t="s">
        <v>105</v>
      </c>
      <c r="C3444" s="32" t="str">
        <f>VLOOKUP(B3444,lookup!A:C,3,FALSE)</f>
        <v>Non Metropolitan Fire Authorities</v>
      </c>
      <c r="D3444" s="32" t="str">
        <f>VLOOKUP(B3444,lookup!A:D,4,FALSE)</f>
        <v>E31000032</v>
      </c>
      <c r="E3444" s="32" t="s">
        <v>178</v>
      </c>
      <c r="F3444" s="32" t="s">
        <v>157</v>
      </c>
      <c r="G3444" s="57">
        <v>0</v>
      </c>
      <c r="H3444" s="145"/>
      <c r="I3444" s="144">
        <v>0</v>
      </c>
      <c r="J3444" s="146">
        <f t="shared" si="30"/>
        <v>0</v>
      </c>
    </row>
    <row r="3445" spans="1:10" s="32" customFormat="1" x14ac:dyDescent="0.3">
      <c r="A3445" s="32">
        <v>2017</v>
      </c>
      <c r="B3445" s="32" t="s">
        <v>105</v>
      </c>
      <c r="C3445" s="32" t="str">
        <f>VLOOKUP(B3445,lookup!A:C,3,FALSE)</f>
        <v>Non Metropolitan Fire Authorities</v>
      </c>
      <c r="D3445" s="32" t="str">
        <f>VLOOKUP(B3445,lookup!A:D,4,FALSE)</f>
        <v>E31000032</v>
      </c>
      <c r="E3445" s="32" t="s">
        <v>179</v>
      </c>
      <c r="F3445" s="32" t="s">
        <v>157</v>
      </c>
      <c r="G3445" s="57">
        <v>2</v>
      </c>
      <c r="H3445" s="145"/>
      <c r="I3445" s="144">
        <v>2</v>
      </c>
      <c r="J3445" s="146">
        <f t="shared" si="30"/>
        <v>0</v>
      </c>
    </row>
    <row r="3446" spans="1:10" s="32" customFormat="1" x14ac:dyDescent="0.3">
      <c r="A3446" s="32">
        <v>2017</v>
      </c>
      <c r="B3446" s="32" t="s">
        <v>105</v>
      </c>
      <c r="C3446" s="32" t="str">
        <f>VLOOKUP(B3446,lookup!A:C,3,FALSE)</f>
        <v>Non Metropolitan Fire Authorities</v>
      </c>
      <c r="D3446" s="32" t="str">
        <f>VLOOKUP(B3446,lookup!A:D,4,FALSE)</f>
        <v>E31000032</v>
      </c>
      <c r="E3446" s="32" t="s">
        <v>1087</v>
      </c>
      <c r="F3446" s="32" t="s">
        <v>157</v>
      </c>
      <c r="G3446" s="57">
        <v>2</v>
      </c>
      <c r="H3446" s="145"/>
      <c r="I3446" s="144">
        <v>2</v>
      </c>
      <c r="J3446" s="146">
        <f t="shared" si="30"/>
        <v>0</v>
      </c>
    </row>
    <row r="3447" spans="1:10" s="32" customFormat="1" x14ac:dyDescent="0.3">
      <c r="A3447" s="32">
        <v>2017</v>
      </c>
      <c r="B3447" s="32" t="s">
        <v>105</v>
      </c>
      <c r="C3447" s="32" t="str">
        <f>VLOOKUP(B3447,lookup!A:C,3,FALSE)</f>
        <v>Non Metropolitan Fire Authorities</v>
      </c>
      <c r="D3447" s="32" t="str">
        <f>VLOOKUP(B3447,lookup!A:D,4,FALSE)</f>
        <v>E31000032</v>
      </c>
      <c r="E3447" s="32" t="s">
        <v>176</v>
      </c>
      <c r="F3447" s="32" t="s">
        <v>157</v>
      </c>
      <c r="G3447" s="57">
        <v>34</v>
      </c>
      <c r="H3447" s="145"/>
      <c r="I3447" s="144">
        <v>34</v>
      </c>
      <c r="J3447" s="146">
        <f t="shared" si="30"/>
        <v>0</v>
      </c>
    </row>
    <row r="3448" spans="1:10" s="32" customFormat="1" x14ac:dyDescent="0.3">
      <c r="A3448" s="32">
        <v>2017</v>
      </c>
      <c r="B3448" s="32" t="s">
        <v>105</v>
      </c>
      <c r="C3448" s="32" t="str">
        <f>VLOOKUP(B3448,lookup!A:C,3,FALSE)</f>
        <v>Non Metropolitan Fire Authorities</v>
      </c>
      <c r="D3448" s="32" t="str">
        <f>VLOOKUP(B3448,lookup!A:D,4,FALSE)</f>
        <v>E31000032</v>
      </c>
      <c r="E3448" s="32" t="s">
        <v>175</v>
      </c>
      <c r="F3448" s="32" t="s">
        <v>158</v>
      </c>
      <c r="G3448" s="57">
        <v>224</v>
      </c>
      <c r="H3448" s="145"/>
      <c r="I3448" s="144">
        <v>224</v>
      </c>
      <c r="J3448" s="146">
        <f t="shared" si="30"/>
        <v>0</v>
      </c>
    </row>
    <row r="3449" spans="1:10" s="32" customFormat="1" x14ac:dyDescent="0.3">
      <c r="A3449" s="32">
        <v>2017</v>
      </c>
      <c r="B3449" s="32" t="s">
        <v>105</v>
      </c>
      <c r="C3449" s="32" t="str">
        <f>VLOOKUP(B3449,lookup!A:C,3,FALSE)</f>
        <v>Non Metropolitan Fire Authorities</v>
      </c>
      <c r="D3449" s="32" t="str">
        <f>VLOOKUP(B3449,lookup!A:D,4,FALSE)</f>
        <v>E31000032</v>
      </c>
      <c r="E3449" s="32" t="s">
        <v>177</v>
      </c>
      <c r="F3449" s="32" t="s">
        <v>158</v>
      </c>
      <c r="G3449" s="57">
        <v>0</v>
      </c>
      <c r="H3449" s="145"/>
      <c r="I3449" s="144">
        <v>0</v>
      </c>
      <c r="J3449" s="146">
        <f t="shared" si="30"/>
        <v>0</v>
      </c>
    </row>
    <row r="3450" spans="1:10" s="32" customFormat="1" x14ac:dyDescent="0.3">
      <c r="A3450" s="32">
        <v>2017</v>
      </c>
      <c r="B3450" s="32" t="s">
        <v>105</v>
      </c>
      <c r="C3450" s="32" t="str">
        <f>VLOOKUP(B3450,lookup!A:C,3,FALSE)</f>
        <v>Non Metropolitan Fire Authorities</v>
      </c>
      <c r="D3450" s="32" t="str">
        <f>VLOOKUP(B3450,lookup!A:D,4,FALSE)</f>
        <v>E31000032</v>
      </c>
      <c r="E3450" s="32" t="s">
        <v>178</v>
      </c>
      <c r="F3450" s="32" t="s">
        <v>158</v>
      </c>
      <c r="G3450" s="57">
        <v>0</v>
      </c>
      <c r="H3450" s="145"/>
      <c r="I3450" s="144">
        <v>0</v>
      </c>
      <c r="J3450" s="146">
        <f t="shared" si="30"/>
        <v>0</v>
      </c>
    </row>
    <row r="3451" spans="1:10" s="32" customFormat="1" x14ac:dyDescent="0.3">
      <c r="A3451" s="32">
        <v>2017</v>
      </c>
      <c r="B3451" s="32" t="s">
        <v>105</v>
      </c>
      <c r="C3451" s="32" t="str">
        <f>VLOOKUP(B3451,lookup!A:C,3,FALSE)</f>
        <v>Non Metropolitan Fire Authorities</v>
      </c>
      <c r="D3451" s="32" t="str">
        <f>VLOOKUP(B3451,lookup!A:D,4,FALSE)</f>
        <v>E31000032</v>
      </c>
      <c r="E3451" s="32" t="s">
        <v>179</v>
      </c>
      <c r="F3451" s="32" t="s">
        <v>158</v>
      </c>
      <c r="G3451" s="57">
        <v>0</v>
      </c>
      <c r="H3451" s="145"/>
      <c r="I3451" s="144">
        <v>0</v>
      </c>
      <c r="J3451" s="146">
        <f t="shared" si="30"/>
        <v>0</v>
      </c>
    </row>
    <row r="3452" spans="1:10" s="32" customFormat="1" x14ac:dyDescent="0.3">
      <c r="A3452" s="32">
        <v>2017</v>
      </c>
      <c r="B3452" s="32" t="s">
        <v>105</v>
      </c>
      <c r="C3452" s="32" t="str">
        <f>VLOOKUP(B3452,lookup!A:C,3,FALSE)</f>
        <v>Non Metropolitan Fire Authorities</v>
      </c>
      <c r="D3452" s="32" t="str">
        <f>VLOOKUP(B3452,lookup!A:D,4,FALSE)</f>
        <v>E31000032</v>
      </c>
      <c r="E3452" s="32" t="s">
        <v>1087</v>
      </c>
      <c r="F3452" s="32" t="s">
        <v>158</v>
      </c>
      <c r="G3452" s="57">
        <v>0</v>
      </c>
      <c r="H3452" s="145"/>
      <c r="I3452" s="144">
        <v>0</v>
      </c>
      <c r="J3452" s="146">
        <f t="shared" si="30"/>
        <v>0</v>
      </c>
    </row>
    <row r="3453" spans="1:10" s="32" customFormat="1" x14ac:dyDescent="0.3">
      <c r="A3453" s="32">
        <v>2017</v>
      </c>
      <c r="B3453" s="32" t="s">
        <v>105</v>
      </c>
      <c r="C3453" s="32" t="str">
        <f>VLOOKUP(B3453,lookup!A:C,3,FALSE)</f>
        <v>Non Metropolitan Fire Authorities</v>
      </c>
      <c r="D3453" s="32" t="str">
        <f>VLOOKUP(B3453,lookup!A:D,4,FALSE)</f>
        <v>E31000032</v>
      </c>
      <c r="E3453" s="32" t="s">
        <v>176</v>
      </c>
      <c r="F3453" s="32" t="s">
        <v>158</v>
      </c>
      <c r="G3453" s="57">
        <v>112</v>
      </c>
      <c r="H3453" s="145"/>
      <c r="I3453" s="144">
        <v>112</v>
      </c>
      <c r="J3453" s="146">
        <f t="shared" si="30"/>
        <v>0</v>
      </c>
    </row>
    <row r="3454" spans="1:10" s="32" customFormat="1" x14ac:dyDescent="0.3">
      <c r="A3454" s="32">
        <v>2017</v>
      </c>
      <c r="B3454" s="32" t="s">
        <v>105</v>
      </c>
      <c r="C3454" s="32" t="str">
        <f>VLOOKUP(B3454,lookup!A:C,3,FALSE)</f>
        <v>Non Metropolitan Fire Authorities</v>
      </c>
      <c r="D3454" s="32" t="str">
        <f>VLOOKUP(B3454,lookup!A:D,4,FALSE)</f>
        <v>E31000032</v>
      </c>
      <c r="E3454" s="32" t="s">
        <v>175</v>
      </c>
      <c r="F3454" s="32" t="s">
        <v>149</v>
      </c>
      <c r="G3454" s="57">
        <v>17</v>
      </c>
      <c r="H3454" s="145"/>
      <c r="I3454" s="144">
        <v>17</v>
      </c>
      <c r="J3454" s="146">
        <f t="shared" si="30"/>
        <v>0</v>
      </c>
    </row>
    <row r="3455" spans="1:10" s="32" customFormat="1" x14ac:dyDescent="0.3">
      <c r="A3455" s="32">
        <v>2017</v>
      </c>
      <c r="B3455" s="32" t="s">
        <v>105</v>
      </c>
      <c r="C3455" s="32" t="str">
        <f>VLOOKUP(B3455,lookup!A:C,3,FALSE)</f>
        <v>Non Metropolitan Fire Authorities</v>
      </c>
      <c r="D3455" s="32" t="str">
        <f>VLOOKUP(B3455,lookup!A:D,4,FALSE)</f>
        <v>E31000032</v>
      </c>
      <c r="E3455" s="32" t="s">
        <v>177</v>
      </c>
      <c r="F3455" s="32" t="s">
        <v>149</v>
      </c>
      <c r="G3455" s="57">
        <v>0</v>
      </c>
      <c r="H3455" s="145"/>
      <c r="I3455" s="144">
        <v>0</v>
      </c>
      <c r="J3455" s="146">
        <f t="shared" si="30"/>
        <v>0</v>
      </c>
    </row>
    <row r="3456" spans="1:10" s="32" customFormat="1" x14ac:dyDescent="0.3">
      <c r="A3456" s="32">
        <v>2017</v>
      </c>
      <c r="B3456" s="32" t="s">
        <v>105</v>
      </c>
      <c r="C3456" s="32" t="str">
        <f>VLOOKUP(B3456,lookup!A:C,3,FALSE)</f>
        <v>Non Metropolitan Fire Authorities</v>
      </c>
      <c r="D3456" s="32" t="str">
        <f>VLOOKUP(B3456,lookup!A:D,4,FALSE)</f>
        <v>E31000032</v>
      </c>
      <c r="E3456" s="32" t="s">
        <v>178</v>
      </c>
      <c r="F3456" s="32" t="s">
        <v>149</v>
      </c>
      <c r="G3456" s="57">
        <v>0</v>
      </c>
      <c r="H3456" s="145"/>
      <c r="I3456" s="144">
        <v>0</v>
      </c>
      <c r="J3456" s="146">
        <f t="shared" si="30"/>
        <v>0</v>
      </c>
    </row>
    <row r="3457" spans="1:10" s="32" customFormat="1" x14ac:dyDescent="0.3">
      <c r="A3457" s="32">
        <v>2017</v>
      </c>
      <c r="B3457" s="32" t="s">
        <v>105</v>
      </c>
      <c r="C3457" s="32" t="str">
        <f>VLOOKUP(B3457,lookup!A:C,3,FALSE)</f>
        <v>Non Metropolitan Fire Authorities</v>
      </c>
      <c r="D3457" s="32" t="str">
        <f>VLOOKUP(B3457,lookup!A:D,4,FALSE)</f>
        <v>E31000032</v>
      </c>
      <c r="E3457" s="32" t="s">
        <v>179</v>
      </c>
      <c r="F3457" s="32" t="s">
        <v>149</v>
      </c>
      <c r="G3457" s="57">
        <v>0</v>
      </c>
      <c r="H3457" s="145"/>
      <c r="I3457" s="144">
        <v>0</v>
      </c>
      <c r="J3457" s="146">
        <f t="shared" si="30"/>
        <v>0</v>
      </c>
    </row>
    <row r="3458" spans="1:10" s="32" customFormat="1" x14ac:dyDescent="0.3">
      <c r="A3458" s="32">
        <v>2017</v>
      </c>
      <c r="B3458" s="32" t="s">
        <v>105</v>
      </c>
      <c r="C3458" s="32" t="str">
        <f>VLOOKUP(B3458,lookup!A:C,3,FALSE)</f>
        <v>Non Metropolitan Fire Authorities</v>
      </c>
      <c r="D3458" s="32" t="str">
        <f>VLOOKUP(B3458,lookup!A:D,4,FALSE)</f>
        <v>E31000032</v>
      </c>
      <c r="E3458" s="32" t="s">
        <v>1087</v>
      </c>
      <c r="F3458" s="32" t="s">
        <v>149</v>
      </c>
      <c r="G3458" s="57">
        <v>0</v>
      </c>
      <c r="H3458" s="145"/>
      <c r="I3458" s="144">
        <v>0</v>
      </c>
      <c r="J3458" s="146">
        <f t="shared" si="30"/>
        <v>0</v>
      </c>
    </row>
    <row r="3459" spans="1:10" s="32" customFormat="1" x14ac:dyDescent="0.3">
      <c r="A3459" s="32">
        <v>2017</v>
      </c>
      <c r="B3459" s="32" t="s">
        <v>105</v>
      </c>
      <c r="C3459" s="32" t="str">
        <f>VLOOKUP(B3459,lookup!A:C,3,FALSE)</f>
        <v>Non Metropolitan Fire Authorities</v>
      </c>
      <c r="D3459" s="32" t="str">
        <f>VLOOKUP(B3459,lookup!A:D,4,FALSE)</f>
        <v>E31000032</v>
      </c>
      <c r="E3459" s="32" t="s">
        <v>176</v>
      </c>
      <c r="F3459" s="32" t="s">
        <v>149</v>
      </c>
      <c r="G3459" s="57">
        <v>3</v>
      </c>
      <c r="H3459" s="145"/>
      <c r="I3459" s="144">
        <v>3</v>
      </c>
      <c r="J3459" s="146">
        <f t="shared" ref="J3459:J3522" si="31">G3459-I3459</f>
        <v>0</v>
      </c>
    </row>
    <row r="3460" spans="1:10" s="32" customFormat="1" x14ac:dyDescent="0.3">
      <c r="A3460" s="32">
        <v>2017</v>
      </c>
      <c r="B3460" s="32" t="s">
        <v>105</v>
      </c>
      <c r="C3460" s="32" t="str">
        <f>VLOOKUP(B3460,lookup!A:C,3,FALSE)</f>
        <v>Non Metropolitan Fire Authorities</v>
      </c>
      <c r="D3460" s="32" t="str">
        <f>VLOOKUP(B3460,lookup!A:D,4,FALSE)</f>
        <v>E31000032</v>
      </c>
      <c r="E3460" s="32" t="s">
        <v>175</v>
      </c>
      <c r="F3460" s="32" t="s">
        <v>150</v>
      </c>
      <c r="G3460" s="57">
        <v>62</v>
      </c>
      <c r="H3460" s="145"/>
      <c r="I3460" s="144">
        <v>62</v>
      </c>
      <c r="J3460" s="146">
        <f t="shared" si="31"/>
        <v>0</v>
      </c>
    </row>
    <row r="3461" spans="1:10" s="32" customFormat="1" x14ac:dyDescent="0.3">
      <c r="A3461" s="32">
        <v>2017</v>
      </c>
      <c r="B3461" s="32" t="s">
        <v>105</v>
      </c>
      <c r="C3461" s="32" t="str">
        <f>VLOOKUP(B3461,lookup!A:C,3,FALSE)</f>
        <v>Non Metropolitan Fire Authorities</v>
      </c>
      <c r="D3461" s="32" t="str">
        <f>VLOOKUP(B3461,lookup!A:D,4,FALSE)</f>
        <v>E31000032</v>
      </c>
      <c r="E3461" s="32" t="s">
        <v>177</v>
      </c>
      <c r="F3461" s="32" t="s">
        <v>150</v>
      </c>
      <c r="G3461" s="57">
        <v>0</v>
      </c>
      <c r="H3461" s="145"/>
      <c r="I3461" s="144">
        <v>0</v>
      </c>
      <c r="J3461" s="146">
        <f t="shared" si="31"/>
        <v>0</v>
      </c>
    </row>
    <row r="3462" spans="1:10" s="32" customFormat="1" x14ac:dyDescent="0.3">
      <c r="A3462" s="32">
        <v>2017</v>
      </c>
      <c r="B3462" s="32" t="s">
        <v>105</v>
      </c>
      <c r="C3462" s="32" t="str">
        <f>VLOOKUP(B3462,lookup!A:C,3,FALSE)</f>
        <v>Non Metropolitan Fire Authorities</v>
      </c>
      <c r="D3462" s="32" t="str">
        <f>VLOOKUP(B3462,lookup!A:D,4,FALSE)</f>
        <v>E31000032</v>
      </c>
      <c r="E3462" s="32" t="s">
        <v>178</v>
      </c>
      <c r="F3462" s="32" t="s">
        <v>150</v>
      </c>
      <c r="G3462" s="57">
        <v>2</v>
      </c>
      <c r="H3462" s="145"/>
      <c r="I3462" s="144">
        <v>2</v>
      </c>
      <c r="J3462" s="146">
        <f t="shared" si="31"/>
        <v>0</v>
      </c>
    </row>
    <row r="3463" spans="1:10" s="32" customFormat="1" x14ac:dyDescent="0.3">
      <c r="A3463" s="32">
        <v>2017</v>
      </c>
      <c r="B3463" s="32" t="s">
        <v>105</v>
      </c>
      <c r="C3463" s="32" t="str">
        <f>VLOOKUP(B3463,lookup!A:C,3,FALSE)</f>
        <v>Non Metropolitan Fire Authorities</v>
      </c>
      <c r="D3463" s="32" t="str">
        <f>VLOOKUP(B3463,lookup!A:D,4,FALSE)</f>
        <v>E31000032</v>
      </c>
      <c r="E3463" s="32" t="s">
        <v>179</v>
      </c>
      <c r="F3463" s="32" t="s">
        <v>150</v>
      </c>
      <c r="G3463" s="57">
        <v>0</v>
      </c>
      <c r="H3463" s="145"/>
      <c r="I3463" s="144">
        <v>0</v>
      </c>
      <c r="J3463" s="146">
        <f t="shared" si="31"/>
        <v>0</v>
      </c>
    </row>
    <row r="3464" spans="1:10" s="32" customFormat="1" x14ac:dyDescent="0.3">
      <c r="A3464" s="32">
        <v>2017</v>
      </c>
      <c r="B3464" s="32" t="s">
        <v>105</v>
      </c>
      <c r="C3464" s="32" t="str">
        <f>VLOOKUP(B3464,lookup!A:C,3,FALSE)</f>
        <v>Non Metropolitan Fire Authorities</v>
      </c>
      <c r="D3464" s="32" t="str">
        <f>VLOOKUP(B3464,lookup!A:D,4,FALSE)</f>
        <v>E31000032</v>
      </c>
      <c r="E3464" s="32" t="s">
        <v>1087</v>
      </c>
      <c r="F3464" s="32" t="s">
        <v>150</v>
      </c>
      <c r="G3464" s="57">
        <v>0</v>
      </c>
      <c r="H3464" s="145"/>
      <c r="I3464" s="144">
        <v>0</v>
      </c>
      <c r="J3464" s="146">
        <f t="shared" si="31"/>
        <v>0</v>
      </c>
    </row>
    <row r="3465" spans="1:10" s="32" customFormat="1" x14ac:dyDescent="0.3">
      <c r="A3465" s="32">
        <v>2017</v>
      </c>
      <c r="B3465" s="32" t="s">
        <v>105</v>
      </c>
      <c r="C3465" s="32" t="str">
        <f>VLOOKUP(B3465,lookup!A:C,3,FALSE)</f>
        <v>Non Metropolitan Fire Authorities</v>
      </c>
      <c r="D3465" s="32" t="str">
        <f>VLOOKUP(B3465,lookup!A:D,4,FALSE)</f>
        <v>E31000032</v>
      </c>
      <c r="E3465" s="32" t="s">
        <v>176</v>
      </c>
      <c r="F3465" s="32" t="s">
        <v>150</v>
      </c>
      <c r="G3465" s="57">
        <v>14</v>
      </c>
      <c r="H3465" s="145"/>
      <c r="I3465" s="144">
        <v>14</v>
      </c>
      <c r="J3465" s="146">
        <f t="shared" si="31"/>
        <v>0</v>
      </c>
    </row>
    <row r="3466" spans="1:10" s="32" customFormat="1" x14ac:dyDescent="0.3">
      <c r="A3466" s="32">
        <v>2017</v>
      </c>
      <c r="B3466" s="32" t="s">
        <v>108</v>
      </c>
      <c r="C3466" s="32" t="str">
        <f>VLOOKUP(B3466,lookup!A:C,3,FALSE)</f>
        <v>Metropolitan Fire Authorities</v>
      </c>
      <c r="D3466" s="32" t="str">
        <f>VLOOKUP(B3466,lookup!A:D,4,FALSE)</f>
        <v>E31000042</v>
      </c>
      <c r="E3466" s="32" t="s">
        <v>175</v>
      </c>
      <c r="F3466" s="32" t="s">
        <v>157</v>
      </c>
      <c r="G3466" s="57">
        <v>550</v>
      </c>
      <c r="H3466" s="145"/>
      <c r="I3466" s="144">
        <v>550</v>
      </c>
      <c r="J3466" s="146">
        <f t="shared" si="31"/>
        <v>0</v>
      </c>
    </row>
    <row r="3467" spans="1:10" s="32" customFormat="1" x14ac:dyDescent="0.3">
      <c r="A3467" s="32">
        <v>2017</v>
      </c>
      <c r="B3467" s="32" t="s">
        <v>108</v>
      </c>
      <c r="C3467" s="32" t="str">
        <f>VLOOKUP(B3467,lookup!A:C,3,FALSE)</f>
        <v>Metropolitan Fire Authorities</v>
      </c>
      <c r="D3467" s="32" t="str">
        <f>VLOOKUP(B3467,lookup!A:D,4,FALSE)</f>
        <v>E31000042</v>
      </c>
      <c r="E3467" s="32" t="s">
        <v>177</v>
      </c>
      <c r="F3467" s="32" t="s">
        <v>157</v>
      </c>
      <c r="G3467" s="57">
        <v>5</v>
      </c>
      <c r="H3467" s="145"/>
      <c r="I3467" s="144">
        <v>5</v>
      </c>
      <c r="J3467" s="146">
        <f t="shared" si="31"/>
        <v>0</v>
      </c>
    </row>
    <row r="3468" spans="1:10" s="32" customFormat="1" x14ac:dyDescent="0.3">
      <c r="A3468" s="32">
        <v>2017</v>
      </c>
      <c r="B3468" s="32" t="s">
        <v>108</v>
      </c>
      <c r="C3468" s="32" t="str">
        <f>VLOOKUP(B3468,lookup!A:C,3,FALSE)</f>
        <v>Metropolitan Fire Authorities</v>
      </c>
      <c r="D3468" s="32" t="str">
        <f>VLOOKUP(B3468,lookup!A:D,4,FALSE)</f>
        <v>E31000042</v>
      </c>
      <c r="E3468" s="32" t="s">
        <v>178</v>
      </c>
      <c r="F3468" s="32" t="s">
        <v>157</v>
      </c>
      <c r="G3468" s="57">
        <v>1</v>
      </c>
      <c r="H3468" s="145"/>
      <c r="I3468" s="144">
        <v>1</v>
      </c>
      <c r="J3468" s="146">
        <f t="shared" si="31"/>
        <v>0</v>
      </c>
    </row>
    <row r="3469" spans="1:10" s="32" customFormat="1" x14ac:dyDescent="0.3">
      <c r="A3469" s="32">
        <v>2017</v>
      </c>
      <c r="B3469" s="32" t="s">
        <v>108</v>
      </c>
      <c r="C3469" s="32" t="str">
        <f>VLOOKUP(B3469,lookup!A:C,3,FALSE)</f>
        <v>Metropolitan Fire Authorities</v>
      </c>
      <c r="D3469" s="32" t="str">
        <f>VLOOKUP(B3469,lookup!A:D,4,FALSE)</f>
        <v>E31000042</v>
      </c>
      <c r="E3469" s="32" t="s">
        <v>179</v>
      </c>
      <c r="F3469" s="32" t="s">
        <v>157</v>
      </c>
      <c r="G3469" s="57">
        <v>6</v>
      </c>
      <c r="H3469" s="145"/>
      <c r="I3469" s="144">
        <v>6</v>
      </c>
      <c r="J3469" s="146">
        <f t="shared" si="31"/>
        <v>0</v>
      </c>
    </row>
    <row r="3470" spans="1:10" s="32" customFormat="1" x14ac:dyDescent="0.3">
      <c r="A3470" s="32">
        <v>2017</v>
      </c>
      <c r="B3470" s="32" t="s">
        <v>108</v>
      </c>
      <c r="C3470" s="32" t="str">
        <f>VLOOKUP(B3470,lookup!A:C,3,FALSE)</f>
        <v>Metropolitan Fire Authorities</v>
      </c>
      <c r="D3470" s="32" t="str">
        <f>VLOOKUP(B3470,lookup!A:D,4,FALSE)</f>
        <v>E31000042</v>
      </c>
      <c r="E3470" s="32" t="s">
        <v>1087</v>
      </c>
      <c r="F3470" s="32" t="s">
        <v>157</v>
      </c>
      <c r="G3470" s="57">
        <v>3</v>
      </c>
      <c r="H3470" s="145"/>
      <c r="I3470" s="144">
        <v>3</v>
      </c>
      <c r="J3470" s="146">
        <f t="shared" si="31"/>
        <v>0</v>
      </c>
    </row>
    <row r="3471" spans="1:10" s="32" customFormat="1" x14ac:dyDescent="0.3">
      <c r="A3471" s="32">
        <v>2017</v>
      </c>
      <c r="B3471" s="32" t="s">
        <v>108</v>
      </c>
      <c r="C3471" s="32" t="str">
        <f>VLOOKUP(B3471,lookup!A:C,3,FALSE)</f>
        <v>Metropolitan Fire Authorities</v>
      </c>
      <c r="D3471" s="32" t="str">
        <f>VLOOKUP(B3471,lookup!A:D,4,FALSE)</f>
        <v>E31000042</v>
      </c>
      <c r="E3471" s="32" t="s">
        <v>176</v>
      </c>
      <c r="F3471" s="32" t="s">
        <v>157</v>
      </c>
      <c r="G3471" s="57">
        <v>2</v>
      </c>
      <c r="H3471" s="145"/>
      <c r="I3471" s="144">
        <v>2</v>
      </c>
      <c r="J3471" s="146">
        <f t="shared" si="31"/>
        <v>0</v>
      </c>
    </row>
    <row r="3472" spans="1:10" s="32" customFormat="1" x14ac:dyDescent="0.3">
      <c r="A3472" s="32">
        <v>2017</v>
      </c>
      <c r="B3472" s="32" t="s">
        <v>108</v>
      </c>
      <c r="C3472" s="32" t="str">
        <f>VLOOKUP(B3472,lookup!A:C,3,FALSE)</f>
        <v>Metropolitan Fire Authorities</v>
      </c>
      <c r="D3472" s="32" t="str">
        <f>VLOOKUP(B3472,lookup!A:D,4,FALSE)</f>
        <v>E31000042</v>
      </c>
      <c r="E3472" s="32" t="s">
        <v>175</v>
      </c>
      <c r="F3472" s="32" t="s">
        <v>158</v>
      </c>
      <c r="G3472" s="57">
        <v>78</v>
      </c>
      <c r="H3472" s="145"/>
      <c r="I3472" s="144">
        <v>78</v>
      </c>
      <c r="J3472" s="146">
        <f t="shared" si="31"/>
        <v>0</v>
      </c>
    </row>
    <row r="3473" spans="1:10" s="32" customFormat="1" x14ac:dyDescent="0.3">
      <c r="A3473" s="32">
        <v>2017</v>
      </c>
      <c r="B3473" s="32" t="s">
        <v>108</v>
      </c>
      <c r="C3473" s="32" t="str">
        <f>VLOOKUP(B3473,lookup!A:C,3,FALSE)</f>
        <v>Metropolitan Fire Authorities</v>
      </c>
      <c r="D3473" s="32" t="str">
        <f>VLOOKUP(B3473,lookup!A:D,4,FALSE)</f>
        <v>E31000042</v>
      </c>
      <c r="E3473" s="32" t="s">
        <v>177</v>
      </c>
      <c r="F3473" s="32" t="s">
        <v>158</v>
      </c>
      <c r="G3473" s="57">
        <v>1</v>
      </c>
      <c r="H3473" s="145"/>
      <c r="I3473" s="144">
        <v>1</v>
      </c>
      <c r="J3473" s="146">
        <f t="shared" si="31"/>
        <v>0</v>
      </c>
    </row>
    <row r="3474" spans="1:10" s="32" customFormat="1" x14ac:dyDescent="0.3">
      <c r="A3474" s="32">
        <v>2017</v>
      </c>
      <c r="B3474" s="32" t="s">
        <v>108</v>
      </c>
      <c r="C3474" s="32" t="str">
        <f>VLOOKUP(B3474,lookup!A:C,3,FALSE)</f>
        <v>Metropolitan Fire Authorities</v>
      </c>
      <c r="D3474" s="32" t="str">
        <f>VLOOKUP(B3474,lookup!A:D,4,FALSE)</f>
        <v>E31000042</v>
      </c>
      <c r="E3474" s="32" t="s">
        <v>178</v>
      </c>
      <c r="F3474" s="32" t="s">
        <v>158</v>
      </c>
      <c r="G3474" s="57">
        <v>0</v>
      </c>
      <c r="H3474" s="145"/>
      <c r="I3474" s="144">
        <v>0</v>
      </c>
      <c r="J3474" s="146">
        <f t="shared" si="31"/>
        <v>0</v>
      </c>
    </row>
    <row r="3475" spans="1:10" s="32" customFormat="1" x14ac:dyDescent="0.3">
      <c r="A3475" s="32">
        <v>2017</v>
      </c>
      <c r="B3475" s="32" t="s">
        <v>108</v>
      </c>
      <c r="C3475" s="32" t="str">
        <f>VLOOKUP(B3475,lookup!A:C,3,FALSE)</f>
        <v>Metropolitan Fire Authorities</v>
      </c>
      <c r="D3475" s="32" t="str">
        <f>VLOOKUP(B3475,lookup!A:D,4,FALSE)</f>
        <v>E31000042</v>
      </c>
      <c r="E3475" s="32" t="s">
        <v>179</v>
      </c>
      <c r="F3475" s="32" t="s">
        <v>158</v>
      </c>
      <c r="G3475" s="57">
        <v>0</v>
      </c>
      <c r="H3475" s="145"/>
      <c r="I3475" s="144">
        <v>0</v>
      </c>
      <c r="J3475" s="146">
        <f t="shared" si="31"/>
        <v>0</v>
      </c>
    </row>
    <row r="3476" spans="1:10" s="32" customFormat="1" x14ac:dyDescent="0.3">
      <c r="A3476" s="32">
        <v>2017</v>
      </c>
      <c r="B3476" s="32" t="s">
        <v>108</v>
      </c>
      <c r="C3476" s="32" t="str">
        <f>VLOOKUP(B3476,lookup!A:C,3,FALSE)</f>
        <v>Metropolitan Fire Authorities</v>
      </c>
      <c r="D3476" s="32" t="str">
        <f>VLOOKUP(B3476,lookup!A:D,4,FALSE)</f>
        <v>E31000042</v>
      </c>
      <c r="E3476" s="32" t="s">
        <v>1087</v>
      </c>
      <c r="F3476" s="32" t="s">
        <v>158</v>
      </c>
      <c r="G3476" s="57">
        <v>0</v>
      </c>
      <c r="H3476" s="145"/>
      <c r="I3476" s="144">
        <v>0</v>
      </c>
      <c r="J3476" s="146">
        <f t="shared" si="31"/>
        <v>0</v>
      </c>
    </row>
    <row r="3477" spans="1:10" s="32" customFormat="1" x14ac:dyDescent="0.3">
      <c r="A3477" s="32">
        <v>2017</v>
      </c>
      <c r="B3477" s="32" t="s">
        <v>108</v>
      </c>
      <c r="C3477" s="32" t="str">
        <f>VLOOKUP(B3477,lookup!A:C,3,FALSE)</f>
        <v>Metropolitan Fire Authorities</v>
      </c>
      <c r="D3477" s="32" t="str">
        <f>VLOOKUP(B3477,lookup!A:D,4,FALSE)</f>
        <v>E31000042</v>
      </c>
      <c r="E3477" s="32" t="s">
        <v>176</v>
      </c>
      <c r="F3477" s="32" t="s">
        <v>158</v>
      </c>
      <c r="G3477" s="57">
        <v>4</v>
      </c>
      <c r="H3477" s="145"/>
      <c r="I3477" s="144">
        <v>4</v>
      </c>
      <c r="J3477" s="146">
        <f t="shared" si="31"/>
        <v>0</v>
      </c>
    </row>
    <row r="3478" spans="1:10" s="32" customFormat="1" x14ac:dyDescent="0.3">
      <c r="A3478" s="32">
        <v>2017</v>
      </c>
      <c r="B3478" s="32" t="s">
        <v>108</v>
      </c>
      <c r="C3478" s="32" t="str">
        <f>VLOOKUP(B3478,lookup!A:C,3,FALSE)</f>
        <v>Metropolitan Fire Authorities</v>
      </c>
      <c r="D3478" s="32" t="str">
        <f>VLOOKUP(B3478,lookup!A:D,4,FALSE)</f>
        <v>E31000042</v>
      </c>
      <c r="E3478" s="32" t="s">
        <v>175</v>
      </c>
      <c r="F3478" s="32" t="s">
        <v>149</v>
      </c>
      <c r="G3478" s="57">
        <v>24</v>
      </c>
      <c r="H3478" s="145"/>
      <c r="I3478" s="144">
        <v>24</v>
      </c>
      <c r="J3478" s="146">
        <f t="shared" si="31"/>
        <v>0</v>
      </c>
    </row>
    <row r="3479" spans="1:10" s="32" customFormat="1" x14ac:dyDescent="0.3">
      <c r="A3479" s="32">
        <v>2017</v>
      </c>
      <c r="B3479" s="32" t="s">
        <v>108</v>
      </c>
      <c r="C3479" s="32" t="str">
        <f>VLOOKUP(B3479,lookup!A:C,3,FALSE)</f>
        <v>Metropolitan Fire Authorities</v>
      </c>
      <c r="D3479" s="32" t="str">
        <f>VLOOKUP(B3479,lookup!A:D,4,FALSE)</f>
        <v>E31000042</v>
      </c>
      <c r="E3479" s="32" t="s">
        <v>177</v>
      </c>
      <c r="F3479" s="32" t="s">
        <v>149</v>
      </c>
      <c r="G3479" s="57">
        <v>1</v>
      </c>
      <c r="H3479" s="145"/>
      <c r="I3479" s="144">
        <v>1</v>
      </c>
      <c r="J3479" s="146">
        <f t="shared" si="31"/>
        <v>0</v>
      </c>
    </row>
    <row r="3480" spans="1:10" s="32" customFormat="1" x14ac:dyDescent="0.3">
      <c r="A3480" s="32">
        <v>2017</v>
      </c>
      <c r="B3480" s="32" t="s">
        <v>108</v>
      </c>
      <c r="C3480" s="32" t="str">
        <f>VLOOKUP(B3480,lookup!A:C,3,FALSE)</f>
        <v>Metropolitan Fire Authorities</v>
      </c>
      <c r="D3480" s="32" t="str">
        <f>VLOOKUP(B3480,lookup!A:D,4,FALSE)</f>
        <v>E31000042</v>
      </c>
      <c r="E3480" s="32" t="s">
        <v>178</v>
      </c>
      <c r="F3480" s="32" t="s">
        <v>149</v>
      </c>
      <c r="G3480" s="57">
        <v>0</v>
      </c>
      <c r="H3480" s="145"/>
      <c r="I3480" s="144">
        <v>0</v>
      </c>
      <c r="J3480" s="146">
        <f t="shared" si="31"/>
        <v>0</v>
      </c>
    </row>
    <row r="3481" spans="1:10" s="32" customFormat="1" x14ac:dyDescent="0.3">
      <c r="A3481" s="32">
        <v>2017</v>
      </c>
      <c r="B3481" s="32" t="s">
        <v>108</v>
      </c>
      <c r="C3481" s="32" t="str">
        <f>VLOOKUP(B3481,lookup!A:C,3,FALSE)</f>
        <v>Metropolitan Fire Authorities</v>
      </c>
      <c r="D3481" s="32" t="str">
        <f>VLOOKUP(B3481,lookup!A:D,4,FALSE)</f>
        <v>E31000042</v>
      </c>
      <c r="E3481" s="32" t="s">
        <v>179</v>
      </c>
      <c r="F3481" s="32" t="s">
        <v>149</v>
      </c>
      <c r="G3481" s="57">
        <v>0</v>
      </c>
      <c r="H3481" s="145"/>
      <c r="I3481" s="144">
        <v>0</v>
      </c>
      <c r="J3481" s="146">
        <f t="shared" si="31"/>
        <v>0</v>
      </c>
    </row>
    <row r="3482" spans="1:10" s="32" customFormat="1" x14ac:dyDescent="0.3">
      <c r="A3482" s="32">
        <v>2017</v>
      </c>
      <c r="B3482" s="32" t="s">
        <v>108</v>
      </c>
      <c r="C3482" s="32" t="str">
        <f>VLOOKUP(B3482,lookup!A:C,3,FALSE)</f>
        <v>Metropolitan Fire Authorities</v>
      </c>
      <c r="D3482" s="32" t="str">
        <f>VLOOKUP(B3482,lookup!A:D,4,FALSE)</f>
        <v>E31000042</v>
      </c>
      <c r="E3482" s="32" t="s">
        <v>1087</v>
      </c>
      <c r="F3482" s="32" t="s">
        <v>149</v>
      </c>
      <c r="G3482" s="57">
        <v>0</v>
      </c>
      <c r="H3482" s="145"/>
      <c r="I3482" s="144">
        <v>0</v>
      </c>
      <c r="J3482" s="146">
        <f t="shared" si="31"/>
        <v>0</v>
      </c>
    </row>
    <row r="3483" spans="1:10" s="32" customFormat="1" x14ac:dyDescent="0.3">
      <c r="A3483" s="32">
        <v>2017</v>
      </c>
      <c r="B3483" s="32" t="s">
        <v>108</v>
      </c>
      <c r="C3483" s="32" t="str">
        <f>VLOOKUP(B3483,lookup!A:C,3,FALSE)</f>
        <v>Metropolitan Fire Authorities</v>
      </c>
      <c r="D3483" s="32" t="str">
        <f>VLOOKUP(B3483,lookup!A:D,4,FALSE)</f>
        <v>E31000042</v>
      </c>
      <c r="E3483" s="32" t="s">
        <v>176</v>
      </c>
      <c r="F3483" s="32" t="s">
        <v>149</v>
      </c>
      <c r="G3483" s="57">
        <v>0</v>
      </c>
      <c r="H3483" s="145"/>
      <c r="I3483" s="144">
        <v>0</v>
      </c>
      <c r="J3483" s="146">
        <f t="shared" si="31"/>
        <v>0</v>
      </c>
    </row>
    <row r="3484" spans="1:10" s="32" customFormat="1" x14ac:dyDescent="0.3">
      <c r="A3484" s="32">
        <v>2017</v>
      </c>
      <c r="B3484" s="32" t="s">
        <v>108</v>
      </c>
      <c r="C3484" s="32" t="str">
        <f>VLOOKUP(B3484,lookup!A:C,3,FALSE)</f>
        <v>Metropolitan Fire Authorities</v>
      </c>
      <c r="D3484" s="32" t="str">
        <f>VLOOKUP(B3484,lookup!A:D,4,FALSE)</f>
        <v>E31000042</v>
      </c>
      <c r="E3484" s="32" t="s">
        <v>175</v>
      </c>
      <c r="F3484" s="32" t="s">
        <v>150</v>
      </c>
      <c r="G3484" s="57">
        <v>185</v>
      </c>
      <c r="H3484" s="145"/>
      <c r="I3484" s="144">
        <v>185</v>
      </c>
      <c r="J3484" s="146">
        <f t="shared" si="31"/>
        <v>0</v>
      </c>
    </row>
    <row r="3485" spans="1:10" s="32" customFormat="1" x14ac:dyDescent="0.3">
      <c r="A3485" s="32">
        <v>2017</v>
      </c>
      <c r="B3485" s="32" t="s">
        <v>108</v>
      </c>
      <c r="C3485" s="32" t="str">
        <f>VLOOKUP(B3485,lookup!A:C,3,FALSE)</f>
        <v>Metropolitan Fire Authorities</v>
      </c>
      <c r="D3485" s="32" t="str">
        <f>VLOOKUP(B3485,lookup!A:D,4,FALSE)</f>
        <v>E31000042</v>
      </c>
      <c r="E3485" s="32" t="s">
        <v>177</v>
      </c>
      <c r="F3485" s="32" t="s">
        <v>150</v>
      </c>
      <c r="G3485" s="57">
        <v>2</v>
      </c>
      <c r="H3485" s="145"/>
      <c r="I3485" s="144">
        <v>2</v>
      </c>
      <c r="J3485" s="146">
        <f t="shared" si="31"/>
        <v>0</v>
      </c>
    </row>
    <row r="3486" spans="1:10" s="32" customFormat="1" x14ac:dyDescent="0.3">
      <c r="A3486" s="32">
        <v>2017</v>
      </c>
      <c r="B3486" s="32" t="s">
        <v>108</v>
      </c>
      <c r="C3486" s="32" t="str">
        <f>VLOOKUP(B3486,lookup!A:C,3,FALSE)</f>
        <v>Metropolitan Fire Authorities</v>
      </c>
      <c r="D3486" s="32" t="str">
        <f>VLOOKUP(B3486,lookup!A:D,4,FALSE)</f>
        <v>E31000042</v>
      </c>
      <c r="E3486" s="32" t="s">
        <v>178</v>
      </c>
      <c r="F3486" s="32" t="s">
        <v>150</v>
      </c>
      <c r="G3486" s="57">
        <v>3</v>
      </c>
      <c r="H3486" s="145"/>
      <c r="I3486" s="144">
        <v>3</v>
      </c>
      <c r="J3486" s="146">
        <f t="shared" si="31"/>
        <v>0</v>
      </c>
    </row>
    <row r="3487" spans="1:10" s="32" customFormat="1" x14ac:dyDescent="0.3">
      <c r="A3487" s="32">
        <v>2017</v>
      </c>
      <c r="B3487" s="32" t="s">
        <v>108</v>
      </c>
      <c r="C3487" s="32" t="str">
        <f>VLOOKUP(B3487,lookup!A:C,3,FALSE)</f>
        <v>Metropolitan Fire Authorities</v>
      </c>
      <c r="D3487" s="32" t="str">
        <f>VLOOKUP(B3487,lookup!A:D,4,FALSE)</f>
        <v>E31000042</v>
      </c>
      <c r="E3487" s="32" t="s">
        <v>179</v>
      </c>
      <c r="F3487" s="32" t="s">
        <v>150</v>
      </c>
      <c r="G3487" s="57">
        <v>5</v>
      </c>
      <c r="H3487" s="145"/>
      <c r="I3487" s="144">
        <v>5</v>
      </c>
      <c r="J3487" s="146">
        <f t="shared" si="31"/>
        <v>0</v>
      </c>
    </row>
    <row r="3488" spans="1:10" s="32" customFormat="1" x14ac:dyDescent="0.3">
      <c r="A3488" s="32">
        <v>2017</v>
      </c>
      <c r="B3488" s="32" t="s">
        <v>108</v>
      </c>
      <c r="C3488" s="32" t="str">
        <f>VLOOKUP(B3488,lookup!A:C,3,FALSE)</f>
        <v>Metropolitan Fire Authorities</v>
      </c>
      <c r="D3488" s="32" t="str">
        <f>VLOOKUP(B3488,lookup!A:D,4,FALSE)</f>
        <v>E31000042</v>
      </c>
      <c r="E3488" s="32" t="s">
        <v>1087</v>
      </c>
      <c r="F3488" s="32" t="s">
        <v>150</v>
      </c>
      <c r="G3488" s="57">
        <v>5</v>
      </c>
      <c r="H3488" s="145"/>
      <c r="I3488" s="144">
        <v>5</v>
      </c>
      <c r="J3488" s="146">
        <f t="shared" si="31"/>
        <v>0</v>
      </c>
    </row>
    <row r="3489" spans="1:10" s="32" customFormat="1" x14ac:dyDescent="0.3">
      <c r="A3489" s="32">
        <v>2017</v>
      </c>
      <c r="B3489" s="32" t="s">
        <v>108</v>
      </c>
      <c r="C3489" s="32" t="str">
        <f>VLOOKUP(B3489,lookup!A:C,3,FALSE)</f>
        <v>Metropolitan Fire Authorities</v>
      </c>
      <c r="D3489" s="32" t="str">
        <f>VLOOKUP(B3489,lookup!A:D,4,FALSE)</f>
        <v>E31000042</v>
      </c>
      <c r="E3489" s="32" t="s">
        <v>176</v>
      </c>
      <c r="F3489" s="32" t="s">
        <v>150</v>
      </c>
      <c r="G3489" s="57">
        <v>2</v>
      </c>
      <c r="H3489" s="145"/>
      <c r="I3489" s="144">
        <v>2</v>
      </c>
      <c r="J3489" s="146">
        <f t="shared" si="31"/>
        <v>0</v>
      </c>
    </row>
    <row r="3490" spans="1:10" s="32" customFormat="1" x14ac:dyDescent="0.3">
      <c r="A3490" s="32">
        <v>2017</v>
      </c>
      <c r="B3490" s="32" t="s">
        <v>111</v>
      </c>
      <c r="C3490" s="32" t="str">
        <f>VLOOKUP(B3490,lookup!A:C,3,FALSE)</f>
        <v>Non Metropolitan Fire Authorities</v>
      </c>
      <c r="D3490" s="32" t="str">
        <f>VLOOKUP(B3490,lookup!A:D,4,FALSE)</f>
        <v>E31000033</v>
      </c>
      <c r="E3490" s="32" t="s">
        <v>175</v>
      </c>
      <c r="F3490" s="32" t="s">
        <v>157</v>
      </c>
      <c r="G3490" s="57">
        <v>308</v>
      </c>
      <c r="H3490" s="145"/>
      <c r="I3490" s="144">
        <v>308</v>
      </c>
      <c r="J3490" s="146">
        <f t="shared" si="31"/>
        <v>0</v>
      </c>
    </row>
    <row r="3491" spans="1:10" s="32" customFormat="1" x14ac:dyDescent="0.3">
      <c r="A3491" s="32">
        <v>2017</v>
      </c>
      <c r="B3491" s="32" t="s">
        <v>111</v>
      </c>
      <c r="C3491" s="32" t="str">
        <f>VLOOKUP(B3491,lookup!A:C,3,FALSE)</f>
        <v>Non Metropolitan Fire Authorities</v>
      </c>
      <c r="D3491" s="32" t="str">
        <f>VLOOKUP(B3491,lookup!A:D,4,FALSE)</f>
        <v>E31000033</v>
      </c>
      <c r="E3491" s="32" t="s">
        <v>177</v>
      </c>
      <c r="F3491" s="32" t="s">
        <v>157</v>
      </c>
      <c r="G3491" s="57">
        <v>1</v>
      </c>
      <c r="H3491" s="145"/>
      <c r="I3491" s="144">
        <v>1</v>
      </c>
      <c r="J3491" s="146">
        <f t="shared" si="31"/>
        <v>0</v>
      </c>
    </row>
    <row r="3492" spans="1:10" s="32" customFormat="1" x14ac:dyDescent="0.3">
      <c r="A3492" s="32">
        <v>2017</v>
      </c>
      <c r="B3492" s="32" t="s">
        <v>111</v>
      </c>
      <c r="C3492" s="32" t="str">
        <f>VLOOKUP(B3492,lookup!A:C,3,FALSE)</f>
        <v>Non Metropolitan Fire Authorities</v>
      </c>
      <c r="D3492" s="32" t="str">
        <f>VLOOKUP(B3492,lookup!A:D,4,FALSE)</f>
        <v>E31000033</v>
      </c>
      <c r="E3492" s="32" t="s">
        <v>178</v>
      </c>
      <c r="F3492" s="32" t="s">
        <v>157</v>
      </c>
      <c r="G3492" s="57">
        <v>1</v>
      </c>
      <c r="H3492" s="145"/>
      <c r="I3492" s="144">
        <v>1</v>
      </c>
      <c r="J3492" s="146">
        <f t="shared" si="31"/>
        <v>0</v>
      </c>
    </row>
    <row r="3493" spans="1:10" s="32" customFormat="1" x14ac:dyDescent="0.3">
      <c r="A3493" s="32">
        <v>2017</v>
      </c>
      <c r="B3493" s="32" t="s">
        <v>111</v>
      </c>
      <c r="C3493" s="32" t="str">
        <f>VLOOKUP(B3493,lookup!A:C,3,FALSE)</f>
        <v>Non Metropolitan Fire Authorities</v>
      </c>
      <c r="D3493" s="32" t="str">
        <f>VLOOKUP(B3493,lookup!A:D,4,FALSE)</f>
        <v>E31000033</v>
      </c>
      <c r="E3493" s="32" t="s">
        <v>179</v>
      </c>
      <c r="F3493" s="32" t="s">
        <v>157</v>
      </c>
      <c r="G3493" s="57">
        <v>3</v>
      </c>
      <c r="H3493" s="145"/>
      <c r="I3493" s="144">
        <v>3</v>
      </c>
      <c r="J3493" s="146">
        <f t="shared" si="31"/>
        <v>0</v>
      </c>
    </row>
    <row r="3494" spans="1:10" s="32" customFormat="1" x14ac:dyDescent="0.3">
      <c r="A3494" s="32">
        <v>2017</v>
      </c>
      <c r="B3494" s="32" t="s">
        <v>111</v>
      </c>
      <c r="C3494" s="32" t="str">
        <f>VLOOKUP(B3494,lookup!A:C,3,FALSE)</f>
        <v>Non Metropolitan Fire Authorities</v>
      </c>
      <c r="D3494" s="32" t="str">
        <f>VLOOKUP(B3494,lookup!A:D,4,FALSE)</f>
        <v>E31000033</v>
      </c>
      <c r="E3494" s="32" t="s">
        <v>1087</v>
      </c>
      <c r="F3494" s="32" t="s">
        <v>157</v>
      </c>
      <c r="G3494" s="57">
        <v>1</v>
      </c>
      <c r="H3494" s="145"/>
      <c r="I3494" s="144">
        <v>1</v>
      </c>
      <c r="J3494" s="146">
        <f t="shared" si="31"/>
        <v>0</v>
      </c>
    </row>
    <row r="3495" spans="1:10" s="32" customFormat="1" x14ac:dyDescent="0.3">
      <c r="A3495" s="32">
        <v>2017</v>
      </c>
      <c r="B3495" s="32" t="s">
        <v>111</v>
      </c>
      <c r="C3495" s="32" t="str">
        <f>VLOOKUP(B3495,lookup!A:C,3,FALSE)</f>
        <v>Non Metropolitan Fire Authorities</v>
      </c>
      <c r="D3495" s="32" t="str">
        <f>VLOOKUP(B3495,lookup!A:D,4,FALSE)</f>
        <v>E31000033</v>
      </c>
      <c r="E3495" s="32" t="s">
        <v>176</v>
      </c>
      <c r="F3495" s="32" t="s">
        <v>157</v>
      </c>
      <c r="G3495" s="57">
        <v>12</v>
      </c>
      <c r="H3495" s="145"/>
      <c r="I3495" s="144">
        <v>12</v>
      </c>
      <c r="J3495" s="146">
        <f t="shared" si="31"/>
        <v>0</v>
      </c>
    </row>
    <row r="3496" spans="1:10" s="32" customFormat="1" x14ac:dyDescent="0.3">
      <c r="A3496" s="32">
        <v>2017</v>
      </c>
      <c r="B3496" s="32" t="s">
        <v>111</v>
      </c>
      <c r="C3496" s="32" t="str">
        <f>VLOOKUP(B3496,lookup!A:C,3,FALSE)</f>
        <v>Non Metropolitan Fire Authorities</v>
      </c>
      <c r="D3496" s="32" t="str">
        <f>VLOOKUP(B3496,lookup!A:D,4,FALSE)</f>
        <v>E31000033</v>
      </c>
      <c r="E3496" s="32" t="s">
        <v>175</v>
      </c>
      <c r="F3496" s="32" t="s">
        <v>158</v>
      </c>
      <c r="G3496" s="57">
        <v>360</v>
      </c>
      <c r="H3496" s="145"/>
      <c r="I3496" s="144">
        <v>360</v>
      </c>
      <c r="J3496" s="146">
        <f t="shared" si="31"/>
        <v>0</v>
      </c>
    </row>
    <row r="3497" spans="1:10" s="32" customFormat="1" x14ac:dyDescent="0.3">
      <c r="A3497" s="32">
        <v>2017</v>
      </c>
      <c r="B3497" s="32" t="s">
        <v>111</v>
      </c>
      <c r="C3497" s="32" t="str">
        <f>VLOOKUP(B3497,lookup!A:C,3,FALSE)</f>
        <v>Non Metropolitan Fire Authorities</v>
      </c>
      <c r="D3497" s="32" t="str">
        <f>VLOOKUP(B3497,lookup!A:D,4,FALSE)</f>
        <v>E31000033</v>
      </c>
      <c r="E3497" s="32" t="s">
        <v>177</v>
      </c>
      <c r="F3497" s="32" t="s">
        <v>158</v>
      </c>
      <c r="G3497" s="57">
        <v>1</v>
      </c>
      <c r="H3497" s="145"/>
      <c r="I3497" s="144">
        <v>1</v>
      </c>
      <c r="J3497" s="146">
        <f t="shared" si="31"/>
        <v>0</v>
      </c>
    </row>
    <row r="3498" spans="1:10" s="32" customFormat="1" x14ac:dyDescent="0.3">
      <c r="A3498" s="32">
        <v>2017</v>
      </c>
      <c r="B3498" s="32" t="s">
        <v>111</v>
      </c>
      <c r="C3498" s="32" t="str">
        <f>VLOOKUP(B3498,lookup!A:C,3,FALSE)</f>
        <v>Non Metropolitan Fire Authorities</v>
      </c>
      <c r="D3498" s="32" t="str">
        <f>VLOOKUP(B3498,lookup!A:D,4,FALSE)</f>
        <v>E31000033</v>
      </c>
      <c r="E3498" s="32" t="s">
        <v>178</v>
      </c>
      <c r="F3498" s="32" t="s">
        <v>158</v>
      </c>
      <c r="G3498" s="57">
        <v>1</v>
      </c>
      <c r="H3498" s="145"/>
      <c r="I3498" s="144">
        <v>1</v>
      </c>
      <c r="J3498" s="146">
        <f t="shared" si="31"/>
        <v>0</v>
      </c>
    </row>
    <row r="3499" spans="1:10" s="32" customFormat="1" x14ac:dyDescent="0.3">
      <c r="A3499" s="32">
        <v>2017</v>
      </c>
      <c r="B3499" s="32" t="s">
        <v>111</v>
      </c>
      <c r="C3499" s="32" t="str">
        <f>VLOOKUP(B3499,lookup!A:C,3,FALSE)</f>
        <v>Non Metropolitan Fire Authorities</v>
      </c>
      <c r="D3499" s="32" t="str">
        <f>VLOOKUP(B3499,lookup!A:D,4,FALSE)</f>
        <v>E31000033</v>
      </c>
      <c r="E3499" s="32" t="s">
        <v>179</v>
      </c>
      <c r="F3499" s="32" t="s">
        <v>158</v>
      </c>
      <c r="G3499" s="57">
        <v>3</v>
      </c>
      <c r="H3499" s="145"/>
      <c r="I3499" s="144">
        <v>3</v>
      </c>
      <c r="J3499" s="146">
        <f t="shared" si="31"/>
        <v>0</v>
      </c>
    </row>
    <row r="3500" spans="1:10" s="32" customFormat="1" x14ac:dyDescent="0.3">
      <c r="A3500" s="32">
        <v>2017</v>
      </c>
      <c r="B3500" s="32" t="s">
        <v>111</v>
      </c>
      <c r="C3500" s="32" t="str">
        <f>VLOOKUP(B3500,lookup!A:C,3,FALSE)</f>
        <v>Non Metropolitan Fire Authorities</v>
      </c>
      <c r="D3500" s="32" t="str">
        <f>VLOOKUP(B3500,lookup!A:D,4,FALSE)</f>
        <v>E31000033</v>
      </c>
      <c r="E3500" s="32" t="s">
        <v>1087</v>
      </c>
      <c r="F3500" s="32" t="s">
        <v>158</v>
      </c>
      <c r="G3500" s="57">
        <v>1</v>
      </c>
      <c r="H3500" s="145"/>
      <c r="I3500" s="144">
        <v>1</v>
      </c>
      <c r="J3500" s="146">
        <f t="shared" si="31"/>
        <v>0</v>
      </c>
    </row>
    <row r="3501" spans="1:10" s="32" customFormat="1" x14ac:dyDescent="0.3">
      <c r="A3501" s="32">
        <v>2017</v>
      </c>
      <c r="B3501" s="32" t="s">
        <v>111</v>
      </c>
      <c r="C3501" s="32" t="str">
        <f>VLOOKUP(B3501,lookup!A:C,3,FALSE)</f>
        <v>Non Metropolitan Fire Authorities</v>
      </c>
      <c r="D3501" s="32" t="str">
        <f>VLOOKUP(B3501,lookup!A:D,4,FALSE)</f>
        <v>E31000033</v>
      </c>
      <c r="E3501" s="32" t="s">
        <v>176</v>
      </c>
      <c r="F3501" s="32" t="s">
        <v>158</v>
      </c>
      <c r="G3501" s="57">
        <v>15</v>
      </c>
      <c r="H3501" s="145"/>
      <c r="I3501" s="144">
        <v>15</v>
      </c>
      <c r="J3501" s="146">
        <f t="shared" si="31"/>
        <v>0</v>
      </c>
    </row>
    <row r="3502" spans="1:10" s="32" customFormat="1" x14ac:dyDescent="0.3">
      <c r="A3502" s="32">
        <v>2017</v>
      </c>
      <c r="B3502" s="32" t="s">
        <v>111</v>
      </c>
      <c r="C3502" s="32" t="str">
        <f>VLOOKUP(B3502,lookup!A:C,3,FALSE)</f>
        <v>Non Metropolitan Fire Authorities</v>
      </c>
      <c r="D3502" s="32" t="str">
        <f>VLOOKUP(B3502,lookup!A:D,4,FALSE)</f>
        <v>E31000033</v>
      </c>
      <c r="E3502" s="32" t="s">
        <v>175</v>
      </c>
      <c r="F3502" s="32" t="s">
        <v>149</v>
      </c>
      <c r="G3502" s="57">
        <v>0</v>
      </c>
      <c r="H3502" s="145"/>
      <c r="I3502" s="144">
        <v>0</v>
      </c>
      <c r="J3502" s="146">
        <f t="shared" si="31"/>
        <v>0</v>
      </c>
    </row>
    <row r="3503" spans="1:10" s="32" customFormat="1" x14ac:dyDescent="0.3">
      <c r="A3503" s="32">
        <v>2017</v>
      </c>
      <c r="B3503" s="32" t="s">
        <v>111</v>
      </c>
      <c r="C3503" s="32" t="str">
        <f>VLOOKUP(B3503,lookup!A:C,3,FALSE)</f>
        <v>Non Metropolitan Fire Authorities</v>
      </c>
      <c r="D3503" s="32" t="str">
        <f>VLOOKUP(B3503,lookup!A:D,4,FALSE)</f>
        <v>E31000033</v>
      </c>
      <c r="E3503" s="32" t="s">
        <v>177</v>
      </c>
      <c r="F3503" s="32" t="s">
        <v>149</v>
      </c>
      <c r="G3503" s="57">
        <v>0</v>
      </c>
      <c r="H3503" s="145"/>
      <c r="I3503" s="144">
        <v>0</v>
      </c>
      <c r="J3503" s="146">
        <f t="shared" si="31"/>
        <v>0</v>
      </c>
    </row>
    <row r="3504" spans="1:10" s="32" customFormat="1" x14ac:dyDescent="0.3">
      <c r="A3504" s="32">
        <v>2017</v>
      </c>
      <c r="B3504" s="32" t="s">
        <v>111</v>
      </c>
      <c r="C3504" s="32" t="str">
        <f>VLOOKUP(B3504,lookup!A:C,3,FALSE)</f>
        <v>Non Metropolitan Fire Authorities</v>
      </c>
      <c r="D3504" s="32" t="str">
        <f>VLOOKUP(B3504,lookup!A:D,4,FALSE)</f>
        <v>E31000033</v>
      </c>
      <c r="E3504" s="32" t="s">
        <v>178</v>
      </c>
      <c r="F3504" s="32" t="s">
        <v>149</v>
      </c>
      <c r="G3504" s="57">
        <v>0</v>
      </c>
      <c r="H3504" s="145"/>
      <c r="I3504" s="144">
        <v>0</v>
      </c>
      <c r="J3504" s="146">
        <f t="shared" si="31"/>
        <v>0</v>
      </c>
    </row>
    <row r="3505" spans="1:10" s="32" customFormat="1" x14ac:dyDescent="0.3">
      <c r="A3505" s="32">
        <v>2017</v>
      </c>
      <c r="B3505" s="32" t="s">
        <v>111</v>
      </c>
      <c r="C3505" s="32" t="str">
        <f>VLOOKUP(B3505,lookup!A:C,3,FALSE)</f>
        <v>Non Metropolitan Fire Authorities</v>
      </c>
      <c r="D3505" s="32" t="str">
        <f>VLOOKUP(B3505,lookup!A:D,4,FALSE)</f>
        <v>E31000033</v>
      </c>
      <c r="E3505" s="32" t="s">
        <v>179</v>
      </c>
      <c r="F3505" s="32" t="s">
        <v>149</v>
      </c>
      <c r="G3505" s="57">
        <v>0</v>
      </c>
      <c r="H3505" s="145"/>
      <c r="I3505" s="144">
        <v>0</v>
      </c>
      <c r="J3505" s="146">
        <f t="shared" si="31"/>
        <v>0</v>
      </c>
    </row>
    <row r="3506" spans="1:10" s="32" customFormat="1" x14ac:dyDescent="0.3">
      <c r="A3506" s="32">
        <v>2017</v>
      </c>
      <c r="B3506" s="32" t="s">
        <v>111</v>
      </c>
      <c r="C3506" s="32" t="str">
        <f>VLOOKUP(B3506,lookup!A:C,3,FALSE)</f>
        <v>Non Metropolitan Fire Authorities</v>
      </c>
      <c r="D3506" s="32" t="str">
        <f>VLOOKUP(B3506,lookup!A:D,4,FALSE)</f>
        <v>E31000033</v>
      </c>
      <c r="E3506" s="32" t="s">
        <v>1087</v>
      </c>
      <c r="F3506" s="32" t="s">
        <v>149</v>
      </c>
      <c r="G3506" s="57">
        <v>0</v>
      </c>
      <c r="H3506" s="145"/>
      <c r="I3506" s="144">
        <v>0</v>
      </c>
      <c r="J3506" s="146">
        <f t="shared" si="31"/>
        <v>0</v>
      </c>
    </row>
    <row r="3507" spans="1:10" s="32" customFormat="1" x14ac:dyDescent="0.3">
      <c r="A3507" s="32">
        <v>2017</v>
      </c>
      <c r="B3507" s="32" t="s">
        <v>111</v>
      </c>
      <c r="C3507" s="32" t="str">
        <f>VLOOKUP(B3507,lookup!A:C,3,FALSE)</f>
        <v>Non Metropolitan Fire Authorities</v>
      </c>
      <c r="D3507" s="32" t="str">
        <f>VLOOKUP(B3507,lookup!A:D,4,FALSE)</f>
        <v>E31000033</v>
      </c>
      <c r="E3507" s="32" t="s">
        <v>176</v>
      </c>
      <c r="F3507" s="32" t="s">
        <v>149</v>
      </c>
      <c r="G3507" s="57">
        <v>0</v>
      </c>
      <c r="H3507" s="145"/>
      <c r="I3507" s="144">
        <v>0</v>
      </c>
      <c r="J3507" s="146">
        <f t="shared" si="31"/>
        <v>0</v>
      </c>
    </row>
    <row r="3508" spans="1:10" s="32" customFormat="1" x14ac:dyDescent="0.3">
      <c r="A3508" s="32">
        <v>2017</v>
      </c>
      <c r="B3508" s="32" t="s">
        <v>111</v>
      </c>
      <c r="C3508" s="32" t="str">
        <f>VLOOKUP(B3508,lookup!A:C,3,FALSE)</f>
        <v>Non Metropolitan Fire Authorities</v>
      </c>
      <c r="D3508" s="32" t="str">
        <f>VLOOKUP(B3508,lookup!A:D,4,FALSE)</f>
        <v>E31000033</v>
      </c>
      <c r="E3508" s="32" t="s">
        <v>175</v>
      </c>
      <c r="F3508" s="32" t="s">
        <v>150</v>
      </c>
      <c r="G3508" s="57">
        <v>195</v>
      </c>
      <c r="H3508" s="145"/>
      <c r="I3508" s="144">
        <v>195</v>
      </c>
      <c r="J3508" s="146">
        <f t="shared" si="31"/>
        <v>0</v>
      </c>
    </row>
    <row r="3509" spans="1:10" s="32" customFormat="1" x14ac:dyDescent="0.3">
      <c r="A3509" s="32">
        <v>2017</v>
      </c>
      <c r="B3509" s="32" t="s">
        <v>111</v>
      </c>
      <c r="C3509" s="32" t="str">
        <f>VLOOKUP(B3509,lookup!A:C,3,FALSE)</f>
        <v>Non Metropolitan Fire Authorities</v>
      </c>
      <c r="D3509" s="32" t="str">
        <f>VLOOKUP(B3509,lookup!A:D,4,FALSE)</f>
        <v>E31000033</v>
      </c>
      <c r="E3509" s="32" t="s">
        <v>177</v>
      </c>
      <c r="F3509" s="32" t="s">
        <v>150</v>
      </c>
      <c r="G3509" s="57">
        <v>0</v>
      </c>
      <c r="H3509" s="145"/>
      <c r="I3509" s="144">
        <v>0</v>
      </c>
      <c r="J3509" s="146">
        <f t="shared" si="31"/>
        <v>0</v>
      </c>
    </row>
    <row r="3510" spans="1:10" s="32" customFormat="1" x14ac:dyDescent="0.3">
      <c r="A3510" s="32">
        <v>2017</v>
      </c>
      <c r="B3510" s="32" t="s">
        <v>111</v>
      </c>
      <c r="C3510" s="32" t="str">
        <f>VLOOKUP(B3510,lookup!A:C,3,FALSE)</f>
        <v>Non Metropolitan Fire Authorities</v>
      </c>
      <c r="D3510" s="32" t="str">
        <f>VLOOKUP(B3510,lookup!A:D,4,FALSE)</f>
        <v>E31000033</v>
      </c>
      <c r="E3510" s="32" t="s">
        <v>178</v>
      </c>
      <c r="F3510" s="32" t="s">
        <v>150</v>
      </c>
      <c r="G3510" s="57">
        <v>1</v>
      </c>
      <c r="H3510" s="145"/>
      <c r="I3510" s="144">
        <v>1</v>
      </c>
      <c r="J3510" s="146">
        <f t="shared" si="31"/>
        <v>0</v>
      </c>
    </row>
    <row r="3511" spans="1:10" s="32" customFormat="1" x14ac:dyDescent="0.3">
      <c r="A3511" s="32">
        <v>2017</v>
      </c>
      <c r="B3511" s="32" t="s">
        <v>111</v>
      </c>
      <c r="C3511" s="32" t="str">
        <f>VLOOKUP(B3511,lookup!A:C,3,FALSE)</f>
        <v>Non Metropolitan Fire Authorities</v>
      </c>
      <c r="D3511" s="32" t="str">
        <f>VLOOKUP(B3511,lookup!A:D,4,FALSE)</f>
        <v>E31000033</v>
      </c>
      <c r="E3511" s="32" t="s">
        <v>179</v>
      </c>
      <c r="F3511" s="32" t="s">
        <v>150</v>
      </c>
      <c r="G3511" s="57">
        <v>3</v>
      </c>
      <c r="H3511" s="145"/>
      <c r="I3511" s="144">
        <v>3</v>
      </c>
      <c r="J3511" s="146">
        <f t="shared" si="31"/>
        <v>0</v>
      </c>
    </row>
    <row r="3512" spans="1:10" s="32" customFormat="1" x14ac:dyDescent="0.3">
      <c r="A3512" s="32">
        <v>2017</v>
      </c>
      <c r="B3512" s="32" t="s">
        <v>111</v>
      </c>
      <c r="C3512" s="32" t="str">
        <f>VLOOKUP(B3512,lookup!A:C,3,FALSE)</f>
        <v>Non Metropolitan Fire Authorities</v>
      </c>
      <c r="D3512" s="32" t="str">
        <f>VLOOKUP(B3512,lookup!A:D,4,FALSE)</f>
        <v>E31000033</v>
      </c>
      <c r="E3512" s="32" t="s">
        <v>1087</v>
      </c>
      <c r="F3512" s="32" t="s">
        <v>150</v>
      </c>
      <c r="G3512" s="57">
        <v>3</v>
      </c>
      <c r="H3512" s="145"/>
      <c r="I3512" s="144">
        <v>3</v>
      </c>
      <c r="J3512" s="146">
        <f t="shared" si="31"/>
        <v>0</v>
      </c>
    </row>
    <row r="3513" spans="1:10" s="32" customFormat="1" x14ac:dyDescent="0.3">
      <c r="A3513" s="32">
        <v>2017</v>
      </c>
      <c r="B3513" s="32" t="s">
        <v>111</v>
      </c>
      <c r="C3513" s="32" t="str">
        <f>VLOOKUP(B3513,lookup!A:C,3,FALSE)</f>
        <v>Non Metropolitan Fire Authorities</v>
      </c>
      <c r="D3513" s="32" t="str">
        <f>VLOOKUP(B3513,lookup!A:D,4,FALSE)</f>
        <v>E31000033</v>
      </c>
      <c r="E3513" s="32" t="s">
        <v>176</v>
      </c>
      <c r="F3513" s="32" t="s">
        <v>150</v>
      </c>
      <c r="G3513" s="57">
        <v>16</v>
      </c>
      <c r="H3513" s="145"/>
      <c r="I3513" s="144">
        <v>16</v>
      </c>
      <c r="J3513" s="146">
        <f t="shared" si="31"/>
        <v>0</v>
      </c>
    </row>
    <row r="3514" spans="1:10" s="32" customFormat="1" x14ac:dyDescent="0.3">
      <c r="A3514" s="32">
        <v>2017</v>
      </c>
      <c r="B3514" s="32" t="s">
        <v>114</v>
      </c>
      <c r="C3514" s="32" t="str">
        <f>VLOOKUP(B3514,lookup!A:C,3,FALSE)</f>
        <v>Non Metropolitan Fire Authorities</v>
      </c>
      <c r="D3514" s="32" t="str">
        <f>VLOOKUP(B3514,lookup!A:D,4,FALSE)</f>
        <v>E31000034</v>
      </c>
      <c r="E3514" s="32" t="s">
        <v>175</v>
      </c>
      <c r="F3514" s="32" t="s">
        <v>157</v>
      </c>
      <c r="G3514" s="57">
        <v>192</v>
      </c>
      <c r="H3514" s="145"/>
      <c r="I3514" s="144">
        <v>192</v>
      </c>
      <c r="J3514" s="146">
        <f t="shared" si="31"/>
        <v>0</v>
      </c>
    </row>
    <row r="3515" spans="1:10" s="32" customFormat="1" x14ac:dyDescent="0.3">
      <c r="A3515" s="32">
        <v>2017</v>
      </c>
      <c r="B3515" s="32" t="s">
        <v>114</v>
      </c>
      <c r="C3515" s="32" t="str">
        <f>VLOOKUP(B3515,lookup!A:C,3,FALSE)</f>
        <v>Non Metropolitan Fire Authorities</v>
      </c>
      <c r="D3515" s="32" t="str">
        <f>VLOOKUP(B3515,lookup!A:D,4,FALSE)</f>
        <v>E31000034</v>
      </c>
      <c r="E3515" s="32" t="s">
        <v>177</v>
      </c>
      <c r="F3515" s="32" t="s">
        <v>157</v>
      </c>
      <c r="G3515" s="57">
        <v>2</v>
      </c>
      <c r="H3515" s="145"/>
      <c r="I3515" s="144">
        <v>2</v>
      </c>
      <c r="J3515" s="146">
        <f t="shared" si="31"/>
        <v>0</v>
      </c>
    </row>
    <row r="3516" spans="1:10" s="32" customFormat="1" x14ac:dyDescent="0.3">
      <c r="A3516" s="32">
        <v>2017</v>
      </c>
      <c r="B3516" s="32" t="s">
        <v>114</v>
      </c>
      <c r="C3516" s="32" t="str">
        <f>VLOOKUP(B3516,lookup!A:C,3,FALSE)</f>
        <v>Non Metropolitan Fire Authorities</v>
      </c>
      <c r="D3516" s="32" t="str">
        <f>VLOOKUP(B3516,lookup!A:D,4,FALSE)</f>
        <v>E31000034</v>
      </c>
      <c r="E3516" s="32" t="s">
        <v>178</v>
      </c>
      <c r="F3516" s="32" t="s">
        <v>157</v>
      </c>
      <c r="G3516" s="57">
        <v>1</v>
      </c>
      <c r="H3516" s="145"/>
      <c r="I3516" s="144">
        <v>1</v>
      </c>
      <c r="J3516" s="146">
        <f t="shared" si="31"/>
        <v>0</v>
      </c>
    </row>
    <row r="3517" spans="1:10" s="32" customFormat="1" x14ac:dyDescent="0.3">
      <c r="A3517" s="32">
        <v>2017</v>
      </c>
      <c r="B3517" s="32" t="s">
        <v>114</v>
      </c>
      <c r="C3517" s="32" t="str">
        <f>VLOOKUP(B3517,lookup!A:C,3,FALSE)</f>
        <v>Non Metropolitan Fire Authorities</v>
      </c>
      <c r="D3517" s="32" t="str">
        <f>VLOOKUP(B3517,lookup!A:D,4,FALSE)</f>
        <v>E31000034</v>
      </c>
      <c r="E3517" s="32" t="s">
        <v>179</v>
      </c>
      <c r="F3517" s="32" t="s">
        <v>157</v>
      </c>
      <c r="G3517" s="57">
        <v>1</v>
      </c>
      <c r="H3517" s="145"/>
      <c r="I3517" s="144">
        <v>1</v>
      </c>
      <c r="J3517" s="146">
        <f t="shared" si="31"/>
        <v>0</v>
      </c>
    </row>
    <row r="3518" spans="1:10" s="32" customFormat="1" x14ac:dyDescent="0.3">
      <c r="A3518" s="32">
        <v>2017</v>
      </c>
      <c r="B3518" s="32" t="s">
        <v>114</v>
      </c>
      <c r="C3518" s="32" t="str">
        <f>VLOOKUP(B3518,lookup!A:C,3,FALSE)</f>
        <v>Non Metropolitan Fire Authorities</v>
      </c>
      <c r="D3518" s="32" t="str">
        <f>VLOOKUP(B3518,lookup!A:D,4,FALSE)</f>
        <v>E31000034</v>
      </c>
      <c r="E3518" s="32" t="s">
        <v>1087</v>
      </c>
      <c r="F3518" s="32" t="s">
        <v>157</v>
      </c>
      <c r="G3518" s="57">
        <v>2</v>
      </c>
      <c r="H3518" s="145"/>
      <c r="I3518" s="144">
        <v>2</v>
      </c>
      <c r="J3518" s="146">
        <f t="shared" si="31"/>
        <v>0</v>
      </c>
    </row>
    <row r="3519" spans="1:10" s="32" customFormat="1" x14ac:dyDescent="0.3">
      <c r="A3519" s="32">
        <v>2017</v>
      </c>
      <c r="B3519" s="32" t="s">
        <v>114</v>
      </c>
      <c r="C3519" s="32" t="str">
        <f>VLOOKUP(B3519,lookup!A:C,3,FALSE)</f>
        <v>Non Metropolitan Fire Authorities</v>
      </c>
      <c r="D3519" s="32" t="str">
        <f>VLOOKUP(B3519,lookup!A:D,4,FALSE)</f>
        <v>E31000034</v>
      </c>
      <c r="E3519" s="32" t="s">
        <v>176</v>
      </c>
      <c r="F3519" s="32" t="s">
        <v>157</v>
      </c>
      <c r="G3519" s="57">
        <v>31</v>
      </c>
      <c r="H3519" s="145"/>
      <c r="I3519" s="144">
        <v>31</v>
      </c>
      <c r="J3519" s="146">
        <f t="shared" si="31"/>
        <v>0</v>
      </c>
    </row>
    <row r="3520" spans="1:10" s="32" customFormat="1" x14ac:dyDescent="0.3">
      <c r="A3520" s="32">
        <v>2017</v>
      </c>
      <c r="B3520" s="32" t="s">
        <v>114</v>
      </c>
      <c r="C3520" s="32" t="str">
        <f>VLOOKUP(B3520,lookup!A:C,3,FALSE)</f>
        <v>Non Metropolitan Fire Authorities</v>
      </c>
      <c r="D3520" s="32" t="str">
        <f>VLOOKUP(B3520,lookup!A:D,4,FALSE)</f>
        <v>E31000034</v>
      </c>
      <c r="E3520" s="32" t="s">
        <v>175</v>
      </c>
      <c r="F3520" s="32" t="s">
        <v>158</v>
      </c>
      <c r="G3520" s="57">
        <v>330</v>
      </c>
      <c r="H3520" s="145"/>
      <c r="I3520" s="144">
        <v>330</v>
      </c>
      <c r="J3520" s="146">
        <f t="shared" si="31"/>
        <v>0</v>
      </c>
    </row>
    <row r="3521" spans="1:10" s="32" customFormat="1" x14ac:dyDescent="0.3">
      <c r="A3521" s="32">
        <v>2017</v>
      </c>
      <c r="B3521" s="32" t="s">
        <v>114</v>
      </c>
      <c r="C3521" s="32" t="str">
        <f>VLOOKUP(B3521,lookup!A:C,3,FALSE)</f>
        <v>Non Metropolitan Fire Authorities</v>
      </c>
      <c r="D3521" s="32" t="str">
        <f>VLOOKUP(B3521,lookup!A:D,4,FALSE)</f>
        <v>E31000034</v>
      </c>
      <c r="E3521" s="32" t="s">
        <v>177</v>
      </c>
      <c r="F3521" s="32" t="s">
        <v>158</v>
      </c>
      <c r="G3521" s="57">
        <v>2</v>
      </c>
      <c r="H3521" s="145"/>
      <c r="I3521" s="144">
        <v>2</v>
      </c>
      <c r="J3521" s="146">
        <f t="shared" si="31"/>
        <v>0</v>
      </c>
    </row>
    <row r="3522" spans="1:10" s="32" customFormat="1" x14ac:dyDescent="0.3">
      <c r="A3522" s="32">
        <v>2017</v>
      </c>
      <c r="B3522" s="32" t="s">
        <v>114</v>
      </c>
      <c r="C3522" s="32" t="str">
        <f>VLOOKUP(B3522,lookup!A:C,3,FALSE)</f>
        <v>Non Metropolitan Fire Authorities</v>
      </c>
      <c r="D3522" s="32" t="str">
        <f>VLOOKUP(B3522,lookup!A:D,4,FALSE)</f>
        <v>E31000034</v>
      </c>
      <c r="E3522" s="32" t="s">
        <v>178</v>
      </c>
      <c r="F3522" s="32" t="s">
        <v>158</v>
      </c>
      <c r="G3522" s="57">
        <v>0</v>
      </c>
      <c r="H3522" s="145"/>
      <c r="I3522" s="144">
        <v>0</v>
      </c>
      <c r="J3522" s="146">
        <f t="shared" si="31"/>
        <v>0</v>
      </c>
    </row>
    <row r="3523" spans="1:10" s="32" customFormat="1" x14ac:dyDescent="0.3">
      <c r="A3523" s="32">
        <v>2017</v>
      </c>
      <c r="B3523" s="32" t="s">
        <v>114</v>
      </c>
      <c r="C3523" s="32" t="str">
        <f>VLOOKUP(B3523,lookup!A:C,3,FALSE)</f>
        <v>Non Metropolitan Fire Authorities</v>
      </c>
      <c r="D3523" s="32" t="str">
        <f>VLOOKUP(B3523,lookup!A:D,4,FALSE)</f>
        <v>E31000034</v>
      </c>
      <c r="E3523" s="32" t="s">
        <v>179</v>
      </c>
      <c r="F3523" s="32" t="s">
        <v>158</v>
      </c>
      <c r="G3523" s="57">
        <v>0</v>
      </c>
      <c r="H3523" s="145"/>
      <c r="I3523" s="144">
        <v>0</v>
      </c>
      <c r="J3523" s="146">
        <f t="shared" ref="J3523:J3586" si="32">G3523-I3523</f>
        <v>0</v>
      </c>
    </row>
    <row r="3524" spans="1:10" s="32" customFormat="1" x14ac:dyDescent="0.3">
      <c r="A3524" s="32">
        <v>2017</v>
      </c>
      <c r="B3524" s="32" t="s">
        <v>114</v>
      </c>
      <c r="C3524" s="32" t="str">
        <f>VLOOKUP(B3524,lookup!A:C,3,FALSE)</f>
        <v>Non Metropolitan Fire Authorities</v>
      </c>
      <c r="D3524" s="32" t="str">
        <f>VLOOKUP(B3524,lookup!A:D,4,FALSE)</f>
        <v>E31000034</v>
      </c>
      <c r="E3524" s="32" t="s">
        <v>1087</v>
      </c>
      <c r="F3524" s="32" t="s">
        <v>158</v>
      </c>
      <c r="G3524" s="57">
        <v>2</v>
      </c>
      <c r="H3524" s="145"/>
      <c r="I3524" s="144">
        <v>2</v>
      </c>
      <c r="J3524" s="146">
        <f t="shared" si="32"/>
        <v>0</v>
      </c>
    </row>
    <row r="3525" spans="1:10" s="32" customFormat="1" x14ac:dyDescent="0.3">
      <c r="A3525" s="32">
        <v>2017</v>
      </c>
      <c r="B3525" s="32" t="s">
        <v>114</v>
      </c>
      <c r="C3525" s="32" t="str">
        <f>VLOOKUP(B3525,lookup!A:C,3,FALSE)</f>
        <v>Non Metropolitan Fire Authorities</v>
      </c>
      <c r="D3525" s="32" t="str">
        <f>VLOOKUP(B3525,lookup!A:D,4,FALSE)</f>
        <v>E31000034</v>
      </c>
      <c r="E3525" s="32" t="s">
        <v>176</v>
      </c>
      <c r="F3525" s="32" t="s">
        <v>158</v>
      </c>
      <c r="G3525" s="57">
        <v>104</v>
      </c>
      <c r="H3525" s="145"/>
      <c r="I3525" s="144">
        <v>104</v>
      </c>
      <c r="J3525" s="146">
        <f t="shared" si="32"/>
        <v>0</v>
      </c>
    </row>
    <row r="3526" spans="1:10" s="32" customFormat="1" x14ac:dyDescent="0.3">
      <c r="A3526" s="32">
        <v>2017</v>
      </c>
      <c r="B3526" s="32" t="s">
        <v>114</v>
      </c>
      <c r="C3526" s="32" t="str">
        <f>VLOOKUP(B3526,lookup!A:C,3,FALSE)</f>
        <v>Non Metropolitan Fire Authorities</v>
      </c>
      <c r="D3526" s="32" t="str">
        <f>VLOOKUP(B3526,lookup!A:D,4,FALSE)</f>
        <v>E31000034</v>
      </c>
      <c r="E3526" s="32" t="s">
        <v>175</v>
      </c>
      <c r="F3526" s="32" t="s">
        <v>149</v>
      </c>
      <c r="G3526" s="57">
        <v>0</v>
      </c>
      <c r="H3526" s="145"/>
      <c r="I3526" s="144">
        <v>0</v>
      </c>
      <c r="J3526" s="146">
        <f t="shared" si="32"/>
        <v>0</v>
      </c>
    </row>
    <row r="3527" spans="1:10" s="32" customFormat="1" x14ac:dyDescent="0.3">
      <c r="A3527" s="32">
        <v>2017</v>
      </c>
      <c r="B3527" s="32" t="s">
        <v>114</v>
      </c>
      <c r="C3527" s="32" t="str">
        <f>VLOOKUP(B3527,lookup!A:C,3,FALSE)</f>
        <v>Non Metropolitan Fire Authorities</v>
      </c>
      <c r="D3527" s="32" t="str">
        <f>VLOOKUP(B3527,lookup!A:D,4,FALSE)</f>
        <v>E31000034</v>
      </c>
      <c r="E3527" s="32" t="s">
        <v>177</v>
      </c>
      <c r="F3527" s="32" t="s">
        <v>149</v>
      </c>
      <c r="G3527" s="57">
        <v>0</v>
      </c>
      <c r="H3527" s="145"/>
      <c r="I3527" s="144">
        <v>0</v>
      </c>
      <c r="J3527" s="146">
        <f t="shared" si="32"/>
        <v>0</v>
      </c>
    </row>
    <row r="3528" spans="1:10" s="32" customFormat="1" x14ac:dyDescent="0.3">
      <c r="A3528" s="32">
        <v>2017</v>
      </c>
      <c r="B3528" s="32" t="s">
        <v>114</v>
      </c>
      <c r="C3528" s="32" t="str">
        <f>VLOOKUP(B3528,lookup!A:C,3,FALSE)</f>
        <v>Non Metropolitan Fire Authorities</v>
      </c>
      <c r="D3528" s="32" t="str">
        <f>VLOOKUP(B3528,lookup!A:D,4,FALSE)</f>
        <v>E31000034</v>
      </c>
      <c r="E3528" s="32" t="s">
        <v>178</v>
      </c>
      <c r="F3528" s="32" t="s">
        <v>149</v>
      </c>
      <c r="G3528" s="57">
        <v>0</v>
      </c>
      <c r="H3528" s="145"/>
      <c r="I3528" s="144">
        <v>0</v>
      </c>
      <c r="J3528" s="146">
        <f t="shared" si="32"/>
        <v>0</v>
      </c>
    </row>
    <row r="3529" spans="1:10" s="32" customFormat="1" x14ac:dyDescent="0.3">
      <c r="A3529" s="32">
        <v>2017</v>
      </c>
      <c r="B3529" s="32" t="s">
        <v>114</v>
      </c>
      <c r="C3529" s="32" t="str">
        <f>VLOOKUP(B3529,lookup!A:C,3,FALSE)</f>
        <v>Non Metropolitan Fire Authorities</v>
      </c>
      <c r="D3529" s="32" t="str">
        <f>VLOOKUP(B3529,lookup!A:D,4,FALSE)</f>
        <v>E31000034</v>
      </c>
      <c r="E3529" s="32" t="s">
        <v>179</v>
      </c>
      <c r="F3529" s="32" t="s">
        <v>149</v>
      </c>
      <c r="G3529" s="57">
        <v>0</v>
      </c>
      <c r="H3529" s="145"/>
      <c r="I3529" s="144">
        <v>0</v>
      </c>
      <c r="J3529" s="146">
        <f t="shared" si="32"/>
        <v>0</v>
      </c>
    </row>
    <row r="3530" spans="1:10" s="32" customFormat="1" x14ac:dyDescent="0.3">
      <c r="A3530" s="32">
        <v>2017</v>
      </c>
      <c r="B3530" s="32" t="s">
        <v>114</v>
      </c>
      <c r="C3530" s="32" t="str">
        <f>VLOOKUP(B3530,lookup!A:C,3,FALSE)</f>
        <v>Non Metropolitan Fire Authorities</v>
      </c>
      <c r="D3530" s="32" t="str">
        <f>VLOOKUP(B3530,lookup!A:D,4,FALSE)</f>
        <v>E31000034</v>
      </c>
      <c r="E3530" s="32" t="s">
        <v>1087</v>
      </c>
      <c r="F3530" s="32" t="s">
        <v>149</v>
      </c>
      <c r="G3530" s="57">
        <v>0</v>
      </c>
      <c r="H3530" s="145"/>
      <c r="I3530" s="144">
        <v>0</v>
      </c>
      <c r="J3530" s="146">
        <f t="shared" si="32"/>
        <v>0</v>
      </c>
    </row>
    <row r="3531" spans="1:10" s="32" customFormat="1" x14ac:dyDescent="0.3">
      <c r="A3531" s="32">
        <v>2017</v>
      </c>
      <c r="B3531" s="32" t="s">
        <v>114</v>
      </c>
      <c r="C3531" s="32" t="str">
        <f>VLOOKUP(B3531,lookup!A:C,3,FALSE)</f>
        <v>Non Metropolitan Fire Authorities</v>
      </c>
      <c r="D3531" s="32" t="str">
        <f>VLOOKUP(B3531,lookup!A:D,4,FALSE)</f>
        <v>E31000034</v>
      </c>
      <c r="E3531" s="32" t="s">
        <v>176</v>
      </c>
      <c r="F3531" s="32" t="s">
        <v>149</v>
      </c>
      <c r="G3531" s="57">
        <v>0</v>
      </c>
      <c r="H3531" s="145"/>
      <c r="I3531" s="144">
        <v>0</v>
      </c>
      <c r="J3531" s="146">
        <f t="shared" si="32"/>
        <v>0</v>
      </c>
    </row>
    <row r="3532" spans="1:10" s="32" customFormat="1" x14ac:dyDescent="0.3">
      <c r="A3532" s="32">
        <v>2017</v>
      </c>
      <c r="B3532" s="32" t="s">
        <v>114</v>
      </c>
      <c r="C3532" s="32" t="str">
        <f>VLOOKUP(B3532,lookup!A:C,3,FALSE)</f>
        <v>Non Metropolitan Fire Authorities</v>
      </c>
      <c r="D3532" s="32" t="str">
        <f>VLOOKUP(B3532,lookup!A:D,4,FALSE)</f>
        <v>E31000034</v>
      </c>
      <c r="E3532" s="32" t="s">
        <v>175</v>
      </c>
      <c r="F3532" s="32" t="s">
        <v>150</v>
      </c>
      <c r="G3532" s="57">
        <v>70</v>
      </c>
      <c r="H3532" s="145"/>
      <c r="I3532" s="144">
        <v>70</v>
      </c>
      <c r="J3532" s="146">
        <f t="shared" si="32"/>
        <v>0</v>
      </c>
    </row>
    <row r="3533" spans="1:10" s="32" customFormat="1" x14ac:dyDescent="0.3">
      <c r="A3533" s="32">
        <v>2017</v>
      </c>
      <c r="B3533" s="32" t="s">
        <v>114</v>
      </c>
      <c r="C3533" s="32" t="str">
        <f>VLOOKUP(B3533,lookup!A:C,3,FALSE)</f>
        <v>Non Metropolitan Fire Authorities</v>
      </c>
      <c r="D3533" s="32" t="str">
        <f>VLOOKUP(B3533,lookup!A:D,4,FALSE)</f>
        <v>E31000034</v>
      </c>
      <c r="E3533" s="32" t="s">
        <v>177</v>
      </c>
      <c r="F3533" s="32" t="s">
        <v>150</v>
      </c>
      <c r="G3533" s="57">
        <v>0</v>
      </c>
      <c r="H3533" s="145"/>
      <c r="I3533" s="144">
        <v>0</v>
      </c>
      <c r="J3533" s="146">
        <f t="shared" si="32"/>
        <v>0</v>
      </c>
    </row>
    <row r="3534" spans="1:10" s="32" customFormat="1" x14ac:dyDescent="0.3">
      <c r="A3534" s="32">
        <v>2017</v>
      </c>
      <c r="B3534" s="32" t="s">
        <v>114</v>
      </c>
      <c r="C3534" s="32" t="str">
        <f>VLOOKUP(B3534,lookup!A:C,3,FALSE)</f>
        <v>Non Metropolitan Fire Authorities</v>
      </c>
      <c r="D3534" s="32" t="str">
        <f>VLOOKUP(B3534,lookup!A:D,4,FALSE)</f>
        <v>E31000034</v>
      </c>
      <c r="E3534" s="32" t="s">
        <v>178</v>
      </c>
      <c r="F3534" s="32" t="s">
        <v>150</v>
      </c>
      <c r="G3534" s="57">
        <v>1</v>
      </c>
      <c r="H3534" s="145"/>
      <c r="I3534" s="144">
        <v>1</v>
      </c>
      <c r="J3534" s="146">
        <f t="shared" si="32"/>
        <v>0</v>
      </c>
    </row>
    <row r="3535" spans="1:10" s="32" customFormat="1" x14ac:dyDescent="0.3">
      <c r="A3535" s="32">
        <v>2017</v>
      </c>
      <c r="B3535" s="32" t="s">
        <v>114</v>
      </c>
      <c r="C3535" s="32" t="str">
        <f>VLOOKUP(B3535,lookup!A:C,3,FALSE)</f>
        <v>Non Metropolitan Fire Authorities</v>
      </c>
      <c r="D3535" s="32" t="str">
        <f>VLOOKUP(B3535,lookup!A:D,4,FALSE)</f>
        <v>E31000034</v>
      </c>
      <c r="E3535" s="32" t="s">
        <v>179</v>
      </c>
      <c r="F3535" s="32" t="s">
        <v>150</v>
      </c>
      <c r="G3535" s="57">
        <v>0</v>
      </c>
      <c r="H3535" s="145"/>
      <c r="I3535" s="144">
        <v>0</v>
      </c>
      <c r="J3535" s="146">
        <f t="shared" si="32"/>
        <v>0</v>
      </c>
    </row>
    <row r="3536" spans="1:10" s="32" customFormat="1" x14ac:dyDescent="0.3">
      <c r="A3536" s="32">
        <v>2017</v>
      </c>
      <c r="B3536" s="32" t="s">
        <v>114</v>
      </c>
      <c r="C3536" s="32" t="str">
        <f>VLOOKUP(B3536,lookup!A:C,3,FALSE)</f>
        <v>Non Metropolitan Fire Authorities</v>
      </c>
      <c r="D3536" s="32" t="str">
        <f>VLOOKUP(B3536,lookup!A:D,4,FALSE)</f>
        <v>E31000034</v>
      </c>
      <c r="E3536" s="32" t="s">
        <v>1087</v>
      </c>
      <c r="F3536" s="32" t="s">
        <v>150</v>
      </c>
      <c r="G3536" s="57">
        <v>0</v>
      </c>
      <c r="H3536" s="145"/>
      <c r="I3536" s="144">
        <v>0</v>
      </c>
      <c r="J3536" s="146">
        <f t="shared" si="32"/>
        <v>0</v>
      </c>
    </row>
    <row r="3537" spans="1:10" s="32" customFormat="1" x14ac:dyDescent="0.3">
      <c r="A3537" s="32">
        <v>2017</v>
      </c>
      <c r="B3537" s="32" t="s">
        <v>114</v>
      </c>
      <c r="C3537" s="32" t="str">
        <f>VLOOKUP(B3537,lookup!A:C,3,FALSE)</f>
        <v>Non Metropolitan Fire Authorities</v>
      </c>
      <c r="D3537" s="32" t="str">
        <f>VLOOKUP(B3537,lookup!A:D,4,FALSE)</f>
        <v>E31000034</v>
      </c>
      <c r="E3537" s="32" t="s">
        <v>176</v>
      </c>
      <c r="F3537" s="32" t="s">
        <v>150</v>
      </c>
      <c r="G3537" s="57">
        <v>10</v>
      </c>
      <c r="H3537" s="145"/>
      <c r="I3537" s="144">
        <v>10</v>
      </c>
      <c r="J3537" s="146">
        <f t="shared" si="32"/>
        <v>0</v>
      </c>
    </row>
    <row r="3538" spans="1:10" s="32" customFormat="1" x14ac:dyDescent="0.3">
      <c r="A3538" s="32">
        <v>2017</v>
      </c>
      <c r="B3538" s="32" t="s">
        <v>117</v>
      </c>
      <c r="C3538" s="32" t="str">
        <f>VLOOKUP(B3538,lookup!A:C,3,FALSE)</f>
        <v>Non Metropolitan Fire Authorities</v>
      </c>
      <c r="D3538" s="32" t="str">
        <f>VLOOKUP(B3538,lookup!A:D,4,FALSE)</f>
        <v>E31000035</v>
      </c>
      <c r="E3538" s="32" t="s">
        <v>175</v>
      </c>
      <c r="F3538" s="32" t="s">
        <v>157</v>
      </c>
      <c r="G3538" s="57">
        <v>454</v>
      </c>
      <c r="H3538" s="145"/>
      <c r="I3538" s="144">
        <v>454</v>
      </c>
      <c r="J3538" s="146">
        <f t="shared" si="32"/>
        <v>0</v>
      </c>
    </row>
    <row r="3539" spans="1:10" s="32" customFormat="1" x14ac:dyDescent="0.3">
      <c r="A3539" s="32">
        <v>2017</v>
      </c>
      <c r="B3539" s="32" t="s">
        <v>117</v>
      </c>
      <c r="C3539" s="32" t="str">
        <f>VLOOKUP(B3539,lookup!A:C,3,FALSE)</f>
        <v>Non Metropolitan Fire Authorities</v>
      </c>
      <c r="D3539" s="32" t="str">
        <f>VLOOKUP(B3539,lookup!A:D,4,FALSE)</f>
        <v>E31000035</v>
      </c>
      <c r="E3539" s="32" t="s">
        <v>177</v>
      </c>
      <c r="F3539" s="32" t="s">
        <v>157</v>
      </c>
      <c r="G3539" s="57">
        <v>7</v>
      </c>
      <c r="H3539" s="145"/>
      <c r="I3539" s="144">
        <v>7</v>
      </c>
      <c r="J3539" s="146">
        <f t="shared" si="32"/>
        <v>0</v>
      </c>
    </row>
    <row r="3540" spans="1:10" s="32" customFormat="1" x14ac:dyDescent="0.3">
      <c r="A3540" s="32">
        <v>2017</v>
      </c>
      <c r="B3540" s="32" t="s">
        <v>117</v>
      </c>
      <c r="C3540" s="32" t="str">
        <f>VLOOKUP(B3540,lookup!A:C,3,FALSE)</f>
        <v>Non Metropolitan Fire Authorities</v>
      </c>
      <c r="D3540" s="32" t="str">
        <f>VLOOKUP(B3540,lookup!A:D,4,FALSE)</f>
        <v>E31000035</v>
      </c>
      <c r="E3540" s="32" t="s">
        <v>178</v>
      </c>
      <c r="F3540" s="32" t="s">
        <v>157</v>
      </c>
      <c r="G3540" s="57">
        <v>4</v>
      </c>
      <c r="H3540" s="145"/>
      <c r="I3540" s="144">
        <v>4</v>
      </c>
      <c r="J3540" s="146">
        <f t="shared" si="32"/>
        <v>0</v>
      </c>
    </row>
    <row r="3541" spans="1:10" s="32" customFormat="1" x14ac:dyDescent="0.3">
      <c r="A3541" s="32">
        <v>2017</v>
      </c>
      <c r="B3541" s="32" t="s">
        <v>117</v>
      </c>
      <c r="C3541" s="32" t="str">
        <f>VLOOKUP(B3541,lookup!A:C,3,FALSE)</f>
        <v>Non Metropolitan Fire Authorities</v>
      </c>
      <c r="D3541" s="32" t="str">
        <f>VLOOKUP(B3541,lookup!A:D,4,FALSE)</f>
        <v>E31000035</v>
      </c>
      <c r="E3541" s="32" t="s">
        <v>179</v>
      </c>
      <c r="F3541" s="32" t="s">
        <v>157</v>
      </c>
      <c r="G3541" s="57">
        <v>2</v>
      </c>
      <c r="H3541" s="145"/>
      <c r="I3541" s="144">
        <v>2</v>
      </c>
      <c r="J3541" s="146">
        <f t="shared" si="32"/>
        <v>0</v>
      </c>
    </row>
    <row r="3542" spans="1:10" s="32" customFormat="1" x14ac:dyDescent="0.3">
      <c r="A3542" s="32">
        <v>2017</v>
      </c>
      <c r="B3542" s="32" t="s">
        <v>117</v>
      </c>
      <c r="C3542" s="32" t="str">
        <f>VLOOKUP(B3542,lookup!A:C,3,FALSE)</f>
        <v>Non Metropolitan Fire Authorities</v>
      </c>
      <c r="D3542" s="32" t="str">
        <f>VLOOKUP(B3542,lookup!A:D,4,FALSE)</f>
        <v>E31000035</v>
      </c>
      <c r="E3542" s="32" t="s">
        <v>1087</v>
      </c>
      <c r="F3542" s="32" t="s">
        <v>157</v>
      </c>
      <c r="G3542" s="57">
        <v>0</v>
      </c>
      <c r="H3542" s="145"/>
      <c r="I3542" s="144">
        <v>0</v>
      </c>
      <c r="J3542" s="146">
        <f t="shared" si="32"/>
        <v>0</v>
      </c>
    </row>
    <row r="3543" spans="1:10" s="32" customFormat="1" x14ac:dyDescent="0.3">
      <c r="A3543" s="32">
        <v>2017</v>
      </c>
      <c r="B3543" s="32" t="s">
        <v>117</v>
      </c>
      <c r="C3543" s="32" t="str">
        <f>VLOOKUP(B3543,lookup!A:C,3,FALSE)</f>
        <v>Non Metropolitan Fire Authorities</v>
      </c>
      <c r="D3543" s="32" t="str">
        <f>VLOOKUP(B3543,lookup!A:D,4,FALSE)</f>
        <v>E31000035</v>
      </c>
      <c r="E3543" s="32" t="s">
        <v>176</v>
      </c>
      <c r="F3543" s="32" t="s">
        <v>157</v>
      </c>
      <c r="G3543" s="57">
        <v>33</v>
      </c>
      <c r="H3543" s="145"/>
      <c r="I3543" s="144">
        <v>33</v>
      </c>
      <c r="J3543" s="146">
        <f t="shared" si="32"/>
        <v>0</v>
      </c>
    </row>
    <row r="3544" spans="1:10" s="32" customFormat="1" x14ac:dyDescent="0.3">
      <c r="A3544" s="32">
        <v>2017</v>
      </c>
      <c r="B3544" s="32" t="s">
        <v>117</v>
      </c>
      <c r="C3544" s="32" t="str">
        <f>VLOOKUP(B3544,lookup!A:C,3,FALSE)</f>
        <v>Non Metropolitan Fire Authorities</v>
      </c>
      <c r="D3544" s="32" t="str">
        <f>VLOOKUP(B3544,lookup!A:D,4,FALSE)</f>
        <v>E31000035</v>
      </c>
      <c r="E3544" s="32" t="s">
        <v>175</v>
      </c>
      <c r="F3544" s="32" t="s">
        <v>158</v>
      </c>
      <c r="G3544" s="57">
        <v>115</v>
      </c>
      <c r="H3544" s="145"/>
      <c r="I3544" s="144">
        <v>115</v>
      </c>
      <c r="J3544" s="146">
        <f t="shared" si="32"/>
        <v>0</v>
      </c>
    </row>
    <row r="3545" spans="1:10" s="32" customFormat="1" x14ac:dyDescent="0.3">
      <c r="A3545" s="32">
        <v>2017</v>
      </c>
      <c r="B3545" s="32" t="s">
        <v>117</v>
      </c>
      <c r="C3545" s="32" t="str">
        <f>VLOOKUP(B3545,lookup!A:C,3,FALSE)</f>
        <v>Non Metropolitan Fire Authorities</v>
      </c>
      <c r="D3545" s="32" t="str">
        <f>VLOOKUP(B3545,lookup!A:D,4,FALSE)</f>
        <v>E31000035</v>
      </c>
      <c r="E3545" s="32" t="s">
        <v>177</v>
      </c>
      <c r="F3545" s="32" t="s">
        <v>158</v>
      </c>
      <c r="G3545" s="57">
        <v>1</v>
      </c>
      <c r="H3545" s="145"/>
      <c r="I3545" s="144">
        <v>1</v>
      </c>
      <c r="J3545" s="146">
        <f t="shared" si="32"/>
        <v>0</v>
      </c>
    </row>
    <row r="3546" spans="1:10" s="32" customFormat="1" x14ac:dyDescent="0.3">
      <c r="A3546" s="32">
        <v>2017</v>
      </c>
      <c r="B3546" s="32" t="s">
        <v>117</v>
      </c>
      <c r="C3546" s="32" t="str">
        <f>VLOOKUP(B3546,lookup!A:C,3,FALSE)</f>
        <v>Non Metropolitan Fire Authorities</v>
      </c>
      <c r="D3546" s="32" t="str">
        <f>VLOOKUP(B3546,lookup!A:D,4,FALSE)</f>
        <v>E31000035</v>
      </c>
      <c r="E3546" s="32" t="s">
        <v>178</v>
      </c>
      <c r="F3546" s="32" t="s">
        <v>158</v>
      </c>
      <c r="G3546" s="57">
        <v>0</v>
      </c>
      <c r="H3546" s="145"/>
      <c r="I3546" s="144">
        <v>0</v>
      </c>
      <c r="J3546" s="146">
        <f t="shared" si="32"/>
        <v>0</v>
      </c>
    </row>
    <row r="3547" spans="1:10" s="32" customFormat="1" x14ac:dyDescent="0.3">
      <c r="A3547" s="32">
        <v>2017</v>
      </c>
      <c r="B3547" s="32" t="s">
        <v>117</v>
      </c>
      <c r="C3547" s="32" t="str">
        <f>VLOOKUP(B3547,lookup!A:C,3,FALSE)</f>
        <v>Non Metropolitan Fire Authorities</v>
      </c>
      <c r="D3547" s="32" t="str">
        <f>VLOOKUP(B3547,lookup!A:D,4,FALSE)</f>
        <v>E31000035</v>
      </c>
      <c r="E3547" s="32" t="s">
        <v>179</v>
      </c>
      <c r="F3547" s="32" t="s">
        <v>158</v>
      </c>
      <c r="G3547" s="57">
        <v>0</v>
      </c>
      <c r="H3547" s="145"/>
      <c r="I3547" s="144">
        <v>0</v>
      </c>
      <c r="J3547" s="146">
        <f t="shared" si="32"/>
        <v>0</v>
      </c>
    </row>
    <row r="3548" spans="1:10" s="32" customFormat="1" x14ac:dyDescent="0.3">
      <c r="A3548" s="32">
        <v>2017</v>
      </c>
      <c r="B3548" s="32" t="s">
        <v>117</v>
      </c>
      <c r="C3548" s="32" t="str">
        <f>VLOOKUP(B3548,lookup!A:C,3,FALSE)</f>
        <v>Non Metropolitan Fire Authorities</v>
      </c>
      <c r="D3548" s="32" t="str">
        <f>VLOOKUP(B3548,lookup!A:D,4,FALSE)</f>
        <v>E31000035</v>
      </c>
      <c r="E3548" s="32" t="s">
        <v>1087</v>
      </c>
      <c r="F3548" s="32" t="s">
        <v>158</v>
      </c>
      <c r="G3548" s="57">
        <v>0</v>
      </c>
      <c r="H3548" s="145"/>
      <c r="I3548" s="144">
        <v>0</v>
      </c>
      <c r="J3548" s="146">
        <f t="shared" si="32"/>
        <v>0</v>
      </c>
    </row>
    <row r="3549" spans="1:10" s="32" customFormat="1" x14ac:dyDescent="0.3">
      <c r="A3549" s="32">
        <v>2017</v>
      </c>
      <c r="B3549" s="32" t="s">
        <v>117</v>
      </c>
      <c r="C3549" s="32" t="str">
        <f>VLOOKUP(B3549,lookup!A:C,3,FALSE)</f>
        <v>Non Metropolitan Fire Authorities</v>
      </c>
      <c r="D3549" s="32" t="str">
        <f>VLOOKUP(B3549,lookup!A:D,4,FALSE)</f>
        <v>E31000035</v>
      </c>
      <c r="E3549" s="32" t="s">
        <v>176</v>
      </c>
      <c r="F3549" s="32" t="s">
        <v>158</v>
      </c>
      <c r="G3549" s="57">
        <v>4</v>
      </c>
      <c r="H3549" s="145"/>
      <c r="I3549" s="144">
        <v>4</v>
      </c>
      <c r="J3549" s="146">
        <f t="shared" si="32"/>
        <v>0</v>
      </c>
    </row>
    <row r="3550" spans="1:10" s="32" customFormat="1" x14ac:dyDescent="0.3">
      <c r="A3550" s="32">
        <v>2017</v>
      </c>
      <c r="B3550" s="32" t="s">
        <v>117</v>
      </c>
      <c r="C3550" s="32" t="str">
        <f>VLOOKUP(B3550,lookup!A:C,3,FALSE)</f>
        <v>Non Metropolitan Fire Authorities</v>
      </c>
      <c r="D3550" s="32" t="str">
        <f>VLOOKUP(B3550,lookup!A:D,4,FALSE)</f>
        <v>E31000035</v>
      </c>
      <c r="E3550" s="32" t="s">
        <v>175</v>
      </c>
      <c r="F3550" s="32" t="s">
        <v>149</v>
      </c>
      <c r="G3550" s="57">
        <v>24</v>
      </c>
      <c r="H3550" s="145"/>
      <c r="I3550" s="144">
        <v>24</v>
      </c>
      <c r="J3550" s="146">
        <f t="shared" si="32"/>
        <v>0</v>
      </c>
    </row>
    <row r="3551" spans="1:10" s="32" customFormat="1" x14ac:dyDescent="0.3">
      <c r="A3551" s="32">
        <v>2017</v>
      </c>
      <c r="B3551" s="32" t="s">
        <v>117</v>
      </c>
      <c r="C3551" s="32" t="str">
        <f>VLOOKUP(B3551,lookup!A:C,3,FALSE)</f>
        <v>Non Metropolitan Fire Authorities</v>
      </c>
      <c r="D3551" s="32" t="str">
        <f>VLOOKUP(B3551,lookup!A:D,4,FALSE)</f>
        <v>E31000035</v>
      </c>
      <c r="E3551" s="32" t="s">
        <v>177</v>
      </c>
      <c r="F3551" s="32" t="s">
        <v>149</v>
      </c>
      <c r="G3551" s="57">
        <v>0</v>
      </c>
      <c r="H3551" s="145"/>
      <c r="I3551" s="144">
        <v>0</v>
      </c>
      <c r="J3551" s="146">
        <f t="shared" si="32"/>
        <v>0</v>
      </c>
    </row>
    <row r="3552" spans="1:10" s="32" customFormat="1" x14ac:dyDescent="0.3">
      <c r="A3552" s="32">
        <v>2017</v>
      </c>
      <c r="B3552" s="32" t="s">
        <v>117</v>
      </c>
      <c r="C3552" s="32" t="str">
        <f>VLOOKUP(B3552,lookup!A:C,3,FALSE)</f>
        <v>Non Metropolitan Fire Authorities</v>
      </c>
      <c r="D3552" s="32" t="str">
        <f>VLOOKUP(B3552,lookup!A:D,4,FALSE)</f>
        <v>E31000035</v>
      </c>
      <c r="E3552" s="32" t="s">
        <v>178</v>
      </c>
      <c r="F3552" s="32" t="s">
        <v>149</v>
      </c>
      <c r="G3552" s="57">
        <v>0</v>
      </c>
      <c r="H3552" s="145"/>
      <c r="I3552" s="144">
        <v>0</v>
      </c>
      <c r="J3552" s="146">
        <f t="shared" si="32"/>
        <v>0</v>
      </c>
    </row>
    <row r="3553" spans="1:10" s="32" customFormat="1" x14ac:dyDescent="0.3">
      <c r="A3553" s="32">
        <v>2017</v>
      </c>
      <c r="B3553" s="32" t="s">
        <v>117</v>
      </c>
      <c r="C3553" s="32" t="str">
        <f>VLOOKUP(B3553,lookup!A:C,3,FALSE)</f>
        <v>Non Metropolitan Fire Authorities</v>
      </c>
      <c r="D3553" s="32" t="str">
        <f>VLOOKUP(B3553,lookup!A:D,4,FALSE)</f>
        <v>E31000035</v>
      </c>
      <c r="E3553" s="32" t="s">
        <v>179</v>
      </c>
      <c r="F3553" s="32" t="s">
        <v>149</v>
      </c>
      <c r="G3553" s="57">
        <v>0</v>
      </c>
      <c r="H3553" s="145"/>
      <c r="I3553" s="144">
        <v>0</v>
      </c>
      <c r="J3553" s="146">
        <f t="shared" si="32"/>
        <v>0</v>
      </c>
    </row>
    <row r="3554" spans="1:10" s="32" customFormat="1" x14ac:dyDescent="0.3">
      <c r="A3554" s="32">
        <v>2017</v>
      </c>
      <c r="B3554" s="32" t="s">
        <v>117</v>
      </c>
      <c r="C3554" s="32" t="str">
        <f>VLOOKUP(B3554,lookup!A:C,3,FALSE)</f>
        <v>Non Metropolitan Fire Authorities</v>
      </c>
      <c r="D3554" s="32" t="str">
        <f>VLOOKUP(B3554,lookup!A:D,4,FALSE)</f>
        <v>E31000035</v>
      </c>
      <c r="E3554" s="32" t="s">
        <v>1087</v>
      </c>
      <c r="F3554" s="32" t="s">
        <v>149</v>
      </c>
      <c r="G3554" s="57">
        <v>0</v>
      </c>
      <c r="H3554" s="145"/>
      <c r="I3554" s="144">
        <v>0</v>
      </c>
      <c r="J3554" s="146">
        <f t="shared" si="32"/>
        <v>0</v>
      </c>
    </row>
    <row r="3555" spans="1:10" s="32" customFormat="1" x14ac:dyDescent="0.3">
      <c r="A3555" s="32">
        <v>2017</v>
      </c>
      <c r="B3555" s="32" t="s">
        <v>117</v>
      </c>
      <c r="C3555" s="32" t="str">
        <f>VLOOKUP(B3555,lookup!A:C,3,FALSE)</f>
        <v>Non Metropolitan Fire Authorities</v>
      </c>
      <c r="D3555" s="32" t="str">
        <f>VLOOKUP(B3555,lookup!A:D,4,FALSE)</f>
        <v>E31000035</v>
      </c>
      <c r="E3555" s="32" t="s">
        <v>176</v>
      </c>
      <c r="F3555" s="32" t="s">
        <v>149</v>
      </c>
      <c r="G3555" s="57">
        <v>2</v>
      </c>
      <c r="H3555" s="145"/>
      <c r="I3555" s="144">
        <v>2</v>
      </c>
      <c r="J3555" s="146">
        <f t="shared" si="32"/>
        <v>0</v>
      </c>
    </row>
    <row r="3556" spans="1:10" s="32" customFormat="1" x14ac:dyDescent="0.3">
      <c r="A3556" s="32">
        <v>2017</v>
      </c>
      <c r="B3556" s="32" t="s">
        <v>117</v>
      </c>
      <c r="C3556" s="32" t="str">
        <f>VLOOKUP(B3556,lookup!A:C,3,FALSE)</f>
        <v>Non Metropolitan Fire Authorities</v>
      </c>
      <c r="D3556" s="32" t="str">
        <f>VLOOKUP(B3556,lookup!A:D,4,FALSE)</f>
        <v>E31000035</v>
      </c>
      <c r="E3556" s="32" t="s">
        <v>175</v>
      </c>
      <c r="F3556" s="32" t="s">
        <v>150</v>
      </c>
      <c r="G3556" s="57">
        <v>61</v>
      </c>
      <c r="H3556" s="145"/>
      <c r="I3556" s="144">
        <v>61</v>
      </c>
      <c r="J3556" s="146">
        <f t="shared" si="32"/>
        <v>0</v>
      </c>
    </row>
    <row r="3557" spans="1:10" s="32" customFormat="1" x14ac:dyDescent="0.3">
      <c r="A3557" s="32">
        <v>2017</v>
      </c>
      <c r="B3557" s="32" t="s">
        <v>117</v>
      </c>
      <c r="C3557" s="32" t="str">
        <f>VLOOKUP(B3557,lookup!A:C,3,FALSE)</f>
        <v>Non Metropolitan Fire Authorities</v>
      </c>
      <c r="D3557" s="32" t="str">
        <f>VLOOKUP(B3557,lookup!A:D,4,FALSE)</f>
        <v>E31000035</v>
      </c>
      <c r="E3557" s="32" t="s">
        <v>177</v>
      </c>
      <c r="F3557" s="32" t="s">
        <v>150</v>
      </c>
      <c r="G3557" s="57">
        <v>1</v>
      </c>
      <c r="H3557" s="145"/>
      <c r="I3557" s="144">
        <v>1</v>
      </c>
      <c r="J3557" s="146">
        <f t="shared" si="32"/>
        <v>0</v>
      </c>
    </row>
    <row r="3558" spans="1:10" s="32" customFormat="1" x14ac:dyDescent="0.3">
      <c r="A3558" s="32">
        <v>2017</v>
      </c>
      <c r="B3558" s="32" t="s">
        <v>117</v>
      </c>
      <c r="C3558" s="32" t="str">
        <f>VLOOKUP(B3558,lookup!A:C,3,FALSE)</f>
        <v>Non Metropolitan Fire Authorities</v>
      </c>
      <c r="D3558" s="32" t="str">
        <f>VLOOKUP(B3558,lookup!A:D,4,FALSE)</f>
        <v>E31000035</v>
      </c>
      <c r="E3558" s="32" t="s">
        <v>178</v>
      </c>
      <c r="F3558" s="32" t="s">
        <v>150</v>
      </c>
      <c r="G3558" s="57">
        <v>1</v>
      </c>
      <c r="H3558" s="145"/>
      <c r="I3558" s="144">
        <v>1</v>
      </c>
      <c r="J3558" s="146">
        <f t="shared" si="32"/>
        <v>0</v>
      </c>
    </row>
    <row r="3559" spans="1:10" s="32" customFormat="1" x14ac:dyDescent="0.3">
      <c r="A3559" s="32">
        <v>2017</v>
      </c>
      <c r="B3559" s="32" t="s">
        <v>117</v>
      </c>
      <c r="C3559" s="32" t="str">
        <f>VLOOKUP(B3559,lookup!A:C,3,FALSE)</f>
        <v>Non Metropolitan Fire Authorities</v>
      </c>
      <c r="D3559" s="32" t="str">
        <f>VLOOKUP(B3559,lookup!A:D,4,FALSE)</f>
        <v>E31000035</v>
      </c>
      <c r="E3559" s="32" t="s">
        <v>179</v>
      </c>
      <c r="F3559" s="32" t="s">
        <v>150</v>
      </c>
      <c r="G3559" s="57">
        <v>0</v>
      </c>
      <c r="H3559" s="145"/>
      <c r="I3559" s="144">
        <v>0</v>
      </c>
      <c r="J3559" s="146">
        <f t="shared" si="32"/>
        <v>0</v>
      </c>
    </row>
    <row r="3560" spans="1:10" s="32" customFormat="1" x14ac:dyDescent="0.3">
      <c r="A3560" s="32">
        <v>2017</v>
      </c>
      <c r="B3560" s="32" t="s">
        <v>117</v>
      </c>
      <c r="C3560" s="32" t="str">
        <f>VLOOKUP(B3560,lookup!A:C,3,FALSE)</f>
        <v>Non Metropolitan Fire Authorities</v>
      </c>
      <c r="D3560" s="32" t="str">
        <f>VLOOKUP(B3560,lookup!A:D,4,FALSE)</f>
        <v>E31000035</v>
      </c>
      <c r="E3560" s="32" t="s">
        <v>1087</v>
      </c>
      <c r="F3560" s="32" t="s">
        <v>150</v>
      </c>
      <c r="G3560" s="57">
        <v>0</v>
      </c>
      <c r="H3560" s="145"/>
      <c r="I3560" s="144">
        <v>0</v>
      </c>
      <c r="J3560" s="146">
        <f t="shared" si="32"/>
        <v>0</v>
      </c>
    </row>
    <row r="3561" spans="1:10" s="32" customFormat="1" x14ac:dyDescent="0.3">
      <c r="A3561" s="32">
        <v>2017</v>
      </c>
      <c r="B3561" s="32" t="s">
        <v>117</v>
      </c>
      <c r="C3561" s="32" t="str">
        <f>VLOOKUP(B3561,lookup!A:C,3,FALSE)</f>
        <v>Non Metropolitan Fire Authorities</v>
      </c>
      <c r="D3561" s="32" t="str">
        <f>VLOOKUP(B3561,lookup!A:D,4,FALSE)</f>
        <v>E31000035</v>
      </c>
      <c r="E3561" s="32" t="s">
        <v>176</v>
      </c>
      <c r="F3561" s="32" t="s">
        <v>150</v>
      </c>
      <c r="G3561" s="57">
        <v>10</v>
      </c>
      <c r="H3561" s="145"/>
      <c r="I3561" s="144">
        <v>10</v>
      </c>
      <c r="J3561" s="146">
        <f t="shared" si="32"/>
        <v>0</v>
      </c>
    </row>
    <row r="3562" spans="1:10" s="32" customFormat="1" x14ac:dyDescent="0.3">
      <c r="A3562" s="32">
        <v>2017</v>
      </c>
      <c r="B3562" s="32" t="s">
        <v>120</v>
      </c>
      <c r="C3562" s="32" t="str">
        <f>VLOOKUP(B3562,lookup!A:C,3,FALSE)</f>
        <v>Metropolitan Fire Authorities</v>
      </c>
      <c r="D3562" s="32" t="str">
        <f>VLOOKUP(B3562,lookup!A:D,4,FALSE)</f>
        <v>E31000043</v>
      </c>
      <c r="E3562" s="32" t="s">
        <v>175</v>
      </c>
      <c r="F3562" s="32" t="s">
        <v>157</v>
      </c>
      <c r="G3562" s="57">
        <v>622</v>
      </c>
      <c r="H3562" s="145"/>
      <c r="I3562" s="144">
        <v>622</v>
      </c>
      <c r="J3562" s="146">
        <f t="shared" si="32"/>
        <v>0</v>
      </c>
    </row>
    <row r="3563" spans="1:10" s="32" customFormat="1" x14ac:dyDescent="0.3">
      <c r="A3563" s="32">
        <v>2017</v>
      </c>
      <c r="B3563" s="32" t="s">
        <v>120</v>
      </c>
      <c r="C3563" s="32" t="str">
        <f>VLOOKUP(B3563,lookup!A:C,3,FALSE)</f>
        <v>Metropolitan Fire Authorities</v>
      </c>
      <c r="D3563" s="32" t="str">
        <f>VLOOKUP(B3563,lookup!A:D,4,FALSE)</f>
        <v>E31000043</v>
      </c>
      <c r="E3563" s="32" t="s">
        <v>177</v>
      </c>
      <c r="F3563" s="32" t="s">
        <v>157</v>
      </c>
      <c r="G3563" s="57">
        <v>3</v>
      </c>
      <c r="H3563" s="145"/>
      <c r="I3563" s="144">
        <v>3</v>
      </c>
      <c r="J3563" s="146">
        <f t="shared" si="32"/>
        <v>0</v>
      </c>
    </row>
    <row r="3564" spans="1:10" s="32" customFormat="1" x14ac:dyDescent="0.3">
      <c r="A3564" s="32">
        <v>2017</v>
      </c>
      <c r="B3564" s="32" t="s">
        <v>120</v>
      </c>
      <c r="C3564" s="32" t="str">
        <f>VLOOKUP(B3564,lookup!A:C,3,FALSE)</f>
        <v>Metropolitan Fire Authorities</v>
      </c>
      <c r="D3564" s="32" t="str">
        <f>VLOOKUP(B3564,lookup!A:D,4,FALSE)</f>
        <v>E31000043</v>
      </c>
      <c r="E3564" s="32" t="s">
        <v>178</v>
      </c>
      <c r="F3564" s="32" t="s">
        <v>157</v>
      </c>
      <c r="G3564" s="57">
        <v>6</v>
      </c>
      <c r="H3564" s="145"/>
      <c r="I3564" s="144">
        <v>6</v>
      </c>
      <c r="J3564" s="146">
        <f t="shared" si="32"/>
        <v>0</v>
      </c>
    </row>
    <row r="3565" spans="1:10" s="32" customFormat="1" x14ac:dyDescent="0.3">
      <c r="A3565" s="32">
        <v>2017</v>
      </c>
      <c r="B3565" s="32" t="s">
        <v>120</v>
      </c>
      <c r="C3565" s="32" t="str">
        <f>VLOOKUP(B3565,lookup!A:C,3,FALSE)</f>
        <v>Metropolitan Fire Authorities</v>
      </c>
      <c r="D3565" s="32" t="str">
        <f>VLOOKUP(B3565,lookup!A:D,4,FALSE)</f>
        <v>E31000043</v>
      </c>
      <c r="E3565" s="32" t="s">
        <v>179</v>
      </c>
      <c r="F3565" s="32" t="s">
        <v>157</v>
      </c>
      <c r="G3565" s="57">
        <v>2</v>
      </c>
      <c r="H3565" s="145"/>
      <c r="I3565" s="144">
        <v>2</v>
      </c>
      <c r="J3565" s="146">
        <f t="shared" si="32"/>
        <v>0</v>
      </c>
    </row>
    <row r="3566" spans="1:10" s="32" customFormat="1" x14ac:dyDescent="0.3">
      <c r="A3566" s="32">
        <v>2017</v>
      </c>
      <c r="B3566" s="32" t="s">
        <v>120</v>
      </c>
      <c r="C3566" s="32" t="str">
        <f>VLOOKUP(B3566,lookup!A:C,3,FALSE)</f>
        <v>Metropolitan Fire Authorities</v>
      </c>
      <c r="D3566" s="32" t="str">
        <f>VLOOKUP(B3566,lookup!A:D,4,FALSE)</f>
        <v>E31000043</v>
      </c>
      <c r="E3566" s="32" t="s">
        <v>1087</v>
      </c>
      <c r="F3566" s="32" t="s">
        <v>157</v>
      </c>
      <c r="G3566" s="57">
        <v>0</v>
      </c>
      <c r="H3566" s="145"/>
      <c r="I3566" s="144">
        <v>0</v>
      </c>
      <c r="J3566" s="146">
        <f t="shared" si="32"/>
        <v>0</v>
      </c>
    </row>
    <row r="3567" spans="1:10" s="32" customFormat="1" x14ac:dyDescent="0.3">
      <c r="A3567" s="32">
        <v>2017</v>
      </c>
      <c r="B3567" s="32" t="s">
        <v>120</v>
      </c>
      <c r="C3567" s="32" t="str">
        <f>VLOOKUP(B3567,lookup!A:C,3,FALSE)</f>
        <v>Metropolitan Fire Authorities</v>
      </c>
      <c r="D3567" s="32" t="str">
        <f>VLOOKUP(B3567,lookup!A:D,4,FALSE)</f>
        <v>E31000043</v>
      </c>
      <c r="E3567" s="32" t="s">
        <v>176</v>
      </c>
      <c r="F3567" s="32" t="s">
        <v>157</v>
      </c>
      <c r="G3567" s="57">
        <v>4</v>
      </c>
      <c r="H3567" s="145"/>
      <c r="I3567" s="144">
        <v>4</v>
      </c>
      <c r="J3567" s="146">
        <f t="shared" si="32"/>
        <v>0</v>
      </c>
    </row>
    <row r="3568" spans="1:10" s="32" customFormat="1" x14ac:dyDescent="0.3">
      <c r="A3568" s="32">
        <v>2017</v>
      </c>
      <c r="B3568" s="32" t="s">
        <v>120</v>
      </c>
      <c r="C3568" s="32" t="str">
        <f>VLOOKUP(B3568,lookup!A:C,3,FALSE)</f>
        <v>Metropolitan Fire Authorities</v>
      </c>
      <c r="D3568" s="32" t="str">
        <f>VLOOKUP(B3568,lookup!A:D,4,FALSE)</f>
        <v>E31000043</v>
      </c>
      <c r="E3568" s="32" t="s">
        <v>175</v>
      </c>
      <c r="F3568" s="32" t="s">
        <v>158</v>
      </c>
      <c r="G3568" s="57">
        <v>10</v>
      </c>
      <c r="H3568" s="145"/>
      <c r="I3568" s="144">
        <v>10</v>
      </c>
      <c r="J3568" s="146">
        <f t="shared" si="32"/>
        <v>0</v>
      </c>
    </row>
    <row r="3569" spans="1:10" s="32" customFormat="1" x14ac:dyDescent="0.3">
      <c r="A3569" s="32">
        <v>2017</v>
      </c>
      <c r="B3569" s="32" t="s">
        <v>120</v>
      </c>
      <c r="C3569" s="32" t="str">
        <f>VLOOKUP(B3569,lookup!A:C,3,FALSE)</f>
        <v>Metropolitan Fire Authorities</v>
      </c>
      <c r="D3569" s="32" t="str">
        <f>VLOOKUP(B3569,lookup!A:D,4,FALSE)</f>
        <v>E31000043</v>
      </c>
      <c r="E3569" s="32" t="s">
        <v>177</v>
      </c>
      <c r="F3569" s="32" t="s">
        <v>158</v>
      </c>
      <c r="G3569" s="57">
        <v>0</v>
      </c>
      <c r="H3569" s="145"/>
      <c r="I3569" s="144">
        <v>0</v>
      </c>
      <c r="J3569" s="146">
        <f t="shared" si="32"/>
        <v>0</v>
      </c>
    </row>
    <row r="3570" spans="1:10" s="32" customFormat="1" x14ac:dyDescent="0.3">
      <c r="A3570" s="32">
        <v>2017</v>
      </c>
      <c r="B3570" s="32" t="s">
        <v>120</v>
      </c>
      <c r="C3570" s="32" t="str">
        <f>VLOOKUP(B3570,lookup!A:C,3,FALSE)</f>
        <v>Metropolitan Fire Authorities</v>
      </c>
      <c r="D3570" s="32" t="str">
        <f>VLOOKUP(B3570,lookup!A:D,4,FALSE)</f>
        <v>E31000043</v>
      </c>
      <c r="E3570" s="32" t="s">
        <v>178</v>
      </c>
      <c r="F3570" s="32" t="s">
        <v>158</v>
      </c>
      <c r="G3570" s="57">
        <v>0</v>
      </c>
      <c r="H3570" s="145"/>
      <c r="I3570" s="144">
        <v>0</v>
      </c>
      <c r="J3570" s="146">
        <f t="shared" si="32"/>
        <v>0</v>
      </c>
    </row>
    <row r="3571" spans="1:10" s="32" customFormat="1" x14ac:dyDescent="0.3">
      <c r="A3571" s="32">
        <v>2017</v>
      </c>
      <c r="B3571" s="32" t="s">
        <v>120</v>
      </c>
      <c r="C3571" s="32" t="str">
        <f>VLOOKUP(B3571,lookup!A:C,3,FALSE)</f>
        <v>Metropolitan Fire Authorities</v>
      </c>
      <c r="D3571" s="32" t="str">
        <f>VLOOKUP(B3571,lookup!A:D,4,FALSE)</f>
        <v>E31000043</v>
      </c>
      <c r="E3571" s="32" t="s">
        <v>179</v>
      </c>
      <c r="F3571" s="32" t="s">
        <v>158</v>
      </c>
      <c r="G3571" s="57">
        <v>0</v>
      </c>
      <c r="H3571" s="145"/>
      <c r="I3571" s="144">
        <v>0</v>
      </c>
      <c r="J3571" s="146">
        <f t="shared" si="32"/>
        <v>0</v>
      </c>
    </row>
    <row r="3572" spans="1:10" s="32" customFormat="1" x14ac:dyDescent="0.3">
      <c r="A3572" s="32">
        <v>2017</v>
      </c>
      <c r="B3572" s="32" t="s">
        <v>120</v>
      </c>
      <c r="C3572" s="32" t="str">
        <f>VLOOKUP(B3572,lookup!A:C,3,FALSE)</f>
        <v>Metropolitan Fire Authorities</v>
      </c>
      <c r="D3572" s="32" t="str">
        <f>VLOOKUP(B3572,lookup!A:D,4,FALSE)</f>
        <v>E31000043</v>
      </c>
      <c r="E3572" s="32" t="s">
        <v>1087</v>
      </c>
      <c r="F3572" s="32" t="s">
        <v>158</v>
      </c>
      <c r="G3572" s="57">
        <v>0</v>
      </c>
      <c r="H3572" s="145"/>
      <c r="I3572" s="144">
        <v>0</v>
      </c>
      <c r="J3572" s="146">
        <f t="shared" si="32"/>
        <v>0</v>
      </c>
    </row>
    <row r="3573" spans="1:10" s="32" customFormat="1" x14ac:dyDescent="0.3">
      <c r="A3573" s="32">
        <v>2017</v>
      </c>
      <c r="B3573" s="32" t="s">
        <v>120</v>
      </c>
      <c r="C3573" s="32" t="str">
        <f>VLOOKUP(B3573,lookup!A:C,3,FALSE)</f>
        <v>Metropolitan Fire Authorities</v>
      </c>
      <c r="D3573" s="32" t="str">
        <f>VLOOKUP(B3573,lookup!A:D,4,FALSE)</f>
        <v>E31000043</v>
      </c>
      <c r="E3573" s="32" t="s">
        <v>176</v>
      </c>
      <c r="F3573" s="32" t="s">
        <v>158</v>
      </c>
      <c r="G3573" s="57">
        <v>0</v>
      </c>
      <c r="H3573" s="145"/>
      <c r="I3573" s="144">
        <v>0</v>
      </c>
      <c r="J3573" s="146">
        <f t="shared" si="32"/>
        <v>0</v>
      </c>
    </row>
    <row r="3574" spans="1:10" s="32" customFormat="1" x14ac:dyDescent="0.3">
      <c r="A3574" s="32">
        <v>2017</v>
      </c>
      <c r="B3574" s="32" t="s">
        <v>120</v>
      </c>
      <c r="C3574" s="32" t="str">
        <f>VLOOKUP(B3574,lookup!A:C,3,FALSE)</f>
        <v>Metropolitan Fire Authorities</v>
      </c>
      <c r="D3574" s="32" t="str">
        <f>VLOOKUP(B3574,lookup!A:D,4,FALSE)</f>
        <v>E31000043</v>
      </c>
      <c r="E3574" s="32" t="s">
        <v>175</v>
      </c>
      <c r="F3574" s="32" t="s">
        <v>149</v>
      </c>
      <c r="G3574" s="57">
        <v>31</v>
      </c>
      <c r="H3574" s="145"/>
      <c r="I3574" s="144">
        <v>31</v>
      </c>
      <c r="J3574" s="146">
        <f t="shared" si="32"/>
        <v>0</v>
      </c>
    </row>
    <row r="3575" spans="1:10" s="32" customFormat="1" x14ac:dyDescent="0.3">
      <c r="A3575" s="32">
        <v>2017</v>
      </c>
      <c r="B3575" s="32" t="s">
        <v>120</v>
      </c>
      <c r="C3575" s="32" t="str">
        <f>VLOOKUP(B3575,lookup!A:C,3,FALSE)</f>
        <v>Metropolitan Fire Authorities</v>
      </c>
      <c r="D3575" s="32" t="str">
        <f>VLOOKUP(B3575,lookup!A:D,4,FALSE)</f>
        <v>E31000043</v>
      </c>
      <c r="E3575" s="32" t="s">
        <v>177</v>
      </c>
      <c r="F3575" s="32" t="s">
        <v>149</v>
      </c>
      <c r="G3575" s="57">
        <v>0</v>
      </c>
      <c r="H3575" s="145"/>
      <c r="I3575" s="144">
        <v>0</v>
      </c>
      <c r="J3575" s="146">
        <f t="shared" si="32"/>
        <v>0</v>
      </c>
    </row>
    <row r="3576" spans="1:10" s="32" customFormat="1" x14ac:dyDescent="0.3">
      <c r="A3576" s="32">
        <v>2017</v>
      </c>
      <c r="B3576" s="32" t="s">
        <v>120</v>
      </c>
      <c r="C3576" s="32" t="str">
        <f>VLOOKUP(B3576,lookup!A:C,3,FALSE)</f>
        <v>Metropolitan Fire Authorities</v>
      </c>
      <c r="D3576" s="32" t="str">
        <f>VLOOKUP(B3576,lookup!A:D,4,FALSE)</f>
        <v>E31000043</v>
      </c>
      <c r="E3576" s="32" t="s">
        <v>178</v>
      </c>
      <c r="F3576" s="32" t="s">
        <v>149</v>
      </c>
      <c r="G3576" s="57">
        <v>0</v>
      </c>
      <c r="H3576" s="145"/>
      <c r="I3576" s="144">
        <v>0</v>
      </c>
      <c r="J3576" s="146">
        <f t="shared" si="32"/>
        <v>0</v>
      </c>
    </row>
    <row r="3577" spans="1:10" s="32" customFormat="1" x14ac:dyDescent="0.3">
      <c r="A3577" s="32">
        <v>2017</v>
      </c>
      <c r="B3577" s="32" t="s">
        <v>120</v>
      </c>
      <c r="C3577" s="32" t="str">
        <f>VLOOKUP(B3577,lookup!A:C,3,FALSE)</f>
        <v>Metropolitan Fire Authorities</v>
      </c>
      <c r="D3577" s="32" t="str">
        <f>VLOOKUP(B3577,lookup!A:D,4,FALSE)</f>
        <v>E31000043</v>
      </c>
      <c r="E3577" s="32" t="s">
        <v>179</v>
      </c>
      <c r="F3577" s="32" t="s">
        <v>149</v>
      </c>
      <c r="G3577" s="57">
        <v>0</v>
      </c>
      <c r="H3577" s="145"/>
      <c r="I3577" s="144">
        <v>0</v>
      </c>
      <c r="J3577" s="146">
        <f t="shared" si="32"/>
        <v>0</v>
      </c>
    </row>
    <row r="3578" spans="1:10" s="32" customFormat="1" x14ac:dyDescent="0.3">
      <c r="A3578" s="32">
        <v>2017</v>
      </c>
      <c r="B3578" s="32" t="s">
        <v>120</v>
      </c>
      <c r="C3578" s="32" t="str">
        <f>VLOOKUP(B3578,lookup!A:C,3,FALSE)</f>
        <v>Metropolitan Fire Authorities</v>
      </c>
      <c r="D3578" s="32" t="str">
        <f>VLOOKUP(B3578,lookup!A:D,4,FALSE)</f>
        <v>E31000043</v>
      </c>
      <c r="E3578" s="32" t="s">
        <v>1087</v>
      </c>
      <c r="F3578" s="32" t="s">
        <v>149</v>
      </c>
      <c r="G3578" s="57">
        <v>0</v>
      </c>
      <c r="H3578" s="145"/>
      <c r="I3578" s="144">
        <v>0</v>
      </c>
      <c r="J3578" s="146">
        <f t="shared" si="32"/>
        <v>0</v>
      </c>
    </row>
    <row r="3579" spans="1:10" s="32" customFormat="1" x14ac:dyDescent="0.3">
      <c r="A3579" s="32">
        <v>2017</v>
      </c>
      <c r="B3579" s="32" t="s">
        <v>120</v>
      </c>
      <c r="C3579" s="32" t="str">
        <f>VLOOKUP(B3579,lookup!A:C,3,FALSE)</f>
        <v>Metropolitan Fire Authorities</v>
      </c>
      <c r="D3579" s="32" t="str">
        <f>VLOOKUP(B3579,lookup!A:D,4,FALSE)</f>
        <v>E31000043</v>
      </c>
      <c r="E3579" s="32" t="s">
        <v>176</v>
      </c>
      <c r="F3579" s="32" t="s">
        <v>149</v>
      </c>
      <c r="G3579" s="57">
        <v>0</v>
      </c>
      <c r="H3579" s="145"/>
      <c r="I3579" s="144">
        <v>0</v>
      </c>
      <c r="J3579" s="146">
        <f t="shared" si="32"/>
        <v>0</v>
      </c>
    </row>
    <row r="3580" spans="1:10" s="32" customFormat="1" x14ac:dyDescent="0.3">
      <c r="A3580" s="32">
        <v>2017</v>
      </c>
      <c r="B3580" s="32" t="s">
        <v>120</v>
      </c>
      <c r="C3580" s="32" t="str">
        <f>VLOOKUP(B3580,lookup!A:C,3,FALSE)</f>
        <v>Metropolitan Fire Authorities</v>
      </c>
      <c r="D3580" s="32" t="str">
        <f>VLOOKUP(B3580,lookup!A:D,4,FALSE)</f>
        <v>E31000043</v>
      </c>
      <c r="E3580" s="32" t="s">
        <v>175</v>
      </c>
      <c r="F3580" s="32" t="s">
        <v>150</v>
      </c>
      <c r="G3580" s="57">
        <v>169</v>
      </c>
      <c r="H3580" s="145"/>
      <c r="I3580" s="144">
        <v>169</v>
      </c>
      <c r="J3580" s="146">
        <f t="shared" si="32"/>
        <v>0</v>
      </c>
    </row>
    <row r="3581" spans="1:10" s="32" customFormat="1" x14ac:dyDescent="0.3">
      <c r="A3581" s="32">
        <v>2017</v>
      </c>
      <c r="B3581" s="32" t="s">
        <v>120</v>
      </c>
      <c r="C3581" s="32" t="str">
        <f>VLOOKUP(B3581,lookup!A:C,3,FALSE)</f>
        <v>Metropolitan Fire Authorities</v>
      </c>
      <c r="D3581" s="32" t="str">
        <f>VLOOKUP(B3581,lookup!A:D,4,FALSE)</f>
        <v>E31000043</v>
      </c>
      <c r="E3581" s="32" t="s">
        <v>177</v>
      </c>
      <c r="F3581" s="32" t="s">
        <v>150</v>
      </c>
      <c r="G3581" s="57">
        <v>1</v>
      </c>
      <c r="H3581" s="145"/>
      <c r="I3581" s="144">
        <v>1</v>
      </c>
      <c r="J3581" s="146">
        <f t="shared" si="32"/>
        <v>0</v>
      </c>
    </row>
    <row r="3582" spans="1:10" s="32" customFormat="1" x14ac:dyDescent="0.3">
      <c r="A3582" s="32">
        <v>2017</v>
      </c>
      <c r="B3582" s="32" t="s">
        <v>120</v>
      </c>
      <c r="C3582" s="32" t="str">
        <f>VLOOKUP(B3582,lookup!A:C,3,FALSE)</f>
        <v>Metropolitan Fire Authorities</v>
      </c>
      <c r="D3582" s="32" t="str">
        <f>VLOOKUP(B3582,lookup!A:D,4,FALSE)</f>
        <v>E31000043</v>
      </c>
      <c r="E3582" s="32" t="s">
        <v>178</v>
      </c>
      <c r="F3582" s="32" t="s">
        <v>150</v>
      </c>
      <c r="G3582" s="57">
        <v>4</v>
      </c>
      <c r="H3582" s="145"/>
      <c r="I3582" s="144">
        <v>4</v>
      </c>
      <c r="J3582" s="146">
        <f t="shared" si="32"/>
        <v>0</v>
      </c>
    </row>
    <row r="3583" spans="1:10" s="32" customFormat="1" x14ac:dyDescent="0.3">
      <c r="A3583" s="32">
        <v>2017</v>
      </c>
      <c r="B3583" s="32" t="s">
        <v>120</v>
      </c>
      <c r="C3583" s="32" t="str">
        <f>VLOOKUP(B3583,lookup!A:C,3,FALSE)</f>
        <v>Metropolitan Fire Authorities</v>
      </c>
      <c r="D3583" s="32" t="str">
        <f>VLOOKUP(B3583,lookup!A:D,4,FALSE)</f>
        <v>E31000043</v>
      </c>
      <c r="E3583" s="32" t="s">
        <v>179</v>
      </c>
      <c r="F3583" s="32" t="s">
        <v>150</v>
      </c>
      <c r="G3583" s="57">
        <v>0</v>
      </c>
      <c r="H3583" s="145"/>
      <c r="I3583" s="144">
        <v>0</v>
      </c>
      <c r="J3583" s="146">
        <f t="shared" si="32"/>
        <v>0</v>
      </c>
    </row>
    <row r="3584" spans="1:10" s="32" customFormat="1" x14ac:dyDescent="0.3">
      <c r="A3584" s="32">
        <v>2017</v>
      </c>
      <c r="B3584" s="32" t="s">
        <v>120</v>
      </c>
      <c r="C3584" s="32" t="str">
        <f>VLOOKUP(B3584,lookup!A:C,3,FALSE)</f>
        <v>Metropolitan Fire Authorities</v>
      </c>
      <c r="D3584" s="32" t="str">
        <f>VLOOKUP(B3584,lookup!A:D,4,FALSE)</f>
        <v>E31000043</v>
      </c>
      <c r="E3584" s="32" t="s">
        <v>1087</v>
      </c>
      <c r="F3584" s="32" t="s">
        <v>150</v>
      </c>
      <c r="G3584" s="57">
        <v>0</v>
      </c>
      <c r="H3584" s="145"/>
      <c r="I3584" s="144">
        <v>0</v>
      </c>
      <c r="J3584" s="146">
        <f t="shared" si="32"/>
        <v>0</v>
      </c>
    </row>
    <row r="3585" spans="1:10" s="32" customFormat="1" x14ac:dyDescent="0.3">
      <c r="A3585" s="32">
        <v>2017</v>
      </c>
      <c r="B3585" s="32" t="s">
        <v>120</v>
      </c>
      <c r="C3585" s="32" t="str">
        <f>VLOOKUP(B3585,lookup!A:C,3,FALSE)</f>
        <v>Metropolitan Fire Authorities</v>
      </c>
      <c r="D3585" s="32" t="str">
        <f>VLOOKUP(B3585,lookup!A:D,4,FALSE)</f>
        <v>E31000043</v>
      </c>
      <c r="E3585" s="32" t="s">
        <v>176</v>
      </c>
      <c r="F3585" s="32" t="s">
        <v>150</v>
      </c>
      <c r="G3585" s="57">
        <v>1</v>
      </c>
      <c r="H3585" s="145"/>
      <c r="I3585" s="144">
        <v>1</v>
      </c>
      <c r="J3585" s="146">
        <f t="shared" si="32"/>
        <v>0</v>
      </c>
    </row>
    <row r="3586" spans="1:10" s="32" customFormat="1" x14ac:dyDescent="0.3">
      <c r="A3586" s="32">
        <v>2017</v>
      </c>
      <c r="B3586" s="32" t="s">
        <v>123</v>
      </c>
      <c r="C3586" s="32" t="str">
        <f>VLOOKUP(B3586,lookup!A:C,3,FALSE)</f>
        <v>Non Metropolitan Fire Authorities</v>
      </c>
      <c r="D3586" s="32" t="str">
        <f>VLOOKUP(B3586,lookup!A:D,4,FALSE)</f>
        <v>E31000036</v>
      </c>
      <c r="E3586" s="32" t="s">
        <v>175</v>
      </c>
      <c r="F3586" s="32" t="s">
        <v>157</v>
      </c>
      <c r="G3586" s="57">
        <v>194</v>
      </c>
      <c r="H3586" s="145"/>
      <c r="I3586" s="144">
        <v>194</v>
      </c>
      <c r="J3586" s="146">
        <f t="shared" si="32"/>
        <v>0</v>
      </c>
    </row>
    <row r="3587" spans="1:10" s="32" customFormat="1" x14ac:dyDescent="0.3">
      <c r="A3587" s="32">
        <v>2017</v>
      </c>
      <c r="B3587" s="32" t="s">
        <v>123</v>
      </c>
      <c r="C3587" s="32" t="str">
        <f>VLOOKUP(B3587,lookup!A:C,3,FALSE)</f>
        <v>Non Metropolitan Fire Authorities</v>
      </c>
      <c r="D3587" s="32" t="str">
        <f>VLOOKUP(B3587,lookup!A:D,4,FALSE)</f>
        <v>E31000036</v>
      </c>
      <c r="E3587" s="32" t="s">
        <v>177</v>
      </c>
      <c r="F3587" s="32" t="s">
        <v>157</v>
      </c>
      <c r="G3587" s="57">
        <v>3</v>
      </c>
      <c r="H3587" s="145"/>
      <c r="I3587" s="144">
        <v>3</v>
      </c>
      <c r="J3587" s="146">
        <f t="shared" ref="J3587:J3650" si="33">G3587-I3587</f>
        <v>0</v>
      </c>
    </row>
    <row r="3588" spans="1:10" s="32" customFormat="1" x14ac:dyDescent="0.3">
      <c r="A3588" s="32">
        <v>2017</v>
      </c>
      <c r="B3588" s="32" t="s">
        <v>123</v>
      </c>
      <c r="C3588" s="32" t="str">
        <f>VLOOKUP(B3588,lookup!A:C,3,FALSE)</f>
        <v>Non Metropolitan Fire Authorities</v>
      </c>
      <c r="D3588" s="32" t="str">
        <f>VLOOKUP(B3588,lookup!A:D,4,FALSE)</f>
        <v>E31000036</v>
      </c>
      <c r="E3588" s="32" t="s">
        <v>178</v>
      </c>
      <c r="F3588" s="32" t="s">
        <v>157</v>
      </c>
      <c r="G3588" s="57">
        <v>3</v>
      </c>
      <c r="H3588" s="145"/>
      <c r="I3588" s="144">
        <v>3</v>
      </c>
      <c r="J3588" s="146">
        <f t="shared" si="33"/>
        <v>0</v>
      </c>
    </row>
    <row r="3589" spans="1:10" s="32" customFormat="1" x14ac:dyDescent="0.3">
      <c r="A3589" s="32">
        <v>2017</v>
      </c>
      <c r="B3589" s="32" t="s">
        <v>123</v>
      </c>
      <c r="C3589" s="32" t="str">
        <f>VLOOKUP(B3589,lookup!A:C,3,FALSE)</f>
        <v>Non Metropolitan Fire Authorities</v>
      </c>
      <c r="D3589" s="32" t="str">
        <f>VLOOKUP(B3589,lookup!A:D,4,FALSE)</f>
        <v>E31000036</v>
      </c>
      <c r="E3589" s="32" t="s">
        <v>179</v>
      </c>
      <c r="F3589" s="32" t="s">
        <v>157</v>
      </c>
      <c r="G3589" s="57">
        <v>3</v>
      </c>
      <c r="H3589" s="145"/>
      <c r="I3589" s="144">
        <v>3</v>
      </c>
      <c r="J3589" s="146">
        <f t="shared" si="33"/>
        <v>0</v>
      </c>
    </row>
    <row r="3590" spans="1:10" s="32" customFormat="1" x14ac:dyDescent="0.3">
      <c r="A3590" s="32">
        <v>2017</v>
      </c>
      <c r="B3590" s="32" t="s">
        <v>123</v>
      </c>
      <c r="C3590" s="32" t="str">
        <f>VLOOKUP(B3590,lookup!A:C,3,FALSE)</f>
        <v>Non Metropolitan Fire Authorities</v>
      </c>
      <c r="D3590" s="32" t="str">
        <f>VLOOKUP(B3590,lookup!A:D,4,FALSE)</f>
        <v>E31000036</v>
      </c>
      <c r="E3590" s="32" t="s">
        <v>1087</v>
      </c>
      <c r="F3590" s="32" t="s">
        <v>157</v>
      </c>
      <c r="G3590" s="57">
        <v>1</v>
      </c>
      <c r="H3590" s="145"/>
      <c r="I3590" s="144">
        <v>1</v>
      </c>
      <c r="J3590" s="146">
        <f t="shared" si="33"/>
        <v>0</v>
      </c>
    </row>
    <row r="3591" spans="1:10" s="32" customFormat="1" x14ac:dyDescent="0.3">
      <c r="A3591" s="32">
        <v>2017</v>
      </c>
      <c r="B3591" s="32" t="s">
        <v>123</v>
      </c>
      <c r="C3591" s="32" t="str">
        <f>VLOOKUP(B3591,lookup!A:C,3,FALSE)</f>
        <v>Non Metropolitan Fire Authorities</v>
      </c>
      <c r="D3591" s="32" t="str">
        <f>VLOOKUP(B3591,lookup!A:D,4,FALSE)</f>
        <v>E31000036</v>
      </c>
      <c r="E3591" s="32" t="s">
        <v>176</v>
      </c>
      <c r="F3591" s="32" t="s">
        <v>157</v>
      </c>
      <c r="G3591" s="57">
        <v>29</v>
      </c>
      <c r="H3591" s="145"/>
      <c r="I3591" s="144">
        <v>29</v>
      </c>
      <c r="J3591" s="146">
        <f t="shared" si="33"/>
        <v>0</v>
      </c>
    </row>
    <row r="3592" spans="1:10" s="32" customFormat="1" x14ac:dyDescent="0.3">
      <c r="A3592" s="32">
        <v>2017</v>
      </c>
      <c r="B3592" s="32" t="s">
        <v>123</v>
      </c>
      <c r="C3592" s="32" t="str">
        <f>VLOOKUP(B3592,lookup!A:C,3,FALSE)</f>
        <v>Non Metropolitan Fire Authorities</v>
      </c>
      <c r="D3592" s="32" t="str">
        <f>VLOOKUP(B3592,lookup!A:D,4,FALSE)</f>
        <v>E31000036</v>
      </c>
      <c r="E3592" s="32" t="s">
        <v>175</v>
      </c>
      <c r="F3592" s="32" t="s">
        <v>158</v>
      </c>
      <c r="G3592" s="57">
        <v>91</v>
      </c>
      <c r="H3592" s="145"/>
      <c r="I3592" s="144">
        <v>91</v>
      </c>
      <c r="J3592" s="146">
        <f t="shared" si="33"/>
        <v>0</v>
      </c>
    </row>
    <row r="3593" spans="1:10" s="32" customFormat="1" x14ac:dyDescent="0.3">
      <c r="A3593" s="32">
        <v>2017</v>
      </c>
      <c r="B3593" s="32" t="s">
        <v>123</v>
      </c>
      <c r="C3593" s="32" t="str">
        <f>VLOOKUP(B3593,lookup!A:C,3,FALSE)</f>
        <v>Non Metropolitan Fire Authorities</v>
      </c>
      <c r="D3593" s="32" t="str">
        <f>VLOOKUP(B3593,lookup!A:D,4,FALSE)</f>
        <v>E31000036</v>
      </c>
      <c r="E3593" s="32" t="s">
        <v>177</v>
      </c>
      <c r="F3593" s="32" t="s">
        <v>158</v>
      </c>
      <c r="G3593" s="57">
        <v>0</v>
      </c>
      <c r="H3593" s="145"/>
      <c r="I3593" s="144">
        <v>0</v>
      </c>
      <c r="J3593" s="146">
        <f t="shared" si="33"/>
        <v>0</v>
      </c>
    </row>
    <row r="3594" spans="1:10" s="32" customFormat="1" x14ac:dyDescent="0.3">
      <c r="A3594" s="32">
        <v>2017</v>
      </c>
      <c r="B3594" s="32" t="s">
        <v>123</v>
      </c>
      <c r="C3594" s="32" t="str">
        <f>VLOOKUP(B3594,lookup!A:C,3,FALSE)</f>
        <v>Non Metropolitan Fire Authorities</v>
      </c>
      <c r="D3594" s="32" t="str">
        <f>VLOOKUP(B3594,lookup!A:D,4,FALSE)</f>
        <v>E31000036</v>
      </c>
      <c r="E3594" s="32" t="s">
        <v>178</v>
      </c>
      <c r="F3594" s="32" t="s">
        <v>158</v>
      </c>
      <c r="G3594" s="57">
        <v>1</v>
      </c>
      <c r="H3594" s="145"/>
      <c r="I3594" s="144">
        <v>1</v>
      </c>
      <c r="J3594" s="146">
        <f t="shared" si="33"/>
        <v>0</v>
      </c>
    </row>
    <row r="3595" spans="1:10" s="32" customFormat="1" x14ac:dyDescent="0.3">
      <c r="A3595" s="32">
        <v>2017</v>
      </c>
      <c r="B3595" s="32" t="s">
        <v>123</v>
      </c>
      <c r="C3595" s="32" t="str">
        <f>VLOOKUP(B3595,lookup!A:C,3,FALSE)</f>
        <v>Non Metropolitan Fire Authorities</v>
      </c>
      <c r="D3595" s="32" t="str">
        <f>VLOOKUP(B3595,lookup!A:D,4,FALSE)</f>
        <v>E31000036</v>
      </c>
      <c r="E3595" s="32" t="s">
        <v>179</v>
      </c>
      <c r="F3595" s="32" t="s">
        <v>158</v>
      </c>
      <c r="G3595" s="57">
        <v>0</v>
      </c>
      <c r="H3595" s="145"/>
      <c r="I3595" s="144">
        <v>0</v>
      </c>
      <c r="J3595" s="146">
        <f t="shared" si="33"/>
        <v>0</v>
      </c>
    </row>
    <row r="3596" spans="1:10" s="32" customFormat="1" x14ac:dyDescent="0.3">
      <c r="A3596" s="32">
        <v>2017</v>
      </c>
      <c r="B3596" s="32" t="s">
        <v>123</v>
      </c>
      <c r="C3596" s="32" t="str">
        <f>VLOOKUP(B3596,lookup!A:C,3,FALSE)</f>
        <v>Non Metropolitan Fire Authorities</v>
      </c>
      <c r="D3596" s="32" t="str">
        <f>VLOOKUP(B3596,lookup!A:D,4,FALSE)</f>
        <v>E31000036</v>
      </c>
      <c r="E3596" s="32" t="s">
        <v>1087</v>
      </c>
      <c r="F3596" s="32" t="s">
        <v>158</v>
      </c>
      <c r="G3596" s="57">
        <v>0</v>
      </c>
      <c r="H3596" s="145"/>
      <c r="I3596" s="144">
        <v>0</v>
      </c>
      <c r="J3596" s="146">
        <f t="shared" si="33"/>
        <v>0</v>
      </c>
    </row>
    <row r="3597" spans="1:10" s="32" customFormat="1" x14ac:dyDescent="0.3">
      <c r="A3597" s="32">
        <v>2017</v>
      </c>
      <c r="B3597" s="32" t="s">
        <v>123</v>
      </c>
      <c r="C3597" s="32" t="str">
        <f>VLOOKUP(B3597,lookup!A:C,3,FALSE)</f>
        <v>Non Metropolitan Fire Authorities</v>
      </c>
      <c r="D3597" s="32" t="str">
        <f>VLOOKUP(B3597,lookup!A:D,4,FALSE)</f>
        <v>E31000036</v>
      </c>
      <c r="E3597" s="32" t="s">
        <v>176</v>
      </c>
      <c r="F3597" s="32" t="s">
        <v>158</v>
      </c>
      <c r="G3597" s="57">
        <v>44</v>
      </c>
      <c r="H3597" s="145"/>
      <c r="I3597" s="144">
        <v>44</v>
      </c>
      <c r="J3597" s="146">
        <f t="shared" si="33"/>
        <v>0</v>
      </c>
    </row>
    <row r="3598" spans="1:10" s="32" customFormat="1" x14ac:dyDescent="0.3">
      <c r="A3598" s="32">
        <v>2017</v>
      </c>
      <c r="B3598" s="32" t="s">
        <v>123</v>
      </c>
      <c r="C3598" s="32" t="str">
        <f>VLOOKUP(B3598,lookup!A:C,3,FALSE)</f>
        <v>Non Metropolitan Fire Authorities</v>
      </c>
      <c r="D3598" s="32" t="str">
        <f>VLOOKUP(B3598,lookup!A:D,4,FALSE)</f>
        <v>E31000036</v>
      </c>
      <c r="E3598" s="32" t="s">
        <v>175</v>
      </c>
      <c r="F3598" s="32" t="s">
        <v>149</v>
      </c>
      <c r="G3598" s="57">
        <v>13</v>
      </c>
      <c r="H3598" s="145"/>
      <c r="I3598" s="144">
        <v>13</v>
      </c>
      <c r="J3598" s="146">
        <f t="shared" si="33"/>
        <v>0</v>
      </c>
    </row>
    <row r="3599" spans="1:10" s="32" customFormat="1" x14ac:dyDescent="0.3">
      <c r="A3599" s="32">
        <v>2017</v>
      </c>
      <c r="B3599" s="32" t="s">
        <v>123</v>
      </c>
      <c r="C3599" s="32" t="str">
        <f>VLOOKUP(B3599,lookup!A:C,3,FALSE)</f>
        <v>Non Metropolitan Fire Authorities</v>
      </c>
      <c r="D3599" s="32" t="str">
        <f>VLOOKUP(B3599,lookup!A:D,4,FALSE)</f>
        <v>E31000036</v>
      </c>
      <c r="E3599" s="32" t="s">
        <v>177</v>
      </c>
      <c r="F3599" s="32" t="s">
        <v>149</v>
      </c>
      <c r="G3599" s="57">
        <v>0</v>
      </c>
      <c r="H3599" s="145"/>
      <c r="I3599" s="144">
        <v>0</v>
      </c>
      <c r="J3599" s="146">
        <f t="shared" si="33"/>
        <v>0</v>
      </c>
    </row>
    <row r="3600" spans="1:10" s="32" customFormat="1" x14ac:dyDescent="0.3">
      <c r="A3600" s="32">
        <v>2017</v>
      </c>
      <c r="B3600" s="32" t="s">
        <v>123</v>
      </c>
      <c r="C3600" s="32" t="str">
        <f>VLOOKUP(B3600,lookup!A:C,3,FALSE)</f>
        <v>Non Metropolitan Fire Authorities</v>
      </c>
      <c r="D3600" s="32" t="str">
        <f>VLOOKUP(B3600,lookup!A:D,4,FALSE)</f>
        <v>E31000036</v>
      </c>
      <c r="E3600" s="32" t="s">
        <v>178</v>
      </c>
      <c r="F3600" s="32" t="s">
        <v>149</v>
      </c>
      <c r="G3600" s="57">
        <v>0</v>
      </c>
      <c r="H3600" s="145"/>
      <c r="I3600" s="144">
        <v>0</v>
      </c>
      <c r="J3600" s="146">
        <f t="shared" si="33"/>
        <v>0</v>
      </c>
    </row>
    <row r="3601" spans="1:10" s="32" customFormat="1" x14ac:dyDescent="0.3">
      <c r="A3601" s="32">
        <v>2017</v>
      </c>
      <c r="B3601" s="32" t="s">
        <v>123</v>
      </c>
      <c r="C3601" s="32" t="str">
        <f>VLOOKUP(B3601,lookup!A:C,3,FALSE)</f>
        <v>Non Metropolitan Fire Authorities</v>
      </c>
      <c r="D3601" s="32" t="str">
        <f>VLOOKUP(B3601,lookup!A:D,4,FALSE)</f>
        <v>E31000036</v>
      </c>
      <c r="E3601" s="32" t="s">
        <v>179</v>
      </c>
      <c r="F3601" s="32" t="s">
        <v>149</v>
      </c>
      <c r="G3601" s="57">
        <v>0</v>
      </c>
      <c r="H3601" s="145"/>
      <c r="I3601" s="144">
        <v>0</v>
      </c>
      <c r="J3601" s="146">
        <f t="shared" si="33"/>
        <v>0</v>
      </c>
    </row>
    <row r="3602" spans="1:10" s="32" customFormat="1" x14ac:dyDescent="0.3">
      <c r="A3602" s="32">
        <v>2017</v>
      </c>
      <c r="B3602" s="32" t="s">
        <v>123</v>
      </c>
      <c r="C3602" s="32" t="str">
        <f>VLOOKUP(B3602,lookup!A:C,3,FALSE)</f>
        <v>Non Metropolitan Fire Authorities</v>
      </c>
      <c r="D3602" s="32" t="str">
        <f>VLOOKUP(B3602,lookup!A:D,4,FALSE)</f>
        <v>E31000036</v>
      </c>
      <c r="E3602" s="32" t="s">
        <v>1087</v>
      </c>
      <c r="F3602" s="32" t="s">
        <v>149</v>
      </c>
      <c r="G3602" s="57">
        <v>0</v>
      </c>
      <c r="H3602" s="145"/>
      <c r="I3602" s="144">
        <v>0</v>
      </c>
      <c r="J3602" s="146">
        <f t="shared" si="33"/>
        <v>0</v>
      </c>
    </row>
    <row r="3603" spans="1:10" s="32" customFormat="1" x14ac:dyDescent="0.3">
      <c r="A3603" s="32">
        <v>2017</v>
      </c>
      <c r="B3603" s="32" t="s">
        <v>123</v>
      </c>
      <c r="C3603" s="32" t="str">
        <f>VLOOKUP(B3603,lookup!A:C,3,FALSE)</f>
        <v>Non Metropolitan Fire Authorities</v>
      </c>
      <c r="D3603" s="32" t="str">
        <f>VLOOKUP(B3603,lookup!A:D,4,FALSE)</f>
        <v>E31000036</v>
      </c>
      <c r="E3603" s="32" t="s">
        <v>176</v>
      </c>
      <c r="F3603" s="32" t="s">
        <v>149</v>
      </c>
      <c r="G3603" s="57">
        <v>5</v>
      </c>
      <c r="H3603" s="145"/>
      <c r="I3603" s="144">
        <v>5</v>
      </c>
      <c r="J3603" s="146">
        <f t="shared" si="33"/>
        <v>0</v>
      </c>
    </row>
    <row r="3604" spans="1:10" s="32" customFormat="1" x14ac:dyDescent="0.3">
      <c r="A3604" s="32">
        <v>2017</v>
      </c>
      <c r="B3604" s="32" t="s">
        <v>123</v>
      </c>
      <c r="C3604" s="32" t="str">
        <f>VLOOKUP(B3604,lookup!A:C,3,FALSE)</f>
        <v>Non Metropolitan Fire Authorities</v>
      </c>
      <c r="D3604" s="32" t="str">
        <f>VLOOKUP(B3604,lookup!A:D,4,FALSE)</f>
        <v>E31000036</v>
      </c>
      <c r="E3604" s="32" t="s">
        <v>175</v>
      </c>
      <c r="F3604" s="32" t="s">
        <v>150</v>
      </c>
      <c r="G3604" s="57">
        <v>62</v>
      </c>
      <c r="H3604" s="145"/>
      <c r="I3604" s="144">
        <v>62</v>
      </c>
      <c r="J3604" s="146">
        <f t="shared" si="33"/>
        <v>0</v>
      </c>
    </row>
    <row r="3605" spans="1:10" s="32" customFormat="1" x14ac:dyDescent="0.3">
      <c r="A3605" s="32">
        <v>2017</v>
      </c>
      <c r="B3605" s="32" t="s">
        <v>123</v>
      </c>
      <c r="C3605" s="32" t="str">
        <f>VLOOKUP(B3605,lookup!A:C,3,FALSE)</f>
        <v>Non Metropolitan Fire Authorities</v>
      </c>
      <c r="D3605" s="32" t="str">
        <f>VLOOKUP(B3605,lookup!A:D,4,FALSE)</f>
        <v>E31000036</v>
      </c>
      <c r="E3605" s="32" t="s">
        <v>177</v>
      </c>
      <c r="F3605" s="32" t="s">
        <v>150</v>
      </c>
      <c r="G3605" s="57">
        <v>0</v>
      </c>
      <c r="H3605" s="145"/>
      <c r="I3605" s="144">
        <v>0</v>
      </c>
      <c r="J3605" s="146">
        <f t="shared" si="33"/>
        <v>0</v>
      </c>
    </row>
    <row r="3606" spans="1:10" s="32" customFormat="1" x14ac:dyDescent="0.3">
      <c r="A3606" s="32">
        <v>2017</v>
      </c>
      <c r="B3606" s="32" t="s">
        <v>123</v>
      </c>
      <c r="C3606" s="32" t="str">
        <f>VLOOKUP(B3606,lookup!A:C,3,FALSE)</f>
        <v>Non Metropolitan Fire Authorities</v>
      </c>
      <c r="D3606" s="32" t="str">
        <f>VLOOKUP(B3606,lookup!A:D,4,FALSE)</f>
        <v>E31000036</v>
      </c>
      <c r="E3606" s="32" t="s">
        <v>178</v>
      </c>
      <c r="F3606" s="32" t="s">
        <v>150</v>
      </c>
      <c r="G3606" s="57">
        <v>0</v>
      </c>
      <c r="H3606" s="145"/>
      <c r="I3606" s="144">
        <v>0</v>
      </c>
      <c r="J3606" s="146">
        <f t="shared" si="33"/>
        <v>0</v>
      </c>
    </row>
    <row r="3607" spans="1:10" s="32" customFormat="1" x14ac:dyDescent="0.3">
      <c r="A3607" s="32">
        <v>2017</v>
      </c>
      <c r="B3607" s="32" t="s">
        <v>123</v>
      </c>
      <c r="C3607" s="32" t="str">
        <f>VLOOKUP(B3607,lookup!A:C,3,FALSE)</f>
        <v>Non Metropolitan Fire Authorities</v>
      </c>
      <c r="D3607" s="32" t="str">
        <f>VLOOKUP(B3607,lookup!A:D,4,FALSE)</f>
        <v>E31000036</v>
      </c>
      <c r="E3607" s="32" t="s">
        <v>179</v>
      </c>
      <c r="F3607" s="32" t="s">
        <v>150</v>
      </c>
      <c r="G3607" s="57">
        <v>0</v>
      </c>
      <c r="H3607" s="145"/>
      <c r="I3607" s="144">
        <v>0</v>
      </c>
      <c r="J3607" s="146">
        <f t="shared" si="33"/>
        <v>0</v>
      </c>
    </row>
    <row r="3608" spans="1:10" s="32" customFormat="1" x14ac:dyDescent="0.3">
      <c r="A3608" s="32">
        <v>2017</v>
      </c>
      <c r="B3608" s="32" t="s">
        <v>123</v>
      </c>
      <c r="C3608" s="32" t="str">
        <f>VLOOKUP(B3608,lookup!A:C,3,FALSE)</f>
        <v>Non Metropolitan Fire Authorities</v>
      </c>
      <c r="D3608" s="32" t="str">
        <f>VLOOKUP(B3608,lookup!A:D,4,FALSE)</f>
        <v>E31000036</v>
      </c>
      <c r="E3608" s="32" t="s">
        <v>1087</v>
      </c>
      <c r="F3608" s="32" t="s">
        <v>150</v>
      </c>
      <c r="G3608" s="57">
        <v>0</v>
      </c>
      <c r="H3608" s="145"/>
      <c r="I3608" s="144">
        <v>0</v>
      </c>
      <c r="J3608" s="146">
        <f t="shared" si="33"/>
        <v>0</v>
      </c>
    </row>
    <row r="3609" spans="1:10" s="32" customFormat="1" x14ac:dyDescent="0.3">
      <c r="A3609" s="32">
        <v>2017</v>
      </c>
      <c r="B3609" s="32" t="s">
        <v>123</v>
      </c>
      <c r="C3609" s="32" t="str">
        <f>VLOOKUP(B3609,lookup!A:C,3,FALSE)</f>
        <v>Non Metropolitan Fire Authorities</v>
      </c>
      <c r="D3609" s="32" t="str">
        <f>VLOOKUP(B3609,lookup!A:D,4,FALSE)</f>
        <v>E31000036</v>
      </c>
      <c r="E3609" s="32" t="s">
        <v>176</v>
      </c>
      <c r="F3609" s="32" t="s">
        <v>150</v>
      </c>
      <c r="G3609" s="57">
        <v>5</v>
      </c>
      <c r="H3609" s="145"/>
      <c r="I3609" s="144">
        <v>5</v>
      </c>
      <c r="J3609" s="146">
        <f t="shared" si="33"/>
        <v>0</v>
      </c>
    </row>
    <row r="3610" spans="1:10" s="32" customFormat="1" x14ac:dyDescent="0.3">
      <c r="A3610" s="32">
        <v>2017</v>
      </c>
      <c r="B3610" s="32" t="s">
        <v>126</v>
      </c>
      <c r="C3610" s="32" t="str">
        <f>VLOOKUP(B3610,lookup!A:C,3,FALSE)</f>
        <v>Metropolitan Fire Authorities</v>
      </c>
      <c r="D3610" s="32" t="str">
        <f>VLOOKUP(B3610,lookup!A:D,4,FALSE)</f>
        <v>E31000044</v>
      </c>
      <c r="E3610" s="32" t="s">
        <v>175</v>
      </c>
      <c r="F3610" s="32" t="s">
        <v>157</v>
      </c>
      <c r="G3610" s="57">
        <v>1270</v>
      </c>
      <c r="H3610" s="145"/>
      <c r="I3610" s="144">
        <v>1270</v>
      </c>
      <c r="J3610" s="146">
        <f t="shared" si="33"/>
        <v>0</v>
      </c>
    </row>
    <row r="3611" spans="1:10" s="32" customFormat="1" x14ac:dyDescent="0.3">
      <c r="A3611" s="32">
        <v>2017</v>
      </c>
      <c r="B3611" s="32" t="s">
        <v>126</v>
      </c>
      <c r="C3611" s="32" t="str">
        <f>VLOOKUP(B3611,lookup!A:C,3,FALSE)</f>
        <v>Metropolitan Fire Authorities</v>
      </c>
      <c r="D3611" s="32" t="str">
        <f>VLOOKUP(B3611,lookup!A:D,4,FALSE)</f>
        <v>E31000044</v>
      </c>
      <c r="E3611" s="32" t="s">
        <v>177</v>
      </c>
      <c r="F3611" s="32" t="s">
        <v>157</v>
      </c>
      <c r="G3611" s="57">
        <v>37</v>
      </c>
      <c r="H3611" s="145"/>
      <c r="I3611" s="144">
        <v>37</v>
      </c>
      <c r="J3611" s="146">
        <f t="shared" si="33"/>
        <v>0</v>
      </c>
    </row>
    <row r="3612" spans="1:10" s="32" customFormat="1" x14ac:dyDescent="0.3">
      <c r="A3612" s="32">
        <v>2017</v>
      </c>
      <c r="B3612" s="32" t="s">
        <v>126</v>
      </c>
      <c r="C3612" s="32" t="str">
        <f>VLOOKUP(B3612,lookup!A:C,3,FALSE)</f>
        <v>Metropolitan Fire Authorities</v>
      </c>
      <c r="D3612" s="32" t="str">
        <f>VLOOKUP(B3612,lookup!A:D,4,FALSE)</f>
        <v>E31000044</v>
      </c>
      <c r="E3612" s="32" t="s">
        <v>178</v>
      </c>
      <c r="F3612" s="32" t="s">
        <v>157</v>
      </c>
      <c r="G3612" s="57">
        <v>16</v>
      </c>
      <c r="H3612" s="145"/>
      <c r="I3612" s="144">
        <v>16</v>
      </c>
      <c r="J3612" s="146">
        <f t="shared" si="33"/>
        <v>0</v>
      </c>
    </row>
    <row r="3613" spans="1:10" s="32" customFormat="1" x14ac:dyDescent="0.3">
      <c r="A3613" s="32">
        <v>2017</v>
      </c>
      <c r="B3613" s="32" t="s">
        <v>126</v>
      </c>
      <c r="C3613" s="32" t="str">
        <f>VLOOKUP(B3613,lookup!A:C,3,FALSE)</f>
        <v>Metropolitan Fire Authorities</v>
      </c>
      <c r="D3613" s="32" t="str">
        <f>VLOOKUP(B3613,lookup!A:D,4,FALSE)</f>
        <v>E31000044</v>
      </c>
      <c r="E3613" s="32" t="s">
        <v>179</v>
      </c>
      <c r="F3613" s="32" t="s">
        <v>157</v>
      </c>
      <c r="G3613" s="57">
        <v>53</v>
      </c>
      <c r="H3613" s="145"/>
      <c r="I3613" s="144">
        <v>53</v>
      </c>
      <c r="J3613" s="146">
        <f t="shared" si="33"/>
        <v>0</v>
      </c>
    </row>
    <row r="3614" spans="1:10" s="32" customFormat="1" x14ac:dyDescent="0.3">
      <c r="A3614" s="32">
        <v>2017</v>
      </c>
      <c r="B3614" s="32" t="s">
        <v>126</v>
      </c>
      <c r="C3614" s="32" t="str">
        <f>VLOOKUP(B3614,lookup!A:C,3,FALSE)</f>
        <v>Metropolitan Fire Authorities</v>
      </c>
      <c r="D3614" s="32" t="str">
        <f>VLOOKUP(B3614,lookup!A:D,4,FALSE)</f>
        <v>E31000044</v>
      </c>
      <c r="E3614" s="32" t="s">
        <v>1087</v>
      </c>
      <c r="F3614" s="32" t="s">
        <v>157</v>
      </c>
      <c r="G3614" s="57">
        <v>9</v>
      </c>
      <c r="H3614" s="145"/>
      <c r="I3614" s="144">
        <v>9</v>
      </c>
      <c r="J3614" s="146">
        <f t="shared" si="33"/>
        <v>0</v>
      </c>
    </row>
    <row r="3615" spans="1:10" s="32" customFormat="1" x14ac:dyDescent="0.3">
      <c r="A3615" s="32">
        <v>2017</v>
      </c>
      <c r="B3615" s="32" t="s">
        <v>126</v>
      </c>
      <c r="C3615" s="32" t="str">
        <f>VLOOKUP(B3615,lookup!A:C,3,FALSE)</f>
        <v>Metropolitan Fire Authorities</v>
      </c>
      <c r="D3615" s="32" t="str">
        <f>VLOOKUP(B3615,lookup!A:D,4,FALSE)</f>
        <v>E31000044</v>
      </c>
      <c r="E3615" s="32" t="s">
        <v>176</v>
      </c>
      <c r="F3615" s="32" t="s">
        <v>157</v>
      </c>
      <c r="G3615" s="57">
        <v>19</v>
      </c>
      <c r="H3615" s="145"/>
      <c r="I3615" s="144">
        <v>19</v>
      </c>
      <c r="J3615" s="146">
        <f t="shared" si="33"/>
        <v>0</v>
      </c>
    </row>
    <row r="3616" spans="1:10" s="32" customFormat="1" x14ac:dyDescent="0.3">
      <c r="A3616" s="32">
        <v>2017</v>
      </c>
      <c r="B3616" s="32" t="s">
        <v>126</v>
      </c>
      <c r="C3616" s="32" t="str">
        <f>VLOOKUP(B3616,lookup!A:C,3,FALSE)</f>
        <v>Metropolitan Fire Authorities</v>
      </c>
      <c r="D3616" s="32" t="str">
        <f>VLOOKUP(B3616,lookup!A:D,4,FALSE)</f>
        <v>E31000044</v>
      </c>
      <c r="E3616" s="32" t="s">
        <v>175</v>
      </c>
      <c r="F3616" s="32" t="s">
        <v>158</v>
      </c>
      <c r="G3616" s="57">
        <v>6</v>
      </c>
      <c r="H3616" s="145"/>
      <c r="I3616" s="144">
        <v>6</v>
      </c>
      <c r="J3616" s="146">
        <f t="shared" si="33"/>
        <v>0</v>
      </c>
    </row>
    <row r="3617" spans="1:10" s="32" customFormat="1" x14ac:dyDescent="0.3">
      <c r="A3617" s="32">
        <v>2017</v>
      </c>
      <c r="B3617" s="32" t="s">
        <v>126</v>
      </c>
      <c r="C3617" s="32" t="str">
        <f>VLOOKUP(B3617,lookup!A:C,3,FALSE)</f>
        <v>Metropolitan Fire Authorities</v>
      </c>
      <c r="D3617" s="32" t="str">
        <f>VLOOKUP(B3617,lookup!A:D,4,FALSE)</f>
        <v>E31000044</v>
      </c>
      <c r="E3617" s="32" t="s">
        <v>177</v>
      </c>
      <c r="F3617" s="32" t="s">
        <v>158</v>
      </c>
      <c r="G3617" s="57">
        <v>0</v>
      </c>
      <c r="H3617" s="145"/>
      <c r="I3617" s="144">
        <v>0</v>
      </c>
      <c r="J3617" s="146">
        <f t="shared" si="33"/>
        <v>0</v>
      </c>
    </row>
    <row r="3618" spans="1:10" s="32" customFormat="1" x14ac:dyDescent="0.3">
      <c r="A3618" s="32">
        <v>2017</v>
      </c>
      <c r="B3618" s="32" t="s">
        <v>126</v>
      </c>
      <c r="C3618" s="32" t="str">
        <f>VLOOKUP(B3618,lookup!A:C,3,FALSE)</f>
        <v>Metropolitan Fire Authorities</v>
      </c>
      <c r="D3618" s="32" t="str">
        <f>VLOOKUP(B3618,lookup!A:D,4,FALSE)</f>
        <v>E31000044</v>
      </c>
      <c r="E3618" s="32" t="s">
        <v>178</v>
      </c>
      <c r="F3618" s="32" t="s">
        <v>158</v>
      </c>
      <c r="G3618" s="57">
        <v>0</v>
      </c>
      <c r="H3618" s="145"/>
      <c r="I3618" s="144">
        <v>0</v>
      </c>
      <c r="J3618" s="146">
        <f t="shared" si="33"/>
        <v>0</v>
      </c>
    </row>
    <row r="3619" spans="1:10" s="32" customFormat="1" x14ac:dyDescent="0.3">
      <c r="A3619" s="32">
        <v>2017</v>
      </c>
      <c r="B3619" s="32" t="s">
        <v>126</v>
      </c>
      <c r="C3619" s="32" t="str">
        <f>VLOOKUP(B3619,lookup!A:C,3,FALSE)</f>
        <v>Metropolitan Fire Authorities</v>
      </c>
      <c r="D3619" s="32" t="str">
        <f>VLOOKUP(B3619,lookup!A:D,4,FALSE)</f>
        <v>E31000044</v>
      </c>
      <c r="E3619" s="32" t="s">
        <v>179</v>
      </c>
      <c r="F3619" s="32" t="s">
        <v>158</v>
      </c>
      <c r="G3619" s="57">
        <v>0</v>
      </c>
      <c r="H3619" s="145"/>
      <c r="I3619" s="144">
        <v>0</v>
      </c>
      <c r="J3619" s="146">
        <f t="shared" si="33"/>
        <v>0</v>
      </c>
    </row>
    <row r="3620" spans="1:10" s="32" customFormat="1" x14ac:dyDescent="0.3">
      <c r="A3620" s="32">
        <v>2017</v>
      </c>
      <c r="B3620" s="32" t="s">
        <v>126</v>
      </c>
      <c r="C3620" s="32" t="str">
        <f>VLOOKUP(B3620,lookup!A:C,3,FALSE)</f>
        <v>Metropolitan Fire Authorities</v>
      </c>
      <c r="D3620" s="32" t="str">
        <f>VLOOKUP(B3620,lookup!A:D,4,FALSE)</f>
        <v>E31000044</v>
      </c>
      <c r="E3620" s="32" t="s">
        <v>1087</v>
      </c>
      <c r="F3620" s="32" t="s">
        <v>158</v>
      </c>
      <c r="G3620" s="57">
        <v>0</v>
      </c>
      <c r="H3620" s="145"/>
      <c r="I3620" s="144">
        <v>0</v>
      </c>
      <c r="J3620" s="146">
        <f t="shared" si="33"/>
        <v>0</v>
      </c>
    </row>
    <row r="3621" spans="1:10" s="32" customFormat="1" x14ac:dyDescent="0.3">
      <c r="A3621" s="32">
        <v>2017</v>
      </c>
      <c r="B3621" s="32" t="s">
        <v>126</v>
      </c>
      <c r="C3621" s="32" t="str">
        <f>VLOOKUP(B3621,lookup!A:C,3,FALSE)</f>
        <v>Metropolitan Fire Authorities</v>
      </c>
      <c r="D3621" s="32" t="str">
        <f>VLOOKUP(B3621,lookup!A:D,4,FALSE)</f>
        <v>E31000044</v>
      </c>
      <c r="E3621" s="32" t="s">
        <v>176</v>
      </c>
      <c r="F3621" s="32" t="s">
        <v>158</v>
      </c>
      <c r="G3621" s="57">
        <v>0</v>
      </c>
      <c r="H3621" s="145"/>
      <c r="I3621" s="144">
        <v>0</v>
      </c>
      <c r="J3621" s="146">
        <f t="shared" si="33"/>
        <v>0</v>
      </c>
    </row>
    <row r="3622" spans="1:10" s="32" customFormat="1" x14ac:dyDescent="0.3">
      <c r="A3622" s="32">
        <v>2017</v>
      </c>
      <c r="B3622" s="32" t="s">
        <v>126</v>
      </c>
      <c r="C3622" s="32" t="str">
        <f>VLOOKUP(B3622,lookup!A:C,3,FALSE)</f>
        <v>Metropolitan Fire Authorities</v>
      </c>
      <c r="D3622" s="32" t="str">
        <f>VLOOKUP(B3622,lookup!A:D,4,FALSE)</f>
        <v>E31000044</v>
      </c>
      <c r="E3622" s="32" t="s">
        <v>175</v>
      </c>
      <c r="F3622" s="32" t="s">
        <v>149</v>
      </c>
      <c r="G3622" s="57">
        <v>60</v>
      </c>
      <c r="H3622" s="145"/>
      <c r="I3622" s="144">
        <v>60</v>
      </c>
      <c r="J3622" s="146">
        <f t="shared" si="33"/>
        <v>0</v>
      </c>
    </row>
    <row r="3623" spans="1:10" s="32" customFormat="1" x14ac:dyDescent="0.3">
      <c r="A3623" s="32">
        <v>2017</v>
      </c>
      <c r="B3623" s="32" t="s">
        <v>126</v>
      </c>
      <c r="C3623" s="32" t="str">
        <f>VLOOKUP(B3623,lookup!A:C,3,FALSE)</f>
        <v>Metropolitan Fire Authorities</v>
      </c>
      <c r="D3623" s="32" t="str">
        <f>VLOOKUP(B3623,lookup!A:D,4,FALSE)</f>
        <v>E31000044</v>
      </c>
      <c r="E3623" s="32" t="s">
        <v>177</v>
      </c>
      <c r="F3623" s="32" t="s">
        <v>149</v>
      </c>
      <c r="G3623" s="57">
        <v>0</v>
      </c>
      <c r="H3623" s="145"/>
      <c r="I3623" s="144">
        <v>0</v>
      </c>
      <c r="J3623" s="146">
        <f t="shared" si="33"/>
        <v>0</v>
      </c>
    </row>
    <row r="3624" spans="1:10" s="32" customFormat="1" x14ac:dyDescent="0.3">
      <c r="A3624" s="32">
        <v>2017</v>
      </c>
      <c r="B3624" s="32" t="s">
        <v>126</v>
      </c>
      <c r="C3624" s="32" t="str">
        <f>VLOOKUP(B3624,lookup!A:C,3,FALSE)</f>
        <v>Metropolitan Fire Authorities</v>
      </c>
      <c r="D3624" s="32" t="str">
        <f>VLOOKUP(B3624,lookup!A:D,4,FALSE)</f>
        <v>E31000044</v>
      </c>
      <c r="E3624" s="32" t="s">
        <v>178</v>
      </c>
      <c r="F3624" s="32" t="s">
        <v>149</v>
      </c>
      <c r="G3624" s="57">
        <v>0</v>
      </c>
      <c r="H3624" s="145"/>
      <c r="I3624" s="144">
        <v>0</v>
      </c>
      <c r="J3624" s="146">
        <f t="shared" si="33"/>
        <v>0</v>
      </c>
    </row>
    <row r="3625" spans="1:10" s="32" customFormat="1" x14ac:dyDescent="0.3">
      <c r="A3625" s="32">
        <v>2017</v>
      </c>
      <c r="B3625" s="32" t="s">
        <v>126</v>
      </c>
      <c r="C3625" s="32" t="str">
        <f>VLOOKUP(B3625,lookup!A:C,3,FALSE)</f>
        <v>Metropolitan Fire Authorities</v>
      </c>
      <c r="D3625" s="32" t="str">
        <f>VLOOKUP(B3625,lookup!A:D,4,FALSE)</f>
        <v>E31000044</v>
      </c>
      <c r="E3625" s="32" t="s">
        <v>179</v>
      </c>
      <c r="F3625" s="32" t="s">
        <v>149</v>
      </c>
      <c r="G3625" s="57">
        <v>1</v>
      </c>
      <c r="H3625" s="145"/>
      <c r="I3625" s="144">
        <v>1</v>
      </c>
      <c r="J3625" s="146">
        <f t="shared" si="33"/>
        <v>0</v>
      </c>
    </row>
    <row r="3626" spans="1:10" s="32" customFormat="1" x14ac:dyDescent="0.3">
      <c r="A3626" s="32">
        <v>2017</v>
      </c>
      <c r="B3626" s="32" t="s">
        <v>126</v>
      </c>
      <c r="C3626" s="32" t="str">
        <f>VLOOKUP(B3626,lookup!A:C,3,FALSE)</f>
        <v>Metropolitan Fire Authorities</v>
      </c>
      <c r="D3626" s="32" t="str">
        <f>VLOOKUP(B3626,lookup!A:D,4,FALSE)</f>
        <v>E31000044</v>
      </c>
      <c r="E3626" s="32" t="s">
        <v>1087</v>
      </c>
      <c r="F3626" s="32" t="s">
        <v>149</v>
      </c>
      <c r="G3626" s="57">
        <v>0</v>
      </c>
      <c r="H3626" s="145"/>
      <c r="I3626" s="144">
        <v>0</v>
      </c>
      <c r="J3626" s="146">
        <f t="shared" si="33"/>
        <v>0</v>
      </c>
    </row>
    <row r="3627" spans="1:10" s="32" customFormat="1" x14ac:dyDescent="0.3">
      <c r="A3627" s="32">
        <v>2017</v>
      </c>
      <c r="B3627" s="32" t="s">
        <v>126</v>
      </c>
      <c r="C3627" s="32" t="str">
        <f>VLOOKUP(B3627,lookup!A:C,3,FALSE)</f>
        <v>Metropolitan Fire Authorities</v>
      </c>
      <c r="D3627" s="32" t="str">
        <f>VLOOKUP(B3627,lookup!A:D,4,FALSE)</f>
        <v>E31000044</v>
      </c>
      <c r="E3627" s="32" t="s">
        <v>176</v>
      </c>
      <c r="F3627" s="32" t="s">
        <v>149</v>
      </c>
      <c r="G3627" s="57">
        <v>2</v>
      </c>
      <c r="H3627" s="145"/>
      <c r="I3627" s="144">
        <v>2</v>
      </c>
      <c r="J3627" s="146">
        <f t="shared" si="33"/>
        <v>0</v>
      </c>
    </row>
    <row r="3628" spans="1:10" s="32" customFormat="1" x14ac:dyDescent="0.3">
      <c r="A3628" s="32">
        <v>2017</v>
      </c>
      <c r="B3628" s="32" t="s">
        <v>126</v>
      </c>
      <c r="C3628" s="32" t="str">
        <f>VLOOKUP(B3628,lookup!A:C,3,FALSE)</f>
        <v>Metropolitan Fire Authorities</v>
      </c>
      <c r="D3628" s="32" t="str">
        <f>VLOOKUP(B3628,lookup!A:D,4,FALSE)</f>
        <v>E31000044</v>
      </c>
      <c r="E3628" s="32" t="s">
        <v>175</v>
      </c>
      <c r="F3628" s="32" t="s">
        <v>150</v>
      </c>
      <c r="G3628" s="57">
        <v>366</v>
      </c>
      <c r="H3628" s="145"/>
      <c r="I3628" s="144">
        <v>366</v>
      </c>
      <c r="J3628" s="146">
        <f t="shared" si="33"/>
        <v>0</v>
      </c>
    </row>
    <row r="3629" spans="1:10" s="32" customFormat="1" x14ac:dyDescent="0.3">
      <c r="A3629" s="32">
        <v>2017</v>
      </c>
      <c r="B3629" s="32" t="s">
        <v>126</v>
      </c>
      <c r="C3629" s="32" t="str">
        <f>VLOOKUP(B3629,lookup!A:C,3,FALSE)</f>
        <v>Metropolitan Fire Authorities</v>
      </c>
      <c r="D3629" s="32" t="str">
        <f>VLOOKUP(B3629,lookup!A:D,4,FALSE)</f>
        <v>E31000044</v>
      </c>
      <c r="E3629" s="32" t="s">
        <v>177</v>
      </c>
      <c r="F3629" s="32" t="s">
        <v>150</v>
      </c>
      <c r="G3629" s="57">
        <v>13</v>
      </c>
      <c r="H3629" s="145"/>
      <c r="I3629" s="144">
        <v>13</v>
      </c>
      <c r="J3629" s="146">
        <f t="shared" si="33"/>
        <v>0</v>
      </c>
    </row>
    <row r="3630" spans="1:10" s="32" customFormat="1" x14ac:dyDescent="0.3">
      <c r="A3630" s="32">
        <v>2017</v>
      </c>
      <c r="B3630" s="32" t="s">
        <v>126</v>
      </c>
      <c r="C3630" s="32" t="str">
        <f>VLOOKUP(B3630,lookup!A:C,3,FALSE)</f>
        <v>Metropolitan Fire Authorities</v>
      </c>
      <c r="D3630" s="32" t="str">
        <f>VLOOKUP(B3630,lookup!A:D,4,FALSE)</f>
        <v>E31000044</v>
      </c>
      <c r="E3630" s="32" t="s">
        <v>178</v>
      </c>
      <c r="F3630" s="32" t="s">
        <v>150</v>
      </c>
      <c r="G3630" s="57">
        <v>40</v>
      </c>
      <c r="H3630" s="145"/>
      <c r="I3630" s="144">
        <v>40</v>
      </c>
      <c r="J3630" s="146">
        <f t="shared" si="33"/>
        <v>0</v>
      </c>
    </row>
    <row r="3631" spans="1:10" s="32" customFormat="1" x14ac:dyDescent="0.3">
      <c r="A3631" s="32">
        <v>2017</v>
      </c>
      <c r="B3631" s="32" t="s">
        <v>126</v>
      </c>
      <c r="C3631" s="32" t="str">
        <f>VLOOKUP(B3631,lookup!A:C,3,FALSE)</f>
        <v>Metropolitan Fire Authorities</v>
      </c>
      <c r="D3631" s="32" t="str">
        <f>VLOOKUP(B3631,lookup!A:D,4,FALSE)</f>
        <v>E31000044</v>
      </c>
      <c r="E3631" s="32" t="s">
        <v>179</v>
      </c>
      <c r="F3631" s="32" t="s">
        <v>150</v>
      </c>
      <c r="G3631" s="57">
        <v>23</v>
      </c>
      <c r="H3631" s="145"/>
      <c r="I3631" s="144">
        <v>23</v>
      </c>
      <c r="J3631" s="146">
        <f t="shared" si="33"/>
        <v>0</v>
      </c>
    </row>
    <row r="3632" spans="1:10" s="32" customFormat="1" x14ac:dyDescent="0.3">
      <c r="A3632" s="32">
        <v>2017</v>
      </c>
      <c r="B3632" s="32" t="s">
        <v>126</v>
      </c>
      <c r="C3632" s="32" t="str">
        <f>VLOOKUP(B3632,lookup!A:C,3,FALSE)</f>
        <v>Metropolitan Fire Authorities</v>
      </c>
      <c r="D3632" s="32" t="str">
        <f>VLOOKUP(B3632,lookup!A:D,4,FALSE)</f>
        <v>E31000044</v>
      </c>
      <c r="E3632" s="32" t="s">
        <v>1087</v>
      </c>
      <c r="F3632" s="32" t="s">
        <v>150</v>
      </c>
      <c r="G3632" s="57">
        <v>2</v>
      </c>
      <c r="H3632" s="145"/>
      <c r="I3632" s="144">
        <v>2</v>
      </c>
      <c r="J3632" s="146">
        <f t="shared" si="33"/>
        <v>0</v>
      </c>
    </row>
    <row r="3633" spans="1:10" s="32" customFormat="1" x14ac:dyDescent="0.3">
      <c r="A3633" s="32">
        <v>2017</v>
      </c>
      <c r="B3633" s="32" t="s">
        <v>126</v>
      </c>
      <c r="C3633" s="32" t="str">
        <f>VLOOKUP(B3633,lookup!A:C,3,FALSE)</f>
        <v>Metropolitan Fire Authorities</v>
      </c>
      <c r="D3633" s="32" t="str">
        <f>VLOOKUP(B3633,lookup!A:D,4,FALSE)</f>
        <v>E31000044</v>
      </c>
      <c r="E3633" s="32" t="s">
        <v>176</v>
      </c>
      <c r="F3633" s="32" t="s">
        <v>150</v>
      </c>
      <c r="G3633" s="57">
        <v>4</v>
      </c>
      <c r="H3633" s="145"/>
      <c r="I3633" s="144">
        <v>4</v>
      </c>
      <c r="J3633" s="146">
        <f t="shared" si="33"/>
        <v>0</v>
      </c>
    </row>
    <row r="3634" spans="1:10" s="32" customFormat="1" x14ac:dyDescent="0.3">
      <c r="A3634" s="32">
        <v>2017</v>
      </c>
      <c r="B3634" s="32" t="s">
        <v>129</v>
      </c>
      <c r="C3634" s="32" t="str">
        <f>VLOOKUP(B3634,lookup!A:C,3,FALSE)</f>
        <v>Non Metropolitan Fire Authorities</v>
      </c>
      <c r="D3634" s="32" t="str">
        <f>VLOOKUP(B3634,lookup!A:D,4,FALSE)</f>
        <v>E31000037</v>
      </c>
      <c r="E3634" s="32" t="s">
        <v>175</v>
      </c>
      <c r="F3634" s="32" t="s">
        <v>157</v>
      </c>
      <c r="G3634" s="57">
        <v>291</v>
      </c>
      <c r="H3634" s="145"/>
      <c r="I3634" s="144">
        <v>291</v>
      </c>
      <c r="J3634" s="146">
        <f t="shared" si="33"/>
        <v>0</v>
      </c>
    </row>
    <row r="3635" spans="1:10" s="32" customFormat="1" x14ac:dyDescent="0.3">
      <c r="A3635" s="32">
        <v>2017</v>
      </c>
      <c r="B3635" s="32" t="s">
        <v>129</v>
      </c>
      <c r="C3635" s="32" t="str">
        <f>VLOOKUP(B3635,lookup!A:C,3,FALSE)</f>
        <v>Non Metropolitan Fire Authorities</v>
      </c>
      <c r="D3635" s="32" t="str">
        <f>VLOOKUP(B3635,lookup!A:D,4,FALSE)</f>
        <v>E31000037</v>
      </c>
      <c r="E3635" s="32" t="s">
        <v>177</v>
      </c>
      <c r="F3635" s="32" t="s">
        <v>157</v>
      </c>
      <c r="G3635" s="57">
        <v>2</v>
      </c>
      <c r="H3635" s="145"/>
      <c r="I3635" s="144">
        <v>2</v>
      </c>
      <c r="J3635" s="146">
        <f t="shared" si="33"/>
        <v>0</v>
      </c>
    </row>
    <row r="3636" spans="1:10" s="32" customFormat="1" x14ac:dyDescent="0.3">
      <c r="A3636" s="32">
        <v>2017</v>
      </c>
      <c r="B3636" s="32" t="s">
        <v>129</v>
      </c>
      <c r="C3636" s="32" t="str">
        <f>VLOOKUP(B3636,lookup!A:C,3,FALSE)</f>
        <v>Non Metropolitan Fire Authorities</v>
      </c>
      <c r="D3636" s="32" t="str">
        <f>VLOOKUP(B3636,lookup!A:D,4,FALSE)</f>
        <v>E31000037</v>
      </c>
      <c r="E3636" s="32" t="s">
        <v>178</v>
      </c>
      <c r="F3636" s="32" t="s">
        <v>157</v>
      </c>
      <c r="G3636" s="57">
        <v>0</v>
      </c>
      <c r="H3636" s="145"/>
      <c r="I3636" s="144">
        <v>0</v>
      </c>
      <c r="J3636" s="146">
        <f t="shared" si="33"/>
        <v>0</v>
      </c>
    </row>
    <row r="3637" spans="1:10" s="32" customFormat="1" x14ac:dyDescent="0.3">
      <c r="A3637" s="32">
        <v>2017</v>
      </c>
      <c r="B3637" s="32" t="s">
        <v>129</v>
      </c>
      <c r="C3637" s="32" t="str">
        <f>VLOOKUP(B3637,lookup!A:C,3,FALSE)</f>
        <v>Non Metropolitan Fire Authorities</v>
      </c>
      <c r="D3637" s="32" t="str">
        <f>VLOOKUP(B3637,lookup!A:D,4,FALSE)</f>
        <v>E31000037</v>
      </c>
      <c r="E3637" s="32" t="s">
        <v>179</v>
      </c>
      <c r="F3637" s="32" t="s">
        <v>157</v>
      </c>
      <c r="G3637" s="57">
        <v>0</v>
      </c>
      <c r="H3637" s="145"/>
      <c r="I3637" s="144">
        <v>0</v>
      </c>
      <c r="J3637" s="146">
        <f t="shared" si="33"/>
        <v>0</v>
      </c>
    </row>
    <row r="3638" spans="1:10" s="32" customFormat="1" x14ac:dyDescent="0.3">
      <c r="A3638" s="32">
        <v>2017</v>
      </c>
      <c r="B3638" s="32" t="s">
        <v>129</v>
      </c>
      <c r="C3638" s="32" t="str">
        <f>VLOOKUP(B3638,lookup!A:C,3,FALSE)</f>
        <v>Non Metropolitan Fire Authorities</v>
      </c>
      <c r="D3638" s="32" t="str">
        <f>VLOOKUP(B3638,lookup!A:D,4,FALSE)</f>
        <v>E31000037</v>
      </c>
      <c r="E3638" s="32" t="s">
        <v>1087</v>
      </c>
      <c r="F3638" s="32" t="s">
        <v>157</v>
      </c>
      <c r="G3638" s="57">
        <v>1</v>
      </c>
      <c r="H3638" s="145"/>
      <c r="I3638" s="144">
        <v>1</v>
      </c>
      <c r="J3638" s="146">
        <f t="shared" si="33"/>
        <v>0</v>
      </c>
    </row>
    <row r="3639" spans="1:10" s="32" customFormat="1" x14ac:dyDescent="0.3">
      <c r="A3639" s="32">
        <v>2017</v>
      </c>
      <c r="B3639" s="32" t="s">
        <v>129</v>
      </c>
      <c r="C3639" s="32" t="str">
        <f>VLOOKUP(B3639,lookup!A:C,3,FALSE)</f>
        <v>Non Metropolitan Fire Authorities</v>
      </c>
      <c r="D3639" s="32" t="str">
        <f>VLOOKUP(B3639,lookup!A:D,4,FALSE)</f>
        <v>E31000037</v>
      </c>
      <c r="E3639" s="32" t="s">
        <v>176</v>
      </c>
      <c r="F3639" s="32" t="s">
        <v>157</v>
      </c>
      <c r="G3639" s="57">
        <v>32</v>
      </c>
      <c r="H3639" s="145"/>
      <c r="I3639" s="144">
        <v>32</v>
      </c>
      <c r="J3639" s="146">
        <f t="shared" si="33"/>
        <v>0</v>
      </c>
    </row>
    <row r="3640" spans="1:10" s="32" customFormat="1" x14ac:dyDescent="0.3">
      <c r="A3640" s="32">
        <v>2017</v>
      </c>
      <c r="B3640" s="32" t="s">
        <v>129</v>
      </c>
      <c r="C3640" s="32" t="str">
        <f>VLOOKUP(B3640,lookup!A:C,3,FALSE)</f>
        <v>Non Metropolitan Fire Authorities</v>
      </c>
      <c r="D3640" s="32" t="str">
        <f>VLOOKUP(B3640,lookup!A:D,4,FALSE)</f>
        <v>E31000037</v>
      </c>
      <c r="E3640" s="32" t="s">
        <v>175</v>
      </c>
      <c r="F3640" s="32" t="s">
        <v>158</v>
      </c>
      <c r="G3640" s="57">
        <v>217</v>
      </c>
      <c r="H3640" s="145"/>
      <c r="I3640" s="144">
        <v>217</v>
      </c>
      <c r="J3640" s="146">
        <f t="shared" si="33"/>
        <v>0</v>
      </c>
    </row>
    <row r="3641" spans="1:10" s="32" customFormat="1" x14ac:dyDescent="0.3">
      <c r="A3641" s="32">
        <v>2017</v>
      </c>
      <c r="B3641" s="32" t="s">
        <v>129</v>
      </c>
      <c r="C3641" s="32" t="str">
        <f>VLOOKUP(B3641,lookup!A:C,3,FALSE)</f>
        <v>Non Metropolitan Fire Authorities</v>
      </c>
      <c r="D3641" s="32" t="str">
        <f>VLOOKUP(B3641,lookup!A:D,4,FALSE)</f>
        <v>E31000037</v>
      </c>
      <c r="E3641" s="32" t="s">
        <v>177</v>
      </c>
      <c r="F3641" s="32" t="s">
        <v>158</v>
      </c>
      <c r="G3641" s="57">
        <v>1</v>
      </c>
      <c r="H3641" s="145"/>
      <c r="I3641" s="144">
        <v>1</v>
      </c>
      <c r="J3641" s="146">
        <f t="shared" si="33"/>
        <v>0</v>
      </c>
    </row>
    <row r="3642" spans="1:10" s="32" customFormat="1" x14ac:dyDescent="0.3">
      <c r="A3642" s="32">
        <v>2017</v>
      </c>
      <c r="B3642" s="32" t="s">
        <v>129</v>
      </c>
      <c r="C3642" s="32" t="str">
        <f>VLOOKUP(B3642,lookup!A:C,3,FALSE)</f>
        <v>Non Metropolitan Fire Authorities</v>
      </c>
      <c r="D3642" s="32" t="str">
        <f>VLOOKUP(B3642,lookup!A:D,4,FALSE)</f>
        <v>E31000037</v>
      </c>
      <c r="E3642" s="32" t="s">
        <v>178</v>
      </c>
      <c r="F3642" s="32" t="s">
        <v>158</v>
      </c>
      <c r="G3642" s="57">
        <v>0</v>
      </c>
      <c r="H3642" s="145"/>
      <c r="I3642" s="144">
        <v>0</v>
      </c>
      <c r="J3642" s="146">
        <f t="shared" si="33"/>
        <v>0</v>
      </c>
    </row>
    <row r="3643" spans="1:10" s="32" customFormat="1" x14ac:dyDescent="0.3">
      <c r="A3643" s="32">
        <v>2017</v>
      </c>
      <c r="B3643" s="32" t="s">
        <v>129</v>
      </c>
      <c r="C3643" s="32" t="str">
        <f>VLOOKUP(B3643,lookup!A:C,3,FALSE)</f>
        <v>Non Metropolitan Fire Authorities</v>
      </c>
      <c r="D3643" s="32" t="str">
        <f>VLOOKUP(B3643,lookup!A:D,4,FALSE)</f>
        <v>E31000037</v>
      </c>
      <c r="E3643" s="32" t="s">
        <v>179</v>
      </c>
      <c r="F3643" s="32" t="s">
        <v>158</v>
      </c>
      <c r="G3643" s="57">
        <v>0</v>
      </c>
      <c r="H3643" s="145"/>
      <c r="I3643" s="144">
        <v>0</v>
      </c>
      <c r="J3643" s="146">
        <f t="shared" si="33"/>
        <v>0</v>
      </c>
    </row>
    <row r="3644" spans="1:10" s="32" customFormat="1" x14ac:dyDescent="0.3">
      <c r="A3644" s="32">
        <v>2017</v>
      </c>
      <c r="B3644" s="32" t="s">
        <v>129</v>
      </c>
      <c r="C3644" s="32" t="str">
        <f>VLOOKUP(B3644,lookup!A:C,3,FALSE)</f>
        <v>Non Metropolitan Fire Authorities</v>
      </c>
      <c r="D3644" s="32" t="str">
        <f>VLOOKUP(B3644,lookup!A:D,4,FALSE)</f>
        <v>E31000037</v>
      </c>
      <c r="E3644" s="32" t="s">
        <v>1087</v>
      </c>
      <c r="F3644" s="32" t="s">
        <v>158</v>
      </c>
      <c r="G3644" s="57">
        <v>0</v>
      </c>
      <c r="H3644" s="145"/>
      <c r="I3644" s="144">
        <v>0</v>
      </c>
      <c r="J3644" s="146">
        <f t="shared" si="33"/>
        <v>0</v>
      </c>
    </row>
    <row r="3645" spans="1:10" s="32" customFormat="1" x14ac:dyDescent="0.3">
      <c r="A3645" s="32">
        <v>2017</v>
      </c>
      <c r="B3645" s="32" t="s">
        <v>129</v>
      </c>
      <c r="C3645" s="32" t="str">
        <f>VLOOKUP(B3645,lookup!A:C,3,FALSE)</f>
        <v>Non Metropolitan Fire Authorities</v>
      </c>
      <c r="D3645" s="32" t="str">
        <f>VLOOKUP(B3645,lookup!A:D,4,FALSE)</f>
        <v>E31000037</v>
      </c>
      <c r="E3645" s="32" t="s">
        <v>176</v>
      </c>
      <c r="F3645" s="32" t="s">
        <v>158</v>
      </c>
      <c r="G3645" s="57">
        <v>61</v>
      </c>
      <c r="H3645" s="145"/>
      <c r="I3645" s="144">
        <v>61</v>
      </c>
      <c r="J3645" s="146">
        <f t="shared" si="33"/>
        <v>0</v>
      </c>
    </row>
    <row r="3646" spans="1:10" s="32" customFormat="1" x14ac:dyDescent="0.3">
      <c r="A3646" s="32">
        <v>2017</v>
      </c>
      <c r="B3646" s="32" t="s">
        <v>129</v>
      </c>
      <c r="C3646" s="32" t="str">
        <f>VLOOKUP(B3646,lookup!A:C,3,FALSE)</f>
        <v>Non Metropolitan Fire Authorities</v>
      </c>
      <c r="D3646" s="32" t="str">
        <f>VLOOKUP(B3646,lookup!A:D,4,FALSE)</f>
        <v>E31000037</v>
      </c>
      <c r="E3646" s="32" t="s">
        <v>175</v>
      </c>
      <c r="F3646" s="32" t="s">
        <v>149</v>
      </c>
      <c r="G3646" s="57">
        <v>0</v>
      </c>
      <c r="H3646" s="145"/>
      <c r="I3646" s="144">
        <v>0</v>
      </c>
      <c r="J3646" s="146">
        <f t="shared" si="33"/>
        <v>0</v>
      </c>
    </row>
    <row r="3647" spans="1:10" s="32" customFormat="1" x14ac:dyDescent="0.3">
      <c r="A3647" s="32">
        <v>2017</v>
      </c>
      <c r="B3647" s="32" t="s">
        <v>129</v>
      </c>
      <c r="C3647" s="32" t="str">
        <f>VLOOKUP(B3647,lookup!A:C,3,FALSE)</f>
        <v>Non Metropolitan Fire Authorities</v>
      </c>
      <c r="D3647" s="32" t="str">
        <f>VLOOKUP(B3647,lookup!A:D,4,FALSE)</f>
        <v>E31000037</v>
      </c>
      <c r="E3647" s="32" t="s">
        <v>177</v>
      </c>
      <c r="F3647" s="32" t="s">
        <v>149</v>
      </c>
      <c r="G3647" s="57">
        <v>0</v>
      </c>
      <c r="H3647" s="145"/>
      <c r="I3647" s="144">
        <v>0</v>
      </c>
      <c r="J3647" s="146">
        <f t="shared" si="33"/>
        <v>0</v>
      </c>
    </row>
    <row r="3648" spans="1:10" s="32" customFormat="1" x14ac:dyDescent="0.3">
      <c r="A3648" s="32">
        <v>2017</v>
      </c>
      <c r="B3648" s="32" t="s">
        <v>129</v>
      </c>
      <c r="C3648" s="32" t="str">
        <f>VLOOKUP(B3648,lookup!A:C,3,FALSE)</f>
        <v>Non Metropolitan Fire Authorities</v>
      </c>
      <c r="D3648" s="32" t="str">
        <f>VLOOKUP(B3648,lookup!A:D,4,FALSE)</f>
        <v>E31000037</v>
      </c>
      <c r="E3648" s="32" t="s">
        <v>178</v>
      </c>
      <c r="F3648" s="32" t="s">
        <v>149</v>
      </c>
      <c r="G3648" s="57">
        <v>0</v>
      </c>
      <c r="H3648" s="145"/>
      <c r="I3648" s="144">
        <v>0</v>
      </c>
      <c r="J3648" s="146">
        <f t="shared" si="33"/>
        <v>0</v>
      </c>
    </row>
    <row r="3649" spans="1:10" s="32" customFormat="1" x14ac:dyDescent="0.3">
      <c r="A3649" s="32">
        <v>2017</v>
      </c>
      <c r="B3649" s="32" t="s">
        <v>129</v>
      </c>
      <c r="C3649" s="32" t="str">
        <f>VLOOKUP(B3649,lookup!A:C,3,FALSE)</f>
        <v>Non Metropolitan Fire Authorities</v>
      </c>
      <c r="D3649" s="32" t="str">
        <f>VLOOKUP(B3649,lookup!A:D,4,FALSE)</f>
        <v>E31000037</v>
      </c>
      <c r="E3649" s="32" t="s">
        <v>179</v>
      </c>
      <c r="F3649" s="32" t="s">
        <v>149</v>
      </c>
      <c r="G3649" s="57">
        <v>0</v>
      </c>
      <c r="H3649" s="145"/>
      <c r="I3649" s="144">
        <v>0</v>
      </c>
      <c r="J3649" s="146">
        <f t="shared" si="33"/>
        <v>0</v>
      </c>
    </row>
    <row r="3650" spans="1:10" s="32" customFormat="1" x14ac:dyDescent="0.3">
      <c r="A3650" s="32">
        <v>2017</v>
      </c>
      <c r="B3650" s="32" t="s">
        <v>129</v>
      </c>
      <c r="C3650" s="32" t="str">
        <f>VLOOKUP(B3650,lookup!A:C,3,FALSE)</f>
        <v>Non Metropolitan Fire Authorities</v>
      </c>
      <c r="D3650" s="32" t="str">
        <f>VLOOKUP(B3650,lookup!A:D,4,FALSE)</f>
        <v>E31000037</v>
      </c>
      <c r="E3650" s="32" t="s">
        <v>1087</v>
      </c>
      <c r="F3650" s="32" t="s">
        <v>149</v>
      </c>
      <c r="G3650" s="57">
        <v>0</v>
      </c>
      <c r="H3650" s="145"/>
      <c r="I3650" s="144">
        <v>0</v>
      </c>
      <c r="J3650" s="146">
        <f t="shared" si="33"/>
        <v>0</v>
      </c>
    </row>
    <row r="3651" spans="1:10" s="32" customFormat="1" x14ac:dyDescent="0.3">
      <c r="A3651" s="32">
        <v>2017</v>
      </c>
      <c r="B3651" s="32" t="s">
        <v>129</v>
      </c>
      <c r="C3651" s="32" t="str">
        <f>VLOOKUP(B3651,lookup!A:C,3,FALSE)</f>
        <v>Non Metropolitan Fire Authorities</v>
      </c>
      <c r="D3651" s="32" t="str">
        <f>VLOOKUP(B3651,lookup!A:D,4,FALSE)</f>
        <v>E31000037</v>
      </c>
      <c r="E3651" s="32" t="s">
        <v>176</v>
      </c>
      <c r="F3651" s="32" t="s">
        <v>149</v>
      </c>
      <c r="G3651" s="57">
        <v>0</v>
      </c>
      <c r="H3651" s="145"/>
      <c r="I3651" s="144">
        <v>0</v>
      </c>
      <c r="J3651" s="146">
        <f t="shared" ref="J3651:J3714" si="34">G3651-I3651</f>
        <v>0</v>
      </c>
    </row>
    <row r="3652" spans="1:10" s="32" customFormat="1" x14ac:dyDescent="0.3">
      <c r="A3652" s="32">
        <v>2017</v>
      </c>
      <c r="B3652" s="32" t="s">
        <v>129</v>
      </c>
      <c r="C3652" s="32" t="str">
        <f>VLOOKUP(B3652,lookup!A:C,3,FALSE)</f>
        <v>Non Metropolitan Fire Authorities</v>
      </c>
      <c r="D3652" s="32" t="str">
        <f>VLOOKUP(B3652,lookup!A:D,4,FALSE)</f>
        <v>E31000037</v>
      </c>
      <c r="E3652" s="32" t="s">
        <v>175</v>
      </c>
      <c r="F3652" s="32" t="s">
        <v>150</v>
      </c>
      <c r="G3652" s="57">
        <v>62</v>
      </c>
      <c r="H3652" s="145"/>
      <c r="I3652" s="144">
        <v>62</v>
      </c>
      <c r="J3652" s="146">
        <f t="shared" si="34"/>
        <v>0</v>
      </c>
    </row>
    <row r="3653" spans="1:10" s="32" customFormat="1" x14ac:dyDescent="0.3">
      <c r="A3653" s="32">
        <v>2017</v>
      </c>
      <c r="B3653" s="32" t="s">
        <v>129</v>
      </c>
      <c r="C3653" s="32" t="str">
        <f>VLOOKUP(B3653,lookup!A:C,3,FALSE)</f>
        <v>Non Metropolitan Fire Authorities</v>
      </c>
      <c r="D3653" s="32" t="str">
        <f>VLOOKUP(B3653,lookup!A:D,4,FALSE)</f>
        <v>E31000037</v>
      </c>
      <c r="E3653" s="32" t="s">
        <v>177</v>
      </c>
      <c r="F3653" s="32" t="s">
        <v>150</v>
      </c>
      <c r="G3653" s="57">
        <v>0</v>
      </c>
      <c r="H3653" s="145"/>
      <c r="I3653" s="144">
        <v>0</v>
      </c>
      <c r="J3653" s="146">
        <f t="shared" si="34"/>
        <v>0</v>
      </c>
    </row>
    <row r="3654" spans="1:10" s="32" customFormat="1" x14ac:dyDescent="0.3">
      <c r="A3654" s="32">
        <v>2017</v>
      </c>
      <c r="B3654" s="32" t="s">
        <v>129</v>
      </c>
      <c r="C3654" s="32" t="str">
        <f>VLOOKUP(B3654,lookup!A:C,3,FALSE)</f>
        <v>Non Metropolitan Fire Authorities</v>
      </c>
      <c r="D3654" s="32" t="str">
        <f>VLOOKUP(B3654,lookup!A:D,4,FALSE)</f>
        <v>E31000037</v>
      </c>
      <c r="E3654" s="32" t="s">
        <v>178</v>
      </c>
      <c r="F3654" s="32" t="s">
        <v>150</v>
      </c>
      <c r="G3654" s="57">
        <v>0</v>
      </c>
      <c r="H3654" s="145"/>
      <c r="I3654" s="144">
        <v>0</v>
      </c>
      <c r="J3654" s="146">
        <f t="shared" si="34"/>
        <v>0</v>
      </c>
    </row>
    <row r="3655" spans="1:10" s="32" customFormat="1" x14ac:dyDescent="0.3">
      <c r="A3655" s="32">
        <v>2017</v>
      </c>
      <c r="B3655" s="32" t="s">
        <v>129</v>
      </c>
      <c r="C3655" s="32" t="str">
        <f>VLOOKUP(B3655,lookup!A:C,3,FALSE)</f>
        <v>Non Metropolitan Fire Authorities</v>
      </c>
      <c r="D3655" s="32" t="str">
        <f>VLOOKUP(B3655,lookup!A:D,4,FALSE)</f>
        <v>E31000037</v>
      </c>
      <c r="E3655" s="32" t="s">
        <v>179</v>
      </c>
      <c r="F3655" s="32" t="s">
        <v>150</v>
      </c>
      <c r="G3655" s="57">
        <v>0</v>
      </c>
      <c r="H3655" s="145"/>
      <c r="I3655" s="144">
        <v>0</v>
      </c>
      <c r="J3655" s="146">
        <f t="shared" si="34"/>
        <v>0</v>
      </c>
    </row>
    <row r="3656" spans="1:10" s="32" customFormat="1" x14ac:dyDescent="0.3">
      <c r="A3656" s="32">
        <v>2017</v>
      </c>
      <c r="B3656" s="32" t="s">
        <v>129</v>
      </c>
      <c r="C3656" s="32" t="str">
        <f>VLOOKUP(B3656,lookup!A:C,3,FALSE)</f>
        <v>Non Metropolitan Fire Authorities</v>
      </c>
      <c r="D3656" s="32" t="str">
        <f>VLOOKUP(B3656,lookup!A:D,4,FALSE)</f>
        <v>E31000037</v>
      </c>
      <c r="E3656" s="32" t="s">
        <v>1087</v>
      </c>
      <c r="F3656" s="32" t="s">
        <v>150</v>
      </c>
      <c r="G3656" s="57">
        <v>0</v>
      </c>
      <c r="H3656" s="145"/>
      <c r="I3656" s="144">
        <v>0</v>
      </c>
      <c r="J3656" s="146">
        <f t="shared" si="34"/>
        <v>0</v>
      </c>
    </row>
    <row r="3657" spans="1:10" s="32" customFormat="1" x14ac:dyDescent="0.3">
      <c r="A3657" s="32">
        <v>2017</v>
      </c>
      <c r="B3657" s="32" t="s">
        <v>129</v>
      </c>
      <c r="C3657" s="32" t="str">
        <f>VLOOKUP(B3657,lookup!A:C,3,FALSE)</f>
        <v>Non Metropolitan Fire Authorities</v>
      </c>
      <c r="D3657" s="32" t="str">
        <f>VLOOKUP(B3657,lookup!A:D,4,FALSE)</f>
        <v>E31000037</v>
      </c>
      <c r="E3657" s="32" t="s">
        <v>176</v>
      </c>
      <c r="F3657" s="32" t="s">
        <v>150</v>
      </c>
      <c r="G3657" s="57">
        <v>47</v>
      </c>
      <c r="H3657" s="145"/>
      <c r="I3657" s="144">
        <v>47</v>
      </c>
      <c r="J3657" s="146">
        <f t="shared" si="34"/>
        <v>0</v>
      </c>
    </row>
    <row r="3658" spans="1:10" s="32" customFormat="1" x14ac:dyDescent="0.3">
      <c r="A3658" s="32">
        <v>2017</v>
      </c>
      <c r="B3658" s="32" t="s">
        <v>132</v>
      </c>
      <c r="C3658" s="32" t="str">
        <f>VLOOKUP(B3658,lookup!A:C,3,FALSE)</f>
        <v>Metropolitan Fire Authorities</v>
      </c>
      <c r="D3658" s="32" t="str">
        <f>VLOOKUP(B3658,lookup!A:D,4,FALSE)</f>
        <v>E31000045</v>
      </c>
      <c r="E3658" s="32" t="s">
        <v>175</v>
      </c>
      <c r="F3658" s="32" t="s">
        <v>157</v>
      </c>
      <c r="G3658" s="57">
        <v>937</v>
      </c>
      <c r="H3658" s="145"/>
      <c r="I3658" s="144">
        <v>937</v>
      </c>
      <c r="J3658" s="146">
        <f t="shared" si="34"/>
        <v>0</v>
      </c>
    </row>
    <row r="3659" spans="1:10" s="32" customFormat="1" x14ac:dyDescent="0.3">
      <c r="A3659" s="32">
        <v>2017</v>
      </c>
      <c r="B3659" s="32" t="s">
        <v>132</v>
      </c>
      <c r="C3659" s="32" t="str">
        <f>VLOOKUP(B3659,lookup!A:C,3,FALSE)</f>
        <v>Metropolitan Fire Authorities</v>
      </c>
      <c r="D3659" s="32" t="str">
        <f>VLOOKUP(B3659,lookup!A:D,4,FALSE)</f>
        <v>E31000045</v>
      </c>
      <c r="E3659" s="32" t="s">
        <v>177</v>
      </c>
      <c r="F3659" s="32" t="s">
        <v>157</v>
      </c>
      <c r="G3659" s="57">
        <v>21</v>
      </c>
      <c r="H3659" s="145"/>
      <c r="I3659" s="144">
        <v>21</v>
      </c>
      <c r="J3659" s="146">
        <f t="shared" si="34"/>
        <v>0</v>
      </c>
    </row>
    <row r="3660" spans="1:10" s="32" customFormat="1" x14ac:dyDescent="0.3">
      <c r="A3660" s="32">
        <v>2017</v>
      </c>
      <c r="B3660" s="32" t="s">
        <v>132</v>
      </c>
      <c r="C3660" s="32" t="str">
        <f>VLOOKUP(B3660,lookup!A:C,3,FALSE)</f>
        <v>Metropolitan Fire Authorities</v>
      </c>
      <c r="D3660" s="32" t="str">
        <f>VLOOKUP(B3660,lookup!A:D,4,FALSE)</f>
        <v>E31000045</v>
      </c>
      <c r="E3660" s="32" t="s">
        <v>178</v>
      </c>
      <c r="F3660" s="32" t="s">
        <v>157</v>
      </c>
      <c r="G3660" s="57">
        <v>15</v>
      </c>
      <c r="H3660" s="145"/>
      <c r="I3660" s="144">
        <v>15</v>
      </c>
      <c r="J3660" s="146">
        <f t="shared" si="34"/>
        <v>0</v>
      </c>
    </row>
    <row r="3661" spans="1:10" s="32" customFormat="1" x14ac:dyDescent="0.3">
      <c r="A3661" s="32">
        <v>2017</v>
      </c>
      <c r="B3661" s="32" t="s">
        <v>132</v>
      </c>
      <c r="C3661" s="32" t="str">
        <f>VLOOKUP(B3661,lookup!A:C,3,FALSE)</f>
        <v>Metropolitan Fire Authorities</v>
      </c>
      <c r="D3661" s="32" t="str">
        <f>VLOOKUP(B3661,lookup!A:D,4,FALSE)</f>
        <v>E31000045</v>
      </c>
      <c r="E3661" s="32" t="s">
        <v>179</v>
      </c>
      <c r="F3661" s="32" t="s">
        <v>157</v>
      </c>
      <c r="G3661" s="57">
        <v>4</v>
      </c>
      <c r="H3661" s="145"/>
      <c r="I3661" s="144">
        <v>4</v>
      </c>
      <c r="J3661" s="146">
        <f t="shared" si="34"/>
        <v>0</v>
      </c>
    </row>
    <row r="3662" spans="1:10" s="32" customFormat="1" x14ac:dyDescent="0.3">
      <c r="A3662" s="32">
        <v>2017</v>
      </c>
      <c r="B3662" s="32" t="s">
        <v>132</v>
      </c>
      <c r="C3662" s="32" t="str">
        <f>VLOOKUP(B3662,lookup!A:C,3,FALSE)</f>
        <v>Metropolitan Fire Authorities</v>
      </c>
      <c r="D3662" s="32" t="str">
        <f>VLOOKUP(B3662,lookup!A:D,4,FALSE)</f>
        <v>E31000045</v>
      </c>
      <c r="E3662" s="32" t="s">
        <v>1087</v>
      </c>
      <c r="F3662" s="32" t="s">
        <v>157</v>
      </c>
      <c r="G3662" s="57">
        <v>2</v>
      </c>
      <c r="H3662" s="145"/>
      <c r="I3662" s="144">
        <v>2</v>
      </c>
      <c r="J3662" s="146">
        <f t="shared" si="34"/>
        <v>0</v>
      </c>
    </row>
    <row r="3663" spans="1:10" s="32" customFormat="1" x14ac:dyDescent="0.3">
      <c r="A3663" s="32">
        <v>2017</v>
      </c>
      <c r="B3663" s="32" t="s">
        <v>132</v>
      </c>
      <c r="C3663" s="32" t="str">
        <f>VLOOKUP(B3663,lookup!A:C,3,FALSE)</f>
        <v>Metropolitan Fire Authorities</v>
      </c>
      <c r="D3663" s="32" t="str">
        <f>VLOOKUP(B3663,lookup!A:D,4,FALSE)</f>
        <v>E31000045</v>
      </c>
      <c r="E3663" s="32" t="s">
        <v>176</v>
      </c>
      <c r="F3663" s="32" t="s">
        <v>157</v>
      </c>
      <c r="G3663" s="57">
        <v>0</v>
      </c>
      <c r="H3663" s="145"/>
      <c r="I3663" s="144">
        <v>0</v>
      </c>
      <c r="J3663" s="146">
        <f t="shared" si="34"/>
        <v>0</v>
      </c>
    </row>
    <row r="3664" spans="1:10" s="32" customFormat="1" x14ac:dyDescent="0.3">
      <c r="A3664" s="32">
        <v>2017</v>
      </c>
      <c r="B3664" s="32" t="s">
        <v>132</v>
      </c>
      <c r="C3664" s="32" t="str">
        <f>VLOOKUP(B3664,lookup!A:C,3,FALSE)</f>
        <v>Metropolitan Fire Authorities</v>
      </c>
      <c r="D3664" s="32" t="str">
        <f>VLOOKUP(B3664,lookup!A:D,4,FALSE)</f>
        <v>E31000045</v>
      </c>
      <c r="E3664" s="32" t="s">
        <v>175</v>
      </c>
      <c r="F3664" s="32" t="s">
        <v>158</v>
      </c>
      <c r="G3664" s="57">
        <v>137</v>
      </c>
      <c r="H3664" s="145"/>
      <c r="I3664" s="144">
        <v>137</v>
      </c>
      <c r="J3664" s="146">
        <f t="shared" si="34"/>
        <v>0</v>
      </c>
    </row>
    <row r="3665" spans="1:10" s="32" customFormat="1" x14ac:dyDescent="0.3">
      <c r="A3665" s="32">
        <v>2017</v>
      </c>
      <c r="B3665" s="32" t="s">
        <v>132</v>
      </c>
      <c r="C3665" s="32" t="str">
        <f>VLOOKUP(B3665,lookup!A:C,3,FALSE)</f>
        <v>Metropolitan Fire Authorities</v>
      </c>
      <c r="D3665" s="32" t="str">
        <f>VLOOKUP(B3665,lookup!A:D,4,FALSE)</f>
        <v>E31000045</v>
      </c>
      <c r="E3665" s="32" t="s">
        <v>177</v>
      </c>
      <c r="F3665" s="32" t="s">
        <v>158</v>
      </c>
      <c r="G3665" s="57">
        <v>0</v>
      </c>
      <c r="H3665" s="145"/>
      <c r="I3665" s="144">
        <v>0</v>
      </c>
      <c r="J3665" s="146">
        <f t="shared" si="34"/>
        <v>0</v>
      </c>
    </row>
    <row r="3666" spans="1:10" s="32" customFormat="1" x14ac:dyDescent="0.3">
      <c r="A3666" s="32">
        <v>2017</v>
      </c>
      <c r="B3666" s="32" t="s">
        <v>132</v>
      </c>
      <c r="C3666" s="32" t="str">
        <f>VLOOKUP(B3666,lookup!A:C,3,FALSE)</f>
        <v>Metropolitan Fire Authorities</v>
      </c>
      <c r="D3666" s="32" t="str">
        <f>VLOOKUP(B3666,lookup!A:D,4,FALSE)</f>
        <v>E31000045</v>
      </c>
      <c r="E3666" s="32" t="s">
        <v>178</v>
      </c>
      <c r="F3666" s="32" t="s">
        <v>158</v>
      </c>
      <c r="G3666" s="57">
        <v>1</v>
      </c>
      <c r="H3666" s="145"/>
      <c r="I3666" s="144">
        <v>1</v>
      </c>
      <c r="J3666" s="146">
        <f t="shared" si="34"/>
        <v>0</v>
      </c>
    </row>
    <row r="3667" spans="1:10" s="32" customFormat="1" x14ac:dyDescent="0.3">
      <c r="A3667" s="32">
        <v>2017</v>
      </c>
      <c r="B3667" s="32" t="s">
        <v>132</v>
      </c>
      <c r="C3667" s="32" t="str">
        <f>VLOOKUP(B3667,lookup!A:C,3,FALSE)</f>
        <v>Metropolitan Fire Authorities</v>
      </c>
      <c r="D3667" s="32" t="str">
        <f>VLOOKUP(B3667,lookup!A:D,4,FALSE)</f>
        <v>E31000045</v>
      </c>
      <c r="E3667" s="32" t="s">
        <v>179</v>
      </c>
      <c r="F3667" s="32" t="s">
        <v>158</v>
      </c>
      <c r="G3667" s="57">
        <v>0</v>
      </c>
      <c r="H3667" s="145"/>
      <c r="I3667" s="144">
        <v>0</v>
      </c>
      <c r="J3667" s="146">
        <f t="shared" si="34"/>
        <v>0</v>
      </c>
    </row>
    <row r="3668" spans="1:10" s="32" customFormat="1" x14ac:dyDescent="0.3">
      <c r="A3668" s="32">
        <v>2017</v>
      </c>
      <c r="B3668" s="32" t="s">
        <v>132</v>
      </c>
      <c r="C3668" s="32" t="str">
        <f>VLOOKUP(B3668,lookup!A:C,3,FALSE)</f>
        <v>Metropolitan Fire Authorities</v>
      </c>
      <c r="D3668" s="32" t="str">
        <f>VLOOKUP(B3668,lookup!A:D,4,FALSE)</f>
        <v>E31000045</v>
      </c>
      <c r="E3668" s="32" t="s">
        <v>1087</v>
      </c>
      <c r="F3668" s="32" t="s">
        <v>158</v>
      </c>
      <c r="G3668" s="57">
        <v>0</v>
      </c>
      <c r="H3668" s="145"/>
      <c r="I3668" s="144">
        <v>0</v>
      </c>
      <c r="J3668" s="146">
        <f t="shared" si="34"/>
        <v>0</v>
      </c>
    </row>
    <row r="3669" spans="1:10" s="32" customFormat="1" x14ac:dyDescent="0.3">
      <c r="A3669" s="32">
        <v>2017</v>
      </c>
      <c r="B3669" s="32" t="s">
        <v>132</v>
      </c>
      <c r="C3669" s="32" t="str">
        <f>VLOOKUP(B3669,lookup!A:C,3,FALSE)</f>
        <v>Metropolitan Fire Authorities</v>
      </c>
      <c r="D3669" s="32" t="str">
        <f>VLOOKUP(B3669,lookup!A:D,4,FALSE)</f>
        <v>E31000045</v>
      </c>
      <c r="E3669" s="32" t="s">
        <v>176</v>
      </c>
      <c r="F3669" s="32" t="s">
        <v>158</v>
      </c>
      <c r="G3669" s="57">
        <v>1</v>
      </c>
      <c r="H3669" s="145"/>
      <c r="I3669" s="144">
        <v>1</v>
      </c>
      <c r="J3669" s="146">
        <f t="shared" si="34"/>
        <v>0</v>
      </c>
    </row>
    <row r="3670" spans="1:10" s="32" customFormat="1" x14ac:dyDescent="0.3">
      <c r="A3670" s="32">
        <v>2017</v>
      </c>
      <c r="B3670" s="32" t="s">
        <v>132</v>
      </c>
      <c r="C3670" s="32" t="str">
        <f>VLOOKUP(B3670,lookup!A:C,3,FALSE)</f>
        <v>Metropolitan Fire Authorities</v>
      </c>
      <c r="D3670" s="32" t="str">
        <f>VLOOKUP(B3670,lookup!A:D,4,FALSE)</f>
        <v>E31000045</v>
      </c>
      <c r="E3670" s="32" t="s">
        <v>175</v>
      </c>
      <c r="F3670" s="32" t="s">
        <v>149</v>
      </c>
      <c r="G3670" s="57">
        <v>48</v>
      </c>
      <c r="H3670" s="145"/>
      <c r="I3670" s="144">
        <v>48</v>
      </c>
      <c r="J3670" s="146">
        <f t="shared" si="34"/>
        <v>0</v>
      </c>
    </row>
    <row r="3671" spans="1:10" s="32" customFormat="1" x14ac:dyDescent="0.3">
      <c r="A3671" s="32">
        <v>2017</v>
      </c>
      <c r="B3671" s="32" t="s">
        <v>132</v>
      </c>
      <c r="C3671" s="32" t="str">
        <f>VLOOKUP(B3671,lookup!A:C,3,FALSE)</f>
        <v>Metropolitan Fire Authorities</v>
      </c>
      <c r="D3671" s="32" t="str">
        <f>VLOOKUP(B3671,lookup!A:D,4,FALSE)</f>
        <v>E31000045</v>
      </c>
      <c r="E3671" s="32" t="s">
        <v>177</v>
      </c>
      <c r="F3671" s="32" t="s">
        <v>149</v>
      </c>
      <c r="G3671" s="57">
        <v>1</v>
      </c>
      <c r="H3671" s="145"/>
      <c r="I3671" s="144">
        <v>1</v>
      </c>
      <c r="J3671" s="146">
        <f t="shared" si="34"/>
        <v>0</v>
      </c>
    </row>
    <row r="3672" spans="1:10" s="32" customFormat="1" x14ac:dyDescent="0.3">
      <c r="A3672" s="32">
        <v>2017</v>
      </c>
      <c r="B3672" s="32" t="s">
        <v>132</v>
      </c>
      <c r="C3672" s="32" t="str">
        <f>VLOOKUP(B3672,lookup!A:C,3,FALSE)</f>
        <v>Metropolitan Fire Authorities</v>
      </c>
      <c r="D3672" s="32" t="str">
        <f>VLOOKUP(B3672,lookup!A:D,4,FALSE)</f>
        <v>E31000045</v>
      </c>
      <c r="E3672" s="32" t="s">
        <v>178</v>
      </c>
      <c r="F3672" s="32" t="s">
        <v>149</v>
      </c>
      <c r="G3672" s="57">
        <v>0</v>
      </c>
      <c r="H3672" s="145"/>
      <c r="I3672" s="144">
        <v>0</v>
      </c>
      <c r="J3672" s="146">
        <f t="shared" si="34"/>
        <v>0</v>
      </c>
    </row>
    <row r="3673" spans="1:10" s="32" customFormat="1" x14ac:dyDescent="0.3">
      <c r="A3673" s="32">
        <v>2017</v>
      </c>
      <c r="B3673" s="32" t="s">
        <v>132</v>
      </c>
      <c r="C3673" s="32" t="str">
        <f>VLOOKUP(B3673,lookup!A:C,3,FALSE)</f>
        <v>Metropolitan Fire Authorities</v>
      </c>
      <c r="D3673" s="32" t="str">
        <f>VLOOKUP(B3673,lookup!A:D,4,FALSE)</f>
        <v>E31000045</v>
      </c>
      <c r="E3673" s="32" t="s">
        <v>179</v>
      </c>
      <c r="F3673" s="32" t="s">
        <v>149</v>
      </c>
      <c r="G3673" s="57">
        <v>0</v>
      </c>
      <c r="H3673" s="145"/>
      <c r="I3673" s="144">
        <v>0</v>
      </c>
      <c r="J3673" s="146">
        <f t="shared" si="34"/>
        <v>0</v>
      </c>
    </row>
    <row r="3674" spans="1:10" s="32" customFormat="1" x14ac:dyDescent="0.3">
      <c r="A3674" s="32">
        <v>2017</v>
      </c>
      <c r="B3674" s="32" t="s">
        <v>132</v>
      </c>
      <c r="C3674" s="32" t="str">
        <f>VLOOKUP(B3674,lookup!A:C,3,FALSE)</f>
        <v>Metropolitan Fire Authorities</v>
      </c>
      <c r="D3674" s="32" t="str">
        <f>VLOOKUP(B3674,lookup!A:D,4,FALSE)</f>
        <v>E31000045</v>
      </c>
      <c r="E3674" s="32" t="s">
        <v>1087</v>
      </c>
      <c r="F3674" s="32" t="s">
        <v>149</v>
      </c>
      <c r="G3674" s="57">
        <v>0</v>
      </c>
      <c r="H3674" s="145"/>
      <c r="I3674" s="144">
        <v>0</v>
      </c>
      <c r="J3674" s="146">
        <f t="shared" si="34"/>
        <v>0</v>
      </c>
    </row>
    <row r="3675" spans="1:10" s="32" customFormat="1" x14ac:dyDescent="0.3">
      <c r="A3675" s="32">
        <v>2017</v>
      </c>
      <c r="B3675" s="32" t="s">
        <v>132</v>
      </c>
      <c r="C3675" s="32" t="str">
        <f>VLOOKUP(B3675,lookup!A:C,3,FALSE)</f>
        <v>Metropolitan Fire Authorities</v>
      </c>
      <c r="D3675" s="32" t="str">
        <f>VLOOKUP(B3675,lookup!A:D,4,FALSE)</f>
        <v>E31000045</v>
      </c>
      <c r="E3675" s="32" t="s">
        <v>176</v>
      </c>
      <c r="F3675" s="32" t="s">
        <v>149</v>
      </c>
      <c r="G3675" s="57">
        <v>0</v>
      </c>
      <c r="H3675" s="145"/>
      <c r="I3675" s="144">
        <v>0</v>
      </c>
      <c r="J3675" s="146">
        <f t="shared" si="34"/>
        <v>0</v>
      </c>
    </row>
    <row r="3676" spans="1:10" s="32" customFormat="1" x14ac:dyDescent="0.3">
      <c r="A3676" s="32">
        <v>2017</v>
      </c>
      <c r="B3676" s="32" t="s">
        <v>132</v>
      </c>
      <c r="C3676" s="32" t="str">
        <f>VLOOKUP(B3676,lookup!A:C,3,FALSE)</f>
        <v>Metropolitan Fire Authorities</v>
      </c>
      <c r="D3676" s="32" t="str">
        <f>VLOOKUP(B3676,lookup!A:D,4,FALSE)</f>
        <v>E31000045</v>
      </c>
      <c r="E3676" s="32" t="s">
        <v>175</v>
      </c>
      <c r="F3676" s="32" t="s">
        <v>150</v>
      </c>
      <c r="G3676" s="57">
        <v>265</v>
      </c>
      <c r="H3676" s="145"/>
      <c r="I3676" s="144">
        <v>265</v>
      </c>
      <c r="J3676" s="146">
        <f t="shared" si="34"/>
        <v>0</v>
      </c>
    </row>
    <row r="3677" spans="1:10" s="32" customFormat="1" x14ac:dyDescent="0.3">
      <c r="A3677" s="32">
        <v>2017</v>
      </c>
      <c r="B3677" s="32" t="s">
        <v>132</v>
      </c>
      <c r="C3677" s="32" t="str">
        <f>VLOOKUP(B3677,lookup!A:C,3,FALSE)</f>
        <v>Metropolitan Fire Authorities</v>
      </c>
      <c r="D3677" s="32" t="str">
        <f>VLOOKUP(B3677,lookup!A:D,4,FALSE)</f>
        <v>E31000045</v>
      </c>
      <c r="E3677" s="32" t="s">
        <v>177</v>
      </c>
      <c r="F3677" s="32" t="s">
        <v>150</v>
      </c>
      <c r="G3677" s="57">
        <v>3</v>
      </c>
      <c r="H3677" s="145"/>
      <c r="I3677" s="144">
        <v>3</v>
      </c>
      <c r="J3677" s="146">
        <f t="shared" si="34"/>
        <v>0</v>
      </c>
    </row>
    <row r="3678" spans="1:10" s="32" customFormat="1" x14ac:dyDescent="0.3">
      <c r="A3678" s="32">
        <v>2017</v>
      </c>
      <c r="B3678" s="32" t="s">
        <v>132</v>
      </c>
      <c r="C3678" s="32" t="str">
        <f>VLOOKUP(B3678,lookup!A:C,3,FALSE)</f>
        <v>Metropolitan Fire Authorities</v>
      </c>
      <c r="D3678" s="32" t="str">
        <f>VLOOKUP(B3678,lookup!A:D,4,FALSE)</f>
        <v>E31000045</v>
      </c>
      <c r="E3678" s="32" t="s">
        <v>178</v>
      </c>
      <c r="F3678" s="32" t="s">
        <v>150</v>
      </c>
      <c r="G3678" s="57">
        <v>13</v>
      </c>
      <c r="H3678" s="145"/>
      <c r="I3678" s="144">
        <v>13</v>
      </c>
      <c r="J3678" s="146">
        <f t="shared" si="34"/>
        <v>0</v>
      </c>
    </row>
    <row r="3679" spans="1:10" s="32" customFormat="1" x14ac:dyDescent="0.3">
      <c r="A3679" s="32">
        <v>2017</v>
      </c>
      <c r="B3679" s="32" t="s">
        <v>132</v>
      </c>
      <c r="C3679" s="32" t="str">
        <f>VLOOKUP(B3679,lookup!A:C,3,FALSE)</f>
        <v>Metropolitan Fire Authorities</v>
      </c>
      <c r="D3679" s="32" t="str">
        <f>VLOOKUP(B3679,lookup!A:D,4,FALSE)</f>
        <v>E31000045</v>
      </c>
      <c r="E3679" s="32" t="s">
        <v>179</v>
      </c>
      <c r="F3679" s="32" t="s">
        <v>150</v>
      </c>
      <c r="G3679" s="57">
        <v>0</v>
      </c>
      <c r="H3679" s="145"/>
      <c r="I3679" s="144">
        <v>0</v>
      </c>
      <c r="J3679" s="146">
        <f t="shared" si="34"/>
        <v>0</v>
      </c>
    </row>
    <row r="3680" spans="1:10" s="32" customFormat="1" x14ac:dyDescent="0.3">
      <c r="A3680" s="32">
        <v>2017</v>
      </c>
      <c r="B3680" s="32" t="s">
        <v>132</v>
      </c>
      <c r="C3680" s="32" t="str">
        <f>VLOOKUP(B3680,lookup!A:C,3,FALSE)</f>
        <v>Metropolitan Fire Authorities</v>
      </c>
      <c r="D3680" s="32" t="str">
        <f>VLOOKUP(B3680,lookup!A:D,4,FALSE)</f>
        <v>E31000045</v>
      </c>
      <c r="E3680" s="32" t="s">
        <v>1087</v>
      </c>
      <c r="F3680" s="32" t="s">
        <v>150</v>
      </c>
      <c r="G3680" s="57">
        <v>1</v>
      </c>
      <c r="H3680" s="145"/>
      <c r="I3680" s="144">
        <v>1</v>
      </c>
      <c r="J3680" s="146">
        <f t="shared" si="34"/>
        <v>0</v>
      </c>
    </row>
    <row r="3681" spans="1:10" s="32" customFormat="1" x14ac:dyDescent="0.3">
      <c r="A3681" s="32">
        <v>2017</v>
      </c>
      <c r="B3681" s="32" t="s">
        <v>132</v>
      </c>
      <c r="C3681" s="32" t="str">
        <f>VLOOKUP(B3681,lookup!A:C,3,FALSE)</f>
        <v>Metropolitan Fire Authorities</v>
      </c>
      <c r="D3681" s="32" t="str">
        <f>VLOOKUP(B3681,lookup!A:D,4,FALSE)</f>
        <v>E31000045</v>
      </c>
      <c r="E3681" s="32" t="s">
        <v>176</v>
      </c>
      <c r="F3681" s="32" t="s">
        <v>150</v>
      </c>
      <c r="G3681" s="57">
        <v>0</v>
      </c>
      <c r="H3681" s="145"/>
      <c r="I3681" s="144">
        <v>0</v>
      </c>
      <c r="J3681" s="146">
        <f t="shared" si="34"/>
        <v>0</v>
      </c>
    </row>
    <row r="3682" spans="1:10" x14ac:dyDescent="0.3">
      <c r="A3682">
        <v>2016</v>
      </c>
      <c r="B3682" t="s">
        <v>0</v>
      </c>
      <c r="C3682" t="str">
        <f>VLOOKUP(B3682,lookup!A:C,3,FALSE)</f>
        <v>Non Metropolitan Fire Authorities</v>
      </c>
      <c r="D3682" t="str">
        <f>VLOOKUP(B3682,lookup!A:D,4,FALSE)</f>
        <v>E31000001</v>
      </c>
      <c r="E3682" t="s">
        <v>175</v>
      </c>
      <c r="F3682" t="s">
        <v>157</v>
      </c>
      <c r="G3682" s="29">
        <v>492</v>
      </c>
      <c r="H3682" s="145"/>
      <c r="I3682" s="144">
        <v>492</v>
      </c>
      <c r="J3682" s="146">
        <f t="shared" si="34"/>
        <v>0</v>
      </c>
    </row>
    <row r="3683" spans="1:10" x14ac:dyDescent="0.3">
      <c r="A3683">
        <v>2016</v>
      </c>
      <c r="B3683" t="s">
        <v>0</v>
      </c>
      <c r="C3683" t="str">
        <f>VLOOKUP(B3683,lookup!A:C,3,FALSE)</f>
        <v>Non Metropolitan Fire Authorities</v>
      </c>
      <c r="D3683" t="str">
        <f>VLOOKUP(B3683,lookup!A:D,4,FALSE)</f>
        <v>E31000001</v>
      </c>
      <c r="E3683" t="s">
        <v>177</v>
      </c>
      <c r="F3683" t="s">
        <v>157</v>
      </c>
      <c r="G3683" s="29">
        <v>7</v>
      </c>
      <c r="H3683" s="145"/>
      <c r="I3683" s="144">
        <v>7</v>
      </c>
      <c r="J3683" s="146">
        <f t="shared" si="34"/>
        <v>0</v>
      </c>
    </row>
    <row r="3684" spans="1:10" x14ac:dyDescent="0.3">
      <c r="A3684">
        <v>2016</v>
      </c>
      <c r="B3684" t="s">
        <v>0</v>
      </c>
      <c r="C3684" t="str">
        <f>VLOOKUP(B3684,lookup!A:C,3,FALSE)</f>
        <v>Non Metropolitan Fire Authorities</v>
      </c>
      <c r="D3684" t="str">
        <f>VLOOKUP(B3684,lookup!A:D,4,FALSE)</f>
        <v>E31000001</v>
      </c>
      <c r="E3684" t="s">
        <v>178</v>
      </c>
      <c r="F3684" t="s">
        <v>157</v>
      </c>
      <c r="G3684" s="29">
        <v>0</v>
      </c>
      <c r="H3684" s="145"/>
      <c r="I3684" s="144">
        <v>0</v>
      </c>
      <c r="J3684" s="146">
        <f t="shared" si="34"/>
        <v>0</v>
      </c>
    </row>
    <row r="3685" spans="1:10" x14ac:dyDescent="0.3">
      <c r="A3685">
        <v>2016</v>
      </c>
      <c r="B3685" t="s">
        <v>0</v>
      </c>
      <c r="C3685" t="str">
        <f>VLOOKUP(B3685,lookup!A:C,3,FALSE)</f>
        <v>Non Metropolitan Fire Authorities</v>
      </c>
      <c r="D3685" t="str">
        <f>VLOOKUP(B3685,lookup!A:D,4,FALSE)</f>
        <v>E31000001</v>
      </c>
      <c r="E3685" t="s">
        <v>179</v>
      </c>
      <c r="F3685" t="s">
        <v>157</v>
      </c>
      <c r="G3685" s="29">
        <v>5</v>
      </c>
      <c r="H3685" s="145"/>
      <c r="I3685" s="144">
        <v>5</v>
      </c>
      <c r="J3685" s="146">
        <f t="shared" si="34"/>
        <v>0</v>
      </c>
    </row>
    <row r="3686" spans="1:10" x14ac:dyDescent="0.3">
      <c r="A3686">
        <v>2016</v>
      </c>
      <c r="B3686" t="s">
        <v>0</v>
      </c>
      <c r="C3686" t="str">
        <f>VLOOKUP(B3686,lookup!A:C,3,FALSE)</f>
        <v>Non Metropolitan Fire Authorities</v>
      </c>
      <c r="D3686" t="str">
        <f>VLOOKUP(B3686,lookup!A:D,4,FALSE)</f>
        <v>E31000001</v>
      </c>
      <c r="E3686" s="32" t="s">
        <v>1087</v>
      </c>
      <c r="F3686" t="s">
        <v>157</v>
      </c>
      <c r="G3686" s="29">
        <v>1</v>
      </c>
      <c r="H3686" s="145"/>
      <c r="I3686" s="144">
        <v>1</v>
      </c>
      <c r="J3686" s="146">
        <f t="shared" si="34"/>
        <v>0</v>
      </c>
    </row>
    <row r="3687" spans="1:10" x14ac:dyDescent="0.3">
      <c r="A3687">
        <v>2016</v>
      </c>
      <c r="B3687" t="s">
        <v>0</v>
      </c>
      <c r="C3687" t="str">
        <f>VLOOKUP(B3687,lookup!A:C,3,FALSE)</f>
        <v>Non Metropolitan Fire Authorities</v>
      </c>
      <c r="D3687" t="str">
        <f>VLOOKUP(B3687,lookup!A:D,4,FALSE)</f>
        <v>E31000001</v>
      </c>
      <c r="E3687" t="s">
        <v>176</v>
      </c>
      <c r="F3687" t="s">
        <v>157</v>
      </c>
      <c r="G3687" s="29">
        <v>28</v>
      </c>
      <c r="H3687" s="145"/>
      <c r="I3687" s="144">
        <v>28</v>
      </c>
      <c r="J3687" s="146">
        <f t="shared" si="34"/>
        <v>0</v>
      </c>
    </row>
    <row r="3688" spans="1:10" x14ac:dyDescent="0.3">
      <c r="A3688">
        <v>2016</v>
      </c>
      <c r="B3688" t="s">
        <v>0</v>
      </c>
      <c r="C3688" t="str">
        <f>VLOOKUP(B3688,lookup!A:C,3,FALSE)</f>
        <v>Non Metropolitan Fire Authorities</v>
      </c>
      <c r="D3688" t="str">
        <f>VLOOKUP(B3688,lookup!A:D,4,FALSE)</f>
        <v>E31000001</v>
      </c>
      <c r="E3688" t="s">
        <v>175</v>
      </c>
      <c r="F3688" t="s">
        <v>158</v>
      </c>
      <c r="G3688" s="29">
        <v>211</v>
      </c>
      <c r="H3688" s="145"/>
      <c r="I3688" s="144">
        <v>211</v>
      </c>
      <c r="J3688" s="146">
        <f t="shared" si="34"/>
        <v>0</v>
      </c>
    </row>
    <row r="3689" spans="1:10" x14ac:dyDescent="0.3">
      <c r="A3689">
        <v>2016</v>
      </c>
      <c r="B3689" t="s">
        <v>0</v>
      </c>
      <c r="C3689" t="str">
        <f>VLOOKUP(B3689,lookup!A:C,3,FALSE)</f>
        <v>Non Metropolitan Fire Authorities</v>
      </c>
      <c r="D3689" t="str">
        <f>VLOOKUP(B3689,lookup!A:D,4,FALSE)</f>
        <v>E31000001</v>
      </c>
      <c r="E3689" t="s">
        <v>177</v>
      </c>
      <c r="F3689" t="s">
        <v>158</v>
      </c>
      <c r="G3689" s="29">
        <v>1</v>
      </c>
      <c r="H3689" s="145"/>
      <c r="I3689" s="144">
        <v>1</v>
      </c>
      <c r="J3689" s="146">
        <f t="shared" si="34"/>
        <v>0</v>
      </c>
    </row>
    <row r="3690" spans="1:10" x14ac:dyDescent="0.3">
      <c r="A3690">
        <v>2016</v>
      </c>
      <c r="B3690" t="s">
        <v>0</v>
      </c>
      <c r="C3690" t="str">
        <f>VLOOKUP(B3690,lookup!A:C,3,FALSE)</f>
        <v>Non Metropolitan Fire Authorities</v>
      </c>
      <c r="D3690" t="str">
        <f>VLOOKUP(B3690,lookup!A:D,4,FALSE)</f>
        <v>E31000001</v>
      </c>
      <c r="E3690" t="s">
        <v>178</v>
      </c>
      <c r="F3690" t="s">
        <v>158</v>
      </c>
      <c r="G3690" s="29">
        <v>0</v>
      </c>
      <c r="H3690" s="145"/>
      <c r="I3690" s="144">
        <v>0</v>
      </c>
      <c r="J3690" s="146">
        <f t="shared" si="34"/>
        <v>0</v>
      </c>
    </row>
    <row r="3691" spans="1:10" x14ac:dyDescent="0.3">
      <c r="A3691">
        <v>2016</v>
      </c>
      <c r="B3691" t="s">
        <v>0</v>
      </c>
      <c r="C3691" t="str">
        <f>VLOOKUP(B3691,lookup!A:C,3,FALSE)</f>
        <v>Non Metropolitan Fire Authorities</v>
      </c>
      <c r="D3691" t="str">
        <f>VLOOKUP(B3691,lookup!A:D,4,FALSE)</f>
        <v>E31000001</v>
      </c>
      <c r="E3691" t="s">
        <v>179</v>
      </c>
      <c r="F3691" t="s">
        <v>158</v>
      </c>
      <c r="G3691" s="29">
        <v>0</v>
      </c>
      <c r="H3691" s="145"/>
      <c r="I3691" s="144">
        <v>0</v>
      </c>
      <c r="J3691" s="146">
        <f t="shared" si="34"/>
        <v>0</v>
      </c>
    </row>
    <row r="3692" spans="1:10" x14ac:dyDescent="0.3">
      <c r="A3692">
        <v>2016</v>
      </c>
      <c r="B3692" t="s">
        <v>0</v>
      </c>
      <c r="C3692" t="str">
        <f>VLOOKUP(B3692,lookup!A:C,3,FALSE)</f>
        <v>Non Metropolitan Fire Authorities</v>
      </c>
      <c r="D3692" t="str">
        <f>VLOOKUP(B3692,lookup!A:D,4,FALSE)</f>
        <v>E31000001</v>
      </c>
      <c r="E3692" s="32" t="s">
        <v>1087</v>
      </c>
      <c r="F3692" t="s">
        <v>158</v>
      </c>
      <c r="G3692" s="29">
        <v>1</v>
      </c>
      <c r="H3692" s="145"/>
      <c r="I3692" s="144">
        <v>1</v>
      </c>
      <c r="J3692" s="146">
        <f t="shared" si="34"/>
        <v>0</v>
      </c>
    </row>
    <row r="3693" spans="1:10" x14ac:dyDescent="0.3">
      <c r="A3693">
        <v>2016</v>
      </c>
      <c r="B3693" t="s">
        <v>0</v>
      </c>
      <c r="C3693" t="str">
        <f>VLOOKUP(B3693,lookup!A:C,3,FALSE)</f>
        <v>Non Metropolitan Fire Authorities</v>
      </c>
      <c r="D3693" t="str">
        <f>VLOOKUP(B3693,lookup!A:D,4,FALSE)</f>
        <v>E31000001</v>
      </c>
      <c r="E3693" t="s">
        <v>176</v>
      </c>
      <c r="F3693" t="s">
        <v>158</v>
      </c>
      <c r="G3693" s="29">
        <v>16</v>
      </c>
      <c r="H3693" s="145"/>
      <c r="I3693" s="144">
        <v>16</v>
      </c>
      <c r="J3693" s="146">
        <f t="shared" si="34"/>
        <v>0</v>
      </c>
    </row>
    <row r="3694" spans="1:10" x14ac:dyDescent="0.3">
      <c r="A3694">
        <v>2016</v>
      </c>
      <c r="B3694" t="s">
        <v>0</v>
      </c>
      <c r="C3694" t="str">
        <f>VLOOKUP(B3694,lookup!A:C,3,FALSE)</f>
        <v>Non Metropolitan Fire Authorities</v>
      </c>
      <c r="D3694" t="str">
        <f>VLOOKUP(B3694,lookup!A:D,4,FALSE)</f>
        <v>E31000001</v>
      </c>
      <c r="E3694" t="s">
        <v>175</v>
      </c>
      <c r="F3694" t="s">
        <v>149</v>
      </c>
      <c r="G3694" s="29">
        <v>30</v>
      </c>
      <c r="H3694" s="145"/>
      <c r="I3694" s="144">
        <v>30</v>
      </c>
      <c r="J3694" s="146">
        <f t="shared" si="34"/>
        <v>0</v>
      </c>
    </row>
    <row r="3695" spans="1:10" x14ac:dyDescent="0.3">
      <c r="A3695">
        <v>2016</v>
      </c>
      <c r="B3695" t="s">
        <v>0</v>
      </c>
      <c r="C3695" t="str">
        <f>VLOOKUP(B3695,lookup!A:C,3,FALSE)</f>
        <v>Non Metropolitan Fire Authorities</v>
      </c>
      <c r="D3695" t="str">
        <f>VLOOKUP(B3695,lookup!A:D,4,FALSE)</f>
        <v>E31000001</v>
      </c>
      <c r="E3695" t="s">
        <v>177</v>
      </c>
      <c r="F3695" t="s">
        <v>149</v>
      </c>
      <c r="G3695" s="29">
        <v>0</v>
      </c>
      <c r="H3695" s="145"/>
      <c r="I3695" s="144">
        <v>0</v>
      </c>
      <c r="J3695" s="146">
        <f t="shared" si="34"/>
        <v>0</v>
      </c>
    </row>
    <row r="3696" spans="1:10" x14ac:dyDescent="0.3">
      <c r="A3696">
        <v>2016</v>
      </c>
      <c r="B3696" t="s">
        <v>0</v>
      </c>
      <c r="C3696" t="str">
        <f>VLOOKUP(B3696,lookup!A:C,3,FALSE)</f>
        <v>Non Metropolitan Fire Authorities</v>
      </c>
      <c r="D3696" t="str">
        <f>VLOOKUP(B3696,lookup!A:D,4,FALSE)</f>
        <v>E31000001</v>
      </c>
      <c r="E3696" t="s">
        <v>178</v>
      </c>
      <c r="F3696" t="s">
        <v>149</v>
      </c>
      <c r="G3696" s="29">
        <v>0</v>
      </c>
      <c r="H3696" s="145"/>
      <c r="I3696" s="144">
        <v>0</v>
      </c>
      <c r="J3696" s="146">
        <f t="shared" si="34"/>
        <v>0</v>
      </c>
    </row>
    <row r="3697" spans="1:10" x14ac:dyDescent="0.3">
      <c r="A3697">
        <v>2016</v>
      </c>
      <c r="B3697" t="s">
        <v>0</v>
      </c>
      <c r="C3697" t="str">
        <f>VLOOKUP(B3697,lookup!A:C,3,FALSE)</f>
        <v>Non Metropolitan Fire Authorities</v>
      </c>
      <c r="D3697" t="str">
        <f>VLOOKUP(B3697,lookup!A:D,4,FALSE)</f>
        <v>E31000001</v>
      </c>
      <c r="E3697" t="s">
        <v>179</v>
      </c>
      <c r="F3697" t="s">
        <v>149</v>
      </c>
      <c r="G3697" s="29">
        <v>0</v>
      </c>
      <c r="H3697" s="145"/>
      <c r="I3697" s="144">
        <v>0</v>
      </c>
      <c r="J3697" s="146">
        <f t="shared" si="34"/>
        <v>0</v>
      </c>
    </row>
    <row r="3698" spans="1:10" x14ac:dyDescent="0.3">
      <c r="A3698">
        <v>2016</v>
      </c>
      <c r="B3698" t="s">
        <v>0</v>
      </c>
      <c r="C3698" t="str">
        <f>VLOOKUP(B3698,lookup!A:C,3,FALSE)</f>
        <v>Non Metropolitan Fire Authorities</v>
      </c>
      <c r="D3698" t="str">
        <f>VLOOKUP(B3698,lookup!A:D,4,FALSE)</f>
        <v>E31000001</v>
      </c>
      <c r="E3698" s="32" t="s">
        <v>1087</v>
      </c>
      <c r="F3698" t="s">
        <v>149</v>
      </c>
      <c r="G3698" s="29">
        <v>0</v>
      </c>
      <c r="H3698" s="145"/>
      <c r="I3698" s="144">
        <v>0</v>
      </c>
      <c r="J3698" s="146">
        <f t="shared" si="34"/>
        <v>0</v>
      </c>
    </row>
    <row r="3699" spans="1:10" x14ac:dyDescent="0.3">
      <c r="A3699">
        <v>2016</v>
      </c>
      <c r="B3699" t="s">
        <v>0</v>
      </c>
      <c r="C3699" t="str">
        <f>VLOOKUP(B3699,lookup!A:C,3,FALSE)</f>
        <v>Non Metropolitan Fire Authorities</v>
      </c>
      <c r="D3699" t="str">
        <f>VLOOKUP(B3699,lookup!A:D,4,FALSE)</f>
        <v>E31000001</v>
      </c>
      <c r="E3699" t="s">
        <v>176</v>
      </c>
      <c r="F3699" t="s">
        <v>149</v>
      </c>
      <c r="G3699" s="29">
        <v>7</v>
      </c>
      <c r="H3699" s="145"/>
      <c r="I3699" s="144">
        <v>7</v>
      </c>
      <c r="J3699" s="146">
        <f t="shared" si="34"/>
        <v>0</v>
      </c>
    </row>
    <row r="3700" spans="1:10" x14ac:dyDescent="0.3">
      <c r="A3700">
        <v>2016</v>
      </c>
      <c r="B3700" t="s">
        <v>0</v>
      </c>
      <c r="C3700" t="str">
        <f>VLOOKUP(B3700,lookup!A:C,3,FALSE)</f>
        <v>Non Metropolitan Fire Authorities</v>
      </c>
      <c r="D3700" t="str">
        <f>VLOOKUP(B3700,lookup!A:D,4,FALSE)</f>
        <v>E31000001</v>
      </c>
      <c r="E3700" t="s">
        <v>175</v>
      </c>
      <c r="F3700" t="s">
        <v>150</v>
      </c>
      <c r="G3700" s="29">
        <v>114</v>
      </c>
      <c r="H3700" s="145"/>
      <c r="I3700" s="144">
        <v>114</v>
      </c>
      <c r="J3700" s="146">
        <f t="shared" si="34"/>
        <v>0</v>
      </c>
    </row>
    <row r="3701" spans="1:10" x14ac:dyDescent="0.3">
      <c r="A3701">
        <v>2016</v>
      </c>
      <c r="B3701" t="s">
        <v>0</v>
      </c>
      <c r="C3701" t="str">
        <f>VLOOKUP(B3701,lookup!A:C,3,FALSE)</f>
        <v>Non Metropolitan Fire Authorities</v>
      </c>
      <c r="D3701" t="str">
        <f>VLOOKUP(B3701,lookup!A:D,4,FALSE)</f>
        <v>E31000001</v>
      </c>
      <c r="E3701" t="s">
        <v>177</v>
      </c>
      <c r="F3701" t="s">
        <v>150</v>
      </c>
      <c r="G3701" s="29">
        <v>1</v>
      </c>
      <c r="H3701" s="145"/>
      <c r="I3701" s="144">
        <v>1</v>
      </c>
      <c r="J3701" s="146">
        <f t="shared" si="34"/>
        <v>0</v>
      </c>
    </row>
    <row r="3702" spans="1:10" x14ac:dyDescent="0.3">
      <c r="A3702">
        <v>2016</v>
      </c>
      <c r="B3702" t="s">
        <v>0</v>
      </c>
      <c r="C3702" t="str">
        <f>VLOOKUP(B3702,lookup!A:C,3,FALSE)</f>
        <v>Non Metropolitan Fire Authorities</v>
      </c>
      <c r="D3702" t="str">
        <f>VLOOKUP(B3702,lookup!A:D,4,FALSE)</f>
        <v>E31000001</v>
      </c>
      <c r="E3702" t="s">
        <v>178</v>
      </c>
      <c r="F3702" t="s">
        <v>150</v>
      </c>
      <c r="G3702" s="29">
        <v>0</v>
      </c>
      <c r="H3702" s="145"/>
      <c r="I3702" s="144">
        <v>0</v>
      </c>
      <c r="J3702" s="146">
        <f t="shared" si="34"/>
        <v>0</v>
      </c>
    </row>
    <row r="3703" spans="1:10" x14ac:dyDescent="0.3">
      <c r="A3703">
        <v>2016</v>
      </c>
      <c r="B3703" t="s">
        <v>0</v>
      </c>
      <c r="C3703" t="str">
        <f>VLOOKUP(B3703,lookup!A:C,3,FALSE)</f>
        <v>Non Metropolitan Fire Authorities</v>
      </c>
      <c r="D3703" t="str">
        <f>VLOOKUP(B3703,lookup!A:D,4,FALSE)</f>
        <v>E31000001</v>
      </c>
      <c r="E3703" t="s">
        <v>179</v>
      </c>
      <c r="F3703" t="s">
        <v>150</v>
      </c>
      <c r="G3703" s="29">
        <v>0</v>
      </c>
      <c r="H3703" s="145"/>
      <c r="I3703" s="144">
        <v>0</v>
      </c>
      <c r="J3703" s="146">
        <f t="shared" si="34"/>
        <v>0</v>
      </c>
    </row>
    <row r="3704" spans="1:10" x14ac:dyDescent="0.3">
      <c r="A3704">
        <v>2016</v>
      </c>
      <c r="B3704" t="s">
        <v>0</v>
      </c>
      <c r="C3704" t="str">
        <f>VLOOKUP(B3704,lookup!A:C,3,FALSE)</f>
        <v>Non Metropolitan Fire Authorities</v>
      </c>
      <c r="D3704" t="str">
        <f>VLOOKUP(B3704,lookup!A:D,4,FALSE)</f>
        <v>E31000001</v>
      </c>
      <c r="E3704" s="32" t="s">
        <v>1087</v>
      </c>
      <c r="F3704" t="s">
        <v>150</v>
      </c>
      <c r="G3704" s="29">
        <v>1</v>
      </c>
      <c r="H3704" s="145"/>
      <c r="I3704" s="144">
        <v>1</v>
      </c>
      <c r="J3704" s="146">
        <f t="shared" si="34"/>
        <v>0</v>
      </c>
    </row>
    <row r="3705" spans="1:10" x14ac:dyDescent="0.3">
      <c r="A3705">
        <v>2016</v>
      </c>
      <c r="B3705" t="s">
        <v>0</v>
      </c>
      <c r="C3705" t="str">
        <f>VLOOKUP(B3705,lookup!A:C,3,FALSE)</f>
        <v>Non Metropolitan Fire Authorities</v>
      </c>
      <c r="D3705" t="str">
        <f>VLOOKUP(B3705,lookup!A:D,4,FALSE)</f>
        <v>E31000001</v>
      </c>
      <c r="E3705" t="s">
        <v>176</v>
      </c>
      <c r="F3705" t="s">
        <v>150</v>
      </c>
      <c r="G3705" s="29">
        <v>13</v>
      </c>
      <c r="H3705" s="145"/>
      <c r="I3705" s="144">
        <v>13</v>
      </c>
      <c r="J3705" s="146">
        <f t="shared" si="34"/>
        <v>0</v>
      </c>
    </row>
    <row r="3706" spans="1:10" x14ac:dyDescent="0.3">
      <c r="A3706">
        <v>2016</v>
      </c>
      <c r="B3706" t="s">
        <v>3</v>
      </c>
      <c r="C3706" t="str">
        <f>VLOOKUP(B3706,lookup!A:C,3,FALSE)</f>
        <v>Non Metropolitan Fire Authorities</v>
      </c>
      <c r="D3706" t="str">
        <f>VLOOKUP(B3706,lookup!A:D,4,FALSE)</f>
        <v>E31000002</v>
      </c>
      <c r="E3706" t="s">
        <v>175</v>
      </c>
      <c r="F3706" t="s">
        <v>157</v>
      </c>
      <c r="G3706" s="29">
        <v>244</v>
      </c>
      <c r="H3706" s="145"/>
      <c r="I3706" s="144">
        <v>244</v>
      </c>
      <c r="J3706" s="146">
        <f t="shared" si="34"/>
        <v>0</v>
      </c>
    </row>
    <row r="3707" spans="1:10" x14ac:dyDescent="0.3">
      <c r="A3707">
        <v>2016</v>
      </c>
      <c r="B3707" t="s">
        <v>3</v>
      </c>
      <c r="C3707" t="str">
        <f>VLOOKUP(B3707,lookup!A:C,3,FALSE)</f>
        <v>Non Metropolitan Fire Authorities</v>
      </c>
      <c r="D3707" t="str">
        <f>VLOOKUP(B3707,lookup!A:D,4,FALSE)</f>
        <v>E31000002</v>
      </c>
      <c r="E3707" t="s">
        <v>177</v>
      </c>
      <c r="F3707" t="s">
        <v>157</v>
      </c>
      <c r="G3707" s="29">
        <v>2</v>
      </c>
      <c r="H3707" s="145"/>
      <c r="I3707" s="144">
        <v>2</v>
      </c>
      <c r="J3707" s="146">
        <f t="shared" si="34"/>
        <v>0</v>
      </c>
    </row>
    <row r="3708" spans="1:10" x14ac:dyDescent="0.3">
      <c r="A3708">
        <v>2016</v>
      </c>
      <c r="B3708" t="s">
        <v>3</v>
      </c>
      <c r="C3708" t="str">
        <f>VLOOKUP(B3708,lookup!A:C,3,FALSE)</f>
        <v>Non Metropolitan Fire Authorities</v>
      </c>
      <c r="D3708" t="str">
        <f>VLOOKUP(B3708,lookup!A:D,4,FALSE)</f>
        <v>E31000002</v>
      </c>
      <c r="E3708" t="s">
        <v>178</v>
      </c>
      <c r="F3708" t="s">
        <v>157</v>
      </c>
      <c r="G3708" s="29">
        <v>2</v>
      </c>
      <c r="H3708" s="145"/>
      <c r="I3708" s="144">
        <v>2</v>
      </c>
      <c r="J3708" s="146">
        <f t="shared" si="34"/>
        <v>0</v>
      </c>
    </row>
    <row r="3709" spans="1:10" x14ac:dyDescent="0.3">
      <c r="A3709">
        <v>2016</v>
      </c>
      <c r="B3709" t="s">
        <v>3</v>
      </c>
      <c r="C3709" t="str">
        <f>VLOOKUP(B3709,lookup!A:C,3,FALSE)</f>
        <v>Non Metropolitan Fire Authorities</v>
      </c>
      <c r="D3709" t="str">
        <f>VLOOKUP(B3709,lookup!A:D,4,FALSE)</f>
        <v>E31000002</v>
      </c>
      <c r="E3709" t="s">
        <v>179</v>
      </c>
      <c r="F3709" t="s">
        <v>157</v>
      </c>
      <c r="G3709" s="29">
        <v>7</v>
      </c>
      <c r="H3709" s="145"/>
      <c r="I3709" s="144">
        <v>7</v>
      </c>
      <c r="J3709" s="146">
        <f t="shared" si="34"/>
        <v>0</v>
      </c>
    </row>
    <row r="3710" spans="1:10" x14ac:dyDescent="0.3">
      <c r="A3710">
        <v>2016</v>
      </c>
      <c r="B3710" t="s">
        <v>3</v>
      </c>
      <c r="C3710" t="str">
        <f>VLOOKUP(B3710,lookup!A:C,3,FALSE)</f>
        <v>Non Metropolitan Fire Authorities</v>
      </c>
      <c r="D3710" t="str">
        <f>VLOOKUP(B3710,lookup!A:D,4,FALSE)</f>
        <v>E31000002</v>
      </c>
      <c r="E3710" s="32" t="s">
        <v>1087</v>
      </c>
      <c r="F3710" t="s">
        <v>157</v>
      </c>
      <c r="G3710" s="29">
        <v>1</v>
      </c>
      <c r="H3710" s="145"/>
      <c r="I3710" s="144">
        <v>1</v>
      </c>
      <c r="J3710" s="146">
        <f t="shared" si="34"/>
        <v>0</v>
      </c>
    </row>
    <row r="3711" spans="1:10" x14ac:dyDescent="0.3">
      <c r="A3711">
        <v>2016</v>
      </c>
      <c r="B3711" t="s">
        <v>3</v>
      </c>
      <c r="C3711" t="str">
        <f>VLOOKUP(B3711,lookup!A:C,3,FALSE)</f>
        <v>Non Metropolitan Fire Authorities</v>
      </c>
      <c r="D3711" t="str">
        <f>VLOOKUP(B3711,lookup!A:D,4,FALSE)</f>
        <v>E31000002</v>
      </c>
      <c r="E3711" t="s">
        <v>176</v>
      </c>
      <c r="F3711" t="s">
        <v>157</v>
      </c>
      <c r="G3711" s="29">
        <v>15</v>
      </c>
      <c r="H3711" s="145"/>
      <c r="I3711" s="144">
        <v>15</v>
      </c>
      <c r="J3711" s="146">
        <f t="shared" si="34"/>
        <v>0</v>
      </c>
    </row>
    <row r="3712" spans="1:10" x14ac:dyDescent="0.3">
      <c r="A3712">
        <v>2016</v>
      </c>
      <c r="B3712" t="s">
        <v>3</v>
      </c>
      <c r="C3712" t="str">
        <f>VLOOKUP(B3712,lookup!A:C,3,FALSE)</f>
        <v>Non Metropolitan Fire Authorities</v>
      </c>
      <c r="D3712" t="str">
        <f>VLOOKUP(B3712,lookup!A:D,4,FALSE)</f>
        <v>E31000002</v>
      </c>
      <c r="E3712" t="s">
        <v>175</v>
      </c>
      <c r="F3712" t="s">
        <v>158</v>
      </c>
      <c r="G3712" s="29">
        <v>136</v>
      </c>
      <c r="H3712" s="145"/>
      <c r="I3712" s="144">
        <v>136</v>
      </c>
      <c r="J3712" s="146">
        <f t="shared" si="34"/>
        <v>0</v>
      </c>
    </row>
    <row r="3713" spans="1:10" x14ac:dyDescent="0.3">
      <c r="A3713">
        <v>2016</v>
      </c>
      <c r="B3713" t="s">
        <v>3</v>
      </c>
      <c r="C3713" t="str">
        <f>VLOOKUP(B3713,lookup!A:C,3,FALSE)</f>
        <v>Non Metropolitan Fire Authorities</v>
      </c>
      <c r="D3713" t="str">
        <f>VLOOKUP(B3713,lookup!A:D,4,FALSE)</f>
        <v>E31000002</v>
      </c>
      <c r="E3713" t="s">
        <v>177</v>
      </c>
      <c r="F3713" t="s">
        <v>158</v>
      </c>
      <c r="G3713" s="29">
        <v>0</v>
      </c>
      <c r="H3713" s="145"/>
      <c r="I3713" s="144">
        <v>0</v>
      </c>
      <c r="J3713" s="146">
        <f t="shared" si="34"/>
        <v>0</v>
      </c>
    </row>
    <row r="3714" spans="1:10" x14ac:dyDescent="0.3">
      <c r="A3714">
        <v>2016</v>
      </c>
      <c r="B3714" t="s">
        <v>3</v>
      </c>
      <c r="C3714" t="str">
        <f>VLOOKUP(B3714,lookup!A:C,3,FALSE)</f>
        <v>Non Metropolitan Fire Authorities</v>
      </c>
      <c r="D3714" t="str">
        <f>VLOOKUP(B3714,lookup!A:D,4,FALSE)</f>
        <v>E31000002</v>
      </c>
      <c r="E3714" t="s">
        <v>178</v>
      </c>
      <c r="F3714" t="s">
        <v>158</v>
      </c>
      <c r="G3714" s="29">
        <v>1</v>
      </c>
      <c r="H3714" s="145"/>
      <c r="I3714" s="144">
        <v>1</v>
      </c>
      <c r="J3714" s="146">
        <f t="shared" si="34"/>
        <v>0</v>
      </c>
    </row>
    <row r="3715" spans="1:10" x14ac:dyDescent="0.3">
      <c r="A3715">
        <v>2016</v>
      </c>
      <c r="B3715" t="s">
        <v>3</v>
      </c>
      <c r="C3715" t="str">
        <f>VLOOKUP(B3715,lookup!A:C,3,FALSE)</f>
        <v>Non Metropolitan Fire Authorities</v>
      </c>
      <c r="D3715" t="str">
        <f>VLOOKUP(B3715,lookup!A:D,4,FALSE)</f>
        <v>E31000002</v>
      </c>
      <c r="E3715" t="s">
        <v>179</v>
      </c>
      <c r="F3715" t="s">
        <v>158</v>
      </c>
      <c r="G3715" s="29">
        <v>0</v>
      </c>
      <c r="H3715" s="145"/>
      <c r="I3715" s="144">
        <v>0</v>
      </c>
      <c r="J3715" s="146">
        <f t="shared" ref="J3715:J3778" si="35">G3715-I3715</f>
        <v>0</v>
      </c>
    </row>
    <row r="3716" spans="1:10" x14ac:dyDescent="0.3">
      <c r="A3716">
        <v>2016</v>
      </c>
      <c r="B3716" t="s">
        <v>3</v>
      </c>
      <c r="C3716" t="str">
        <f>VLOOKUP(B3716,lookup!A:C,3,FALSE)</f>
        <v>Non Metropolitan Fire Authorities</v>
      </c>
      <c r="D3716" t="str">
        <f>VLOOKUP(B3716,lookup!A:D,4,FALSE)</f>
        <v>E31000002</v>
      </c>
      <c r="E3716" s="32" t="s">
        <v>1087</v>
      </c>
      <c r="F3716" t="s">
        <v>158</v>
      </c>
      <c r="G3716" s="29">
        <v>0</v>
      </c>
      <c r="H3716" s="145"/>
      <c r="I3716" s="144">
        <v>0</v>
      </c>
      <c r="J3716" s="146">
        <f t="shared" si="35"/>
        <v>0</v>
      </c>
    </row>
    <row r="3717" spans="1:10" x14ac:dyDescent="0.3">
      <c r="A3717">
        <v>2016</v>
      </c>
      <c r="B3717" t="s">
        <v>3</v>
      </c>
      <c r="C3717" t="str">
        <f>VLOOKUP(B3717,lookup!A:C,3,FALSE)</f>
        <v>Non Metropolitan Fire Authorities</v>
      </c>
      <c r="D3717" t="str">
        <f>VLOOKUP(B3717,lookup!A:D,4,FALSE)</f>
        <v>E31000002</v>
      </c>
      <c r="E3717" t="s">
        <v>176</v>
      </c>
      <c r="F3717" t="s">
        <v>158</v>
      </c>
      <c r="G3717" s="29">
        <v>5</v>
      </c>
      <c r="H3717" s="145"/>
      <c r="I3717" s="144">
        <v>5</v>
      </c>
      <c r="J3717" s="146">
        <f t="shared" si="35"/>
        <v>0</v>
      </c>
    </row>
    <row r="3718" spans="1:10" x14ac:dyDescent="0.3">
      <c r="A3718">
        <v>2016</v>
      </c>
      <c r="B3718" t="s">
        <v>3</v>
      </c>
      <c r="C3718" t="str">
        <f>VLOOKUP(B3718,lookup!A:C,3,FALSE)</f>
        <v>Non Metropolitan Fire Authorities</v>
      </c>
      <c r="D3718" t="str">
        <f>VLOOKUP(B3718,lookup!A:D,4,FALSE)</f>
        <v>E31000002</v>
      </c>
      <c r="E3718" t="s">
        <v>175</v>
      </c>
      <c r="F3718" t="s">
        <v>149</v>
      </c>
      <c r="G3718" s="29">
        <v>23</v>
      </c>
      <c r="H3718" s="145"/>
      <c r="I3718" s="144">
        <v>23</v>
      </c>
      <c r="J3718" s="146">
        <f t="shared" si="35"/>
        <v>0</v>
      </c>
    </row>
    <row r="3719" spans="1:10" x14ac:dyDescent="0.3">
      <c r="A3719">
        <v>2016</v>
      </c>
      <c r="B3719" t="s">
        <v>3</v>
      </c>
      <c r="C3719" t="str">
        <f>VLOOKUP(B3719,lookup!A:C,3,FALSE)</f>
        <v>Non Metropolitan Fire Authorities</v>
      </c>
      <c r="D3719" t="str">
        <f>VLOOKUP(B3719,lookup!A:D,4,FALSE)</f>
        <v>E31000002</v>
      </c>
      <c r="E3719" t="s">
        <v>177</v>
      </c>
      <c r="F3719" t="s">
        <v>149</v>
      </c>
      <c r="G3719" s="29">
        <v>0</v>
      </c>
      <c r="H3719" s="145"/>
      <c r="I3719" s="144">
        <v>0</v>
      </c>
      <c r="J3719" s="146">
        <f t="shared" si="35"/>
        <v>0</v>
      </c>
    </row>
    <row r="3720" spans="1:10" x14ac:dyDescent="0.3">
      <c r="A3720">
        <v>2016</v>
      </c>
      <c r="B3720" t="s">
        <v>3</v>
      </c>
      <c r="C3720" t="str">
        <f>VLOOKUP(B3720,lookup!A:C,3,FALSE)</f>
        <v>Non Metropolitan Fire Authorities</v>
      </c>
      <c r="D3720" t="str">
        <f>VLOOKUP(B3720,lookup!A:D,4,FALSE)</f>
        <v>E31000002</v>
      </c>
      <c r="E3720" t="s">
        <v>178</v>
      </c>
      <c r="F3720" t="s">
        <v>149</v>
      </c>
      <c r="G3720" s="29">
        <v>0</v>
      </c>
      <c r="H3720" s="145"/>
      <c r="I3720" s="144">
        <v>0</v>
      </c>
      <c r="J3720" s="146">
        <f t="shared" si="35"/>
        <v>0</v>
      </c>
    </row>
    <row r="3721" spans="1:10" x14ac:dyDescent="0.3">
      <c r="A3721">
        <v>2016</v>
      </c>
      <c r="B3721" t="s">
        <v>3</v>
      </c>
      <c r="C3721" t="str">
        <f>VLOOKUP(B3721,lookup!A:C,3,FALSE)</f>
        <v>Non Metropolitan Fire Authorities</v>
      </c>
      <c r="D3721" t="str">
        <f>VLOOKUP(B3721,lookup!A:D,4,FALSE)</f>
        <v>E31000002</v>
      </c>
      <c r="E3721" t="s">
        <v>179</v>
      </c>
      <c r="F3721" t="s">
        <v>149</v>
      </c>
      <c r="G3721" s="29">
        <v>1</v>
      </c>
      <c r="H3721" s="145"/>
      <c r="I3721" s="144">
        <v>1</v>
      </c>
      <c r="J3721" s="146">
        <f t="shared" si="35"/>
        <v>0</v>
      </c>
    </row>
    <row r="3722" spans="1:10" x14ac:dyDescent="0.3">
      <c r="A3722">
        <v>2016</v>
      </c>
      <c r="B3722" t="s">
        <v>3</v>
      </c>
      <c r="C3722" t="str">
        <f>VLOOKUP(B3722,lookup!A:C,3,FALSE)</f>
        <v>Non Metropolitan Fire Authorities</v>
      </c>
      <c r="D3722" t="str">
        <f>VLOOKUP(B3722,lookup!A:D,4,FALSE)</f>
        <v>E31000002</v>
      </c>
      <c r="E3722" s="32" t="s">
        <v>1087</v>
      </c>
      <c r="F3722" t="s">
        <v>149</v>
      </c>
      <c r="G3722" s="29">
        <v>0</v>
      </c>
      <c r="H3722" s="145"/>
      <c r="I3722" s="144">
        <v>0</v>
      </c>
      <c r="J3722" s="146">
        <f t="shared" si="35"/>
        <v>0</v>
      </c>
    </row>
    <row r="3723" spans="1:10" x14ac:dyDescent="0.3">
      <c r="A3723">
        <v>2016</v>
      </c>
      <c r="B3723" t="s">
        <v>3</v>
      </c>
      <c r="C3723" t="str">
        <f>VLOOKUP(B3723,lookup!A:C,3,FALSE)</f>
        <v>Non Metropolitan Fire Authorities</v>
      </c>
      <c r="D3723" t="str">
        <f>VLOOKUP(B3723,lookup!A:D,4,FALSE)</f>
        <v>E31000002</v>
      </c>
      <c r="E3723" t="s">
        <v>176</v>
      </c>
      <c r="F3723" t="s">
        <v>149</v>
      </c>
      <c r="G3723" s="29">
        <v>0</v>
      </c>
      <c r="H3723" s="145"/>
      <c r="I3723" s="144">
        <v>0</v>
      </c>
      <c r="J3723" s="146">
        <f t="shared" si="35"/>
        <v>0</v>
      </c>
    </row>
    <row r="3724" spans="1:10" x14ac:dyDescent="0.3">
      <c r="A3724">
        <v>2016</v>
      </c>
      <c r="B3724" t="s">
        <v>3</v>
      </c>
      <c r="C3724" t="str">
        <f>VLOOKUP(B3724,lookup!A:C,3,FALSE)</f>
        <v>Non Metropolitan Fire Authorities</v>
      </c>
      <c r="D3724" t="str">
        <f>VLOOKUP(B3724,lookup!A:D,4,FALSE)</f>
        <v>E31000002</v>
      </c>
      <c r="E3724" t="s">
        <v>175</v>
      </c>
      <c r="F3724" t="s">
        <v>150</v>
      </c>
      <c r="G3724" s="29">
        <v>126</v>
      </c>
      <c r="H3724" s="145"/>
      <c r="I3724" s="144">
        <v>126</v>
      </c>
      <c r="J3724" s="146">
        <f t="shared" si="35"/>
        <v>0</v>
      </c>
    </row>
    <row r="3725" spans="1:10" x14ac:dyDescent="0.3">
      <c r="A3725">
        <v>2016</v>
      </c>
      <c r="B3725" t="s">
        <v>3</v>
      </c>
      <c r="C3725" t="str">
        <f>VLOOKUP(B3725,lookup!A:C,3,FALSE)</f>
        <v>Non Metropolitan Fire Authorities</v>
      </c>
      <c r="D3725" t="str">
        <f>VLOOKUP(B3725,lookup!A:D,4,FALSE)</f>
        <v>E31000002</v>
      </c>
      <c r="E3725" t="s">
        <v>177</v>
      </c>
      <c r="F3725" t="s">
        <v>150</v>
      </c>
      <c r="G3725" s="29">
        <v>0</v>
      </c>
      <c r="H3725" s="145"/>
      <c r="I3725" s="144">
        <v>0</v>
      </c>
      <c r="J3725" s="146">
        <f t="shared" si="35"/>
        <v>0</v>
      </c>
    </row>
    <row r="3726" spans="1:10" x14ac:dyDescent="0.3">
      <c r="A3726">
        <v>2016</v>
      </c>
      <c r="B3726" t="s">
        <v>3</v>
      </c>
      <c r="C3726" t="str">
        <f>VLOOKUP(B3726,lookup!A:C,3,FALSE)</f>
        <v>Non Metropolitan Fire Authorities</v>
      </c>
      <c r="D3726" t="str">
        <f>VLOOKUP(B3726,lookup!A:D,4,FALSE)</f>
        <v>E31000002</v>
      </c>
      <c r="E3726" t="s">
        <v>178</v>
      </c>
      <c r="F3726" t="s">
        <v>150</v>
      </c>
      <c r="G3726" s="29">
        <v>3</v>
      </c>
      <c r="H3726" s="145"/>
      <c r="I3726" s="144">
        <v>3</v>
      </c>
      <c r="J3726" s="146">
        <f t="shared" si="35"/>
        <v>0</v>
      </c>
    </row>
    <row r="3727" spans="1:10" x14ac:dyDescent="0.3">
      <c r="A3727">
        <v>2016</v>
      </c>
      <c r="B3727" t="s">
        <v>3</v>
      </c>
      <c r="C3727" t="str">
        <f>VLOOKUP(B3727,lookup!A:C,3,FALSE)</f>
        <v>Non Metropolitan Fire Authorities</v>
      </c>
      <c r="D3727" t="str">
        <f>VLOOKUP(B3727,lookup!A:D,4,FALSE)</f>
        <v>E31000002</v>
      </c>
      <c r="E3727" t="s">
        <v>179</v>
      </c>
      <c r="F3727" t="s">
        <v>150</v>
      </c>
      <c r="G3727" s="29">
        <v>9</v>
      </c>
      <c r="H3727" s="145"/>
      <c r="I3727" s="144">
        <v>9</v>
      </c>
      <c r="J3727" s="146">
        <f t="shared" si="35"/>
        <v>0</v>
      </c>
    </row>
    <row r="3728" spans="1:10" x14ac:dyDescent="0.3">
      <c r="A3728">
        <v>2016</v>
      </c>
      <c r="B3728" t="s">
        <v>3</v>
      </c>
      <c r="C3728" t="str">
        <f>VLOOKUP(B3728,lookup!A:C,3,FALSE)</f>
        <v>Non Metropolitan Fire Authorities</v>
      </c>
      <c r="D3728" t="str">
        <f>VLOOKUP(B3728,lookup!A:D,4,FALSE)</f>
        <v>E31000002</v>
      </c>
      <c r="E3728" s="32" t="s">
        <v>1087</v>
      </c>
      <c r="F3728" t="s">
        <v>150</v>
      </c>
      <c r="G3728" s="29">
        <v>0</v>
      </c>
      <c r="H3728" s="145"/>
      <c r="I3728" s="144">
        <v>0</v>
      </c>
      <c r="J3728" s="146">
        <f t="shared" si="35"/>
        <v>0</v>
      </c>
    </row>
    <row r="3729" spans="1:10" x14ac:dyDescent="0.3">
      <c r="A3729">
        <v>2016</v>
      </c>
      <c r="B3729" t="s">
        <v>3</v>
      </c>
      <c r="C3729" t="str">
        <f>VLOOKUP(B3729,lookup!A:C,3,FALSE)</f>
        <v>Non Metropolitan Fire Authorities</v>
      </c>
      <c r="D3729" t="str">
        <f>VLOOKUP(B3729,lookup!A:D,4,FALSE)</f>
        <v>E31000002</v>
      </c>
      <c r="E3729" t="s">
        <v>176</v>
      </c>
      <c r="F3729" t="s">
        <v>150</v>
      </c>
      <c r="G3729" s="29">
        <v>1</v>
      </c>
      <c r="H3729" s="145"/>
      <c r="I3729" s="144">
        <v>1</v>
      </c>
      <c r="J3729" s="146">
        <f t="shared" si="35"/>
        <v>0</v>
      </c>
    </row>
    <row r="3730" spans="1:10" x14ac:dyDescent="0.3">
      <c r="A3730">
        <v>2016</v>
      </c>
      <c r="B3730" t="s">
        <v>6</v>
      </c>
      <c r="C3730" t="str">
        <f>VLOOKUP(B3730,lookup!A:C,3,FALSE)</f>
        <v>Non Metropolitan Fire Authorities</v>
      </c>
      <c r="D3730" t="str">
        <f>VLOOKUP(B3730,lookup!A:D,4,FALSE)</f>
        <v>E31000003</v>
      </c>
      <c r="E3730" t="s">
        <v>175</v>
      </c>
      <c r="F3730" t="s">
        <v>157</v>
      </c>
      <c r="G3730" s="29">
        <v>375</v>
      </c>
      <c r="H3730" s="145"/>
      <c r="I3730" s="144">
        <v>375</v>
      </c>
      <c r="J3730" s="146">
        <f t="shared" si="35"/>
        <v>0</v>
      </c>
    </row>
    <row r="3731" spans="1:10" x14ac:dyDescent="0.3">
      <c r="A3731">
        <v>2016</v>
      </c>
      <c r="B3731" t="s">
        <v>6</v>
      </c>
      <c r="C3731" t="str">
        <f>VLOOKUP(B3731,lookup!A:C,3,FALSE)</f>
        <v>Non Metropolitan Fire Authorities</v>
      </c>
      <c r="D3731" t="str">
        <f>VLOOKUP(B3731,lookup!A:D,4,FALSE)</f>
        <v>E31000003</v>
      </c>
      <c r="E3731" t="s">
        <v>177</v>
      </c>
      <c r="F3731" t="s">
        <v>157</v>
      </c>
      <c r="G3731" s="29">
        <v>4</v>
      </c>
      <c r="H3731" s="145"/>
      <c r="I3731" s="144">
        <v>4</v>
      </c>
      <c r="J3731" s="146">
        <f t="shared" si="35"/>
        <v>0</v>
      </c>
    </row>
    <row r="3732" spans="1:10" x14ac:dyDescent="0.3">
      <c r="A3732">
        <v>2016</v>
      </c>
      <c r="B3732" t="s">
        <v>6</v>
      </c>
      <c r="C3732" t="str">
        <f>VLOOKUP(B3732,lookup!A:C,3,FALSE)</f>
        <v>Non Metropolitan Fire Authorities</v>
      </c>
      <c r="D3732" t="str">
        <f>VLOOKUP(B3732,lookup!A:D,4,FALSE)</f>
        <v>E31000003</v>
      </c>
      <c r="E3732" t="s">
        <v>178</v>
      </c>
      <c r="F3732" t="s">
        <v>157</v>
      </c>
      <c r="G3732" s="29">
        <v>2</v>
      </c>
      <c r="H3732" s="145"/>
      <c r="I3732" s="144">
        <v>2</v>
      </c>
      <c r="J3732" s="146">
        <f t="shared" si="35"/>
        <v>0</v>
      </c>
    </row>
    <row r="3733" spans="1:10" x14ac:dyDescent="0.3">
      <c r="A3733">
        <v>2016</v>
      </c>
      <c r="B3733" t="s">
        <v>6</v>
      </c>
      <c r="C3733" t="str">
        <f>VLOOKUP(B3733,lookup!A:C,3,FALSE)</f>
        <v>Non Metropolitan Fire Authorities</v>
      </c>
      <c r="D3733" t="str">
        <f>VLOOKUP(B3733,lookup!A:D,4,FALSE)</f>
        <v>E31000003</v>
      </c>
      <c r="E3733" t="s">
        <v>179</v>
      </c>
      <c r="F3733" t="s">
        <v>157</v>
      </c>
      <c r="G3733" s="29">
        <v>3</v>
      </c>
      <c r="H3733" s="145"/>
      <c r="I3733" s="144">
        <v>3</v>
      </c>
      <c r="J3733" s="146">
        <f t="shared" si="35"/>
        <v>0</v>
      </c>
    </row>
    <row r="3734" spans="1:10" x14ac:dyDescent="0.3">
      <c r="A3734">
        <v>2016</v>
      </c>
      <c r="B3734" t="s">
        <v>6</v>
      </c>
      <c r="C3734" t="str">
        <f>VLOOKUP(B3734,lookup!A:C,3,FALSE)</f>
        <v>Non Metropolitan Fire Authorities</v>
      </c>
      <c r="D3734" t="str">
        <f>VLOOKUP(B3734,lookup!A:D,4,FALSE)</f>
        <v>E31000003</v>
      </c>
      <c r="E3734" s="32" t="s">
        <v>1087</v>
      </c>
      <c r="F3734" t="s">
        <v>157</v>
      </c>
      <c r="G3734" s="29">
        <v>0</v>
      </c>
      <c r="H3734" s="145"/>
      <c r="I3734" s="144">
        <v>0</v>
      </c>
      <c r="J3734" s="146">
        <f t="shared" si="35"/>
        <v>0</v>
      </c>
    </row>
    <row r="3735" spans="1:10" x14ac:dyDescent="0.3">
      <c r="A3735">
        <v>2016</v>
      </c>
      <c r="B3735" t="s">
        <v>6</v>
      </c>
      <c r="C3735" t="str">
        <f>VLOOKUP(B3735,lookup!A:C,3,FALSE)</f>
        <v>Non Metropolitan Fire Authorities</v>
      </c>
      <c r="D3735" t="str">
        <f>VLOOKUP(B3735,lookup!A:D,4,FALSE)</f>
        <v>E31000003</v>
      </c>
      <c r="E3735" t="s">
        <v>176</v>
      </c>
      <c r="F3735" t="s">
        <v>157</v>
      </c>
      <c r="G3735" s="29">
        <v>1</v>
      </c>
      <c r="H3735" s="145"/>
      <c r="I3735" s="144">
        <v>1</v>
      </c>
      <c r="J3735" s="146">
        <f t="shared" si="35"/>
        <v>0</v>
      </c>
    </row>
    <row r="3736" spans="1:10" x14ac:dyDescent="0.3">
      <c r="A3736">
        <v>2016</v>
      </c>
      <c r="B3736" t="s">
        <v>6</v>
      </c>
      <c r="C3736" t="str">
        <f>VLOOKUP(B3736,lookup!A:C,3,FALSE)</f>
        <v>Non Metropolitan Fire Authorities</v>
      </c>
      <c r="D3736" t="str">
        <f>VLOOKUP(B3736,lookup!A:D,4,FALSE)</f>
        <v>E31000003</v>
      </c>
      <c r="E3736" t="s">
        <v>175</v>
      </c>
      <c r="F3736" t="s">
        <v>158</v>
      </c>
      <c r="G3736" s="29">
        <v>63</v>
      </c>
      <c r="H3736" s="145"/>
      <c r="I3736" s="144">
        <v>63</v>
      </c>
      <c r="J3736" s="146">
        <f t="shared" si="35"/>
        <v>0</v>
      </c>
    </row>
    <row r="3737" spans="1:10" x14ac:dyDescent="0.3">
      <c r="A3737">
        <v>2016</v>
      </c>
      <c r="B3737" t="s">
        <v>6</v>
      </c>
      <c r="C3737" t="str">
        <f>VLOOKUP(B3737,lookup!A:C,3,FALSE)</f>
        <v>Non Metropolitan Fire Authorities</v>
      </c>
      <c r="D3737" t="str">
        <f>VLOOKUP(B3737,lookup!A:D,4,FALSE)</f>
        <v>E31000003</v>
      </c>
      <c r="E3737" t="s">
        <v>177</v>
      </c>
      <c r="F3737" t="s">
        <v>158</v>
      </c>
      <c r="G3737" s="29">
        <v>0</v>
      </c>
      <c r="H3737" s="145"/>
      <c r="I3737" s="144">
        <v>0</v>
      </c>
      <c r="J3737" s="146">
        <f t="shared" si="35"/>
        <v>0</v>
      </c>
    </row>
    <row r="3738" spans="1:10" x14ac:dyDescent="0.3">
      <c r="A3738">
        <v>2016</v>
      </c>
      <c r="B3738" t="s">
        <v>6</v>
      </c>
      <c r="C3738" t="str">
        <f>VLOOKUP(B3738,lookup!A:C,3,FALSE)</f>
        <v>Non Metropolitan Fire Authorities</v>
      </c>
      <c r="D3738" t="str">
        <f>VLOOKUP(B3738,lookup!A:D,4,FALSE)</f>
        <v>E31000003</v>
      </c>
      <c r="E3738" t="s">
        <v>178</v>
      </c>
      <c r="F3738" t="s">
        <v>158</v>
      </c>
      <c r="G3738" s="29">
        <v>0</v>
      </c>
      <c r="H3738" s="145"/>
      <c r="I3738" s="144">
        <v>0</v>
      </c>
      <c r="J3738" s="146">
        <f t="shared" si="35"/>
        <v>0</v>
      </c>
    </row>
    <row r="3739" spans="1:10" x14ac:dyDescent="0.3">
      <c r="A3739">
        <v>2016</v>
      </c>
      <c r="B3739" t="s">
        <v>6</v>
      </c>
      <c r="C3739" t="str">
        <f>VLOOKUP(B3739,lookup!A:C,3,FALSE)</f>
        <v>Non Metropolitan Fire Authorities</v>
      </c>
      <c r="D3739" t="str">
        <f>VLOOKUP(B3739,lookup!A:D,4,FALSE)</f>
        <v>E31000003</v>
      </c>
      <c r="E3739" t="s">
        <v>179</v>
      </c>
      <c r="F3739" t="s">
        <v>158</v>
      </c>
      <c r="G3739" s="29">
        <v>0</v>
      </c>
      <c r="H3739" s="145"/>
      <c r="I3739" s="144">
        <v>0</v>
      </c>
      <c r="J3739" s="146">
        <f t="shared" si="35"/>
        <v>0</v>
      </c>
    </row>
    <row r="3740" spans="1:10" x14ac:dyDescent="0.3">
      <c r="A3740">
        <v>2016</v>
      </c>
      <c r="B3740" t="s">
        <v>6</v>
      </c>
      <c r="C3740" t="str">
        <f>VLOOKUP(B3740,lookup!A:C,3,FALSE)</f>
        <v>Non Metropolitan Fire Authorities</v>
      </c>
      <c r="D3740" t="str">
        <f>VLOOKUP(B3740,lookup!A:D,4,FALSE)</f>
        <v>E31000003</v>
      </c>
      <c r="E3740" s="32" t="s">
        <v>1087</v>
      </c>
      <c r="F3740" t="s">
        <v>158</v>
      </c>
      <c r="G3740" s="29">
        <v>0</v>
      </c>
      <c r="H3740" s="145"/>
      <c r="I3740" s="144">
        <v>0</v>
      </c>
      <c r="J3740" s="146">
        <f t="shared" si="35"/>
        <v>0</v>
      </c>
    </row>
    <row r="3741" spans="1:10" x14ac:dyDescent="0.3">
      <c r="A3741">
        <v>2016</v>
      </c>
      <c r="B3741" t="s">
        <v>6</v>
      </c>
      <c r="C3741" t="str">
        <f>VLOOKUP(B3741,lookup!A:C,3,FALSE)</f>
        <v>Non Metropolitan Fire Authorities</v>
      </c>
      <c r="D3741" t="str">
        <f>VLOOKUP(B3741,lookup!A:D,4,FALSE)</f>
        <v>E31000003</v>
      </c>
      <c r="E3741" t="s">
        <v>176</v>
      </c>
      <c r="F3741" t="s">
        <v>158</v>
      </c>
      <c r="G3741" s="29">
        <v>0</v>
      </c>
      <c r="H3741" s="145"/>
      <c r="I3741" s="144">
        <v>0</v>
      </c>
      <c r="J3741" s="146">
        <f t="shared" si="35"/>
        <v>0</v>
      </c>
    </row>
    <row r="3742" spans="1:10" x14ac:dyDescent="0.3">
      <c r="A3742">
        <v>2016</v>
      </c>
      <c r="B3742" t="s">
        <v>6</v>
      </c>
      <c r="C3742" t="str">
        <f>VLOOKUP(B3742,lookup!A:C,3,FALSE)</f>
        <v>Non Metropolitan Fire Authorities</v>
      </c>
      <c r="D3742" t="str">
        <f>VLOOKUP(B3742,lookup!A:D,4,FALSE)</f>
        <v>E31000003</v>
      </c>
      <c r="E3742" t="s">
        <v>175</v>
      </c>
      <c r="F3742" t="s">
        <v>149</v>
      </c>
      <c r="G3742" s="29">
        <v>35</v>
      </c>
      <c r="H3742" s="145"/>
      <c r="I3742" s="144">
        <v>35</v>
      </c>
      <c r="J3742" s="146">
        <f t="shared" si="35"/>
        <v>0</v>
      </c>
    </row>
    <row r="3743" spans="1:10" x14ac:dyDescent="0.3">
      <c r="A3743">
        <v>2016</v>
      </c>
      <c r="B3743" t="s">
        <v>6</v>
      </c>
      <c r="C3743" t="str">
        <f>VLOOKUP(B3743,lookup!A:C,3,FALSE)</f>
        <v>Non Metropolitan Fire Authorities</v>
      </c>
      <c r="D3743" t="str">
        <f>VLOOKUP(B3743,lookup!A:D,4,FALSE)</f>
        <v>E31000003</v>
      </c>
      <c r="E3743" t="s">
        <v>177</v>
      </c>
      <c r="F3743" t="s">
        <v>149</v>
      </c>
      <c r="G3743" s="29">
        <v>0</v>
      </c>
      <c r="H3743" s="145"/>
      <c r="I3743" s="144">
        <v>0</v>
      </c>
      <c r="J3743" s="146">
        <f t="shared" si="35"/>
        <v>0</v>
      </c>
    </row>
    <row r="3744" spans="1:10" x14ac:dyDescent="0.3">
      <c r="A3744">
        <v>2016</v>
      </c>
      <c r="B3744" t="s">
        <v>6</v>
      </c>
      <c r="C3744" t="str">
        <f>VLOOKUP(B3744,lookup!A:C,3,FALSE)</f>
        <v>Non Metropolitan Fire Authorities</v>
      </c>
      <c r="D3744" t="str">
        <f>VLOOKUP(B3744,lookup!A:D,4,FALSE)</f>
        <v>E31000003</v>
      </c>
      <c r="E3744" t="s">
        <v>178</v>
      </c>
      <c r="F3744" t="s">
        <v>149</v>
      </c>
      <c r="G3744" s="29">
        <v>0</v>
      </c>
      <c r="H3744" s="145"/>
      <c r="I3744" s="144">
        <v>0</v>
      </c>
      <c r="J3744" s="146">
        <f t="shared" si="35"/>
        <v>0</v>
      </c>
    </row>
    <row r="3745" spans="1:10" x14ac:dyDescent="0.3">
      <c r="A3745">
        <v>2016</v>
      </c>
      <c r="B3745" t="s">
        <v>6</v>
      </c>
      <c r="C3745" t="str">
        <f>VLOOKUP(B3745,lookup!A:C,3,FALSE)</f>
        <v>Non Metropolitan Fire Authorities</v>
      </c>
      <c r="D3745" t="str">
        <f>VLOOKUP(B3745,lookup!A:D,4,FALSE)</f>
        <v>E31000003</v>
      </c>
      <c r="E3745" t="s">
        <v>179</v>
      </c>
      <c r="F3745" t="s">
        <v>149</v>
      </c>
      <c r="G3745" s="29">
        <v>1</v>
      </c>
      <c r="H3745" s="145"/>
      <c r="I3745" s="144">
        <v>1</v>
      </c>
      <c r="J3745" s="146">
        <f t="shared" si="35"/>
        <v>0</v>
      </c>
    </row>
    <row r="3746" spans="1:10" x14ac:dyDescent="0.3">
      <c r="A3746">
        <v>2016</v>
      </c>
      <c r="B3746" t="s">
        <v>6</v>
      </c>
      <c r="C3746" t="str">
        <f>VLOOKUP(B3746,lookup!A:C,3,FALSE)</f>
        <v>Non Metropolitan Fire Authorities</v>
      </c>
      <c r="D3746" t="str">
        <f>VLOOKUP(B3746,lookup!A:D,4,FALSE)</f>
        <v>E31000003</v>
      </c>
      <c r="E3746" s="32" t="s">
        <v>1087</v>
      </c>
      <c r="F3746" t="s">
        <v>149</v>
      </c>
      <c r="G3746" s="29">
        <v>0</v>
      </c>
      <c r="H3746" s="145"/>
      <c r="I3746" s="144">
        <v>0</v>
      </c>
      <c r="J3746" s="146">
        <f t="shared" si="35"/>
        <v>0</v>
      </c>
    </row>
    <row r="3747" spans="1:10" x14ac:dyDescent="0.3">
      <c r="A3747">
        <v>2016</v>
      </c>
      <c r="B3747" t="s">
        <v>6</v>
      </c>
      <c r="C3747" t="str">
        <f>VLOOKUP(B3747,lookup!A:C,3,FALSE)</f>
        <v>Non Metropolitan Fire Authorities</v>
      </c>
      <c r="D3747" t="str">
        <f>VLOOKUP(B3747,lookup!A:D,4,FALSE)</f>
        <v>E31000003</v>
      </c>
      <c r="E3747" t="s">
        <v>176</v>
      </c>
      <c r="F3747" t="s">
        <v>149</v>
      </c>
      <c r="G3747" s="29">
        <v>3</v>
      </c>
      <c r="H3747" s="145"/>
      <c r="I3747" s="144">
        <v>3</v>
      </c>
      <c r="J3747" s="146">
        <f t="shared" si="35"/>
        <v>0</v>
      </c>
    </row>
    <row r="3748" spans="1:10" x14ac:dyDescent="0.3">
      <c r="A3748">
        <v>2016</v>
      </c>
      <c r="B3748" t="s">
        <v>6</v>
      </c>
      <c r="C3748" t="str">
        <f>VLOOKUP(B3748,lookup!A:C,3,FALSE)</f>
        <v>Non Metropolitan Fire Authorities</v>
      </c>
      <c r="D3748" t="str">
        <f>VLOOKUP(B3748,lookup!A:D,4,FALSE)</f>
        <v>E31000003</v>
      </c>
      <c r="E3748" t="s">
        <v>175</v>
      </c>
      <c r="F3748" t="s">
        <v>150</v>
      </c>
      <c r="G3748" s="29">
        <v>114</v>
      </c>
      <c r="H3748" s="145"/>
      <c r="I3748" s="144">
        <v>114</v>
      </c>
      <c r="J3748" s="146">
        <f t="shared" si="35"/>
        <v>0</v>
      </c>
    </row>
    <row r="3749" spans="1:10" x14ac:dyDescent="0.3">
      <c r="A3749">
        <v>2016</v>
      </c>
      <c r="B3749" t="s">
        <v>6</v>
      </c>
      <c r="C3749" t="str">
        <f>VLOOKUP(B3749,lookup!A:C,3,FALSE)</f>
        <v>Non Metropolitan Fire Authorities</v>
      </c>
      <c r="D3749" t="str">
        <f>VLOOKUP(B3749,lookup!A:D,4,FALSE)</f>
        <v>E31000003</v>
      </c>
      <c r="E3749" t="s">
        <v>177</v>
      </c>
      <c r="F3749" t="s">
        <v>150</v>
      </c>
      <c r="G3749" s="29">
        <v>1</v>
      </c>
      <c r="H3749" s="145"/>
      <c r="I3749" s="144">
        <v>1</v>
      </c>
      <c r="J3749" s="146">
        <f t="shared" si="35"/>
        <v>0</v>
      </c>
    </row>
    <row r="3750" spans="1:10" x14ac:dyDescent="0.3">
      <c r="A3750">
        <v>2016</v>
      </c>
      <c r="B3750" t="s">
        <v>6</v>
      </c>
      <c r="C3750" t="str">
        <f>VLOOKUP(B3750,lookup!A:C,3,FALSE)</f>
        <v>Non Metropolitan Fire Authorities</v>
      </c>
      <c r="D3750" t="str">
        <f>VLOOKUP(B3750,lookup!A:D,4,FALSE)</f>
        <v>E31000003</v>
      </c>
      <c r="E3750" t="s">
        <v>178</v>
      </c>
      <c r="F3750" t="s">
        <v>150</v>
      </c>
      <c r="G3750" s="29">
        <v>2</v>
      </c>
      <c r="H3750" s="145"/>
      <c r="I3750" s="144">
        <v>2</v>
      </c>
      <c r="J3750" s="146">
        <f t="shared" si="35"/>
        <v>0</v>
      </c>
    </row>
    <row r="3751" spans="1:10" x14ac:dyDescent="0.3">
      <c r="A3751">
        <v>2016</v>
      </c>
      <c r="B3751" t="s">
        <v>6</v>
      </c>
      <c r="C3751" t="str">
        <f>VLOOKUP(B3751,lookup!A:C,3,FALSE)</f>
        <v>Non Metropolitan Fire Authorities</v>
      </c>
      <c r="D3751" t="str">
        <f>VLOOKUP(B3751,lookup!A:D,4,FALSE)</f>
        <v>E31000003</v>
      </c>
      <c r="E3751" t="s">
        <v>179</v>
      </c>
      <c r="F3751" t="s">
        <v>150</v>
      </c>
      <c r="G3751" s="29">
        <v>5</v>
      </c>
      <c r="H3751" s="145"/>
      <c r="I3751" s="144">
        <v>5</v>
      </c>
      <c r="J3751" s="146">
        <f t="shared" si="35"/>
        <v>0</v>
      </c>
    </row>
    <row r="3752" spans="1:10" x14ac:dyDescent="0.3">
      <c r="A3752">
        <v>2016</v>
      </c>
      <c r="B3752" t="s">
        <v>6</v>
      </c>
      <c r="C3752" t="str">
        <f>VLOOKUP(B3752,lookup!A:C,3,FALSE)</f>
        <v>Non Metropolitan Fire Authorities</v>
      </c>
      <c r="D3752" t="str">
        <f>VLOOKUP(B3752,lookup!A:D,4,FALSE)</f>
        <v>E31000003</v>
      </c>
      <c r="E3752" s="32" t="s">
        <v>1087</v>
      </c>
      <c r="F3752" t="s">
        <v>150</v>
      </c>
      <c r="G3752" s="29">
        <v>1</v>
      </c>
      <c r="H3752" s="145"/>
      <c r="I3752" s="144">
        <v>1</v>
      </c>
      <c r="J3752" s="146">
        <f t="shared" si="35"/>
        <v>0</v>
      </c>
    </row>
    <row r="3753" spans="1:10" x14ac:dyDescent="0.3">
      <c r="A3753">
        <v>2016</v>
      </c>
      <c r="B3753" t="s">
        <v>6</v>
      </c>
      <c r="C3753" t="str">
        <f>VLOOKUP(B3753,lookup!A:C,3,FALSE)</f>
        <v>Non Metropolitan Fire Authorities</v>
      </c>
      <c r="D3753" t="str">
        <f>VLOOKUP(B3753,lookup!A:D,4,FALSE)</f>
        <v>E31000003</v>
      </c>
      <c r="E3753" t="s">
        <v>176</v>
      </c>
      <c r="F3753" t="s">
        <v>150</v>
      </c>
      <c r="G3753" s="29">
        <v>7</v>
      </c>
      <c r="H3753" s="145"/>
      <c r="I3753" s="144">
        <v>7</v>
      </c>
      <c r="J3753" s="146">
        <f t="shared" si="35"/>
        <v>0</v>
      </c>
    </row>
    <row r="3754" spans="1:10" x14ac:dyDescent="0.3">
      <c r="A3754">
        <v>2016</v>
      </c>
      <c r="B3754" t="s">
        <v>9</v>
      </c>
      <c r="C3754" t="str">
        <f>VLOOKUP(B3754,lookup!A:C,3,FALSE)</f>
        <v>Non Metropolitan Fire Authorities</v>
      </c>
      <c r="D3754" t="str">
        <f>VLOOKUP(B3754,lookup!A:D,4,FALSE)</f>
        <v>E31000004</v>
      </c>
      <c r="E3754" t="s">
        <v>175</v>
      </c>
      <c r="F3754" t="s">
        <v>157</v>
      </c>
      <c r="G3754" s="29">
        <v>222</v>
      </c>
      <c r="H3754" s="145"/>
      <c r="I3754" s="144">
        <v>222</v>
      </c>
      <c r="J3754" s="146">
        <f t="shared" si="35"/>
        <v>0</v>
      </c>
    </row>
    <row r="3755" spans="1:10" x14ac:dyDescent="0.3">
      <c r="A3755">
        <v>2016</v>
      </c>
      <c r="B3755" t="s">
        <v>9</v>
      </c>
      <c r="C3755" t="str">
        <f>VLOOKUP(B3755,lookup!A:C,3,FALSE)</f>
        <v>Non Metropolitan Fire Authorities</v>
      </c>
      <c r="D3755" t="str">
        <f>VLOOKUP(B3755,lookup!A:D,4,FALSE)</f>
        <v>E31000004</v>
      </c>
      <c r="E3755" t="s">
        <v>177</v>
      </c>
      <c r="F3755" t="s">
        <v>157</v>
      </c>
      <c r="G3755" s="29">
        <v>3</v>
      </c>
      <c r="H3755" s="145"/>
      <c r="I3755" s="144">
        <v>3</v>
      </c>
      <c r="J3755" s="146">
        <f t="shared" si="35"/>
        <v>0</v>
      </c>
    </row>
    <row r="3756" spans="1:10" x14ac:dyDescent="0.3">
      <c r="A3756">
        <v>2016</v>
      </c>
      <c r="B3756" t="s">
        <v>9</v>
      </c>
      <c r="C3756" t="str">
        <f>VLOOKUP(B3756,lookup!A:C,3,FALSE)</f>
        <v>Non Metropolitan Fire Authorities</v>
      </c>
      <c r="D3756" t="str">
        <f>VLOOKUP(B3756,lookup!A:D,4,FALSE)</f>
        <v>E31000004</v>
      </c>
      <c r="E3756" t="s">
        <v>178</v>
      </c>
      <c r="F3756" t="s">
        <v>157</v>
      </c>
      <c r="G3756" s="29">
        <v>0</v>
      </c>
      <c r="H3756" s="145"/>
      <c r="I3756" s="144">
        <v>0</v>
      </c>
      <c r="J3756" s="146">
        <f t="shared" si="35"/>
        <v>0</v>
      </c>
    </row>
    <row r="3757" spans="1:10" x14ac:dyDescent="0.3">
      <c r="A3757">
        <v>2016</v>
      </c>
      <c r="B3757" t="s">
        <v>9</v>
      </c>
      <c r="C3757" t="str">
        <f>VLOOKUP(B3757,lookup!A:C,3,FALSE)</f>
        <v>Non Metropolitan Fire Authorities</v>
      </c>
      <c r="D3757" t="str">
        <f>VLOOKUP(B3757,lookup!A:D,4,FALSE)</f>
        <v>E31000004</v>
      </c>
      <c r="E3757" t="s">
        <v>179</v>
      </c>
      <c r="F3757" t="s">
        <v>157</v>
      </c>
      <c r="G3757" s="29">
        <v>2</v>
      </c>
      <c r="H3757" s="145"/>
      <c r="I3757" s="144">
        <v>2</v>
      </c>
      <c r="J3757" s="146">
        <f t="shared" si="35"/>
        <v>0</v>
      </c>
    </row>
    <row r="3758" spans="1:10" x14ac:dyDescent="0.3">
      <c r="A3758">
        <v>2016</v>
      </c>
      <c r="B3758" t="s">
        <v>9</v>
      </c>
      <c r="C3758" t="str">
        <f>VLOOKUP(B3758,lookup!A:C,3,FALSE)</f>
        <v>Non Metropolitan Fire Authorities</v>
      </c>
      <c r="D3758" t="str">
        <f>VLOOKUP(B3758,lookup!A:D,4,FALSE)</f>
        <v>E31000004</v>
      </c>
      <c r="E3758" s="32" t="s">
        <v>1087</v>
      </c>
      <c r="F3758" t="s">
        <v>157</v>
      </c>
      <c r="G3758" s="29">
        <v>0</v>
      </c>
      <c r="H3758" s="145"/>
      <c r="I3758" s="144">
        <v>0</v>
      </c>
      <c r="J3758" s="146">
        <f t="shared" si="35"/>
        <v>0</v>
      </c>
    </row>
    <row r="3759" spans="1:10" x14ac:dyDescent="0.3">
      <c r="A3759">
        <v>2016</v>
      </c>
      <c r="B3759" t="s">
        <v>9</v>
      </c>
      <c r="C3759" t="str">
        <f>VLOOKUP(B3759,lookup!A:C,3,FALSE)</f>
        <v>Non Metropolitan Fire Authorities</v>
      </c>
      <c r="D3759" t="str">
        <f>VLOOKUP(B3759,lookup!A:D,4,FALSE)</f>
        <v>E31000004</v>
      </c>
      <c r="E3759" t="s">
        <v>176</v>
      </c>
      <c r="F3759" t="s">
        <v>157</v>
      </c>
      <c r="G3759" s="29">
        <v>32</v>
      </c>
      <c r="H3759" s="145"/>
      <c r="I3759" s="144">
        <v>32</v>
      </c>
      <c r="J3759" s="146">
        <f t="shared" si="35"/>
        <v>0</v>
      </c>
    </row>
    <row r="3760" spans="1:10" x14ac:dyDescent="0.3">
      <c r="A3760">
        <v>2016</v>
      </c>
      <c r="B3760" t="s">
        <v>9</v>
      </c>
      <c r="C3760" t="str">
        <f>VLOOKUP(B3760,lookup!A:C,3,FALSE)</f>
        <v>Non Metropolitan Fire Authorities</v>
      </c>
      <c r="D3760" t="str">
        <f>VLOOKUP(B3760,lookup!A:D,4,FALSE)</f>
        <v>E31000004</v>
      </c>
      <c r="E3760" t="s">
        <v>175</v>
      </c>
      <c r="F3760" t="s">
        <v>158</v>
      </c>
      <c r="G3760" s="29">
        <v>128</v>
      </c>
      <c r="H3760" s="145"/>
      <c r="I3760" s="144">
        <v>128</v>
      </c>
      <c r="J3760" s="146">
        <f t="shared" si="35"/>
        <v>0</v>
      </c>
    </row>
    <row r="3761" spans="1:10" x14ac:dyDescent="0.3">
      <c r="A3761">
        <v>2016</v>
      </c>
      <c r="B3761" t="s">
        <v>9</v>
      </c>
      <c r="C3761" t="str">
        <f>VLOOKUP(B3761,lookup!A:C,3,FALSE)</f>
        <v>Non Metropolitan Fire Authorities</v>
      </c>
      <c r="D3761" t="str">
        <f>VLOOKUP(B3761,lookup!A:D,4,FALSE)</f>
        <v>E31000004</v>
      </c>
      <c r="E3761" t="s">
        <v>177</v>
      </c>
      <c r="F3761" t="s">
        <v>158</v>
      </c>
      <c r="G3761" s="29">
        <v>1</v>
      </c>
      <c r="H3761" s="145"/>
      <c r="I3761" s="144">
        <v>1</v>
      </c>
      <c r="J3761" s="146">
        <f t="shared" si="35"/>
        <v>0</v>
      </c>
    </row>
    <row r="3762" spans="1:10" x14ac:dyDescent="0.3">
      <c r="A3762">
        <v>2016</v>
      </c>
      <c r="B3762" t="s">
        <v>9</v>
      </c>
      <c r="C3762" t="str">
        <f>VLOOKUP(B3762,lookup!A:C,3,FALSE)</f>
        <v>Non Metropolitan Fire Authorities</v>
      </c>
      <c r="D3762" t="str">
        <f>VLOOKUP(B3762,lookup!A:D,4,FALSE)</f>
        <v>E31000004</v>
      </c>
      <c r="E3762" t="s">
        <v>178</v>
      </c>
      <c r="F3762" t="s">
        <v>158</v>
      </c>
      <c r="G3762" s="29">
        <v>1</v>
      </c>
      <c r="H3762" s="145"/>
      <c r="I3762" s="144">
        <v>1</v>
      </c>
      <c r="J3762" s="146">
        <f t="shared" si="35"/>
        <v>0</v>
      </c>
    </row>
    <row r="3763" spans="1:10" x14ac:dyDescent="0.3">
      <c r="A3763">
        <v>2016</v>
      </c>
      <c r="B3763" t="s">
        <v>9</v>
      </c>
      <c r="C3763" t="str">
        <f>VLOOKUP(B3763,lookup!A:C,3,FALSE)</f>
        <v>Non Metropolitan Fire Authorities</v>
      </c>
      <c r="D3763" t="str">
        <f>VLOOKUP(B3763,lookup!A:D,4,FALSE)</f>
        <v>E31000004</v>
      </c>
      <c r="E3763" t="s">
        <v>179</v>
      </c>
      <c r="F3763" t="s">
        <v>158</v>
      </c>
      <c r="G3763" s="29">
        <v>0</v>
      </c>
      <c r="H3763" s="145"/>
      <c r="I3763" s="144">
        <v>0</v>
      </c>
      <c r="J3763" s="146">
        <f t="shared" si="35"/>
        <v>0</v>
      </c>
    </row>
    <row r="3764" spans="1:10" x14ac:dyDescent="0.3">
      <c r="A3764">
        <v>2016</v>
      </c>
      <c r="B3764" t="s">
        <v>9</v>
      </c>
      <c r="C3764" t="str">
        <f>VLOOKUP(B3764,lookup!A:C,3,FALSE)</f>
        <v>Non Metropolitan Fire Authorities</v>
      </c>
      <c r="D3764" t="str">
        <f>VLOOKUP(B3764,lookup!A:D,4,FALSE)</f>
        <v>E31000004</v>
      </c>
      <c r="E3764" s="32" t="s">
        <v>1087</v>
      </c>
      <c r="F3764" t="s">
        <v>158</v>
      </c>
      <c r="G3764" s="29">
        <v>0</v>
      </c>
      <c r="H3764" s="145"/>
      <c r="I3764" s="144">
        <v>0</v>
      </c>
      <c r="J3764" s="146">
        <f t="shared" si="35"/>
        <v>0</v>
      </c>
    </row>
    <row r="3765" spans="1:10" x14ac:dyDescent="0.3">
      <c r="A3765">
        <v>2016</v>
      </c>
      <c r="B3765" t="s">
        <v>9</v>
      </c>
      <c r="C3765" t="str">
        <f>VLOOKUP(B3765,lookup!A:C,3,FALSE)</f>
        <v>Non Metropolitan Fire Authorities</v>
      </c>
      <c r="D3765" t="str">
        <f>VLOOKUP(B3765,lookup!A:D,4,FALSE)</f>
        <v>E31000004</v>
      </c>
      <c r="E3765" t="s">
        <v>176</v>
      </c>
      <c r="F3765" t="s">
        <v>158</v>
      </c>
      <c r="G3765" s="29">
        <v>16</v>
      </c>
      <c r="H3765" s="145"/>
      <c r="I3765" s="144">
        <v>16</v>
      </c>
      <c r="J3765" s="146">
        <f t="shared" si="35"/>
        <v>0</v>
      </c>
    </row>
    <row r="3766" spans="1:10" x14ac:dyDescent="0.3">
      <c r="A3766">
        <v>2016</v>
      </c>
      <c r="B3766" t="s">
        <v>9</v>
      </c>
      <c r="C3766" t="str">
        <f>VLOOKUP(B3766,lookup!A:C,3,FALSE)</f>
        <v>Non Metropolitan Fire Authorities</v>
      </c>
      <c r="D3766" t="str">
        <f>VLOOKUP(B3766,lookup!A:D,4,FALSE)</f>
        <v>E31000004</v>
      </c>
      <c r="E3766" t="s">
        <v>175</v>
      </c>
      <c r="F3766" t="s">
        <v>149</v>
      </c>
      <c r="G3766" s="29">
        <v>0</v>
      </c>
      <c r="H3766" s="145"/>
      <c r="I3766" s="144">
        <v>0</v>
      </c>
      <c r="J3766" s="146">
        <f t="shared" si="35"/>
        <v>0</v>
      </c>
    </row>
    <row r="3767" spans="1:10" x14ac:dyDescent="0.3">
      <c r="A3767">
        <v>2016</v>
      </c>
      <c r="B3767" t="s">
        <v>9</v>
      </c>
      <c r="C3767" t="str">
        <f>VLOOKUP(B3767,lookup!A:C,3,FALSE)</f>
        <v>Non Metropolitan Fire Authorities</v>
      </c>
      <c r="D3767" t="str">
        <f>VLOOKUP(B3767,lookup!A:D,4,FALSE)</f>
        <v>E31000004</v>
      </c>
      <c r="E3767" t="s">
        <v>177</v>
      </c>
      <c r="F3767" t="s">
        <v>149</v>
      </c>
      <c r="G3767" s="29">
        <v>0</v>
      </c>
      <c r="H3767" s="145"/>
      <c r="I3767" s="144">
        <v>0</v>
      </c>
      <c r="J3767" s="146">
        <f t="shared" si="35"/>
        <v>0</v>
      </c>
    </row>
    <row r="3768" spans="1:10" x14ac:dyDescent="0.3">
      <c r="A3768">
        <v>2016</v>
      </c>
      <c r="B3768" t="s">
        <v>9</v>
      </c>
      <c r="C3768" t="str">
        <f>VLOOKUP(B3768,lookup!A:C,3,FALSE)</f>
        <v>Non Metropolitan Fire Authorities</v>
      </c>
      <c r="D3768" t="str">
        <f>VLOOKUP(B3768,lookup!A:D,4,FALSE)</f>
        <v>E31000004</v>
      </c>
      <c r="E3768" t="s">
        <v>178</v>
      </c>
      <c r="F3768" t="s">
        <v>149</v>
      </c>
      <c r="G3768" s="29">
        <v>0</v>
      </c>
      <c r="H3768" s="145"/>
      <c r="I3768" s="144">
        <v>0</v>
      </c>
      <c r="J3768" s="146">
        <f t="shared" si="35"/>
        <v>0</v>
      </c>
    </row>
    <row r="3769" spans="1:10" x14ac:dyDescent="0.3">
      <c r="A3769">
        <v>2016</v>
      </c>
      <c r="B3769" t="s">
        <v>9</v>
      </c>
      <c r="C3769" t="str">
        <f>VLOOKUP(B3769,lookup!A:C,3,FALSE)</f>
        <v>Non Metropolitan Fire Authorities</v>
      </c>
      <c r="D3769" t="str">
        <f>VLOOKUP(B3769,lookup!A:D,4,FALSE)</f>
        <v>E31000004</v>
      </c>
      <c r="E3769" t="s">
        <v>179</v>
      </c>
      <c r="F3769" t="s">
        <v>149</v>
      </c>
      <c r="G3769" s="29">
        <v>0</v>
      </c>
      <c r="H3769" s="145"/>
      <c r="I3769" s="144">
        <v>0</v>
      </c>
      <c r="J3769" s="146">
        <f t="shared" si="35"/>
        <v>0</v>
      </c>
    </row>
    <row r="3770" spans="1:10" x14ac:dyDescent="0.3">
      <c r="A3770">
        <v>2016</v>
      </c>
      <c r="B3770" t="s">
        <v>9</v>
      </c>
      <c r="C3770" t="str">
        <f>VLOOKUP(B3770,lookup!A:C,3,FALSE)</f>
        <v>Non Metropolitan Fire Authorities</v>
      </c>
      <c r="D3770" t="str">
        <f>VLOOKUP(B3770,lookup!A:D,4,FALSE)</f>
        <v>E31000004</v>
      </c>
      <c r="E3770" s="32" t="s">
        <v>1087</v>
      </c>
      <c r="F3770" t="s">
        <v>149</v>
      </c>
      <c r="G3770" s="29">
        <v>0</v>
      </c>
      <c r="H3770" s="145"/>
      <c r="I3770" s="144">
        <v>0</v>
      </c>
      <c r="J3770" s="146">
        <f t="shared" si="35"/>
        <v>0</v>
      </c>
    </row>
    <row r="3771" spans="1:10" x14ac:dyDescent="0.3">
      <c r="A3771">
        <v>2016</v>
      </c>
      <c r="B3771" t="s">
        <v>9</v>
      </c>
      <c r="C3771" t="str">
        <f>VLOOKUP(B3771,lookup!A:C,3,FALSE)</f>
        <v>Non Metropolitan Fire Authorities</v>
      </c>
      <c r="D3771" t="str">
        <f>VLOOKUP(B3771,lookup!A:D,4,FALSE)</f>
        <v>E31000004</v>
      </c>
      <c r="E3771" t="s">
        <v>176</v>
      </c>
      <c r="F3771" t="s">
        <v>149</v>
      </c>
      <c r="G3771" s="29">
        <v>0</v>
      </c>
      <c r="H3771" s="145"/>
      <c r="I3771" s="144">
        <v>0</v>
      </c>
      <c r="J3771" s="146">
        <f t="shared" si="35"/>
        <v>0</v>
      </c>
    </row>
    <row r="3772" spans="1:10" x14ac:dyDescent="0.3">
      <c r="A3772">
        <v>2016</v>
      </c>
      <c r="B3772" t="s">
        <v>9</v>
      </c>
      <c r="C3772" t="str">
        <f>VLOOKUP(B3772,lookup!A:C,3,FALSE)</f>
        <v>Non Metropolitan Fire Authorities</v>
      </c>
      <c r="D3772" t="str">
        <f>VLOOKUP(B3772,lookup!A:D,4,FALSE)</f>
        <v>E31000004</v>
      </c>
      <c r="E3772" t="s">
        <v>175</v>
      </c>
      <c r="F3772" t="s">
        <v>150</v>
      </c>
      <c r="G3772" s="29">
        <v>88</v>
      </c>
      <c r="H3772" s="145"/>
      <c r="I3772" s="144">
        <v>88</v>
      </c>
      <c r="J3772" s="146">
        <f t="shared" si="35"/>
        <v>0</v>
      </c>
    </row>
    <row r="3773" spans="1:10" x14ac:dyDescent="0.3">
      <c r="A3773">
        <v>2016</v>
      </c>
      <c r="B3773" t="s">
        <v>9</v>
      </c>
      <c r="C3773" t="str">
        <f>VLOOKUP(B3773,lookup!A:C,3,FALSE)</f>
        <v>Non Metropolitan Fire Authorities</v>
      </c>
      <c r="D3773" t="str">
        <f>VLOOKUP(B3773,lookup!A:D,4,FALSE)</f>
        <v>E31000004</v>
      </c>
      <c r="E3773" t="s">
        <v>177</v>
      </c>
      <c r="F3773" t="s">
        <v>150</v>
      </c>
      <c r="G3773" s="29">
        <v>1</v>
      </c>
      <c r="H3773" s="145"/>
      <c r="I3773" s="144">
        <v>1</v>
      </c>
      <c r="J3773" s="146">
        <f t="shared" si="35"/>
        <v>0</v>
      </c>
    </row>
    <row r="3774" spans="1:10" x14ac:dyDescent="0.3">
      <c r="A3774">
        <v>2016</v>
      </c>
      <c r="B3774" t="s">
        <v>9</v>
      </c>
      <c r="C3774" t="str">
        <f>VLOOKUP(B3774,lookup!A:C,3,FALSE)</f>
        <v>Non Metropolitan Fire Authorities</v>
      </c>
      <c r="D3774" t="str">
        <f>VLOOKUP(B3774,lookup!A:D,4,FALSE)</f>
        <v>E31000004</v>
      </c>
      <c r="E3774" t="s">
        <v>178</v>
      </c>
      <c r="F3774" t="s">
        <v>150</v>
      </c>
      <c r="G3774" s="29">
        <v>1</v>
      </c>
      <c r="H3774" s="145"/>
      <c r="I3774" s="144">
        <v>1</v>
      </c>
      <c r="J3774" s="146">
        <f t="shared" si="35"/>
        <v>0</v>
      </c>
    </row>
    <row r="3775" spans="1:10" x14ac:dyDescent="0.3">
      <c r="A3775">
        <v>2016</v>
      </c>
      <c r="B3775" t="s">
        <v>9</v>
      </c>
      <c r="C3775" t="str">
        <f>VLOOKUP(B3775,lookup!A:C,3,FALSE)</f>
        <v>Non Metropolitan Fire Authorities</v>
      </c>
      <c r="D3775" t="str">
        <f>VLOOKUP(B3775,lookup!A:D,4,FALSE)</f>
        <v>E31000004</v>
      </c>
      <c r="E3775" t="s">
        <v>179</v>
      </c>
      <c r="F3775" t="s">
        <v>150</v>
      </c>
      <c r="G3775" s="29">
        <v>1</v>
      </c>
      <c r="H3775" s="145"/>
      <c r="I3775" s="144">
        <v>1</v>
      </c>
      <c r="J3775" s="146">
        <f t="shared" si="35"/>
        <v>0</v>
      </c>
    </row>
    <row r="3776" spans="1:10" x14ac:dyDescent="0.3">
      <c r="A3776">
        <v>2016</v>
      </c>
      <c r="B3776" t="s">
        <v>9</v>
      </c>
      <c r="C3776" t="str">
        <f>VLOOKUP(B3776,lookup!A:C,3,FALSE)</f>
        <v>Non Metropolitan Fire Authorities</v>
      </c>
      <c r="D3776" t="str">
        <f>VLOOKUP(B3776,lookup!A:D,4,FALSE)</f>
        <v>E31000004</v>
      </c>
      <c r="E3776" s="32" t="s">
        <v>1087</v>
      </c>
      <c r="F3776" t="s">
        <v>150</v>
      </c>
      <c r="G3776" s="29">
        <v>1</v>
      </c>
      <c r="H3776" s="145"/>
      <c r="I3776" s="144">
        <v>1</v>
      </c>
      <c r="J3776" s="146">
        <f t="shared" si="35"/>
        <v>0</v>
      </c>
    </row>
    <row r="3777" spans="1:10" x14ac:dyDescent="0.3">
      <c r="A3777">
        <v>2016</v>
      </c>
      <c r="B3777" t="s">
        <v>9</v>
      </c>
      <c r="C3777" t="str">
        <f>VLOOKUP(B3777,lookup!A:C,3,FALSE)</f>
        <v>Non Metropolitan Fire Authorities</v>
      </c>
      <c r="D3777" t="str">
        <f>VLOOKUP(B3777,lookup!A:D,4,FALSE)</f>
        <v>E31000004</v>
      </c>
      <c r="E3777" t="s">
        <v>176</v>
      </c>
      <c r="F3777" t="s">
        <v>150</v>
      </c>
      <c r="G3777" s="29">
        <v>8</v>
      </c>
      <c r="H3777" s="145"/>
      <c r="I3777" s="144">
        <v>8</v>
      </c>
      <c r="J3777" s="146">
        <f t="shared" si="35"/>
        <v>0</v>
      </c>
    </row>
    <row r="3778" spans="1:10" x14ac:dyDescent="0.3">
      <c r="A3778">
        <v>2016</v>
      </c>
      <c r="B3778" t="s">
        <v>12</v>
      </c>
      <c r="C3778" t="str">
        <f>VLOOKUP(B3778,lookup!A:C,3,FALSE)</f>
        <v>Non Metropolitan Fire Authorities</v>
      </c>
      <c r="D3778" t="str">
        <f>VLOOKUP(B3778,lookup!A:D,4,FALSE)</f>
        <v>E31000005</v>
      </c>
      <c r="E3778" t="s">
        <v>175</v>
      </c>
      <c r="F3778" t="s">
        <v>157</v>
      </c>
      <c r="G3778" s="29">
        <v>216</v>
      </c>
      <c r="H3778" s="145"/>
      <c r="I3778" s="144">
        <v>216</v>
      </c>
      <c r="J3778" s="146">
        <f t="shared" si="35"/>
        <v>0</v>
      </c>
    </row>
    <row r="3779" spans="1:10" x14ac:dyDescent="0.3">
      <c r="A3779">
        <v>2016</v>
      </c>
      <c r="B3779" t="s">
        <v>12</v>
      </c>
      <c r="C3779" t="str">
        <f>VLOOKUP(B3779,lookup!A:C,3,FALSE)</f>
        <v>Non Metropolitan Fire Authorities</v>
      </c>
      <c r="D3779" t="str">
        <f>VLOOKUP(B3779,lookup!A:D,4,FALSE)</f>
        <v>E31000005</v>
      </c>
      <c r="E3779" t="s">
        <v>177</v>
      </c>
      <c r="F3779" t="s">
        <v>157</v>
      </c>
      <c r="G3779" s="29">
        <v>5</v>
      </c>
      <c r="H3779" s="145"/>
      <c r="I3779" s="144">
        <v>5</v>
      </c>
      <c r="J3779" s="146">
        <f t="shared" ref="J3779:J3842" si="36">G3779-I3779</f>
        <v>0</v>
      </c>
    </row>
    <row r="3780" spans="1:10" x14ac:dyDescent="0.3">
      <c r="A3780">
        <v>2016</v>
      </c>
      <c r="B3780" t="s">
        <v>12</v>
      </c>
      <c r="C3780" t="str">
        <f>VLOOKUP(B3780,lookup!A:C,3,FALSE)</f>
        <v>Non Metropolitan Fire Authorities</v>
      </c>
      <c r="D3780" t="str">
        <f>VLOOKUP(B3780,lookup!A:D,4,FALSE)</f>
        <v>E31000005</v>
      </c>
      <c r="E3780" t="s">
        <v>178</v>
      </c>
      <c r="F3780" t="s">
        <v>157</v>
      </c>
      <c r="G3780" s="29">
        <v>1</v>
      </c>
      <c r="H3780" s="145"/>
      <c r="I3780" s="144">
        <v>1</v>
      </c>
      <c r="J3780" s="146">
        <f t="shared" si="36"/>
        <v>0</v>
      </c>
    </row>
    <row r="3781" spans="1:10" x14ac:dyDescent="0.3">
      <c r="A3781">
        <v>2016</v>
      </c>
      <c r="B3781" t="s">
        <v>12</v>
      </c>
      <c r="C3781" t="str">
        <f>VLOOKUP(B3781,lookup!A:C,3,FALSE)</f>
        <v>Non Metropolitan Fire Authorities</v>
      </c>
      <c r="D3781" t="str">
        <f>VLOOKUP(B3781,lookup!A:D,4,FALSE)</f>
        <v>E31000005</v>
      </c>
      <c r="E3781" t="s">
        <v>179</v>
      </c>
      <c r="F3781" t="s">
        <v>157</v>
      </c>
      <c r="G3781" s="29">
        <v>0</v>
      </c>
      <c r="H3781" s="145"/>
      <c r="I3781" s="144">
        <v>0</v>
      </c>
      <c r="J3781" s="146">
        <f t="shared" si="36"/>
        <v>0</v>
      </c>
    </row>
    <row r="3782" spans="1:10" x14ac:dyDescent="0.3">
      <c r="A3782">
        <v>2016</v>
      </c>
      <c r="B3782" t="s">
        <v>12</v>
      </c>
      <c r="C3782" t="str">
        <f>VLOOKUP(B3782,lookup!A:C,3,FALSE)</f>
        <v>Non Metropolitan Fire Authorities</v>
      </c>
      <c r="D3782" t="str">
        <f>VLOOKUP(B3782,lookup!A:D,4,FALSE)</f>
        <v>E31000005</v>
      </c>
      <c r="E3782" s="32" t="s">
        <v>1087</v>
      </c>
      <c r="F3782" t="s">
        <v>157</v>
      </c>
      <c r="G3782" s="29">
        <v>1</v>
      </c>
      <c r="H3782" s="145"/>
      <c r="I3782" s="144">
        <v>1</v>
      </c>
      <c r="J3782" s="146">
        <f t="shared" si="36"/>
        <v>0</v>
      </c>
    </row>
    <row r="3783" spans="1:10" x14ac:dyDescent="0.3">
      <c r="A3783">
        <v>2016</v>
      </c>
      <c r="B3783" t="s">
        <v>12</v>
      </c>
      <c r="C3783" t="str">
        <f>VLOOKUP(B3783,lookup!A:C,3,FALSE)</f>
        <v>Non Metropolitan Fire Authorities</v>
      </c>
      <c r="D3783" t="str">
        <f>VLOOKUP(B3783,lookup!A:D,4,FALSE)</f>
        <v>E31000005</v>
      </c>
      <c r="E3783" t="s">
        <v>176</v>
      </c>
      <c r="F3783" t="s">
        <v>157</v>
      </c>
      <c r="G3783" s="29">
        <v>14</v>
      </c>
      <c r="H3783" s="145"/>
      <c r="I3783" s="144">
        <v>14</v>
      </c>
      <c r="J3783" s="146">
        <f t="shared" si="36"/>
        <v>0</v>
      </c>
    </row>
    <row r="3784" spans="1:10" x14ac:dyDescent="0.3">
      <c r="A3784">
        <v>2016</v>
      </c>
      <c r="B3784" t="s">
        <v>12</v>
      </c>
      <c r="C3784" t="str">
        <f>VLOOKUP(B3784,lookup!A:C,3,FALSE)</f>
        <v>Non Metropolitan Fire Authorities</v>
      </c>
      <c r="D3784" t="str">
        <f>VLOOKUP(B3784,lookup!A:D,4,FALSE)</f>
        <v>E31000005</v>
      </c>
      <c r="E3784" t="s">
        <v>175</v>
      </c>
      <c r="F3784" t="s">
        <v>158</v>
      </c>
      <c r="G3784" s="29">
        <v>243</v>
      </c>
      <c r="H3784" s="145"/>
      <c r="I3784" s="144">
        <v>243</v>
      </c>
      <c r="J3784" s="146">
        <f t="shared" si="36"/>
        <v>0</v>
      </c>
    </row>
    <row r="3785" spans="1:10" x14ac:dyDescent="0.3">
      <c r="A3785">
        <v>2016</v>
      </c>
      <c r="B3785" t="s">
        <v>12</v>
      </c>
      <c r="C3785" t="str">
        <f>VLOOKUP(B3785,lookup!A:C,3,FALSE)</f>
        <v>Non Metropolitan Fire Authorities</v>
      </c>
      <c r="D3785" t="str">
        <f>VLOOKUP(B3785,lookup!A:D,4,FALSE)</f>
        <v>E31000005</v>
      </c>
      <c r="E3785" t="s">
        <v>177</v>
      </c>
      <c r="F3785" t="s">
        <v>158</v>
      </c>
      <c r="G3785" s="29">
        <v>1</v>
      </c>
      <c r="H3785" s="145"/>
      <c r="I3785" s="144">
        <v>1</v>
      </c>
      <c r="J3785" s="146">
        <f t="shared" si="36"/>
        <v>0</v>
      </c>
    </row>
    <row r="3786" spans="1:10" x14ac:dyDescent="0.3">
      <c r="A3786">
        <v>2016</v>
      </c>
      <c r="B3786" t="s">
        <v>12</v>
      </c>
      <c r="C3786" t="str">
        <f>VLOOKUP(B3786,lookup!A:C,3,FALSE)</f>
        <v>Non Metropolitan Fire Authorities</v>
      </c>
      <c r="D3786" t="str">
        <f>VLOOKUP(B3786,lookup!A:D,4,FALSE)</f>
        <v>E31000005</v>
      </c>
      <c r="E3786" t="s">
        <v>178</v>
      </c>
      <c r="F3786" t="s">
        <v>158</v>
      </c>
      <c r="G3786" s="29">
        <v>0</v>
      </c>
      <c r="H3786" s="145"/>
      <c r="I3786" s="144">
        <v>0</v>
      </c>
      <c r="J3786" s="146">
        <f t="shared" si="36"/>
        <v>0</v>
      </c>
    </row>
    <row r="3787" spans="1:10" x14ac:dyDescent="0.3">
      <c r="A3787">
        <v>2016</v>
      </c>
      <c r="B3787" t="s">
        <v>12</v>
      </c>
      <c r="C3787" t="str">
        <f>VLOOKUP(B3787,lookup!A:C,3,FALSE)</f>
        <v>Non Metropolitan Fire Authorities</v>
      </c>
      <c r="D3787" t="str">
        <f>VLOOKUP(B3787,lookup!A:D,4,FALSE)</f>
        <v>E31000005</v>
      </c>
      <c r="E3787" t="s">
        <v>179</v>
      </c>
      <c r="F3787" t="s">
        <v>158</v>
      </c>
      <c r="G3787" s="29">
        <v>0</v>
      </c>
      <c r="H3787" s="145"/>
      <c r="I3787" s="144">
        <v>0</v>
      </c>
      <c r="J3787" s="146">
        <f t="shared" si="36"/>
        <v>0</v>
      </c>
    </row>
    <row r="3788" spans="1:10" x14ac:dyDescent="0.3">
      <c r="A3788">
        <v>2016</v>
      </c>
      <c r="B3788" t="s">
        <v>12</v>
      </c>
      <c r="C3788" t="str">
        <f>VLOOKUP(B3788,lookup!A:C,3,FALSE)</f>
        <v>Non Metropolitan Fire Authorities</v>
      </c>
      <c r="D3788" t="str">
        <f>VLOOKUP(B3788,lookup!A:D,4,FALSE)</f>
        <v>E31000005</v>
      </c>
      <c r="E3788" s="32" t="s">
        <v>1087</v>
      </c>
      <c r="F3788" t="s">
        <v>158</v>
      </c>
      <c r="G3788" s="29">
        <v>1</v>
      </c>
      <c r="H3788" s="145"/>
      <c r="I3788" s="144">
        <v>1</v>
      </c>
      <c r="J3788" s="146">
        <f t="shared" si="36"/>
        <v>0</v>
      </c>
    </row>
    <row r="3789" spans="1:10" x14ac:dyDescent="0.3">
      <c r="A3789">
        <v>2016</v>
      </c>
      <c r="B3789" t="s">
        <v>12</v>
      </c>
      <c r="C3789" t="str">
        <f>VLOOKUP(B3789,lookup!A:C,3,FALSE)</f>
        <v>Non Metropolitan Fire Authorities</v>
      </c>
      <c r="D3789" t="str">
        <f>VLOOKUP(B3789,lookup!A:D,4,FALSE)</f>
        <v>E31000005</v>
      </c>
      <c r="E3789" t="s">
        <v>176</v>
      </c>
      <c r="F3789" t="s">
        <v>158</v>
      </c>
      <c r="G3789" s="29">
        <v>16</v>
      </c>
      <c r="H3789" s="145"/>
      <c r="I3789" s="144">
        <v>16</v>
      </c>
      <c r="J3789" s="146">
        <f t="shared" si="36"/>
        <v>0</v>
      </c>
    </row>
    <row r="3790" spans="1:10" x14ac:dyDescent="0.3">
      <c r="A3790">
        <v>2016</v>
      </c>
      <c r="B3790" t="s">
        <v>12</v>
      </c>
      <c r="C3790" t="str">
        <f>VLOOKUP(B3790,lookup!A:C,3,FALSE)</f>
        <v>Non Metropolitan Fire Authorities</v>
      </c>
      <c r="D3790" t="str">
        <f>VLOOKUP(B3790,lookup!A:D,4,FALSE)</f>
        <v>E31000005</v>
      </c>
      <c r="E3790" t="s">
        <v>175</v>
      </c>
      <c r="F3790" t="s">
        <v>149</v>
      </c>
      <c r="G3790" s="29">
        <v>37</v>
      </c>
      <c r="H3790" s="145"/>
      <c r="I3790" s="144">
        <v>37</v>
      </c>
      <c r="J3790" s="146">
        <f t="shared" si="36"/>
        <v>0</v>
      </c>
    </row>
    <row r="3791" spans="1:10" x14ac:dyDescent="0.3">
      <c r="A3791">
        <v>2016</v>
      </c>
      <c r="B3791" t="s">
        <v>12</v>
      </c>
      <c r="C3791" t="str">
        <f>VLOOKUP(B3791,lookup!A:C,3,FALSE)</f>
        <v>Non Metropolitan Fire Authorities</v>
      </c>
      <c r="D3791" t="str">
        <f>VLOOKUP(B3791,lookup!A:D,4,FALSE)</f>
        <v>E31000005</v>
      </c>
      <c r="E3791" t="s">
        <v>177</v>
      </c>
      <c r="F3791" t="s">
        <v>149</v>
      </c>
      <c r="G3791" s="29">
        <v>0</v>
      </c>
      <c r="H3791" s="145"/>
      <c r="I3791" s="144">
        <v>0</v>
      </c>
      <c r="J3791" s="146">
        <f t="shared" si="36"/>
        <v>0</v>
      </c>
    </row>
    <row r="3792" spans="1:10" x14ac:dyDescent="0.3">
      <c r="A3792">
        <v>2016</v>
      </c>
      <c r="B3792" t="s">
        <v>12</v>
      </c>
      <c r="C3792" t="str">
        <f>VLOOKUP(B3792,lookup!A:C,3,FALSE)</f>
        <v>Non Metropolitan Fire Authorities</v>
      </c>
      <c r="D3792" t="str">
        <f>VLOOKUP(B3792,lookup!A:D,4,FALSE)</f>
        <v>E31000005</v>
      </c>
      <c r="E3792" t="s">
        <v>178</v>
      </c>
      <c r="F3792" t="s">
        <v>149</v>
      </c>
      <c r="G3792" s="29">
        <v>0</v>
      </c>
      <c r="H3792" s="145"/>
      <c r="I3792" s="144">
        <v>0</v>
      </c>
      <c r="J3792" s="146">
        <f t="shared" si="36"/>
        <v>0</v>
      </c>
    </row>
    <row r="3793" spans="1:10" x14ac:dyDescent="0.3">
      <c r="A3793">
        <v>2016</v>
      </c>
      <c r="B3793" t="s">
        <v>12</v>
      </c>
      <c r="C3793" t="str">
        <f>VLOOKUP(B3793,lookup!A:C,3,FALSE)</f>
        <v>Non Metropolitan Fire Authorities</v>
      </c>
      <c r="D3793" t="str">
        <f>VLOOKUP(B3793,lookup!A:D,4,FALSE)</f>
        <v>E31000005</v>
      </c>
      <c r="E3793" t="s">
        <v>179</v>
      </c>
      <c r="F3793" t="s">
        <v>149</v>
      </c>
      <c r="G3793" s="29">
        <v>0</v>
      </c>
      <c r="H3793" s="145"/>
      <c r="I3793" s="144">
        <v>0</v>
      </c>
      <c r="J3793" s="146">
        <f t="shared" si="36"/>
        <v>0</v>
      </c>
    </row>
    <row r="3794" spans="1:10" x14ac:dyDescent="0.3">
      <c r="A3794">
        <v>2016</v>
      </c>
      <c r="B3794" t="s">
        <v>12</v>
      </c>
      <c r="C3794" t="str">
        <f>VLOOKUP(B3794,lookup!A:C,3,FALSE)</f>
        <v>Non Metropolitan Fire Authorities</v>
      </c>
      <c r="D3794" t="str">
        <f>VLOOKUP(B3794,lookup!A:D,4,FALSE)</f>
        <v>E31000005</v>
      </c>
      <c r="E3794" s="32" t="s">
        <v>1087</v>
      </c>
      <c r="F3794" t="s">
        <v>149</v>
      </c>
      <c r="G3794" s="29">
        <v>0</v>
      </c>
      <c r="H3794" s="145"/>
      <c r="I3794" s="144">
        <v>0</v>
      </c>
      <c r="J3794" s="146">
        <f t="shared" si="36"/>
        <v>0</v>
      </c>
    </row>
    <row r="3795" spans="1:10" x14ac:dyDescent="0.3">
      <c r="A3795">
        <v>2016</v>
      </c>
      <c r="B3795" t="s">
        <v>12</v>
      </c>
      <c r="C3795" t="str">
        <f>VLOOKUP(B3795,lookup!A:C,3,FALSE)</f>
        <v>Non Metropolitan Fire Authorities</v>
      </c>
      <c r="D3795" t="str">
        <f>VLOOKUP(B3795,lookup!A:D,4,FALSE)</f>
        <v>E31000005</v>
      </c>
      <c r="E3795" t="s">
        <v>176</v>
      </c>
      <c r="F3795" t="s">
        <v>149</v>
      </c>
      <c r="G3795" s="29">
        <v>6</v>
      </c>
      <c r="H3795" s="145"/>
      <c r="I3795" s="144">
        <v>6</v>
      </c>
      <c r="J3795" s="146">
        <f t="shared" si="36"/>
        <v>0</v>
      </c>
    </row>
    <row r="3796" spans="1:10" x14ac:dyDescent="0.3">
      <c r="A3796">
        <v>2016</v>
      </c>
      <c r="B3796" t="s">
        <v>12</v>
      </c>
      <c r="C3796" t="str">
        <f>VLOOKUP(B3796,lookup!A:C,3,FALSE)</f>
        <v>Non Metropolitan Fire Authorities</v>
      </c>
      <c r="D3796" t="str">
        <f>VLOOKUP(B3796,lookup!A:D,4,FALSE)</f>
        <v>E31000005</v>
      </c>
      <c r="E3796" t="s">
        <v>175</v>
      </c>
      <c r="F3796" t="s">
        <v>150</v>
      </c>
      <c r="G3796" s="29">
        <v>102</v>
      </c>
      <c r="H3796" s="145"/>
      <c r="I3796" s="144">
        <v>102</v>
      </c>
      <c r="J3796" s="146">
        <f t="shared" si="36"/>
        <v>0</v>
      </c>
    </row>
    <row r="3797" spans="1:10" x14ac:dyDescent="0.3">
      <c r="A3797">
        <v>2016</v>
      </c>
      <c r="B3797" t="s">
        <v>12</v>
      </c>
      <c r="C3797" t="str">
        <f>VLOOKUP(B3797,lookup!A:C,3,FALSE)</f>
        <v>Non Metropolitan Fire Authorities</v>
      </c>
      <c r="D3797" t="str">
        <f>VLOOKUP(B3797,lookup!A:D,4,FALSE)</f>
        <v>E31000005</v>
      </c>
      <c r="E3797" t="s">
        <v>177</v>
      </c>
      <c r="F3797" t="s">
        <v>150</v>
      </c>
      <c r="G3797" s="29">
        <v>0</v>
      </c>
      <c r="H3797" s="145"/>
      <c r="I3797" s="144">
        <v>0</v>
      </c>
      <c r="J3797" s="146">
        <f t="shared" si="36"/>
        <v>0</v>
      </c>
    </row>
    <row r="3798" spans="1:10" x14ac:dyDescent="0.3">
      <c r="A3798">
        <v>2016</v>
      </c>
      <c r="B3798" t="s">
        <v>12</v>
      </c>
      <c r="C3798" t="str">
        <f>VLOOKUP(B3798,lookup!A:C,3,FALSE)</f>
        <v>Non Metropolitan Fire Authorities</v>
      </c>
      <c r="D3798" t="str">
        <f>VLOOKUP(B3798,lookup!A:D,4,FALSE)</f>
        <v>E31000005</v>
      </c>
      <c r="E3798" t="s">
        <v>178</v>
      </c>
      <c r="F3798" t="s">
        <v>150</v>
      </c>
      <c r="G3798" s="29">
        <v>3</v>
      </c>
      <c r="H3798" s="145"/>
      <c r="I3798" s="144">
        <v>3</v>
      </c>
      <c r="J3798" s="146">
        <f t="shared" si="36"/>
        <v>0</v>
      </c>
    </row>
    <row r="3799" spans="1:10" x14ac:dyDescent="0.3">
      <c r="A3799">
        <v>2016</v>
      </c>
      <c r="B3799" t="s">
        <v>12</v>
      </c>
      <c r="C3799" t="str">
        <f>VLOOKUP(B3799,lookup!A:C,3,FALSE)</f>
        <v>Non Metropolitan Fire Authorities</v>
      </c>
      <c r="D3799" t="str">
        <f>VLOOKUP(B3799,lookup!A:D,4,FALSE)</f>
        <v>E31000005</v>
      </c>
      <c r="E3799" t="s">
        <v>179</v>
      </c>
      <c r="F3799" t="s">
        <v>150</v>
      </c>
      <c r="G3799" s="29">
        <v>1</v>
      </c>
      <c r="H3799" s="145"/>
      <c r="I3799" s="144">
        <v>1</v>
      </c>
      <c r="J3799" s="146">
        <f t="shared" si="36"/>
        <v>0</v>
      </c>
    </row>
    <row r="3800" spans="1:10" x14ac:dyDescent="0.3">
      <c r="A3800">
        <v>2016</v>
      </c>
      <c r="B3800" t="s">
        <v>12</v>
      </c>
      <c r="C3800" t="str">
        <f>VLOOKUP(B3800,lookup!A:C,3,FALSE)</f>
        <v>Non Metropolitan Fire Authorities</v>
      </c>
      <c r="D3800" t="str">
        <f>VLOOKUP(B3800,lookup!A:D,4,FALSE)</f>
        <v>E31000005</v>
      </c>
      <c r="E3800" s="32" t="s">
        <v>1087</v>
      </c>
      <c r="F3800" t="s">
        <v>150</v>
      </c>
      <c r="G3800" s="29">
        <v>0</v>
      </c>
      <c r="H3800" s="145"/>
      <c r="I3800" s="144">
        <v>0</v>
      </c>
      <c r="J3800" s="146">
        <f t="shared" si="36"/>
        <v>0</v>
      </c>
    </row>
    <row r="3801" spans="1:10" x14ac:dyDescent="0.3">
      <c r="A3801">
        <v>2016</v>
      </c>
      <c r="B3801" t="s">
        <v>12</v>
      </c>
      <c r="C3801" t="str">
        <f>VLOOKUP(B3801,lookup!A:C,3,FALSE)</f>
        <v>Non Metropolitan Fire Authorities</v>
      </c>
      <c r="D3801" t="str">
        <f>VLOOKUP(B3801,lookup!A:D,4,FALSE)</f>
        <v>E31000005</v>
      </c>
      <c r="E3801" t="s">
        <v>176</v>
      </c>
      <c r="F3801" t="s">
        <v>150</v>
      </c>
      <c r="G3801" s="29">
        <v>16</v>
      </c>
      <c r="H3801" s="145"/>
      <c r="I3801" s="144">
        <v>16</v>
      </c>
      <c r="J3801" s="146">
        <f t="shared" si="36"/>
        <v>0</v>
      </c>
    </row>
    <row r="3802" spans="1:10" x14ac:dyDescent="0.3">
      <c r="A3802">
        <v>2016</v>
      </c>
      <c r="B3802" t="s">
        <v>15</v>
      </c>
      <c r="C3802" t="str">
        <f>VLOOKUP(B3802,lookup!A:C,3,FALSE)</f>
        <v>Non Metropolitan Fire Authorities</v>
      </c>
      <c r="D3802" t="str">
        <f>VLOOKUP(B3802,lookup!A:D,4,FALSE)</f>
        <v>E31000006</v>
      </c>
      <c r="E3802" t="s">
        <v>175</v>
      </c>
      <c r="F3802" t="s">
        <v>157</v>
      </c>
      <c r="G3802" s="29">
        <v>383</v>
      </c>
      <c r="H3802" s="145"/>
      <c r="I3802" s="144">
        <v>383</v>
      </c>
      <c r="J3802" s="146">
        <f t="shared" si="36"/>
        <v>0</v>
      </c>
    </row>
    <row r="3803" spans="1:10" x14ac:dyDescent="0.3">
      <c r="A3803">
        <v>2016</v>
      </c>
      <c r="B3803" t="s">
        <v>15</v>
      </c>
      <c r="C3803" t="str">
        <f>VLOOKUP(B3803,lookup!A:C,3,FALSE)</f>
        <v>Non Metropolitan Fire Authorities</v>
      </c>
      <c r="D3803" t="str">
        <f>VLOOKUP(B3803,lookup!A:D,4,FALSE)</f>
        <v>E31000006</v>
      </c>
      <c r="E3803" t="s">
        <v>177</v>
      </c>
      <c r="F3803" t="s">
        <v>157</v>
      </c>
      <c r="G3803" s="29">
        <v>3</v>
      </c>
      <c r="H3803" s="145"/>
      <c r="I3803" s="144">
        <v>3</v>
      </c>
      <c r="J3803" s="146">
        <f t="shared" si="36"/>
        <v>0</v>
      </c>
    </row>
    <row r="3804" spans="1:10" x14ac:dyDescent="0.3">
      <c r="A3804">
        <v>2016</v>
      </c>
      <c r="B3804" t="s">
        <v>15</v>
      </c>
      <c r="C3804" t="str">
        <f>VLOOKUP(B3804,lookup!A:C,3,FALSE)</f>
        <v>Non Metropolitan Fire Authorities</v>
      </c>
      <c r="D3804" t="str">
        <f>VLOOKUP(B3804,lookup!A:D,4,FALSE)</f>
        <v>E31000006</v>
      </c>
      <c r="E3804" t="s">
        <v>178</v>
      </c>
      <c r="F3804" t="s">
        <v>157</v>
      </c>
      <c r="G3804" s="29">
        <v>2</v>
      </c>
      <c r="H3804" s="145"/>
      <c r="I3804" s="144">
        <v>2</v>
      </c>
      <c r="J3804" s="146">
        <f t="shared" si="36"/>
        <v>0</v>
      </c>
    </row>
    <row r="3805" spans="1:10" x14ac:dyDescent="0.3">
      <c r="A3805">
        <v>2016</v>
      </c>
      <c r="B3805" t="s">
        <v>15</v>
      </c>
      <c r="C3805" t="str">
        <f>VLOOKUP(B3805,lookup!A:C,3,FALSE)</f>
        <v>Non Metropolitan Fire Authorities</v>
      </c>
      <c r="D3805" t="str">
        <f>VLOOKUP(B3805,lookup!A:D,4,FALSE)</f>
        <v>E31000006</v>
      </c>
      <c r="E3805" t="s">
        <v>179</v>
      </c>
      <c r="F3805" t="s">
        <v>157</v>
      </c>
      <c r="G3805" s="29">
        <v>1</v>
      </c>
      <c r="H3805" s="145"/>
      <c r="I3805" s="144">
        <v>1</v>
      </c>
      <c r="J3805" s="146">
        <f t="shared" si="36"/>
        <v>0</v>
      </c>
    </row>
    <row r="3806" spans="1:10" x14ac:dyDescent="0.3">
      <c r="A3806">
        <v>2016</v>
      </c>
      <c r="B3806" t="s">
        <v>15</v>
      </c>
      <c r="C3806" t="str">
        <f>VLOOKUP(B3806,lookup!A:C,3,FALSE)</f>
        <v>Non Metropolitan Fire Authorities</v>
      </c>
      <c r="D3806" t="str">
        <f>VLOOKUP(B3806,lookup!A:D,4,FALSE)</f>
        <v>E31000006</v>
      </c>
      <c r="E3806" s="32" t="s">
        <v>1087</v>
      </c>
      <c r="F3806" t="s">
        <v>157</v>
      </c>
      <c r="G3806" s="29">
        <v>1</v>
      </c>
      <c r="H3806" s="145"/>
      <c r="I3806" s="144">
        <v>1</v>
      </c>
      <c r="J3806" s="146">
        <f t="shared" si="36"/>
        <v>0</v>
      </c>
    </row>
    <row r="3807" spans="1:10" x14ac:dyDescent="0.3">
      <c r="A3807">
        <v>2016</v>
      </c>
      <c r="B3807" t="s">
        <v>15</v>
      </c>
      <c r="C3807" t="str">
        <f>VLOOKUP(B3807,lookup!A:C,3,FALSE)</f>
        <v>Non Metropolitan Fire Authorities</v>
      </c>
      <c r="D3807" t="str">
        <f>VLOOKUP(B3807,lookup!A:D,4,FALSE)</f>
        <v>E31000006</v>
      </c>
      <c r="E3807" t="s">
        <v>176</v>
      </c>
      <c r="F3807" t="s">
        <v>157</v>
      </c>
      <c r="G3807" s="29">
        <v>7</v>
      </c>
      <c r="H3807" s="145"/>
      <c r="I3807" s="144">
        <v>7</v>
      </c>
      <c r="J3807" s="146">
        <f t="shared" si="36"/>
        <v>0</v>
      </c>
    </row>
    <row r="3808" spans="1:10" x14ac:dyDescent="0.3">
      <c r="A3808">
        <v>2016</v>
      </c>
      <c r="B3808" t="s">
        <v>15</v>
      </c>
      <c r="C3808" t="str">
        <f>VLOOKUP(B3808,lookup!A:C,3,FALSE)</f>
        <v>Non Metropolitan Fire Authorities</v>
      </c>
      <c r="D3808" t="str">
        <f>VLOOKUP(B3808,lookup!A:D,4,FALSE)</f>
        <v>E31000006</v>
      </c>
      <c r="E3808" t="s">
        <v>175</v>
      </c>
      <c r="F3808" t="s">
        <v>158</v>
      </c>
      <c r="G3808" s="29">
        <v>232</v>
      </c>
      <c r="H3808" s="145"/>
      <c r="I3808" s="144">
        <v>232</v>
      </c>
      <c r="J3808" s="146">
        <f t="shared" si="36"/>
        <v>0</v>
      </c>
    </row>
    <row r="3809" spans="1:10" x14ac:dyDescent="0.3">
      <c r="A3809">
        <v>2016</v>
      </c>
      <c r="B3809" t="s">
        <v>15</v>
      </c>
      <c r="C3809" t="str">
        <f>VLOOKUP(B3809,lookup!A:C,3,FALSE)</f>
        <v>Non Metropolitan Fire Authorities</v>
      </c>
      <c r="D3809" t="str">
        <f>VLOOKUP(B3809,lookup!A:D,4,FALSE)</f>
        <v>E31000006</v>
      </c>
      <c r="E3809" t="s">
        <v>177</v>
      </c>
      <c r="F3809" t="s">
        <v>158</v>
      </c>
      <c r="G3809" s="29">
        <v>4</v>
      </c>
      <c r="H3809" s="145"/>
      <c r="I3809" s="144">
        <v>4</v>
      </c>
      <c r="J3809" s="146">
        <f t="shared" si="36"/>
        <v>0</v>
      </c>
    </row>
    <row r="3810" spans="1:10" x14ac:dyDescent="0.3">
      <c r="A3810">
        <v>2016</v>
      </c>
      <c r="B3810" t="s">
        <v>15</v>
      </c>
      <c r="C3810" t="str">
        <f>VLOOKUP(B3810,lookup!A:C,3,FALSE)</f>
        <v>Non Metropolitan Fire Authorities</v>
      </c>
      <c r="D3810" t="str">
        <f>VLOOKUP(B3810,lookup!A:D,4,FALSE)</f>
        <v>E31000006</v>
      </c>
      <c r="E3810" t="s">
        <v>178</v>
      </c>
      <c r="F3810" t="s">
        <v>158</v>
      </c>
      <c r="G3810" s="29">
        <v>0</v>
      </c>
      <c r="H3810" s="145"/>
      <c r="I3810" s="144">
        <v>0</v>
      </c>
      <c r="J3810" s="146">
        <f t="shared" si="36"/>
        <v>0</v>
      </c>
    </row>
    <row r="3811" spans="1:10" x14ac:dyDescent="0.3">
      <c r="A3811">
        <v>2016</v>
      </c>
      <c r="B3811" t="s">
        <v>15</v>
      </c>
      <c r="C3811" t="str">
        <f>VLOOKUP(B3811,lookup!A:C,3,FALSE)</f>
        <v>Non Metropolitan Fire Authorities</v>
      </c>
      <c r="D3811" t="str">
        <f>VLOOKUP(B3811,lookup!A:D,4,FALSE)</f>
        <v>E31000006</v>
      </c>
      <c r="E3811" t="s">
        <v>179</v>
      </c>
      <c r="F3811" t="s">
        <v>158</v>
      </c>
      <c r="G3811" s="29">
        <v>1</v>
      </c>
      <c r="H3811" s="145"/>
      <c r="I3811" s="144">
        <v>1</v>
      </c>
      <c r="J3811" s="146">
        <f t="shared" si="36"/>
        <v>0</v>
      </c>
    </row>
    <row r="3812" spans="1:10" x14ac:dyDescent="0.3">
      <c r="A3812">
        <v>2016</v>
      </c>
      <c r="B3812" t="s">
        <v>15</v>
      </c>
      <c r="C3812" t="str">
        <f>VLOOKUP(B3812,lookup!A:C,3,FALSE)</f>
        <v>Non Metropolitan Fire Authorities</v>
      </c>
      <c r="D3812" t="str">
        <f>VLOOKUP(B3812,lookup!A:D,4,FALSE)</f>
        <v>E31000006</v>
      </c>
      <c r="E3812" s="32" t="s">
        <v>1087</v>
      </c>
      <c r="F3812" t="s">
        <v>158</v>
      </c>
      <c r="G3812" s="29">
        <v>0</v>
      </c>
      <c r="H3812" s="145"/>
      <c r="I3812" s="144">
        <v>0</v>
      </c>
      <c r="J3812" s="146">
        <f t="shared" si="36"/>
        <v>0</v>
      </c>
    </row>
    <row r="3813" spans="1:10" x14ac:dyDescent="0.3">
      <c r="A3813">
        <v>2016</v>
      </c>
      <c r="B3813" t="s">
        <v>15</v>
      </c>
      <c r="C3813" t="str">
        <f>VLOOKUP(B3813,lookup!A:C,3,FALSE)</f>
        <v>Non Metropolitan Fire Authorities</v>
      </c>
      <c r="D3813" t="str">
        <f>VLOOKUP(B3813,lookup!A:D,4,FALSE)</f>
        <v>E31000006</v>
      </c>
      <c r="E3813" t="s">
        <v>176</v>
      </c>
      <c r="F3813" t="s">
        <v>158</v>
      </c>
      <c r="G3813" s="29">
        <v>2</v>
      </c>
      <c r="H3813" s="145"/>
      <c r="I3813" s="144">
        <v>2</v>
      </c>
      <c r="J3813" s="146">
        <f t="shared" si="36"/>
        <v>0</v>
      </c>
    </row>
    <row r="3814" spans="1:10" x14ac:dyDescent="0.3">
      <c r="A3814">
        <v>2016</v>
      </c>
      <c r="B3814" t="s">
        <v>15</v>
      </c>
      <c r="C3814" t="str">
        <f>VLOOKUP(B3814,lookup!A:C,3,FALSE)</f>
        <v>Non Metropolitan Fire Authorities</v>
      </c>
      <c r="D3814" t="str">
        <f>VLOOKUP(B3814,lookup!A:D,4,FALSE)</f>
        <v>E31000006</v>
      </c>
      <c r="E3814" t="s">
        <v>175</v>
      </c>
      <c r="F3814" t="s">
        <v>149</v>
      </c>
      <c r="G3814" s="29">
        <v>0</v>
      </c>
      <c r="H3814" s="145"/>
      <c r="I3814" s="144">
        <v>0</v>
      </c>
      <c r="J3814" s="146">
        <f t="shared" si="36"/>
        <v>0</v>
      </c>
    </row>
    <row r="3815" spans="1:10" x14ac:dyDescent="0.3">
      <c r="A3815">
        <v>2016</v>
      </c>
      <c r="B3815" t="s">
        <v>15</v>
      </c>
      <c r="C3815" t="str">
        <f>VLOOKUP(B3815,lookup!A:C,3,FALSE)</f>
        <v>Non Metropolitan Fire Authorities</v>
      </c>
      <c r="D3815" t="str">
        <f>VLOOKUP(B3815,lookup!A:D,4,FALSE)</f>
        <v>E31000006</v>
      </c>
      <c r="E3815" t="s">
        <v>177</v>
      </c>
      <c r="F3815" t="s">
        <v>149</v>
      </c>
      <c r="G3815" s="29">
        <v>0</v>
      </c>
      <c r="H3815" s="145"/>
      <c r="I3815" s="144">
        <v>0</v>
      </c>
      <c r="J3815" s="146">
        <f t="shared" si="36"/>
        <v>0</v>
      </c>
    </row>
    <row r="3816" spans="1:10" x14ac:dyDescent="0.3">
      <c r="A3816">
        <v>2016</v>
      </c>
      <c r="B3816" t="s">
        <v>15</v>
      </c>
      <c r="C3816" t="str">
        <f>VLOOKUP(B3816,lookup!A:C,3,FALSE)</f>
        <v>Non Metropolitan Fire Authorities</v>
      </c>
      <c r="D3816" t="str">
        <f>VLOOKUP(B3816,lookup!A:D,4,FALSE)</f>
        <v>E31000006</v>
      </c>
      <c r="E3816" t="s">
        <v>178</v>
      </c>
      <c r="F3816" t="s">
        <v>149</v>
      </c>
      <c r="G3816" s="29">
        <v>0</v>
      </c>
      <c r="H3816" s="145"/>
      <c r="I3816" s="144">
        <v>0</v>
      </c>
      <c r="J3816" s="146">
        <f t="shared" si="36"/>
        <v>0</v>
      </c>
    </row>
    <row r="3817" spans="1:10" x14ac:dyDescent="0.3">
      <c r="A3817">
        <v>2016</v>
      </c>
      <c r="B3817" t="s">
        <v>15</v>
      </c>
      <c r="C3817" t="str">
        <f>VLOOKUP(B3817,lookup!A:C,3,FALSE)</f>
        <v>Non Metropolitan Fire Authorities</v>
      </c>
      <c r="D3817" t="str">
        <f>VLOOKUP(B3817,lookup!A:D,4,FALSE)</f>
        <v>E31000006</v>
      </c>
      <c r="E3817" t="s">
        <v>179</v>
      </c>
      <c r="F3817" t="s">
        <v>149</v>
      </c>
      <c r="G3817" s="29">
        <v>0</v>
      </c>
      <c r="H3817" s="145"/>
      <c r="I3817" s="144">
        <v>0</v>
      </c>
      <c r="J3817" s="146">
        <f t="shared" si="36"/>
        <v>0</v>
      </c>
    </row>
    <row r="3818" spans="1:10" x14ac:dyDescent="0.3">
      <c r="A3818">
        <v>2016</v>
      </c>
      <c r="B3818" t="s">
        <v>15</v>
      </c>
      <c r="C3818" t="str">
        <f>VLOOKUP(B3818,lookup!A:C,3,FALSE)</f>
        <v>Non Metropolitan Fire Authorities</v>
      </c>
      <c r="D3818" t="str">
        <f>VLOOKUP(B3818,lookup!A:D,4,FALSE)</f>
        <v>E31000006</v>
      </c>
      <c r="E3818" s="32" t="s">
        <v>1087</v>
      </c>
      <c r="F3818" t="s">
        <v>149</v>
      </c>
      <c r="G3818" s="29">
        <v>0</v>
      </c>
      <c r="H3818" s="145"/>
      <c r="I3818" s="144">
        <v>0</v>
      </c>
      <c r="J3818" s="146">
        <f t="shared" si="36"/>
        <v>0</v>
      </c>
    </row>
    <row r="3819" spans="1:10" x14ac:dyDescent="0.3">
      <c r="A3819">
        <v>2016</v>
      </c>
      <c r="B3819" t="s">
        <v>15</v>
      </c>
      <c r="C3819" t="str">
        <f>VLOOKUP(B3819,lookup!A:C,3,FALSE)</f>
        <v>Non Metropolitan Fire Authorities</v>
      </c>
      <c r="D3819" t="str">
        <f>VLOOKUP(B3819,lookup!A:D,4,FALSE)</f>
        <v>E31000006</v>
      </c>
      <c r="E3819" t="s">
        <v>176</v>
      </c>
      <c r="F3819" t="s">
        <v>149</v>
      </c>
      <c r="G3819" s="29">
        <v>0</v>
      </c>
      <c r="H3819" s="145"/>
      <c r="I3819" s="144">
        <v>0</v>
      </c>
      <c r="J3819" s="146">
        <f t="shared" si="36"/>
        <v>0</v>
      </c>
    </row>
    <row r="3820" spans="1:10" x14ac:dyDescent="0.3">
      <c r="A3820">
        <v>2016</v>
      </c>
      <c r="B3820" t="s">
        <v>15</v>
      </c>
      <c r="C3820" t="str">
        <f>VLOOKUP(B3820,lookup!A:C,3,FALSE)</f>
        <v>Non Metropolitan Fire Authorities</v>
      </c>
      <c r="D3820" t="str">
        <f>VLOOKUP(B3820,lookup!A:D,4,FALSE)</f>
        <v>E31000006</v>
      </c>
      <c r="E3820" t="s">
        <v>175</v>
      </c>
      <c r="F3820" t="s">
        <v>150</v>
      </c>
      <c r="G3820" s="29">
        <v>215</v>
      </c>
      <c r="H3820" s="145"/>
      <c r="I3820" s="144">
        <v>215</v>
      </c>
      <c r="J3820" s="146">
        <f t="shared" si="36"/>
        <v>0</v>
      </c>
    </row>
    <row r="3821" spans="1:10" x14ac:dyDescent="0.3">
      <c r="A3821">
        <v>2016</v>
      </c>
      <c r="B3821" t="s">
        <v>15</v>
      </c>
      <c r="C3821" t="str">
        <f>VLOOKUP(B3821,lookup!A:C,3,FALSE)</f>
        <v>Non Metropolitan Fire Authorities</v>
      </c>
      <c r="D3821" t="str">
        <f>VLOOKUP(B3821,lookup!A:D,4,FALSE)</f>
        <v>E31000006</v>
      </c>
      <c r="E3821" t="s">
        <v>177</v>
      </c>
      <c r="F3821" t="s">
        <v>150</v>
      </c>
      <c r="G3821" s="29">
        <v>2</v>
      </c>
      <c r="H3821" s="145"/>
      <c r="I3821" s="144">
        <v>2</v>
      </c>
      <c r="J3821" s="146">
        <f t="shared" si="36"/>
        <v>0</v>
      </c>
    </row>
    <row r="3822" spans="1:10" x14ac:dyDescent="0.3">
      <c r="A3822">
        <v>2016</v>
      </c>
      <c r="B3822" t="s">
        <v>15</v>
      </c>
      <c r="C3822" t="str">
        <f>VLOOKUP(B3822,lookup!A:C,3,FALSE)</f>
        <v>Non Metropolitan Fire Authorities</v>
      </c>
      <c r="D3822" t="str">
        <f>VLOOKUP(B3822,lookup!A:D,4,FALSE)</f>
        <v>E31000006</v>
      </c>
      <c r="E3822" t="s">
        <v>178</v>
      </c>
      <c r="F3822" t="s">
        <v>150</v>
      </c>
      <c r="G3822" s="29">
        <v>3</v>
      </c>
      <c r="H3822" s="145"/>
      <c r="I3822" s="144">
        <v>3</v>
      </c>
      <c r="J3822" s="146">
        <f t="shared" si="36"/>
        <v>0</v>
      </c>
    </row>
    <row r="3823" spans="1:10" x14ac:dyDescent="0.3">
      <c r="A3823">
        <v>2016</v>
      </c>
      <c r="B3823" t="s">
        <v>15</v>
      </c>
      <c r="C3823" t="str">
        <f>VLOOKUP(B3823,lookup!A:C,3,FALSE)</f>
        <v>Non Metropolitan Fire Authorities</v>
      </c>
      <c r="D3823" t="str">
        <f>VLOOKUP(B3823,lookup!A:D,4,FALSE)</f>
        <v>E31000006</v>
      </c>
      <c r="E3823" t="s">
        <v>179</v>
      </c>
      <c r="F3823" t="s">
        <v>150</v>
      </c>
      <c r="G3823" s="29">
        <v>1</v>
      </c>
      <c r="H3823" s="145"/>
      <c r="I3823" s="144">
        <v>1</v>
      </c>
      <c r="J3823" s="146">
        <f t="shared" si="36"/>
        <v>0</v>
      </c>
    </row>
    <row r="3824" spans="1:10" x14ac:dyDescent="0.3">
      <c r="A3824">
        <v>2016</v>
      </c>
      <c r="B3824" t="s">
        <v>15</v>
      </c>
      <c r="C3824" t="str">
        <f>VLOOKUP(B3824,lookup!A:C,3,FALSE)</f>
        <v>Non Metropolitan Fire Authorities</v>
      </c>
      <c r="D3824" t="str">
        <f>VLOOKUP(B3824,lookup!A:D,4,FALSE)</f>
        <v>E31000006</v>
      </c>
      <c r="E3824" s="32" t="s">
        <v>1087</v>
      </c>
      <c r="F3824" t="s">
        <v>150</v>
      </c>
      <c r="G3824" s="29">
        <v>0</v>
      </c>
      <c r="H3824" s="145"/>
      <c r="I3824" s="144">
        <v>0</v>
      </c>
      <c r="J3824" s="146">
        <f t="shared" si="36"/>
        <v>0</v>
      </c>
    </row>
    <row r="3825" spans="1:10" x14ac:dyDescent="0.3">
      <c r="A3825">
        <v>2016</v>
      </c>
      <c r="B3825" t="s">
        <v>15</v>
      </c>
      <c r="C3825" t="str">
        <f>VLOOKUP(B3825,lookup!A:C,3,FALSE)</f>
        <v>Non Metropolitan Fire Authorities</v>
      </c>
      <c r="D3825" t="str">
        <f>VLOOKUP(B3825,lookup!A:D,4,FALSE)</f>
        <v>E31000006</v>
      </c>
      <c r="E3825" t="s">
        <v>176</v>
      </c>
      <c r="F3825" t="s">
        <v>150</v>
      </c>
      <c r="G3825" s="29">
        <v>3</v>
      </c>
      <c r="H3825" s="145"/>
      <c r="I3825" s="144">
        <v>3</v>
      </c>
      <c r="J3825" s="146">
        <f t="shared" si="36"/>
        <v>0</v>
      </c>
    </row>
    <row r="3826" spans="1:10" x14ac:dyDescent="0.3">
      <c r="A3826">
        <v>2016</v>
      </c>
      <c r="B3826" t="s">
        <v>18</v>
      </c>
      <c r="C3826" t="str">
        <f>VLOOKUP(B3826,lookup!A:C,3,FALSE)</f>
        <v>Non Metropolitan Fire Authorities</v>
      </c>
      <c r="D3826" t="str">
        <f>VLOOKUP(B3826,lookup!A:D,4,FALSE)</f>
        <v>E31000007</v>
      </c>
      <c r="E3826" t="s">
        <v>175</v>
      </c>
      <c r="F3826" t="s">
        <v>157</v>
      </c>
      <c r="G3826" s="29">
        <v>357</v>
      </c>
      <c r="H3826" s="145"/>
      <c r="I3826" s="144">
        <v>357</v>
      </c>
      <c r="J3826" s="146">
        <f t="shared" si="36"/>
        <v>0</v>
      </c>
    </row>
    <row r="3827" spans="1:10" x14ac:dyDescent="0.3">
      <c r="A3827">
        <v>2016</v>
      </c>
      <c r="B3827" t="s">
        <v>18</v>
      </c>
      <c r="C3827" t="str">
        <f>VLOOKUP(B3827,lookup!A:C,3,FALSE)</f>
        <v>Non Metropolitan Fire Authorities</v>
      </c>
      <c r="D3827" t="str">
        <f>VLOOKUP(B3827,lookup!A:D,4,FALSE)</f>
        <v>E31000007</v>
      </c>
      <c r="E3827" t="s">
        <v>177</v>
      </c>
      <c r="F3827" t="s">
        <v>157</v>
      </c>
      <c r="G3827" s="29">
        <v>2</v>
      </c>
      <c r="H3827" s="145"/>
      <c r="I3827" s="144">
        <v>2</v>
      </c>
      <c r="J3827" s="146">
        <f t="shared" si="36"/>
        <v>0</v>
      </c>
    </row>
    <row r="3828" spans="1:10" x14ac:dyDescent="0.3">
      <c r="A3828">
        <v>2016</v>
      </c>
      <c r="B3828" t="s">
        <v>18</v>
      </c>
      <c r="C3828" t="str">
        <f>VLOOKUP(B3828,lookup!A:C,3,FALSE)</f>
        <v>Non Metropolitan Fire Authorities</v>
      </c>
      <c r="D3828" t="str">
        <f>VLOOKUP(B3828,lookup!A:D,4,FALSE)</f>
        <v>E31000007</v>
      </c>
      <c r="E3828" t="s">
        <v>178</v>
      </c>
      <c r="F3828" t="s">
        <v>157</v>
      </c>
      <c r="G3828" s="29">
        <v>2</v>
      </c>
      <c r="H3828" s="145"/>
      <c r="I3828" s="144">
        <v>2</v>
      </c>
      <c r="J3828" s="146">
        <f t="shared" si="36"/>
        <v>0</v>
      </c>
    </row>
    <row r="3829" spans="1:10" x14ac:dyDescent="0.3">
      <c r="A3829">
        <v>2016</v>
      </c>
      <c r="B3829" t="s">
        <v>18</v>
      </c>
      <c r="C3829" t="str">
        <f>VLOOKUP(B3829,lookup!A:C,3,FALSE)</f>
        <v>Non Metropolitan Fire Authorities</v>
      </c>
      <c r="D3829" t="str">
        <f>VLOOKUP(B3829,lookup!A:D,4,FALSE)</f>
        <v>E31000007</v>
      </c>
      <c r="E3829" t="s">
        <v>179</v>
      </c>
      <c r="F3829" t="s">
        <v>157</v>
      </c>
      <c r="G3829" s="29">
        <v>2</v>
      </c>
      <c r="H3829" s="145"/>
      <c r="I3829" s="144">
        <v>2</v>
      </c>
      <c r="J3829" s="146">
        <f t="shared" si="36"/>
        <v>0</v>
      </c>
    </row>
    <row r="3830" spans="1:10" x14ac:dyDescent="0.3">
      <c r="A3830">
        <v>2016</v>
      </c>
      <c r="B3830" t="s">
        <v>18</v>
      </c>
      <c r="C3830" t="str">
        <f>VLOOKUP(B3830,lookup!A:C,3,FALSE)</f>
        <v>Non Metropolitan Fire Authorities</v>
      </c>
      <c r="D3830" t="str">
        <f>VLOOKUP(B3830,lookup!A:D,4,FALSE)</f>
        <v>E31000007</v>
      </c>
      <c r="E3830" s="32" t="s">
        <v>1087</v>
      </c>
      <c r="F3830" t="s">
        <v>157</v>
      </c>
      <c r="G3830" s="29">
        <v>0</v>
      </c>
      <c r="H3830" s="145"/>
      <c r="I3830" s="144">
        <v>0</v>
      </c>
      <c r="J3830" s="146">
        <f t="shared" si="36"/>
        <v>0</v>
      </c>
    </row>
    <row r="3831" spans="1:10" x14ac:dyDescent="0.3">
      <c r="A3831">
        <v>2016</v>
      </c>
      <c r="B3831" t="s">
        <v>18</v>
      </c>
      <c r="C3831" t="str">
        <f>VLOOKUP(B3831,lookup!A:C,3,FALSE)</f>
        <v>Non Metropolitan Fire Authorities</v>
      </c>
      <c r="D3831" t="str">
        <f>VLOOKUP(B3831,lookup!A:D,4,FALSE)</f>
        <v>E31000007</v>
      </c>
      <c r="E3831" t="s">
        <v>176</v>
      </c>
      <c r="F3831" t="s">
        <v>157</v>
      </c>
      <c r="G3831" s="29">
        <v>0</v>
      </c>
      <c r="H3831" s="145"/>
      <c r="I3831" s="144">
        <v>0</v>
      </c>
      <c r="J3831" s="146">
        <f t="shared" si="36"/>
        <v>0</v>
      </c>
    </row>
    <row r="3832" spans="1:10" x14ac:dyDescent="0.3">
      <c r="A3832">
        <v>2016</v>
      </c>
      <c r="B3832" t="s">
        <v>18</v>
      </c>
      <c r="C3832" t="str">
        <f>VLOOKUP(B3832,lookup!A:C,3,FALSE)</f>
        <v>Non Metropolitan Fire Authorities</v>
      </c>
      <c r="D3832" t="str">
        <f>VLOOKUP(B3832,lookup!A:D,4,FALSE)</f>
        <v>E31000007</v>
      </c>
      <c r="E3832" t="s">
        <v>175</v>
      </c>
      <c r="F3832" t="s">
        <v>158</v>
      </c>
      <c r="G3832" s="29">
        <v>81</v>
      </c>
      <c r="H3832" s="145"/>
      <c r="I3832" s="144">
        <v>81</v>
      </c>
      <c r="J3832" s="146">
        <f t="shared" si="36"/>
        <v>0</v>
      </c>
    </row>
    <row r="3833" spans="1:10" x14ac:dyDescent="0.3">
      <c r="A3833">
        <v>2016</v>
      </c>
      <c r="B3833" t="s">
        <v>18</v>
      </c>
      <c r="C3833" t="str">
        <f>VLOOKUP(B3833,lookup!A:C,3,FALSE)</f>
        <v>Non Metropolitan Fire Authorities</v>
      </c>
      <c r="D3833" t="str">
        <f>VLOOKUP(B3833,lookup!A:D,4,FALSE)</f>
        <v>E31000007</v>
      </c>
      <c r="E3833" t="s">
        <v>177</v>
      </c>
      <c r="F3833" t="s">
        <v>158</v>
      </c>
      <c r="G3833" s="29">
        <v>0</v>
      </c>
      <c r="H3833" s="145"/>
      <c r="I3833" s="144">
        <v>0</v>
      </c>
      <c r="J3833" s="146">
        <f t="shared" si="36"/>
        <v>0</v>
      </c>
    </row>
    <row r="3834" spans="1:10" x14ac:dyDescent="0.3">
      <c r="A3834">
        <v>2016</v>
      </c>
      <c r="B3834" t="s">
        <v>18</v>
      </c>
      <c r="C3834" t="str">
        <f>VLOOKUP(B3834,lookup!A:C,3,FALSE)</f>
        <v>Non Metropolitan Fire Authorities</v>
      </c>
      <c r="D3834" t="str">
        <f>VLOOKUP(B3834,lookup!A:D,4,FALSE)</f>
        <v>E31000007</v>
      </c>
      <c r="E3834" t="s">
        <v>178</v>
      </c>
      <c r="F3834" t="s">
        <v>158</v>
      </c>
      <c r="G3834" s="29">
        <v>0</v>
      </c>
      <c r="H3834" s="145"/>
      <c r="I3834" s="144">
        <v>0</v>
      </c>
      <c r="J3834" s="146">
        <f t="shared" si="36"/>
        <v>0</v>
      </c>
    </row>
    <row r="3835" spans="1:10" x14ac:dyDescent="0.3">
      <c r="A3835">
        <v>2016</v>
      </c>
      <c r="B3835" t="s">
        <v>18</v>
      </c>
      <c r="C3835" t="str">
        <f>VLOOKUP(B3835,lookup!A:C,3,FALSE)</f>
        <v>Non Metropolitan Fire Authorities</v>
      </c>
      <c r="D3835" t="str">
        <f>VLOOKUP(B3835,lookup!A:D,4,FALSE)</f>
        <v>E31000007</v>
      </c>
      <c r="E3835" t="s">
        <v>179</v>
      </c>
      <c r="F3835" t="s">
        <v>158</v>
      </c>
      <c r="G3835" s="29">
        <v>0</v>
      </c>
      <c r="H3835" s="145"/>
      <c r="I3835" s="144">
        <v>0</v>
      </c>
      <c r="J3835" s="146">
        <f t="shared" si="36"/>
        <v>0</v>
      </c>
    </row>
    <row r="3836" spans="1:10" x14ac:dyDescent="0.3">
      <c r="A3836">
        <v>2016</v>
      </c>
      <c r="B3836" t="s">
        <v>18</v>
      </c>
      <c r="C3836" t="str">
        <f>VLOOKUP(B3836,lookup!A:C,3,FALSE)</f>
        <v>Non Metropolitan Fire Authorities</v>
      </c>
      <c r="D3836" t="str">
        <f>VLOOKUP(B3836,lookup!A:D,4,FALSE)</f>
        <v>E31000007</v>
      </c>
      <c r="E3836" s="32" t="s">
        <v>1087</v>
      </c>
      <c r="F3836" t="s">
        <v>158</v>
      </c>
      <c r="G3836" s="29">
        <v>0</v>
      </c>
      <c r="H3836" s="145"/>
      <c r="I3836" s="144">
        <v>0</v>
      </c>
      <c r="J3836" s="146">
        <f t="shared" si="36"/>
        <v>0</v>
      </c>
    </row>
    <row r="3837" spans="1:10" x14ac:dyDescent="0.3">
      <c r="A3837">
        <v>2016</v>
      </c>
      <c r="B3837" t="s">
        <v>18</v>
      </c>
      <c r="C3837" t="str">
        <f>VLOOKUP(B3837,lookup!A:C,3,FALSE)</f>
        <v>Non Metropolitan Fire Authorities</v>
      </c>
      <c r="D3837" t="str">
        <f>VLOOKUP(B3837,lookup!A:D,4,FALSE)</f>
        <v>E31000007</v>
      </c>
      <c r="E3837" t="s">
        <v>176</v>
      </c>
      <c r="F3837" t="s">
        <v>158</v>
      </c>
      <c r="G3837" s="29">
        <v>0</v>
      </c>
      <c r="H3837" s="145"/>
      <c r="I3837" s="144">
        <v>0</v>
      </c>
      <c r="J3837" s="146">
        <f t="shared" si="36"/>
        <v>0</v>
      </c>
    </row>
    <row r="3838" spans="1:10" x14ac:dyDescent="0.3">
      <c r="A3838">
        <v>2016</v>
      </c>
      <c r="B3838" t="s">
        <v>18</v>
      </c>
      <c r="C3838" t="str">
        <f>VLOOKUP(B3838,lookup!A:C,3,FALSE)</f>
        <v>Non Metropolitan Fire Authorities</v>
      </c>
      <c r="D3838" t="str">
        <f>VLOOKUP(B3838,lookup!A:D,4,FALSE)</f>
        <v>E31000007</v>
      </c>
      <c r="E3838" t="s">
        <v>175</v>
      </c>
      <c r="F3838" t="s">
        <v>149</v>
      </c>
      <c r="G3838" s="29">
        <v>21</v>
      </c>
      <c r="H3838" s="145"/>
      <c r="I3838" s="144">
        <v>21</v>
      </c>
      <c r="J3838" s="146">
        <f t="shared" si="36"/>
        <v>0</v>
      </c>
    </row>
    <row r="3839" spans="1:10" x14ac:dyDescent="0.3">
      <c r="A3839">
        <v>2016</v>
      </c>
      <c r="B3839" t="s">
        <v>18</v>
      </c>
      <c r="C3839" t="str">
        <f>VLOOKUP(B3839,lookup!A:C,3,FALSE)</f>
        <v>Non Metropolitan Fire Authorities</v>
      </c>
      <c r="D3839" t="str">
        <f>VLOOKUP(B3839,lookup!A:D,4,FALSE)</f>
        <v>E31000007</v>
      </c>
      <c r="E3839" t="s">
        <v>177</v>
      </c>
      <c r="F3839" t="s">
        <v>149</v>
      </c>
      <c r="G3839" s="29">
        <v>0</v>
      </c>
      <c r="H3839" s="145"/>
      <c r="I3839" s="144">
        <v>0</v>
      </c>
      <c r="J3839" s="146">
        <f t="shared" si="36"/>
        <v>0</v>
      </c>
    </row>
    <row r="3840" spans="1:10" x14ac:dyDescent="0.3">
      <c r="A3840">
        <v>2016</v>
      </c>
      <c r="B3840" t="s">
        <v>18</v>
      </c>
      <c r="C3840" t="str">
        <f>VLOOKUP(B3840,lookup!A:C,3,FALSE)</f>
        <v>Non Metropolitan Fire Authorities</v>
      </c>
      <c r="D3840" t="str">
        <f>VLOOKUP(B3840,lookup!A:D,4,FALSE)</f>
        <v>E31000007</v>
      </c>
      <c r="E3840" t="s">
        <v>178</v>
      </c>
      <c r="F3840" t="s">
        <v>149</v>
      </c>
      <c r="G3840" s="29">
        <v>0</v>
      </c>
      <c r="H3840" s="145"/>
      <c r="I3840" s="144">
        <v>0</v>
      </c>
      <c r="J3840" s="146">
        <f t="shared" si="36"/>
        <v>0</v>
      </c>
    </row>
    <row r="3841" spans="1:10" x14ac:dyDescent="0.3">
      <c r="A3841">
        <v>2016</v>
      </c>
      <c r="B3841" t="s">
        <v>18</v>
      </c>
      <c r="C3841" t="str">
        <f>VLOOKUP(B3841,lookup!A:C,3,FALSE)</f>
        <v>Non Metropolitan Fire Authorities</v>
      </c>
      <c r="D3841" t="str">
        <f>VLOOKUP(B3841,lookup!A:D,4,FALSE)</f>
        <v>E31000007</v>
      </c>
      <c r="E3841" t="s">
        <v>179</v>
      </c>
      <c r="F3841" t="s">
        <v>149</v>
      </c>
      <c r="G3841" s="29">
        <v>0</v>
      </c>
      <c r="H3841" s="145"/>
      <c r="I3841" s="144">
        <v>0</v>
      </c>
      <c r="J3841" s="146">
        <f t="shared" si="36"/>
        <v>0</v>
      </c>
    </row>
    <row r="3842" spans="1:10" x14ac:dyDescent="0.3">
      <c r="A3842">
        <v>2016</v>
      </c>
      <c r="B3842" t="s">
        <v>18</v>
      </c>
      <c r="C3842" t="str">
        <f>VLOOKUP(B3842,lookup!A:C,3,FALSE)</f>
        <v>Non Metropolitan Fire Authorities</v>
      </c>
      <c r="D3842" t="str">
        <f>VLOOKUP(B3842,lookup!A:D,4,FALSE)</f>
        <v>E31000007</v>
      </c>
      <c r="E3842" s="32" t="s">
        <v>1087</v>
      </c>
      <c r="F3842" t="s">
        <v>149</v>
      </c>
      <c r="G3842" s="29">
        <v>0</v>
      </c>
      <c r="H3842" s="145"/>
      <c r="I3842" s="144">
        <v>0</v>
      </c>
      <c r="J3842" s="146">
        <f t="shared" si="36"/>
        <v>0</v>
      </c>
    </row>
    <row r="3843" spans="1:10" x14ac:dyDescent="0.3">
      <c r="A3843">
        <v>2016</v>
      </c>
      <c r="B3843" t="s">
        <v>18</v>
      </c>
      <c r="C3843" t="str">
        <f>VLOOKUP(B3843,lookup!A:C,3,FALSE)</f>
        <v>Non Metropolitan Fire Authorities</v>
      </c>
      <c r="D3843" t="str">
        <f>VLOOKUP(B3843,lookup!A:D,4,FALSE)</f>
        <v>E31000007</v>
      </c>
      <c r="E3843" t="s">
        <v>176</v>
      </c>
      <c r="F3843" t="s">
        <v>149</v>
      </c>
      <c r="G3843" s="29">
        <v>0</v>
      </c>
      <c r="H3843" s="145"/>
      <c r="I3843" s="144">
        <v>0</v>
      </c>
      <c r="J3843" s="146">
        <f t="shared" ref="J3843:J3906" si="37">G3843-I3843</f>
        <v>0</v>
      </c>
    </row>
    <row r="3844" spans="1:10" x14ac:dyDescent="0.3">
      <c r="A3844">
        <v>2016</v>
      </c>
      <c r="B3844" t="s">
        <v>18</v>
      </c>
      <c r="C3844" t="str">
        <f>VLOOKUP(B3844,lookup!A:C,3,FALSE)</f>
        <v>Non Metropolitan Fire Authorities</v>
      </c>
      <c r="D3844" t="str">
        <f>VLOOKUP(B3844,lookup!A:D,4,FALSE)</f>
        <v>E31000007</v>
      </c>
      <c r="E3844" t="s">
        <v>175</v>
      </c>
      <c r="F3844" t="s">
        <v>150</v>
      </c>
      <c r="G3844" s="29">
        <v>108</v>
      </c>
      <c r="H3844" s="145"/>
      <c r="I3844" s="144">
        <v>108</v>
      </c>
      <c r="J3844" s="146">
        <f t="shared" si="37"/>
        <v>0</v>
      </c>
    </row>
    <row r="3845" spans="1:10" x14ac:dyDescent="0.3">
      <c r="A3845">
        <v>2016</v>
      </c>
      <c r="B3845" t="s">
        <v>18</v>
      </c>
      <c r="C3845" t="str">
        <f>VLOOKUP(B3845,lookup!A:C,3,FALSE)</f>
        <v>Non Metropolitan Fire Authorities</v>
      </c>
      <c r="D3845" t="str">
        <f>VLOOKUP(B3845,lookup!A:D,4,FALSE)</f>
        <v>E31000007</v>
      </c>
      <c r="E3845" t="s">
        <v>177</v>
      </c>
      <c r="F3845" t="s">
        <v>150</v>
      </c>
      <c r="G3845" s="29">
        <v>1</v>
      </c>
      <c r="H3845" s="145"/>
      <c r="I3845" s="144">
        <v>1</v>
      </c>
      <c r="J3845" s="146">
        <f t="shared" si="37"/>
        <v>0</v>
      </c>
    </row>
    <row r="3846" spans="1:10" x14ac:dyDescent="0.3">
      <c r="A3846">
        <v>2016</v>
      </c>
      <c r="B3846" t="s">
        <v>18</v>
      </c>
      <c r="C3846" t="str">
        <f>VLOOKUP(B3846,lookup!A:C,3,FALSE)</f>
        <v>Non Metropolitan Fire Authorities</v>
      </c>
      <c r="D3846" t="str">
        <f>VLOOKUP(B3846,lookup!A:D,4,FALSE)</f>
        <v>E31000007</v>
      </c>
      <c r="E3846" t="s">
        <v>178</v>
      </c>
      <c r="F3846" t="s">
        <v>150</v>
      </c>
      <c r="G3846" s="29">
        <v>2</v>
      </c>
      <c r="H3846" s="145"/>
      <c r="I3846" s="144">
        <v>2</v>
      </c>
      <c r="J3846" s="146">
        <f t="shared" si="37"/>
        <v>0</v>
      </c>
    </row>
    <row r="3847" spans="1:10" x14ac:dyDescent="0.3">
      <c r="A3847">
        <v>2016</v>
      </c>
      <c r="B3847" t="s">
        <v>18</v>
      </c>
      <c r="C3847" t="str">
        <f>VLOOKUP(B3847,lookup!A:C,3,FALSE)</f>
        <v>Non Metropolitan Fire Authorities</v>
      </c>
      <c r="D3847" t="str">
        <f>VLOOKUP(B3847,lookup!A:D,4,FALSE)</f>
        <v>E31000007</v>
      </c>
      <c r="E3847" t="s">
        <v>179</v>
      </c>
      <c r="F3847" t="s">
        <v>150</v>
      </c>
      <c r="G3847" s="29">
        <v>0</v>
      </c>
      <c r="H3847" s="145"/>
      <c r="I3847" s="144">
        <v>0</v>
      </c>
      <c r="J3847" s="146">
        <f t="shared" si="37"/>
        <v>0</v>
      </c>
    </row>
    <row r="3848" spans="1:10" x14ac:dyDescent="0.3">
      <c r="A3848">
        <v>2016</v>
      </c>
      <c r="B3848" t="s">
        <v>18</v>
      </c>
      <c r="C3848" t="str">
        <f>VLOOKUP(B3848,lookup!A:C,3,FALSE)</f>
        <v>Non Metropolitan Fire Authorities</v>
      </c>
      <c r="D3848" t="str">
        <f>VLOOKUP(B3848,lookup!A:D,4,FALSE)</f>
        <v>E31000007</v>
      </c>
      <c r="E3848" s="32" t="s">
        <v>1087</v>
      </c>
      <c r="F3848" t="s">
        <v>150</v>
      </c>
      <c r="G3848" s="29">
        <v>1</v>
      </c>
      <c r="H3848" s="145"/>
      <c r="I3848" s="144">
        <v>1</v>
      </c>
      <c r="J3848" s="146">
        <f t="shared" si="37"/>
        <v>0</v>
      </c>
    </row>
    <row r="3849" spans="1:10" x14ac:dyDescent="0.3">
      <c r="A3849">
        <v>2016</v>
      </c>
      <c r="B3849" t="s">
        <v>18</v>
      </c>
      <c r="C3849" t="str">
        <f>VLOOKUP(B3849,lookup!A:C,3,FALSE)</f>
        <v>Non Metropolitan Fire Authorities</v>
      </c>
      <c r="D3849" t="str">
        <f>VLOOKUP(B3849,lookup!A:D,4,FALSE)</f>
        <v>E31000007</v>
      </c>
      <c r="E3849" t="s">
        <v>176</v>
      </c>
      <c r="F3849" t="s">
        <v>150</v>
      </c>
      <c r="G3849" s="29">
        <v>0</v>
      </c>
      <c r="H3849" s="145"/>
      <c r="I3849" s="144">
        <v>0</v>
      </c>
      <c r="J3849" s="146">
        <f t="shared" si="37"/>
        <v>0</v>
      </c>
    </row>
    <row r="3850" spans="1:10" x14ac:dyDescent="0.3">
      <c r="A3850">
        <v>2016</v>
      </c>
      <c r="B3850" t="s">
        <v>21</v>
      </c>
      <c r="C3850" t="str">
        <f>VLOOKUP(B3850,lookup!A:C,3,FALSE)</f>
        <v>Non Metropolitan Fire Authorities</v>
      </c>
      <c r="D3850" t="str">
        <f>VLOOKUP(B3850,lookup!A:D,4,FALSE)</f>
        <v>E31000008</v>
      </c>
      <c r="E3850" t="s">
        <v>175</v>
      </c>
      <c r="F3850" t="s">
        <v>157</v>
      </c>
      <c r="G3850" s="29">
        <v>171</v>
      </c>
      <c r="H3850" s="145"/>
      <c r="I3850" s="144">
        <v>171</v>
      </c>
      <c r="J3850" s="146">
        <f t="shared" si="37"/>
        <v>0</v>
      </c>
    </row>
    <row r="3851" spans="1:10" x14ac:dyDescent="0.3">
      <c r="A3851">
        <v>2016</v>
      </c>
      <c r="B3851" t="s">
        <v>21</v>
      </c>
      <c r="C3851" t="str">
        <f>VLOOKUP(B3851,lookup!A:C,3,FALSE)</f>
        <v>Non Metropolitan Fire Authorities</v>
      </c>
      <c r="D3851" t="str">
        <f>VLOOKUP(B3851,lookup!A:D,4,FALSE)</f>
        <v>E31000008</v>
      </c>
      <c r="E3851" t="s">
        <v>177</v>
      </c>
      <c r="F3851" t="s">
        <v>157</v>
      </c>
      <c r="G3851" s="29">
        <v>3</v>
      </c>
      <c r="H3851" s="145"/>
      <c r="I3851" s="144">
        <v>3</v>
      </c>
      <c r="J3851" s="146">
        <f t="shared" si="37"/>
        <v>0</v>
      </c>
    </row>
    <row r="3852" spans="1:10" x14ac:dyDescent="0.3">
      <c r="A3852">
        <v>2016</v>
      </c>
      <c r="B3852" t="s">
        <v>21</v>
      </c>
      <c r="C3852" t="str">
        <f>VLOOKUP(B3852,lookup!A:C,3,FALSE)</f>
        <v>Non Metropolitan Fire Authorities</v>
      </c>
      <c r="D3852" t="str">
        <f>VLOOKUP(B3852,lookup!A:D,4,FALSE)</f>
        <v>E31000008</v>
      </c>
      <c r="E3852" t="s">
        <v>178</v>
      </c>
      <c r="F3852" t="s">
        <v>157</v>
      </c>
      <c r="G3852" s="29">
        <v>0</v>
      </c>
      <c r="H3852" s="145"/>
      <c r="I3852" s="144">
        <v>0</v>
      </c>
      <c r="J3852" s="146">
        <f t="shared" si="37"/>
        <v>0</v>
      </c>
    </row>
    <row r="3853" spans="1:10" x14ac:dyDescent="0.3">
      <c r="A3853">
        <v>2016</v>
      </c>
      <c r="B3853" t="s">
        <v>21</v>
      </c>
      <c r="C3853" t="str">
        <f>VLOOKUP(B3853,lookup!A:C,3,FALSE)</f>
        <v>Non Metropolitan Fire Authorities</v>
      </c>
      <c r="D3853" t="str">
        <f>VLOOKUP(B3853,lookup!A:D,4,FALSE)</f>
        <v>E31000008</v>
      </c>
      <c r="E3853" t="s">
        <v>179</v>
      </c>
      <c r="F3853" t="s">
        <v>157</v>
      </c>
      <c r="G3853" s="29">
        <v>1</v>
      </c>
      <c r="H3853" s="145"/>
      <c r="I3853" s="144">
        <v>1</v>
      </c>
      <c r="J3853" s="146">
        <f t="shared" si="37"/>
        <v>0</v>
      </c>
    </row>
    <row r="3854" spans="1:10" x14ac:dyDescent="0.3">
      <c r="A3854">
        <v>2016</v>
      </c>
      <c r="B3854" t="s">
        <v>21</v>
      </c>
      <c r="C3854" t="str">
        <f>VLOOKUP(B3854,lookup!A:C,3,FALSE)</f>
        <v>Non Metropolitan Fire Authorities</v>
      </c>
      <c r="D3854" t="str">
        <f>VLOOKUP(B3854,lookup!A:D,4,FALSE)</f>
        <v>E31000008</v>
      </c>
      <c r="E3854" s="32" t="s">
        <v>1087</v>
      </c>
      <c r="F3854" t="s">
        <v>157</v>
      </c>
      <c r="G3854" s="29">
        <v>2</v>
      </c>
      <c r="H3854" s="145"/>
      <c r="I3854" s="144">
        <v>2</v>
      </c>
      <c r="J3854" s="146">
        <f t="shared" si="37"/>
        <v>0</v>
      </c>
    </row>
    <row r="3855" spans="1:10" x14ac:dyDescent="0.3">
      <c r="A3855">
        <v>2016</v>
      </c>
      <c r="B3855" t="s">
        <v>21</v>
      </c>
      <c r="C3855" t="str">
        <f>VLOOKUP(B3855,lookup!A:C,3,FALSE)</f>
        <v>Non Metropolitan Fire Authorities</v>
      </c>
      <c r="D3855" t="str">
        <f>VLOOKUP(B3855,lookup!A:D,4,FALSE)</f>
        <v>E31000008</v>
      </c>
      <c r="E3855" t="s">
        <v>176</v>
      </c>
      <c r="F3855" t="s">
        <v>157</v>
      </c>
      <c r="G3855" s="29">
        <v>14</v>
      </c>
      <c r="H3855" s="145"/>
      <c r="I3855" s="144">
        <v>14</v>
      </c>
      <c r="J3855" s="146">
        <f t="shared" si="37"/>
        <v>0</v>
      </c>
    </row>
    <row r="3856" spans="1:10" x14ac:dyDescent="0.3">
      <c r="A3856">
        <v>2016</v>
      </c>
      <c r="B3856" t="s">
        <v>21</v>
      </c>
      <c r="C3856" t="str">
        <f>VLOOKUP(B3856,lookup!A:C,3,FALSE)</f>
        <v>Non Metropolitan Fire Authorities</v>
      </c>
      <c r="D3856" t="str">
        <f>VLOOKUP(B3856,lookup!A:D,4,FALSE)</f>
        <v>E31000008</v>
      </c>
      <c r="E3856" t="s">
        <v>175</v>
      </c>
      <c r="F3856" t="s">
        <v>158</v>
      </c>
      <c r="G3856" s="29">
        <v>386</v>
      </c>
      <c r="H3856" s="145"/>
      <c r="I3856" s="144">
        <v>386</v>
      </c>
      <c r="J3856" s="146">
        <f t="shared" si="37"/>
        <v>0</v>
      </c>
    </row>
    <row r="3857" spans="1:10" x14ac:dyDescent="0.3">
      <c r="A3857">
        <v>2016</v>
      </c>
      <c r="B3857" t="s">
        <v>21</v>
      </c>
      <c r="C3857" t="str">
        <f>VLOOKUP(B3857,lookup!A:C,3,FALSE)</f>
        <v>Non Metropolitan Fire Authorities</v>
      </c>
      <c r="D3857" t="str">
        <f>VLOOKUP(B3857,lookup!A:D,4,FALSE)</f>
        <v>E31000008</v>
      </c>
      <c r="E3857" t="s">
        <v>177</v>
      </c>
      <c r="F3857" t="s">
        <v>158</v>
      </c>
      <c r="G3857" s="29">
        <v>5</v>
      </c>
      <c r="H3857" s="145"/>
      <c r="I3857" s="144">
        <v>5</v>
      </c>
      <c r="J3857" s="146">
        <f t="shared" si="37"/>
        <v>0</v>
      </c>
    </row>
    <row r="3858" spans="1:10" x14ac:dyDescent="0.3">
      <c r="A3858">
        <v>2016</v>
      </c>
      <c r="B3858" t="s">
        <v>21</v>
      </c>
      <c r="C3858" t="str">
        <f>VLOOKUP(B3858,lookup!A:C,3,FALSE)</f>
        <v>Non Metropolitan Fire Authorities</v>
      </c>
      <c r="D3858" t="str">
        <f>VLOOKUP(B3858,lookup!A:D,4,FALSE)</f>
        <v>E31000008</v>
      </c>
      <c r="E3858" t="s">
        <v>178</v>
      </c>
      <c r="F3858" t="s">
        <v>158</v>
      </c>
      <c r="G3858" s="29">
        <v>0</v>
      </c>
      <c r="H3858" s="145"/>
      <c r="I3858" s="144">
        <v>0</v>
      </c>
      <c r="J3858" s="146">
        <f t="shared" si="37"/>
        <v>0</v>
      </c>
    </row>
    <row r="3859" spans="1:10" x14ac:dyDescent="0.3">
      <c r="A3859">
        <v>2016</v>
      </c>
      <c r="B3859" t="s">
        <v>21</v>
      </c>
      <c r="C3859" t="str">
        <f>VLOOKUP(B3859,lookup!A:C,3,FALSE)</f>
        <v>Non Metropolitan Fire Authorities</v>
      </c>
      <c r="D3859" t="str">
        <f>VLOOKUP(B3859,lookup!A:D,4,FALSE)</f>
        <v>E31000008</v>
      </c>
      <c r="E3859" t="s">
        <v>179</v>
      </c>
      <c r="F3859" t="s">
        <v>158</v>
      </c>
      <c r="G3859" s="29">
        <v>2</v>
      </c>
      <c r="H3859" s="145"/>
      <c r="I3859" s="144">
        <v>2</v>
      </c>
      <c r="J3859" s="146">
        <f t="shared" si="37"/>
        <v>0</v>
      </c>
    </row>
    <row r="3860" spans="1:10" x14ac:dyDescent="0.3">
      <c r="A3860">
        <v>2016</v>
      </c>
      <c r="B3860" t="s">
        <v>21</v>
      </c>
      <c r="C3860" t="str">
        <f>VLOOKUP(B3860,lookup!A:C,3,FALSE)</f>
        <v>Non Metropolitan Fire Authorities</v>
      </c>
      <c r="D3860" t="str">
        <f>VLOOKUP(B3860,lookup!A:D,4,FALSE)</f>
        <v>E31000008</v>
      </c>
      <c r="E3860" s="32" t="s">
        <v>1087</v>
      </c>
      <c r="F3860" t="s">
        <v>158</v>
      </c>
      <c r="G3860" s="29">
        <v>0</v>
      </c>
      <c r="H3860" s="145"/>
      <c r="I3860" s="144">
        <v>0</v>
      </c>
      <c r="J3860" s="146">
        <f t="shared" si="37"/>
        <v>0</v>
      </c>
    </row>
    <row r="3861" spans="1:10" x14ac:dyDescent="0.3">
      <c r="A3861">
        <v>2016</v>
      </c>
      <c r="B3861" t="s">
        <v>21</v>
      </c>
      <c r="C3861" t="str">
        <f>VLOOKUP(B3861,lookup!A:C,3,FALSE)</f>
        <v>Non Metropolitan Fire Authorities</v>
      </c>
      <c r="D3861" t="str">
        <f>VLOOKUP(B3861,lookup!A:D,4,FALSE)</f>
        <v>E31000008</v>
      </c>
      <c r="E3861" t="s">
        <v>176</v>
      </c>
      <c r="F3861" t="s">
        <v>158</v>
      </c>
      <c r="G3861" s="29">
        <v>34</v>
      </c>
      <c r="H3861" s="145"/>
      <c r="I3861" s="144">
        <v>34</v>
      </c>
      <c r="J3861" s="146">
        <f t="shared" si="37"/>
        <v>0</v>
      </c>
    </row>
    <row r="3862" spans="1:10" x14ac:dyDescent="0.3">
      <c r="A3862">
        <v>2016</v>
      </c>
      <c r="B3862" t="s">
        <v>21</v>
      </c>
      <c r="C3862" t="str">
        <f>VLOOKUP(B3862,lookup!A:C,3,FALSE)</f>
        <v>Non Metropolitan Fire Authorities</v>
      </c>
      <c r="D3862" t="str">
        <f>VLOOKUP(B3862,lookup!A:D,4,FALSE)</f>
        <v>E31000008</v>
      </c>
      <c r="E3862" t="s">
        <v>175</v>
      </c>
      <c r="F3862" t="s">
        <v>149</v>
      </c>
      <c r="G3862" s="29">
        <v>16</v>
      </c>
      <c r="H3862" s="145"/>
      <c r="I3862" s="144">
        <v>16</v>
      </c>
      <c r="J3862" s="146">
        <f t="shared" si="37"/>
        <v>0</v>
      </c>
    </row>
    <row r="3863" spans="1:10" x14ac:dyDescent="0.3">
      <c r="A3863">
        <v>2016</v>
      </c>
      <c r="B3863" t="s">
        <v>21</v>
      </c>
      <c r="C3863" t="str">
        <f>VLOOKUP(B3863,lookup!A:C,3,FALSE)</f>
        <v>Non Metropolitan Fire Authorities</v>
      </c>
      <c r="D3863" t="str">
        <f>VLOOKUP(B3863,lookup!A:D,4,FALSE)</f>
        <v>E31000008</v>
      </c>
      <c r="E3863" t="s">
        <v>177</v>
      </c>
      <c r="F3863" t="s">
        <v>149</v>
      </c>
      <c r="G3863" s="29">
        <v>0</v>
      </c>
      <c r="H3863" s="145"/>
      <c r="I3863" s="144">
        <v>0</v>
      </c>
      <c r="J3863" s="146">
        <f t="shared" si="37"/>
        <v>0</v>
      </c>
    </row>
    <row r="3864" spans="1:10" x14ac:dyDescent="0.3">
      <c r="A3864">
        <v>2016</v>
      </c>
      <c r="B3864" t="s">
        <v>21</v>
      </c>
      <c r="C3864" t="str">
        <f>VLOOKUP(B3864,lookup!A:C,3,FALSE)</f>
        <v>Non Metropolitan Fire Authorities</v>
      </c>
      <c r="D3864" t="str">
        <f>VLOOKUP(B3864,lookup!A:D,4,FALSE)</f>
        <v>E31000008</v>
      </c>
      <c r="E3864" t="s">
        <v>178</v>
      </c>
      <c r="F3864" t="s">
        <v>149</v>
      </c>
      <c r="G3864" s="29">
        <v>0</v>
      </c>
      <c r="H3864" s="145"/>
      <c r="I3864" s="144">
        <v>0</v>
      </c>
      <c r="J3864" s="146">
        <f t="shared" si="37"/>
        <v>0</v>
      </c>
    </row>
    <row r="3865" spans="1:10" x14ac:dyDescent="0.3">
      <c r="A3865">
        <v>2016</v>
      </c>
      <c r="B3865" t="s">
        <v>21</v>
      </c>
      <c r="C3865" t="str">
        <f>VLOOKUP(B3865,lookup!A:C,3,FALSE)</f>
        <v>Non Metropolitan Fire Authorities</v>
      </c>
      <c r="D3865" t="str">
        <f>VLOOKUP(B3865,lookup!A:D,4,FALSE)</f>
        <v>E31000008</v>
      </c>
      <c r="E3865" t="s">
        <v>179</v>
      </c>
      <c r="F3865" t="s">
        <v>149</v>
      </c>
      <c r="G3865" s="29">
        <v>0</v>
      </c>
      <c r="H3865" s="145"/>
      <c r="I3865" s="144">
        <v>0</v>
      </c>
      <c r="J3865" s="146">
        <f t="shared" si="37"/>
        <v>0</v>
      </c>
    </row>
    <row r="3866" spans="1:10" x14ac:dyDescent="0.3">
      <c r="A3866">
        <v>2016</v>
      </c>
      <c r="B3866" t="s">
        <v>21</v>
      </c>
      <c r="C3866" t="str">
        <f>VLOOKUP(B3866,lookup!A:C,3,FALSE)</f>
        <v>Non Metropolitan Fire Authorities</v>
      </c>
      <c r="D3866" t="str">
        <f>VLOOKUP(B3866,lookup!A:D,4,FALSE)</f>
        <v>E31000008</v>
      </c>
      <c r="E3866" s="32" t="s">
        <v>1087</v>
      </c>
      <c r="F3866" t="s">
        <v>149</v>
      </c>
      <c r="G3866" s="29">
        <v>0</v>
      </c>
      <c r="H3866" s="145"/>
      <c r="I3866" s="144">
        <v>0</v>
      </c>
      <c r="J3866" s="146">
        <f t="shared" si="37"/>
        <v>0</v>
      </c>
    </row>
    <row r="3867" spans="1:10" x14ac:dyDescent="0.3">
      <c r="A3867">
        <v>2016</v>
      </c>
      <c r="B3867" t="s">
        <v>21</v>
      </c>
      <c r="C3867" t="str">
        <f>VLOOKUP(B3867,lookup!A:C,3,FALSE)</f>
        <v>Non Metropolitan Fire Authorities</v>
      </c>
      <c r="D3867" t="str">
        <f>VLOOKUP(B3867,lookup!A:D,4,FALSE)</f>
        <v>E31000008</v>
      </c>
      <c r="E3867" t="s">
        <v>176</v>
      </c>
      <c r="F3867" t="s">
        <v>149</v>
      </c>
      <c r="G3867" s="29">
        <v>2</v>
      </c>
      <c r="H3867" s="145"/>
      <c r="I3867" s="144">
        <v>2</v>
      </c>
      <c r="J3867" s="146">
        <f t="shared" si="37"/>
        <v>0</v>
      </c>
    </row>
    <row r="3868" spans="1:10" x14ac:dyDescent="0.3">
      <c r="A3868">
        <v>2016</v>
      </c>
      <c r="B3868" t="s">
        <v>21</v>
      </c>
      <c r="C3868" t="str">
        <f>VLOOKUP(B3868,lookup!A:C,3,FALSE)</f>
        <v>Non Metropolitan Fire Authorities</v>
      </c>
      <c r="D3868" t="str">
        <f>VLOOKUP(B3868,lookup!A:D,4,FALSE)</f>
        <v>E31000008</v>
      </c>
      <c r="E3868" t="s">
        <v>175</v>
      </c>
      <c r="F3868" t="s">
        <v>150</v>
      </c>
      <c r="G3868" s="29">
        <v>88</v>
      </c>
      <c r="H3868" s="145"/>
      <c r="I3868" s="144">
        <v>88</v>
      </c>
      <c r="J3868" s="146">
        <f t="shared" si="37"/>
        <v>0</v>
      </c>
    </row>
    <row r="3869" spans="1:10" x14ac:dyDescent="0.3">
      <c r="A3869">
        <v>2016</v>
      </c>
      <c r="B3869" t="s">
        <v>21</v>
      </c>
      <c r="C3869" t="str">
        <f>VLOOKUP(B3869,lookup!A:C,3,FALSE)</f>
        <v>Non Metropolitan Fire Authorities</v>
      </c>
      <c r="D3869" t="str">
        <f>VLOOKUP(B3869,lookup!A:D,4,FALSE)</f>
        <v>E31000008</v>
      </c>
      <c r="E3869" t="s">
        <v>177</v>
      </c>
      <c r="F3869" t="s">
        <v>150</v>
      </c>
      <c r="G3869" s="29">
        <v>0</v>
      </c>
      <c r="H3869" s="145"/>
      <c r="I3869" s="144">
        <v>0</v>
      </c>
      <c r="J3869" s="146">
        <f t="shared" si="37"/>
        <v>0</v>
      </c>
    </row>
    <row r="3870" spans="1:10" x14ac:dyDescent="0.3">
      <c r="A3870">
        <v>2016</v>
      </c>
      <c r="B3870" t="s">
        <v>21</v>
      </c>
      <c r="C3870" t="str">
        <f>VLOOKUP(B3870,lookup!A:C,3,FALSE)</f>
        <v>Non Metropolitan Fire Authorities</v>
      </c>
      <c r="D3870" t="str">
        <f>VLOOKUP(B3870,lookup!A:D,4,FALSE)</f>
        <v>E31000008</v>
      </c>
      <c r="E3870" t="s">
        <v>178</v>
      </c>
      <c r="F3870" t="s">
        <v>150</v>
      </c>
      <c r="G3870" s="29">
        <v>0</v>
      </c>
      <c r="H3870" s="145"/>
      <c r="I3870" s="144">
        <v>0</v>
      </c>
      <c r="J3870" s="146">
        <f t="shared" si="37"/>
        <v>0</v>
      </c>
    </row>
    <row r="3871" spans="1:10" x14ac:dyDescent="0.3">
      <c r="A3871">
        <v>2016</v>
      </c>
      <c r="B3871" t="s">
        <v>21</v>
      </c>
      <c r="C3871" t="str">
        <f>VLOOKUP(B3871,lookup!A:C,3,FALSE)</f>
        <v>Non Metropolitan Fire Authorities</v>
      </c>
      <c r="D3871" t="str">
        <f>VLOOKUP(B3871,lookup!A:D,4,FALSE)</f>
        <v>E31000008</v>
      </c>
      <c r="E3871" t="s">
        <v>179</v>
      </c>
      <c r="F3871" t="s">
        <v>150</v>
      </c>
      <c r="G3871" s="29">
        <v>1</v>
      </c>
      <c r="H3871" s="145"/>
      <c r="I3871" s="144">
        <v>1</v>
      </c>
      <c r="J3871" s="146">
        <f t="shared" si="37"/>
        <v>0</v>
      </c>
    </row>
    <row r="3872" spans="1:10" x14ac:dyDescent="0.3">
      <c r="A3872">
        <v>2016</v>
      </c>
      <c r="B3872" t="s">
        <v>21</v>
      </c>
      <c r="C3872" t="str">
        <f>VLOOKUP(B3872,lookup!A:C,3,FALSE)</f>
        <v>Non Metropolitan Fire Authorities</v>
      </c>
      <c r="D3872" t="str">
        <f>VLOOKUP(B3872,lookup!A:D,4,FALSE)</f>
        <v>E31000008</v>
      </c>
      <c r="E3872" s="32" t="s">
        <v>1087</v>
      </c>
      <c r="F3872" t="s">
        <v>150</v>
      </c>
      <c r="G3872" s="29">
        <v>0</v>
      </c>
      <c r="H3872" s="145"/>
      <c r="I3872" s="144">
        <v>0</v>
      </c>
      <c r="J3872" s="146">
        <f t="shared" si="37"/>
        <v>0</v>
      </c>
    </row>
    <row r="3873" spans="1:10" x14ac:dyDescent="0.3">
      <c r="A3873">
        <v>2016</v>
      </c>
      <c r="B3873" t="s">
        <v>21</v>
      </c>
      <c r="C3873" t="str">
        <f>VLOOKUP(B3873,lookup!A:C,3,FALSE)</f>
        <v>Non Metropolitan Fire Authorities</v>
      </c>
      <c r="D3873" t="str">
        <f>VLOOKUP(B3873,lookup!A:D,4,FALSE)</f>
        <v>E31000008</v>
      </c>
      <c r="E3873" t="s">
        <v>176</v>
      </c>
      <c r="F3873" t="s">
        <v>150</v>
      </c>
      <c r="G3873" s="29">
        <v>13</v>
      </c>
      <c r="H3873" s="145"/>
      <c r="I3873" s="144">
        <v>13</v>
      </c>
      <c r="J3873" s="146">
        <f t="shared" si="37"/>
        <v>0</v>
      </c>
    </row>
    <row r="3874" spans="1:10" x14ac:dyDescent="0.3">
      <c r="A3874">
        <v>2016</v>
      </c>
      <c r="B3874" t="s">
        <v>24</v>
      </c>
      <c r="C3874" t="str">
        <f>VLOOKUP(B3874,lookup!A:C,3,FALSE)</f>
        <v>Non Metropolitan Fire Authorities</v>
      </c>
      <c r="D3874" t="str">
        <f>VLOOKUP(B3874,lookup!A:D,4,FALSE)</f>
        <v>E31000009</v>
      </c>
      <c r="E3874" t="s">
        <v>175</v>
      </c>
      <c r="F3874" t="s">
        <v>157</v>
      </c>
      <c r="G3874" s="29">
        <v>191</v>
      </c>
      <c r="H3874" s="145"/>
      <c r="I3874" s="144">
        <v>191</v>
      </c>
      <c r="J3874" s="146">
        <f t="shared" si="37"/>
        <v>0</v>
      </c>
    </row>
    <row r="3875" spans="1:10" x14ac:dyDescent="0.3">
      <c r="A3875">
        <v>2016</v>
      </c>
      <c r="B3875" t="s">
        <v>24</v>
      </c>
      <c r="C3875" t="str">
        <f>VLOOKUP(B3875,lookup!A:C,3,FALSE)</f>
        <v>Non Metropolitan Fire Authorities</v>
      </c>
      <c r="D3875" t="str">
        <f>VLOOKUP(B3875,lookup!A:D,4,FALSE)</f>
        <v>E31000009</v>
      </c>
      <c r="E3875" t="s">
        <v>177</v>
      </c>
      <c r="F3875" t="s">
        <v>157</v>
      </c>
      <c r="G3875" s="29">
        <v>0</v>
      </c>
      <c r="H3875" s="145"/>
      <c r="I3875" s="144">
        <v>0</v>
      </c>
      <c r="J3875" s="146">
        <f t="shared" si="37"/>
        <v>0</v>
      </c>
    </row>
    <row r="3876" spans="1:10" x14ac:dyDescent="0.3">
      <c r="A3876">
        <v>2016</v>
      </c>
      <c r="B3876" t="s">
        <v>24</v>
      </c>
      <c r="C3876" t="str">
        <f>VLOOKUP(B3876,lookup!A:C,3,FALSE)</f>
        <v>Non Metropolitan Fire Authorities</v>
      </c>
      <c r="D3876" t="str">
        <f>VLOOKUP(B3876,lookup!A:D,4,FALSE)</f>
        <v>E31000009</v>
      </c>
      <c r="E3876" t="s">
        <v>178</v>
      </c>
      <c r="F3876" t="s">
        <v>157</v>
      </c>
      <c r="G3876" s="29">
        <v>0</v>
      </c>
      <c r="H3876" s="145"/>
      <c r="I3876" s="144">
        <v>0</v>
      </c>
      <c r="J3876" s="146">
        <f t="shared" si="37"/>
        <v>0</v>
      </c>
    </row>
    <row r="3877" spans="1:10" x14ac:dyDescent="0.3">
      <c r="A3877">
        <v>2016</v>
      </c>
      <c r="B3877" t="s">
        <v>24</v>
      </c>
      <c r="C3877" t="str">
        <f>VLOOKUP(B3877,lookup!A:C,3,FALSE)</f>
        <v>Non Metropolitan Fire Authorities</v>
      </c>
      <c r="D3877" t="str">
        <f>VLOOKUP(B3877,lookup!A:D,4,FALSE)</f>
        <v>E31000009</v>
      </c>
      <c r="E3877" t="s">
        <v>179</v>
      </c>
      <c r="F3877" t="s">
        <v>157</v>
      </c>
      <c r="G3877" s="29">
        <v>2</v>
      </c>
      <c r="H3877" s="145"/>
      <c r="I3877" s="144">
        <v>2</v>
      </c>
      <c r="J3877" s="146">
        <f t="shared" si="37"/>
        <v>0</v>
      </c>
    </row>
    <row r="3878" spans="1:10" x14ac:dyDescent="0.3">
      <c r="A3878">
        <v>2016</v>
      </c>
      <c r="B3878" t="s">
        <v>24</v>
      </c>
      <c r="C3878" t="str">
        <f>VLOOKUP(B3878,lookup!A:C,3,FALSE)</f>
        <v>Non Metropolitan Fire Authorities</v>
      </c>
      <c r="D3878" t="str">
        <f>VLOOKUP(B3878,lookup!A:D,4,FALSE)</f>
        <v>E31000009</v>
      </c>
      <c r="E3878" s="32" t="s">
        <v>1087</v>
      </c>
      <c r="F3878" t="s">
        <v>157</v>
      </c>
      <c r="G3878" s="29">
        <v>0</v>
      </c>
      <c r="H3878" s="145"/>
      <c r="I3878" s="144">
        <v>0</v>
      </c>
      <c r="J3878" s="146">
        <f t="shared" si="37"/>
        <v>0</v>
      </c>
    </row>
    <row r="3879" spans="1:10" x14ac:dyDescent="0.3">
      <c r="A3879">
        <v>2016</v>
      </c>
      <c r="B3879" t="s">
        <v>24</v>
      </c>
      <c r="C3879" t="str">
        <f>VLOOKUP(B3879,lookup!A:C,3,FALSE)</f>
        <v>Non Metropolitan Fire Authorities</v>
      </c>
      <c r="D3879" t="str">
        <f>VLOOKUP(B3879,lookup!A:D,4,FALSE)</f>
        <v>E31000009</v>
      </c>
      <c r="E3879" t="s">
        <v>176</v>
      </c>
      <c r="F3879" t="s">
        <v>157</v>
      </c>
      <c r="G3879" s="29">
        <v>15</v>
      </c>
      <c r="H3879" s="145"/>
      <c r="I3879" s="144">
        <v>15</v>
      </c>
      <c r="J3879" s="146">
        <f t="shared" si="37"/>
        <v>0</v>
      </c>
    </row>
    <row r="3880" spans="1:10" x14ac:dyDescent="0.3">
      <c r="A3880">
        <v>2016</v>
      </c>
      <c r="B3880" t="s">
        <v>24</v>
      </c>
      <c r="C3880" t="str">
        <f>VLOOKUP(B3880,lookup!A:C,3,FALSE)</f>
        <v>Non Metropolitan Fire Authorities</v>
      </c>
      <c r="D3880" t="str">
        <f>VLOOKUP(B3880,lookup!A:D,4,FALSE)</f>
        <v>E31000009</v>
      </c>
      <c r="E3880" t="s">
        <v>175</v>
      </c>
      <c r="F3880" t="s">
        <v>158</v>
      </c>
      <c r="G3880" s="29">
        <v>325</v>
      </c>
      <c r="H3880" s="145"/>
      <c r="I3880" s="144">
        <v>325</v>
      </c>
      <c r="J3880" s="146">
        <f t="shared" si="37"/>
        <v>0</v>
      </c>
    </row>
    <row r="3881" spans="1:10" x14ac:dyDescent="0.3">
      <c r="A3881">
        <v>2016</v>
      </c>
      <c r="B3881" t="s">
        <v>24</v>
      </c>
      <c r="C3881" t="str">
        <f>VLOOKUP(B3881,lookup!A:C,3,FALSE)</f>
        <v>Non Metropolitan Fire Authorities</v>
      </c>
      <c r="D3881" t="str">
        <f>VLOOKUP(B3881,lookup!A:D,4,FALSE)</f>
        <v>E31000009</v>
      </c>
      <c r="E3881" t="s">
        <v>177</v>
      </c>
      <c r="F3881" t="s">
        <v>158</v>
      </c>
      <c r="G3881" s="29">
        <v>0</v>
      </c>
      <c r="H3881" s="145"/>
      <c r="I3881" s="144">
        <v>0</v>
      </c>
      <c r="J3881" s="146">
        <f t="shared" si="37"/>
        <v>0</v>
      </c>
    </row>
    <row r="3882" spans="1:10" x14ac:dyDescent="0.3">
      <c r="A3882">
        <v>2016</v>
      </c>
      <c r="B3882" t="s">
        <v>24</v>
      </c>
      <c r="C3882" t="str">
        <f>VLOOKUP(B3882,lookup!A:C,3,FALSE)</f>
        <v>Non Metropolitan Fire Authorities</v>
      </c>
      <c r="D3882" t="str">
        <f>VLOOKUP(B3882,lookup!A:D,4,FALSE)</f>
        <v>E31000009</v>
      </c>
      <c r="E3882" t="s">
        <v>178</v>
      </c>
      <c r="F3882" t="s">
        <v>158</v>
      </c>
      <c r="G3882" s="29">
        <v>0</v>
      </c>
      <c r="H3882" s="145"/>
      <c r="I3882" s="144">
        <v>0</v>
      </c>
      <c r="J3882" s="146">
        <f t="shared" si="37"/>
        <v>0</v>
      </c>
    </row>
    <row r="3883" spans="1:10" x14ac:dyDescent="0.3">
      <c r="A3883">
        <v>2016</v>
      </c>
      <c r="B3883" t="s">
        <v>24</v>
      </c>
      <c r="C3883" t="str">
        <f>VLOOKUP(B3883,lookup!A:C,3,FALSE)</f>
        <v>Non Metropolitan Fire Authorities</v>
      </c>
      <c r="D3883" t="str">
        <f>VLOOKUP(B3883,lookup!A:D,4,FALSE)</f>
        <v>E31000009</v>
      </c>
      <c r="E3883" t="s">
        <v>179</v>
      </c>
      <c r="F3883" t="s">
        <v>158</v>
      </c>
      <c r="G3883" s="29">
        <v>0</v>
      </c>
      <c r="H3883" s="145"/>
      <c r="I3883" s="144">
        <v>0</v>
      </c>
      <c r="J3883" s="146">
        <f t="shared" si="37"/>
        <v>0</v>
      </c>
    </row>
    <row r="3884" spans="1:10" x14ac:dyDescent="0.3">
      <c r="A3884">
        <v>2016</v>
      </c>
      <c r="B3884" t="s">
        <v>24</v>
      </c>
      <c r="C3884" t="str">
        <f>VLOOKUP(B3884,lookup!A:C,3,FALSE)</f>
        <v>Non Metropolitan Fire Authorities</v>
      </c>
      <c r="D3884" t="str">
        <f>VLOOKUP(B3884,lookup!A:D,4,FALSE)</f>
        <v>E31000009</v>
      </c>
      <c r="E3884" s="32" t="s">
        <v>1087</v>
      </c>
      <c r="F3884" t="s">
        <v>158</v>
      </c>
      <c r="G3884" s="29">
        <v>0</v>
      </c>
      <c r="H3884" s="145"/>
      <c r="I3884" s="144">
        <v>0</v>
      </c>
      <c r="J3884" s="146">
        <f t="shared" si="37"/>
        <v>0</v>
      </c>
    </row>
    <row r="3885" spans="1:10" x14ac:dyDescent="0.3">
      <c r="A3885">
        <v>2016</v>
      </c>
      <c r="B3885" t="s">
        <v>24</v>
      </c>
      <c r="C3885" t="str">
        <f>VLOOKUP(B3885,lookup!A:C,3,FALSE)</f>
        <v>Non Metropolitan Fire Authorities</v>
      </c>
      <c r="D3885" t="str">
        <f>VLOOKUP(B3885,lookup!A:D,4,FALSE)</f>
        <v>E31000009</v>
      </c>
      <c r="E3885" t="s">
        <v>176</v>
      </c>
      <c r="F3885" t="s">
        <v>158</v>
      </c>
      <c r="G3885" s="29">
        <v>71</v>
      </c>
      <c r="H3885" s="145"/>
      <c r="I3885" s="144">
        <v>71</v>
      </c>
      <c r="J3885" s="146">
        <f t="shared" si="37"/>
        <v>0</v>
      </c>
    </row>
    <row r="3886" spans="1:10" x14ac:dyDescent="0.3">
      <c r="A3886">
        <v>2016</v>
      </c>
      <c r="B3886" t="s">
        <v>24</v>
      </c>
      <c r="C3886" t="str">
        <f>VLOOKUP(B3886,lookup!A:C,3,FALSE)</f>
        <v>Non Metropolitan Fire Authorities</v>
      </c>
      <c r="D3886" t="str">
        <f>VLOOKUP(B3886,lookup!A:D,4,FALSE)</f>
        <v>E31000009</v>
      </c>
      <c r="E3886" t="s">
        <v>175</v>
      </c>
      <c r="F3886" t="s">
        <v>149</v>
      </c>
      <c r="G3886" s="29">
        <v>0</v>
      </c>
      <c r="H3886" s="145"/>
      <c r="I3886" s="144">
        <v>0</v>
      </c>
      <c r="J3886" s="146">
        <f t="shared" si="37"/>
        <v>0</v>
      </c>
    </row>
    <row r="3887" spans="1:10" x14ac:dyDescent="0.3">
      <c r="A3887">
        <v>2016</v>
      </c>
      <c r="B3887" t="s">
        <v>24</v>
      </c>
      <c r="C3887" t="str">
        <f>VLOOKUP(B3887,lookup!A:C,3,FALSE)</f>
        <v>Non Metropolitan Fire Authorities</v>
      </c>
      <c r="D3887" t="str">
        <f>VLOOKUP(B3887,lookup!A:D,4,FALSE)</f>
        <v>E31000009</v>
      </c>
      <c r="E3887" t="s">
        <v>177</v>
      </c>
      <c r="F3887" t="s">
        <v>149</v>
      </c>
      <c r="G3887" s="29">
        <v>0</v>
      </c>
      <c r="H3887" s="145"/>
      <c r="I3887" s="144">
        <v>0</v>
      </c>
      <c r="J3887" s="146">
        <f t="shared" si="37"/>
        <v>0</v>
      </c>
    </row>
    <row r="3888" spans="1:10" x14ac:dyDescent="0.3">
      <c r="A3888">
        <v>2016</v>
      </c>
      <c r="B3888" t="s">
        <v>24</v>
      </c>
      <c r="C3888" t="str">
        <f>VLOOKUP(B3888,lookup!A:C,3,FALSE)</f>
        <v>Non Metropolitan Fire Authorities</v>
      </c>
      <c r="D3888" t="str">
        <f>VLOOKUP(B3888,lookup!A:D,4,FALSE)</f>
        <v>E31000009</v>
      </c>
      <c r="E3888" t="s">
        <v>178</v>
      </c>
      <c r="F3888" t="s">
        <v>149</v>
      </c>
      <c r="G3888" s="29">
        <v>0</v>
      </c>
      <c r="H3888" s="145"/>
      <c r="I3888" s="144">
        <v>0</v>
      </c>
      <c r="J3888" s="146">
        <f t="shared" si="37"/>
        <v>0</v>
      </c>
    </row>
    <row r="3889" spans="1:10" x14ac:dyDescent="0.3">
      <c r="A3889">
        <v>2016</v>
      </c>
      <c r="B3889" t="s">
        <v>24</v>
      </c>
      <c r="C3889" t="str">
        <f>VLOOKUP(B3889,lookup!A:C,3,FALSE)</f>
        <v>Non Metropolitan Fire Authorities</v>
      </c>
      <c r="D3889" t="str">
        <f>VLOOKUP(B3889,lookup!A:D,4,FALSE)</f>
        <v>E31000009</v>
      </c>
      <c r="E3889" t="s">
        <v>179</v>
      </c>
      <c r="F3889" t="s">
        <v>149</v>
      </c>
      <c r="G3889" s="29">
        <v>0</v>
      </c>
      <c r="H3889" s="145"/>
      <c r="I3889" s="144">
        <v>0</v>
      </c>
      <c r="J3889" s="146">
        <f t="shared" si="37"/>
        <v>0</v>
      </c>
    </row>
    <row r="3890" spans="1:10" x14ac:dyDescent="0.3">
      <c r="A3890">
        <v>2016</v>
      </c>
      <c r="B3890" t="s">
        <v>24</v>
      </c>
      <c r="C3890" t="str">
        <f>VLOOKUP(B3890,lookup!A:C,3,FALSE)</f>
        <v>Non Metropolitan Fire Authorities</v>
      </c>
      <c r="D3890" t="str">
        <f>VLOOKUP(B3890,lookup!A:D,4,FALSE)</f>
        <v>E31000009</v>
      </c>
      <c r="E3890" s="32" t="s">
        <v>1087</v>
      </c>
      <c r="F3890" t="s">
        <v>149</v>
      </c>
      <c r="G3890" s="29">
        <v>0</v>
      </c>
      <c r="H3890" s="145"/>
      <c r="I3890" s="144">
        <v>0</v>
      </c>
      <c r="J3890" s="146">
        <f t="shared" si="37"/>
        <v>0</v>
      </c>
    </row>
    <row r="3891" spans="1:10" x14ac:dyDescent="0.3">
      <c r="A3891">
        <v>2016</v>
      </c>
      <c r="B3891" t="s">
        <v>24</v>
      </c>
      <c r="C3891" t="str">
        <f>VLOOKUP(B3891,lookup!A:C,3,FALSE)</f>
        <v>Non Metropolitan Fire Authorities</v>
      </c>
      <c r="D3891" t="str">
        <f>VLOOKUP(B3891,lookup!A:D,4,FALSE)</f>
        <v>E31000009</v>
      </c>
      <c r="E3891" t="s">
        <v>176</v>
      </c>
      <c r="F3891" t="s">
        <v>149</v>
      </c>
      <c r="G3891" s="29">
        <v>0</v>
      </c>
      <c r="H3891" s="145"/>
      <c r="I3891" s="144">
        <v>0</v>
      </c>
      <c r="J3891" s="146">
        <f t="shared" si="37"/>
        <v>0</v>
      </c>
    </row>
    <row r="3892" spans="1:10" x14ac:dyDescent="0.3">
      <c r="A3892">
        <v>2016</v>
      </c>
      <c r="B3892" t="s">
        <v>24</v>
      </c>
      <c r="C3892" t="str">
        <f>VLOOKUP(B3892,lookup!A:C,3,FALSE)</f>
        <v>Non Metropolitan Fire Authorities</v>
      </c>
      <c r="D3892" t="str">
        <f>VLOOKUP(B3892,lookup!A:D,4,FALSE)</f>
        <v>E31000009</v>
      </c>
      <c r="E3892" t="s">
        <v>175</v>
      </c>
      <c r="F3892" t="s">
        <v>150</v>
      </c>
      <c r="G3892" s="29">
        <v>71</v>
      </c>
      <c r="H3892" s="145"/>
      <c r="I3892" s="144">
        <v>71</v>
      </c>
      <c r="J3892" s="146">
        <f t="shared" si="37"/>
        <v>0</v>
      </c>
    </row>
    <row r="3893" spans="1:10" x14ac:dyDescent="0.3">
      <c r="A3893">
        <v>2016</v>
      </c>
      <c r="B3893" t="s">
        <v>24</v>
      </c>
      <c r="C3893" t="str">
        <f>VLOOKUP(B3893,lookup!A:C,3,FALSE)</f>
        <v>Non Metropolitan Fire Authorities</v>
      </c>
      <c r="D3893" t="str">
        <f>VLOOKUP(B3893,lookup!A:D,4,FALSE)</f>
        <v>E31000009</v>
      </c>
      <c r="E3893" t="s">
        <v>177</v>
      </c>
      <c r="F3893" t="s">
        <v>150</v>
      </c>
      <c r="G3893" s="29">
        <v>0</v>
      </c>
      <c r="H3893" s="145"/>
      <c r="I3893" s="144">
        <v>0</v>
      </c>
      <c r="J3893" s="146">
        <f t="shared" si="37"/>
        <v>0</v>
      </c>
    </row>
    <row r="3894" spans="1:10" x14ac:dyDescent="0.3">
      <c r="A3894">
        <v>2016</v>
      </c>
      <c r="B3894" t="s">
        <v>24</v>
      </c>
      <c r="C3894" t="str">
        <f>VLOOKUP(B3894,lookup!A:C,3,FALSE)</f>
        <v>Non Metropolitan Fire Authorities</v>
      </c>
      <c r="D3894" t="str">
        <f>VLOOKUP(B3894,lookup!A:D,4,FALSE)</f>
        <v>E31000009</v>
      </c>
      <c r="E3894" t="s">
        <v>178</v>
      </c>
      <c r="F3894" t="s">
        <v>150</v>
      </c>
      <c r="G3894" s="29">
        <v>0</v>
      </c>
      <c r="H3894" s="145"/>
      <c r="I3894" s="144">
        <v>0</v>
      </c>
      <c r="J3894" s="146">
        <f t="shared" si="37"/>
        <v>0</v>
      </c>
    </row>
    <row r="3895" spans="1:10" x14ac:dyDescent="0.3">
      <c r="A3895">
        <v>2016</v>
      </c>
      <c r="B3895" t="s">
        <v>24</v>
      </c>
      <c r="C3895" t="str">
        <f>VLOOKUP(B3895,lookup!A:C,3,FALSE)</f>
        <v>Non Metropolitan Fire Authorities</v>
      </c>
      <c r="D3895" t="str">
        <f>VLOOKUP(B3895,lookup!A:D,4,FALSE)</f>
        <v>E31000009</v>
      </c>
      <c r="E3895" t="s">
        <v>179</v>
      </c>
      <c r="F3895" t="s">
        <v>150</v>
      </c>
      <c r="G3895" s="29">
        <v>0</v>
      </c>
      <c r="H3895" s="145"/>
      <c r="I3895" s="144">
        <v>0</v>
      </c>
      <c r="J3895" s="146">
        <f t="shared" si="37"/>
        <v>0</v>
      </c>
    </row>
    <row r="3896" spans="1:10" x14ac:dyDescent="0.3">
      <c r="A3896">
        <v>2016</v>
      </c>
      <c r="B3896" t="s">
        <v>24</v>
      </c>
      <c r="C3896" t="str">
        <f>VLOOKUP(B3896,lookup!A:C,3,FALSE)</f>
        <v>Non Metropolitan Fire Authorities</v>
      </c>
      <c r="D3896" t="str">
        <f>VLOOKUP(B3896,lookup!A:D,4,FALSE)</f>
        <v>E31000009</v>
      </c>
      <c r="E3896" s="32" t="s">
        <v>1087</v>
      </c>
      <c r="F3896" t="s">
        <v>150</v>
      </c>
      <c r="G3896" s="29">
        <v>0</v>
      </c>
      <c r="H3896" s="145"/>
      <c r="I3896" s="144">
        <v>0</v>
      </c>
      <c r="J3896" s="146">
        <f t="shared" si="37"/>
        <v>0</v>
      </c>
    </row>
    <row r="3897" spans="1:10" x14ac:dyDescent="0.3">
      <c r="A3897">
        <v>2016</v>
      </c>
      <c r="B3897" t="s">
        <v>24</v>
      </c>
      <c r="C3897" t="str">
        <f>VLOOKUP(B3897,lookup!A:C,3,FALSE)</f>
        <v>Non Metropolitan Fire Authorities</v>
      </c>
      <c r="D3897" t="str">
        <f>VLOOKUP(B3897,lookup!A:D,4,FALSE)</f>
        <v>E31000009</v>
      </c>
      <c r="E3897" t="s">
        <v>176</v>
      </c>
      <c r="F3897" t="s">
        <v>150</v>
      </c>
      <c r="G3897" s="29">
        <v>5</v>
      </c>
      <c r="H3897" s="145"/>
      <c r="I3897" s="144">
        <v>5</v>
      </c>
      <c r="J3897" s="146">
        <f t="shared" si="37"/>
        <v>0</v>
      </c>
    </row>
    <row r="3898" spans="1:10" x14ac:dyDescent="0.3">
      <c r="A3898">
        <v>2016</v>
      </c>
      <c r="B3898" t="s">
        <v>27</v>
      </c>
      <c r="C3898" t="str">
        <f>VLOOKUP(B3898,lookup!A:C,3,FALSE)</f>
        <v>Non Metropolitan Fire Authorities</v>
      </c>
      <c r="D3898" t="str">
        <f>VLOOKUP(B3898,lookup!A:D,4,FALSE)</f>
        <v>E31000010</v>
      </c>
      <c r="E3898" t="s">
        <v>175</v>
      </c>
      <c r="F3898" t="s">
        <v>157</v>
      </c>
      <c r="G3898" s="29">
        <v>337</v>
      </c>
      <c r="H3898" s="145"/>
      <c r="I3898" s="144">
        <v>337</v>
      </c>
      <c r="J3898" s="146">
        <f t="shared" si="37"/>
        <v>0</v>
      </c>
    </row>
    <row r="3899" spans="1:10" x14ac:dyDescent="0.3">
      <c r="A3899">
        <v>2016</v>
      </c>
      <c r="B3899" t="s">
        <v>27</v>
      </c>
      <c r="C3899" t="str">
        <f>VLOOKUP(B3899,lookup!A:C,3,FALSE)</f>
        <v>Non Metropolitan Fire Authorities</v>
      </c>
      <c r="D3899" t="str">
        <f>VLOOKUP(B3899,lookup!A:D,4,FALSE)</f>
        <v>E31000010</v>
      </c>
      <c r="E3899" t="s">
        <v>177</v>
      </c>
      <c r="F3899" t="s">
        <v>157</v>
      </c>
      <c r="G3899" s="29">
        <v>4</v>
      </c>
      <c r="H3899" s="145"/>
      <c r="I3899" s="144">
        <v>4</v>
      </c>
      <c r="J3899" s="146">
        <f t="shared" si="37"/>
        <v>0</v>
      </c>
    </row>
    <row r="3900" spans="1:10" x14ac:dyDescent="0.3">
      <c r="A3900">
        <v>2016</v>
      </c>
      <c r="B3900" t="s">
        <v>27</v>
      </c>
      <c r="C3900" t="str">
        <f>VLOOKUP(B3900,lookup!A:C,3,FALSE)</f>
        <v>Non Metropolitan Fire Authorities</v>
      </c>
      <c r="D3900" t="str">
        <f>VLOOKUP(B3900,lookup!A:D,4,FALSE)</f>
        <v>E31000010</v>
      </c>
      <c r="E3900" t="s">
        <v>178</v>
      </c>
      <c r="F3900" t="s">
        <v>157</v>
      </c>
      <c r="G3900" s="29">
        <v>5</v>
      </c>
      <c r="H3900" s="145"/>
      <c r="I3900" s="144">
        <v>5</v>
      </c>
      <c r="J3900" s="146">
        <f t="shared" si="37"/>
        <v>0</v>
      </c>
    </row>
    <row r="3901" spans="1:10" x14ac:dyDescent="0.3">
      <c r="A3901">
        <v>2016</v>
      </c>
      <c r="B3901" t="s">
        <v>27</v>
      </c>
      <c r="C3901" t="str">
        <f>VLOOKUP(B3901,lookup!A:C,3,FALSE)</f>
        <v>Non Metropolitan Fire Authorities</v>
      </c>
      <c r="D3901" t="str">
        <f>VLOOKUP(B3901,lookup!A:D,4,FALSE)</f>
        <v>E31000010</v>
      </c>
      <c r="E3901" t="s">
        <v>179</v>
      </c>
      <c r="F3901" t="s">
        <v>157</v>
      </c>
      <c r="G3901" s="29">
        <v>0</v>
      </c>
      <c r="H3901" s="145"/>
      <c r="I3901" s="144">
        <v>0</v>
      </c>
      <c r="J3901" s="146">
        <f t="shared" si="37"/>
        <v>0</v>
      </c>
    </row>
    <row r="3902" spans="1:10" x14ac:dyDescent="0.3">
      <c r="A3902">
        <v>2016</v>
      </c>
      <c r="B3902" t="s">
        <v>27</v>
      </c>
      <c r="C3902" t="str">
        <f>VLOOKUP(B3902,lookup!A:C,3,FALSE)</f>
        <v>Non Metropolitan Fire Authorities</v>
      </c>
      <c r="D3902" t="str">
        <f>VLOOKUP(B3902,lookup!A:D,4,FALSE)</f>
        <v>E31000010</v>
      </c>
      <c r="E3902" s="32" t="s">
        <v>1087</v>
      </c>
      <c r="F3902" t="s">
        <v>157</v>
      </c>
      <c r="G3902" s="29">
        <v>1</v>
      </c>
      <c r="H3902" s="145"/>
      <c r="I3902" s="144">
        <v>1</v>
      </c>
      <c r="J3902" s="146">
        <f t="shared" si="37"/>
        <v>0</v>
      </c>
    </row>
    <row r="3903" spans="1:10" x14ac:dyDescent="0.3">
      <c r="A3903">
        <v>2016</v>
      </c>
      <c r="B3903" t="s">
        <v>27</v>
      </c>
      <c r="C3903" t="str">
        <f>VLOOKUP(B3903,lookup!A:C,3,FALSE)</f>
        <v>Non Metropolitan Fire Authorities</v>
      </c>
      <c r="D3903" t="str">
        <f>VLOOKUP(B3903,lookup!A:D,4,FALSE)</f>
        <v>E31000010</v>
      </c>
      <c r="E3903" t="s">
        <v>176</v>
      </c>
      <c r="F3903" t="s">
        <v>157</v>
      </c>
      <c r="G3903" s="29">
        <v>9</v>
      </c>
      <c r="H3903" s="145"/>
      <c r="I3903" s="144">
        <v>9</v>
      </c>
      <c r="J3903" s="146">
        <f t="shared" si="37"/>
        <v>0</v>
      </c>
    </row>
    <row r="3904" spans="1:10" x14ac:dyDescent="0.3">
      <c r="A3904">
        <v>2016</v>
      </c>
      <c r="B3904" t="s">
        <v>27</v>
      </c>
      <c r="C3904" t="str">
        <f>VLOOKUP(B3904,lookup!A:C,3,FALSE)</f>
        <v>Non Metropolitan Fire Authorities</v>
      </c>
      <c r="D3904" t="str">
        <f>VLOOKUP(B3904,lookup!A:D,4,FALSE)</f>
        <v>E31000010</v>
      </c>
      <c r="E3904" t="s">
        <v>175</v>
      </c>
      <c r="F3904" t="s">
        <v>158</v>
      </c>
      <c r="G3904" s="29">
        <v>324</v>
      </c>
      <c r="H3904" s="145"/>
      <c r="I3904" s="144">
        <v>324</v>
      </c>
      <c r="J3904" s="146">
        <f t="shared" si="37"/>
        <v>0</v>
      </c>
    </row>
    <row r="3905" spans="1:10" x14ac:dyDescent="0.3">
      <c r="A3905">
        <v>2016</v>
      </c>
      <c r="B3905" t="s">
        <v>27</v>
      </c>
      <c r="C3905" t="str">
        <f>VLOOKUP(B3905,lookup!A:C,3,FALSE)</f>
        <v>Non Metropolitan Fire Authorities</v>
      </c>
      <c r="D3905" t="str">
        <f>VLOOKUP(B3905,lookup!A:D,4,FALSE)</f>
        <v>E31000010</v>
      </c>
      <c r="E3905" t="s">
        <v>177</v>
      </c>
      <c r="F3905" t="s">
        <v>158</v>
      </c>
      <c r="G3905" s="29">
        <v>0</v>
      </c>
      <c r="H3905" s="145"/>
      <c r="I3905" s="144">
        <v>0</v>
      </c>
      <c r="J3905" s="146">
        <f t="shared" si="37"/>
        <v>0</v>
      </c>
    </row>
    <row r="3906" spans="1:10" x14ac:dyDescent="0.3">
      <c r="A3906">
        <v>2016</v>
      </c>
      <c r="B3906" t="s">
        <v>27</v>
      </c>
      <c r="C3906" t="str">
        <f>VLOOKUP(B3906,lookup!A:C,3,FALSE)</f>
        <v>Non Metropolitan Fire Authorities</v>
      </c>
      <c r="D3906" t="str">
        <f>VLOOKUP(B3906,lookup!A:D,4,FALSE)</f>
        <v>E31000010</v>
      </c>
      <c r="E3906" t="s">
        <v>178</v>
      </c>
      <c r="F3906" t="s">
        <v>158</v>
      </c>
      <c r="G3906" s="29">
        <v>1</v>
      </c>
      <c r="H3906" s="145"/>
      <c r="I3906" s="144">
        <v>1</v>
      </c>
      <c r="J3906" s="146">
        <f t="shared" si="37"/>
        <v>0</v>
      </c>
    </row>
    <row r="3907" spans="1:10" x14ac:dyDescent="0.3">
      <c r="A3907">
        <v>2016</v>
      </c>
      <c r="B3907" t="s">
        <v>27</v>
      </c>
      <c r="C3907" t="str">
        <f>VLOOKUP(B3907,lookup!A:C,3,FALSE)</f>
        <v>Non Metropolitan Fire Authorities</v>
      </c>
      <c r="D3907" t="str">
        <f>VLOOKUP(B3907,lookup!A:D,4,FALSE)</f>
        <v>E31000010</v>
      </c>
      <c r="E3907" t="s">
        <v>179</v>
      </c>
      <c r="F3907" t="s">
        <v>158</v>
      </c>
      <c r="G3907" s="29">
        <v>0</v>
      </c>
      <c r="H3907" s="145"/>
      <c r="I3907" s="144">
        <v>0</v>
      </c>
      <c r="J3907" s="146">
        <f t="shared" ref="J3907:J3970" si="38">G3907-I3907</f>
        <v>0</v>
      </c>
    </row>
    <row r="3908" spans="1:10" x14ac:dyDescent="0.3">
      <c r="A3908">
        <v>2016</v>
      </c>
      <c r="B3908" t="s">
        <v>27</v>
      </c>
      <c r="C3908" t="str">
        <f>VLOOKUP(B3908,lookup!A:C,3,FALSE)</f>
        <v>Non Metropolitan Fire Authorities</v>
      </c>
      <c r="D3908" t="str">
        <f>VLOOKUP(B3908,lookup!A:D,4,FALSE)</f>
        <v>E31000010</v>
      </c>
      <c r="E3908" s="32" t="s">
        <v>1087</v>
      </c>
      <c r="F3908" t="s">
        <v>158</v>
      </c>
      <c r="G3908" s="29">
        <v>0</v>
      </c>
      <c r="H3908" s="145"/>
      <c r="I3908" s="144">
        <v>0</v>
      </c>
      <c r="J3908" s="146">
        <f t="shared" si="38"/>
        <v>0</v>
      </c>
    </row>
    <row r="3909" spans="1:10" x14ac:dyDescent="0.3">
      <c r="A3909">
        <v>2016</v>
      </c>
      <c r="B3909" t="s">
        <v>27</v>
      </c>
      <c r="C3909" t="str">
        <f>VLOOKUP(B3909,lookup!A:C,3,FALSE)</f>
        <v>Non Metropolitan Fire Authorities</v>
      </c>
      <c r="D3909" t="str">
        <f>VLOOKUP(B3909,lookup!A:D,4,FALSE)</f>
        <v>E31000010</v>
      </c>
      <c r="E3909" t="s">
        <v>176</v>
      </c>
      <c r="F3909" t="s">
        <v>158</v>
      </c>
      <c r="G3909" s="29">
        <v>11</v>
      </c>
      <c r="H3909" s="145"/>
      <c r="I3909" s="144">
        <v>11</v>
      </c>
      <c r="J3909" s="146">
        <f t="shared" si="38"/>
        <v>0</v>
      </c>
    </row>
    <row r="3910" spans="1:10" x14ac:dyDescent="0.3">
      <c r="A3910">
        <v>2016</v>
      </c>
      <c r="B3910" t="s">
        <v>27</v>
      </c>
      <c r="C3910" t="str">
        <f>VLOOKUP(B3910,lookup!A:C,3,FALSE)</f>
        <v>Non Metropolitan Fire Authorities</v>
      </c>
      <c r="D3910" t="str">
        <f>VLOOKUP(B3910,lookup!A:D,4,FALSE)</f>
        <v>E31000010</v>
      </c>
      <c r="E3910" t="s">
        <v>175</v>
      </c>
      <c r="F3910" t="s">
        <v>149</v>
      </c>
      <c r="G3910" s="29">
        <v>24</v>
      </c>
      <c r="H3910" s="145"/>
      <c r="I3910" s="144">
        <v>24</v>
      </c>
      <c r="J3910" s="146">
        <f t="shared" si="38"/>
        <v>0</v>
      </c>
    </row>
    <row r="3911" spans="1:10" x14ac:dyDescent="0.3">
      <c r="A3911">
        <v>2016</v>
      </c>
      <c r="B3911" t="s">
        <v>27</v>
      </c>
      <c r="C3911" t="str">
        <f>VLOOKUP(B3911,lookup!A:C,3,FALSE)</f>
        <v>Non Metropolitan Fire Authorities</v>
      </c>
      <c r="D3911" t="str">
        <f>VLOOKUP(B3911,lookup!A:D,4,FALSE)</f>
        <v>E31000010</v>
      </c>
      <c r="E3911" t="s">
        <v>177</v>
      </c>
      <c r="F3911" t="s">
        <v>149</v>
      </c>
      <c r="G3911" s="29">
        <v>0</v>
      </c>
      <c r="H3911" s="145"/>
      <c r="I3911" s="144">
        <v>0</v>
      </c>
      <c r="J3911" s="146">
        <f t="shared" si="38"/>
        <v>0</v>
      </c>
    </row>
    <row r="3912" spans="1:10" x14ac:dyDescent="0.3">
      <c r="A3912">
        <v>2016</v>
      </c>
      <c r="B3912" t="s">
        <v>27</v>
      </c>
      <c r="C3912" t="str">
        <f>VLOOKUP(B3912,lookup!A:C,3,FALSE)</f>
        <v>Non Metropolitan Fire Authorities</v>
      </c>
      <c r="D3912" t="str">
        <f>VLOOKUP(B3912,lookup!A:D,4,FALSE)</f>
        <v>E31000010</v>
      </c>
      <c r="E3912" t="s">
        <v>178</v>
      </c>
      <c r="F3912" t="s">
        <v>149</v>
      </c>
      <c r="G3912" s="29">
        <v>0</v>
      </c>
      <c r="H3912" s="145"/>
      <c r="I3912" s="144">
        <v>0</v>
      </c>
      <c r="J3912" s="146">
        <f t="shared" si="38"/>
        <v>0</v>
      </c>
    </row>
    <row r="3913" spans="1:10" x14ac:dyDescent="0.3">
      <c r="A3913">
        <v>2016</v>
      </c>
      <c r="B3913" t="s">
        <v>27</v>
      </c>
      <c r="C3913" t="str">
        <f>VLOOKUP(B3913,lookup!A:C,3,FALSE)</f>
        <v>Non Metropolitan Fire Authorities</v>
      </c>
      <c r="D3913" t="str">
        <f>VLOOKUP(B3913,lookup!A:D,4,FALSE)</f>
        <v>E31000010</v>
      </c>
      <c r="E3913" t="s">
        <v>179</v>
      </c>
      <c r="F3913" t="s">
        <v>149</v>
      </c>
      <c r="G3913" s="29">
        <v>1</v>
      </c>
      <c r="H3913" s="145"/>
      <c r="I3913" s="144">
        <v>1</v>
      </c>
      <c r="J3913" s="146">
        <f t="shared" si="38"/>
        <v>0</v>
      </c>
    </row>
    <row r="3914" spans="1:10" x14ac:dyDescent="0.3">
      <c r="A3914">
        <v>2016</v>
      </c>
      <c r="B3914" t="s">
        <v>27</v>
      </c>
      <c r="C3914" t="str">
        <f>VLOOKUP(B3914,lookup!A:C,3,FALSE)</f>
        <v>Non Metropolitan Fire Authorities</v>
      </c>
      <c r="D3914" t="str">
        <f>VLOOKUP(B3914,lookup!A:D,4,FALSE)</f>
        <v>E31000010</v>
      </c>
      <c r="E3914" s="32" t="s">
        <v>1087</v>
      </c>
      <c r="F3914" t="s">
        <v>149</v>
      </c>
      <c r="G3914" s="29">
        <v>0</v>
      </c>
      <c r="H3914" s="145"/>
      <c r="I3914" s="144">
        <v>0</v>
      </c>
      <c r="J3914" s="146">
        <f t="shared" si="38"/>
        <v>0</v>
      </c>
    </row>
    <row r="3915" spans="1:10" x14ac:dyDescent="0.3">
      <c r="A3915">
        <v>2016</v>
      </c>
      <c r="B3915" t="s">
        <v>27</v>
      </c>
      <c r="C3915" t="str">
        <f>VLOOKUP(B3915,lookup!A:C,3,FALSE)</f>
        <v>Non Metropolitan Fire Authorities</v>
      </c>
      <c r="D3915" t="str">
        <f>VLOOKUP(B3915,lookup!A:D,4,FALSE)</f>
        <v>E31000010</v>
      </c>
      <c r="E3915" t="s">
        <v>176</v>
      </c>
      <c r="F3915" t="s">
        <v>149</v>
      </c>
      <c r="G3915" s="29">
        <v>0</v>
      </c>
      <c r="H3915" s="145"/>
      <c r="I3915" s="144">
        <v>0</v>
      </c>
      <c r="J3915" s="146">
        <f t="shared" si="38"/>
        <v>0</v>
      </c>
    </row>
    <row r="3916" spans="1:10" x14ac:dyDescent="0.3">
      <c r="A3916">
        <v>2016</v>
      </c>
      <c r="B3916" t="s">
        <v>27</v>
      </c>
      <c r="C3916" t="str">
        <f>VLOOKUP(B3916,lookup!A:C,3,FALSE)</f>
        <v>Non Metropolitan Fire Authorities</v>
      </c>
      <c r="D3916" t="str">
        <f>VLOOKUP(B3916,lookup!A:D,4,FALSE)</f>
        <v>E31000010</v>
      </c>
      <c r="E3916" t="s">
        <v>175</v>
      </c>
      <c r="F3916" t="s">
        <v>150</v>
      </c>
      <c r="G3916" s="29">
        <v>137</v>
      </c>
      <c r="H3916" s="145"/>
      <c r="I3916" s="144">
        <v>137</v>
      </c>
      <c r="J3916" s="146">
        <f t="shared" si="38"/>
        <v>0</v>
      </c>
    </row>
    <row r="3917" spans="1:10" x14ac:dyDescent="0.3">
      <c r="A3917">
        <v>2016</v>
      </c>
      <c r="B3917" t="s">
        <v>27</v>
      </c>
      <c r="C3917" t="str">
        <f>VLOOKUP(B3917,lookup!A:C,3,FALSE)</f>
        <v>Non Metropolitan Fire Authorities</v>
      </c>
      <c r="D3917" t="str">
        <f>VLOOKUP(B3917,lookup!A:D,4,FALSE)</f>
        <v>E31000010</v>
      </c>
      <c r="E3917" t="s">
        <v>177</v>
      </c>
      <c r="F3917" t="s">
        <v>150</v>
      </c>
      <c r="G3917" s="29">
        <v>1</v>
      </c>
      <c r="H3917" s="145"/>
      <c r="I3917" s="144">
        <v>1</v>
      </c>
      <c r="J3917" s="146">
        <f t="shared" si="38"/>
        <v>0</v>
      </c>
    </row>
    <row r="3918" spans="1:10" x14ac:dyDescent="0.3">
      <c r="A3918">
        <v>2016</v>
      </c>
      <c r="B3918" t="s">
        <v>27</v>
      </c>
      <c r="C3918" t="str">
        <f>VLOOKUP(B3918,lookup!A:C,3,FALSE)</f>
        <v>Non Metropolitan Fire Authorities</v>
      </c>
      <c r="D3918" t="str">
        <f>VLOOKUP(B3918,lookup!A:D,4,FALSE)</f>
        <v>E31000010</v>
      </c>
      <c r="E3918" t="s">
        <v>178</v>
      </c>
      <c r="F3918" t="s">
        <v>150</v>
      </c>
      <c r="G3918" s="29">
        <v>5</v>
      </c>
      <c r="H3918" s="145"/>
      <c r="I3918" s="144">
        <v>5</v>
      </c>
      <c r="J3918" s="146">
        <f t="shared" si="38"/>
        <v>0</v>
      </c>
    </row>
    <row r="3919" spans="1:10" x14ac:dyDescent="0.3">
      <c r="A3919">
        <v>2016</v>
      </c>
      <c r="B3919" t="s">
        <v>27</v>
      </c>
      <c r="C3919" t="str">
        <f>VLOOKUP(B3919,lookup!A:C,3,FALSE)</f>
        <v>Non Metropolitan Fire Authorities</v>
      </c>
      <c r="D3919" t="str">
        <f>VLOOKUP(B3919,lookup!A:D,4,FALSE)</f>
        <v>E31000010</v>
      </c>
      <c r="E3919" t="s">
        <v>179</v>
      </c>
      <c r="F3919" t="s">
        <v>150</v>
      </c>
      <c r="G3919" s="29">
        <v>0</v>
      </c>
      <c r="H3919" s="145"/>
      <c r="I3919" s="144">
        <v>0</v>
      </c>
      <c r="J3919" s="146">
        <f t="shared" si="38"/>
        <v>0</v>
      </c>
    </row>
    <row r="3920" spans="1:10" x14ac:dyDescent="0.3">
      <c r="A3920">
        <v>2016</v>
      </c>
      <c r="B3920" t="s">
        <v>27</v>
      </c>
      <c r="C3920" t="str">
        <f>VLOOKUP(B3920,lookup!A:C,3,FALSE)</f>
        <v>Non Metropolitan Fire Authorities</v>
      </c>
      <c r="D3920" t="str">
        <f>VLOOKUP(B3920,lookup!A:D,4,FALSE)</f>
        <v>E31000010</v>
      </c>
      <c r="E3920" s="32" t="s">
        <v>1087</v>
      </c>
      <c r="F3920" t="s">
        <v>150</v>
      </c>
      <c r="G3920" s="29">
        <v>3</v>
      </c>
      <c r="H3920" s="145"/>
      <c r="I3920" s="144">
        <v>3</v>
      </c>
      <c r="J3920" s="146">
        <f t="shared" si="38"/>
        <v>0</v>
      </c>
    </row>
    <row r="3921" spans="1:10" x14ac:dyDescent="0.3">
      <c r="A3921">
        <v>2016</v>
      </c>
      <c r="B3921" t="s">
        <v>27</v>
      </c>
      <c r="C3921" t="str">
        <f>VLOOKUP(B3921,lookup!A:C,3,FALSE)</f>
        <v>Non Metropolitan Fire Authorities</v>
      </c>
      <c r="D3921" t="str">
        <f>VLOOKUP(B3921,lookup!A:D,4,FALSE)</f>
        <v>E31000010</v>
      </c>
      <c r="E3921" t="s">
        <v>176</v>
      </c>
      <c r="F3921" t="s">
        <v>150</v>
      </c>
      <c r="G3921" s="29">
        <v>8</v>
      </c>
      <c r="H3921" s="145"/>
      <c r="I3921" s="144">
        <v>8</v>
      </c>
      <c r="J3921" s="146">
        <f t="shared" si="38"/>
        <v>0</v>
      </c>
    </row>
    <row r="3922" spans="1:10" x14ac:dyDescent="0.3">
      <c r="A3922">
        <v>2016</v>
      </c>
      <c r="B3922" t="s">
        <v>30</v>
      </c>
      <c r="C3922" t="str">
        <f>VLOOKUP(B3922,lookup!A:C,3,FALSE)</f>
        <v>Non Metropolitan Fire Authorities</v>
      </c>
      <c r="D3922" t="str">
        <f>VLOOKUP(B3922,lookup!A:D,4,FALSE)</f>
        <v>E31000011</v>
      </c>
      <c r="E3922" t="s">
        <v>175</v>
      </c>
      <c r="F3922" t="s">
        <v>157</v>
      </c>
      <c r="G3922" s="29">
        <v>530</v>
      </c>
      <c r="H3922" s="145"/>
      <c r="I3922" s="144">
        <v>530</v>
      </c>
      <c r="J3922" s="146">
        <f t="shared" si="38"/>
        <v>0</v>
      </c>
    </row>
    <row r="3923" spans="1:10" x14ac:dyDescent="0.3">
      <c r="A3923">
        <v>2016</v>
      </c>
      <c r="B3923" t="s">
        <v>30</v>
      </c>
      <c r="C3923" t="str">
        <f>VLOOKUP(B3923,lookup!A:C,3,FALSE)</f>
        <v>Non Metropolitan Fire Authorities</v>
      </c>
      <c r="D3923" t="str">
        <f>VLOOKUP(B3923,lookup!A:D,4,FALSE)</f>
        <v>E31000011</v>
      </c>
      <c r="E3923" t="s">
        <v>177</v>
      </c>
      <c r="F3923" t="s">
        <v>157</v>
      </c>
      <c r="G3923" s="29">
        <v>4</v>
      </c>
      <c r="H3923" s="145"/>
      <c r="I3923" s="144">
        <v>4</v>
      </c>
      <c r="J3923" s="146">
        <f t="shared" si="38"/>
        <v>0</v>
      </c>
    </row>
    <row r="3924" spans="1:10" x14ac:dyDescent="0.3">
      <c r="A3924">
        <v>2016</v>
      </c>
      <c r="B3924" t="s">
        <v>30</v>
      </c>
      <c r="C3924" t="str">
        <f>VLOOKUP(B3924,lookup!A:C,3,FALSE)</f>
        <v>Non Metropolitan Fire Authorities</v>
      </c>
      <c r="D3924" t="str">
        <f>VLOOKUP(B3924,lookup!A:D,4,FALSE)</f>
        <v>E31000011</v>
      </c>
      <c r="E3924" t="s">
        <v>178</v>
      </c>
      <c r="F3924" t="s">
        <v>157</v>
      </c>
      <c r="G3924" s="29">
        <v>0</v>
      </c>
      <c r="H3924" s="145"/>
      <c r="I3924" s="144">
        <v>0</v>
      </c>
      <c r="J3924" s="146">
        <f t="shared" si="38"/>
        <v>0</v>
      </c>
    </row>
    <row r="3925" spans="1:10" x14ac:dyDescent="0.3">
      <c r="A3925">
        <v>2016</v>
      </c>
      <c r="B3925" t="s">
        <v>30</v>
      </c>
      <c r="C3925" t="str">
        <f>VLOOKUP(B3925,lookup!A:C,3,FALSE)</f>
        <v>Non Metropolitan Fire Authorities</v>
      </c>
      <c r="D3925" t="str">
        <f>VLOOKUP(B3925,lookup!A:D,4,FALSE)</f>
        <v>E31000011</v>
      </c>
      <c r="E3925" t="s">
        <v>179</v>
      </c>
      <c r="F3925" t="s">
        <v>157</v>
      </c>
      <c r="G3925" s="29">
        <v>0</v>
      </c>
      <c r="H3925" s="145"/>
      <c r="I3925" s="144">
        <v>0</v>
      </c>
      <c r="J3925" s="146">
        <f t="shared" si="38"/>
        <v>0</v>
      </c>
    </row>
    <row r="3926" spans="1:10" x14ac:dyDescent="0.3">
      <c r="A3926">
        <v>2016</v>
      </c>
      <c r="B3926" t="s">
        <v>30</v>
      </c>
      <c r="C3926" t="str">
        <f>VLOOKUP(B3926,lookup!A:C,3,FALSE)</f>
        <v>Non Metropolitan Fire Authorities</v>
      </c>
      <c r="D3926" t="str">
        <f>VLOOKUP(B3926,lookup!A:D,4,FALSE)</f>
        <v>E31000011</v>
      </c>
      <c r="E3926" s="32" t="s">
        <v>1087</v>
      </c>
      <c r="F3926" t="s">
        <v>157</v>
      </c>
      <c r="G3926" s="29">
        <v>1</v>
      </c>
      <c r="H3926" s="145"/>
      <c r="I3926" s="144">
        <v>1</v>
      </c>
      <c r="J3926" s="146">
        <f t="shared" si="38"/>
        <v>0</v>
      </c>
    </row>
    <row r="3927" spans="1:10" x14ac:dyDescent="0.3">
      <c r="A3927">
        <v>2016</v>
      </c>
      <c r="B3927" t="s">
        <v>30</v>
      </c>
      <c r="C3927" t="str">
        <f>VLOOKUP(B3927,lookup!A:C,3,FALSE)</f>
        <v>Non Metropolitan Fire Authorities</v>
      </c>
      <c r="D3927" t="str">
        <f>VLOOKUP(B3927,lookup!A:D,4,FALSE)</f>
        <v>E31000011</v>
      </c>
      <c r="E3927" t="s">
        <v>176</v>
      </c>
      <c r="F3927" t="s">
        <v>157</v>
      </c>
      <c r="G3927" s="29">
        <v>48</v>
      </c>
      <c r="H3927" s="145"/>
      <c r="I3927" s="144">
        <v>48</v>
      </c>
      <c r="J3927" s="146">
        <f t="shared" si="38"/>
        <v>0</v>
      </c>
    </row>
    <row r="3928" spans="1:10" x14ac:dyDescent="0.3">
      <c r="A3928">
        <v>2016</v>
      </c>
      <c r="B3928" t="s">
        <v>30</v>
      </c>
      <c r="C3928" t="str">
        <f>VLOOKUP(B3928,lookup!A:C,3,FALSE)</f>
        <v>Non Metropolitan Fire Authorities</v>
      </c>
      <c r="D3928" t="str">
        <f>VLOOKUP(B3928,lookup!A:D,4,FALSE)</f>
        <v>E31000011</v>
      </c>
      <c r="E3928" t="s">
        <v>175</v>
      </c>
      <c r="F3928" t="s">
        <v>158</v>
      </c>
      <c r="G3928" s="29">
        <v>1070</v>
      </c>
      <c r="H3928" s="145"/>
      <c r="I3928" s="144">
        <v>1070</v>
      </c>
      <c r="J3928" s="146">
        <f t="shared" si="38"/>
        <v>0</v>
      </c>
    </row>
    <row r="3929" spans="1:10" x14ac:dyDescent="0.3">
      <c r="A3929">
        <v>2016</v>
      </c>
      <c r="B3929" t="s">
        <v>30</v>
      </c>
      <c r="C3929" t="str">
        <f>VLOOKUP(B3929,lookup!A:C,3,FALSE)</f>
        <v>Non Metropolitan Fire Authorities</v>
      </c>
      <c r="D3929" t="str">
        <f>VLOOKUP(B3929,lookup!A:D,4,FALSE)</f>
        <v>E31000011</v>
      </c>
      <c r="E3929" t="s">
        <v>177</v>
      </c>
      <c r="F3929" t="s">
        <v>158</v>
      </c>
      <c r="G3929" s="29">
        <v>3</v>
      </c>
      <c r="H3929" s="145"/>
      <c r="I3929" s="144">
        <v>3</v>
      </c>
      <c r="J3929" s="146">
        <f t="shared" si="38"/>
        <v>0</v>
      </c>
    </row>
    <row r="3930" spans="1:10" x14ac:dyDescent="0.3">
      <c r="A3930">
        <v>2016</v>
      </c>
      <c r="B3930" t="s">
        <v>30</v>
      </c>
      <c r="C3930" t="str">
        <f>VLOOKUP(B3930,lookup!A:C,3,FALSE)</f>
        <v>Non Metropolitan Fire Authorities</v>
      </c>
      <c r="D3930" t="str">
        <f>VLOOKUP(B3930,lookup!A:D,4,FALSE)</f>
        <v>E31000011</v>
      </c>
      <c r="E3930" t="s">
        <v>178</v>
      </c>
      <c r="F3930" t="s">
        <v>158</v>
      </c>
      <c r="G3930" s="29">
        <v>0</v>
      </c>
      <c r="H3930" s="145"/>
      <c r="I3930" s="144">
        <v>0</v>
      </c>
      <c r="J3930" s="146">
        <f t="shared" si="38"/>
        <v>0</v>
      </c>
    </row>
    <row r="3931" spans="1:10" x14ac:dyDescent="0.3">
      <c r="A3931">
        <v>2016</v>
      </c>
      <c r="B3931" t="s">
        <v>30</v>
      </c>
      <c r="C3931" t="str">
        <f>VLOOKUP(B3931,lookup!A:C,3,FALSE)</f>
        <v>Non Metropolitan Fire Authorities</v>
      </c>
      <c r="D3931" t="str">
        <f>VLOOKUP(B3931,lookup!A:D,4,FALSE)</f>
        <v>E31000011</v>
      </c>
      <c r="E3931" t="s">
        <v>179</v>
      </c>
      <c r="F3931" t="s">
        <v>158</v>
      </c>
      <c r="G3931" s="29">
        <v>0</v>
      </c>
      <c r="H3931" s="145"/>
      <c r="I3931" s="144">
        <v>0</v>
      </c>
      <c r="J3931" s="146">
        <f t="shared" si="38"/>
        <v>0</v>
      </c>
    </row>
    <row r="3932" spans="1:10" x14ac:dyDescent="0.3">
      <c r="A3932">
        <v>2016</v>
      </c>
      <c r="B3932" t="s">
        <v>30</v>
      </c>
      <c r="C3932" t="str">
        <f>VLOOKUP(B3932,lookup!A:C,3,FALSE)</f>
        <v>Non Metropolitan Fire Authorities</v>
      </c>
      <c r="D3932" t="str">
        <f>VLOOKUP(B3932,lookup!A:D,4,FALSE)</f>
        <v>E31000011</v>
      </c>
      <c r="E3932" s="32" t="s">
        <v>1087</v>
      </c>
      <c r="F3932" t="s">
        <v>158</v>
      </c>
      <c r="G3932" s="29">
        <v>0</v>
      </c>
      <c r="H3932" s="145"/>
      <c r="I3932" s="144">
        <v>0</v>
      </c>
      <c r="J3932" s="146">
        <f t="shared" si="38"/>
        <v>0</v>
      </c>
    </row>
    <row r="3933" spans="1:10" x14ac:dyDescent="0.3">
      <c r="A3933">
        <v>2016</v>
      </c>
      <c r="B3933" t="s">
        <v>30</v>
      </c>
      <c r="C3933" t="str">
        <f>VLOOKUP(B3933,lookup!A:C,3,FALSE)</f>
        <v>Non Metropolitan Fire Authorities</v>
      </c>
      <c r="D3933" t="str">
        <f>VLOOKUP(B3933,lookup!A:D,4,FALSE)</f>
        <v>E31000011</v>
      </c>
      <c r="E3933" t="s">
        <v>176</v>
      </c>
      <c r="F3933" t="s">
        <v>158</v>
      </c>
      <c r="G3933" s="29">
        <v>71</v>
      </c>
      <c r="H3933" s="145"/>
      <c r="I3933" s="144">
        <v>71</v>
      </c>
      <c r="J3933" s="146">
        <f t="shared" si="38"/>
        <v>0</v>
      </c>
    </row>
    <row r="3934" spans="1:10" x14ac:dyDescent="0.3">
      <c r="A3934">
        <v>2016</v>
      </c>
      <c r="B3934" t="s">
        <v>30</v>
      </c>
      <c r="C3934" t="str">
        <f>VLOOKUP(B3934,lookup!A:C,3,FALSE)</f>
        <v>Non Metropolitan Fire Authorities</v>
      </c>
      <c r="D3934" t="str">
        <f>VLOOKUP(B3934,lookup!A:D,4,FALSE)</f>
        <v>E31000011</v>
      </c>
      <c r="E3934" t="s">
        <v>175</v>
      </c>
      <c r="F3934" t="s">
        <v>149</v>
      </c>
      <c r="G3934" s="29">
        <v>40</v>
      </c>
      <c r="H3934" s="145"/>
      <c r="I3934" s="144">
        <v>40</v>
      </c>
      <c r="J3934" s="146">
        <f t="shared" si="38"/>
        <v>0</v>
      </c>
    </row>
    <row r="3935" spans="1:10" x14ac:dyDescent="0.3">
      <c r="A3935">
        <v>2016</v>
      </c>
      <c r="B3935" t="s">
        <v>30</v>
      </c>
      <c r="C3935" t="str">
        <f>VLOOKUP(B3935,lookup!A:C,3,FALSE)</f>
        <v>Non Metropolitan Fire Authorities</v>
      </c>
      <c r="D3935" t="str">
        <f>VLOOKUP(B3935,lookup!A:D,4,FALSE)</f>
        <v>E31000011</v>
      </c>
      <c r="E3935" t="s">
        <v>177</v>
      </c>
      <c r="F3935" t="s">
        <v>149</v>
      </c>
      <c r="G3935" s="29">
        <v>1</v>
      </c>
      <c r="H3935" s="145"/>
      <c r="I3935" s="144">
        <v>1</v>
      </c>
      <c r="J3935" s="146">
        <f t="shared" si="38"/>
        <v>0</v>
      </c>
    </row>
    <row r="3936" spans="1:10" x14ac:dyDescent="0.3">
      <c r="A3936">
        <v>2016</v>
      </c>
      <c r="B3936" t="s">
        <v>30</v>
      </c>
      <c r="C3936" t="str">
        <f>VLOOKUP(B3936,lookup!A:C,3,FALSE)</f>
        <v>Non Metropolitan Fire Authorities</v>
      </c>
      <c r="D3936" t="str">
        <f>VLOOKUP(B3936,lookup!A:D,4,FALSE)</f>
        <v>E31000011</v>
      </c>
      <c r="E3936" t="s">
        <v>178</v>
      </c>
      <c r="F3936" t="s">
        <v>149</v>
      </c>
      <c r="G3936" s="29">
        <v>0</v>
      </c>
      <c r="H3936" s="145"/>
      <c r="I3936" s="144">
        <v>0</v>
      </c>
      <c r="J3936" s="146">
        <f t="shared" si="38"/>
        <v>0</v>
      </c>
    </row>
    <row r="3937" spans="1:10" x14ac:dyDescent="0.3">
      <c r="A3937">
        <v>2016</v>
      </c>
      <c r="B3937" t="s">
        <v>30</v>
      </c>
      <c r="C3937" t="str">
        <f>VLOOKUP(B3937,lookup!A:C,3,FALSE)</f>
        <v>Non Metropolitan Fire Authorities</v>
      </c>
      <c r="D3937" t="str">
        <f>VLOOKUP(B3937,lookup!A:D,4,FALSE)</f>
        <v>E31000011</v>
      </c>
      <c r="E3937" t="s">
        <v>179</v>
      </c>
      <c r="F3937" t="s">
        <v>149</v>
      </c>
      <c r="G3937" s="29">
        <v>0</v>
      </c>
      <c r="H3937" s="145"/>
      <c r="I3937" s="144">
        <v>0</v>
      </c>
      <c r="J3937" s="146">
        <f t="shared" si="38"/>
        <v>0</v>
      </c>
    </row>
    <row r="3938" spans="1:10" x14ac:dyDescent="0.3">
      <c r="A3938">
        <v>2016</v>
      </c>
      <c r="B3938" t="s">
        <v>30</v>
      </c>
      <c r="C3938" t="str">
        <f>VLOOKUP(B3938,lookup!A:C,3,FALSE)</f>
        <v>Non Metropolitan Fire Authorities</v>
      </c>
      <c r="D3938" t="str">
        <f>VLOOKUP(B3938,lookup!A:D,4,FALSE)</f>
        <v>E31000011</v>
      </c>
      <c r="E3938" s="32" t="s">
        <v>1087</v>
      </c>
      <c r="F3938" t="s">
        <v>149</v>
      </c>
      <c r="G3938" s="29">
        <v>0</v>
      </c>
      <c r="H3938" s="145"/>
      <c r="I3938" s="144">
        <v>0</v>
      </c>
      <c r="J3938" s="146">
        <f t="shared" si="38"/>
        <v>0</v>
      </c>
    </row>
    <row r="3939" spans="1:10" x14ac:dyDescent="0.3">
      <c r="A3939">
        <v>2016</v>
      </c>
      <c r="B3939" t="s">
        <v>30</v>
      </c>
      <c r="C3939" t="str">
        <f>VLOOKUP(B3939,lookup!A:C,3,FALSE)</f>
        <v>Non Metropolitan Fire Authorities</v>
      </c>
      <c r="D3939" t="str">
        <f>VLOOKUP(B3939,lookup!A:D,4,FALSE)</f>
        <v>E31000011</v>
      </c>
      <c r="E3939" t="s">
        <v>176</v>
      </c>
      <c r="F3939" t="s">
        <v>149</v>
      </c>
      <c r="G3939" s="29">
        <v>0</v>
      </c>
      <c r="H3939" s="145"/>
      <c r="I3939" s="144">
        <v>0</v>
      </c>
      <c r="J3939" s="146">
        <f t="shared" si="38"/>
        <v>0</v>
      </c>
    </row>
    <row r="3940" spans="1:10" x14ac:dyDescent="0.3">
      <c r="A3940">
        <v>2016</v>
      </c>
      <c r="B3940" t="s">
        <v>30</v>
      </c>
      <c r="C3940" t="str">
        <f>VLOOKUP(B3940,lookup!A:C,3,FALSE)</f>
        <v>Non Metropolitan Fire Authorities</v>
      </c>
      <c r="D3940" t="str">
        <f>VLOOKUP(B3940,lookup!A:D,4,FALSE)</f>
        <v>E31000011</v>
      </c>
      <c r="E3940" t="s">
        <v>175</v>
      </c>
      <c r="F3940" t="s">
        <v>150</v>
      </c>
      <c r="G3940" s="29">
        <v>224</v>
      </c>
      <c r="H3940" s="145"/>
      <c r="I3940" s="144">
        <v>224</v>
      </c>
      <c r="J3940" s="146">
        <f t="shared" si="38"/>
        <v>0</v>
      </c>
    </row>
    <row r="3941" spans="1:10" x14ac:dyDescent="0.3">
      <c r="A3941">
        <v>2016</v>
      </c>
      <c r="B3941" t="s">
        <v>30</v>
      </c>
      <c r="C3941" t="str">
        <f>VLOOKUP(B3941,lookup!A:C,3,FALSE)</f>
        <v>Non Metropolitan Fire Authorities</v>
      </c>
      <c r="D3941" t="str">
        <f>VLOOKUP(B3941,lookup!A:D,4,FALSE)</f>
        <v>E31000011</v>
      </c>
      <c r="E3941" t="s">
        <v>177</v>
      </c>
      <c r="F3941" t="s">
        <v>150</v>
      </c>
      <c r="G3941" s="29">
        <v>0</v>
      </c>
      <c r="H3941" s="145"/>
      <c r="I3941" s="144">
        <v>0</v>
      </c>
      <c r="J3941" s="146">
        <f t="shared" si="38"/>
        <v>0</v>
      </c>
    </row>
    <row r="3942" spans="1:10" x14ac:dyDescent="0.3">
      <c r="A3942">
        <v>2016</v>
      </c>
      <c r="B3942" t="s">
        <v>30</v>
      </c>
      <c r="C3942" t="str">
        <f>VLOOKUP(B3942,lookup!A:C,3,FALSE)</f>
        <v>Non Metropolitan Fire Authorities</v>
      </c>
      <c r="D3942" t="str">
        <f>VLOOKUP(B3942,lookup!A:D,4,FALSE)</f>
        <v>E31000011</v>
      </c>
      <c r="E3942" t="s">
        <v>178</v>
      </c>
      <c r="F3942" t="s">
        <v>150</v>
      </c>
      <c r="G3942" s="29">
        <v>0</v>
      </c>
      <c r="H3942" s="145"/>
      <c r="I3942" s="144">
        <v>0</v>
      </c>
      <c r="J3942" s="146">
        <f t="shared" si="38"/>
        <v>0</v>
      </c>
    </row>
    <row r="3943" spans="1:10" x14ac:dyDescent="0.3">
      <c r="A3943">
        <v>2016</v>
      </c>
      <c r="B3943" t="s">
        <v>30</v>
      </c>
      <c r="C3943" t="str">
        <f>VLOOKUP(B3943,lookup!A:C,3,FALSE)</f>
        <v>Non Metropolitan Fire Authorities</v>
      </c>
      <c r="D3943" t="str">
        <f>VLOOKUP(B3943,lookup!A:D,4,FALSE)</f>
        <v>E31000011</v>
      </c>
      <c r="E3943" t="s">
        <v>179</v>
      </c>
      <c r="F3943" t="s">
        <v>150</v>
      </c>
      <c r="G3943" s="29">
        <v>0</v>
      </c>
      <c r="H3943" s="145"/>
      <c r="I3943" s="144">
        <v>0</v>
      </c>
      <c r="J3943" s="146">
        <f t="shared" si="38"/>
        <v>0</v>
      </c>
    </row>
    <row r="3944" spans="1:10" x14ac:dyDescent="0.3">
      <c r="A3944">
        <v>2016</v>
      </c>
      <c r="B3944" t="s">
        <v>30</v>
      </c>
      <c r="C3944" t="str">
        <f>VLOOKUP(B3944,lookup!A:C,3,FALSE)</f>
        <v>Non Metropolitan Fire Authorities</v>
      </c>
      <c r="D3944" t="str">
        <f>VLOOKUP(B3944,lookup!A:D,4,FALSE)</f>
        <v>E31000011</v>
      </c>
      <c r="E3944" s="32" t="s">
        <v>1087</v>
      </c>
      <c r="F3944" t="s">
        <v>150</v>
      </c>
      <c r="G3944" s="29">
        <v>0</v>
      </c>
      <c r="H3944" s="145"/>
      <c r="I3944" s="144">
        <v>0</v>
      </c>
      <c r="J3944" s="146">
        <f t="shared" si="38"/>
        <v>0</v>
      </c>
    </row>
    <row r="3945" spans="1:10" x14ac:dyDescent="0.3">
      <c r="A3945">
        <v>2016</v>
      </c>
      <c r="B3945" t="s">
        <v>30</v>
      </c>
      <c r="C3945" t="str">
        <f>VLOOKUP(B3945,lookup!A:C,3,FALSE)</f>
        <v>Non Metropolitan Fire Authorities</v>
      </c>
      <c r="D3945" t="str">
        <f>VLOOKUP(B3945,lookup!A:D,4,FALSE)</f>
        <v>E31000011</v>
      </c>
      <c r="E3945" t="s">
        <v>176</v>
      </c>
      <c r="F3945" t="s">
        <v>150</v>
      </c>
      <c r="G3945" s="29">
        <v>30</v>
      </c>
      <c r="H3945" s="145"/>
      <c r="I3945" s="144">
        <v>30</v>
      </c>
      <c r="J3945" s="146">
        <f t="shared" si="38"/>
        <v>0</v>
      </c>
    </row>
    <row r="3946" spans="1:10" x14ac:dyDescent="0.3">
      <c r="A3946">
        <v>2016</v>
      </c>
      <c r="B3946" t="s">
        <v>203</v>
      </c>
      <c r="C3946" t="str">
        <f>VLOOKUP(B3946,lookup!A:C,3,FALSE)</f>
        <v>Non Metropolitan Fire Authorities</v>
      </c>
      <c r="D3946" t="str">
        <f>VLOOKUP(B3946,lookup!A:D,4,FALSE)</f>
        <v>E31000047</v>
      </c>
      <c r="E3946" t="s">
        <v>175</v>
      </c>
      <c r="F3946" t="s">
        <v>157</v>
      </c>
      <c r="G3946" s="29">
        <v>238</v>
      </c>
      <c r="H3946" s="145"/>
      <c r="I3946" s="144">
        <v>238</v>
      </c>
      <c r="J3946" s="146">
        <f t="shared" si="38"/>
        <v>0</v>
      </c>
    </row>
    <row r="3947" spans="1:10" x14ac:dyDescent="0.3">
      <c r="A3947">
        <v>2016</v>
      </c>
      <c r="B3947" t="s">
        <v>203</v>
      </c>
      <c r="C3947" t="str">
        <f>VLOOKUP(B3947,lookup!A:C,3,FALSE)</f>
        <v>Non Metropolitan Fire Authorities</v>
      </c>
      <c r="D3947" t="str">
        <f>VLOOKUP(B3947,lookup!A:D,4,FALSE)</f>
        <v>E31000047</v>
      </c>
      <c r="E3947" t="s">
        <v>177</v>
      </c>
      <c r="F3947" t="s">
        <v>157</v>
      </c>
      <c r="G3947" s="29">
        <v>1</v>
      </c>
      <c r="H3947" s="145"/>
      <c r="I3947" s="144">
        <v>1</v>
      </c>
      <c r="J3947" s="146">
        <f t="shared" si="38"/>
        <v>0</v>
      </c>
    </row>
    <row r="3948" spans="1:10" x14ac:dyDescent="0.3">
      <c r="A3948">
        <v>2016</v>
      </c>
      <c r="B3948" t="s">
        <v>203</v>
      </c>
      <c r="C3948" t="str">
        <f>VLOOKUP(B3948,lookup!A:C,3,FALSE)</f>
        <v>Non Metropolitan Fire Authorities</v>
      </c>
      <c r="D3948" t="str">
        <f>VLOOKUP(B3948,lookup!A:D,4,FALSE)</f>
        <v>E31000047</v>
      </c>
      <c r="E3948" t="s">
        <v>178</v>
      </c>
      <c r="F3948" t="s">
        <v>157</v>
      </c>
      <c r="G3948" s="29">
        <v>0</v>
      </c>
      <c r="H3948" s="145"/>
      <c r="I3948" s="144">
        <v>0</v>
      </c>
      <c r="J3948" s="146">
        <f t="shared" si="38"/>
        <v>0</v>
      </c>
    </row>
    <row r="3949" spans="1:10" x14ac:dyDescent="0.3">
      <c r="A3949">
        <v>2016</v>
      </c>
      <c r="B3949" t="s">
        <v>203</v>
      </c>
      <c r="C3949" t="str">
        <f>VLOOKUP(B3949,lookup!A:C,3,FALSE)</f>
        <v>Non Metropolitan Fire Authorities</v>
      </c>
      <c r="D3949" t="str">
        <f>VLOOKUP(B3949,lookup!A:D,4,FALSE)</f>
        <v>E31000047</v>
      </c>
      <c r="E3949" t="s">
        <v>179</v>
      </c>
      <c r="F3949" t="s">
        <v>157</v>
      </c>
      <c r="G3949" s="29">
        <v>1</v>
      </c>
      <c r="H3949" s="145"/>
      <c r="I3949" s="144">
        <v>1</v>
      </c>
      <c r="J3949" s="146">
        <f t="shared" si="38"/>
        <v>0</v>
      </c>
    </row>
    <row r="3950" spans="1:10" x14ac:dyDescent="0.3">
      <c r="A3950">
        <v>2016</v>
      </c>
      <c r="B3950" t="s">
        <v>203</v>
      </c>
      <c r="C3950" t="str">
        <f>VLOOKUP(B3950,lookup!A:C,3,FALSE)</f>
        <v>Non Metropolitan Fire Authorities</v>
      </c>
      <c r="D3950" t="str">
        <f>VLOOKUP(B3950,lookup!A:D,4,FALSE)</f>
        <v>E31000047</v>
      </c>
      <c r="E3950" s="32" t="s">
        <v>1087</v>
      </c>
      <c r="F3950" t="s">
        <v>157</v>
      </c>
      <c r="G3950" s="29">
        <v>0</v>
      </c>
      <c r="H3950" s="145"/>
      <c r="I3950" s="144">
        <v>0</v>
      </c>
      <c r="J3950" s="146">
        <f t="shared" si="38"/>
        <v>0</v>
      </c>
    </row>
    <row r="3951" spans="1:10" x14ac:dyDescent="0.3">
      <c r="A3951">
        <v>2016</v>
      </c>
      <c r="B3951" t="s">
        <v>203</v>
      </c>
      <c r="C3951" t="str">
        <f>VLOOKUP(B3951,lookup!A:C,3,FALSE)</f>
        <v>Non Metropolitan Fire Authorities</v>
      </c>
      <c r="D3951" t="str">
        <f>VLOOKUP(B3951,lookup!A:D,4,FALSE)</f>
        <v>E31000047</v>
      </c>
      <c r="E3951" t="s">
        <v>176</v>
      </c>
      <c r="F3951" t="s">
        <v>157</v>
      </c>
      <c r="G3951" s="29">
        <v>2</v>
      </c>
      <c r="H3951" s="145"/>
      <c r="I3951" s="144">
        <v>2</v>
      </c>
      <c r="J3951" s="146">
        <f t="shared" si="38"/>
        <v>0</v>
      </c>
    </row>
    <row r="3952" spans="1:10" x14ac:dyDescent="0.3">
      <c r="A3952">
        <v>2016</v>
      </c>
      <c r="B3952" t="s">
        <v>203</v>
      </c>
      <c r="C3952" t="str">
        <f>VLOOKUP(B3952,lookup!A:C,3,FALSE)</f>
        <v>Non Metropolitan Fire Authorities</v>
      </c>
      <c r="D3952" t="str">
        <f>VLOOKUP(B3952,lookup!A:D,4,FALSE)</f>
        <v>E31000047</v>
      </c>
      <c r="E3952" t="s">
        <v>175</v>
      </c>
      <c r="F3952" t="s">
        <v>158</v>
      </c>
      <c r="G3952" s="29">
        <v>318</v>
      </c>
      <c r="H3952" s="145"/>
      <c r="I3952" s="144">
        <v>318</v>
      </c>
      <c r="J3952" s="146">
        <f t="shared" si="38"/>
        <v>0</v>
      </c>
    </row>
    <row r="3953" spans="1:10" x14ac:dyDescent="0.3">
      <c r="A3953">
        <v>2016</v>
      </c>
      <c r="B3953" t="s">
        <v>203</v>
      </c>
      <c r="C3953" t="str">
        <f>VLOOKUP(B3953,lookup!A:C,3,FALSE)</f>
        <v>Non Metropolitan Fire Authorities</v>
      </c>
      <c r="D3953" t="str">
        <f>VLOOKUP(B3953,lookup!A:D,4,FALSE)</f>
        <v>E31000047</v>
      </c>
      <c r="E3953" t="s">
        <v>177</v>
      </c>
      <c r="F3953" t="s">
        <v>158</v>
      </c>
      <c r="G3953" s="29">
        <v>1</v>
      </c>
      <c r="H3953" s="145"/>
      <c r="I3953" s="144">
        <v>1</v>
      </c>
      <c r="J3953" s="146">
        <f t="shared" si="38"/>
        <v>0</v>
      </c>
    </row>
    <row r="3954" spans="1:10" x14ac:dyDescent="0.3">
      <c r="A3954">
        <v>2016</v>
      </c>
      <c r="B3954" t="s">
        <v>203</v>
      </c>
      <c r="C3954" t="str">
        <f>VLOOKUP(B3954,lookup!A:C,3,FALSE)</f>
        <v>Non Metropolitan Fire Authorities</v>
      </c>
      <c r="D3954" t="str">
        <f>VLOOKUP(B3954,lookup!A:D,4,FALSE)</f>
        <v>E31000047</v>
      </c>
      <c r="E3954" t="s">
        <v>178</v>
      </c>
      <c r="F3954" t="s">
        <v>158</v>
      </c>
      <c r="G3954" s="29">
        <v>0</v>
      </c>
      <c r="H3954" s="145"/>
      <c r="I3954" s="144">
        <v>0</v>
      </c>
      <c r="J3954" s="146">
        <f t="shared" si="38"/>
        <v>0</v>
      </c>
    </row>
    <row r="3955" spans="1:10" x14ac:dyDescent="0.3">
      <c r="A3955">
        <v>2016</v>
      </c>
      <c r="B3955" t="s">
        <v>203</v>
      </c>
      <c r="C3955" t="str">
        <f>VLOOKUP(B3955,lookup!A:C,3,FALSE)</f>
        <v>Non Metropolitan Fire Authorities</v>
      </c>
      <c r="D3955" t="str">
        <f>VLOOKUP(B3955,lookup!A:D,4,FALSE)</f>
        <v>E31000047</v>
      </c>
      <c r="E3955" t="s">
        <v>179</v>
      </c>
      <c r="F3955" t="s">
        <v>158</v>
      </c>
      <c r="G3955" s="29">
        <v>1</v>
      </c>
      <c r="H3955" s="145"/>
      <c r="I3955" s="144">
        <v>1</v>
      </c>
      <c r="J3955" s="146">
        <f t="shared" si="38"/>
        <v>0</v>
      </c>
    </row>
    <row r="3956" spans="1:10" x14ac:dyDescent="0.3">
      <c r="A3956">
        <v>2016</v>
      </c>
      <c r="B3956" t="s">
        <v>203</v>
      </c>
      <c r="C3956" t="str">
        <f>VLOOKUP(B3956,lookup!A:C,3,FALSE)</f>
        <v>Non Metropolitan Fire Authorities</v>
      </c>
      <c r="D3956" t="str">
        <f>VLOOKUP(B3956,lookup!A:D,4,FALSE)</f>
        <v>E31000047</v>
      </c>
      <c r="E3956" s="32" t="s">
        <v>1087</v>
      </c>
      <c r="F3956" t="s">
        <v>158</v>
      </c>
      <c r="G3956" s="29">
        <v>0</v>
      </c>
      <c r="H3956" s="145"/>
      <c r="I3956" s="144">
        <v>0</v>
      </c>
      <c r="J3956" s="146">
        <f t="shared" si="38"/>
        <v>0</v>
      </c>
    </row>
    <row r="3957" spans="1:10" x14ac:dyDescent="0.3">
      <c r="A3957">
        <v>2016</v>
      </c>
      <c r="B3957" t="s">
        <v>203</v>
      </c>
      <c r="C3957" t="str">
        <f>VLOOKUP(B3957,lookup!A:C,3,FALSE)</f>
        <v>Non Metropolitan Fire Authorities</v>
      </c>
      <c r="D3957" t="str">
        <f>VLOOKUP(B3957,lookup!A:D,4,FALSE)</f>
        <v>E31000047</v>
      </c>
      <c r="E3957" t="s">
        <v>176</v>
      </c>
      <c r="F3957" t="s">
        <v>158</v>
      </c>
      <c r="G3957" s="29">
        <v>11</v>
      </c>
      <c r="H3957" s="145"/>
      <c r="I3957" s="144">
        <v>11</v>
      </c>
      <c r="J3957" s="146">
        <f t="shared" si="38"/>
        <v>0</v>
      </c>
    </row>
    <row r="3958" spans="1:10" x14ac:dyDescent="0.3">
      <c r="A3958">
        <v>2016</v>
      </c>
      <c r="B3958" t="s">
        <v>203</v>
      </c>
      <c r="C3958" t="str">
        <f>VLOOKUP(B3958,lookup!A:C,3,FALSE)</f>
        <v>Non Metropolitan Fire Authorities</v>
      </c>
      <c r="D3958" t="str">
        <f>VLOOKUP(B3958,lookup!A:D,4,FALSE)</f>
        <v>E31000047</v>
      </c>
      <c r="E3958" t="s">
        <v>175</v>
      </c>
      <c r="F3958" t="s">
        <v>149</v>
      </c>
      <c r="G3958" s="29">
        <v>1</v>
      </c>
      <c r="H3958" s="145"/>
      <c r="I3958" s="144">
        <v>1</v>
      </c>
      <c r="J3958" s="146">
        <f t="shared" si="38"/>
        <v>0</v>
      </c>
    </row>
    <row r="3959" spans="1:10" x14ac:dyDescent="0.3">
      <c r="A3959">
        <v>2016</v>
      </c>
      <c r="B3959" t="s">
        <v>203</v>
      </c>
      <c r="C3959" t="str">
        <f>VLOOKUP(B3959,lookup!A:C,3,FALSE)</f>
        <v>Non Metropolitan Fire Authorities</v>
      </c>
      <c r="D3959" t="str">
        <f>VLOOKUP(B3959,lookup!A:D,4,FALSE)</f>
        <v>E31000047</v>
      </c>
      <c r="E3959" t="s">
        <v>177</v>
      </c>
      <c r="F3959" t="s">
        <v>149</v>
      </c>
      <c r="G3959" s="29">
        <v>0</v>
      </c>
      <c r="H3959" s="145"/>
      <c r="I3959" s="144">
        <v>0</v>
      </c>
      <c r="J3959" s="146">
        <f t="shared" si="38"/>
        <v>0</v>
      </c>
    </row>
    <row r="3960" spans="1:10" x14ac:dyDescent="0.3">
      <c r="A3960">
        <v>2016</v>
      </c>
      <c r="B3960" t="s">
        <v>203</v>
      </c>
      <c r="C3960" t="str">
        <f>VLOOKUP(B3960,lookup!A:C,3,FALSE)</f>
        <v>Non Metropolitan Fire Authorities</v>
      </c>
      <c r="D3960" t="str">
        <f>VLOOKUP(B3960,lookup!A:D,4,FALSE)</f>
        <v>E31000047</v>
      </c>
      <c r="E3960" t="s">
        <v>178</v>
      </c>
      <c r="F3960" t="s">
        <v>149</v>
      </c>
      <c r="G3960" s="29">
        <v>0</v>
      </c>
      <c r="H3960" s="145"/>
      <c r="I3960" s="144">
        <v>0</v>
      </c>
      <c r="J3960" s="146">
        <f t="shared" si="38"/>
        <v>0</v>
      </c>
    </row>
    <row r="3961" spans="1:10" x14ac:dyDescent="0.3">
      <c r="A3961">
        <v>2016</v>
      </c>
      <c r="B3961" t="s">
        <v>203</v>
      </c>
      <c r="C3961" t="str">
        <f>VLOOKUP(B3961,lookup!A:C,3,FALSE)</f>
        <v>Non Metropolitan Fire Authorities</v>
      </c>
      <c r="D3961" t="str">
        <f>VLOOKUP(B3961,lookup!A:D,4,FALSE)</f>
        <v>E31000047</v>
      </c>
      <c r="E3961" t="s">
        <v>179</v>
      </c>
      <c r="F3961" t="s">
        <v>149</v>
      </c>
      <c r="G3961" s="29">
        <v>0</v>
      </c>
      <c r="H3961" s="145"/>
      <c r="I3961" s="144">
        <v>0</v>
      </c>
      <c r="J3961" s="146">
        <f t="shared" si="38"/>
        <v>0</v>
      </c>
    </row>
    <row r="3962" spans="1:10" x14ac:dyDescent="0.3">
      <c r="A3962">
        <v>2016</v>
      </c>
      <c r="B3962" t="s">
        <v>203</v>
      </c>
      <c r="C3962" t="str">
        <f>VLOOKUP(B3962,lookup!A:C,3,FALSE)</f>
        <v>Non Metropolitan Fire Authorities</v>
      </c>
      <c r="D3962" t="str">
        <f>VLOOKUP(B3962,lookup!A:D,4,FALSE)</f>
        <v>E31000047</v>
      </c>
      <c r="E3962" s="32" t="s">
        <v>1087</v>
      </c>
      <c r="F3962" t="s">
        <v>149</v>
      </c>
      <c r="G3962" s="29">
        <v>0</v>
      </c>
      <c r="H3962" s="145"/>
      <c r="I3962" s="144">
        <v>0</v>
      </c>
      <c r="J3962" s="146">
        <f t="shared" si="38"/>
        <v>0</v>
      </c>
    </row>
    <row r="3963" spans="1:10" x14ac:dyDescent="0.3">
      <c r="A3963">
        <v>2016</v>
      </c>
      <c r="B3963" t="s">
        <v>203</v>
      </c>
      <c r="C3963" t="str">
        <f>VLOOKUP(B3963,lookup!A:C,3,FALSE)</f>
        <v>Non Metropolitan Fire Authorities</v>
      </c>
      <c r="D3963" t="str">
        <f>VLOOKUP(B3963,lookup!A:D,4,FALSE)</f>
        <v>E31000047</v>
      </c>
      <c r="E3963" t="s">
        <v>176</v>
      </c>
      <c r="F3963" t="s">
        <v>149</v>
      </c>
      <c r="G3963" s="29">
        <v>0</v>
      </c>
      <c r="H3963" s="145"/>
      <c r="I3963" s="144">
        <v>0</v>
      </c>
      <c r="J3963" s="146">
        <f t="shared" si="38"/>
        <v>0</v>
      </c>
    </row>
    <row r="3964" spans="1:10" x14ac:dyDescent="0.3">
      <c r="A3964">
        <v>2016</v>
      </c>
      <c r="B3964" t="s">
        <v>203</v>
      </c>
      <c r="C3964" t="str">
        <f>VLOOKUP(B3964,lookup!A:C,3,FALSE)</f>
        <v>Non Metropolitan Fire Authorities</v>
      </c>
      <c r="D3964" t="str">
        <f>VLOOKUP(B3964,lookup!A:D,4,FALSE)</f>
        <v>E31000047</v>
      </c>
      <c r="E3964" t="s">
        <v>175</v>
      </c>
      <c r="F3964" t="s">
        <v>150</v>
      </c>
      <c r="G3964" s="29">
        <v>135</v>
      </c>
      <c r="H3964" s="145"/>
      <c r="I3964" s="144">
        <v>135</v>
      </c>
      <c r="J3964" s="146">
        <f t="shared" si="38"/>
        <v>0</v>
      </c>
    </row>
    <row r="3965" spans="1:10" x14ac:dyDescent="0.3">
      <c r="A3965">
        <v>2016</v>
      </c>
      <c r="B3965" t="s">
        <v>203</v>
      </c>
      <c r="C3965" t="str">
        <f>VLOOKUP(B3965,lookup!A:C,3,FALSE)</f>
        <v>Non Metropolitan Fire Authorities</v>
      </c>
      <c r="D3965" t="str">
        <f>VLOOKUP(B3965,lookup!A:D,4,FALSE)</f>
        <v>E31000047</v>
      </c>
      <c r="E3965" t="s">
        <v>177</v>
      </c>
      <c r="F3965" t="s">
        <v>150</v>
      </c>
      <c r="G3965" s="29">
        <v>0</v>
      </c>
      <c r="H3965" s="145"/>
      <c r="I3965" s="144">
        <v>0</v>
      </c>
      <c r="J3965" s="146">
        <f t="shared" si="38"/>
        <v>0</v>
      </c>
    </row>
    <row r="3966" spans="1:10" x14ac:dyDescent="0.3">
      <c r="A3966">
        <v>2016</v>
      </c>
      <c r="B3966" t="s">
        <v>203</v>
      </c>
      <c r="C3966" t="str">
        <f>VLOOKUP(B3966,lookup!A:C,3,FALSE)</f>
        <v>Non Metropolitan Fire Authorities</v>
      </c>
      <c r="D3966" t="str">
        <f>VLOOKUP(B3966,lookup!A:D,4,FALSE)</f>
        <v>E31000047</v>
      </c>
      <c r="E3966" t="s">
        <v>178</v>
      </c>
      <c r="F3966" t="s">
        <v>150</v>
      </c>
      <c r="G3966" s="29">
        <v>0</v>
      </c>
      <c r="H3966" s="145"/>
      <c r="I3966" s="144">
        <v>0</v>
      </c>
      <c r="J3966" s="146">
        <f t="shared" si="38"/>
        <v>0</v>
      </c>
    </row>
    <row r="3967" spans="1:10" x14ac:dyDescent="0.3">
      <c r="A3967">
        <v>2016</v>
      </c>
      <c r="B3967" t="s">
        <v>203</v>
      </c>
      <c r="C3967" t="str">
        <f>VLOOKUP(B3967,lookup!A:C,3,FALSE)</f>
        <v>Non Metropolitan Fire Authorities</v>
      </c>
      <c r="D3967" t="str">
        <f>VLOOKUP(B3967,lookup!A:D,4,FALSE)</f>
        <v>E31000047</v>
      </c>
      <c r="E3967" t="s">
        <v>179</v>
      </c>
      <c r="F3967" t="s">
        <v>150</v>
      </c>
      <c r="G3967" s="29">
        <v>0</v>
      </c>
      <c r="H3967" s="145"/>
      <c r="I3967" s="144">
        <v>0</v>
      </c>
      <c r="J3967" s="146">
        <f t="shared" si="38"/>
        <v>0</v>
      </c>
    </row>
    <row r="3968" spans="1:10" x14ac:dyDescent="0.3">
      <c r="A3968">
        <v>2016</v>
      </c>
      <c r="B3968" t="s">
        <v>203</v>
      </c>
      <c r="C3968" t="str">
        <f>VLOOKUP(B3968,lookup!A:C,3,FALSE)</f>
        <v>Non Metropolitan Fire Authorities</v>
      </c>
      <c r="D3968" t="str">
        <f>VLOOKUP(B3968,lookup!A:D,4,FALSE)</f>
        <v>E31000047</v>
      </c>
      <c r="E3968" s="32" t="s">
        <v>1087</v>
      </c>
      <c r="F3968" t="s">
        <v>150</v>
      </c>
      <c r="G3968" s="29">
        <v>0</v>
      </c>
      <c r="H3968" s="145"/>
      <c r="I3968" s="144">
        <v>0</v>
      </c>
      <c r="J3968" s="146">
        <f t="shared" si="38"/>
        <v>0</v>
      </c>
    </row>
    <row r="3969" spans="1:10" x14ac:dyDescent="0.3">
      <c r="A3969">
        <v>2016</v>
      </c>
      <c r="B3969" t="s">
        <v>203</v>
      </c>
      <c r="C3969" t="str">
        <f>VLOOKUP(B3969,lookup!A:C,3,FALSE)</f>
        <v>Non Metropolitan Fire Authorities</v>
      </c>
      <c r="D3969" t="str">
        <f>VLOOKUP(B3969,lookup!A:D,4,FALSE)</f>
        <v>E31000047</v>
      </c>
      <c r="E3969" t="s">
        <v>176</v>
      </c>
      <c r="F3969" t="s">
        <v>150</v>
      </c>
      <c r="G3969" s="29">
        <v>5</v>
      </c>
      <c r="H3969" s="145"/>
      <c r="I3969" s="144">
        <v>5</v>
      </c>
      <c r="J3969" s="146">
        <f t="shared" si="38"/>
        <v>0</v>
      </c>
    </row>
    <row r="3970" spans="1:10" x14ac:dyDescent="0.3">
      <c r="A3970">
        <v>2016</v>
      </c>
      <c r="B3970" t="s">
        <v>36</v>
      </c>
      <c r="C3970" t="str">
        <f>VLOOKUP(B3970,lookup!A:C,3,FALSE)</f>
        <v>Non Metropolitan Fire Authorities</v>
      </c>
      <c r="D3970" t="str">
        <f>VLOOKUP(B3970,lookup!A:D,4,FALSE)</f>
        <v>E31000013</v>
      </c>
      <c r="E3970" t="s">
        <v>175</v>
      </c>
      <c r="F3970" t="s">
        <v>157</v>
      </c>
      <c r="G3970" s="29">
        <v>304</v>
      </c>
      <c r="H3970" s="145"/>
      <c r="I3970" s="144">
        <v>304</v>
      </c>
      <c r="J3970" s="146">
        <f t="shared" si="38"/>
        <v>0</v>
      </c>
    </row>
    <row r="3971" spans="1:10" x14ac:dyDescent="0.3">
      <c r="A3971">
        <v>2016</v>
      </c>
      <c r="B3971" t="s">
        <v>36</v>
      </c>
      <c r="C3971" t="str">
        <f>VLOOKUP(B3971,lookup!A:C,3,FALSE)</f>
        <v>Non Metropolitan Fire Authorities</v>
      </c>
      <c r="D3971" t="str">
        <f>VLOOKUP(B3971,lookup!A:D,4,FALSE)</f>
        <v>E31000013</v>
      </c>
      <c r="E3971" t="s">
        <v>177</v>
      </c>
      <c r="F3971" t="s">
        <v>157</v>
      </c>
      <c r="G3971" s="29">
        <v>4</v>
      </c>
      <c r="H3971" s="145"/>
      <c r="I3971" s="144">
        <v>4</v>
      </c>
      <c r="J3971" s="146">
        <f t="shared" ref="J3971:J4034" si="39">G3971-I3971</f>
        <v>0</v>
      </c>
    </row>
    <row r="3972" spans="1:10" x14ac:dyDescent="0.3">
      <c r="A3972">
        <v>2016</v>
      </c>
      <c r="B3972" t="s">
        <v>36</v>
      </c>
      <c r="C3972" t="str">
        <f>VLOOKUP(B3972,lookup!A:C,3,FALSE)</f>
        <v>Non Metropolitan Fire Authorities</v>
      </c>
      <c r="D3972" t="str">
        <f>VLOOKUP(B3972,lookup!A:D,4,FALSE)</f>
        <v>E31000013</v>
      </c>
      <c r="E3972" t="s">
        <v>178</v>
      </c>
      <c r="F3972" t="s">
        <v>157</v>
      </c>
      <c r="G3972" s="29">
        <v>0</v>
      </c>
      <c r="H3972" s="145"/>
      <c r="I3972" s="144">
        <v>0</v>
      </c>
      <c r="J3972" s="146">
        <f t="shared" si="39"/>
        <v>0</v>
      </c>
    </row>
    <row r="3973" spans="1:10" x14ac:dyDescent="0.3">
      <c r="A3973">
        <v>2016</v>
      </c>
      <c r="B3973" t="s">
        <v>36</v>
      </c>
      <c r="C3973" t="str">
        <f>VLOOKUP(B3973,lookup!A:C,3,FALSE)</f>
        <v>Non Metropolitan Fire Authorities</v>
      </c>
      <c r="D3973" t="str">
        <f>VLOOKUP(B3973,lookup!A:D,4,FALSE)</f>
        <v>E31000013</v>
      </c>
      <c r="E3973" t="s">
        <v>179</v>
      </c>
      <c r="F3973" t="s">
        <v>157</v>
      </c>
      <c r="G3973" s="29">
        <v>3</v>
      </c>
      <c r="H3973" s="145"/>
      <c r="I3973" s="144">
        <v>3</v>
      </c>
      <c r="J3973" s="146">
        <f t="shared" si="39"/>
        <v>0</v>
      </c>
    </row>
    <row r="3974" spans="1:10" x14ac:dyDescent="0.3">
      <c r="A3974">
        <v>2016</v>
      </c>
      <c r="B3974" t="s">
        <v>36</v>
      </c>
      <c r="C3974" t="str">
        <f>VLOOKUP(B3974,lookup!A:C,3,FALSE)</f>
        <v>Non Metropolitan Fire Authorities</v>
      </c>
      <c r="D3974" t="str">
        <f>VLOOKUP(B3974,lookup!A:D,4,FALSE)</f>
        <v>E31000013</v>
      </c>
      <c r="E3974" s="32" t="s">
        <v>1087</v>
      </c>
      <c r="F3974" t="s">
        <v>157</v>
      </c>
      <c r="G3974" s="29">
        <v>0</v>
      </c>
      <c r="H3974" s="145"/>
      <c r="I3974" s="144">
        <v>0</v>
      </c>
      <c r="J3974" s="146">
        <f t="shared" si="39"/>
        <v>0</v>
      </c>
    </row>
    <row r="3975" spans="1:10" x14ac:dyDescent="0.3">
      <c r="A3975">
        <v>2016</v>
      </c>
      <c r="B3975" t="s">
        <v>36</v>
      </c>
      <c r="C3975" t="str">
        <f>VLOOKUP(B3975,lookup!A:C,3,FALSE)</f>
        <v>Non Metropolitan Fire Authorities</v>
      </c>
      <c r="D3975" t="str">
        <f>VLOOKUP(B3975,lookup!A:D,4,FALSE)</f>
        <v>E31000013</v>
      </c>
      <c r="E3975" t="s">
        <v>176</v>
      </c>
      <c r="F3975" t="s">
        <v>157</v>
      </c>
      <c r="G3975" s="29">
        <v>3</v>
      </c>
      <c r="H3975" s="145"/>
      <c r="I3975" s="144">
        <v>3</v>
      </c>
      <c r="J3975" s="146">
        <f t="shared" si="39"/>
        <v>0</v>
      </c>
    </row>
    <row r="3976" spans="1:10" x14ac:dyDescent="0.3">
      <c r="A3976">
        <v>2016</v>
      </c>
      <c r="B3976" t="s">
        <v>36</v>
      </c>
      <c r="C3976" t="str">
        <f>VLOOKUP(B3976,lookup!A:C,3,FALSE)</f>
        <v>Non Metropolitan Fire Authorities</v>
      </c>
      <c r="D3976" t="str">
        <f>VLOOKUP(B3976,lookup!A:D,4,FALSE)</f>
        <v>E31000013</v>
      </c>
      <c r="E3976" t="s">
        <v>175</v>
      </c>
      <c r="F3976" t="s">
        <v>158</v>
      </c>
      <c r="G3976" s="29">
        <v>174</v>
      </c>
      <c r="H3976" s="145"/>
      <c r="I3976" s="144">
        <v>174</v>
      </c>
      <c r="J3976" s="146">
        <f t="shared" si="39"/>
        <v>0</v>
      </c>
    </row>
    <row r="3977" spans="1:10" x14ac:dyDescent="0.3">
      <c r="A3977">
        <v>2016</v>
      </c>
      <c r="B3977" t="s">
        <v>36</v>
      </c>
      <c r="C3977" t="str">
        <f>VLOOKUP(B3977,lookup!A:C,3,FALSE)</f>
        <v>Non Metropolitan Fire Authorities</v>
      </c>
      <c r="D3977" t="str">
        <f>VLOOKUP(B3977,lookup!A:D,4,FALSE)</f>
        <v>E31000013</v>
      </c>
      <c r="E3977" t="s">
        <v>177</v>
      </c>
      <c r="F3977" t="s">
        <v>158</v>
      </c>
      <c r="G3977" s="29">
        <v>1</v>
      </c>
      <c r="H3977" s="145"/>
      <c r="I3977" s="144">
        <v>1</v>
      </c>
      <c r="J3977" s="146">
        <f t="shared" si="39"/>
        <v>0</v>
      </c>
    </row>
    <row r="3978" spans="1:10" x14ac:dyDescent="0.3">
      <c r="A3978">
        <v>2016</v>
      </c>
      <c r="B3978" t="s">
        <v>36</v>
      </c>
      <c r="C3978" t="str">
        <f>VLOOKUP(B3978,lookup!A:C,3,FALSE)</f>
        <v>Non Metropolitan Fire Authorities</v>
      </c>
      <c r="D3978" t="str">
        <f>VLOOKUP(B3978,lookup!A:D,4,FALSE)</f>
        <v>E31000013</v>
      </c>
      <c r="E3978" t="s">
        <v>178</v>
      </c>
      <c r="F3978" t="s">
        <v>158</v>
      </c>
      <c r="G3978" s="29">
        <v>2</v>
      </c>
      <c r="H3978" s="145"/>
      <c r="I3978" s="144">
        <v>2</v>
      </c>
      <c r="J3978" s="146">
        <f t="shared" si="39"/>
        <v>0</v>
      </c>
    </row>
    <row r="3979" spans="1:10" x14ac:dyDescent="0.3">
      <c r="A3979">
        <v>2016</v>
      </c>
      <c r="B3979" t="s">
        <v>36</v>
      </c>
      <c r="C3979" t="str">
        <f>VLOOKUP(B3979,lookup!A:C,3,FALSE)</f>
        <v>Non Metropolitan Fire Authorities</v>
      </c>
      <c r="D3979" t="str">
        <f>VLOOKUP(B3979,lookup!A:D,4,FALSE)</f>
        <v>E31000013</v>
      </c>
      <c r="E3979" t="s">
        <v>179</v>
      </c>
      <c r="F3979" t="s">
        <v>158</v>
      </c>
      <c r="G3979" s="29">
        <v>2</v>
      </c>
      <c r="H3979" s="145"/>
      <c r="I3979" s="144">
        <v>2</v>
      </c>
      <c r="J3979" s="146">
        <f t="shared" si="39"/>
        <v>0</v>
      </c>
    </row>
    <row r="3980" spans="1:10" x14ac:dyDescent="0.3">
      <c r="A3980">
        <v>2016</v>
      </c>
      <c r="B3980" t="s">
        <v>36</v>
      </c>
      <c r="C3980" t="str">
        <f>VLOOKUP(B3980,lookup!A:C,3,FALSE)</f>
        <v>Non Metropolitan Fire Authorities</v>
      </c>
      <c r="D3980" t="str">
        <f>VLOOKUP(B3980,lookup!A:D,4,FALSE)</f>
        <v>E31000013</v>
      </c>
      <c r="E3980" s="32" t="s">
        <v>1087</v>
      </c>
      <c r="F3980" t="s">
        <v>158</v>
      </c>
      <c r="G3980" s="29">
        <v>0</v>
      </c>
      <c r="H3980" s="145"/>
      <c r="I3980" s="144">
        <v>0</v>
      </c>
      <c r="J3980" s="146">
        <f t="shared" si="39"/>
        <v>0</v>
      </c>
    </row>
    <row r="3981" spans="1:10" x14ac:dyDescent="0.3">
      <c r="A3981">
        <v>2016</v>
      </c>
      <c r="B3981" t="s">
        <v>36</v>
      </c>
      <c r="C3981" t="str">
        <f>VLOOKUP(B3981,lookup!A:C,3,FALSE)</f>
        <v>Non Metropolitan Fire Authorities</v>
      </c>
      <c r="D3981" t="str">
        <f>VLOOKUP(B3981,lookup!A:D,4,FALSE)</f>
        <v>E31000013</v>
      </c>
      <c r="E3981" t="s">
        <v>176</v>
      </c>
      <c r="F3981" t="s">
        <v>158</v>
      </c>
      <c r="G3981" s="29">
        <v>9</v>
      </c>
      <c r="H3981" s="145"/>
      <c r="I3981" s="144">
        <v>9</v>
      </c>
      <c r="J3981" s="146">
        <f t="shared" si="39"/>
        <v>0</v>
      </c>
    </row>
    <row r="3982" spans="1:10" x14ac:dyDescent="0.3">
      <c r="A3982">
        <v>2016</v>
      </c>
      <c r="B3982" t="s">
        <v>36</v>
      </c>
      <c r="C3982" t="str">
        <f>VLOOKUP(B3982,lookup!A:C,3,FALSE)</f>
        <v>Non Metropolitan Fire Authorities</v>
      </c>
      <c r="D3982" t="str">
        <f>VLOOKUP(B3982,lookup!A:D,4,FALSE)</f>
        <v>E31000013</v>
      </c>
      <c r="E3982" t="s">
        <v>175</v>
      </c>
      <c r="F3982" t="s">
        <v>149</v>
      </c>
      <c r="G3982" s="29">
        <v>28</v>
      </c>
      <c r="H3982" s="145"/>
      <c r="I3982" s="144">
        <v>28</v>
      </c>
      <c r="J3982" s="146">
        <f t="shared" si="39"/>
        <v>0</v>
      </c>
    </row>
    <row r="3983" spans="1:10" x14ac:dyDescent="0.3">
      <c r="A3983">
        <v>2016</v>
      </c>
      <c r="B3983" t="s">
        <v>36</v>
      </c>
      <c r="C3983" t="str">
        <f>VLOOKUP(B3983,lookup!A:C,3,FALSE)</f>
        <v>Non Metropolitan Fire Authorities</v>
      </c>
      <c r="D3983" t="str">
        <f>VLOOKUP(B3983,lookup!A:D,4,FALSE)</f>
        <v>E31000013</v>
      </c>
      <c r="E3983" t="s">
        <v>177</v>
      </c>
      <c r="F3983" t="s">
        <v>149</v>
      </c>
      <c r="G3983" s="29">
        <v>0</v>
      </c>
      <c r="H3983" s="145"/>
      <c r="I3983" s="144">
        <v>0</v>
      </c>
      <c r="J3983" s="146">
        <f t="shared" si="39"/>
        <v>0</v>
      </c>
    </row>
    <row r="3984" spans="1:10" x14ac:dyDescent="0.3">
      <c r="A3984">
        <v>2016</v>
      </c>
      <c r="B3984" t="s">
        <v>36</v>
      </c>
      <c r="C3984" t="str">
        <f>VLOOKUP(B3984,lookup!A:C,3,FALSE)</f>
        <v>Non Metropolitan Fire Authorities</v>
      </c>
      <c r="D3984" t="str">
        <f>VLOOKUP(B3984,lookup!A:D,4,FALSE)</f>
        <v>E31000013</v>
      </c>
      <c r="E3984" t="s">
        <v>178</v>
      </c>
      <c r="F3984" t="s">
        <v>149</v>
      </c>
      <c r="G3984" s="29">
        <v>0</v>
      </c>
      <c r="H3984" s="145"/>
      <c r="I3984" s="144">
        <v>0</v>
      </c>
      <c r="J3984" s="146">
        <f t="shared" si="39"/>
        <v>0</v>
      </c>
    </row>
    <row r="3985" spans="1:10" x14ac:dyDescent="0.3">
      <c r="A3985">
        <v>2016</v>
      </c>
      <c r="B3985" t="s">
        <v>36</v>
      </c>
      <c r="C3985" t="str">
        <f>VLOOKUP(B3985,lookup!A:C,3,FALSE)</f>
        <v>Non Metropolitan Fire Authorities</v>
      </c>
      <c r="D3985" t="str">
        <f>VLOOKUP(B3985,lookup!A:D,4,FALSE)</f>
        <v>E31000013</v>
      </c>
      <c r="E3985" t="s">
        <v>179</v>
      </c>
      <c r="F3985" t="s">
        <v>149</v>
      </c>
      <c r="G3985" s="29">
        <v>0</v>
      </c>
      <c r="H3985" s="145"/>
      <c r="I3985" s="144">
        <v>0</v>
      </c>
      <c r="J3985" s="146">
        <f t="shared" si="39"/>
        <v>0</v>
      </c>
    </row>
    <row r="3986" spans="1:10" x14ac:dyDescent="0.3">
      <c r="A3986">
        <v>2016</v>
      </c>
      <c r="B3986" t="s">
        <v>36</v>
      </c>
      <c r="C3986" t="str">
        <f>VLOOKUP(B3986,lookup!A:C,3,FALSE)</f>
        <v>Non Metropolitan Fire Authorities</v>
      </c>
      <c r="D3986" t="str">
        <f>VLOOKUP(B3986,lookup!A:D,4,FALSE)</f>
        <v>E31000013</v>
      </c>
      <c r="E3986" s="32" t="s">
        <v>1087</v>
      </c>
      <c r="F3986" t="s">
        <v>149</v>
      </c>
      <c r="G3986" s="29">
        <v>0</v>
      </c>
      <c r="H3986" s="145"/>
      <c r="I3986" s="144">
        <v>0</v>
      </c>
      <c r="J3986" s="146">
        <f t="shared" si="39"/>
        <v>0</v>
      </c>
    </row>
    <row r="3987" spans="1:10" x14ac:dyDescent="0.3">
      <c r="A3987">
        <v>2016</v>
      </c>
      <c r="B3987" t="s">
        <v>36</v>
      </c>
      <c r="C3987" t="str">
        <f>VLOOKUP(B3987,lookup!A:C,3,FALSE)</f>
        <v>Non Metropolitan Fire Authorities</v>
      </c>
      <c r="D3987" t="str">
        <f>VLOOKUP(B3987,lookup!A:D,4,FALSE)</f>
        <v>E31000013</v>
      </c>
      <c r="E3987" t="s">
        <v>176</v>
      </c>
      <c r="F3987" t="s">
        <v>149</v>
      </c>
      <c r="G3987" s="29">
        <v>0</v>
      </c>
      <c r="H3987" s="145"/>
      <c r="I3987" s="144">
        <v>0</v>
      </c>
      <c r="J3987" s="146">
        <f t="shared" si="39"/>
        <v>0</v>
      </c>
    </row>
    <row r="3988" spans="1:10" x14ac:dyDescent="0.3">
      <c r="A3988">
        <v>2016</v>
      </c>
      <c r="B3988" t="s">
        <v>36</v>
      </c>
      <c r="C3988" t="str">
        <f>VLOOKUP(B3988,lookup!A:C,3,FALSE)</f>
        <v>Non Metropolitan Fire Authorities</v>
      </c>
      <c r="D3988" t="str">
        <f>VLOOKUP(B3988,lookup!A:D,4,FALSE)</f>
        <v>E31000013</v>
      </c>
      <c r="E3988" t="s">
        <v>175</v>
      </c>
      <c r="F3988" t="s">
        <v>150</v>
      </c>
      <c r="G3988" s="29">
        <v>75</v>
      </c>
      <c r="H3988" s="145"/>
      <c r="I3988" s="144">
        <v>75</v>
      </c>
      <c r="J3988" s="146">
        <f t="shared" si="39"/>
        <v>0</v>
      </c>
    </row>
    <row r="3989" spans="1:10" x14ac:dyDescent="0.3">
      <c r="A3989">
        <v>2016</v>
      </c>
      <c r="B3989" t="s">
        <v>36</v>
      </c>
      <c r="C3989" t="str">
        <f>VLOOKUP(B3989,lookup!A:C,3,FALSE)</f>
        <v>Non Metropolitan Fire Authorities</v>
      </c>
      <c r="D3989" t="str">
        <f>VLOOKUP(B3989,lookup!A:D,4,FALSE)</f>
        <v>E31000013</v>
      </c>
      <c r="E3989" t="s">
        <v>177</v>
      </c>
      <c r="F3989" t="s">
        <v>150</v>
      </c>
      <c r="G3989" s="29">
        <v>0</v>
      </c>
      <c r="H3989" s="145"/>
      <c r="I3989" s="144">
        <v>0</v>
      </c>
      <c r="J3989" s="146">
        <f t="shared" si="39"/>
        <v>0</v>
      </c>
    </row>
    <row r="3990" spans="1:10" x14ac:dyDescent="0.3">
      <c r="A3990">
        <v>2016</v>
      </c>
      <c r="B3990" t="s">
        <v>36</v>
      </c>
      <c r="C3990" t="str">
        <f>VLOOKUP(B3990,lookup!A:C,3,FALSE)</f>
        <v>Non Metropolitan Fire Authorities</v>
      </c>
      <c r="D3990" t="str">
        <f>VLOOKUP(B3990,lookup!A:D,4,FALSE)</f>
        <v>E31000013</v>
      </c>
      <c r="E3990" t="s">
        <v>178</v>
      </c>
      <c r="F3990" t="s">
        <v>150</v>
      </c>
      <c r="G3990" s="29">
        <v>1</v>
      </c>
      <c r="H3990" s="145"/>
      <c r="I3990" s="144">
        <v>1</v>
      </c>
      <c r="J3990" s="146">
        <f t="shared" si="39"/>
        <v>0</v>
      </c>
    </row>
    <row r="3991" spans="1:10" x14ac:dyDescent="0.3">
      <c r="A3991">
        <v>2016</v>
      </c>
      <c r="B3991" t="s">
        <v>36</v>
      </c>
      <c r="C3991" t="str">
        <f>VLOOKUP(B3991,lookup!A:C,3,FALSE)</f>
        <v>Non Metropolitan Fire Authorities</v>
      </c>
      <c r="D3991" t="str">
        <f>VLOOKUP(B3991,lookup!A:D,4,FALSE)</f>
        <v>E31000013</v>
      </c>
      <c r="E3991" t="s">
        <v>179</v>
      </c>
      <c r="F3991" t="s">
        <v>150</v>
      </c>
      <c r="G3991" s="29">
        <v>0</v>
      </c>
      <c r="H3991" s="145"/>
      <c r="I3991" s="144">
        <v>0</v>
      </c>
      <c r="J3991" s="146">
        <f t="shared" si="39"/>
        <v>0</v>
      </c>
    </row>
    <row r="3992" spans="1:10" x14ac:dyDescent="0.3">
      <c r="A3992">
        <v>2016</v>
      </c>
      <c r="B3992" t="s">
        <v>36</v>
      </c>
      <c r="C3992" t="str">
        <f>VLOOKUP(B3992,lookup!A:C,3,FALSE)</f>
        <v>Non Metropolitan Fire Authorities</v>
      </c>
      <c r="D3992" t="str">
        <f>VLOOKUP(B3992,lookup!A:D,4,FALSE)</f>
        <v>E31000013</v>
      </c>
      <c r="E3992" s="32" t="s">
        <v>1087</v>
      </c>
      <c r="F3992" t="s">
        <v>150</v>
      </c>
      <c r="G3992" s="29">
        <v>0</v>
      </c>
      <c r="H3992" s="145"/>
      <c r="I3992" s="144">
        <v>0</v>
      </c>
      <c r="J3992" s="146">
        <f t="shared" si="39"/>
        <v>0</v>
      </c>
    </row>
    <row r="3993" spans="1:10" x14ac:dyDescent="0.3">
      <c r="A3993">
        <v>2016</v>
      </c>
      <c r="B3993" t="s">
        <v>36</v>
      </c>
      <c r="C3993" t="str">
        <f>VLOOKUP(B3993,lookup!A:C,3,FALSE)</f>
        <v>Non Metropolitan Fire Authorities</v>
      </c>
      <c r="D3993" t="str">
        <f>VLOOKUP(B3993,lookup!A:D,4,FALSE)</f>
        <v>E31000013</v>
      </c>
      <c r="E3993" t="s">
        <v>176</v>
      </c>
      <c r="F3993" t="s">
        <v>150</v>
      </c>
      <c r="G3993" s="29">
        <v>3</v>
      </c>
      <c r="H3993" s="145"/>
      <c r="I3993" s="144">
        <v>3</v>
      </c>
      <c r="J3993" s="146">
        <f t="shared" si="39"/>
        <v>0</v>
      </c>
    </row>
    <row r="3994" spans="1:10" x14ac:dyDescent="0.3">
      <c r="A3994">
        <v>2016</v>
      </c>
      <c r="B3994" t="s">
        <v>39</v>
      </c>
      <c r="C3994" t="str">
        <f>VLOOKUP(B3994,lookup!A:C,3,FALSE)</f>
        <v>Non Metropolitan Fire Authorities</v>
      </c>
      <c r="D3994" t="str">
        <f>VLOOKUP(B3994,lookup!A:D,4,FALSE)</f>
        <v>E31000014</v>
      </c>
      <c r="E3994" t="s">
        <v>175</v>
      </c>
      <c r="F3994" t="s">
        <v>157</v>
      </c>
      <c r="G3994" s="29">
        <v>355</v>
      </c>
      <c r="H3994" s="145"/>
      <c r="I3994" s="144">
        <v>355</v>
      </c>
      <c r="J3994" s="146">
        <f t="shared" si="39"/>
        <v>0</v>
      </c>
    </row>
    <row r="3995" spans="1:10" x14ac:dyDescent="0.3">
      <c r="A3995">
        <v>2016</v>
      </c>
      <c r="B3995" t="s">
        <v>39</v>
      </c>
      <c r="C3995" t="str">
        <f>VLOOKUP(B3995,lookup!A:C,3,FALSE)</f>
        <v>Non Metropolitan Fire Authorities</v>
      </c>
      <c r="D3995" t="str">
        <f>VLOOKUP(B3995,lookup!A:D,4,FALSE)</f>
        <v>E31000014</v>
      </c>
      <c r="E3995" t="s">
        <v>177</v>
      </c>
      <c r="F3995" t="s">
        <v>157</v>
      </c>
      <c r="G3995" s="29">
        <v>8</v>
      </c>
      <c r="H3995" s="145"/>
      <c r="I3995" s="144">
        <v>8</v>
      </c>
      <c r="J3995" s="146">
        <f t="shared" si="39"/>
        <v>0</v>
      </c>
    </row>
    <row r="3996" spans="1:10" x14ac:dyDescent="0.3">
      <c r="A3996">
        <v>2016</v>
      </c>
      <c r="B3996" t="s">
        <v>39</v>
      </c>
      <c r="C3996" t="str">
        <f>VLOOKUP(B3996,lookup!A:C,3,FALSE)</f>
        <v>Non Metropolitan Fire Authorities</v>
      </c>
      <c r="D3996" t="str">
        <f>VLOOKUP(B3996,lookup!A:D,4,FALSE)</f>
        <v>E31000014</v>
      </c>
      <c r="E3996" t="s">
        <v>178</v>
      </c>
      <c r="F3996" t="s">
        <v>157</v>
      </c>
      <c r="G3996" s="29">
        <v>1</v>
      </c>
      <c r="H3996" s="145"/>
      <c r="I3996" s="144">
        <v>1</v>
      </c>
      <c r="J3996" s="146">
        <f t="shared" si="39"/>
        <v>0</v>
      </c>
    </row>
    <row r="3997" spans="1:10" x14ac:dyDescent="0.3">
      <c r="A3997">
        <v>2016</v>
      </c>
      <c r="B3997" t="s">
        <v>39</v>
      </c>
      <c r="C3997" t="str">
        <f>VLOOKUP(B3997,lookup!A:C,3,FALSE)</f>
        <v>Non Metropolitan Fire Authorities</v>
      </c>
      <c r="D3997" t="str">
        <f>VLOOKUP(B3997,lookup!A:D,4,FALSE)</f>
        <v>E31000014</v>
      </c>
      <c r="E3997" t="s">
        <v>179</v>
      </c>
      <c r="F3997" t="s">
        <v>157</v>
      </c>
      <c r="G3997" s="29">
        <v>1</v>
      </c>
      <c r="H3997" s="145"/>
      <c r="I3997" s="144">
        <v>1</v>
      </c>
      <c r="J3997" s="146">
        <f t="shared" si="39"/>
        <v>0</v>
      </c>
    </row>
    <row r="3998" spans="1:10" x14ac:dyDescent="0.3">
      <c r="A3998">
        <v>2016</v>
      </c>
      <c r="B3998" t="s">
        <v>39</v>
      </c>
      <c r="C3998" t="str">
        <f>VLOOKUP(B3998,lookup!A:C,3,FALSE)</f>
        <v>Non Metropolitan Fire Authorities</v>
      </c>
      <c r="D3998" t="str">
        <f>VLOOKUP(B3998,lookup!A:D,4,FALSE)</f>
        <v>E31000014</v>
      </c>
      <c r="E3998" s="32" t="s">
        <v>1087</v>
      </c>
      <c r="F3998" t="s">
        <v>157</v>
      </c>
      <c r="G3998" s="29">
        <v>2</v>
      </c>
      <c r="H3998" s="145"/>
      <c r="I3998" s="144">
        <v>2</v>
      </c>
      <c r="J3998" s="146">
        <f t="shared" si="39"/>
        <v>0</v>
      </c>
    </row>
    <row r="3999" spans="1:10" x14ac:dyDescent="0.3">
      <c r="A3999">
        <v>2016</v>
      </c>
      <c r="B3999" t="s">
        <v>39</v>
      </c>
      <c r="C3999" t="str">
        <f>VLOOKUP(B3999,lookup!A:C,3,FALSE)</f>
        <v>Non Metropolitan Fire Authorities</v>
      </c>
      <c r="D3999" t="str">
        <f>VLOOKUP(B3999,lookup!A:D,4,FALSE)</f>
        <v>E31000014</v>
      </c>
      <c r="E3999" t="s">
        <v>176</v>
      </c>
      <c r="F3999" t="s">
        <v>157</v>
      </c>
      <c r="G3999" s="29">
        <v>15</v>
      </c>
      <c r="H3999" s="145"/>
      <c r="I3999" s="144">
        <v>15</v>
      </c>
      <c r="J3999" s="146">
        <f t="shared" si="39"/>
        <v>0</v>
      </c>
    </row>
    <row r="4000" spans="1:10" x14ac:dyDescent="0.3">
      <c r="A4000">
        <v>2016</v>
      </c>
      <c r="B4000" t="s">
        <v>39</v>
      </c>
      <c r="C4000" t="str">
        <f>VLOOKUP(B4000,lookup!A:C,3,FALSE)</f>
        <v>Non Metropolitan Fire Authorities</v>
      </c>
      <c r="D4000" t="str">
        <f>VLOOKUP(B4000,lookup!A:D,4,FALSE)</f>
        <v>E31000014</v>
      </c>
      <c r="E4000" t="s">
        <v>175</v>
      </c>
      <c r="F4000" t="s">
        <v>158</v>
      </c>
      <c r="G4000" s="29">
        <v>253</v>
      </c>
      <c r="H4000" s="145"/>
      <c r="I4000" s="144">
        <v>253</v>
      </c>
      <c r="J4000" s="146">
        <f t="shared" si="39"/>
        <v>0</v>
      </c>
    </row>
    <row r="4001" spans="1:10" x14ac:dyDescent="0.3">
      <c r="A4001">
        <v>2016</v>
      </c>
      <c r="B4001" t="s">
        <v>39</v>
      </c>
      <c r="C4001" t="str">
        <f>VLOOKUP(B4001,lookup!A:C,3,FALSE)</f>
        <v>Non Metropolitan Fire Authorities</v>
      </c>
      <c r="D4001" t="str">
        <f>VLOOKUP(B4001,lookup!A:D,4,FALSE)</f>
        <v>E31000014</v>
      </c>
      <c r="E4001" t="s">
        <v>177</v>
      </c>
      <c r="F4001" t="s">
        <v>158</v>
      </c>
      <c r="G4001" s="29">
        <v>5</v>
      </c>
      <c r="H4001" s="145"/>
      <c r="I4001" s="144">
        <v>5</v>
      </c>
      <c r="J4001" s="146">
        <f t="shared" si="39"/>
        <v>0</v>
      </c>
    </row>
    <row r="4002" spans="1:10" x14ac:dyDescent="0.3">
      <c r="A4002">
        <v>2016</v>
      </c>
      <c r="B4002" t="s">
        <v>39</v>
      </c>
      <c r="C4002" t="str">
        <f>VLOOKUP(B4002,lookup!A:C,3,FALSE)</f>
        <v>Non Metropolitan Fire Authorities</v>
      </c>
      <c r="D4002" t="str">
        <f>VLOOKUP(B4002,lookup!A:D,4,FALSE)</f>
        <v>E31000014</v>
      </c>
      <c r="E4002" t="s">
        <v>178</v>
      </c>
      <c r="F4002" t="s">
        <v>158</v>
      </c>
      <c r="G4002" s="29">
        <v>0</v>
      </c>
      <c r="H4002" s="145"/>
      <c r="I4002" s="144">
        <v>0</v>
      </c>
      <c r="J4002" s="146">
        <f t="shared" si="39"/>
        <v>0</v>
      </c>
    </row>
    <row r="4003" spans="1:10" x14ac:dyDescent="0.3">
      <c r="A4003">
        <v>2016</v>
      </c>
      <c r="B4003" t="s">
        <v>39</v>
      </c>
      <c r="C4003" t="str">
        <f>VLOOKUP(B4003,lookup!A:C,3,FALSE)</f>
        <v>Non Metropolitan Fire Authorities</v>
      </c>
      <c r="D4003" t="str">
        <f>VLOOKUP(B4003,lookup!A:D,4,FALSE)</f>
        <v>E31000014</v>
      </c>
      <c r="E4003" t="s">
        <v>179</v>
      </c>
      <c r="F4003" t="s">
        <v>158</v>
      </c>
      <c r="G4003" s="29">
        <v>0</v>
      </c>
      <c r="H4003" s="145"/>
      <c r="I4003" s="144">
        <v>0</v>
      </c>
      <c r="J4003" s="146">
        <f t="shared" si="39"/>
        <v>0</v>
      </c>
    </row>
    <row r="4004" spans="1:10" x14ac:dyDescent="0.3">
      <c r="A4004">
        <v>2016</v>
      </c>
      <c r="B4004" t="s">
        <v>39</v>
      </c>
      <c r="C4004" t="str">
        <f>VLOOKUP(B4004,lookup!A:C,3,FALSE)</f>
        <v>Non Metropolitan Fire Authorities</v>
      </c>
      <c r="D4004" t="str">
        <f>VLOOKUP(B4004,lookup!A:D,4,FALSE)</f>
        <v>E31000014</v>
      </c>
      <c r="E4004" s="32" t="s">
        <v>1087</v>
      </c>
      <c r="F4004" t="s">
        <v>158</v>
      </c>
      <c r="G4004" s="29">
        <v>0</v>
      </c>
      <c r="H4004" s="145"/>
      <c r="I4004" s="144">
        <v>0</v>
      </c>
      <c r="J4004" s="146">
        <f t="shared" si="39"/>
        <v>0</v>
      </c>
    </row>
    <row r="4005" spans="1:10" x14ac:dyDescent="0.3">
      <c r="A4005">
        <v>2016</v>
      </c>
      <c r="B4005" t="s">
        <v>39</v>
      </c>
      <c r="C4005" t="str">
        <f>VLOOKUP(B4005,lookup!A:C,3,FALSE)</f>
        <v>Non Metropolitan Fire Authorities</v>
      </c>
      <c r="D4005" t="str">
        <f>VLOOKUP(B4005,lookup!A:D,4,FALSE)</f>
        <v>E31000014</v>
      </c>
      <c r="E4005" t="s">
        <v>176</v>
      </c>
      <c r="F4005" t="s">
        <v>158</v>
      </c>
      <c r="G4005" s="29">
        <v>10</v>
      </c>
      <c r="H4005" s="145"/>
      <c r="I4005" s="144">
        <v>10</v>
      </c>
      <c r="J4005" s="146">
        <f t="shared" si="39"/>
        <v>0</v>
      </c>
    </row>
    <row r="4006" spans="1:10" x14ac:dyDescent="0.3">
      <c r="A4006">
        <v>2016</v>
      </c>
      <c r="B4006" t="s">
        <v>39</v>
      </c>
      <c r="C4006" t="str">
        <f>VLOOKUP(B4006,lookup!A:C,3,FALSE)</f>
        <v>Non Metropolitan Fire Authorities</v>
      </c>
      <c r="D4006" t="str">
        <f>VLOOKUP(B4006,lookup!A:D,4,FALSE)</f>
        <v>E31000014</v>
      </c>
      <c r="E4006" t="s">
        <v>175</v>
      </c>
      <c r="F4006" t="s">
        <v>149</v>
      </c>
      <c r="G4006" s="29">
        <v>39</v>
      </c>
      <c r="H4006" s="145"/>
      <c r="I4006" s="144">
        <v>39</v>
      </c>
      <c r="J4006" s="146">
        <f t="shared" si="39"/>
        <v>0</v>
      </c>
    </row>
    <row r="4007" spans="1:10" x14ac:dyDescent="0.3">
      <c r="A4007">
        <v>2016</v>
      </c>
      <c r="B4007" t="s">
        <v>39</v>
      </c>
      <c r="C4007" t="str">
        <f>VLOOKUP(B4007,lookup!A:C,3,FALSE)</f>
        <v>Non Metropolitan Fire Authorities</v>
      </c>
      <c r="D4007" t="str">
        <f>VLOOKUP(B4007,lookup!A:D,4,FALSE)</f>
        <v>E31000014</v>
      </c>
      <c r="E4007" t="s">
        <v>177</v>
      </c>
      <c r="F4007" t="s">
        <v>149</v>
      </c>
      <c r="G4007" s="29">
        <v>5</v>
      </c>
      <c r="H4007" s="145"/>
      <c r="I4007" s="144">
        <v>5</v>
      </c>
      <c r="J4007" s="146">
        <f t="shared" si="39"/>
        <v>0</v>
      </c>
    </row>
    <row r="4008" spans="1:10" x14ac:dyDescent="0.3">
      <c r="A4008">
        <v>2016</v>
      </c>
      <c r="B4008" t="s">
        <v>39</v>
      </c>
      <c r="C4008" t="str">
        <f>VLOOKUP(B4008,lookup!A:C,3,FALSE)</f>
        <v>Non Metropolitan Fire Authorities</v>
      </c>
      <c r="D4008" t="str">
        <f>VLOOKUP(B4008,lookup!A:D,4,FALSE)</f>
        <v>E31000014</v>
      </c>
      <c r="E4008" t="s">
        <v>178</v>
      </c>
      <c r="F4008" t="s">
        <v>149</v>
      </c>
      <c r="G4008" s="29">
        <v>0</v>
      </c>
      <c r="H4008" s="145"/>
      <c r="I4008" s="144">
        <v>0</v>
      </c>
      <c r="J4008" s="146">
        <f t="shared" si="39"/>
        <v>0</v>
      </c>
    </row>
    <row r="4009" spans="1:10" x14ac:dyDescent="0.3">
      <c r="A4009">
        <v>2016</v>
      </c>
      <c r="B4009" t="s">
        <v>39</v>
      </c>
      <c r="C4009" t="str">
        <f>VLOOKUP(B4009,lookup!A:C,3,FALSE)</f>
        <v>Non Metropolitan Fire Authorities</v>
      </c>
      <c r="D4009" t="str">
        <f>VLOOKUP(B4009,lookup!A:D,4,FALSE)</f>
        <v>E31000014</v>
      </c>
      <c r="E4009" t="s">
        <v>179</v>
      </c>
      <c r="F4009" t="s">
        <v>149</v>
      </c>
      <c r="G4009" s="29">
        <v>0</v>
      </c>
      <c r="H4009" s="145"/>
      <c r="I4009" s="144">
        <v>0</v>
      </c>
      <c r="J4009" s="146">
        <f t="shared" si="39"/>
        <v>0</v>
      </c>
    </row>
    <row r="4010" spans="1:10" x14ac:dyDescent="0.3">
      <c r="A4010">
        <v>2016</v>
      </c>
      <c r="B4010" t="s">
        <v>39</v>
      </c>
      <c r="C4010" t="str">
        <f>VLOOKUP(B4010,lookup!A:C,3,FALSE)</f>
        <v>Non Metropolitan Fire Authorities</v>
      </c>
      <c r="D4010" t="str">
        <f>VLOOKUP(B4010,lookup!A:D,4,FALSE)</f>
        <v>E31000014</v>
      </c>
      <c r="E4010" s="32" t="s">
        <v>1087</v>
      </c>
      <c r="F4010" t="s">
        <v>149</v>
      </c>
      <c r="G4010" s="29">
        <v>0</v>
      </c>
      <c r="H4010" s="145"/>
      <c r="I4010" s="144">
        <v>0</v>
      </c>
      <c r="J4010" s="146">
        <f t="shared" si="39"/>
        <v>0</v>
      </c>
    </row>
    <row r="4011" spans="1:10" x14ac:dyDescent="0.3">
      <c r="A4011">
        <v>2016</v>
      </c>
      <c r="B4011" t="s">
        <v>39</v>
      </c>
      <c r="C4011" t="str">
        <f>VLOOKUP(B4011,lookup!A:C,3,FALSE)</f>
        <v>Non Metropolitan Fire Authorities</v>
      </c>
      <c r="D4011" t="str">
        <f>VLOOKUP(B4011,lookup!A:D,4,FALSE)</f>
        <v>E31000014</v>
      </c>
      <c r="E4011" t="s">
        <v>176</v>
      </c>
      <c r="F4011" t="s">
        <v>149</v>
      </c>
      <c r="G4011" s="29">
        <v>5</v>
      </c>
      <c r="H4011" s="145"/>
      <c r="I4011" s="144">
        <v>5</v>
      </c>
      <c r="J4011" s="146">
        <f t="shared" si="39"/>
        <v>0</v>
      </c>
    </row>
    <row r="4012" spans="1:10" x14ac:dyDescent="0.3">
      <c r="A4012">
        <v>2016</v>
      </c>
      <c r="B4012" t="s">
        <v>39</v>
      </c>
      <c r="C4012" t="str">
        <f>VLOOKUP(B4012,lookup!A:C,3,FALSE)</f>
        <v>Non Metropolitan Fire Authorities</v>
      </c>
      <c r="D4012" t="str">
        <f>VLOOKUP(B4012,lookup!A:D,4,FALSE)</f>
        <v>E31000014</v>
      </c>
      <c r="E4012" t="s">
        <v>175</v>
      </c>
      <c r="F4012" t="s">
        <v>150</v>
      </c>
      <c r="G4012" s="29">
        <v>152</v>
      </c>
      <c r="H4012" s="145"/>
      <c r="I4012" s="144">
        <v>152</v>
      </c>
      <c r="J4012" s="146">
        <f t="shared" si="39"/>
        <v>0</v>
      </c>
    </row>
    <row r="4013" spans="1:10" x14ac:dyDescent="0.3">
      <c r="A4013">
        <v>2016</v>
      </c>
      <c r="B4013" t="s">
        <v>39</v>
      </c>
      <c r="C4013" t="str">
        <f>VLOOKUP(B4013,lookup!A:C,3,FALSE)</f>
        <v>Non Metropolitan Fire Authorities</v>
      </c>
      <c r="D4013" t="str">
        <f>VLOOKUP(B4013,lookup!A:D,4,FALSE)</f>
        <v>E31000014</v>
      </c>
      <c r="E4013" t="s">
        <v>177</v>
      </c>
      <c r="F4013" t="s">
        <v>150</v>
      </c>
      <c r="G4013" s="29">
        <v>1</v>
      </c>
      <c r="H4013" s="145"/>
      <c r="I4013" s="144">
        <v>1</v>
      </c>
      <c r="J4013" s="146">
        <f t="shared" si="39"/>
        <v>0</v>
      </c>
    </row>
    <row r="4014" spans="1:10" x14ac:dyDescent="0.3">
      <c r="A4014">
        <v>2016</v>
      </c>
      <c r="B4014" t="s">
        <v>39</v>
      </c>
      <c r="C4014" t="str">
        <f>VLOOKUP(B4014,lookup!A:C,3,FALSE)</f>
        <v>Non Metropolitan Fire Authorities</v>
      </c>
      <c r="D4014" t="str">
        <f>VLOOKUP(B4014,lookup!A:D,4,FALSE)</f>
        <v>E31000014</v>
      </c>
      <c r="E4014" t="s">
        <v>178</v>
      </c>
      <c r="F4014" t="s">
        <v>150</v>
      </c>
      <c r="G4014" s="29">
        <v>3</v>
      </c>
      <c r="H4014" s="145"/>
      <c r="I4014" s="144">
        <v>3</v>
      </c>
      <c r="J4014" s="146">
        <f t="shared" si="39"/>
        <v>0</v>
      </c>
    </row>
    <row r="4015" spans="1:10" x14ac:dyDescent="0.3">
      <c r="A4015">
        <v>2016</v>
      </c>
      <c r="B4015" t="s">
        <v>39</v>
      </c>
      <c r="C4015" t="str">
        <f>VLOOKUP(B4015,lookup!A:C,3,FALSE)</f>
        <v>Non Metropolitan Fire Authorities</v>
      </c>
      <c r="D4015" t="str">
        <f>VLOOKUP(B4015,lookup!A:D,4,FALSE)</f>
        <v>E31000014</v>
      </c>
      <c r="E4015" t="s">
        <v>179</v>
      </c>
      <c r="F4015" t="s">
        <v>150</v>
      </c>
      <c r="G4015" s="29">
        <v>0</v>
      </c>
      <c r="H4015" s="145"/>
      <c r="I4015" s="144">
        <v>0</v>
      </c>
      <c r="J4015" s="146">
        <f t="shared" si="39"/>
        <v>0</v>
      </c>
    </row>
    <row r="4016" spans="1:10" x14ac:dyDescent="0.3">
      <c r="A4016">
        <v>2016</v>
      </c>
      <c r="B4016" t="s">
        <v>39</v>
      </c>
      <c r="C4016" t="str">
        <f>VLOOKUP(B4016,lookup!A:C,3,FALSE)</f>
        <v>Non Metropolitan Fire Authorities</v>
      </c>
      <c r="D4016" t="str">
        <f>VLOOKUP(B4016,lookup!A:D,4,FALSE)</f>
        <v>E31000014</v>
      </c>
      <c r="E4016" s="32" t="s">
        <v>1087</v>
      </c>
      <c r="F4016" t="s">
        <v>150</v>
      </c>
      <c r="G4016" s="29">
        <v>1</v>
      </c>
      <c r="H4016" s="145"/>
      <c r="I4016" s="144">
        <v>1</v>
      </c>
      <c r="J4016" s="146">
        <f t="shared" si="39"/>
        <v>0</v>
      </c>
    </row>
    <row r="4017" spans="1:10" x14ac:dyDescent="0.3">
      <c r="A4017">
        <v>2016</v>
      </c>
      <c r="B4017" t="s">
        <v>39</v>
      </c>
      <c r="C4017" t="str">
        <f>VLOOKUP(B4017,lookup!A:C,3,FALSE)</f>
        <v>Non Metropolitan Fire Authorities</v>
      </c>
      <c r="D4017" t="str">
        <f>VLOOKUP(B4017,lookup!A:D,4,FALSE)</f>
        <v>E31000014</v>
      </c>
      <c r="E4017" t="s">
        <v>176</v>
      </c>
      <c r="F4017" t="s">
        <v>150</v>
      </c>
      <c r="G4017" s="29">
        <v>1</v>
      </c>
      <c r="H4017" s="145"/>
      <c r="I4017" s="144">
        <v>1</v>
      </c>
      <c r="J4017" s="146">
        <f t="shared" si="39"/>
        <v>0</v>
      </c>
    </row>
    <row r="4018" spans="1:10" x14ac:dyDescent="0.3">
      <c r="A4018">
        <v>2016</v>
      </c>
      <c r="B4018" t="s">
        <v>42</v>
      </c>
      <c r="C4018" t="str">
        <f>VLOOKUP(B4018,lookup!A:C,3,FALSE)</f>
        <v>Non Metropolitan Fire Authorities</v>
      </c>
      <c r="D4018" t="str">
        <f>VLOOKUP(B4018,lookup!A:D,4,FALSE)</f>
        <v>E31000015</v>
      </c>
      <c r="E4018" t="s">
        <v>175</v>
      </c>
      <c r="F4018" t="s">
        <v>157</v>
      </c>
      <c r="G4018" s="29">
        <v>239</v>
      </c>
      <c r="H4018" s="145"/>
      <c r="I4018" s="144">
        <v>239</v>
      </c>
      <c r="J4018" s="146">
        <f t="shared" si="39"/>
        <v>0</v>
      </c>
    </row>
    <row r="4019" spans="1:10" x14ac:dyDescent="0.3">
      <c r="A4019">
        <v>2016</v>
      </c>
      <c r="B4019" t="s">
        <v>42</v>
      </c>
      <c r="C4019" t="str">
        <f>VLOOKUP(B4019,lookup!A:C,3,FALSE)</f>
        <v>Non Metropolitan Fire Authorities</v>
      </c>
      <c r="D4019" t="str">
        <f>VLOOKUP(B4019,lookup!A:D,4,FALSE)</f>
        <v>E31000015</v>
      </c>
      <c r="E4019" t="s">
        <v>177</v>
      </c>
      <c r="F4019" t="s">
        <v>157</v>
      </c>
      <c r="G4019" s="29">
        <v>3</v>
      </c>
      <c r="H4019" s="145"/>
      <c r="I4019" s="144">
        <v>3</v>
      </c>
      <c r="J4019" s="146">
        <f t="shared" si="39"/>
        <v>0</v>
      </c>
    </row>
    <row r="4020" spans="1:10" x14ac:dyDescent="0.3">
      <c r="A4020">
        <v>2016</v>
      </c>
      <c r="B4020" t="s">
        <v>42</v>
      </c>
      <c r="C4020" t="str">
        <f>VLOOKUP(B4020,lookup!A:C,3,FALSE)</f>
        <v>Non Metropolitan Fire Authorities</v>
      </c>
      <c r="D4020" t="str">
        <f>VLOOKUP(B4020,lookup!A:D,4,FALSE)</f>
        <v>E31000015</v>
      </c>
      <c r="E4020" t="s">
        <v>178</v>
      </c>
      <c r="F4020" t="s">
        <v>157</v>
      </c>
      <c r="G4020" s="29">
        <v>0</v>
      </c>
      <c r="H4020" s="145"/>
      <c r="I4020" s="144">
        <v>0</v>
      </c>
      <c r="J4020" s="146">
        <f t="shared" si="39"/>
        <v>0</v>
      </c>
    </row>
    <row r="4021" spans="1:10" x14ac:dyDescent="0.3">
      <c r="A4021">
        <v>2016</v>
      </c>
      <c r="B4021" t="s">
        <v>42</v>
      </c>
      <c r="C4021" t="str">
        <f>VLOOKUP(B4021,lookup!A:C,3,FALSE)</f>
        <v>Non Metropolitan Fire Authorities</v>
      </c>
      <c r="D4021" t="str">
        <f>VLOOKUP(B4021,lookup!A:D,4,FALSE)</f>
        <v>E31000015</v>
      </c>
      <c r="E4021" t="s">
        <v>179</v>
      </c>
      <c r="F4021" t="s">
        <v>157</v>
      </c>
      <c r="G4021" s="29">
        <v>1</v>
      </c>
      <c r="H4021" s="145"/>
      <c r="I4021" s="144">
        <v>1</v>
      </c>
      <c r="J4021" s="146">
        <f t="shared" si="39"/>
        <v>0</v>
      </c>
    </row>
    <row r="4022" spans="1:10" x14ac:dyDescent="0.3">
      <c r="A4022">
        <v>2016</v>
      </c>
      <c r="B4022" t="s">
        <v>42</v>
      </c>
      <c r="C4022" t="str">
        <f>VLOOKUP(B4022,lookup!A:C,3,FALSE)</f>
        <v>Non Metropolitan Fire Authorities</v>
      </c>
      <c r="D4022" t="str">
        <f>VLOOKUP(B4022,lookup!A:D,4,FALSE)</f>
        <v>E31000015</v>
      </c>
      <c r="E4022" s="32" t="s">
        <v>1087</v>
      </c>
      <c r="F4022" t="s">
        <v>157</v>
      </c>
      <c r="G4022" s="29">
        <v>0</v>
      </c>
      <c r="H4022" s="145"/>
      <c r="I4022" s="144">
        <v>0</v>
      </c>
      <c r="J4022" s="146">
        <f t="shared" si="39"/>
        <v>0</v>
      </c>
    </row>
    <row r="4023" spans="1:10" x14ac:dyDescent="0.3">
      <c r="A4023">
        <v>2016</v>
      </c>
      <c r="B4023" t="s">
        <v>42</v>
      </c>
      <c r="C4023" t="str">
        <f>VLOOKUP(B4023,lookup!A:C,3,FALSE)</f>
        <v>Non Metropolitan Fire Authorities</v>
      </c>
      <c r="D4023" t="str">
        <f>VLOOKUP(B4023,lookup!A:D,4,FALSE)</f>
        <v>E31000015</v>
      </c>
      <c r="E4023" t="s">
        <v>176</v>
      </c>
      <c r="F4023" t="s">
        <v>157</v>
      </c>
      <c r="G4023" s="29">
        <v>458</v>
      </c>
      <c r="H4023" s="145"/>
      <c r="I4023" s="144">
        <v>458</v>
      </c>
      <c r="J4023" s="146">
        <f t="shared" si="39"/>
        <v>0</v>
      </c>
    </row>
    <row r="4024" spans="1:10" x14ac:dyDescent="0.3">
      <c r="A4024">
        <v>2016</v>
      </c>
      <c r="B4024" t="s">
        <v>42</v>
      </c>
      <c r="C4024" t="str">
        <f>VLOOKUP(B4024,lookup!A:C,3,FALSE)</f>
        <v>Non Metropolitan Fire Authorities</v>
      </c>
      <c r="D4024" t="str">
        <f>VLOOKUP(B4024,lookup!A:D,4,FALSE)</f>
        <v>E31000015</v>
      </c>
      <c r="E4024" t="s">
        <v>175</v>
      </c>
      <c r="F4024" t="s">
        <v>158</v>
      </c>
      <c r="G4024" s="29">
        <v>264</v>
      </c>
      <c r="H4024" s="145"/>
      <c r="I4024" s="144">
        <v>264</v>
      </c>
      <c r="J4024" s="146">
        <f t="shared" si="39"/>
        <v>0</v>
      </c>
    </row>
    <row r="4025" spans="1:10" x14ac:dyDescent="0.3">
      <c r="A4025">
        <v>2016</v>
      </c>
      <c r="B4025" t="s">
        <v>42</v>
      </c>
      <c r="C4025" t="str">
        <f>VLOOKUP(B4025,lookup!A:C,3,FALSE)</f>
        <v>Non Metropolitan Fire Authorities</v>
      </c>
      <c r="D4025" t="str">
        <f>VLOOKUP(B4025,lookup!A:D,4,FALSE)</f>
        <v>E31000015</v>
      </c>
      <c r="E4025" t="s">
        <v>177</v>
      </c>
      <c r="F4025" t="s">
        <v>158</v>
      </c>
      <c r="G4025" s="29">
        <v>2</v>
      </c>
      <c r="H4025" s="145"/>
      <c r="I4025" s="144">
        <v>2</v>
      </c>
      <c r="J4025" s="146">
        <f t="shared" si="39"/>
        <v>0</v>
      </c>
    </row>
    <row r="4026" spans="1:10" x14ac:dyDescent="0.3">
      <c r="A4026">
        <v>2016</v>
      </c>
      <c r="B4026" t="s">
        <v>42</v>
      </c>
      <c r="C4026" t="str">
        <f>VLOOKUP(B4026,lookup!A:C,3,FALSE)</f>
        <v>Non Metropolitan Fire Authorities</v>
      </c>
      <c r="D4026" t="str">
        <f>VLOOKUP(B4026,lookup!A:D,4,FALSE)</f>
        <v>E31000015</v>
      </c>
      <c r="E4026" t="s">
        <v>178</v>
      </c>
      <c r="F4026" t="s">
        <v>158</v>
      </c>
      <c r="G4026" s="29">
        <v>0</v>
      </c>
      <c r="H4026" s="145"/>
      <c r="I4026" s="144">
        <v>0</v>
      </c>
      <c r="J4026" s="146">
        <f t="shared" si="39"/>
        <v>0</v>
      </c>
    </row>
    <row r="4027" spans="1:10" x14ac:dyDescent="0.3">
      <c r="A4027">
        <v>2016</v>
      </c>
      <c r="B4027" t="s">
        <v>42</v>
      </c>
      <c r="C4027" t="str">
        <f>VLOOKUP(B4027,lookup!A:C,3,FALSE)</f>
        <v>Non Metropolitan Fire Authorities</v>
      </c>
      <c r="D4027" t="str">
        <f>VLOOKUP(B4027,lookup!A:D,4,FALSE)</f>
        <v>E31000015</v>
      </c>
      <c r="E4027" t="s">
        <v>179</v>
      </c>
      <c r="F4027" t="s">
        <v>158</v>
      </c>
      <c r="G4027" s="29">
        <v>0</v>
      </c>
      <c r="H4027" s="145"/>
      <c r="I4027" s="144">
        <v>0</v>
      </c>
      <c r="J4027" s="146">
        <f t="shared" si="39"/>
        <v>0</v>
      </c>
    </row>
    <row r="4028" spans="1:10" x14ac:dyDescent="0.3">
      <c r="A4028">
        <v>2016</v>
      </c>
      <c r="B4028" t="s">
        <v>42</v>
      </c>
      <c r="C4028" t="str">
        <f>VLOOKUP(B4028,lookup!A:C,3,FALSE)</f>
        <v>Non Metropolitan Fire Authorities</v>
      </c>
      <c r="D4028" t="str">
        <f>VLOOKUP(B4028,lookup!A:D,4,FALSE)</f>
        <v>E31000015</v>
      </c>
      <c r="E4028" s="32" t="s">
        <v>1087</v>
      </c>
      <c r="F4028" t="s">
        <v>158</v>
      </c>
      <c r="G4028" s="29">
        <v>0</v>
      </c>
      <c r="H4028" s="145"/>
      <c r="I4028" s="144">
        <v>0</v>
      </c>
      <c r="J4028" s="146">
        <f t="shared" si="39"/>
        <v>0</v>
      </c>
    </row>
    <row r="4029" spans="1:10" x14ac:dyDescent="0.3">
      <c r="A4029">
        <v>2016</v>
      </c>
      <c r="B4029" t="s">
        <v>42</v>
      </c>
      <c r="C4029" t="str">
        <f>VLOOKUP(B4029,lookup!A:C,3,FALSE)</f>
        <v>Non Metropolitan Fire Authorities</v>
      </c>
      <c r="D4029" t="str">
        <f>VLOOKUP(B4029,lookup!A:D,4,FALSE)</f>
        <v>E31000015</v>
      </c>
      <c r="E4029" t="s">
        <v>176</v>
      </c>
      <c r="F4029" t="s">
        <v>158</v>
      </c>
      <c r="G4029" s="29">
        <v>214</v>
      </c>
      <c r="H4029" s="145"/>
      <c r="I4029" s="144">
        <v>214</v>
      </c>
      <c r="J4029" s="146">
        <f t="shared" si="39"/>
        <v>0</v>
      </c>
    </row>
    <row r="4030" spans="1:10" x14ac:dyDescent="0.3">
      <c r="A4030">
        <v>2016</v>
      </c>
      <c r="B4030" t="s">
        <v>42</v>
      </c>
      <c r="C4030" t="str">
        <f>VLOOKUP(B4030,lookup!A:C,3,FALSE)</f>
        <v>Non Metropolitan Fire Authorities</v>
      </c>
      <c r="D4030" t="str">
        <f>VLOOKUP(B4030,lookup!A:D,4,FALSE)</f>
        <v>E31000015</v>
      </c>
      <c r="E4030" t="s">
        <v>175</v>
      </c>
      <c r="F4030" t="s">
        <v>149</v>
      </c>
      <c r="G4030" s="29">
        <v>20</v>
      </c>
      <c r="H4030" s="145"/>
      <c r="I4030" s="144">
        <v>20</v>
      </c>
      <c r="J4030" s="146">
        <f t="shared" si="39"/>
        <v>0</v>
      </c>
    </row>
    <row r="4031" spans="1:10" x14ac:dyDescent="0.3">
      <c r="A4031">
        <v>2016</v>
      </c>
      <c r="B4031" t="s">
        <v>42</v>
      </c>
      <c r="C4031" t="str">
        <f>VLOOKUP(B4031,lookup!A:C,3,FALSE)</f>
        <v>Non Metropolitan Fire Authorities</v>
      </c>
      <c r="D4031" t="str">
        <f>VLOOKUP(B4031,lookup!A:D,4,FALSE)</f>
        <v>E31000015</v>
      </c>
      <c r="E4031" t="s">
        <v>177</v>
      </c>
      <c r="F4031" t="s">
        <v>149</v>
      </c>
      <c r="G4031" s="29">
        <v>1</v>
      </c>
      <c r="H4031" s="145"/>
      <c r="I4031" s="144">
        <v>1</v>
      </c>
      <c r="J4031" s="146">
        <f t="shared" si="39"/>
        <v>0</v>
      </c>
    </row>
    <row r="4032" spans="1:10" x14ac:dyDescent="0.3">
      <c r="A4032">
        <v>2016</v>
      </c>
      <c r="B4032" t="s">
        <v>42</v>
      </c>
      <c r="C4032" t="str">
        <f>VLOOKUP(B4032,lookup!A:C,3,FALSE)</f>
        <v>Non Metropolitan Fire Authorities</v>
      </c>
      <c r="D4032" t="str">
        <f>VLOOKUP(B4032,lookup!A:D,4,FALSE)</f>
        <v>E31000015</v>
      </c>
      <c r="E4032" t="s">
        <v>178</v>
      </c>
      <c r="F4032" t="s">
        <v>149</v>
      </c>
      <c r="G4032" s="29">
        <v>0</v>
      </c>
      <c r="H4032" s="145"/>
      <c r="I4032" s="144">
        <v>0</v>
      </c>
      <c r="J4032" s="146">
        <f t="shared" si="39"/>
        <v>0</v>
      </c>
    </row>
    <row r="4033" spans="1:10" x14ac:dyDescent="0.3">
      <c r="A4033">
        <v>2016</v>
      </c>
      <c r="B4033" t="s">
        <v>42</v>
      </c>
      <c r="C4033" t="str">
        <f>VLOOKUP(B4033,lookup!A:C,3,FALSE)</f>
        <v>Non Metropolitan Fire Authorities</v>
      </c>
      <c r="D4033" t="str">
        <f>VLOOKUP(B4033,lookup!A:D,4,FALSE)</f>
        <v>E31000015</v>
      </c>
      <c r="E4033" t="s">
        <v>179</v>
      </c>
      <c r="F4033" t="s">
        <v>149</v>
      </c>
      <c r="G4033" s="29">
        <v>0</v>
      </c>
      <c r="H4033" s="145"/>
      <c r="I4033" s="144">
        <v>0</v>
      </c>
      <c r="J4033" s="146">
        <f t="shared" si="39"/>
        <v>0</v>
      </c>
    </row>
    <row r="4034" spans="1:10" x14ac:dyDescent="0.3">
      <c r="A4034">
        <v>2016</v>
      </c>
      <c r="B4034" t="s">
        <v>42</v>
      </c>
      <c r="C4034" t="str">
        <f>VLOOKUP(B4034,lookup!A:C,3,FALSE)</f>
        <v>Non Metropolitan Fire Authorities</v>
      </c>
      <c r="D4034" t="str">
        <f>VLOOKUP(B4034,lookup!A:D,4,FALSE)</f>
        <v>E31000015</v>
      </c>
      <c r="E4034" s="32" t="s">
        <v>1087</v>
      </c>
      <c r="F4034" t="s">
        <v>149</v>
      </c>
      <c r="G4034" s="29">
        <v>0</v>
      </c>
      <c r="H4034" s="145"/>
      <c r="I4034" s="144">
        <v>0</v>
      </c>
      <c r="J4034" s="146">
        <f t="shared" si="39"/>
        <v>0</v>
      </c>
    </row>
    <row r="4035" spans="1:10" x14ac:dyDescent="0.3">
      <c r="A4035">
        <v>2016</v>
      </c>
      <c r="B4035" t="s">
        <v>42</v>
      </c>
      <c r="C4035" t="str">
        <f>VLOOKUP(B4035,lookup!A:C,3,FALSE)</f>
        <v>Non Metropolitan Fire Authorities</v>
      </c>
      <c r="D4035" t="str">
        <f>VLOOKUP(B4035,lookup!A:D,4,FALSE)</f>
        <v>E31000015</v>
      </c>
      <c r="E4035" t="s">
        <v>176</v>
      </c>
      <c r="F4035" t="s">
        <v>149</v>
      </c>
      <c r="G4035" s="29">
        <v>12</v>
      </c>
      <c r="H4035" s="145"/>
      <c r="I4035" s="144">
        <v>12</v>
      </c>
      <c r="J4035" s="146">
        <f t="shared" ref="J4035:J4098" si="40">G4035-I4035</f>
        <v>0</v>
      </c>
    </row>
    <row r="4036" spans="1:10" x14ac:dyDescent="0.3">
      <c r="A4036">
        <v>2016</v>
      </c>
      <c r="B4036" t="s">
        <v>42</v>
      </c>
      <c r="C4036" t="str">
        <f>VLOOKUP(B4036,lookup!A:C,3,FALSE)</f>
        <v>Non Metropolitan Fire Authorities</v>
      </c>
      <c r="D4036" t="str">
        <f>VLOOKUP(B4036,lookup!A:D,4,FALSE)</f>
        <v>E31000015</v>
      </c>
      <c r="E4036" t="s">
        <v>175</v>
      </c>
      <c r="F4036" t="s">
        <v>150</v>
      </c>
      <c r="G4036" s="29">
        <v>167</v>
      </c>
      <c r="H4036" s="145"/>
      <c r="I4036" s="144">
        <v>167</v>
      </c>
      <c r="J4036" s="146">
        <f t="shared" si="40"/>
        <v>0</v>
      </c>
    </row>
    <row r="4037" spans="1:10" x14ac:dyDescent="0.3">
      <c r="A4037">
        <v>2016</v>
      </c>
      <c r="B4037" t="s">
        <v>42</v>
      </c>
      <c r="C4037" t="str">
        <f>VLOOKUP(B4037,lookup!A:C,3,FALSE)</f>
        <v>Non Metropolitan Fire Authorities</v>
      </c>
      <c r="D4037" t="str">
        <f>VLOOKUP(B4037,lookup!A:D,4,FALSE)</f>
        <v>E31000015</v>
      </c>
      <c r="E4037" t="s">
        <v>177</v>
      </c>
      <c r="F4037" t="s">
        <v>150</v>
      </c>
      <c r="G4037" s="29">
        <v>1</v>
      </c>
      <c r="H4037" s="145"/>
      <c r="I4037" s="144">
        <v>1</v>
      </c>
      <c r="J4037" s="146">
        <f t="shared" si="40"/>
        <v>0</v>
      </c>
    </row>
    <row r="4038" spans="1:10" x14ac:dyDescent="0.3">
      <c r="A4038">
        <v>2016</v>
      </c>
      <c r="B4038" t="s">
        <v>42</v>
      </c>
      <c r="C4038" t="str">
        <f>VLOOKUP(B4038,lookup!A:C,3,FALSE)</f>
        <v>Non Metropolitan Fire Authorities</v>
      </c>
      <c r="D4038" t="str">
        <f>VLOOKUP(B4038,lookup!A:D,4,FALSE)</f>
        <v>E31000015</v>
      </c>
      <c r="E4038" t="s">
        <v>178</v>
      </c>
      <c r="F4038" t="s">
        <v>150</v>
      </c>
      <c r="G4038" s="29">
        <v>1</v>
      </c>
      <c r="H4038" s="145"/>
      <c r="I4038" s="144">
        <v>1</v>
      </c>
      <c r="J4038" s="146">
        <f t="shared" si="40"/>
        <v>0</v>
      </c>
    </row>
    <row r="4039" spans="1:10" x14ac:dyDescent="0.3">
      <c r="A4039">
        <v>2016</v>
      </c>
      <c r="B4039" t="s">
        <v>42</v>
      </c>
      <c r="C4039" t="str">
        <f>VLOOKUP(B4039,lookup!A:C,3,FALSE)</f>
        <v>Non Metropolitan Fire Authorities</v>
      </c>
      <c r="D4039" t="str">
        <f>VLOOKUP(B4039,lookup!A:D,4,FALSE)</f>
        <v>E31000015</v>
      </c>
      <c r="E4039" t="s">
        <v>179</v>
      </c>
      <c r="F4039" t="s">
        <v>150</v>
      </c>
      <c r="G4039" s="29">
        <v>1</v>
      </c>
      <c r="H4039" s="145"/>
      <c r="I4039" s="144">
        <v>1</v>
      </c>
      <c r="J4039" s="146">
        <f t="shared" si="40"/>
        <v>0</v>
      </c>
    </row>
    <row r="4040" spans="1:10" x14ac:dyDescent="0.3">
      <c r="A4040">
        <v>2016</v>
      </c>
      <c r="B4040" t="s">
        <v>42</v>
      </c>
      <c r="C4040" t="str">
        <f>VLOOKUP(B4040,lookup!A:C,3,FALSE)</f>
        <v>Non Metropolitan Fire Authorities</v>
      </c>
      <c r="D4040" t="str">
        <f>VLOOKUP(B4040,lookup!A:D,4,FALSE)</f>
        <v>E31000015</v>
      </c>
      <c r="E4040" s="32" t="s">
        <v>1087</v>
      </c>
      <c r="F4040" t="s">
        <v>150</v>
      </c>
      <c r="G4040" s="29">
        <v>0</v>
      </c>
      <c r="H4040" s="145"/>
      <c r="I4040" s="144">
        <v>0</v>
      </c>
      <c r="J4040" s="146">
        <f t="shared" si="40"/>
        <v>0</v>
      </c>
    </row>
    <row r="4041" spans="1:10" x14ac:dyDescent="0.3">
      <c r="A4041">
        <v>2016</v>
      </c>
      <c r="B4041" t="s">
        <v>42</v>
      </c>
      <c r="C4041" t="str">
        <f>VLOOKUP(B4041,lookup!A:C,3,FALSE)</f>
        <v>Non Metropolitan Fire Authorities</v>
      </c>
      <c r="D4041" t="str">
        <f>VLOOKUP(B4041,lookup!A:D,4,FALSE)</f>
        <v>E31000015</v>
      </c>
      <c r="E4041" t="s">
        <v>176</v>
      </c>
      <c r="F4041" t="s">
        <v>150</v>
      </c>
      <c r="G4041" s="29">
        <v>110</v>
      </c>
      <c r="H4041" s="145"/>
      <c r="I4041" s="144">
        <v>110</v>
      </c>
      <c r="J4041" s="146">
        <f t="shared" si="40"/>
        <v>0</v>
      </c>
    </row>
    <row r="4042" spans="1:10" x14ac:dyDescent="0.3">
      <c r="A4042">
        <v>2016</v>
      </c>
      <c r="B4042" t="s">
        <v>45</v>
      </c>
      <c r="C4042" t="str">
        <f>VLOOKUP(B4042,lookup!A:C,3,FALSE)</f>
        <v>Non Metropolitan Fire Authorities</v>
      </c>
      <c r="D4042" t="str">
        <f>VLOOKUP(B4042,lookup!A:D,4,FALSE)</f>
        <v>E31000016</v>
      </c>
      <c r="E4042" t="s">
        <v>175</v>
      </c>
      <c r="F4042" t="s">
        <v>157</v>
      </c>
      <c r="G4042" s="29">
        <v>145</v>
      </c>
      <c r="H4042" s="145"/>
      <c r="I4042" s="144">
        <v>145</v>
      </c>
      <c r="J4042" s="146">
        <f t="shared" si="40"/>
        <v>0</v>
      </c>
    </row>
    <row r="4043" spans="1:10" x14ac:dyDescent="0.3">
      <c r="A4043">
        <v>2016</v>
      </c>
      <c r="B4043" t="s">
        <v>45</v>
      </c>
      <c r="C4043" t="str">
        <f>VLOOKUP(B4043,lookup!A:C,3,FALSE)</f>
        <v>Non Metropolitan Fire Authorities</v>
      </c>
      <c r="D4043" t="str">
        <f>VLOOKUP(B4043,lookup!A:D,4,FALSE)</f>
        <v>E31000016</v>
      </c>
      <c r="E4043" t="s">
        <v>177</v>
      </c>
      <c r="F4043" t="s">
        <v>157</v>
      </c>
      <c r="G4043" s="29">
        <v>4</v>
      </c>
      <c r="H4043" s="145"/>
      <c r="I4043" s="144">
        <v>4</v>
      </c>
      <c r="J4043" s="146">
        <f t="shared" si="40"/>
        <v>0</v>
      </c>
    </row>
    <row r="4044" spans="1:10" x14ac:dyDescent="0.3">
      <c r="A4044">
        <v>2016</v>
      </c>
      <c r="B4044" t="s">
        <v>45</v>
      </c>
      <c r="C4044" t="str">
        <f>VLOOKUP(B4044,lookup!A:C,3,FALSE)</f>
        <v>Non Metropolitan Fire Authorities</v>
      </c>
      <c r="D4044" t="str">
        <f>VLOOKUP(B4044,lookup!A:D,4,FALSE)</f>
        <v>E31000016</v>
      </c>
      <c r="E4044" t="s">
        <v>178</v>
      </c>
      <c r="F4044" t="s">
        <v>157</v>
      </c>
      <c r="G4044" s="29">
        <v>1</v>
      </c>
      <c r="H4044" s="145"/>
      <c r="I4044" s="144">
        <v>1</v>
      </c>
      <c r="J4044" s="146">
        <f t="shared" si="40"/>
        <v>0</v>
      </c>
    </row>
    <row r="4045" spans="1:10" x14ac:dyDescent="0.3">
      <c r="A4045">
        <v>2016</v>
      </c>
      <c r="B4045" t="s">
        <v>45</v>
      </c>
      <c r="C4045" t="str">
        <f>VLOOKUP(B4045,lookup!A:C,3,FALSE)</f>
        <v>Non Metropolitan Fire Authorities</v>
      </c>
      <c r="D4045" t="str">
        <f>VLOOKUP(B4045,lookup!A:D,4,FALSE)</f>
        <v>E31000016</v>
      </c>
      <c r="E4045" t="s">
        <v>179</v>
      </c>
      <c r="F4045" t="s">
        <v>157</v>
      </c>
      <c r="G4045" s="29">
        <v>4</v>
      </c>
      <c r="H4045" s="145"/>
      <c r="I4045" s="144">
        <v>4</v>
      </c>
      <c r="J4045" s="146">
        <f t="shared" si="40"/>
        <v>0</v>
      </c>
    </row>
    <row r="4046" spans="1:10" x14ac:dyDescent="0.3">
      <c r="A4046">
        <v>2016</v>
      </c>
      <c r="B4046" t="s">
        <v>45</v>
      </c>
      <c r="C4046" t="str">
        <f>VLOOKUP(B4046,lookup!A:C,3,FALSE)</f>
        <v>Non Metropolitan Fire Authorities</v>
      </c>
      <c r="D4046" t="str">
        <f>VLOOKUP(B4046,lookup!A:D,4,FALSE)</f>
        <v>E31000016</v>
      </c>
      <c r="E4046" s="32" t="s">
        <v>1087</v>
      </c>
      <c r="F4046" t="s">
        <v>157</v>
      </c>
      <c r="G4046" s="29">
        <v>1</v>
      </c>
      <c r="H4046" s="145"/>
      <c r="I4046" s="144">
        <v>1</v>
      </c>
      <c r="J4046" s="146">
        <f t="shared" si="40"/>
        <v>0</v>
      </c>
    </row>
    <row r="4047" spans="1:10" x14ac:dyDescent="0.3">
      <c r="A4047">
        <v>2016</v>
      </c>
      <c r="B4047" t="s">
        <v>45</v>
      </c>
      <c r="C4047" t="str">
        <f>VLOOKUP(B4047,lookup!A:C,3,FALSE)</f>
        <v>Non Metropolitan Fire Authorities</v>
      </c>
      <c r="D4047" t="str">
        <f>VLOOKUP(B4047,lookup!A:D,4,FALSE)</f>
        <v>E31000016</v>
      </c>
      <c r="E4047" t="s">
        <v>176</v>
      </c>
      <c r="F4047" t="s">
        <v>157</v>
      </c>
      <c r="G4047" s="29">
        <v>33</v>
      </c>
      <c r="H4047" s="145"/>
      <c r="I4047" s="144">
        <v>33</v>
      </c>
      <c r="J4047" s="146">
        <f t="shared" si="40"/>
        <v>0</v>
      </c>
    </row>
    <row r="4048" spans="1:10" x14ac:dyDescent="0.3">
      <c r="A4048">
        <v>2016</v>
      </c>
      <c r="B4048" t="s">
        <v>45</v>
      </c>
      <c r="C4048" t="str">
        <f>VLOOKUP(B4048,lookup!A:C,3,FALSE)</f>
        <v>Non Metropolitan Fire Authorities</v>
      </c>
      <c r="D4048" t="str">
        <f>VLOOKUP(B4048,lookup!A:D,4,FALSE)</f>
        <v>E31000016</v>
      </c>
      <c r="E4048" t="s">
        <v>175</v>
      </c>
      <c r="F4048" t="s">
        <v>158</v>
      </c>
      <c r="G4048" s="29">
        <v>181</v>
      </c>
      <c r="H4048" s="145"/>
      <c r="I4048" s="144">
        <v>181</v>
      </c>
      <c r="J4048" s="146">
        <f t="shared" si="40"/>
        <v>0</v>
      </c>
    </row>
    <row r="4049" spans="1:10" x14ac:dyDescent="0.3">
      <c r="A4049">
        <v>2016</v>
      </c>
      <c r="B4049" t="s">
        <v>45</v>
      </c>
      <c r="C4049" t="str">
        <f>VLOOKUP(B4049,lookup!A:C,3,FALSE)</f>
        <v>Non Metropolitan Fire Authorities</v>
      </c>
      <c r="D4049" t="str">
        <f>VLOOKUP(B4049,lookup!A:D,4,FALSE)</f>
        <v>E31000016</v>
      </c>
      <c r="E4049" t="s">
        <v>177</v>
      </c>
      <c r="F4049" t="s">
        <v>158</v>
      </c>
      <c r="G4049" s="29">
        <v>0</v>
      </c>
      <c r="H4049" s="145"/>
      <c r="I4049" s="144">
        <v>0</v>
      </c>
      <c r="J4049" s="146">
        <f t="shared" si="40"/>
        <v>0</v>
      </c>
    </row>
    <row r="4050" spans="1:10" x14ac:dyDescent="0.3">
      <c r="A4050">
        <v>2016</v>
      </c>
      <c r="B4050" t="s">
        <v>45</v>
      </c>
      <c r="C4050" t="str">
        <f>VLOOKUP(B4050,lookup!A:C,3,FALSE)</f>
        <v>Non Metropolitan Fire Authorities</v>
      </c>
      <c r="D4050" t="str">
        <f>VLOOKUP(B4050,lookup!A:D,4,FALSE)</f>
        <v>E31000016</v>
      </c>
      <c r="E4050" t="s">
        <v>178</v>
      </c>
      <c r="F4050" t="s">
        <v>158</v>
      </c>
      <c r="G4050" s="29">
        <v>0</v>
      </c>
      <c r="H4050" s="145"/>
      <c r="I4050" s="144">
        <v>0</v>
      </c>
      <c r="J4050" s="146">
        <f t="shared" si="40"/>
        <v>0</v>
      </c>
    </row>
    <row r="4051" spans="1:10" x14ac:dyDescent="0.3">
      <c r="A4051">
        <v>2016</v>
      </c>
      <c r="B4051" t="s">
        <v>45</v>
      </c>
      <c r="C4051" t="str">
        <f>VLOOKUP(B4051,lookup!A:C,3,FALSE)</f>
        <v>Non Metropolitan Fire Authorities</v>
      </c>
      <c r="D4051" t="str">
        <f>VLOOKUP(B4051,lookup!A:D,4,FALSE)</f>
        <v>E31000016</v>
      </c>
      <c r="E4051" t="s">
        <v>179</v>
      </c>
      <c r="F4051" t="s">
        <v>158</v>
      </c>
      <c r="G4051" s="29">
        <v>0</v>
      </c>
      <c r="H4051" s="145"/>
      <c r="I4051" s="144">
        <v>0</v>
      </c>
      <c r="J4051" s="146">
        <f t="shared" si="40"/>
        <v>0</v>
      </c>
    </row>
    <row r="4052" spans="1:10" x14ac:dyDescent="0.3">
      <c r="A4052">
        <v>2016</v>
      </c>
      <c r="B4052" t="s">
        <v>45</v>
      </c>
      <c r="C4052" t="str">
        <f>VLOOKUP(B4052,lookup!A:C,3,FALSE)</f>
        <v>Non Metropolitan Fire Authorities</v>
      </c>
      <c r="D4052" t="str">
        <f>VLOOKUP(B4052,lookup!A:D,4,FALSE)</f>
        <v>E31000016</v>
      </c>
      <c r="E4052" s="32" t="s">
        <v>1087</v>
      </c>
      <c r="F4052" t="s">
        <v>158</v>
      </c>
      <c r="G4052" s="29">
        <v>1</v>
      </c>
      <c r="H4052" s="145"/>
      <c r="I4052" s="144">
        <v>1</v>
      </c>
      <c r="J4052" s="146">
        <f t="shared" si="40"/>
        <v>0</v>
      </c>
    </row>
    <row r="4053" spans="1:10" x14ac:dyDescent="0.3">
      <c r="A4053">
        <v>2016</v>
      </c>
      <c r="B4053" t="s">
        <v>45</v>
      </c>
      <c r="C4053" t="str">
        <f>VLOOKUP(B4053,lookup!A:C,3,FALSE)</f>
        <v>Non Metropolitan Fire Authorities</v>
      </c>
      <c r="D4053" t="str">
        <f>VLOOKUP(B4053,lookup!A:D,4,FALSE)</f>
        <v>E31000016</v>
      </c>
      <c r="E4053" t="s">
        <v>176</v>
      </c>
      <c r="F4053" t="s">
        <v>158</v>
      </c>
      <c r="G4053" s="29">
        <v>53</v>
      </c>
      <c r="H4053" s="145"/>
      <c r="I4053" s="144">
        <v>53</v>
      </c>
      <c r="J4053" s="146">
        <f t="shared" si="40"/>
        <v>0</v>
      </c>
    </row>
    <row r="4054" spans="1:10" x14ac:dyDescent="0.3">
      <c r="A4054">
        <v>2016</v>
      </c>
      <c r="B4054" t="s">
        <v>45</v>
      </c>
      <c r="C4054" t="str">
        <f>VLOOKUP(B4054,lookup!A:C,3,FALSE)</f>
        <v>Non Metropolitan Fire Authorities</v>
      </c>
      <c r="D4054" t="str">
        <f>VLOOKUP(B4054,lookup!A:D,4,FALSE)</f>
        <v>E31000016</v>
      </c>
      <c r="E4054" t="s">
        <v>175</v>
      </c>
      <c r="F4054" t="s">
        <v>149</v>
      </c>
      <c r="G4054" s="29">
        <v>18</v>
      </c>
      <c r="H4054" s="145"/>
      <c r="I4054" s="144">
        <v>18</v>
      </c>
      <c r="J4054" s="146">
        <f t="shared" si="40"/>
        <v>0</v>
      </c>
    </row>
    <row r="4055" spans="1:10" x14ac:dyDescent="0.3">
      <c r="A4055">
        <v>2016</v>
      </c>
      <c r="B4055" t="s">
        <v>45</v>
      </c>
      <c r="C4055" t="str">
        <f>VLOOKUP(B4055,lookup!A:C,3,FALSE)</f>
        <v>Non Metropolitan Fire Authorities</v>
      </c>
      <c r="D4055" t="str">
        <f>VLOOKUP(B4055,lookup!A:D,4,FALSE)</f>
        <v>E31000016</v>
      </c>
      <c r="E4055" t="s">
        <v>177</v>
      </c>
      <c r="F4055" t="s">
        <v>149</v>
      </c>
      <c r="G4055" s="29">
        <v>0</v>
      </c>
      <c r="H4055" s="145"/>
      <c r="I4055" s="144">
        <v>0</v>
      </c>
      <c r="J4055" s="146">
        <f t="shared" si="40"/>
        <v>0</v>
      </c>
    </row>
    <row r="4056" spans="1:10" x14ac:dyDescent="0.3">
      <c r="A4056">
        <v>2016</v>
      </c>
      <c r="B4056" t="s">
        <v>45</v>
      </c>
      <c r="C4056" t="str">
        <f>VLOOKUP(B4056,lookup!A:C,3,FALSE)</f>
        <v>Non Metropolitan Fire Authorities</v>
      </c>
      <c r="D4056" t="str">
        <f>VLOOKUP(B4056,lookup!A:D,4,FALSE)</f>
        <v>E31000016</v>
      </c>
      <c r="E4056" t="s">
        <v>178</v>
      </c>
      <c r="F4056" t="s">
        <v>149</v>
      </c>
      <c r="G4056" s="29">
        <v>0</v>
      </c>
      <c r="H4056" s="145"/>
      <c r="I4056" s="144">
        <v>0</v>
      </c>
      <c r="J4056" s="146">
        <f t="shared" si="40"/>
        <v>0</v>
      </c>
    </row>
    <row r="4057" spans="1:10" x14ac:dyDescent="0.3">
      <c r="A4057">
        <v>2016</v>
      </c>
      <c r="B4057" t="s">
        <v>45</v>
      </c>
      <c r="C4057" t="str">
        <f>VLOOKUP(B4057,lookup!A:C,3,FALSE)</f>
        <v>Non Metropolitan Fire Authorities</v>
      </c>
      <c r="D4057" t="str">
        <f>VLOOKUP(B4057,lookup!A:D,4,FALSE)</f>
        <v>E31000016</v>
      </c>
      <c r="E4057" t="s">
        <v>179</v>
      </c>
      <c r="F4057" t="s">
        <v>149</v>
      </c>
      <c r="G4057" s="29">
        <v>0</v>
      </c>
      <c r="H4057" s="145"/>
      <c r="I4057" s="144">
        <v>0</v>
      </c>
      <c r="J4057" s="146">
        <f t="shared" si="40"/>
        <v>0</v>
      </c>
    </row>
    <row r="4058" spans="1:10" x14ac:dyDescent="0.3">
      <c r="A4058">
        <v>2016</v>
      </c>
      <c r="B4058" t="s">
        <v>45</v>
      </c>
      <c r="C4058" t="str">
        <f>VLOOKUP(B4058,lookup!A:C,3,FALSE)</f>
        <v>Non Metropolitan Fire Authorities</v>
      </c>
      <c r="D4058" t="str">
        <f>VLOOKUP(B4058,lookup!A:D,4,FALSE)</f>
        <v>E31000016</v>
      </c>
      <c r="E4058" s="32" t="s">
        <v>1087</v>
      </c>
      <c r="F4058" t="s">
        <v>149</v>
      </c>
      <c r="G4058" s="29">
        <v>0</v>
      </c>
      <c r="H4058" s="145"/>
      <c r="I4058" s="144">
        <v>0</v>
      </c>
      <c r="J4058" s="146">
        <f t="shared" si="40"/>
        <v>0</v>
      </c>
    </row>
    <row r="4059" spans="1:10" x14ac:dyDescent="0.3">
      <c r="A4059">
        <v>2016</v>
      </c>
      <c r="B4059" t="s">
        <v>45</v>
      </c>
      <c r="C4059" t="str">
        <f>VLOOKUP(B4059,lookup!A:C,3,FALSE)</f>
        <v>Non Metropolitan Fire Authorities</v>
      </c>
      <c r="D4059" t="str">
        <f>VLOOKUP(B4059,lookup!A:D,4,FALSE)</f>
        <v>E31000016</v>
      </c>
      <c r="E4059" t="s">
        <v>176</v>
      </c>
      <c r="F4059" t="s">
        <v>149</v>
      </c>
      <c r="G4059" s="29">
        <v>1</v>
      </c>
      <c r="H4059" s="145"/>
      <c r="I4059" s="144">
        <v>1</v>
      </c>
      <c r="J4059" s="146">
        <f t="shared" si="40"/>
        <v>0</v>
      </c>
    </row>
    <row r="4060" spans="1:10" x14ac:dyDescent="0.3">
      <c r="A4060">
        <v>2016</v>
      </c>
      <c r="B4060" t="s">
        <v>45</v>
      </c>
      <c r="C4060" t="str">
        <f>VLOOKUP(B4060,lookup!A:C,3,FALSE)</f>
        <v>Non Metropolitan Fire Authorities</v>
      </c>
      <c r="D4060" t="str">
        <f>VLOOKUP(B4060,lookup!A:D,4,FALSE)</f>
        <v>E31000016</v>
      </c>
      <c r="E4060" t="s">
        <v>175</v>
      </c>
      <c r="F4060" t="s">
        <v>150</v>
      </c>
      <c r="G4060" s="29">
        <v>38</v>
      </c>
      <c r="H4060" s="145"/>
      <c r="I4060" s="144">
        <v>38</v>
      </c>
      <c r="J4060" s="146">
        <f t="shared" si="40"/>
        <v>0</v>
      </c>
    </row>
    <row r="4061" spans="1:10" x14ac:dyDescent="0.3">
      <c r="A4061">
        <v>2016</v>
      </c>
      <c r="B4061" t="s">
        <v>45</v>
      </c>
      <c r="C4061" t="str">
        <f>VLOOKUP(B4061,lookup!A:C,3,FALSE)</f>
        <v>Non Metropolitan Fire Authorities</v>
      </c>
      <c r="D4061" t="str">
        <f>VLOOKUP(B4061,lookup!A:D,4,FALSE)</f>
        <v>E31000016</v>
      </c>
      <c r="E4061" t="s">
        <v>177</v>
      </c>
      <c r="F4061" t="s">
        <v>150</v>
      </c>
      <c r="G4061" s="29">
        <v>0</v>
      </c>
      <c r="H4061" s="145"/>
      <c r="I4061" s="144">
        <v>0</v>
      </c>
      <c r="J4061" s="146">
        <f t="shared" si="40"/>
        <v>0</v>
      </c>
    </row>
    <row r="4062" spans="1:10" x14ac:dyDescent="0.3">
      <c r="A4062">
        <v>2016</v>
      </c>
      <c r="B4062" t="s">
        <v>45</v>
      </c>
      <c r="C4062" t="str">
        <f>VLOOKUP(B4062,lookup!A:C,3,FALSE)</f>
        <v>Non Metropolitan Fire Authorities</v>
      </c>
      <c r="D4062" t="str">
        <f>VLOOKUP(B4062,lookup!A:D,4,FALSE)</f>
        <v>E31000016</v>
      </c>
      <c r="E4062" t="s">
        <v>178</v>
      </c>
      <c r="F4062" t="s">
        <v>150</v>
      </c>
      <c r="G4062" s="29">
        <v>1</v>
      </c>
      <c r="H4062" s="145"/>
      <c r="I4062" s="144">
        <v>1</v>
      </c>
      <c r="J4062" s="146">
        <f t="shared" si="40"/>
        <v>0</v>
      </c>
    </row>
    <row r="4063" spans="1:10" x14ac:dyDescent="0.3">
      <c r="A4063">
        <v>2016</v>
      </c>
      <c r="B4063" t="s">
        <v>45</v>
      </c>
      <c r="C4063" t="str">
        <f>VLOOKUP(B4063,lookup!A:C,3,FALSE)</f>
        <v>Non Metropolitan Fire Authorities</v>
      </c>
      <c r="D4063" t="str">
        <f>VLOOKUP(B4063,lookup!A:D,4,FALSE)</f>
        <v>E31000016</v>
      </c>
      <c r="E4063" t="s">
        <v>179</v>
      </c>
      <c r="F4063" t="s">
        <v>150</v>
      </c>
      <c r="G4063" s="29">
        <v>0</v>
      </c>
      <c r="H4063" s="145"/>
      <c r="I4063" s="144">
        <v>0</v>
      </c>
      <c r="J4063" s="146">
        <f t="shared" si="40"/>
        <v>0</v>
      </c>
    </row>
    <row r="4064" spans="1:10" x14ac:dyDescent="0.3">
      <c r="A4064">
        <v>2016</v>
      </c>
      <c r="B4064" t="s">
        <v>45</v>
      </c>
      <c r="C4064" t="str">
        <f>VLOOKUP(B4064,lookup!A:C,3,FALSE)</f>
        <v>Non Metropolitan Fire Authorities</v>
      </c>
      <c r="D4064" t="str">
        <f>VLOOKUP(B4064,lookup!A:D,4,FALSE)</f>
        <v>E31000016</v>
      </c>
      <c r="E4064" s="32" t="s">
        <v>1087</v>
      </c>
      <c r="F4064" t="s">
        <v>150</v>
      </c>
      <c r="G4064" s="29">
        <v>0</v>
      </c>
      <c r="H4064" s="145"/>
      <c r="I4064" s="144">
        <v>0</v>
      </c>
      <c r="J4064" s="146">
        <f t="shared" si="40"/>
        <v>0</v>
      </c>
    </row>
    <row r="4065" spans="1:10" x14ac:dyDescent="0.3">
      <c r="A4065">
        <v>2016</v>
      </c>
      <c r="B4065" t="s">
        <v>45</v>
      </c>
      <c r="C4065" t="str">
        <f>VLOOKUP(B4065,lookup!A:C,3,FALSE)</f>
        <v>Non Metropolitan Fire Authorities</v>
      </c>
      <c r="D4065" t="str">
        <f>VLOOKUP(B4065,lookup!A:D,4,FALSE)</f>
        <v>E31000016</v>
      </c>
      <c r="E4065" t="s">
        <v>176</v>
      </c>
      <c r="F4065" t="s">
        <v>150</v>
      </c>
      <c r="G4065" s="29">
        <v>4</v>
      </c>
      <c r="H4065" s="145"/>
      <c r="I4065" s="144">
        <v>4</v>
      </c>
      <c r="J4065" s="146">
        <f t="shared" si="40"/>
        <v>0</v>
      </c>
    </row>
    <row r="4066" spans="1:10" x14ac:dyDescent="0.3">
      <c r="A4066">
        <v>2016</v>
      </c>
      <c r="B4066" t="s">
        <v>48</v>
      </c>
      <c r="C4066" t="str">
        <f>VLOOKUP(B4066,lookup!A:C,3,FALSE)</f>
        <v>Metropolitan Fire Authorities</v>
      </c>
      <c r="D4066" t="str">
        <f>VLOOKUP(B4066,lookup!A:D,4,FALSE)</f>
        <v>E31000046</v>
      </c>
      <c r="E4066" t="s">
        <v>175</v>
      </c>
      <c r="F4066" t="s">
        <v>157</v>
      </c>
      <c r="G4066" s="29">
        <v>4123</v>
      </c>
      <c r="H4066" s="145"/>
      <c r="I4066" s="144">
        <v>4123</v>
      </c>
      <c r="J4066" s="146">
        <f t="shared" si="40"/>
        <v>0</v>
      </c>
    </row>
    <row r="4067" spans="1:10" x14ac:dyDescent="0.3">
      <c r="A4067">
        <v>2016</v>
      </c>
      <c r="B4067" t="s">
        <v>48</v>
      </c>
      <c r="C4067" t="str">
        <f>VLOOKUP(B4067,lookup!A:C,3,FALSE)</f>
        <v>Metropolitan Fire Authorities</v>
      </c>
      <c r="D4067" t="str">
        <f>VLOOKUP(B4067,lookup!A:D,4,FALSE)</f>
        <v>E31000046</v>
      </c>
      <c r="E4067" t="s">
        <v>177</v>
      </c>
      <c r="F4067" t="s">
        <v>157</v>
      </c>
      <c r="G4067" s="29">
        <v>198</v>
      </c>
      <c r="H4067" s="145"/>
      <c r="I4067" s="144">
        <v>198</v>
      </c>
      <c r="J4067" s="146">
        <f t="shared" si="40"/>
        <v>0</v>
      </c>
    </row>
    <row r="4068" spans="1:10" x14ac:dyDescent="0.3">
      <c r="A4068">
        <v>2016</v>
      </c>
      <c r="B4068" t="s">
        <v>48</v>
      </c>
      <c r="C4068" t="str">
        <f>VLOOKUP(B4068,lookup!A:C,3,FALSE)</f>
        <v>Metropolitan Fire Authorities</v>
      </c>
      <c r="D4068" t="str">
        <f>VLOOKUP(B4068,lookup!A:D,4,FALSE)</f>
        <v>E31000046</v>
      </c>
      <c r="E4068" t="s">
        <v>178</v>
      </c>
      <c r="F4068" t="s">
        <v>157</v>
      </c>
      <c r="G4068" s="29">
        <v>78</v>
      </c>
      <c r="H4068" s="145"/>
      <c r="I4068" s="144">
        <v>78</v>
      </c>
      <c r="J4068" s="146">
        <f t="shared" si="40"/>
        <v>0</v>
      </c>
    </row>
    <row r="4069" spans="1:10" x14ac:dyDescent="0.3">
      <c r="A4069">
        <v>2016</v>
      </c>
      <c r="B4069" t="s">
        <v>48</v>
      </c>
      <c r="C4069" t="str">
        <f>VLOOKUP(B4069,lookup!A:C,3,FALSE)</f>
        <v>Metropolitan Fire Authorities</v>
      </c>
      <c r="D4069" t="str">
        <f>VLOOKUP(B4069,lookup!A:D,4,FALSE)</f>
        <v>E31000046</v>
      </c>
      <c r="E4069" t="s">
        <v>179</v>
      </c>
      <c r="F4069" t="s">
        <v>157</v>
      </c>
      <c r="G4069" s="29">
        <v>266</v>
      </c>
      <c r="H4069" s="145"/>
      <c r="I4069" s="144">
        <v>266</v>
      </c>
      <c r="J4069" s="146">
        <f t="shared" si="40"/>
        <v>0</v>
      </c>
    </row>
    <row r="4070" spans="1:10" x14ac:dyDescent="0.3">
      <c r="A4070">
        <v>2016</v>
      </c>
      <c r="B4070" t="s">
        <v>48</v>
      </c>
      <c r="C4070" t="str">
        <f>VLOOKUP(B4070,lookup!A:C,3,FALSE)</f>
        <v>Metropolitan Fire Authorities</v>
      </c>
      <c r="D4070" t="str">
        <f>VLOOKUP(B4070,lookup!A:D,4,FALSE)</f>
        <v>E31000046</v>
      </c>
      <c r="E4070" s="32" t="s">
        <v>1087</v>
      </c>
      <c r="F4070" t="s">
        <v>157</v>
      </c>
      <c r="G4070" s="29">
        <v>67</v>
      </c>
      <c r="H4070" s="145"/>
      <c r="I4070" s="144">
        <v>67</v>
      </c>
      <c r="J4070" s="146">
        <f t="shared" si="40"/>
        <v>0</v>
      </c>
    </row>
    <row r="4071" spans="1:10" x14ac:dyDescent="0.3">
      <c r="A4071">
        <v>2016</v>
      </c>
      <c r="B4071" t="s">
        <v>48</v>
      </c>
      <c r="C4071" t="str">
        <f>VLOOKUP(B4071,lookup!A:C,3,FALSE)</f>
        <v>Metropolitan Fire Authorities</v>
      </c>
      <c r="D4071" t="str">
        <f>VLOOKUP(B4071,lookup!A:D,4,FALSE)</f>
        <v>E31000046</v>
      </c>
      <c r="E4071" t="s">
        <v>176</v>
      </c>
      <c r="F4071" t="s">
        <v>157</v>
      </c>
      <c r="G4071" s="29">
        <v>89</v>
      </c>
      <c r="H4071" s="145"/>
      <c r="I4071" s="144">
        <v>89</v>
      </c>
      <c r="J4071" s="146">
        <f t="shared" si="40"/>
        <v>0</v>
      </c>
    </row>
    <row r="4072" spans="1:10" x14ac:dyDescent="0.3">
      <c r="A4072">
        <v>2016</v>
      </c>
      <c r="B4072" t="s">
        <v>48</v>
      </c>
      <c r="C4072" t="str">
        <f>VLOOKUP(B4072,lookup!A:C,3,FALSE)</f>
        <v>Metropolitan Fire Authorities</v>
      </c>
      <c r="D4072" t="str">
        <f>VLOOKUP(B4072,lookup!A:D,4,FALSE)</f>
        <v>E31000046</v>
      </c>
      <c r="E4072" t="s">
        <v>175</v>
      </c>
      <c r="F4072" t="s">
        <v>158</v>
      </c>
      <c r="G4072" s="29">
        <v>0</v>
      </c>
      <c r="H4072" s="145"/>
      <c r="I4072" s="144">
        <v>0</v>
      </c>
      <c r="J4072" s="146">
        <f t="shared" si="40"/>
        <v>0</v>
      </c>
    </row>
    <row r="4073" spans="1:10" x14ac:dyDescent="0.3">
      <c r="A4073">
        <v>2016</v>
      </c>
      <c r="B4073" t="s">
        <v>48</v>
      </c>
      <c r="C4073" t="str">
        <f>VLOOKUP(B4073,lookup!A:C,3,FALSE)</f>
        <v>Metropolitan Fire Authorities</v>
      </c>
      <c r="D4073" t="str">
        <f>VLOOKUP(B4073,lookup!A:D,4,FALSE)</f>
        <v>E31000046</v>
      </c>
      <c r="E4073" t="s">
        <v>177</v>
      </c>
      <c r="F4073" t="s">
        <v>158</v>
      </c>
      <c r="G4073" s="29">
        <v>0</v>
      </c>
      <c r="H4073" s="145"/>
      <c r="I4073" s="144">
        <v>0</v>
      </c>
      <c r="J4073" s="146">
        <f t="shared" si="40"/>
        <v>0</v>
      </c>
    </row>
    <row r="4074" spans="1:10" x14ac:dyDescent="0.3">
      <c r="A4074">
        <v>2016</v>
      </c>
      <c r="B4074" t="s">
        <v>48</v>
      </c>
      <c r="C4074" t="str">
        <f>VLOOKUP(B4074,lookup!A:C,3,FALSE)</f>
        <v>Metropolitan Fire Authorities</v>
      </c>
      <c r="D4074" t="str">
        <f>VLOOKUP(B4074,lookup!A:D,4,FALSE)</f>
        <v>E31000046</v>
      </c>
      <c r="E4074" t="s">
        <v>178</v>
      </c>
      <c r="F4074" t="s">
        <v>158</v>
      </c>
      <c r="G4074" s="29">
        <v>0</v>
      </c>
      <c r="H4074" s="145"/>
      <c r="I4074" s="144">
        <v>0</v>
      </c>
      <c r="J4074" s="146">
        <f t="shared" si="40"/>
        <v>0</v>
      </c>
    </row>
    <row r="4075" spans="1:10" x14ac:dyDescent="0.3">
      <c r="A4075">
        <v>2016</v>
      </c>
      <c r="B4075" t="s">
        <v>48</v>
      </c>
      <c r="C4075" t="str">
        <f>VLOOKUP(B4075,lookup!A:C,3,FALSE)</f>
        <v>Metropolitan Fire Authorities</v>
      </c>
      <c r="D4075" t="str">
        <f>VLOOKUP(B4075,lookup!A:D,4,FALSE)</f>
        <v>E31000046</v>
      </c>
      <c r="E4075" t="s">
        <v>179</v>
      </c>
      <c r="F4075" t="s">
        <v>158</v>
      </c>
      <c r="G4075" s="29">
        <v>0</v>
      </c>
      <c r="H4075" s="145"/>
      <c r="I4075" s="144">
        <v>0</v>
      </c>
      <c r="J4075" s="146">
        <f t="shared" si="40"/>
        <v>0</v>
      </c>
    </row>
    <row r="4076" spans="1:10" x14ac:dyDescent="0.3">
      <c r="A4076">
        <v>2016</v>
      </c>
      <c r="B4076" t="s">
        <v>48</v>
      </c>
      <c r="C4076" t="str">
        <f>VLOOKUP(B4076,lookup!A:C,3,FALSE)</f>
        <v>Metropolitan Fire Authorities</v>
      </c>
      <c r="D4076" t="str">
        <f>VLOOKUP(B4076,lookup!A:D,4,FALSE)</f>
        <v>E31000046</v>
      </c>
      <c r="E4076" s="32" t="s">
        <v>1087</v>
      </c>
      <c r="F4076" t="s">
        <v>158</v>
      </c>
      <c r="G4076" s="29">
        <v>0</v>
      </c>
      <c r="H4076" s="145"/>
      <c r="I4076" s="144">
        <v>0</v>
      </c>
      <c r="J4076" s="146">
        <f t="shared" si="40"/>
        <v>0</v>
      </c>
    </row>
    <row r="4077" spans="1:10" x14ac:dyDescent="0.3">
      <c r="A4077">
        <v>2016</v>
      </c>
      <c r="B4077" t="s">
        <v>48</v>
      </c>
      <c r="C4077" t="str">
        <f>VLOOKUP(B4077,lookup!A:C,3,FALSE)</f>
        <v>Metropolitan Fire Authorities</v>
      </c>
      <c r="D4077" t="str">
        <f>VLOOKUP(B4077,lookup!A:D,4,FALSE)</f>
        <v>E31000046</v>
      </c>
      <c r="E4077" t="s">
        <v>176</v>
      </c>
      <c r="F4077" t="s">
        <v>158</v>
      </c>
      <c r="G4077" s="29">
        <v>0</v>
      </c>
      <c r="H4077" s="145"/>
      <c r="I4077" s="144">
        <v>0</v>
      </c>
      <c r="J4077" s="146">
        <f t="shared" si="40"/>
        <v>0</v>
      </c>
    </row>
    <row r="4078" spans="1:10" x14ac:dyDescent="0.3">
      <c r="A4078">
        <v>2016</v>
      </c>
      <c r="B4078" t="s">
        <v>48</v>
      </c>
      <c r="C4078" t="str">
        <f>VLOOKUP(B4078,lookup!A:C,3,FALSE)</f>
        <v>Metropolitan Fire Authorities</v>
      </c>
      <c r="D4078" t="str">
        <f>VLOOKUP(B4078,lookup!A:D,4,FALSE)</f>
        <v>E31000046</v>
      </c>
      <c r="E4078" t="s">
        <v>175</v>
      </c>
      <c r="F4078" t="s">
        <v>149</v>
      </c>
      <c r="G4078" s="29">
        <v>88</v>
      </c>
      <c r="H4078" s="145"/>
      <c r="I4078" s="144">
        <v>88</v>
      </c>
      <c r="J4078" s="146">
        <f t="shared" si="40"/>
        <v>0</v>
      </c>
    </row>
    <row r="4079" spans="1:10" x14ac:dyDescent="0.3">
      <c r="A4079">
        <v>2016</v>
      </c>
      <c r="B4079" t="s">
        <v>48</v>
      </c>
      <c r="C4079" t="str">
        <f>VLOOKUP(B4079,lookup!A:C,3,FALSE)</f>
        <v>Metropolitan Fire Authorities</v>
      </c>
      <c r="D4079" t="str">
        <f>VLOOKUP(B4079,lookup!A:D,4,FALSE)</f>
        <v>E31000046</v>
      </c>
      <c r="E4079" t="s">
        <v>177</v>
      </c>
      <c r="F4079" t="s">
        <v>149</v>
      </c>
      <c r="G4079" s="29">
        <v>8</v>
      </c>
      <c r="H4079" s="145"/>
      <c r="I4079" s="144">
        <v>8</v>
      </c>
      <c r="J4079" s="146">
        <f t="shared" si="40"/>
        <v>0</v>
      </c>
    </row>
    <row r="4080" spans="1:10" x14ac:dyDescent="0.3">
      <c r="A4080">
        <v>2016</v>
      </c>
      <c r="B4080" t="s">
        <v>48</v>
      </c>
      <c r="C4080" t="str">
        <f>VLOOKUP(B4080,lookup!A:C,3,FALSE)</f>
        <v>Metropolitan Fire Authorities</v>
      </c>
      <c r="D4080" t="str">
        <f>VLOOKUP(B4080,lookup!A:D,4,FALSE)</f>
        <v>E31000046</v>
      </c>
      <c r="E4080" t="s">
        <v>178</v>
      </c>
      <c r="F4080" t="s">
        <v>149</v>
      </c>
      <c r="G4080" s="29">
        <v>0</v>
      </c>
      <c r="H4080" s="145"/>
      <c r="I4080" s="144">
        <v>0</v>
      </c>
      <c r="J4080" s="146">
        <f t="shared" si="40"/>
        <v>0</v>
      </c>
    </row>
    <row r="4081" spans="1:10" x14ac:dyDescent="0.3">
      <c r="A4081">
        <v>2016</v>
      </c>
      <c r="B4081" t="s">
        <v>48</v>
      </c>
      <c r="C4081" t="str">
        <f>VLOOKUP(B4081,lookup!A:C,3,FALSE)</f>
        <v>Metropolitan Fire Authorities</v>
      </c>
      <c r="D4081" t="str">
        <f>VLOOKUP(B4081,lookup!A:D,4,FALSE)</f>
        <v>E31000046</v>
      </c>
      <c r="E4081" t="s">
        <v>179</v>
      </c>
      <c r="F4081" t="s">
        <v>149</v>
      </c>
      <c r="G4081" s="29">
        <v>3</v>
      </c>
      <c r="H4081" s="145"/>
      <c r="I4081" s="144">
        <v>3</v>
      </c>
      <c r="J4081" s="146">
        <f t="shared" si="40"/>
        <v>0</v>
      </c>
    </row>
    <row r="4082" spans="1:10" x14ac:dyDescent="0.3">
      <c r="A4082">
        <v>2016</v>
      </c>
      <c r="B4082" t="s">
        <v>48</v>
      </c>
      <c r="C4082" t="str">
        <f>VLOOKUP(B4082,lookup!A:C,3,FALSE)</f>
        <v>Metropolitan Fire Authorities</v>
      </c>
      <c r="D4082" t="str">
        <f>VLOOKUP(B4082,lookup!A:D,4,FALSE)</f>
        <v>E31000046</v>
      </c>
      <c r="E4082" s="32" t="s">
        <v>1087</v>
      </c>
      <c r="F4082" t="s">
        <v>149</v>
      </c>
      <c r="G4082" s="29">
        <v>1</v>
      </c>
      <c r="H4082" s="145"/>
      <c r="I4082" s="144">
        <v>1</v>
      </c>
      <c r="J4082" s="146">
        <f t="shared" si="40"/>
        <v>0</v>
      </c>
    </row>
    <row r="4083" spans="1:10" x14ac:dyDescent="0.3">
      <c r="A4083">
        <v>2016</v>
      </c>
      <c r="B4083" t="s">
        <v>48</v>
      </c>
      <c r="C4083" t="str">
        <f>VLOOKUP(B4083,lookup!A:C,3,FALSE)</f>
        <v>Metropolitan Fire Authorities</v>
      </c>
      <c r="D4083" t="str">
        <f>VLOOKUP(B4083,lookup!A:D,4,FALSE)</f>
        <v>E31000046</v>
      </c>
      <c r="E4083" t="s">
        <v>176</v>
      </c>
      <c r="F4083" t="s">
        <v>149</v>
      </c>
      <c r="G4083" s="29">
        <v>3</v>
      </c>
      <c r="H4083" s="145"/>
      <c r="I4083" s="144">
        <v>3</v>
      </c>
      <c r="J4083" s="146">
        <f t="shared" si="40"/>
        <v>0</v>
      </c>
    </row>
    <row r="4084" spans="1:10" x14ac:dyDescent="0.3">
      <c r="A4084">
        <v>2016</v>
      </c>
      <c r="B4084" t="s">
        <v>48</v>
      </c>
      <c r="C4084" t="str">
        <f>VLOOKUP(B4084,lookup!A:C,3,FALSE)</f>
        <v>Metropolitan Fire Authorities</v>
      </c>
      <c r="D4084" t="str">
        <f>VLOOKUP(B4084,lookup!A:D,4,FALSE)</f>
        <v>E31000046</v>
      </c>
      <c r="E4084" t="s">
        <v>175</v>
      </c>
      <c r="F4084" t="s">
        <v>150</v>
      </c>
      <c r="G4084" s="29">
        <v>573</v>
      </c>
      <c r="H4084" s="145"/>
      <c r="I4084" s="144">
        <v>573</v>
      </c>
      <c r="J4084" s="146">
        <f t="shared" si="40"/>
        <v>0</v>
      </c>
    </row>
    <row r="4085" spans="1:10" x14ac:dyDescent="0.3">
      <c r="A4085">
        <v>2016</v>
      </c>
      <c r="B4085" t="s">
        <v>48</v>
      </c>
      <c r="C4085" t="str">
        <f>VLOOKUP(B4085,lookup!A:C,3,FALSE)</f>
        <v>Metropolitan Fire Authorities</v>
      </c>
      <c r="D4085" t="str">
        <f>VLOOKUP(B4085,lookup!A:D,4,FALSE)</f>
        <v>E31000046</v>
      </c>
      <c r="E4085" t="s">
        <v>177</v>
      </c>
      <c r="F4085" t="s">
        <v>150</v>
      </c>
      <c r="G4085" s="29">
        <v>23</v>
      </c>
      <c r="H4085" s="145"/>
      <c r="I4085" s="144">
        <v>23</v>
      </c>
      <c r="J4085" s="146">
        <f t="shared" si="40"/>
        <v>0</v>
      </c>
    </row>
    <row r="4086" spans="1:10" x14ac:dyDescent="0.3">
      <c r="A4086">
        <v>2016</v>
      </c>
      <c r="B4086" t="s">
        <v>48</v>
      </c>
      <c r="C4086" t="str">
        <f>VLOOKUP(B4086,lookup!A:C,3,FALSE)</f>
        <v>Metropolitan Fire Authorities</v>
      </c>
      <c r="D4086" t="str">
        <f>VLOOKUP(B4086,lookup!A:D,4,FALSE)</f>
        <v>E31000046</v>
      </c>
      <c r="E4086" t="s">
        <v>178</v>
      </c>
      <c r="F4086" t="s">
        <v>150</v>
      </c>
      <c r="G4086" s="29">
        <v>55</v>
      </c>
      <c r="H4086" s="145"/>
      <c r="I4086" s="144">
        <v>55</v>
      </c>
      <c r="J4086" s="146">
        <f t="shared" si="40"/>
        <v>0</v>
      </c>
    </row>
    <row r="4087" spans="1:10" x14ac:dyDescent="0.3">
      <c r="A4087">
        <v>2016</v>
      </c>
      <c r="B4087" t="s">
        <v>48</v>
      </c>
      <c r="C4087" t="str">
        <f>VLOOKUP(B4087,lookup!A:C,3,FALSE)</f>
        <v>Metropolitan Fire Authorities</v>
      </c>
      <c r="D4087" t="str">
        <f>VLOOKUP(B4087,lookup!A:D,4,FALSE)</f>
        <v>E31000046</v>
      </c>
      <c r="E4087" t="s">
        <v>179</v>
      </c>
      <c r="F4087" t="s">
        <v>150</v>
      </c>
      <c r="G4087" s="29">
        <v>114</v>
      </c>
      <c r="H4087" s="145"/>
      <c r="I4087" s="144">
        <v>114</v>
      </c>
      <c r="J4087" s="146">
        <f t="shared" si="40"/>
        <v>0</v>
      </c>
    </row>
    <row r="4088" spans="1:10" x14ac:dyDescent="0.3">
      <c r="A4088">
        <v>2016</v>
      </c>
      <c r="B4088" t="s">
        <v>48</v>
      </c>
      <c r="C4088" t="str">
        <f>VLOOKUP(B4088,lookup!A:C,3,FALSE)</f>
        <v>Metropolitan Fire Authorities</v>
      </c>
      <c r="D4088" t="str">
        <f>VLOOKUP(B4088,lookup!A:D,4,FALSE)</f>
        <v>E31000046</v>
      </c>
      <c r="E4088" s="32" t="s">
        <v>1087</v>
      </c>
      <c r="F4088" t="s">
        <v>150</v>
      </c>
      <c r="G4088" s="29">
        <v>14</v>
      </c>
      <c r="H4088" s="145"/>
      <c r="I4088" s="144">
        <v>14</v>
      </c>
      <c r="J4088" s="146">
        <f t="shared" si="40"/>
        <v>0</v>
      </c>
    </row>
    <row r="4089" spans="1:10" x14ac:dyDescent="0.3">
      <c r="A4089">
        <v>2016</v>
      </c>
      <c r="B4089" t="s">
        <v>48</v>
      </c>
      <c r="C4089" t="str">
        <f>VLOOKUP(B4089,lookup!A:C,3,FALSE)</f>
        <v>Metropolitan Fire Authorities</v>
      </c>
      <c r="D4089" t="str">
        <f>VLOOKUP(B4089,lookup!A:D,4,FALSE)</f>
        <v>E31000046</v>
      </c>
      <c r="E4089" t="s">
        <v>176</v>
      </c>
      <c r="F4089" t="s">
        <v>150</v>
      </c>
      <c r="G4089" s="29">
        <v>5</v>
      </c>
      <c r="H4089" s="145"/>
      <c r="I4089" s="144">
        <v>5</v>
      </c>
      <c r="J4089" s="146">
        <f t="shared" si="40"/>
        <v>0</v>
      </c>
    </row>
    <row r="4090" spans="1:10" x14ac:dyDescent="0.3">
      <c r="A4090">
        <v>2016</v>
      </c>
      <c r="B4090" t="s">
        <v>51</v>
      </c>
      <c r="C4090" t="str">
        <f>VLOOKUP(B4090,lookup!A:C,3,FALSE)</f>
        <v>Metropolitan Fire Authorities</v>
      </c>
      <c r="D4090" t="str">
        <f>VLOOKUP(B4090,lookup!A:D,4,FALSE)</f>
        <v>E31000040</v>
      </c>
      <c r="E4090" t="s">
        <v>175</v>
      </c>
      <c r="F4090" t="s">
        <v>157</v>
      </c>
      <c r="G4090" s="29">
        <v>1264</v>
      </c>
      <c r="H4090" s="145"/>
      <c r="I4090" s="144">
        <v>1264</v>
      </c>
      <c r="J4090" s="146">
        <f t="shared" si="40"/>
        <v>0</v>
      </c>
    </row>
    <row r="4091" spans="1:10" x14ac:dyDescent="0.3">
      <c r="A4091">
        <v>2016</v>
      </c>
      <c r="B4091" t="s">
        <v>51</v>
      </c>
      <c r="C4091" t="str">
        <f>VLOOKUP(B4091,lookup!A:C,3,FALSE)</f>
        <v>Metropolitan Fire Authorities</v>
      </c>
      <c r="D4091" t="str">
        <f>VLOOKUP(B4091,lookup!A:D,4,FALSE)</f>
        <v>E31000040</v>
      </c>
      <c r="E4091" t="s">
        <v>177</v>
      </c>
      <c r="F4091" t="s">
        <v>157</v>
      </c>
      <c r="G4091" s="29">
        <v>18</v>
      </c>
      <c r="H4091" s="145"/>
      <c r="I4091" s="144">
        <v>18</v>
      </c>
      <c r="J4091" s="146">
        <f t="shared" si="40"/>
        <v>0</v>
      </c>
    </row>
    <row r="4092" spans="1:10" x14ac:dyDescent="0.3">
      <c r="A4092">
        <v>2016</v>
      </c>
      <c r="B4092" t="s">
        <v>51</v>
      </c>
      <c r="C4092" t="str">
        <f>VLOOKUP(B4092,lookup!A:C,3,FALSE)</f>
        <v>Metropolitan Fire Authorities</v>
      </c>
      <c r="D4092" t="str">
        <f>VLOOKUP(B4092,lookup!A:D,4,FALSE)</f>
        <v>E31000040</v>
      </c>
      <c r="E4092" t="s">
        <v>178</v>
      </c>
      <c r="F4092" t="s">
        <v>157</v>
      </c>
      <c r="G4092" s="29">
        <v>9</v>
      </c>
      <c r="H4092" s="145"/>
      <c r="I4092" s="144">
        <v>9</v>
      </c>
      <c r="J4092" s="146">
        <f t="shared" si="40"/>
        <v>0</v>
      </c>
    </row>
    <row r="4093" spans="1:10" x14ac:dyDescent="0.3">
      <c r="A4093">
        <v>2016</v>
      </c>
      <c r="B4093" t="s">
        <v>51</v>
      </c>
      <c r="C4093" t="str">
        <f>VLOOKUP(B4093,lookup!A:C,3,FALSE)</f>
        <v>Metropolitan Fire Authorities</v>
      </c>
      <c r="D4093" t="str">
        <f>VLOOKUP(B4093,lookup!A:D,4,FALSE)</f>
        <v>E31000040</v>
      </c>
      <c r="E4093" t="s">
        <v>179</v>
      </c>
      <c r="F4093" t="s">
        <v>157</v>
      </c>
      <c r="G4093" s="29">
        <v>13</v>
      </c>
      <c r="H4093" s="145"/>
      <c r="I4093" s="144">
        <v>13</v>
      </c>
      <c r="J4093" s="146">
        <f t="shared" si="40"/>
        <v>0</v>
      </c>
    </row>
    <row r="4094" spans="1:10" x14ac:dyDescent="0.3">
      <c r="A4094">
        <v>2016</v>
      </c>
      <c r="B4094" t="s">
        <v>51</v>
      </c>
      <c r="C4094" t="str">
        <f>VLOOKUP(B4094,lookup!A:C,3,FALSE)</f>
        <v>Metropolitan Fire Authorities</v>
      </c>
      <c r="D4094" t="str">
        <f>VLOOKUP(B4094,lookup!A:D,4,FALSE)</f>
        <v>E31000040</v>
      </c>
      <c r="E4094" s="32" t="s">
        <v>1087</v>
      </c>
      <c r="F4094" t="s">
        <v>157</v>
      </c>
      <c r="G4094" s="29">
        <v>0</v>
      </c>
      <c r="H4094" s="145"/>
      <c r="I4094" s="144">
        <v>0</v>
      </c>
      <c r="J4094" s="146">
        <f t="shared" si="40"/>
        <v>0</v>
      </c>
    </row>
    <row r="4095" spans="1:10" x14ac:dyDescent="0.3">
      <c r="A4095">
        <v>2016</v>
      </c>
      <c r="B4095" t="s">
        <v>51</v>
      </c>
      <c r="C4095" t="str">
        <f>VLOOKUP(B4095,lookup!A:C,3,FALSE)</f>
        <v>Metropolitan Fire Authorities</v>
      </c>
      <c r="D4095" t="str">
        <f>VLOOKUP(B4095,lookup!A:D,4,FALSE)</f>
        <v>E31000040</v>
      </c>
      <c r="E4095" t="s">
        <v>176</v>
      </c>
      <c r="F4095" t="s">
        <v>157</v>
      </c>
      <c r="G4095" s="29">
        <v>63</v>
      </c>
      <c r="H4095" s="145"/>
      <c r="I4095" s="144">
        <v>63</v>
      </c>
      <c r="J4095" s="146">
        <f t="shared" si="40"/>
        <v>0</v>
      </c>
    </row>
    <row r="4096" spans="1:10" x14ac:dyDescent="0.3">
      <c r="A4096">
        <v>2016</v>
      </c>
      <c r="B4096" t="s">
        <v>51</v>
      </c>
      <c r="C4096" t="str">
        <f>VLOOKUP(B4096,lookup!A:C,3,FALSE)</f>
        <v>Metropolitan Fire Authorities</v>
      </c>
      <c r="D4096" t="str">
        <f>VLOOKUP(B4096,lookup!A:D,4,FALSE)</f>
        <v>E31000040</v>
      </c>
      <c r="E4096" t="s">
        <v>175</v>
      </c>
      <c r="F4096" t="s">
        <v>158</v>
      </c>
      <c r="G4096" s="29">
        <v>17</v>
      </c>
      <c r="H4096" s="145"/>
      <c r="I4096" s="144">
        <v>17</v>
      </c>
      <c r="J4096" s="146">
        <f t="shared" si="40"/>
        <v>0</v>
      </c>
    </row>
    <row r="4097" spans="1:10" x14ac:dyDescent="0.3">
      <c r="A4097">
        <v>2016</v>
      </c>
      <c r="B4097" t="s">
        <v>51</v>
      </c>
      <c r="C4097" t="str">
        <f>VLOOKUP(B4097,lookup!A:C,3,FALSE)</f>
        <v>Metropolitan Fire Authorities</v>
      </c>
      <c r="D4097" t="str">
        <f>VLOOKUP(B4097,lookup!A:D,4,FALSE)</f>
        <v>E31000040</v>
      </c>
      <c r="E4097" t="s">
        <v>177</v>
      </c>
      <c r="F4097" t="s">
        <v>158</v>
      </c>
      <c r="G4097" s="29">
        <v>1</v>
      </c>
      <c r="H4097" s="145"/>
      <c r="I4097" s="144">
        <v>1</v>
      </c>
      <c r="J4097" s="146">
        <f t="shared" si="40"/>
        <v>0</v>
      </c>
    </row>
    <row r="4098" spans="1:10" x14ac:dyDescent="0.3">
      <c r="A4098">
        <v>2016</v>
      </c>
      <c r="B4098" t="s">
        <v>51</v>
      </c>
      <c r="C4098" t="str">
        <f>VLOOKUP(B4098,lookup!A:C,3,FALSE)</f>
        <v>Metropolitan Fire Authorities</v>
      </c>
      <c r="D4098" t="str">
        <f>VLOOKUP(B4098,lookup!A:D,4,FALSE)</f>
        <v>E31000040</v>
      </c>
      <c r="E4098" t="s">
        <v>178</v>
      </c>
      <c r="F4098" t="s">
        <v>158</v>
      </c>
      <c r="G4098" s="29">
        <v>0</v>
      </c>
      <c r="H4098" s="145"/>
      <c r="I4098" s="144">
        <v>0</v>
      </c>
      <c r="J4098" s="146">
        <f t="shared" si="40"/>
        <v>0</v>
      </c>
    </row>
    <row r="4099" spans="1:10" x14ac:dyDescent="0.3">
      <c r="A4099">
        <v>2016</v>
      </c>
      <c r="B4099" t="s">
        <v>51</v>
      </c>
      <c r="C4099" t="str">
        <f>VLOOKUP(B4099,lookup!A:C,3,FALSE)</f>
        <v>Metropolitan Fire Authorities</v>
      </c>
      <c r="D4099" t="str">
        <f>VLOOKUP(B4099,lookup!A:D,4,FALSE)</f>
        <v>E31000040</v>
      </c>
      <c r="E4099" t="s">
        <v>179</v>
      </c>
      <c r="F4099" t="s">
        <v>158</v>
      </c>
      <c r="G4099" s="29">
        <v>0</v>
      </c>
      <c r="H4099" s="145"/>
      <c r="I4099" s="144">
        <v>0</v>
      </c>
      <c r="J4099" s="146">
        <f t="shared" ref="J4099:J4162" si="41">G4099-I4099</f>
        <v>0</v>
      </c>
    </row>
    <row r="4100" spans="1:10" x14ac:dyDescent="0.3">
      <c r="A4100">
        <v>2016</v>
      </c>
      <c r="B4100" t="s">
        <v>51</v>
      </c>
      <c r="C4100" t="str">
        <f>VLOOKUP(B4100,lookup!A:C,3,FALSE)</f>
        <v>Metropolitan Fire Authorities</v>
      </c>
      <c r="D4100" t="str">
        <f>VLOOKUP(B4100,lookup!A:D,4,FALSE)</f>
        <v>E31000040</v>
      </c>
      <c r="E4100" s="32" t="s">
        <v>1087</v>
      </c>
      <c r="F4100" t="s">
        <v>158</v>
      </c>
      <c r="G4100" s="29">
        <v>0</v>
      </c>
      <c r="H4100" s="145"/>
      <c r="I4100" s="144">
        <v>0</v>
      </c>
      <c r="J4100" s="146">
        <f t="shared" si="41"/>
        <v>0</v>
      </c>
    </row>
    <row r="4101" spans="1:10" x14ac:dyDescent="0.3">
      <c r="A4101">
        <v>2016</v>
      </c>
      <c r="B4101" t="s">
        <v>51</v>
      </c>
      <c r="C4101" t="str">
        <f>VLOOKUP(B4101,lookup!A:C,3,FALSE)</f>
        <v>Metropolitan Fire Authorities</v>
      </c>
      <c r="D4101" t="str">
        <f>VLOOKUP(B4101,lookup!A:D,4,FALSE)</f>
        <v>E31000040</v>
      </c>
      <c r="E4101" t="s">
        <v>176</v>
      </c>
      <c r="F4101" t="s">
        <v>158</v>
      </c>
      <c r="G4101" s="29">
        <v>0</v>
      </c>
      <c r="H4101" s="145"/>
      <c r="I4101" s="144">
        <v>0</v>
      </c>
      <c r="J4101" s="146">
        <f t="shared" si="41"/>
        <v>0</v>
      </c>
    </row>
    <row r="4102" spans="1:10" x14ac:dyDescent="0.3">
      <c r="A4102">
        <v>2016</v>
      </c>
      <c r="B4102" t="s">
        <v>51</v>
      </c>
      <c r="C4102" t="str">
        <f>VLOOKUP(B4102,lookup!A:C,3,FALSE)</f>
        <v>Metropolitan Fire Authorities</v>
      </c>
      <c r="D4102" t="str">
        <f>VLOOKUP(B4102,lookup!A:D,4,FALSE)</f>
        <v>E31000040</v>
      </c>
      <c r="E4102" t="s">
        <v>175</v>
      </c>
      <c r="F4102" t="s">
        <v>149</v>
      </c>
      <c r="G4102" s="29">
        <v>0</v>
      </c>
      <c r="H4102" s="145"/>
      <c r="I4102" s="144">
        <v>0</v>
      </c>
      <c r="J4102" s="146">
        <f t="shared" si="41"/>
        <v>0</v>
      </c>
    </row>
    <row r="4103" spans="1:10" x14ac:dyDescent="0.3">
      <c r="A4103">
        <v>2016</v>
      </c>
      <c r="B4103" t="s">
        <v>51</v>
      </c>
      <c r="C4103" t="str">
        <f>VLOOKUP(B4103,lookup!A:C,3,FALSE)</f>
        <v>Metropolitan Fire Authorities</v>
      </c>
      <c r="D4103" t="str">
        <f>VLOOKUP(B4103,lookup!A:D,4,FALSE)</f>
        <v>E31000040</v>
      </c>
      <c r="E4103" t="s">
        <v>177</v>
      </c>
      <c r="F4103" t="s">
        <v>149</v>
      </c>
      <c r="G4103" s="29">
        <v>0</v>
      </c>
      <c r="H4103" s="145"/>
      <c r="I4103" s="144">
        <v>0</v>
      </c>
      <c r="J4103" s="146">
        <f t="shared" si="41"/>
        <v>0</v>
      </c>
    </row>
    <row r="4104" spans="1:10" x14ac:dyDescent="0.3">
      <c r="A4104">
        <v>2016</v>
      </c>
      <c r="B4104" t="s">
        <v>51</v>
      </c>
      <c r="C4104" t="str">
        <f>VLOOKUP(B4104,lookup!A:C,3,FALSE)</f>
        <v>Metropolitan Fire Authorities</v>
      </c>
      <c r="D4104" t="str">
        <f>VLOOKUP(B4104,lookup!A:D,4,FALSE)</f>
        <v>E31000040</v>
      </c>
      <c r="E4104" t="s">
        <v>178</v>
      </c>
      <c r="F4104" t="s">
        <v>149</v>
      </c>
      <c r="G4104" s="29">
        <v>0</v>
      </c>
      <c r="H4104" s="145"/>
      <c r="I4104" s="144">
        <v>0</v>
      </c>
      <c r="J4104" s="146">
        <f t="shared" si="41"/>
        <v>0</v>
      </c>
    </row>
    <row r="4105" spans="1:10" x14ac:dyDescent="0.3">
      <c r="A4105">
        <v>2016</v>
      </c>
      <c r="B4105" t="s">
        <v>51</v>
      </c>
      <c r="C4105" t="str">
        <f>VLOOKUP(B4105,lookup!A:C,3,FALSE)</f>
        <v>Metropolitan Fire Authorities</v>
      </c>
      <c r="D4105" t="str">
        <f>VLOOKUP(B4105,lookup!A:D,4,FALSE)</f>
        <v>E31000040</v>
      </c>
      <c r="E4105" t="s">
        <v>179</v>
      </c>
      <c r="F4105" t="s">
        <v>149</v>
      </c>
      <c r="G4105" s="29">
        <v>0</v>
      </c>
      <c r="H4105" s="145"/>
      <c r="I4105" s="144">
        <v>0</v>
      </c>
      <c r="J4105" s="146">
        <f t="shared" si="41"/>
        <v>0</v>
      </c>
    </row>
    <row r="4106" spans="1:10" x14ac:dyDescent="0.3">
      <c r="A4106">
        <v>2016</v>
      </c>
      <c r="B4106" t="s">
        <v>51</v>
      </c>
      <c r="C4106" t="str">
        <f>VLOOKUP(B4106,lookup!A:C,3,FALSE)</f>
        <v>Metropolitan Fire Authorities</v>
      </c>
      <c r="D4106" t="str">
        <f>VLOOKUP(B4106,lookup!A:D,4,FALSE)</f>
        <v>E31000040</v>
      </c>
      <c r="E4106" s="32" t="s">
        <v>1087</v>
      </c>
      <c r="F4106" t="s">
        <v>149</v>
      </c>
      <c r="G4106" s="29">
        <v>0</v>
      </c>
      <c r="H4106" s="145"/>
      <c r="I4106" s="144">
        <v>0</v>
      </c>
      <c r="J4106" s="146">
        <f t="shared" si="41"/>
        <v>0</v>
      </c>
    </row>
    <row r="4107" spans="1:10" x14ac:dyDescent="0.3">
      <c r="A4107">
        <v>2016</v>
      </c>
      <c r="B4107" t="s">
        <v>51</v>
      </c>
      <c r="C4107" t="str">
        <f>VLOOKUP(B4107,lookup!A:C,3,FALSE)</f>
        <v>Metropolitan Fire Authorities</v>
      </c>
      <c r="D4107" t="str">
        <f>VLOOKUP(B4107,lookup!A:D,4,FALSE)</f>
        <v>E31000040</v>
      </c>
      <c r="E4107" t="s">
        <v>176</v>
      </c>
      <c r="F4107" t="s">
        <v>149</v>
      </c>
      <c r="G4107" s="29">
        <v>0</v>
      </c>
      <c r="H4107" s="145"/>
      <c r="I4107" s="144">
        <v>0</v>
      </c>
      <c r="J4107" s="146">
        <f t="shared" si="41"/>
        <v>0</v>
      </c>
    </row>
    <row r="4108" spans="1:10" x14ac:dyDescent="0.3">
      <c r="A4108">
        <v>2016</v>
      </c>
      <c r="B4108" t="s">
        <v>51</v>
      </c>
      <c r="C4108" t="str">
        <f>VLOOKUP(B4108,lookup!A:C,3,FALSE)</f>
        <v>Metropolitan Fire Authorities</v>
      </c>
      <c r="D4108" t="str">
        <f>VLOOKUP(B4108,lookup!A:D,4,FALSE)</f>
        <v>E31000040</v>
      </c>
      <c r="E4108" t="s">
        <v>175</v>
      </c>
      <c r="F4108" t="s">
        <v>150</v>
      </c>
      <c r="G4108" s="29">
        <v>431</v>
      </c>
      <c r="H4108" s="145"/>
      <c r="I4108" s="144">
        <v>431</v>
      </c>
      <c r="J4108" s="146">
        <f t="shared" si="41"/>
        <v>0</v>
      </c>
    </row>
    <row r="4109" spans="1:10" x14ac:dyDescent="0.3">
      <c r="A4109">
        <v>2016</v>
      </c>
      <c r="B4109" t="s">
        <v>51</v>
      </c>
      <c r="C4109" t="str">
        <f>VLOOKUP(B4109,lookup!A:C,3,FALSE)</f>
        <v>Metropolitan Fire Authorities</v>
      </c>
      <c r="D4109" t="str">
        <f>VLOOKUP(B4109,lookup!A:D,4,FALSE)</f>
        <v>E31000040</v>
      </c>
      <c r="E4109" t="s">
        <v>177</v>
      </c>
      <c r="F4109" t="s">
        <v>150</v>
      </c>
      <c r="G4109" s="29">
        <v>11</v>
      </c>
      <c r="H4109" s="145"/>
      <c r="I4109" s="144">
        <v>11</v>
      </c>
      <c r="J4109" s="146">
        <f t="shared" si="41"/>
        <v>0</v>
      </c>
    </row>
    <row r="4110" spans="1:10" x14ac:dyDescent="0.3">
      <c r="A4110">
        <v>2016</v>
      </c>
      <c r="B4110" t="s">
        <v>51</v>
      </c>
      <c r="C4110" t="str">
        <f>VLOOKUP(B4110,lookup!A:C,3,FALSE)</f>
        <v>Metropolitan Fire Authorities</v>
      </c>
      <c r="D4110" t="str">
        <f>VLOOKUP(B4110,lookup!A:D,4,FALSE)</f>
        <v>E31000040</v>
      </c>
      <c r="E4110" t="s">
        <v>178</v>
      </c>
      <c r="F4110" t="s">
        <v>150</v>
      </c>
      <c r="G4110" s="29">
        <v>7</v>
      </c>
      <c r="H4110" s="145"/>
      <c r="I4110" s="144">
        <v>7</v>
      </c>
      <c r="J4110" s="146">
        <f t="shared" si="41"/>
        <v>0</v>
      </c>
    </row>
    <row r="4111" spans="1:10" x14ac:dyDescent="0.3">
      <c r="A4111">
        <v>2016</v>
      </c>
      <c r="B4111" t="s">
        <v>51</v>
      </c>
      <c r="C4111" t="str">
        <f>VLOOKUP(B4111,lookup!A:C,3,FALSE)</f>
        <v>Metropolitan Fire Authorities</v>
      </c>
      <c r="D4111" t="str">
        <f>VLOOKUP(B4111,lookup!A:D,4,FALSE)</f>
        <v>E31000040</v>
      </c>
      <c r="E4111" t="s">
        <v>179</v>
      </c>
      <c r="F4111" t="s">
        <v>150</v>
      </c>
      <c r="G4111" s="29">
        <v>9</v>
      </c>
      <c r="H4111" s="145"/>
      <c r="I4111" s="144">
        <v>9</v>
      </c>
      <c r="J4111" s="146">
        <f t="shared" si="41"/>
        <v>0</v>
      </c>
    </row>
    <row r="4112" spans="1:10" x14ac:dyDescent="0.3">
      <c r="A4112">
        <v>2016</v>
      </c>
      <c r="B4112" t="s">
        <v>51</v>
      </c>
      <c r="C4112" t="str">
        <f>VLOOKUP(B4112,lookup!A:C,3,FALSE)</f>
        <v>Metropolitan Fire Authorities</v>
      </c>
      <c r="D4112" t="str">
        <f>VLOOKUP(B4112,lookup!A:D,4,FALSE)</f>
        <v>E31000040</v>
      </c>
      <c r="E4112" s="32" t="s">
        <v>1087</v>
      </c>
      <c r="F4112" t="s">
        <v>150</v>
      </c>
      <c r="G4112" s="29">
        <v>3</v>
      </c>
      <c r="H4112" s="145"/>
      <c r="I4112" s="144">
        <v>3</v>
      </c>
      <c r="J4112" s="146">
        <f t="shared" si="41"/>
        <v>0</v>
      </c>
    </row>
    <row r="4113" spans="1:10" x14ac:dyDescent="0.3">
      <c r="A4113">
        <v>2016</v>
      </c>
      <c r="B4113" t="s">
        <v>51</v>
      </c>
      <c r="C4113" t="str">
        <f>VLOOKUP(B4113,lookup!A:C,3,FALSE)</f>
        <v>Metropolitan Fire Authorities</v>
      </c>
      <c r="D4113" t="str">
        <f>VLOOKUP(B4113,lookup!A:D,4,FALSE)</f>
        <v>E31000040</v>
      </c>
      <c r="E4113" t="s">
        <v>176</v>
      </c>
      <c r="F4113" t="s">
        <v>150</v>
      </c>
      <c r="G4113" s="29">
        <v>30</v>
      </c>
      <c r="H4113" s="145"/>
      <c r="I4113" s="144">
        <v>30</v>
      </c>
      <c r="J4113" s="146">
        <f t="shared" si="41"/>
        <v>0</v>
      </c>
    </row>
    <row r="4114" spans="1:10" x14ac:dyDescent="0.3">
      <c r="A4114">
        <v>2016</v>
      </c>
      <c r="B4114" t="s">
        <v>54</v>
      </c>
      <c r="C4114" t="str">
        <f>VLOOKUP(B4114,lookup!A:C,3,FALSE)</f>
        <v>Non Metropolitan Fire Authorities</v>
      </c>
      <c r="D4114" t="str">
        <f>VLOOKUP(B4114,lookup!A:D,4,FALSE)</f>
        <v>E31000017</v>
      </c>
      <c r="E4114" t="s">
        <v>175</v>
      </c>
      <c r="F4114" t="s">
        <v>157</v>
      </c>
      <c r="G4114" s="29">
        <v>693</v>
      </c>
      <c r="H4114" s="145"/>
      <c r="I4114" s="144">
        <v>693</v>
      </c>
      <c r="J4114" s="146">
        <f t="shared" si="41"/>
        <v>0</v>
      </c>
    </row>
    <row r="4115" spans="1:10" x14ac:dyDescent="0.3">
      <c r="A4115">
        <v>2016</v>
      </c>
      <c r="B4115" t="s">
        <v>54</v>
      </c>
      <c r="C4115" t="str">
        <f>VLOOKUP(B4115,lookup!A:C,3,FALSE)</f>
        <v>Non Metropolitan Fire Authorities</v>
      </c>
      <c r="D4115" t="str">
        <f>VLOOKUP(B4115,lookup!A:D,4,FALSE)</f>
        <v>E31000017</v>
      </c>
      <c r="E4115" t="s">
        <v>177</v>
      </c>
      <c r="F4115" t="s">
        <v>157</v>
      </c>
      <c r="G4115" s="29">
        <v>4</v>
      </c>
      <c r="H4115" s="145"/>
      <c r="I4115" s="144">
        <v>4</v>
      </c>
      <c r="J4115" s="146">
        <f t="shared" si="41"/>
        <v>0</v>
      </c>
    </row>
    <row r="4116" spans="1:10" x14ac:dyDescent="0.3">
      <c r="A4116">
        <v>2016</v>
      </c>
      <c r="B4116" t="s">
        <v>54</v>
      </c>
      <c r="C4116" t="str">
        <f>VLOOKUP(B4116,lookup!A:C,3,FALSE)</f>
        <v>Non Metropolitan Fire Authorities</v>
      </c>
      <c r="D4116" t="str">
        <f>VLOOKUP(B4116,lookup!A:D,4,FALSE)</f>
        <v>E31000017</v>
      </c>
      <c r="E4116" t="s">
        <v>178</v>
      </c>
      <c r="F4116" t="s">
        <v>157</v>
      </c>
      <c r="G4116" s="29">
        <v>2</v>
      </c>
      <c r="H4116" s="145"/>
      <c r="I4116" s="144">
        <v>2</v>
      </c>
      <c r="J4116" s="146">
        <f t="shared" si="41"/>
        <v>0</v>
      </c>
    </row>
    <row r="4117" spans="1:10" x14ac:dyDescent="0.3">
      <c r="A4117">
        <v>2016</v>
      </c>
      <c r="B4117" t="s">
        <v>54</v>
      </c>
      <c r="C4117" t="str">
        <f>VLOOKUP(B4117,lookup!A:C,3,FALSE)</f>
        <v>Non Metropolitan Fire Authorities</v>
      </c>
      <c r="D4117" t="str">
        <f>VLOOKUP(B4117,lookup!A:D,4,FALSE)</f>
        <v>E31000017</v>
      </c>
      <c r="E4117" t="s">
        <v>179</v>
      </c>
      <c r="F4117" t="s">
        <v>157</v>
      </c>
      <c r="G4117" s="29">
        <v>0</v>
      </c>
      <c r="H4117" s="145"/>
      <c r="I4117" s="144">
        <v>0</v>
      </c>
      <c r="J4117" s="146">
        <f t="shared" si="41"/>
        <v>0</v>
      </c>
    </row>
    <row r="4118" spans="1:10" x14ac:dyDescent="0.3">
      <c r="A4118">
        <v>2016</v>
      </c>
      <c r="B4118" t="s">
        <v>54</v>
      </c>
      <c r="C4118" t="str">
        <f>VLOOKUP(B4118,lookup!A:C,3,FALSE)</f>
        <v>Non Metropolitan Fire Authorities</v>
      </c>
      <c r="D4118" t="str">
        <f>VLOOKUP(B4118,lookup!A:D,4,FALSE)</f>
        <v>E31000017</v>
      </c>
      <c r="E4118" s="32" t="s">
        <v>1087</v>
      </c>
      <c r="F4118" t="s">
        <v>157</v>
      </c>
      <c r="G4118" s="29">
        <v>1</v>
      </c>
      <c r="H4118" s="145"/>
      <c r="I4118" s="144">
        <v>1</v>
      </c>
      <c r="J4118" s="146">
        <f t="shared" si="41"/>
        <v>0</v>
      </c>
    </row>
    <row r="4119" spans="1:10" x14ac:dyDescent="0.3">
      <c r="A4119">
        <v>2016</v>
      </c>
      <c r="B4119" t="s">
        <v>54</v>
      </c>
      <c r="C4119" t="str">
        <f>VLOOKUP(B4119,lookup!A:C,3,FALSE)</f>
        <v>Non Metropolitan Fire Authorities</v>
      </c>
      <c r="D4119" t="str">
        <f>VLOOKUP(B4119,lookup!A:D,4,FALSE)</f>
        <v>E31000017</v>
      </c>
      <c r="E4119" t="s">
        <v>176</v>
      </c>
      <c r="F4119" t="s">
        <v>157</v>
      </c>
      <c r="G4119" s="29">
        <v>41</v>
      </c>
      <c r="H4119" s="145"/>
      <c r="I4119" s="144">
        <v>41</v>
      </c>
      <c r="J4119" s="146">
        <f t="shared" si="41"/>
        <v>0</v>
      </c>
    </row>
    <row r="4120" spans="1:10" x14ac:dyDescent="0.3">
      <c r="A4120">
        <v>2016</v>
      </c>
      <c r="B4120" t="s">
        <v>54</v>
      </c>
      <c r="C4120" t="str">
        <f>VLOOKUP(B4120,lookup!A:C,3,FALSE)</f>
        <v>Non Metropolitan Fire Authorities</v>
      </c>
      <c r="D4120" t="str">
        <f>VLOOKUP(B4120,lookup!A:D,4,FALSE)</f>
        <v>E31000017</v>
      </c>
      <c r="E4120" t="s">
        <v>175</v>
      </c>
      <c r="F4120" t="s">
        <v>158</v>
      </c>
      <c r="G4120" s="29">
        <v>603</v>
      </c>
      <c r="H4120" s="145"/>
      <c r="I4120" s="144">
        <v>603</v>
      </c>
      <c r="J4120" s="146">
        <f t="shared" si="41"/>
        <v>0</v>
      </c>
    </row>
    <row r="4121" spans="1:10" x14ac:dyDescent="0.3">
      <c r="A4121">
        <v>2016</v>
      </c>
      <c r="B4121" t="s">
        <v>54</v>
      </c>
      <c r="C4121" t="str">
        <f>VLOOKUP(B4121,lookup!A:C,3,FALSE)</f>
        <v>Non Metropolitan Fire Authorities</v>
      </c>
      <c r="D4121" t="str">
        <f>VLOOKUP(B4121,lookup!A:D,4,FALSE)</f>
        <v>E31000017</v>
      </c>
      <c r="E4121" t="s">
        <v>177</v>
      </c>
      <c r="F4121" t="s">
        <v>158</v>
      </c>
      <c r="G4121" s="29">
        <v>1</v>
      </c>
      <c r="H4121" s="145"/>
      <c r="I4121" s="144">
        <v>1</v>
      </c>
      <c r="J4121" s="146">
        <f t="shared" si="41"/>
        <v>0</v>
      </c>
    </row>
    <row r="4122" spans="1:10" x14ac:dyDescent="0.3">
      <c r="A4122">
        <v>2016</v>
      </c>
      <c r="B4122" t="s">
        <v>54</v>
      </c>
      <c r="C4122" t="str">
        <f>VLOOKUP(B4122,lookup!A:C,3,FALSE)</f>
        <v>Non Metropolitan Fire Authorities</v>
      </c>
      <c r="D4122" t="str">
        <f>VLOOKUP(B4122,lookup!A:D,4,FALSE)</f>
        <v>E31000017</v>
      </c>
      <c r="E4122" t="s">
        <v>178</v>
      </c>
      <c r="F4122" t="s">
        <v>158</v>
      </c>
      <c r="G4122" s="29">
        <v>0</v>
      </c>
      <c r="H4122" s="145"/>
      <c r="I4122" s="144">
        <v>0</v>
      </c>
      <c r="J4122" s="146">
        <f t="shared" si="41"/>
        <v>0</v>
      </c>
    </row>
    <row r="4123" spans="1:10" x14ac:dyDescent="0.3">
      <c r="A4123">
        <v>2016</v>
      </c>
      <c r="B4123" t="s">
        <v>54</v>
      </c>
      <c r="C4123" t="str">
        <f>VLOOKUP(B4123,lookup!A:C,3,FALSE)</f>
        <v>Non Metropolitan Fire Authorities</v>
      </c>
      <c r="D4123" t="str">
        <f>VLOOKUP(B4123,lookup!A:D,4,FALSE)</f>
        <v>E31000017</v>
      </c>
      <c r="E4123" t="s">
        <v>179</v>
      </c>
      <c r="F4123" t="s">
        <v>158</v>
      </c>
      <c r="G4123" s="29">
        <v>0</v>
      </c>
      <c r="H4123" s="145"/>
      <c r="I4123" s="144">
        <v>0</v>
      </c>
      <c r="J4123" s="146">
        <f t="shared" si="41"/>
        <v>0</v>
      </c>
    </row>
    <row r="4124" spans="1:10" x14ac:dyDescent="0.3">
      <c r="A4124">
        <v>2016</v>
      </c>
      <c r="B4124" t="s">
        <v>54</v>
      </c>
      <c r="C4124" t="str">
        <f>VLOOKUP(B4124,lookup!A:C,3,FALSE)</f>
        <v>Non Metropolitan Fire Authorities</v>
      </c>
      <c r="D4124" t="str">
        <f>VLOOKUP(B4124,lookup!A:D,4,FALSE)</f>
        <v>E31000017</v>
      </c>
      <c r="E4124" s="32" t="s">
        <v>1087</v>
      </c>
      <c r="F4124" t="s">
        <v>158</v>
      </c>
      <c r="G4124" s="29">
        <v>1</v>
      </c>
      <c r="H4124" s="145"/>
      <c r="I4124" s="144">
        <v>1</v>
      </c>
      <c r="J4124" s="146">
        <f t="shared" si="41"/>
        <v>0</v>
      </c>
    </row>
    <row r="4125" spans="1:10" x14ac:dyDescent="0.3">
      <c r="A4125">
        <v>2016</v>
      </c>
      <c r="B4125" t="s">
        <v>54</v>
      </c>
      <c r="C4125" t="str">
        <f>VLOOKUP(B4125,lookup!A:C,3,FALSE)</f>
        <v>Non Metropolitan Fire Authorities</v>
      </c>
      <c r="D4125" t="str">
        <f>VLOOKUP(B4125,lookup!A:D,4,FALSE)</f>
        <v>E31000017</v>
      </c>
      <c r="E4125" t="s">
        <v>176</v>
      </c>
      <c r="F4125" t="s">
        <v>158</v>
      </c>
      <c r="G4125" s="29">
        <v>135</v>
      </c>
      <c r="H4125" s="145"/>
      <c r="I4125" s="144">
        <v>135</v>
      </c>
      <c r="J4125" s="146">
        <f t="shared" si="41"/>
        <v>0</v>
      </c>
    </row>
    <row r="4126" spans="1:10" x14ac:dyDescent="0.3">
      <c r="A4126">
        <v>2016</v>
      </c>
      <c r="B4126" t="s">
        <v>54</v>
      </c>
      <c r="C4126" t="str">
        <f>VLOOKUP(B4126,lookup!A:C,3,FALSE)</f>
        <v>Non Metropolitan Fire Authorities</v>
      </c>
      <c r="D4126" t="str">
        <f>VLOOKUP(B4126,lookup!A:D,4,FALSE)</f>
        <v>E31000017</v>
      </c>
      <c r="E4126" t="s">
        <v>175</v>
      </c>
      <c r="F4126" t="s">
        <v>149</v>
      </c>
      <c r="G4126" s="29">
        <v>36</v>
      </c>
      <c r="H4126" s="145"/>
      <c r="I4126" s="144">
        <v>36</v>
      </c>
      <c r="J4126" s="146">
        <f t="shared" si="41"/>
        <v>0</v>
      </c>
    </row>
    <row r="4127" spans="1:10" x14ac:dyDescent="0.3">
      <c r="A4127">
        <v>2016</v>
      </c>
      <c r="B4127" t="s">
        <v>54</v>
      </c>
      <c r="C4127" t="str">
        <f>VLOOKUP(B4127,lookup!A:C,3,FALSE)</f>
        <v>Non Metropolitan Fire Authorities</v>
      </c>
      <c r="D4127" t="str">
        <f>VLOOKUP(B4127,lookup!A:D,4,FALSE)</f>
        <v>E31000017</v>
      </c>
      <c r="E4127" t="s">
        <v>177</v>
      </c>
      <c r="F4127" t="s">
        <v>149</v>
      </c>
      <c r="G4127" s="29">
        <v>0</v>
      </c>
      <c r="H4127" s="145"/>
      <c r="I4127" s="144">
        <v>0</v>
      </c>
      <c r="J4127" s="146">
        <f t="shared" si="41"/>
        <v>0</v>
      </c>
    </row>
    <row r="4128" spans="1:10" x14ac:dyDescent="0.3">
      <c r="A4128">
        <v>2016</v>
      </c>
      <c r="B4128" t="s">
        <v>54</v>
      </c>
      <c r="C4128" t="str">
        <f>VLOOKUP(B4128,lookup!A:C,3,FALSE)</f>
        <v>Non Metropolitan Fire Authorities</v>
      </c>
      <c r="D4128" t="str">
        <f>VLOOKUP(B4128,lookup!A:D,4,FALSE)</f>
        <v>E31000017</v>
      </c>
      <c r="E4128" t="s">
        <v>178</v>
      </c>
      <c r="F4128" t="s">
        <v>149</v>
      </c>
      <c r="G4128" s="29">
        <v>0</v>
      </c>
      <c r="H4128" s="145"/>
      <c r="I4128" s="144">
        <v>0</v>
      </c>
      <c r="J4128" s="146">
        <f t="shared" si="41"/>
        <v>0</v>
      </c>
    </row>
    <row r="4129" spans="1:10" x14ac:dyDescent="0.3">
      <c r="A4129">
        <v>2016</v>
      </c>
      <c r="B4129" t="s">
        <v>54</v>
      </c>
      <c r="C4129" t="str">
        <f>VLOOKUP(B4129,lookup!A:C,3,FALSE)</f>
        <v>Non Metropolitan Fire Authorities</v>
      </c>
      <c r="D4129" t="str">
        <f>VLOOKUP(B4129,lookup!A:D,4,FALSE)</f>
        <v>E31000017</v>
      </c>
      <c r="E4129" t="s">
        <v>179</v>
      </c>
      <c r="F4129" t="s">
        <v>149</v>
      </c>
      <c r="G4129" s="29">
        <v>0</v>
      </c>
      <c r="H4129" s="145"/>
      <c r="I4129" s="144">
        <v>0</v>
      </c>
      <c r="J4129" s="146">
        <f t="shared" si="41"/>
        <v>0</v>
      </c>
    </row>
    <row r="4130" spans="1:10" x14ac:dyDescent="0.3">
      <c r="A4130">
        <v>2016</v>
      </c>
      <c r="B4130" t="s">
        <v>54</v>
      </c>
      <c r="C4130" t="str">
        <f>VLOOKUP(B4130,lookup!A:C,3,FALSE)</f>
        <v>Non Metropolitan Fire Authorities</v>
      </c>
      <c r="D4130" t="str">
        <f>VLOOKUP(B4130,lookup!A:D,4,FALSE)</f>
        <v>E31000017</v>
      </c>
      <c r="E4130" s="32" t="s">
        <v>1087</v>
      </c>
      <c r="F4130" t="s">
        <v>149</v>
      </c>
      <c r="G4130" s="29">
        <v>0</v>
      </c>
      <c r="H4130" s="145"/>
      <c r="I4130" s="144">
        <v>0</v>
      </c>
      <c r="J4130" s="146">
        <f t="shared" si="41"/>
        <v>0</v>
      </c>
    </row>
    <row r="4131" spans="1:10" x14ac:dyDescent="0.3">
      <c r="A4131">
        <v>2016</v>
      </c>
      <c r="B4131" t="s">
        <v>54</v>
      </c>
      <c r="C4131" t="str">
        <f>VLOOKUP(B4131,lookup!A:C,3,FALSE)</f>
        <v>Non Metropolitan Fire Authorities</v>
      </c>
      <c r="D4131" t="str">
        <f>VLOOKUP(B4131,lookup!A:D,4,FALSE)</f>
        <v>E31000017</v>
      </c>
      <c r="E4131" t="s">
        <v>176</v>
      </c>
      <c r="F4131" t="s">
        <v>149</v>
      </c>
      <c r="G4131" s="29">
        <v>2</v>
      </c>
      <c r="H4131" s="145"/>
      <c r="I4131" s="144">
        <v>2</v>
      </c>
      <c r="J4131" s="146">
        <f t="shared" si="41"/>
        <v>0</v>
      </c>
    </row>
    <row r="4132" spans="1:10" x14ac:dyDescent="0.3">
      <c r="A4132">
        <v>2016</v>
      </c>
      <c r="B4132" t="s">
        <v>54</v>
      </c>
      <c r="C4132" t="str">
        <f>VLOOKUP(B4132,lookup!A:C,3,FALSE)</f>
        <v>Non Metropolitan Fire Authorities</v>
      </c>
      <c r="D4132" t="str">
        <f>VLOOKUP(B4132,lookup!A:D,4,FALSE)</f>
        <v>E31000017</v>
      </c>
      <c r="E4132" t="s">
        <v>175</v>
      </c>
      <c r="F4132" t="s">
        <v>150</v>
      </c>
      <c r="G4132" s="29">
        <v>230</v>
      </c>
      <c r="H4132" s="145"/>
      <c r="I4132" s="144">
        <v>230</v>
      </c>
      <c r="J4132" s="146">
        <f t="shared" si="41"/>
        <v>0</v>
      </c>
    </row>
    <row r="4133" spans="1:10" x14ac:dyDescent="0.3">
      <c r="A4133">
        <v>2016</v>
      </c>
      <c r="B4133" t="s">
        <v>54</v>
      </c>
      <c r="C4133" t="str">
        <f>VLOOKUP(B4133,lookup!A:C,3,FALSE)</f>
        <v>Non Metropolitan Fire Authorities</v>
      </c>
      <c r="D4133" t="str">
        <f>VLOOKUP(B4133,lookup!A:D,4,FALSE)</f>
        <v>E31000017</v>
      </c>
      <c r="E4133" t="s">
        <v>177</v>
      </c>
      <c r="F4133" t="s">
        <v>150</v>
      </c>
      <c r="G4133" s="29">
        <v>1</v>
      </c>
      <c r="H4133" s="145"/>
      <c r="I4133" s="144">
        <v>1</v>
      </c>
      <c r="J4133" s="146">
        <f t="shared" si="41"/>
        <v>0</v>
      </c>
    </row>
    <row r="4134" spans="1:10" x14ac:dyDescent="0.3">
      <c r="A4134">
        <v>2016</v>
      </c>
      <c r="B4134" t="s">
        <v>54</v>
      </c>
      <c r="C4134" t="str">
        <f>VLOOKUP(B4134,lookup!A:C,3,FALSE)</f>
        <v>Non Metropolitan Fire Authorities</v>
      </c>
      <c r="D4134" t="str">
        <f>VLOOKUP(B4134,lookup!A:D,4,FALSE)</f>
        <v>E31000017</v>
      </c>
      <c r="E4134" t="s">
        <v>178</v>
      </c>
      <c r="F4134" t="s">
        <v>150</v>
      </c>
      <c r="G4134" s="29">
        <v>0</v>
      </c>
      <c r="H4134" s="145"/>
      <c r="I4134" s="144">
        <v>0</v>
      </c>
      <c r="J4134" s="146">
        <f t="shared" si="41"/>
        <v>0</v>
      </c>
    </row>
    <row r="4135" spans="1:10" x14ac:dyDescent="0.3">
      <c r="A4135">
        <v>2016</v>
      </c>
      <c r="B4135" t="s">
        <v>54</v>
      </c>
      <c r="C4135" t="str">
        <f>VLOOKUP(B4135,lookup!A:C,3,FALSE)</f>
        <v>Non Metropolitan Fire Authorities</v>
      </c>
      <c r="D4135" t="str">
        <f>VLOOKUP(B4135,lookup!A:D,4,FALSE)</f>
        <v>E31000017</v>
      </c>
      <c r="E4135" t="s">
        <v>179</v>
      </c>
      <c r="F4135" t="s">
        <v>150</v>
      </c>
      <c r="G4135" s="29">
        <v>0</v>
      </c>
      <c r="H4135" s="145"/>
      <c r="I4135" s="144">
        <v>0</v>
      </c>
      <c r="J4135" s="146">
        <f t="shared" si="41"/>
        <v>0</v>
      </c>
    </row>
    <row r="4136" spans="1:10" x14ac:dyDescent="0.3">
      <c r="A4136">
        <v>2016</v>
      </c>
      <c r="B4136" t="s">
        <v>54</v>
      </c>
      <c r="C4136" t="str">
        <f>VLOOKUP(B4136,lookup!A:C,3,FALSE)</f>
        <v>Non Metropolitan Fire Authorities</v>
      </c>
      <c r="D4136" t="str">
        <f>VLOOKUP(B4136,lookup!A:D,4,FALSE)</f>
        <v>E31000017</v>
      </c>
      <c r="E4136" s="32" t="s">
        <v>1087</v>
      </c>
      <c r="F4136" t="s">
        <v>150</v>
      </c>
      <c r="G4136" s="29">
        <v>5</v>
      </c>
      <c r="H4136" s="145"/>
      <c r="I4136" s="144">
        <v>5</v>
      </c>
      <c r="J4136" s="146">
        <f t="shared" si="41"/>
        <v>0</v>
      </c>
    </row>
    <row r="4137" spans="1:10" x14ac:dyDescent="0.3">
      <c r="A4137">
        <v>2016</v>
      </c>
      <c r="B4137" t="s">
        <v>54</v>
      </c>
      <c r="C4137" t="str">
        <f>VLOOKUP(B4137,lookup!A:C,3,FALSE)</f>
        <v>Non Metropolitan Fire Authorities</v>
      </c>
      <c r="D4137" t="str">
        <f>VLOOKUP(B4137,lookup!A:D,4,FALSE)</f>
        <v>E31000017</v>
      </c>
      <c r="E4137" t="s">
        <v>176</v>
      </c>
      <c r="F4137" t="s">
        <v>150</v>
      </c>
      <c r="G4137" s="29">
        <v>63</v>
      </c>
      <c r="H4137" s="145"/>
      <c r="I4137" s="144">
        <v>63</v>
      </c>
      <c r="J4137" s="146">
        <f t="shared" si="41"/>
        <v>0</v>
      </c>
    </row>
    <row r="4138" spans="1:10" x14ac:dyDescent="0.3">
      <c r="A4138">
        <v>2016</v>
      </c>
      <c r="B4138" t="s">
        <v>57</v>
      </c>
      <c r="C4138" t="str">
        <f>VLOOKUP(B4138,lookup!A:C,3,FALSE)</f>
        <v>Non Metropolitan Fire Authorities</v>
      </c>
      <c r="D4138" t="str">
        <f>VLOOKUP(B4138,lookup!A:D,4,FALSE)</f>
        <v>E31000018</v>
      </c>
      <c r="E4138" t="s">
        <v>175</v>
      </c>
      <c r="F4138" t="s">
        <v>157</v>
      </c>
      <c r="G4138" s="29">
        <v>261</v>
      </c>
      <c r="H4138" s="145"/>
      <c r="I4138" s="144">
        <v>261</v>
      </c>
      <c r="J4138" s="146">
        <f t="shared" si="41"/>
        <v>0</v>
      </c>
    </row>
    <row r="4139" spans="1:10" x14ac:dyDescent="0.3">
      <c r="A4139">
        <v>2016</v>
      </c>
      <c r="B4139" t="s">
        <v>57</v>
      </c>
      <c r="C4139" t="str">
        <f>VLOOKUP(B4139,lookup!A:C,3,FALSE)</f>
        <v>Non Metropolitan Fire Authorities</v>
      </c>
      <c r="D4139" t="str">
        <f>VLOOKUP(B4139,lookup!A:D,4,FALSE)</f>
        <v>E31000018</v>
      </c>
      <c r="E4139" t="s">
        <v>177</v>
      </c>
      <c r="F4139" t="s">
        <v>157</v>
      </c>
      <c r="G4139" s="29">
        <v>1</v>
      </c>
      <c r="H4139" s="145"/>
      <c r="I4139" s="144">
        <v>1</v>
      </c>
      <c r="J4139" s="146">
        <f t="shared" si="41"/>
        <v>0</v>
      </c>
    </row>
    <row r="4140" spans="1:10" x14ac:dyDescent="0.3">
      <c r="A4140">
        <v>2016</v>
      </c>
      <c r="B4140" t="s">
        <v>57</v>
      </c>
      <c r="C4140" t="str">
        <f>VLOOKUP(B4140,lookup!A:C,3,FALSE)</f>
        <v>Non Metropolitan Fire Authorities</v>
      </c>
      <c r="D4140" t="str">
        <f>VLOOKUP(B4140,lookup!A:D,4,FALSE)</f>
        <v>E31000018</v>
      </c>
      <c r="E4140" t="s">
        <v>178</v>
      </c>
      <c r="F4140" t="s">
        <v>157</v>
      </c>
      <c r="G4140" s="29">
        <v>0</v>
      </c>
      <c r="H4140" s="145"/>
      <c r="I4140" s="144">
        <v>0</v>
      </c>
      <c r="J4140" s="146">
        <f t="shared" si="41"/>
        <v>0</v>
      </c>
    </row>
    <row r="4141" spans="1:10" x14ac:dyDescent="0.3">
      <c r="A4141">
        <v>2016</v>
      </c>
      <c r="B4141" t="s">
        <v>57</v>
      </c>
      <c r="C4141" t="str">
        <f>VLOOKUP(B4141,lookup!A:C,3,FALSE)</f>
        <v>Non Metropolitan Fire Authorities</v>
      </c>
      <c r="D4141" t="str">
        <f>VLOOKUP(B4141,lookup!A:D,4,FALSE)</f>
        <v>E31000018</v>
      </c>
      <c r="E4141" t="s">
        <v>179</v>
      </c>
      <c r="F4141" t="s">
        <v>157</v>
      </c>
      <c r="G4141" s="29">
        <v>0</v>
      </c>
      <c r="H4141" s="145"/>
      <c r="I4141" s="144">
        <v>0</v>
      </c>
      <c r="J4141" s="146">
        <f t="shared" si="41"/>
        <v>0</v>
      </c>
    </row>
    <row r="4142" spans="1:10" x14ac:dyDescent="0.3">
      <c r="A4142">
        <v>2016</v>
      </c>
      <c r="B4142" t="s">
        <v>57</v>
      </c>
      <c r="C4142" t="str">
        <f>VLOOKUP(B4142,lookup!A:C,3,FALSE)</f>
        <v>Non Metropolitan Fire Authorities</v>
      </c>
      <c r="D4142" t="str">
        <f>VLOOKUP(B4142,lookup!A:D,4,FALSE)</f>
        <v>E31000018</v>
      </c>
      <c r="E4142" s="32" t="s">
        <v>1087</v>
      </c>
      <c r="F4142" t="s">
        <v>157</v>
      </c>
      <c r="G4142" s="29">
        <v>0</v>
      </c>
      <c r="H4142" s="145"/>
      <c r="I4142" s="144">
        <v>0</v>
      </c>
      <c r="J4142" s="146">
        <f t="shared" si="41"/>
        <v>0</v>
      </c>
    </row>
    <row r="4143" spans="1:10" x14ac:dyDescent="0.3">
      <c r="A4143">
        <v>2016</v>
      </c>
      <c r="B4143" t="s">
        <v>57</v>
      </c>
      <c r="C4143" t="str">
        <f>VLOOKUP(B4143,lookup!A:C,3,FALSE)</f>
        <v>Non Metropolitan Fire Authorities</v>
      </c>
      <c r="D4143" t="str">
        <f>VLOOKUP(B4143,lookup!A:D,4,FALSE)</f>
        <v>E31000018</v>
      </c>
      <c r="E4143" t="s">
        <v>176</v>
      </c>
      <c r="F4143" t="s">
        <v>157</v>
      </c>
      <c r="G4143" s="29">
        <v>3</v>
      </c>
      <c r="H4143" s="145"/>
      <c r="I4143" s="144">
        <v>3</v>
      </c>
      <c r="J4143" s="146">
        <f t="shared" si="41"/>
        <v>0</v>
      </c>
    </row>
    <row r="4144" spans="1:10" x14ac:dyDescent="0.3">
      <c r="A4144">
        <v>2016</v>
      </c>
      <c r="B4144" t="s">
        <v>57</v>
      </c>
      <c r="C4144" t="str">
        <f>VLOOKUP(B4144,lookup!A:C,3,FALSE)</f>
        <v>Non Metropolitan Fire Authorities</v>
      </c>
      <c r="D4144" t="str">
        <f>VLOOKUP(B4144,lookup!A:D,4,FALSE)</f>
        <v>E31000018</v>
      </c>
      <c r="E4144" t="s">
        <v>175</v>
      </c>
      <c r="F4144" t="s">
        <v>158</v>
      </c>
      <c r="G4144" s="29">
        <v>368</v>
      </c>
      <c r="H4144" s="145"/>
      <c r="I4144" s="144">
        <v>368</v>
      </c>
      <c r="J4144" s="146">
        <f t="shared" si="41"/>
        <v>0</v>
      </c>
    </row>
    <row r="4145" spans="1:10" x14ac:dyDescent="0.3">
      <c r="A4145">
        <v>2016</v>
      </c>
      <c r="B4145" t="s">
        <v>57</v>
      </c>
      <c r="C4145" t="str">
        <f>VLOOKUP(B4145,lookup!A:C,3,FALSE)</f>
        <v>Non Metropolitan Fire Authorities</v>
      </c>
      <c r="D4145" t="str">
        <f>VLOOKUP(B4145,lookup!A:D,4,FALSE)</f>
        <v>E31000018</v>
      </c>
      <c r="E4145" t="s">
        <v>177</v>
      </c>
      <c r="F4145" t="s">
        <v>158</v>
      </c>
      <c r="G4145" s="29">
        <v>2</v>
      </c>
      <c r="H4145" s="145"/>
      <c r="I4145" s="144">
        <v>2</v>
      </c>
      <c r="J4145" s="146">
        <f t="shared" si="41"/>
        <v>0</v>
      </c>
    </row>
    <row r="4146" spans="1:10" x14ac:dyDescent="0.3">
      <c r="A4146">
        <v>2016</v>
      </c>
      <c r="B4146" t="s">
        <v>57</v>
      </c>
      <c r="C4146" t="str">
        <f>VLOOKUP(B4146,lookup!A:C,3,FALSE)</f>
        <v>Non Metropolitan Fire Authorities</v>
      </c>
      <c r="D4146" t="str">
        <f>VLOOKUP(B4146,lookup!A:D,4,FALSE)</f>
        <v>E31000018</v>
      </c>
      <c r="E4146" t="s">
        <v>178</v>
      </c>
      <c r="F4146" t="s">
        <v>158</v>
      </c>
      <c r="G4146" s="29">
        <v>3</v>
      </c>
      <c r="H4146" s="145"/>
      <c r="I4146" s="144">
        <v>3</v>
      </c>
      <c r="J4146" s="146">
        <f t="shared" si="41"/>
        <v>0</v>
      </c>
    </row>
    <row r="4147" spans="1:10" x14ac:dyDescent="0.3">
      <c r="A4147">
        <v>2016</v>
      </c>
      <c r="B4147" t="s">
        <v>57</v>
      </c>
      <c r="C4147" t="str">
        <f>VLOOKUP(B4147,lookup!A:C,3,FALSE)</f>
        <v>Non Metropolitan Fire Authorities</v>
      </c>
      <c r="D4147" t="str">
        <f>VLOOKUP(B4147,lookup!A:D,4,FALSE)</f>
        <v>E31000018</v>
      </c>
      <c r="E4147" t="s">
        <v>179</v>
      </c>
      <c r="F4147" t="s">
        <v>158</v>
      </c>
      <c r="G4147" s="29">
        <v>4</v>
      </c>
      <c r="H4147" s="145"/>
      <c r="I4147" s="144">
        <v>4</v>
      </c>
      <c r="J4147" s="146">
        <f t="shared" si="41"/>
        <v>0</v>
      </c>
    </row>
    <row r="4148" spans="1:10" x14ac:dyDescent="0.3">
      <c r="A4148">
        <v>2016</v>
      </c>
      <c r="B4148" t="s">
        <v>57</v>
      </c>
      <c r="C4148" t="str">
        <f>VLOOKUP(B4148,lookup!A:C,3,FALSE)</f>
        <v>Non Metropolitan Fire Authorities</v>
      </c>
      <c r="D4148" t="str">
        <f>VLOOKUP(B4148,lookup!A:D,4,FALSE)</f>
        <v>E31000018</v>
      </c>
      <c r="E4148" s="32" t="s">
        <v>1087</v>
      </c>
      <c r="F4148" t="s">
        <v>158</v>
      </c>
      <c r="G4148" s="29">
        <v>0</v>
      </c>
      <c r="H4148" s="145"/>
      <c r="I4148" s="144">
        <v>0</v>
      </c>
      <c r="J4148" s="146">
        <f t="shared" si="41"/>
        <v>0</v>
      </c>
    </row>
    <row r="4149" spans="1:10" x14ac:dyDescent="0.3">
      <c r="A4149">
        <v>2016</v>
      </c>
      <c r="B4149" t="s">
        <v>57</v>
      </c>
      <c r="C4149" t="str">
        <f>VLOOKUP(B4149,lookup!A:C,3,FALSE)</f>
        <v>Non Metropolitan Fire Authorities</v>
      </c>
      <c r="D4149" t="str">
        <f>VLOOKUP(B4149,lookup!A:D,4,FALSE)</f>
        <v>E31000018</v>
      </c>
      <c r="E4149" t="s">
        <v>176</v>
      </c>
      <c r="F4149" t="s">
        <v>158</v>
      </c>
      <c r="G4149" s="29">
        <v>9</v>
      </c>
      <c r="H4149" s="145"/>
      <c r="I4149" s="144">
        <v>9</v>
      </c>
      <c r="J4149" s="146">
        <f t="shared" si="41"/>
        <v>0</v>
      </c>
    </row>
    <row r="4150" spans="1:10" x14ac:dyDescent="0.3">
      <c r="A4150">
        <v>2016</v>
      </c>
      <c r="B4150" t="s">
        <v>57</v>
      </c>
      <c r="C4150" t="str">
        <f>VLOOKUP(B4150,lookup!A:C,3,FALSE)</f>
        <v>Non Metropolitan Fire Authorities</v>
      </c>
      <c r="D4150" t="str">
        <f>VLOOKUP(B4150,lookup!A:D,4,FALSE)</f>
        <v>E31000018</v>
      </c>
      <c r="E4150" t="s">
        <v>175</v>
      </c>
      <c r="F4150" t="s">
        <v>149</v>
      </c>
      <c r="G4150" s="29">
        <v>22</v>
      </c>
      <c r="H4150" s="145"/>
      <c r="I4150" s="144">
        <v>22</v>
      </c>
      <c r="J4150" s="146">
        <f t="shared" si="41"/>
        <v>0</v>
      </c>
    </row>
    <row r="4151" spans="1:10" x14ac:dyDescent="0.3">
      <c r="A4151">
        <v>2016</v>
      </c>
      <c r="B4151" t="s">
        <v>57</v>
      </c>
      <c r="C4151" t="str">
        <f>VLOOKUP(B4151,lookup!A:C,3,FALSE)</f>
        <v>Non Metropolitan Fire Authorities</v>
      </c>
      <c r="D4151" t="str">
        <f>VLOOKUP(B4151,lookup!A:D,4,FALSE)</f>
        <v>E31000018</v>
      </c>
      <c r="E4151" t="s">
        <v>177</v>
      </c>
      <c r="F4151" t="s">
        <v>149</v>
      </c>
      <c r="G4151" s="29">
        <v>0</v>
      </c>
      <c r="H4151" s="145"/>
      <c r="I4151" s="144">
        <v>0</v>
      </c>
      <c r="J4151" s="146">
        <f t="shared" si="41"/>
        <v>0</v>
      </c>
    </row>
    <row r="4152" spans="1:10" x14ac:dyDescent="0.3">
      <c r="A4152">
        <v>2016</v>
      </c>
      <c r="B4152" t="s">
        <v>57</v>
      </c>
      <c r="C4152" t="str">
        <f>VLOOKUP(B4152,lookup!A:C,3,FALSE)</f>
        <v>Non Metropolitan Fire Authorities</v>
      </c>
      <c r="D4152" t="str">
        <f>VLOOKUP(B4152,lookup!A:D,4,FALSE)</f>
        <v>E31000018</v>
      </c>
      <c r="E4152" t="s">
        <v>178</v>
      </c>
      <c r="F4152" t="s">
        <v>149</v>
      </c>
      <c r="G4152" s="29">
        <v>0</v>
      </c>
      <c r="H4152" s="145"/>
      <c r="I4152" s="144">
        <v>0</v>
      </c>
      <c r="J4152" s="146">
        <f t="shared" si="41"/>
        <v>0</v>
      </c>
    </row>
    <row r="4153" spans="1:10" x14ac:dyDescent="0.3">
      <c r="A4153">
        <v>2016</v>
      </c>
      <c r="B4153" t="s">
        <v>57</v>
      </c>
      <c r="C4153" t="str">
        <f>VLOOKUP(B4153,lookup!A:C,3,FALSE)</f>
        <v>Non Metropolitan Fire Authorities</v>
      </c>
      <c r="D4153" t="str">
        <f>VLOOKUP(B4153,lookup!A:D,4,FALSE)</f>
        <v>E31000018</v>
      </c>
      <c r="E4153" t="s">
        <v>179</v>
      </c>
      <c r="F4153" t="s">
        <v>149</v>
      </c>
      <c r="G4153" s="29">
        <v>0</v>
      </c>
      <c r="H4153" s="145"/>
      <c r="I4153" s="144">
        <v>0</v>
      </c>
      <c r="J4153" s="146">
        <f t="shared" si="41"/>
        <v>0</v>
      </c>
    </row>
    <row r="4154" spans="1:10" x14ac:dyDescent="0.3">
      <c r="A4154">
        <v>2016</v>
      </c>
      <c r="B4154" t="s">
        <v>57</v>
      </c>
      <c r="C4154" t="str">
        <f>VLOOKUP(B4154,lookup!A:C,3,FALSE)</f>
        <v>Non Metropolitan Fire Authorities</v>
      </c>
      <c r="D4154" t="str">
        <f>VLOOKUP(B4154,lookup!A:D,4,FALSE)</f>
        <v>E31000018</v>
      </c>
      <c r="E4154" s="32" t="s">
        <v>1087</v>
      </c>
      <c r="F4154" t="s">
        <v>149</v>
      </c>
      <c r="G4154" s="29">
        <v>0</v>
      </c>
      <c r="H4154" s="145"/>
      <c r="I4154" s="144">
        <v>0</v>
      </c>
      <c r="J4154" s="146">
        <f t="shared" si="41"/>
        <v>0</v>
      </c>
    </row>
    <row r="4155" spans="1:10" x14ac:dyDescent="0.3">
      <c r="A4155">
        <v>2016</v>
      </c>
      <c r="B4155" t="s">
        <v>57</v>
      </c>
      <c r="C4155" t="str">
        <f>VLOOKUP(B4155,lookup!A:C,3,FALSE)</f>
        <v>Non Metropolitan Fire Authorities</v>
      </c>
      <c r="D4155" t="str">
        <f>VLOOKUP(B4155,lookup!A:D,4,FALSE)</f>
        <v>E31000018</v>
      </c>
      <c r="E4155" t="s">
        <v>176</v>
      </c>
      <c r="F4155" t="s">
        <v>149</v>
      </c>
      <c r="G4155" s="29">
        <v>0</v>
      </c>
      <c r="H4155" s="145"/>
      <c r="I4155" s="144">
        <v>0</v>
      </c>
      <c r="J4155" s="146">
        <f t="shared" si="41"/>
        <v>0</v>
      </c>
    </row>
    <row r="4156" spans="1:10" x14ac:dyDescent="0.3">
      <c r="A4156">
        <v>2016</v>
      </c>
      <c r="B4156" t="s">
        <v>57</v>
      </c>
      <c r="C4156" t="str">
        <f>VLOOKUP(B4156,lookup!A:C,3,FALSE)</f>
        <v>Non Metropolitan Fire Authorities</v>
      </c>
      <c r="D4156" t="str">
        <f>VLOOKUP(B4156,lookup!A:D,4,FALSE)</f>
        <v>E31000018</v>
      </c>
      <c r="E4156" t="s">
        <v>175</v>
      </c>
      <c r="F4156" t="s">
        <v>150</v>
      </c>
      <c r="G4156" s="29">
        <v>80</v>
      </c>
      <c r="H4156" s="145"/>
      <c r="I4156" s="144">
        <v>80</v>
      </c>
      <c r="J4156" s="146">
        <f t="shared" si="41"/>
        <v>0</v>
      </c>
    </row>
    <row r="4157" spans="1:10" x14ac:dyDescent="0.3">
      <c r="A4157">
        <v>2016</v>
      </c>
      <c r="B4157" t="s">
        <v>57</v>
      </c>
      <c r="C4157" t="str">
        <f>VLOOKUP(B4157,lookup!A:C,3,FALSE)</f>
        <v>Non Metropolitan Fire Authorities</v>
      </c>
      <c r="D4157" t="str">
        <f>VLOOKUP(B4157,lookup!A:D,4,FALSE)</f>
        <v>E31000018</v>
      </c>
      <c r="E4157" t="s">
        <v>177</v>
      </c>
      <c r="F4157" t="s">
        <v>150</v>
      </c>
      <c r="G4157" s="29">
        <v>0</v>
      </c>
      <c r="H4157" s="145"/>
      <c r="I4157" s="144">
        <v>0</v>
      </c>
      <c r="J4157" s="146">
        <f t="shared" si="41"/>
        <v>0</v>
      </c>
    </row>
    <row r="4158" spans="1:10" x14ac:dyDescent="0.3">
      <c r="A4158">
        <v>2016</v>
      </c>
      <c r="B4158" t="s">
        <v>57</v>
      </c>
      <c r="C4158" t="str">
        <f>VLOOKUP(B4158,lookup!A:C,3,FALSE)</f>
        <v>Non Metropolitan Fire Authorities</v>
      </c>
      <c r="D4158" t="str">
        <f>VLOOKUP(B4158,lookup!A:D,4,FALSE)</f>
        <v>E31000018</v>
      </c>
      <c r="E4158" t="s">
        <v>178</v>
      </c>
      <c r="F4158" t="s">
        <v>150</v>
      </c>
      <c r="G4158" s="29">
        <v>1</v>
      </c>
      <c r="H4158" s="145"/>
      <c r="I4158" s="144">
        <v>1</v>
      </c>
      <c r="J4158" s="146">
        <f t="shared" si="41"/>
        <v>0</v>
      </c>
    </row>
    <row r="4159" spans="1:10" x14ac:dyDescent="0.3">
      <c r="A4159">
        <v>2016</v>
      </c>
      <c r="B4159" t="s">
        <v>57</v>
      </c>
      <c r="C4159" t="str">
        <f>VLOOKUP(B4159,lookup!A:C,3,FALSE)</f>
        <v>Non Metropolitan Fire Authorities</v>
      </c>
      <c r="D4159" t="str">
        <f>VLOOKUP(B4159,lookup!A:D,4,FALSE)</f>
        <v>E31000018</v>
      </c>
      <c r="E4159" t="s">
        <v>179</v>
      </c>
      <c r="F4159" t="s">
        <v>150</v>
      </c>
      <c r="G4159" s="29">
        <v>1</v>
      </c>
      <c r="H4159" s="145"/>
      <c r="I4159" s="144">
        <v>1</v>
      </c>
      <c r="J4159" s="146">
        <f t="shared" si="41"/>
        <v>0</v>
      </c>
    </row>
    <row r="4160" spans="1:10" x14ac:dyDescent="0.3">
      <c r="A4160">
        <v>2016</v>
      </c>
      <c r="B4160" t="s">
        <v>57</v>
      </c>
      <c r="C4160" t="str">
        <f>VLOOKUP(B4160,lookup!A:C,3,FALSE)</f>
        <v>Non Metropolitan Fire Authorities</v>
      </c>
      <c r="D4160" t="str">
        <f>VLOOKUP(B4160,lookup!A:D,4,FALSE)</f>
        <v>E31000018</v>
      </c>
      <c r="E4160" s="32" t="s">
        <v>1087</v>
      </c>
      <c r="F4160" t="s">
        <v>150</v>
      </c>
      <c r="G4160" s="29">
        <v>0</v>
      </c>
      <c r="H4160" s="145"/>
      <c r="I4160" s="144">
        <v>0</v>
      </c>
      <c r="J4160" s="146">
        <f t="shared" si="41"/>
        <v>0</v>
      </c>
    </row>
    <row r="4161" spans="1:10" x14ac:dyDescent="0.3">
      <c r="A4161">
        <v>2016</v>
      </c>
      <c r="B4161" t="s">
        <v>57</v>
      </c>
      <c r="C4161" t="str">
        <f>VLOOKUP(B4161,lookup!A:C,3,FALSE)</f>
        <v>Non Metropolitan Fire Authorities</v>
      </c>
      <c r="D4161" t="str">
        <f>VLOOKUP(B4161,lookup!A:D,4,FALSE)</f>
        <v>E31000018</v>
      </c>
      <c r="E4161" t="s">
        <v>176</v>
      </c>
      <c r="F4161" t="s">
        <v>150</v>
      </c>
      <c r="G4161" s="29">
        <v>11</v>
      </c>
      <c r="H4161" s="145"/>
      <c r="I4161" s="144">
        <v>11</v>
      </c>
      <c r="J4161" s="146">
        <f t="shared" si="41"/>
        <v>0</v>
      </c>
    </row>
    <row r="4162" spans="1:10" x14ac:dyDescent="0.3">
      <c r="A4162">
        <v>2016</v>
      </c>
      <c r="B4162" t="s">
        <v>60</v>
      </c>
      <c r="C4162" t="str">
        <f>VLOOKUP(B4162,lookup!A:C,3,FALSE)</f>
        <v>Non Metropolitan Fire Authorities</v>
      </c>
      <c r="D4162" t="str">
        <f>VLOOKUP(B4162,lookup!A:D,4,FALSE)</f>
        <v>E31000019</v>
      </c>
      <c r="E4162" t="s">
        <v>175</v>
      </c>
      <c r="F4162" t="s">
        <v>157</v>
      </c>
      <c r="G4162" s="148">
        <v>434</v>
      </c>
      <c r="H4162" s="145"/>
      <c r="I4162" s="144">
        <v>470</v>
      </c>
      <c r="J4162" s="146">
        <f t="shared" si="41"/>
        <v>-36</v>
      </c>
    </row>
    <row r="4163" spans="1:10" x14ac:dyDescent="0.3">
      <c r="A4163">
        <v>2016</v>
      </c>
      <c r="B4163" t="s">
        <v>60</v>
      </c>
      <c r="C4163" t="str">
        <f>VLOOKUP(B4163,lookup!A:C,3,FALSE)</f>
        <v>Non Metropolitan Fire Authorities</v>
      </c>
      <c r="D4163" t="str">
        <f>VLOOKUP(B4163,lookup!A:D,4,FALSE)</f>
        <v>E31000019</v>
      </c>
      <c r="E4163" t="s">
        <v>177</v>
      </c>
      <c r="F4163" t="s">
        <v>157</v>
      </c>
      <c r="G4163" s="148">
        <v>6</v>
      </c>
      <c r="H4163" s="145"/>
      <c r="I4163" s="144">
        <v>6</v>
      </c>
      <c r="J4163" s="146">
        <f t="shared" ref="J4163:J4226" si="42">G4163-I4163</f>
        <v>0</v>
      </c>
    </row>
    <row r="4164" spans="1:10" x14ac:dyDescent="0.3">
      <c r="A4164">
        <v>2016</v>
      </c>
      <c r="B4164" t="s">
        <v>60</v>
      </c>
      <c r="C4164" t="str">
        <f>VLOOKUP(B4164,lookup!A:C,3,FALSE)</f>
        <v>Non Metropolitan Fire Authorities</v>
      </c>
      <c r="D4164" t="str">
        <f>VLOOKUP(B4164,lookup!A:D,4,FALSE)</f>
        <v>E31000019</v>
      </c>
      <c r="E4164" t="s">
        <v>178</v>
      </c>
      <c r="F4164" t="s">
        <v>157</v>
      </c>
      <c r="G4164" s="148">
        <v>1</v>
      </c>
      <c r="H4164" s="145"/>
      <c r="I4164" s="144">
        <v>1</v>
      </c>
      <c r="J4164" s="146">
        <f t="shared" si="42"/>
        <v>0</v>
      </c>
    </row>
    <row r="4165" spans="1:10" x14ac:dyDescent="0.3">
      <c r="A4165">
        <v>2016</v>
      </c>
      <c r="B4165" t="s">
        <v>60</v>
      </c>
      <c r="C4165" t="str">
        <f>VLOOKUP(B4165,lookup!A:C,3,FALSE)</f>
        <v>Non Metropolitan Fire Authorities</v>
      </c>
      <c r="D4165" t="str">
        <f>VLOOKUP(B4165,lookup!A:D,4,FALSE)</f>
        <v>E31000019</v>
      </c>
      <c r="E4165" t="s">
        <v>179</v>
      </c>
      <c r="F4165" t="s">
        <v>157</v>
      </c>
      <c r="G4165" s="148">
        <v>2</v>
      </c>
      <c r="H4165" s="145"/>
      <c r="I4165" s="144">
        <v>3</v>
      </c>
      <c r="J4165" s="146">
        <f t="shared" si="42"/>
        <v>-1</v>
      </c>
    </row>
    <row r="4166" spans="1:10" x14ac:dyDescent="0.3">
      <c r="A4166">
        <v>2016</v>
      </c>
      <c r="B4166" t="s">
        <v>60</v>
      </c>
      <c r="C4166" t="str">
        <f>VLOOKUP(B4166,lookup!A:C,3,FALSE)</f>
        <v>Non Metropolitan Fire Authorities</v>
      </c>
      <c r="D4166" t="str">
        <f>VLOOKUP(B4166,lookup!A:D,4,FALSE)</f>
        <v>E31000019</v>
      </c>
      <c r="E4166" s="32" t="s">
        <v>1087</v>
      </c>
      <c r="F4166" t="s">
        <v>157</v>
      </c>
      <c r="G4166" s="148">
        <v>3</v>
      </c>
      <c r="H4166" s="145"/>
      <c r="I4166" s="144">
        <v>3</v>
      </c>
      <c r="J4166" s="146">
        <f t="shared" si="42"/>
        <v>0</v>
      </c>
    </row>
    <row r="4167" spans="1:10" x14ac:dyDescent="0.3">
      <c r="A4167">
        <v>2016</v>
      </c>
      <c r="B4167" t="s">
        <v>60</v>
      </c>
      <c r="C4167" t="str">
        <f>VLOOKUP(B4167,lookup!A:C,3,FALSE)</f>
        <v>Non Metropolitan Fire Authorities</v>
      </c>
      <c r="D4167" t="str">
        <f>VLOOKUP(B4167,lookup!A:D,4,FALSE)</f>
        <v>E31000019</v>
      </c>
      <c r="E4167" t="s">
        <v>176</v>
      </c>
      <c r="F4167" t="s">
        <v>157</v>
      </c>
      <c r="G4167" s="148">
        <v>25</v>
      </c>
      <c r="H4167" s="145"/>
      <c r="I4167" s="144">
        <v>26</v>
      </c>
      <c r="J4167" s="146">
        <f t="shared" si="42"/>
        <v>-1</v>
      </c>
    </row>
    <row r="4168" spans="1:10" x14ac:dyDescent="0.3">
      <c r="A4168">
        <v>2016</v>
      </c>
      <c r="B4168" t="s">
        <v>60</v>
      </c>
      <c r="C4168" t="str">
        <f>VLOOKUP(B4168,lookup!A:C,3,FALSE)</f>
        <v>Non Metropolitan Fire Authorities</v>
      </c>
      <c r="D4168" t="str">
        <f>VLOOKUP(B4168,lookup!A:D,4,FALSE)</f>
        <v>E31000019</v>
      </c>
      <c r="E4168" t="s">
        <v>175</v>
      </c>
      <c r="F4168" t="s">
        <v>158</v>
      </c>
      <c r="G4168" s="148">
        <v>211</v>
      </c>
      <c r="H4168" s="145"/>
      <c r="I4168" s="144">
        <v>180</v>
      </c>
      <c r="J4168" s="146">
        <f t="shared" si="42"/>
        <v>31</v>
      </c>
    </row>
    <row r="4169" spans="1:10" x14ac:dyDescent="0.3">
      <c r="A4169">
        <v>2016</v>
      </c>
      <c r="B4169" t="s">
        <v>60</v>
      </c>
      <c r="C4169" t="str">
        <f>VLOOKUP(B4169,lookup!A:C,3,FALSE)</f>
        <v>Non Metropolitan Fire Authorities</v>
      </c>
      <c r="D4169" t="str">
        <f>VLOOKUP(B4169,lookup!A:D,4,FALSE)</f>
        <v>E31000019</v>
      </c>
      <c r="E4169" t="s">
        <v>177</v>
      </c>
      <c r="F4169" t="s">
        <v>158</v>
      </c>
      <c r="G4169" s="148">
        <v>0</v>
      </c>
      <c r="H4169" s="145"/>
      <c r="I4169" s="144">
        <v>0</v>
      </c>
      <c r="J4169" s="146">
        <f t="shared" si="42"/>
        <v>0</v>
      </c>
    </row>
    <row r="4170" spans="1:10" x14ac:dyDescent="0.3">
      <c r="A4170">
        <v>2016</v>
      </c>
      <c r="B4170" t="s">
        <v>60</v>
      </c>
      <c r="C4170" t="str">
        <f>VLOOKUP(B4170,lookup!A:C,3,FALSE)</f>
        <v>Non Metropolitan Fire Authorities</v>
      </c>
      <c r="D4170" t="str">
        <f>VLOOKUP(B4170,lookup!A:D,4,FALSE)</f>
        <v>E31000019</v>
      </c>
      <c r="E4170" t="s">
        <v>178</v>
      </c>
      <c r="F4170" t="s">
        <v>158</v>
      </c>
      <c r="G4170" s="148">
        <v>0</v>
      </c>
      <c r="H4170" s="145"/>
      <c r="I4170" s="144">
        <v>0</v>
      </c>
      <c r="J4170" s="146">
        <f t="shared" si="42"/>
        <v>0</v>
      </c>
    </row>
    <row r="4171" spans="1:10" x14ac:dyDescent="0.3">
      <c r="A4171">
        <v>2016</v>
      </c>
      <c r="B4171" t="s">
        <v>60</v>
      </c>
      <c r="C4171" t="str">
        <f>VLOOKUP(B4171,lookup!A:C,3,FALSE)</f>
        <v>Non Metropolitan Fire Authorities</v>
      </c>
      <c r="D4171" t="str">
        <f>VLOOKUP(B4171,lookup!A:D,4,FALSE)</f>
        <v>E31000019</v>
      </c>
      <c r="E4171" t="s">
        <v>179</v>
      </c>
      <c r="F4171" t="s">
        <v>158</v>
      </c>
      <c r="G4171" s="148">
        <v>2</v>
      </c>
      <c r="H4171" s="145"/>
      <c r="I4171" s="144">
        <v>2</v>
      </c>
      <c r="J4171" s="146">
        <f t="shared" si="42"/>
        <v>0</v>
      </c>
    </row>
    <row r="4172" spans="1:10" x14ac:dyDescent="0.3">
      <c r="A4172">
        <v>2016</v>
      </c>
      <c r="B4172" t="s">
        <v>60</v>
      </c>
      <c r="C4172" t="str">
        <f>VLOOKUP(B4172,lookup!A:C,3,FALSE)</f>
        <v>Non Metropolitan Fire Authorities</v>
      </c>
      <c r="D4172" t="str">
        <f>VLOOKUP(B4172,lookup!A:D,4,FALSE)</f>
        <v>E31000019</v>
      </c>
      <c r="E4172" s="32" t="s">
        <v>1087</v>
      </c>
      <c r="F4172" t="s">
        <v>158</v>
      </c>
      <c r="G4172" s="148">
        <v>2</v>
      </c>
      <c r="H4172" s="145"/>
      <c r="I4172" s="144">
        <v>2</v>
      </c>
      <c r="J4172" s="146">
        <f t="shared" si="42"/>
        <v>0</v>
      </c>
    </row>
    <row r="4173" spans="1:10" x14ac:dyDescent="0.3">
      <c r="A4173">
        <v>2016</v>
      </c>
      <c r="B4173" t="s">
        <v>60</v>
      </c>
      <c r="C4173" t="str">
        <f>VLOOKUP(B4173,lookup!A:C,3,FALSE)</f>
        <v>Non Metropolitan Fire Authorities</v>
      </c>
      <c r="D4173" t="str">
        <f>VLOOKUP(B4173,lookup!A:D,4,FALSE)</f>
        <v>E31000019</v>
      </c>
      <c r="E4173" t="s">
        <v>176</v>
      </c>
      <c r="F4173" t="s">
        <v>158</v>
      </c>
      <c r="G4173" s="148">
        <v>17</v>
      </c>
      <c r="H4173" s="145"/>
      <c r="I4173" s="144">
        <v>15</v>
      </c>
      <c r="J4173" s="146">
        <f t="shared" si="42"/>
        <v>2</v>
      </c>
    </row>
    <row r="4174" spans="1:10" x14ac:dyDescent="0.3">
      <c r="A4174">
        <v>2016</v>
      </c>
      <c r="B4174" t="s">
        <v>60</v>
      </c>
      <c r="C4174" t="str">
        <f>VLOOKUP(B4174,lookup!A:C,3,FALSE)</f>
        <v>Non Metropolitan Fire Authorities</v>
      </c>
      <c r="D4174" t="str">
        <f>VLOOKUP(B4174,lookup!A:D,4,FALSE)</f>
        <v>E31000019</v>
      </c>
      <c r="E4174" t="s">
        <v>175</v>
      </c>
      <c r="F4174" t="s">
        <v>149</v>
      </c>
      <c r="G4174" s="148">
        <v>22</v>
      </c>
      <c r="H4174" s="145"/>
      <c r="I4174" s="144">
        <v>24</v>
      </c>
      <c r="J4174" s="146">
        <f t="shared" si="42"/>
        <v>-2</v>
      </c>
    </row>
    <row r="4175" spans="1:10" x14ac:dyDescent="0.3">
      <c r="A4175">
        <v>2016</v>
      </c>
      <c r="B4175" t="s">
        <v>60</v>
      </c>
      <c r="C4175" t="str">
        <f>VLOOKUP(B4175,lookup!A:C,3,FALSE)</f>
        <v>Non Metropolitan Fire Authorities</v>
      </c>
      <c r="D4175" t="str">
        <f>VLOOKUP(B4175,lookup!A:D,4,FALSE)</f>
        <v>E31000019</v>
      </c>
      <c r="E4175" t="s">
        <v>177</v>
      </c>
      <c r="F4175" t="s">
        <v>149</v>
      </c>
      <c r="G4175" s="148">
        <v>1</v>
      </c>
      <c r="H4175" s="145"/>
      <c r="I4175" s="144">
        <v>1</v>
      </c>
      <c r="J4175" s="146">
        <f t="shared" si="42"/>
        <v>0</v>
      </c>
    </row>
    <row r="4176" spans="1:10" x14ac:dyDescent="0.3">
      <c r="A4176">
        <v>2016</v>
      </c>
      <c r="B4176" t="s">
        <v>60</v>
      </c>
      <c r="C4176" t="str">
        <f>VLOOKUP(B4176,lookup!A:C,3,FALSE)</f>
        <v>Non Metropolitan Fire Authorities</v>
      </c>
      <c r="D4176" t="str">
        <f>VLOOKUP(B4176,lookup!A:D,4,FALSE)</f>
        <v>E31000019</v>
      </c>
      <c r="E4176" t="s">
        <v>178</v>
      </c>
      <c r="F4176" t="s">
        <v>149</v>
      </c>
      <c r="G4176" s="148">
        <v>0</v>
      </c>
      <c r="H4176" s="145"/>
      <c r="I4176" s="144">
        <v>0</v>
      </c>
      <c r="J4176" s="146">
        <f t="shared" si="42"/>
        <v>0</v>
      </c>
    </row>
    <row r="4177" spans="1:10" x14ac:dyDescent="0.3">
      <c r="A4177">
        <v>2016</v>
      </c>
      <c r="B4177" t="s">
        <v>60</v>
      </c>
      <c r="C4177" t="str">
        <f>VLOOKUP(B4177,lookup!A:C,3,FALSE)</f>
        <v>Non Metropolitan Fire Authorities</v>
      </c>
      <c r="D4177" t="str">
        <f>VLOOKUP(B4177,lookup!A:D,4,FALSE)</f>
        <v>E31000019</v>
      </c>
      <c r="E4177" t="s">
        <v>179</v>
      </c>
      <c r="F4177" t="s">
        <v>149</v>
      </c>
      <c r="G4177" s="148">
        <v>0</v>
      </c>
      <c r="H4177" s="145"/>
      <c r="I4177" s="144">
        <v>0</v>
      </c>
      <c r="J4177" s="146">
        <f t="shared" si="42"/>
        <v>0</v>
      </c>
    </row>
    <row r="4178" spans="1:10" x14ac:dyDescent="0.3">
      <c r="A4178">
        <v>2016</v>
      </c>
      <c r="B4178" t="s">
        <v>60</v>
      </c>
      <c r="C4178" t="str">
        <f>VLOOKUP(B4178,lookup!A:C,3,FALSE)</f>
        <v>Non Metropolitan Fire Authorities</v>
      </c>
      <c r="D4178" t="str">
        <f>VLOOKUP(B4178,lookup!A:D,4,FALSE)</f>
        <v>E31000019</v>
      </c>
      <c r="E4178" s="32" t="s">
        <v>1087</v>
      </c>
      <c r="F4178" t="s">
        <v>149</v>
      </c>
      <c r="G4178" s="148">
        <v>0</v>
      </c>
      <c r="H4178" s="145"/>
      <c r="I4178" s="144">
        <v>0</v>
      </c>
      <c r="J4178" s="146">
        <f t="shared" si="42"/>
        <v>0</v>
      </c>
    </row>
    <row r="4179" spans="1:10" x14ac:dyDescent="0.3">
      <c r="A4179">
        <v>2016</v>
      </c>
      <c r="B4179" t="s">
        <v>60</v>
      </c>
      <c r="C4179" t="str">
        <f>VLOOKUP(B4179,lookup!A:C,3,FALSE)</f>
        <v>Non Metropolitan Fire Authorities</v>
      </c>
      <c r="D4179" t="str">
        <f>VLOOKUP(B4179,lookup!A:D,4,FALSE)</f>
        <v>E31000019</v>
      </c>
      <c r="E4179" t="s">
        <v>176</v>
      </c>
      <c r="F4179" t="s">
        <v>149</v>
      </c>
      <c r="G4179" s="148">
        <v>0</v>
      </c>
      <c r="H4179" s="145"/>
      <c r="I4179" s="144">
        <v>0</v>
      </c>
      <c r="J4179" s="146">
        <f t="shared" si="42"/>
        <v>0</v>
      </c>
    </row>
    <row r="4180" spans="1:10" x14ac:dyDescent="0.3">
      <c r="A4180">
        <v>2016</v>
      </c>
      <c r="B4180" t="s">
        <v>60</v>
      </c>
      <c r="C4180" t="str">
        <f>VLOOKUP(B4180,lookup!A:C,3,FALSE)</f>
        <v>Non Metropolitan Fire Authorities</v>
      </c>
      <c r="D4180" t="str">
        <f>VLOOKUP(B4180,lookup!A:D,4,FALSE)</f>
        <v>E31000019</v>
      </c>
      <c r="E4180" t="s">
        <v>175</v>
      </c>
      <c r="F4180" t="s">
        <v>150</v>
      </c>
      <c r="G4180" s="148">
        <v>150</v>
      </c>
      <c r="H4180" s="145"/>
      <c r="I4180" s="144">
        <v>154</v>
      </c>
      <c r="J4180" s="146">
        <f t="shared" si="42"/>
        <v>-4</v>
      </c>
    </row>
    <row r="4181" spans="1:10" x14ac:dyDescent="0.3">
      <c r="A4181">
        <v>2016</v>
      </c>
      <c r="B4181" t="s">
        <v>60</v>
      </c>
      <c r="C4181" t="str">
        <f>VLOOKUP(B4181,lookup!A:C,3,FALSE)</f>
        <v>Non Metropolitan Fire Authorities</v>
      </c>
      <c r="D4181" t="str">
        <f>VLOOKUP(B4181,lookup!A:D,4,FALSE)</f>
        <v>E31000019</v>
      </c>
      <c r="E4181" t="s">
        <v>177</v>
      </c>
      <c r="F4181" t="s">
        <v>150</v>
      </c>
      <c r="G4181" s="148">
        <v>1</v>
      </c>
      <c r="H4181" s="145"/>
      <c r="I4181" s="144">
        <v>2</v>
      </c>
      <c r="J4181" s="146">
        <f t="shared" si="42"/>
        <v>-1</v>
      </c>
    </row>
    <row r="4182" spans="1:10" x14ac:dyDescent="0.3">
      <c r="A4182">
        <v>2016</v>
      </c>
      <c r="B4182" t="s">
        <v>60</v>
      </c>
      <c r="C4182" t="str">
        <f>VLOOKUP(B4182,lookup!A:C,3,FALSE)</f>
        <v>Non Metropolitan Fire Authorities</v>
      </c>
      <c r="D4182" t="str">
        <f>VLOOKUP(B4182,lookup!A:D,4,FALSE)</f>
        <v>E31000019</v>
      </c>
      <c r="E4182" t="s">
        <v>178</v>
      </c>
      <c r="F4182" t="s">
        <v>150</v>
      </c>
      <c r="G4182" s="148">
        <v>2</v>
      </c>
      <c r="H4182" s="145"/>
      <c r="I4182" s="144">
        <v>4</v>
      </c>
      <c r="J4182" s="146">
        <f t="shared" si="42"/>
        <v>-2</v>
      </c>
    </row>
    <row r="4183" spans="1:10" x14ac:dyDescent="0.3">
      <c r="A4183">
        <v>2016</v>
      </c>
      <c r="B4183" t="s">
        <v>60</v>
      </c>
      <c r="C4183" t="str">
        <f>VLOOKUP(B4183,lookup!A:C,3,FALSE)</f>
        <v>Non Metropolitan Fire Authorities</v>
      </c>
      <c r="D4183" t="str">
        <f>VLOOKUP(B4183,lookup!A:D,4,FALSE)</f>
        <v>E31000019</v>
      </c>
      <c r="E4183" t="s">
        <v>179</v>
      </c>
      <c r="F4183" t="s">
        <v>150</v>
      </c>
      <c r="G4183" s="148">
        <v>2</v>
      </c>
      <c r="H4183" s="145"/>
      <c r="I4183" s="144">
        <v>0</v>
      </c>
      <c r="J4183" s="146">
        <f t="shared" si="42"/>
        <v>2</v>
      </c>
    </row>
    <row r="4184" spans="1:10" x14ac:dyDescent="0.3">
      <c r="A4184">
        <v>2016</v>
      </c>
      <c r="B4184" t="s">
        <v>60</v>
      </c>
      <c r="C4184" t="str">
        <f>VLOOKUP(B4184,lookup!A:C,3,FALSE)</f>
        <v>Non Metropolitan Fire Authorities</v>
      </c>
      <c r="D4184" t="str">
        <f>VLOOKUP(B4184,lookup!A:D,4,FALSE)</f>
        <v>E31000019</v>
      </c>
      <c r="E4184" s="32" t="s">
        <v>1087</v>
      </c>
      <c r="F4184" t="s">
        <v>150</v>
      </c>
      <c r="G4184" s="148">
        <v>0</v>
      </c>
      <c r="H4184" s="145"/>
      <c r="I4184" s="144">
        <v>0</v>
      </c>
      <c r="J4184" s="146">
        <f t="shared" si="42"/>
        <v>0</v>
      </c>
    </row>
    <row r="4185" spans="1:10" x14ac:dyDescent="0.3">
      <c r="A4185">
        <v>2016</v>
      </c>
      <c r="B4185" t="s">
        <v>60</v>
      </c>
      <c r="C4185" t="str">
        <f>VLOOKUP(B4185,lookup!A:C,3,FALSE)</f>
        <v>Non Metropolitan Fire Authorities</v>
      </c>
      <c r="D4185" t="str">
        <f>VLOOKUP(B4185,lookup!A:D,4,FALSE)</f>
        <v>E31000019</v>
      </c>
      <c r="E4185" t="s">
        <v>176</v>
      </c>
      <c r="F4185" t="s">
        <v>150</v>
      </c>
      <c r="G4185" s="148">
        <v>6</v>
      </c>
      <c r="H4185" s="145"/>
      <c r="I4185" s="144">
        <v>5</v>
      </c>
      <c r="J4185" s="146">
        <f t="shared" si="42"/>
        <v>1</v>
      </c>
    </row>
    <row r="4186" spans="1:10" x14ac:dyDescent="0.3">
      <c r="A4186">
        <v>2016</v>
      </c>
      <c r="B4186" t="s">
        <v>63</v>
      </c>
      <c r="C4186" t="str">
        <f>VLOOKUP(B4186,lookup!A:C,3,FALSE)</f>
        <v>Non Metropolitan Fire Authorities</v>
      </c>
      <c r="D4186" t="str">
        <f>VLOOKUP(B4186,lookup!A:D,4,FALSE)</f>
        <v>E31000020</v>
      </c>
      <c r="E4186" t="s">
        <v>175</v>
      </c>
      <c r="F4186" t="s">
        <v>157</v>
      </c>
      <c r="G4186" s="29">
        <v>420</v>
      </c>
      <c r="H4186" s="145"/>
      <c r="I4186" s="144">
        <v>420</v>
      </c>
      <c r="J4186" s="146">
        <f t="shared" si="42"/>
        <v>0</v>
      </c>
    </row>
    <row r="4187" spans="1:10" x14ac:dyDescent="0.3">
      <c r="A4187">
        <v>2016</v>
      </c>
      <c r="B4187" t="s">
        <v>63</v>
      </c>
      <c r="C4187" t="str">
        <f>VLOOKUP(B4187,lookup!A:C,3,FALSE)</f>
        <v>Non Metropolitan Fire Authorities</v>
      </c>
      <c r="D4187" t="str">
        <f>VLOOKUP(B4187,lookup!A:D,4,FALSE)</f>
        <v>E31000020</v>
      </c>
      <c r="E4187" t="s">
        <v>177</v>
      </c>
      <c r="F4187" t="s">
        <v>157</v>
      </c>
      <c r="G4187" s="29">
        <v>4</v>
      </c>
      <c r="H4187" s="145"/>
      <c r="I4187" s="144">
        <v>4</v>
      </c>
      <c r="J4187" s="146">
        <f t="shared" si="42"/>
        <v>0</v>
      </c>
    </row>
    <row r="4188" spans="1:10" x14ac:dyDescent="0.3">
      <c r="A4188">
        <v>2016</v>
      </c>
      <c r="B4188" t="s">
        <v>63</v>
      </c>
      <c r="C4188" t="str">
        <f>VLOOKUP(B4188,lookup!A:C,3,FALSE)</f>
        <v>Non Metropolitan Fire Authorities</v>
      </c>
      <c r="D4188" t="str">
        <f>VLOOKUP(B4188,lookup!A:D,4,FALSE)</f>
        <v>E31000020</v>
      </c>
      <c r="E4188" t="s">
        <v>178</v>
      </c>
      <c r="F4188" t="s">
        <v>157</v>
      </c>
      <c r="G4188" s="29">
        <v>1</v>
      </c>
      <c r="H4188" s="145"/>
      <c r="I4188" s="144">
        <v>1</v>
      </c>
      <c r="J4188" s="146">
        <f t="shared" si="42"/>
        <v>0</v>
      </c>
    </row>
    <row r="4189" spans="1:10" x14ac:dyDescent="0.3">
      <c r="A4189">
        <v>2016</v>
      </c>
      <c r="B4189" t="s">
        <v>63</v>
      </c>
      <c r="C4189" t="str">
        <f>VLOOKUP(B4189,lookup!A:C,3,FALSE)</f>
        <v>Non Metropolitan Fire Authorities</v>
      </c>
      <c r="D4189" t="str">
        <f>VLOOKUP(B4189,lookup!A:D,4,FALSE)</f>
        <v>E31000020</v>
      </c>
      <c r="E4189" t="s">
        <v>179</v>
      </c>
      <c r="F4189" t="s">
        <v>157</v>
      </c>
      <c r="G4189" s="29">
        <v>3</v>
      </c>
      <c r="H4189" s="145"/>
      <c r="I4189" s="144">
        <v>3</v>
      </c>
      <c r="J4189" s="146">
        <f t="shared" si="42"/>
        <v>0</v>
      </c>
    </row>
    <row r="4190" spans="1:10" x14ac:dyDescent="0.3">
      <c r="A4190">
        <v>2016</v>
      </c>
      <c r="B4190" t="s">
        <v>63</v>
      </c>
      <c r="C4190" t="str">
        <f>VLOOKUP(B4190,lookup!A:C,3,FALSE)</f>
        <v>Non Metropolitan Fire Authorities</v>
      </c>
      <c r="D4190" t="str">
        <f>VLOOKUP(B4190,lookup!A:D,4,FALSE)</f>
        <v>E31000020</v>
      </c>
      <c r="E4190" s="32" t="s">
        <v>1087</v>
      </c>
      <c r="F4190" t="s">
        <v>157</v>
      </c>
      <c r="G4190" s="29">
        <v>0</v>
      </c>
      <c r="H4190" s="145"/>
      <c r="I4190" s="144">
        <v>0</v>
      </c>
      <c r="J4190" s="146">
        <f t="shared" si="42"/>
        <v>0</v>
      </c>
    </row>
    <row r="4191" spans="1:10" x14ac:dyDescent="0.3">
      <c r="A4191">
        <v>2016</v>
      </c>
      <c r="B4191" t="s">
        <v>63</v>
      </c>
      <c r="C4191" t="str">
        <f>VLOOKUP(B4191,lookup!A:C,3,FALSE)</f>
        <v>Non Metropolitan Fire Authorities</v>
      </c>
      <c r="D4191" t="str">
        <f>VLOOKUP(B4191,lookup!A:D,4,FALSE)</f>
        <v>E31000020</v>
      </c>
      <c r="E4191" t="s">
        <v>176</v>
      </c>
      <c r="F4191" t="s">
        <v>157</v>
      </c>
      <c r="G4191" s="29">
        <v>57</v>
      </c>
      <c r="H4191" s="145"/>
      <c r="I4191" s="144">
        <v>57</v>
      </c>
      <c r="J4191" s="146">
        <f t="shared" si="42"/>
        <v>0</v>
      </c>
    </row>
    <row r="4192" spans="1:10" x14ac:dyDescent="0.3">
      <c r="A4192">
        <v>2016</v>
      </c>
      <c r="B4192" t="s">
        <v>63</v>
      </c>
      <c r="C4192" t="str">
        <f>VLOOKUP(B4192,lookup!A:C,3,FALSE)</f>
        <v>Non Metropolitan Fire Authorities</v>
      </c>
      <c r="D4192" t="str">
        <f>VLOOKUP(B4192,lookup!A:D,4,FALSE)</f>
        <v>E31000020</v>
      </c>
      <c r="E4192" t="s">
        <v>175</v>
      </c>
      <c r="F4192" t="s">
        <v>158</v>
      </c>
      <c r="G4192" s="29">
        <v>238</v>
      </c>
      <c r="H4192" s="145"/>
      <c r="I4192" s="144">
        <v>238</v>
      </c>
      <c r="J4192" s="146">
        <f t="shared" si="42"/>
        <v>0</v>
      </c>
    </row>
    <row r="4193" spans="1:10" x14ac:dyDescent="0.3">
      <c r="A4193">
        <v>2016</v>
      </c>
      <c r="B4193" t="s">
        <v>63</v>
      </c>
      <c r="C4193" t="str">
        <f>VLOOKUP(B4193,lookup!A:C,3,FALSE)</f>
        <v>Non Metropolitan Fire Authorities</v>
      </c>
      <c r="D4193" t="str">
        <f>VLOOKUP(B4193,lookup!A:D,4,FALSE)</f>
        <v>E31000020</v>
      </c>
      <c r="E4193" t="s">
        <v>177</v>
      </c>
      <c r="F4193" t="s">
        <v>158</v>
      </c>
      <c r="G4193" s="29">
        <v>0</v>
      </c>
      <c r="H4193" s="145"/>
      <c r="I4193" s="144">
        <v>0</v>
      </c>
      <c r="J4193" s="146">
        <f t="shared" si="42"/>
        <v>0</v>
      </c>
    </row>
    <row r="4194" spans="1:10" x14ac:dyDescent="0.3">
      <c r="A4194">
        <v>2016</v>
      </c>
      <c r="B4194" t="s">
        <v>63</v>
      </c>
      <c r="C4194" t="str">
        <f>VLOOKUP(B4194,lookup!A:C,3,FALSE)</f>
        <v>Non Metropolitan Fire Authorities</v>
      </c>
      <c r="D4194" t="str">
        <f>VLOOKUP(B4194,lookup!A:D,4,FALSE)</f>
        <v>E31000020</v>
      </c>
      <c r="E4194" t="s">
        <v>178</v>
      </c>
      <c r="F4194" t="s">
        <v>158</v>
      </c>
      <c r="G4194" s="29">
        <v>0</v>
      </c>
      <c r="H4194" s="145"/>
      <c r="I4194" s="144">
        <v>0</v>
      </c>
      <c r="J4194" s="146">
        <f t="shared" si="42"/>
        <v>0</v>
      </c>
    </row>
    <row r="4195" spans="1:10" x14ac:dyDescent="0.3">
      <c r="A4195">
        <v>2016</v>
      </c>
      <c r="B4195" t="s">
        <v>63</v>
      </c>
      <c r="C4195" t="str">
        <f>VLOOKUP(B4195,lookup!A:C,3,FALSE)</f>
        <v>Non Metropolitan Fire Authorities</v>
      </c>
      <c r="D4195" t="str">
        <f>VLOOKUP(B4195,lookup!A:D,4,FALSE)</f>
        <v>E31000020</v>
      </c>
      <c r="E4195" t="s">
        <v>179</v>
      </c>
      <c r="F4195" t="s">
        <v>158</v>
      </c>
      <c r="G4195" s="29">
        <v>2</v>
      </c>
      <c r="H4195" s="145"/>
      <c r="I4195" s="144">
        <v>2</v>
      </c>
      <c r="J4195" s="146">
        <f t="shared" si="42"/>
        <v>0</v>
      </c>
    </row>
    <row r="4196" spans="1:10" x14ac:dyDescent="0.3">
      <c r="A4196">
        <v>2016</v>
      </c>
      <c r="B4196" t="s">
        <v>63</v>
      </c>
      <c r="C4196" t="str">
        <f>VLOOKUP(B4196,lookup!A:C,3,FALSE)</f>
        <v>Non Metropolitan Fire Authorities</v>
      </c>
      <c r="D4196" t="str">
        <f>VLOOKUP(B4196,lookup!A:D,4,FALSE)</f>
        <v>E31000020</v>
      </c>
      <c r="E4196" s="32" t="s">
        <v>1087</v>
      </c>
      <c r="F4196" t="s">
        <v>158</v>
      </c>
      <c r="G4196" s="29">
        <v>0</v>
      </c>
      <c r="H4196" s="145"/>
      <c r="I4196" s="144">
        <v>0</v>
      </c>
      <c r="J4196" s="146">
        <f t="shared" si="42"/>
        <v>0</v>
      </c>
    </row>
    <row r="4197" spans="1:10" x14ac:dyDescent="0.3">
      <c r="A4197">
        <v>2016</v>
      </c>
      <c r="B4197" t="s">
        <v>63</v>
      </c>
      <c r="C4197" t="str">
        <f>VLOOKUP(B4197,lookup!A:C,3,FALSE)</f>
        <v>Non Metropolitan Fire Authorities</v>
      </c>
      <c r="D4197" t="str">
        <f>VLOOKUP(B4197,lookup!A:D,4,FALSE)</f>
        <v>E31000020</v>
      </c>
      <c r="E4197" t="s">
        <v>176</v>
      </c>
      <c r="F4197" t="s">
        <v>158</v>
      </c>
      <c r="G4197" s="29">
        <v>59</v>
      </c>
      <c r="H4197" s="145"/>
      <c r="I4197" s="144">
        <v>59</v>
      </c>
      <c r="J4197" s="146">
        <f t="shared" si="42"/>
        <v>0</v>
      </c>
    </row>
    <row r="4198" spans="1:10" x14ac:dyDescent="0.3">
      <c r="A4198">
        <v>2016</v>
      </c>
      <c r="B4198" t="s">
        <v>63</v>
      </c>
      <c r="C4198" t="str">
        <f>VLOOKUP(B4198,lookup!A:C,3,FALSE)</f>
        <v>Non Metropolitan Fire Authorities</v>
      </c>
      <c r="D4198" t="str">
        <f>VLOOKUP(B4198,lookup!A:D,4,FALSE)</f>
        <v>E31000020</v>
      </c>
      <c r="E4198" t="s">
        <v>175</v>
      </c>
      <c r="F4198" t="s">
        <v>149</v>
      </c>
      <c r="G4198" s="29">
        <v>31</v>
      </c>
      <c r="H4198" s="145"/>
      <c r="I4198" s="144">
        <v>31</v>
      </c>
      <c r="J4198" s="146">
        <f t="shared" si="42"/>
        <v>0</v>
      </c>
    </row>
    <row r="4199" spans="1:10" x14ac:dyDescent="0.3">
      <c r="A4199">
        <v>2016</v>
      </c>
      <c r="B4199" t="s">
        <v>63</v>
      </c>
      <c r="C4199" t="str">
        <f>VLOOKUP(B4199,lookup!A:C,3,FALSE)</f>
        <v>Non Metropolitan Fire Authorities</v>
      </c>
      <c r="D4199" t="str">
        <f>VLOOKUP(B4199,lookup!A:D,4,FALSE)</f>
        <v>E31000020</v>
      </c>
      <c r="E4199" t="s">
        <v>177</v>
      </c>
      <c r="F4199" t="s">
        <v>149</v>
      </c>
      <c r="G4199" s="29">
        <v>0</v>
      </c>
      <c r="H4199" s="145"/>
      <c r="I4199" s="144">
        <v>0</v>
      </c>
      <c r="J4199" s="146">
        <f t="shared" si="42"/>
        <v>0</v>
      </c>
    </row>
    <row r="4200" spans="1:10" x14ac:dyDescent="0.3">
      <c r="A4200">
        <v>2016</v>
      </c>
      <c r="B4200" t="s">
        <v>63</v>
      </c>
      <c r="C4200" t="str">
        <f>VLOOKUP(B4200,lookup!A:C,3,FALSE)</f>
        <v>Non Metropolitan Fire Authorities</v>
      </c>
      <c r="D4200" t="str">
        <f>VLOOKUP(B4200,lookup!A:D,4,FALSE)</f>
        <v>E31000020</v>
      </c>
      <c r="E4200" t="s">
        <v>178</v>
      </c>
      <c r="F4200" t="s">
        <v>149</v>
      </c>
      <c r="G4200" s="29">
        <v>0</v>
      </c>
      <c r="H4200" s="145"/>
      <c r="I4200" s="144">
        <v>0</v>
      </c>
      <c r="J4200" s="146">
        <f t="shared" si="42"/>
        <v>0</v>
      </c>
    </row>
    <row r="4201" spans="1:10" x14ac:dyDescent="0.3">
      <c r="A4201">
        <v>2016</v>
      </c>
      <c r="B4201" t="s">
        <v>63</v>
      </c>
      <c r="C4201" t="str">
        <f>VLOOKUP(B4201,lookup!A:C,3,FALSE)</f>
        <v>Non Metropolitan Fire Authorities</v>
      </c>
      <c r="D4201" t="str">
        <f>VLOOKUP(B4201,lookup!A:D,4,FALSE)</f>
        <v>E31000020</v>
      </c>
      <c r="E4201" t="s">
        <v>179</v>
      </c>
      <c r="F4201" t="s">
        <v>149</v>
      </c>
      <c r="G4201" s="29">
        <v>0</v>
      </c>
      <c r="H4201" s="145"/>
      <c r="I4201" s="144">
        <v>0</v>
      </c>
      <c r="J4201" s="146">
        <f t="shared" si="42"/>
        <v>0</v>
      </c>
    </row>
    <row r="4202" spans="1:10" x14ac:dyDescent="0.3">
      <c r="A4202">
        <v>2016</v>
      </c>
      <c r="B4202" t="s">
        <v>63</v>
      </c>
      <c r="C4202" t="str">
        <f>VLOOKUP(B4202,lookup!A:C,3,FALSE)</f>
        <v>Non Metropolitan Fire Authorities</v>
      </c>
      <c r="D4202" t="str">
        <f>VLOOKUP(B4202,lookup!A:D,4,FALSE)</f>
        <v>E31000020</v>
      </c>
      <c r="E4202" s="32" t="s">
        <v>1087</v>
      </c>
      <c r="F4202" t="s">
        <v>149</v>
      </c>
      <c r="G4202" s="29">
        <v>0</v>
      </c>
      <c r="H4202" s="145"/>
      <c r="I4202" s="144">
        <v>0</v>
      </c>
      <c r="J4202" s="146">
        <f t="shared" si="42"/>
        <v>0</v>
      </c>
    </row>
    <row r="4203" spans="1:10" x14ac:dyDescent="0.3">
      <c r="A4203">
        <v>2016</v>
      </c>
      <c r="B4203" t="s">
        <v>63</v>
      </c>
      <c r="C4203" t="str">
        <f>VLOOKUP(B4203,lookup!A:C,3,FALSE)</f>
        <v>Non Metropolitan Fire Authorities</v>
      </c>
      <c r="D4203" t="str">
        <f>VLOOKUP(B4203,lookup!A:D,4,FALSE)</f>
        <v>E31000020</v>
      </c>
      <c r="E4203" t="s">
        <v>176</v>
      </c>
      <c r="F4203" t="s">
        <v>149</v>
      </c>
      <c r="G4203" s="29">
        <v>0</v>
      </c>
      <c r="H4203" s="145"/>
      <c r="I4203" s="144">
        <v>0</v>
      </c>
      <c r="J4203" s="146">
        <f t="shared" si="42"/>
        <v>0</v>
      </c>
    </row>
    <row r="4204" spans="1:10" x14ac:dyDescent="0.3">
      <c r="A4204">
        <v>2016</v>
      </c>
      <c r="B4204" t="s">
        <v>63</v>
      </c>
      <c r="C4204" t="str">
        <f>VLOOKUP(B4204,lookup!A:C,3,FALSE)</f>
        <v>Non Metropolitan Fire Authorities</v>
      </c>
      <c r="D4204" t="str">
        <f>VLOOKUP(B4204,lookup!A:D,4,FALSE)</f>
        <v>E31000020</v>
      </c>
      <c r="E4204" t="s">
        <v>175</v>
      </c>
      <c r="F4204" t="s">
        <v>150</v>
      </c>
      <c r="G4204" s="29">
        <v>184</v>
      </c>
      <c r="H4204" s="145"/>
      <c r="I4204" s="144">
        <v>184</v>
      </c>
      <c r="J4204" s="146">
        <f t="shared" si="42"/>
        <v>0</v>
      </c>
    </row>
    <row r="4205" spans="1:10" x14ac:dyDescent="0.3">
      <c r="A4205">
        <v>2016</v>
      </c>
      <c r="B4205" t="s">
        <v>63</v>
      </c>
      <c r="C4205" t="str">
        <f>VLOOKUP(B4205,lookup!A:C,3,FALSE)</f>
        <v>Non Metropolitan Fire Authorities</v>
      </c>
      <c r="D4205" t="str">
        <f>VLOOKUP(B4205,lookup!A:D,4,FALSE)</f>
        <v>E31000020</v>
      </c>
      <c r="E4205" t="s">
        <v>177</v>
      </c>
      <c r="F4205" t="s">
        <v>150</v>
      </c>
      <c r="G4205" s="29">
        <v>1</v>
      </c>
      <c r="H4205" s="145"/>
      <c r="I4205" s="144">
        <v>1</v>
      </c>
      <c r="J4205" s="146">
        <f t="shared" si="42"/>
        <v>0</v>
      </c>
    </row>
    <row r="4206" spans="1:10" x14ac:dyDescent="0.3">
      <c r="A4206">
        <v>2016</v>
      </c>
      <c r="B4206" t="s">
        <v>63</v>
      </c>
      <c r="C4206" t="str">
        <f>VLOOKUP(B4206,lookup!A:C,3,FALSE)</f>
        <v>Non Metropolitan Fire Authorities</v>
      </c>
      <c r="D4206" t="str">
        <f>VLOOKUP(B4206,lookup!A:D,4,FALSE)</f>
        <v>E31000020</v>
      </c>
      <c r="E4206" t="s">
        <v>178</v>
      </c>
      <c r="F4206" t="s">
        <v>150</v>
      </c>
      <c r="G4206" s="29">
        <v>2</v>
      </c>
      <c r="H4206" s="145"/>
      <c r="I4206" s="144">
        <v>2</v>
      </c>
      <c r="J4206" s="146">
        <f t="shared" si="42"/>
        <v>0</v>
      </c>
    </row>
    <row r="4207" spans="1:10" x14ac:dyDescent="0.3">
      <c r="A4207">
        <v>2016</v>
      </c>
      <c r="B4207" t="s">
        <v>63</v>
      </c>
      <c r="C4207" t="str">
        <f>VLOOKUP(B4207,lookup!A:C,3,FALSE)</f>
        <v>Non Metropolitan Fire Authorities</v>
      </c>
      <c r="D4207" t="str">
        <f>VLOOKUP(B4207,lookup!A:D,4,FALSE)</f>
        <v>E31000020</v>
      </c>
      <c r="E4207" t="s">
        <v>179</v>
      </c>
      <c r="F4207" t="s">
        <v>150</v>
      </c>
      <c r="G4207" s="29">
        <v>0</v>
      </c>
      <c r="H4207" s="145"/>
      <c r="I4207" s="144">
        <v>0</v>
      </c>
      <c r="J4207" s="146">
        <f t="shared" si="42"/>
        <v>0</v>
      </c>
    </row>
    <row r="4208" spans="1:10" x14ac:dyDescent="0.3">
      <c r="A4208">
        <v>2016</v>
      </c>
      <c r="B4208" t="s">
        <v>63</v>
      </c>
      <c r="C4208" t="str">
        <f>VLOOKUP(B4208,lookup!A:C,3,FALSE)</f>
        <v>Non Metropolitan Fire Authorities</v>
      </c>
      <c r="D4208" t="str">
        <f>VLOOKUP(B4208,lookup!A:D,4,FALSE)</f>
        <v>E31000020</v>
      </c>
      <c r="E4208" s="32" t="s">
        <v>1087</v>
      </c>
      <c r="F4208" t="s">
        <v>150</v>
      </c>
      <c r="G4208" s="29">
        <v>0</v>
      </c>
      <c r="H4208" s="145"/>
      <c r="I4208" s="144">
        <v>0</v>
      </c>
      <c r="J4208" s="146">
        <f t="shared" si="42"/>
        <v>0</v>
      </c>
    </row>
    <row r="4209" spans="1:10" x14ac:dyDescent="0.3">
      <c r="A4209">
        <v>2016</v>
      </c>
      <c r="B4209" t="s">
        <v>63</v>
      </c>
      <c r="C4209" t="str">
        <f>VLOOKUP(B4209,lookup!A:C,3,FALSE)</f>
        <v>Non Metropolitan Fire Authorities</v>
      </c>
      <c r="D4209" t="str">
        <f>VLOOKUP(B4209,lookup!A:D,4,FALSE)</f>
        <v>E31000020</v>
      </c>
      <c r="E4209" t="s">
        <v>176</v>
      </c>
      <c r="F4209" t="s">
        <v>150</v>
      </c>
      <c r="G4209" s="29">
        <v>45</v>
      </c>
      <c r="H4209" s="145"/>
      <c r="I4209" s="144">
        <v>45</v>
      </c>
      <c r="J4209" s="146">
        <f t="shared" si="42"/>
        <v>0</v>
      </c>
    </row>
    <row r="4210" spans="1:10" x14ac:dyDescent="0.3">
      <c r="A4210">
        <v>2016</v>
      </c>
      <c r="B4210" t="s">
        <v>181</v>
      </c>
      <c r="C4210" t="str">
        <f>VLOOKUP(B4210,lookup!A:C,3,FALSE)</f>
        <v>Non Metropolitan Fire Authorities</v>
      </c>
      <c r="D4210" t="str">
        <f>VLOOKUP(B4210,lookup!A:D,4,FALSE)</f>
        <v>E31000021</v>
      </c>
      <c r="E4210" t="s">
        <v>175</v>
      </c>
      <c r="F4210" t="s">
        <v>157</v>
      </c>
      <c r="G4210" s="29">
        <v>74</v>
      </c>
      <c r="H4210" s="145"/>
      <c r="I4210" s="144">
        <v>74</v>
      </c>
      <c r="J4210" s="146">
        <f t="shared" si="42"/>
        <v>0</v>
      </c>
    </row>
    <row r="4211" spans="1:10" x14ac:dyDescent="0.3">
      <c r="A4211">
        <v>2016</v>
      </c>
      <c r="B4211" t="s">
        <v>181</v>
      </c>
      <c r="C4211" t="str">
        <f>VLOOKUP(B4211,lookup!A:C,3,FALSE)</f>
        <v>Non Metropolitan Fire Authorities</v>
      </c>
      <c r="D4211" t="str">
        <f>VLOOKUP(B4211,lookup!A:D,4,FALSE)</f>
        <v>E31000021</v>
      </c>
      <c r="E4211" t="s">
        <v>177</v>
      </c>
      <c r="F4211" t="s">
        <v>157</v>
      </c>
      <c r="G4211" s="29">
        <v>0</v>
      </c>
      <c r="H4211" s="145"/>
      <c r="I4211" s="144">
        <v>0</v>
      </c>
      <c r="J4211" s="146">
        <f t="shared" si="42"/>
        <v>0</v>
      </c>
    </row>
    <row r="4212" spans="1:10" x14ac:dyDescent="0.3">
      <c r="A4212">
        <v>2016</v>
      </c>
      <c r="B4212" t="s">
        <v>181</v>
      </c>
      <c r="C4212" t="str">
        <f>VLOOKUP(B4212,lookup!A:C,3,FALSE)</f>
        <v>Non Metropolitan Fire Authorities</v>
      </c>
      <c r="D4212" t="str">
        <f>VLOOKUP(B4212,lookup!A:D,4,FALSE)</f>
        <v>E31000021</v>
      </c>
      <c r="E4212" t="s">
        <v>178</v>
      </c>
      <c r="F4212" t="s">
        <v>157</v>
      </c>
      <c r="G4212" s="29">
        <v>0</v>
      </c>
      <c r="H4212" s="145"/>
      <c r="I4212" s="144">
        <v>0</v>
      </c>
      <c r="J4212" s="146">
        <f t="shared" si="42"/>
        <v>0</v>
      </c>
    </row>
    <row r="4213" spans="1:10" x14ac:dyDescent="0.3">
      <c r="A4213">
        <v>2016</v>
      </c>
      <c r="B4213" t="s">
        <v>181</v>
      </c>
      <c r="C4213" t="str">
        <f>VLOOKUP(B4213,lookup!A:C,3,FALSE)</f>
        <v>Non Metropolitan Fire Authorities</v>
      </c>
      <c r="D4213" t="str">
        <f>VLOOKUP(B4213,lookup!A:D,4,FALSE)</f>
        <v>E31000021</v>
      </c>
      <c r="E4213" t="s">
        <v>179</v>
      </c>
      <c r="F4213" t="s">
        <v>157</v>
      </c>
      <c r="G4213" s="29">
        <v>0</v>
      </c>
      <c r="H4213" s="145"/>
      <c r="I4213" s="144">
        <v>0</v>
      </c>
      <c r="J4213" s="146">
        <f t="shared" si="42"/>
        <v>0</v>
      </c>
    </row>
    <row r="4214" spans="1:10" x14ac:dyDescent="0.3">
      <c r="A4214">
        <v>2016</v>
      </c>
      <c r="B4214" t="s">
        <v>181</v>
      </c>
      <c r="C4214" t="str">
        <f>VLOOKUP(B4214,lookup!A:C,3,FALSE)</f>
        <v>Non Metropolitan Fire Authorities</v>
      </c>
      <c r="D4214" t="str">
        <f>VLOOKUP(B4214,lookup!A:D,4,FALSE)</f>
        <v>E31000021</v>
      </c>
      <c r="E4214" s="32" t="s">
        <v>1087</v>
      </c>
      <c r="F4214" t="s">
        <v>157</v>
      </c>
      <c r="G4214" s="29">
        <v>0</v>
      </c>
      <c r="H4214" s="145"/>
      <c r="I4214" s="144">
        <v>0</v>
      </c>
      <c r="J4214" s="146">
        <f t="shared" si="42"/>
        <v>0</v>
      </c>
    </row>
    <row r="4215" spans="1:10" x14ac:dyDescent="0.3">
      <c r="A4215">
        <v>2016</v>
      </c>
      <c r="B4215" t="s">
        <v>181</v>
      </c>
      <c r="C4215" t="str">
        <f>VLOOKUP(B4215,lookup!A:C,3,FALSE)</f>
        <v>Non Metropolitan Fire Authorities</v>
      </c>
      <c r="D4215" t="str">
        <f>VLOOKUP(B4215,lookup!A:D,4,FALSE)</f>
        <v>E31000021</v>
      </c>
      <c r="E4215" t="s">
        <v>176</v>
      </c>
      <c r="F4215" t="s">
        <v>157</v>
      </c>
      <c r="G4215" s="29">
        <v>0</v>
      </c>
      <c r="H4215" s="145"/>
      <c r="I4215" s="144">
        <v>0</v>
      </c>
      <c r="J4215" s="146">
        <f t="shared" si="42"/>
        <v>0</v>
      </c>
    </row>
    <row r="4216" spans="1:10" x14ac:dyDescent="0.3">
      <c r="A4216">
        <v>2016</v>
      </c>
      <c r="B4216" t="s">
        <v>181</v>
      </c>
      <c r="C4216" t="str">
        <f>VLOOKUP(B4216,lookup!A:C,3,FALSE)</f>
        <v>Non Metropolitan Fire Authorities</v>
      </c>
      <c r="D4216" t="str">
        <f>VLOOKUP(B4216,lookup!A:D,4,FALSE)</f>
        <v>E31000021</v>
      </c>
      <c r="E4216" t="s">
        <v>175</v>
      </c>
      <c r="F4216" t="s">
        <v>158</v>
      </c>
      <c r="G4216" s="29">
        <v>103</v>
      </c>
      <c r="H4216" s="145"/>
      <c r="I4216" s="144">
        <v>103</v>
      </c>
      <c r="J4216" s="146">
        <f t="shared" si="42"/>
        <v>0</v>
      </c>
    </row>
    <row r="4217" spans="1:10" x14ac:dyDescent="0.3">
      <c r="A4217">
        <v>2016</v>
      </c>
      <c r="B4217" t="s">
        <v>181</v>
      </c>
      <c r="C4217" t="str">
        <f>VLOOKUP(B4217,lookup!A:C,3,FALSE)</f>
        <v>Non Metropolitan Fire Authorities</v>
      </c>
      <c r="D4217" t="str">
        <f>VLOOKUP(B4217,lookup!A:D,4,FALSE)</f>
        <v>E31000021</v>
      </c>
      <c r="E4217" t="s">
        <v>177</v>
      </c>
      <c r="F4217" t="s">
        <v>158</v>
      </c>
      <c r="G4217" s="29">
        <v>0</v>
      </c>
      <c r="H4217" s="145"/>
      <c r="I4217" s="144">
        <v>0</v>
      </c>
      <c r="J4217" s="146">
        <f t="shared" si="42"/>
        <v>0</v>
      </c>
    </row>
    <row r="4218" spans="1:10" x14ac:dyDescent="0.3">
      <c r="A4218">
        <v>2016</v>
      </c>
      <c r="B4218" t="s">
        <v>181</v>
      </c>
      <c r="C4218" t="str">
        <f>VLOOKUP(B4218,lookup!A:C,3,FALSE)</f>
        <v>Non Metropolitan Fire Authorities</v>
      </c>
      <c r="D4218" t="str">
        <f>VLOOKUP(B4218,lookup!A:D,4,FALSE)</f>
        <v>E31000021</v>
      </c>
      <c r="E4218" t="s">
        <v>178</v>
      </c>
      <c r="F4218" t="s">
        <v>158</v>
      </c>
      <c r="G4218" s="29">
        <v>0</v>
      </c>
      <c r="H4218" s="145"/>
      <c r="I4218" s="144">
        <v>0</v>
      </c>
      <c r="J4218" s="146">
        <f t="shared" si="42"/>
        <v>0</v>
      </c>
    </row>
    <row r="4219" spans="1:10" x14ac:dyDescent="0.3">
      <c r="A4219">
        <v>2016</v>
      </c>
      <c r="B4219" t="s">
        <v>181</v>
      </c>
      <c r="C4219" t="str">
        <f>VLOOKUP(B4219,lookup!A:C,3,FALSE)</f>
        <v>Non Metropolitan Fire Authorities</v>
      </c>
      <c r="D4219" t="str">
        <f>VLOOKUP(B4219,lookup!A:D,4,FALSE)</f>
        <v>E31000021</v>
      </c>
      <c r="E4219" t="s">
        <v>179</v>
      </c>
      <c r="F4219" t="s">
        <v>158</v>
      </c>
      <c r="G4219" s="29">
        <v>1</v>
      </c>
      <c r="H4219" s="145"/>
      <c r="I4219" s="144">
        <v>1</v>
      </c>
      <c r="J4219" s="146">
        <f t="shared" si="42"/>
        <v>0</v>
      </c>
    </row>
    <row r="4220" spans="1:10" x14ac:dyDescent="0.3">
      <c r="A4220">
        <v>2016</v>
      </c>
      <c r="B4220" t="s">
        <v>181</v>
      </c>
      <c r="C4220" t="str">
        <f>VLOOKUP(B4220,lookup!A:C,3,FALSE)</f>
        <v>Non Metropolitan Fire Authorities</v>
      </c>
      <c r="D4220" t="str">
        <f>VLOOKUP(B4220,lookup!A:D,4,FALSE)</f>
        <v>E31000021</v>
      </c>
      <c r="E4220" s="32" t="s">
        <v>1087</v>
      </c>
      <c r="F4220" t="s">
        <v>158</v>
      </c>
      <c r="G4220" s="29">
        <v>0</v>
      </c>
      <c r="H4220" s="145"/>
      <c r="I4220" s="144">
        <v>0</v>
      </c>
      <c r="J4220" s="146">
        <f t="shared" si="42"/>
        <v>0</v>
      </c>
    </row>
    <row r="4221" spans="1:10" x14ac:dyDescent="0.3">
      <c r="A4221">
        <v>2016</v>
      </c>
      <c r="B4221" t="s">
        <v>181</v>
      </c>
      <c r="C4221" t="str">
        <f>VLOOKUP(B4221,lookup!A:C,3,FALSE)</f>
        <v>Non Metropolitan Fire Authorities</v>
      </c>
      <c r="D4221" t="str">
        <f>VLOOKUP(B4221,lookup!A:D,4,FALSE)</f>
        <v>E31000021</v>
      </c>
      <c r="E4221" t="s">
        <v>176</v>
      </c>
      <c r="F4221" t="s">
        <v>158</v>
      </c>
      <c r="G4221" s="29">
        <v>0</v>
      </c>
      <c r="H4221" s="145"/>
      <c r="I4221" s="144">
        <v>0</v>
      </c>
      <c r="J4221" s="146">
        <f t="shared" si="42"/>
        <v>0</v>
      </c>
    </row>
    <row r="4222" spans="1:10" x14ac:dyDescent="0.3">
      <c r="A4222">
        <v>2016</v>
      </c>
      <c r="B4222" t="s">
        <v>181</v>
      </c>
      <c r="C4222" t="str">
        <f>VLOOKUP(B4222,lookup!A:C,3,FALSE)</f>
        <v>Non Metropolitan Fire Authorities</v>
      </c>
      <c r="D4222" t="str">
        <f>VLOOKUP(B4222,lookup!A:D,4,FALSE)</f>
        <v>E31000021</v>
      </c>
      <c r="E4222" t="s">
        <v>175</v>
      </c>
      <c r="F4222" t="s">
        <v>149</v>
      </c>
      <c r="G4222" s="29">
        <v>0</v>
      </c>
      <c r="H4222" s="145"/>
      <c r="I4222" s="144">
        <v>0</v>
      </c>
      <c r="J4222" s="146">
        <f t="shared" si="42"/>
        <v>0</v>
      </c>
    </row>
    <row r="4223" spans="1:10" x14ac:dyDescent="0.3">
      <c r="A4223">
        <v>2016</v>
      </c>
      <c r="B4223" t="s">
        <v>181</v>
      </c>
      <c r="C4223" t="str">
        <f>VLOOKUP(B4223,lookup!A:C,3,FALSE)</f>
        <v>Non Metropolitan Fire Authorities</v>
      </c>
      <c r="D4223" t="str">
        <f>VLOOKUP(B4223,lookup!A:D,4,FALSE)</f>
        <v>E31000021</v>
      </c>
      <c r="E4223" t="s">
        <v>177</v>
      </c>
      <c r="F4223" t="s">
        <v>149</v>
      </c>
      <c r="G4223" s="29">
        <v>0</v>
      </c>
      <c r="H4223" s="145"/>
      <c r="I4223" s="144">
        <v>0</v>
      </c>
      <c r="J4223" s="146">
        <f t="shared" si="42"/>
        <v>0</v>
      </c>
    </row>
    <row r="4224" spans="1:10" x14ac:dyDescent="0.3">
      <c r="A4224">
        <v>2016</v>
      </c>
      <c r="B4224" t="s">
        <v>181</v>
      </c>
      <c r="C4224" t="str">
        <f>VLOOKUP(B4224,lookup!A:C,3,FALSE)</f>
        <v>Non Metropolitan Fire Authorities</v>
      </c>
      <c r="D4224" t="str">
        <f>VLOOKUP(B4224,lookup!A:D,4,FALSE)</f>
        <v>E31000021</v>
      </c>
      <c r="E4224" t="s">
        <v>178</v>
      </c>
      <c r="F4224" t="s">
        <v>149</v>
      </c>
      <c r="G4224" s="29">
        <v>0</v>
      </c>
      <c r="H4224" s="145"/>
      <c r="I4224" s="144">
        <v>0</v>
      </c>
      <c r="J4224" s="146">
        <f t="shared" si="42"/>
        <v>0</v>
      </c>
    </row>
    <row r="4225" spans="1:10" x14ac:dyDescent="0.3">
      <c r="A4225">
        <v>2016</v>
      </c>
      <c r="B4225" t="s">
        <v>181</v>
      </c>
      <c r="C4225" t="str">
        <f>VLOOKUP(B4225,lookup!A:C,3,FALSE)</f>
        <v>Non Metropolitan Fire Authorities</v>
      </c>
      <c r="D4225" t="str">
        <f>VLOOKUP(B4225,lookup!A:D,4,FALSE)</f>
        <v>E31000021</v>
      </c>
      <c r="E4225" t="s">
        <v>179</v>
      </c>
      <c r="F4225" t="s">
        <v>149</v>
      </c>
      <c r="G4225" s="29">
        <v>0</v>
      </c>
      <c r="H4225" s="145"/>
      <c r="I4225" s="144">
        <v>0</v>
      </c>
      <c r="J4225" s="146">
        <f t="shared" si="42"/>
        <v>0</v>
      </c>
    </row>
    <row r="4226" spans="1:10" x14ac:dyDescent="0.3">
      <c r="A4226">
        <v>2016</v>
      </c>
      <c r="B4226" t="s">
        <v>181</v>
      </c>
      <c r="C4226" t="str">
        <f>VLOOKUP(B4226,lookup!A:C,3,FALSE)</f>
        <v>Non Metropolitan Fire Authorities</v>
      </c>
      <c r="D4226" t="str">
        <f>VLOOKUP(B4226,lookup!A:D,4,FALSE)</f>
        <v>E31000021</v>
      </c>
      <c r="E4226" s="32" t="s">
        <v>1087</v>
      </c>
      <c r="F4226" t="s">
        <v>149</v>
      </c>
      <c r="G4226" s="29">
        <v>0</v>
      </c>
      <c r="H4226" s="145"/>
      <c r="I4226" s="144">
        <v>0</v>
      </c>
      <c r="J4226" s="146">
        <f t="shared" si="42"/>
        <v>0</v>
      </c>
    </row>
    <row r="4227" spans="1:10" x14ac:dyDescent="0.3">
      <c r="A4227">
        <v>2016</v>
      </c>
      <c r="B4227" t="s">
        <v>181</v>
      </c>
      <c r="C4227" t="str">
        <f>VLOOKUP(B4227,lookup!A:C,3,FALSE)</f>
        <v>Non Metropolitan Fire Authorities</v>
      </c>
      <c r="D4227" t="str">
        <f>VLOOKUP(B4227,lookup!A:D,4,FALSE)</f>
        <v>E31000021</v>
      </c>
      <c r="E4227" t="s">
        <v>176</v>
      </c>
      <c r="F4227" t="s">
        <v>149</v>
      </c>
      <c r="G4227" s="29">
        <v>0</v>
      </c>
      <c r="H4227" s="145"/>
      <c r="I4227" s="144">
        <v>0</v>
      </c>
      <c r="J4227" s="146">
        <f t="shared" ref="J4227:J4290" si="43">G4227-I4227</f>
        <v>0</v>
      </c>
    </row>
    <row r="4228" spans="1:10" x14ac:dyDescent="0.3">
      <c r="A4228">
        <v>2016</v>
      </c>
      <c r="B4228" t="s">
        <v>181</v>
      </c>
      <c r="C4228" t="str">
        <f>VLOOKUP(B4228,lookup!A:C,3,FALSE)</f>
        <v>Non Metropolitan Fire Authorities</v>
      </c>
      <c r="D4228" t="str">
        <f>VLOOKUP(B4228,lookup!A:D,4,FALSE)</f>
        <v>E31000021</v>
      </c>
      <c r="E4228" t="s">
        <v>175</v>
      </c>
      <c r="F4228" t="s">
        <v>150</v>
      </c>
      <c r="G4228" s="29">
        <v>23</v>
      </c>
      <c r="H4228" s="145"/>
      <c r="I4228" s="144">
        <v>23</v>
      </c>
      <c r="J4228" s="146">
        <f t="shared" si="43"/>
        <v>0</v>
      </c>
    </row>
    <row r="4229" spans="1:10" x14ac:dyDescent="0.3">
      <c r="A4229">
        <v>2016</v>
      </c>
      <c r="B4229" t="s">
        <v>181</v>
      </c>
      <c r="C4229" t="str">
        <f>VLOOKUP(B4229,lookup!A:C,3,FALSE)</f>
        <v>Non Metropolitan Fire Authorities</v>
      </c>
      <c r="D4229" t="str">
        <f>VLOOKUP(B4229,lookup!A:D,4,FALSE)</f>
        <v>E31000021</v>
      </c>
      <c r="E4229" t="s">
        <v>177</v>
      </c>
      <c r="F4229" t="s">
        <v>150</v>
      </c>
      <c r="G4229" s="29">
        <v>0</v>
      </c>
      <c r="H4229" s="145"/>
      <c r="I4229" s="144">
        <v>0</v>
      </c>
      <c r="J4229" s="146">
        <f t="shared" si="43"/>
        <v>0</v>
      </c>
    </row>
    <row r="4230" spans="1:10" x14ac:dyDescent="0.3">
      <c r="A4230">
        <v>2016</v>
      </c>
      <c r="B4230" t="s">
        <v>181</v>
      </c>
      <c r="C4230" t="str">
        <f>VLOOKUP(B4230,lookup!A:C,3,FALSE)</f>
        <v>Non Metropolitan Fire Authorities</v>
      </c>
      <c r="D4230" t="str">
        <f>VLOOKUP(B4230,lookup!A:D,4,FALSE)</f>
        <v>E31000021</v>
      </c>
      <c r="E4230" t="s">
        <v>178</v>
      </c>
      <c r="F4230" t="s">
        <v>150</v>
      </c>
      <c r="G4230" s="29">
        <v>0</v>
      </c>
      <c r="H4230" s="145"/>
      <c r="I4230" s="144">
        <v>0</v>
      </c>
      <c r="J4230" s="146">
        <f t="shared" si="43"/>
        <v>0</v>
      </c>
    </row>
    <row r="4231" spans="1:10" x14ac:dyDescent="0.3">
      <c r="A4231">
        <v>2016</v>
      </c>
      <c r="B4231" t="s">
        <v>181</v>
      </c>
      <c r="C4231" t="str">
        <f>VLOOKUP(B4231,lookup!A:C,3,FALSE)</f>
        <v>Non Metropolitan Fire Authorities</v>
      </c>
      <c r="D4231" t="str">
        <f>VLOOKUP(B4231,lookup!A:D,4,FALSE)</f>
        <v>E31000021</v>
      </c>
      <c r="E4231" t="s">
        <v>179</v>
      </c>
      <c r="F4231" t="s">
        <v>150</v>
      </c>
      <c r="G4231" s="29">
        <v>0</v>
      </c>
      <c r="H4231" s="145"/>
      <c r="I4231" s="144">
        <v>0</v>
      </c>
      <c r="J4231" s="146">
        <f t="shared" si="43"/>
        <v>0</v>
      </c>
    </row>
    <row r="4232" spans="1:10" x14ac:dyDescent="0.3">
      <c r="A4232">
        <v>2016</v>
      </c>
      <c r="B4232" t="s">
        <v>181</v>
      </c>
      <c r="C4232" t="str">
        <f>VLOOKUP(B4232,lookup!A:C,3,FALSE)</f>
        <v>Non Metropolitan Fire Authorities</v>
      </c>
      <c r="D4232" t="str">
        <f>VLOOKUP(B4232,lookup!A:D,4,FALSE)</f>
        <v>E31000021</v>
      </c>
      <c r="E4232" s="32" t="s">
        <v>1087</v>
      </c>
      <c r="F4232" t="s">
        <v>150</v>
      </c>
      <c r="G4232" s="29">
        <v>0</v>
      </c>
      <c r="H4232" s="145"/>
      <c r="I4232" s="144">
        <v>0</v>
      </c>
      <c r="J4232" s="146">
        <f t="shared" si="43"/>
        <v>0</v>
      </c>
    </row>
    <row r="4233" spans="1:10" x14ac:dyDescent="0.3">
      <c r="A4233">
        <v>2016</v>
      </c>
      <c r="B4233" t="s">
        <v>181</v>
      </c>
      <c r="C4233" t="str">
        <f>VLOOKUP(B4233,lookup!A:C,3,FALSE)</f>
        <v>Non Metropolitan Fire Authorities</v>
      </c>
      <c r="D4233" t="str">
        <f>VLOOKUP(B4233,lookup!A:D,4,FALSE)</f>
        <v>E31000021</v>
      </c>
      <c r="E4233" t="s">
        <v>176</v>
      </c>
      <c r="F4233" t="s">
        <v>150</v>
      </c>
      <c r="G4233" s="29">
        <v>0</v>
      </c>
      <c r="H4233" s="145"/>
      <c r="I4233" s="144">
        <v>0</v>
      </c>
      <c r="J4233" s="146">
        <f t="shared" si="43"/>
        <v>0</v>
      </c>
    </row>
    <row r="4234" spans="1:10" x14ac:dyDescent="0.3">
      <c r="A4234">
        <v>2016</v>
      </c>
      <c r="B4234" t="s">
        <v>69</v>
      </c>
      <c r="C4234" t="str">
        <f>VLOOKUP(B4234,lookup!A:C,3,FALSE)</f>
        <v>Non Metropolitan Fire Authorities</v>
      </c>
      <c r="D4234" t="str">
        <f>VLOOKUP(B4234,lookup!A:D,4,FALSE)</f>
        <v>E31000039</v>
      </c>
      <c r="E4234" t="s">
        <v>175</v>
      </c>
      <c r="F4234" t="s">
        <v>157</v>
      </c>
      <c r="G4234" s="29">
        <v>0</v>
      </c>
      <c r="H4234" s="145"/>
      <c r="I4234" s="144">
        <v>0</v>
      </c>
      <c r="J4234" s="146">
        <f t="shared" si="43"/>
        <v>0</v>
      </c>
    </row>
    <row r="4235" spans="1:10" x14ac:dyDescent="0.3">
      <c r="A4235">
        <v>2016</v>
      </c>
      <c r="B4235" t="s">
        <v>69</v>
      </c>
      <c r="C4235" t="str">
        <f>VLOOKUP(B4235,lookup!A:C,3,FALSE)</f>
        <v>Non Metropolitan Fire Authorities</v>
      </c>
      <c r="D4235" t="str">
        <f>VLOOKUP(B4235,lookup!A:D,4,FALSE)</f>
        <v>E31000039</v>
      </c>
      <c r="E4235" t="s">
        <v>177</v>
      </c>
      <c r="F4235" t="s">
        <v>157</v>
      </c>
      <c r="G4235" s="29">
        <v>0</v>
      </c>
      <c r="H4235" s="145"/>
      <c r="I4235" s="144">
        <v>0</v>
      </c>
      <c r="J4235" s="146">
        <f t="shared" si="43"/>
        <v>0</v>
      </c>
    </row>
    <row r="4236" spans="1:10" x14ac:dyDescent="0.3">
      <c r="A4236">
        <v>2016</v>
      </c>
      <c r="B4236" t="s">
        <v>69</v>
      </c>
      <c r="C4236" t="str">
        <f>VLOOKUP(B4236,lookup!A:C,3,FALSE)</f>
        <v>Non Metropolitan Fire Authorities</v>
      </c>
      <c r="D4236" t="str">
        <f>VLOOKUP(B4236,lookup!A:D,4,FALSE)</f>
        <v>E31000039</v>
      </c>
      <c r="E4236" t="s">
        <v>178</v>
      </c>
      <c r="F4236" t="s">
        <v>157</v>
      </c>
      <c r="G4236" s="29">
        <v>0</v>
      </c>
      <c r="H4236" s="145"/>
      <c r="I4236" s="144">
        <v>0</v>
      </c>
      <c r="J4236" s="146">
        <f t="shared" si="43"/>
        <v>0</v>
      </c>
    </row>
    <row r="4237" spans="1:10" x14ac:dyDescent="0.3">
      <c r="A4237">
        <v>2016</v>
      </c>
      <c r="B4237" t="s">
        <v>69</v>
      </c>
      <c r="C4237" t="str">
        <f>VLOOKUP(B4237,lookup!A:C,3,FALSE)</f>
        <v>Non Metropolitan Fire Authorities</v>
      </c>
      <c r="D4237" t="str">
        <f>VLOOKUP(B4237,lookup!A:D,4,FALSE)</f>
        <v>E31000039</v>
      </c>
      <c r="E4237" t="s">
        <v>179</v>
      </c>
      <c r="F4237" t="s">
        <v>157</v>
      </c>
      <c r="G4237" s="29">
        <v>0</v>
      </c>
      <c r="H4237" s="145"/>
      <c r="I4237" s="144">
        <v>0</v>
      </c>
      <c r="J4237" s="146">
        <f t="shared" si="43"/>
        <v>0</v>
      </c>
    </row>
    <row r="4238" spans="1:10" x14ac:dyDescent="0.3">
      <c r="A4238">
        <v>2016</v>
      </c>
      <c r="B4238" t="s">
        <v>69</v>
      </c>
      <c r="C4238" t="str">
        <f>VLOOKUP(B4238,lookup!A:C,3,FALSE)</f>
        <v>Non Metropolitan Fire Authorities</v>
      </c>
      <c r="D4238" t="str">
        <f>VLOOKUP(B4238,lookup!A:D,4,FALSE)</f>
        <v>E31000039</v>
      </c>
      <c r="E4238" s="32" t="s">
        <v>1087</v>
      </c>
      <c r="F4238" t="s">
        <v>157</v>
      </c>
      <c r="G4238" s="29">
        <v>0</v>
      </c>
      <c r="H4238" s="145"/>
      <c r="I4238" s="144">
        <v>0</v>
      </c>
      <c r="J4238" s="146">
        <f t="shared" si="43"/>
        <v>0</v>
      </c>
    </row>
    <row r="4239" spans="1:10" x14ac:dyDescent="0.3">
      <c r="A4239">
        <v>2016</v>
      </c>
      <c r="B4239" t="s">
        <v>69</v>
      </c>
      <c r="C4239" t="str">
        <f>VLOOKUP(B4239,lookup!A:C,3,FALSE)</f>
        <v>Non Metropolitan Fire Authorities</v>
      </c>
      <c r="D4239" t="str">
        <f>VLOOKUP(B4239,lookup!A:D,4,FALSE)</f>
        <v>E31000039</v>
      </c>
      <c r="E4239" t="s">
        <v>176</v>
      </c>
      <c r="F4239" t="s">
        <v>157</v>
      </c>
      <c r="G4239" s="29">
        <v>0</v>
      </c>
      <c r="H4239" s="145"/>
      <c r="I4239" s="144">
        <v>0</v>
      </c>
      <c r="J4239" s="146">
        <f t="shared" si="43"/>
        <v>0</v>
      </c>
    </row>
    <row r="4240" spans="1:10" x14ac:dyDescent="0.3">
      <c r="A4240">
        <v>2016</v>
      </c>
      <c r="B4240" t="s">
        <v>69</v>
      </c>
      <c r="C4240" t="str">
        <f>VLOOKUP(B4240,lookup!A:C,3,FALSE)</f>
        <v>Non Metropolitan Fire Authorities</v>
      </c>
      <c r="D4240" t="str">
        <f>VLOOKUP(B4240,lookup!A:D,4,FALSE)</f>
        <v>E31000039</v>
      </c>
      <c r="E4240" t="s">
        <v>175</v>
      </c>
      <c r="F4240" t="s">
        <v>158</v>
      </c>
      <c r="G4240" s="29">
        <v>0</v>
      </c>
      <c r="H4240" s="145"/>
      <c r="I4240" s="144">
        <v>0</v>
      </c>
      <c r="J4240" s="146">
        <f t="shared" si="43"/>
        <v>0</v>
      </c>
    </row>
    <row r="4241" spans="1:10" x14ac:dyDescent="0.3">
      <c r="A4241">
        <v>2016</v>
      </c>
      <c r="B4241" t="s">
        <v>69</v>
      </c>
      <c r="C4241" t="str">
        <f>VLOOKUP(B4241,lookup!A:C,3,FALSE)</f>
        <v>Non Metropolitan Fire Authorities</v>
      </c>
      <c r="D4241" t="str">
        <f>VLOOKUP(B4241,lookup!A:D,4,FALSE)</f>
        <v>E31000039</v>
      </c>
      <c r="E4241" t="s">
        <v>177</v>
      </c>
      <c r="F4241" t="s">
        <v>158</v>
      </c>
      <c r="G4241" s="29">
        <v>0</v>
      </c>
      <c r="H4241" s="145"/>
      <c r="I4241" s="144">
        <v>0</v>
      </c>
      <c r="J4241" s="146">
        <f t="shared" si="43"/>
        <v>0</v>
      </c>
    </row>
    <row r="4242" spans="1:10" x14ac:dyDescent="0.3">
      <c r="A4242">
        <v>2016</v>
      </c>
      <c r="B4242" t="s">
        <v>69</v>
      </c>
      <c r="C4242" t="str">
        <f>VLOOKUP(B4242,lookup!A:C,3,FALSE)</f>
        <v>Non Metropolitan Fire Authorities</v>
      </c>
      <c r="D4242" t="str">
        <f>VLOOKUP(B4242,lookup!A:D,4,FALSE)</f>
        <v>E31000039</v>
      </c>
      <c r="E4242" t="s">
        <v>178</v>
      </c>
      <c r="F4242" t="s">
        <v>158</v>
      </c>
      <c r="G4242" s="29">
        <v>0</v>
      </c>
      <c r="H4242" s="145"/>
      <c r="I4242" s="144">
        <v>0</v>
      </c>
      <c r="J4242" s="146">
        <f t="shared" si="43"/>
        <v>0</v>
      </c>
    </row>
    <row r="4243" spans="1:10" x14ac:dyDescent="0.3">
      <c r="A4243">
        <v>2016</v>
      </c>
      <c r="B4243" t="s">
        <v>69</v>
      </c>
      <c r="C4243" t="str">
        <f>VLOOKUP(B4243,lookup!A:C,3,FALSE)</f>
        <v>Non Metropolitan Fire Authorities</v>
      </c>
      <c r="D4243" t="str">
        <f>VLOOKUP(B4243,lookup!A:D,4,FALSE)</f>
        <v>E31000039</v>
      </c>
      <c r="E4243" t="s">
        <v>179</v>
      </c>
      <c r="F4243" t="s">
        <v>158</v>
      </c>
      <c r="G4243" s="29">
        <v>0</v>
      </c>
      <c r="H4243" s="145"/>
      <c r="I4243" s="144">
        <v>0</v>
      </c>
      <c r="J4243" s="146">
        <f t="shared" si="43"/>
        <v>0</v>
      </c>
    </row>
    <row r="4244" spans="1:10" x14ac:dyDescent="0.3">
      <c r="A4244">
        <v>2016</v>
      </c>
      <c r="B4244" t="s">
        <v>69</v>
      </c>
      <c r="C4244" t="str">
        <f>VLOOKUP(B4244,lookup!A:C,3,FALSE)</f>
        <v>Non Metropolitan Fire Authorities</v>
      </c>
      <c r="D4244" t="str">
        <f>VLOOKUP(B4244,lookup!A:D,4,FALSE)</f>
        <v>E31000039</v>
      </c>
      <c r="E4244" s="32" t="s">
        <v>1087</v>
      </c>
      <c r="F4244" t="s">
        <v>158</v>
      </c>
      <c r="G4244" s="29">
        <v>0</v>
      </c>
      <c r="H4244" s="145"/>
      <c r="I4244" s="144">
        <v>0</v>
      </c>
      <c r="J4244" s="146">
        <f t="shared" si="43"/>
        <v>0</v>
      </c>
    </row>
    <row r="4245" spans="1:10" x14ac:dyDescent="0.3">
      <c r="A4245">
        <v>2016</v>
      </c>
      <c r="B4245" t="s">
        <v>69</v>
      </c>
      <c r="C4245" t="str">
        <f>VLOOKUP(B4245,lookup!A:C,3,FALSE)</f>
        <v>Non Metropolitan Fire Authorities</v>
      </c>
      <c r="D4245" t="str">
        <f>VLOOKUP(B4245,lookup!A:D,4,FALSE)</f>
        <v>E31000039</v>
      </c>
      <c r="E4245" t="s">
        <v>176</v>
      </c>
      <c r="F4245" t="s">
        <v>158</v>
      </c>
      <c r="G4245" s="29">
        <v>39</v>
      </c>
      <c r="H4245" s="145"/>
      <c r="I4245" s="144">
        <v>39</v>
      </c>
      <c r="J4245" s="146">
        <f t="shared" si="43"/>
        <v>0</v>
      </c>
    </row>
    <row r="4246" spans="1:10" x14ac:dyDescent="0.3">
      <c r="A4246">
        <v>2016</v>
      </c>
      <c r="B4246" t="s">
        <v>69</v>
      </c>
      <c r="C4246" t="str">
        <f>VLOOKUP(B4246,lookup!A:C,3,FALSE)</f>
        <v>Non Metropolitan Fire Authorities</v>
      </c>
      <c r="D4246" t="str">
        <f>VLOOKUP(B4246,lookup!A:D,4,FALSE)</f>
        <v>E31000039</v>
      </c>
      <c r="E4246" t="s">
        <v>175</v>
      </c>
      <c r="F4246" t="s">
        <v>149</v>
      </c>
      <c r="G4246" s="29">
        <v>0</v>
      </c>
      <c r="H4246" s="145"/>
      <c r="I4246" s="144">
        <v>0</v>
      </c>
      <c r="J4246" s="146">
        <f t="shared" si="43"/>
        <v>0</v>
      </c>
    </row>
    <row r="4247" spans="1:10" x14ac:dyDescent="0.3">
      <c r="A4247">
        <v>2016</v>
      </c>
      <c r="B4247" t="s">
        <v>69</v>
      </c>
      <c r="C4247" t="str">
        <f>VLOOKUP(B4247,lookup!A:C,3,FALSE)</f>
        <v>Non Metropolitan Fire Authorities</v>
      </c>
      <c r="D4247" t="str">
        <f>VLOOKUP(B4247,lookup!A:D,4,FALSE)</f>
        <v>E31000039</v>
      </c>
      <c r="E4247" t="s">
        <v>177</v>
      </c>
      <c r="F4247" t="s">
        <v>149</v>
      </c>
      <c r="G4247" s="29">
        <v>0</v>
      </c>
      <c r="H4247" s="145"/>
      <c r="I4247" s="144">
        <v>0</v>
      </c>
      <c r="J4247" s="146">
        <f t="shared" si="43"/>
        <v>0</v>
      </c>
    </row>
    <row r="4248" spans="1:10" x14ac:dyDescent="0.3">
      <c r="A4248">
        <v>2016</v>
      </c>
      <c r="B4248" t="s">
        <v>69</v>
      </c>
      <c r="C4248" t="str">
        <f>VLOOKUP(B4248,lookup!A:C,3,FALSE)</f>
        <v>Non Metropolitan Fire Authorities</v>
      </c>
      <c r="D4248" t="str">
        <f>VLOOKUP(B4248,lookup!A:D,4,FALSE)</f>
        <v>E31000039</v>
      </c>
      <c r="E4248" t="s">
        <v>178</v>
      </c>
      <c r="F4248" t="s">
        <v>149</v>
      </c>
      <c r="G4248" s="29">
        <v>0</v>
      </c>
      <c r="H4248" s="145"/>
      <c r="I4248" s="144">
        <v>0</v>
      </c>
      <c r="J4248" s="146">
        <f t="shared" si="43"/>
        <v>0</v>
      </c>
    </row>
    <row r="4249" spans="1:10" x14ac:dyDescent="0.3">
      <c r="A4249">
        <v>2016</v>
      </c>
      <c r="B4249" t="s">
        <v>69</v>
      </c>
      <c r="C4249" t="str">
        <f>VLOOKUP(B4249,lookup!A:C,3,FALSE)</f>
        <v>Non Metropolitan Fire Authorities</v>
      </c>
      <c r="D4249" t="str">
        <f>VLOOKUP(B4249,lookup!A:D,4,FALSE)</f>
        <v>E31000039</v>
      </c>
      <c r="E4249" t="s">
        <v>179</v>
      </c>
      <c r="F4249" t="s">
        <v>149</v>
      </c>
      <c r="G4249" s="29">
        <v>0</v>
      </c>
      <c r="H4249" s="145"/>
      <c r="I4249" s="144">
        <v>0</v>
      </c>
      <c r="J4249" s="146">
        <f t="shared" si="43"/>
        <v>0</v>
      </c>
    </row>
    <row r="4250" spans="1:10" x14ac:dyDescent="0.3">
      <c r="A4250">
        <v>2016</v>
      </c>
      <c r="B4250" t="s">
        <v>69</v>
      </c>
      <c r="C4250" t="str">
        <f>VLOOKUP(B4250,lookup!A:C,3,FALSE)</f>
        <v>Non Metropolitan Fire Authorities</v>
      </c>
      <c r="D4250" t="str">
        <f>VLOOKUP(B4250,lookup!A:D,4,FALSE)</f>
        <v>E31000039</v>
      </c>
      <c r="E4250" s="32" t="s">
        <v>1087</v>
      </c>
      <c r="F4250" t="s">
        <v>149</v>
      </c>
      <c r="G4250" s="29">
        <v>0</v>
      </c>
      <c r="H4250" s="145"/>
      <c r="I4250" s="144">
        <v>0</v>
      </c>
      <c r="J4250" s="146">
        <f t="shared" si="43"/>
        <v>0</v>
      </c>
    </row>
    <row r="4251" spans="1:10" x14ac:dyDescent="0.3">
      <c r="A4251">
        <v>2016</v>
      </c>
      <c r="B4251" t="s">
        <v>69</v>
      </c>
      <c r="C4251" t="str">
        <f>VLOOKUP(B4251,lookup!A:C,3,FALSE)</f>
        <v>Non Metropolitan Fire Authorities</v>
      </c>
      <c r="D4251" t="str">
        <f>VLOOKUP(B4251,lookup!A:D,4,FALSE)</f>
        <v>E31000039</v>
      </c>
      <c r="E4251" t="s">
        <v>176</v>
      </c>
      <c r="F4251" t="s">
        <v>149</v>
      </c>
      <c r="G4251" s="29">
        <v>0</v>
      </c>
      <c r="H4251" s="145"/>
      <c r="I4251" s="144">
        <v>0</v>
      </c>
      <c r="J4251" s="146">
        <f t="shared" si="43"/>
        <v>0</v>
      </c>
    </row>
    <row r="4252" spans="1:10" x14ac:dyDescent="0.3">
      <c r="A4252">
        <v>2016</v>
      </c>
      <c r="B4252" t="s">
        <v>69</v>
      </c>
      <c r="C4252" t="str">
        <f>VLOOKUP(B4252,lookup!A:C,3,FALSE)</f>
        <v>Non Metropolitan Fire Authorities</v>
      </c>
      <c r="D4252" t="str">
        <f>VLOOKUP(B4252,lookup!A:D,4,FALSE)</f>
        <v>E31000039</v>
      </c>
      <c r="E4252" t="s">
        <v>175</v>
      </c>
      <c r="F4252" t="s">
        <v>150</v>
      </c>
      <c r="G4252" s="29">
        <v>0</v>
      </c>
      <c r="H4252" s="145"/>
      <c r="I4252" s="144">
        <v>0</v>
      </c>
      <c r="J4252" s="146">
        <f t="shared" si="43"/>
        <v>0</v>
      </c>
    </row>
    <row r="4253" spans="1:10" x14ac:dyDescent="0.3">
      <c r="A4253">
        <v>2016</v>
      </c>
      <c r="B4253" t="s">
        <v>69</v>
      </c>
      <c r="C4253" t="str">
        <f>VLOOKUP(B4253,lookup!A:C,3,FALSE)</f>
        <v>Non Metropolitan Fire Authorities</v>
      </c>
      <c r="D4253" t="str">
        <f>VLOOKUP(B4253,lookup!A:D,4,FALSE)</f>
        <v>E31000039</v>
      </c>
      <c r="E4253" t="s">
        <v>177</v>
      </c>
      <c r="F4253" t="s">
        <v>150</v>
      </c>
      <c r="G4253" s="29">
        <v>0</v>
      </c>
      <c r="H4253" s="145"/>
      <c r="I4253" s="144">
        <v>0</v>
      </c>
      <c r="J4253" s="146">
        <f t="shared" si="43"/>
        <v>0</v>
      </c>
    </row>
    <row r="4254" spans="1:10" x14ac:dyDescent="0.3">
      <c r="A4254">
        <v>2016</v>
      </c>
      <c r="B4254" t="s">
        <v>69</v>
      </c>
      <c r="C4254" t="str">
        <f>VLOOKUP(B4254,lookup!A:C,3,FALSE)</f>
        <v>Non Metropolitan Fire Authorities</v>
      </c>
      <c r="D4254" t="str">
        <f>VLOOKUP(B4254,lookup!A:D,4,FALSE)</f>
        <v>E31000039</v>
      </c>
      <c r="E4254" t="s">
        <v>178</v>
      </c>
      <c r="F4254" t="s">
        <v>150</v>
      </c>
      <c r="G4254" s="29">
        <v>0</v>
      </c>
      <c r="H4254" s="145"/>
      <c r="I4254" s="144">
        <v>0</v>
      </c>
      <c r="J4254" s="146">
        <f t="shared" si="43"/>
        <v>0</v>
      </c>
    </row>
    <row r="4255" spans="1:10" x14ac:dyDescent="0.3">
      <c r="A4255">
        <v>2016</v>
      </c>
      <c r="B4255" t="s">
        <v>69</v>
      </c>
      <c r="C4255" t="str">
        <f>VLOOKUP(B4255,lookup!A:C,3,FALSE)</f>
        <v>Non Metropolitan Fire Authorities</v>
      </c>
      <c r="D4255" t="str">
        <f>VLOOKUP(B4255,lookup!A:D,4,FALSE)</f>
        <v>E31000039</v>
      </c>
      <c r="E4255" t="s">
        <v>179</v>
      </c>
      <c r="F4255" t="s">
        <v>150</v>
      </c>
      <c r="G4255" s="29">
        <v>0</v>
      </c>
      <c r="H4255" s="145"/>
      <c r="I4255" s="144">
        <v>0</v>
      </c>
      <c r="J4255" s="146">
        <f t="shared" si="43"/>
        <v>0</v>
      </c>
    </row>
    <row r="4256" spans="1:10" x14ac:dyDescent="0.3">
      <c r="A4256">
        <v>2016</v>
      </c>
      <c r="B4256" t="s">
        <v>69</v>
      </c>
      <c r="C4256" t="str">
        <f>VLOOKUP(B4256,lookup!A:C,3,FALSE)</f>
        <v>Non Metropolitan Fire Authorities</v>
      </c>
      <c r="D4256" t="str">
        <f>VLOOKUP(B4256,lookup!A:D,4,FALSE)</f>
        <v>E31000039</v>
      </c>
      <c r="E4256" s="32" t="s">
        <v>1087</v>
      </c>
      <c r="F4256" t="s">
        <v>150</v>
      </c>
      <c r="G4256" s="29">
        <v>0</v>
      </c>
      <c r="H4256" s="145"/>
      <c r="I4256" s="144">
        <v>0</v>
      </c>
      <c r="J4256" s="146">
        <f t="shared" si="43"/>
        <v>0</v>
      </c>
    </row>
    <row r="4257" spans="1:10" x14ac:dyDescent="0.3">
      <c r="A4257">
        <v>2016</v>
      </c>
      <c r="B4257" t="s">
        <v>69</v>
      </c>
      <c r="C4257" t="str">
        <f>VLOOKUP(B4257,lookup!A:C,3,FALSE)</f>
        <v>Non Metropolitan Fire Authorities</v>
      </c>
      <c r="D4257" t="str">
        <f>VLOOKUP(B4257,lookup!A:D,4,FALSE)</f>
        <v>E31000039</v>
      </c>
      <c r="E4257" t="s">
        <v>176</v>
      </c>
      <c r="F4257" t="s">
        <v>150</v>
      </c>
      <c r="G4257" s="29">
        <v>1</v>
      </c>
      <c r="H4257" s="145"/>
      <c r="I4257" s="144">
        <v>1</v>
      </c>
      <c r="J4257" s="146">
        <f t="shared" si="43"/>
        <v>0</v>
      </c>
    </row>
    <row r="4258" spans="1:10" x14ac:dyDescent="0.3">
      <c r="A4258">
        <v>2016</v>
      </c>
      <c r="B4258" t="s">
        <v>72</v>
      </c>
      <c r="C4258" t="str">
        <f>VLOOKUP(B4258,lookup!A:C,3,FALSE)</f>
        <v>Non Metropolitan Fire Authorities</v>
      </c>
      <c r="D4258" t="str">
        <f>VLOOKUP(B4258,lookup!A:D,4,FALSE)</f>
        <v>E31000022</v>
      </c>
      <c r="E4258" t="s">
        <v>175</v>
      </c>
      <c r="F4258" t="s">
        <v>157</v>
      </c>
      <c r="G4258" s="29">
        <v>531</v>
      </c>
      <c r="H4258" s="145"/>
      <c r="I4258" s="144">
        <v>531</v>
      </c>
      <c r="J4258" s="146">
        <f t="shared" si="43"/>
        <v>0</v>
      </c>
    </row>
    <row r="4259" spans="1:10" x14ac:dyDescent="0.3">
      <c r="A4259">
        <v>2016</v>
      </c>
      <c r="B4259" t="s">
        <v>72</v>
      </c>
      <c r="C4259" t="str">
        <f>VLOOKUP(B4259,lookup!A:C,3,FALSE)</f>
        <v>Non Metropolitan Fire Authorities</v>
      </c>
      <c r="D4259" t="str">
        <f>VLOOKUP(B4259,lookup!A:D,4,FALSE)</f>
        <v>E31000022</v>
      </c>
      <c r="E4259" t="s">
        <v>177</v>
      </c>
      <c r="F4259" t="s">
        <v>157</v>
      </c>
      <c r="G4259" s="29">
        <v>2</v>
      </c>
      <c r="H4259" s="145"/>
      <c r="I4259" s="144">
        <v>2</v>
      </c>
      <c r="J4259" s="146">
        <f t="shared" si="43"/>
        <v>0</v>
      </c>
    </row>
    <row r="4260" spans="1:10" x14ac:dyDescent="0.3">
      <c r="A4260">
        <v>2016</v>
      </c>
      <c r="B4260" t="s">
        <v>72</v>
      </c>
      <c r="C4260" t="str">
        <f>VLOOKUP(B4260,lookup!A:C,3,FALSE)</f>
        <v>Non Metropolitan Fire Authorities</v>
      </c>
      <c r="D4260" t="str">
        <f>VLOOKUP(B4260,lookup!A:D,4,FALSE)</f>
        <v>E31000022</v>
      </c>
      <c r="E4260" t="s">
        <v>178</v>
      </c>
      <c r="F4260" t="s">
        <v>157</v>
      </c>
      <c r="G4260" s="29">
        <v>0</v>
      </c>
      <c r="H4260" s="145"/>
      <c r="I4260" s="144">
        <v>0</v>
      </c>
      <c r="J4260" s="146">
        <f t="shared" si="43"/>
        <v>0</v>
      </c>
    </row>
    <row r="4261" spans="1:10" x14ac:dyDescent="0.3">
      <c r="A4261">
        <v>2016</v>
      </c>
      <c r="B4261" t="s">
        <v>72</v>
      </c>
      <c r="C4261" t="str">
        <f>VLOOKUP(B4261,lookup!A:C,3,FALSE)</f>
        <v>Non Metropolitan Fire Authorities</v>
      </c>
      <c r="D4261" t="str">
        <f>VLOOKUP(B4261,lookup!A:D,4,FALSE)</f>
        <v>E31000022</v>
      </c>
      <c r="E4261" t="s">
        <v>179</v>
      </c>
      <c r="F4261" t="s">
        <v>157</v>
      </c>
      <c r="G4261" s="29">
        <v>1</v>
      </c>
      <c r="H4261" s="145"/>
      <c r="I4261" s="144">
        <v>1</v>
      </c>
      <c r="J4261" s="146">
        <f t="shared" si="43"/>
        <v>0</v>
      </c>
    </row>
    <row r="4262" spans="1:10" x14ac:dyDescent="0.3">
      <c r="A4262">
        <v>2016</v>
      </c>
      <c r="B4262" t="s">
        <v>72</v>
      </c>
      <c r="C4262" t="str">
        <f>VLOOKUP(B4262,lookup!A:C,3,FALSE)</f>
        <v>Non Metropolitan Fire Authorities</v>
      </c>
      <c r="D4262" t="str">
        <f>VLOOKUP(B4262,lookup!A:D,4,FALSE)</f>
        <v>E31000022</v>
      </c>
      <c r="E4262" s="32" t="s">
        <v>1087</v>
      </c>
      <c r="F4262" t="s">
        <v>157</v>
      </c>
      <c r="G4262" s="29">
        <v>8</v>
      </c>
      <c r="H4262" s="145"/>
      <c r="I4262" s="144">
        <v>8</v>
      </c>
      <c r="J4262" s="146">
        <f t="shared" si="43"/>
        <v>0</v>
      </c>
    </row>
    <row r="4263" spans="1:10" x14ac:dyDescent="0.3">
      <c r="A4263">
        <v>2016</v>
      </c>
      <c r="B4263" t="s">
        <v>72</v>
      </c>
      <c r="C4263" t="str">
        <f>VLOOKUP(B4263,lookup!A:C,3,FALSE)</f>
        <v>Non Metropolitan Fire Authorities</v>
      </c>
      <c r="D4263" t="str">
        <f>VLOOKUP(B4263,lookup!A:D,4,FALSE)</f>
        <v>E31000022</v>
      </c>
      <c r="E4263" t="s">
        <v>176</v>
      </c>
      <c r="F4263" t="s">
        <v>157</v>
      </c>
      <c r="G4263" s="29">
        <v>188</v>
      </c>
      <c r="H4263" s="145"/>
      <c r="I4263" s="144">
        <v>188</v>
      </c>
      <c r="J4263" s="146">
        <f t="shared" si="43"/>
        <v>0</v>
      </c>
    </row>
    <row r="4264" spans="1:10" x14ac:dyDescent="0.3">
      <c r="A4264">
        <v>2016</v>
      </c>
      <c r="B4264" t="s">
        <v>72</v>
      </c>
      <c r="C4264" t="str">
        <f>VLOOKUP(B4264,lookup!A:C,3,FALSE)</f>
        <v>Non Metropolitan Fire Authorities</v>
      </c>
      <c r="D4264" t="str">
        <f>VLOOKUP(B4264,lookup!A:D,4,FALSE)</f>
        <v>E31000022</v>
      </c>
      <c r="E4264" t="s">
        <v>175</v>
      </c>
      <c r="F4264" t="s">
        <v>158</v>
      </c>
      <c r="G4264" s="29">
        <v>324</v>
      </c>
      <c r="H4264" s="145"/>
      <c r="I4264" s="144">
        <v>324</v>
      </c>
      <c r="J4264" s="146">
        <f t="shared" si="43"/>
        <v>0</v>
      </c>
    </row>
    <row r="4265" spans="1:10" x14ac:dyDescent="0.3">
      <c r="A4265">
        <v>2016</v>
      </c>
      <c r="B4265" t="s">
        <v>72</v>
      </c>
      <c r="C4265" t="str">
        <f>VLOOKUP(B4265,lookup!A:C,3,FALSE)</f>
        <v>Non Metropolitan Fire Authorities</v>
      </c>
      <c r="D4265" t="str">
        <f>VLOOKUP(B4265,lookup!A:D,4,FALSE)</f>
        <v>E31000022</v>
      </c>
      <c r="E4265" t="s">
        <v>177</v>
      </c>
      <c r="F4265" t="s">
        <v>158</v>
      </c>
      <c r="G4265" s="29">
        <v>2</v>
      </c>
      <c r="H4265" s="145"/>
      <c r="I4265" s="144">
        <v>2</v>
      </c>
      <c r="J4265" s="146">
        <f t="shared" si="43"/>
        <v>0</v>
      </c>
    </row>
    <row r="4266" spans="1:10" x14ac:dyDescent="0.3">
      <c r="A4266">
        <v>2016</v>
      </c>
      <c r="B4266" t="s">
        <v>72</v>
      </c>
      <c r="C4266" t="str">
        <f>VLOOKUP(B4266,lookup!A:C,3,FALSE)</f>
        <v>Non Metropolitan Fire Authorities</v>
      </c>
      <c r="D4266" t="str">
        <f>VLOOKUP(B4266,lookup!A:D,4,FALSE)</f>
        <v>E31000022</v>
      </c>
      <c r="E4266" t="s">
        <v>178</v>
      </c>
      <c r="F4266" t="s">
        <v>158</v>
      </c>
      <c r="G4266" s="29">
        <v>0</v>
      </c>
      <c r="H4266" s="145"/>
      <c r="I4266" s="144">
        <v>0</v>
      </c>
      <c r="J4266" s="146">
        <f t="shared" si="43"/>
        <v>0</v>
      </c>
    </row>
    <row r="4267" spans="1:10" x14ac:dyDescent="0.3">
      <c r="A4267">
        <v>2016</v>
      </c>
      <c r="B4267" t="s">
        <v>72</v>
      </c>
      <c r="C4267" t="str">
        <f>VLOOKUP(B4267,lookup!A:C,3,FALSE)</f>
        <v>Non Metropolitan Fire Authorities</v>
      </c>
      <c r="D4267" t="str">
        <f>VLOOKUP(B4267,lookup!A:D,4,FALSE)</f>
        <v>E31000022</v>
      </c>
      <c r="E4267" t="s">
        <v>179</v>
      </c>
      <c r="F4267" t="s">
        <v>158</v>
      </c>
      <c r="G4267" s="29">
        <v>1</v>
      </c>
      <c r="H4267" s="145"/>
      <c r="I4267" s="144">
        <v>1</v>
      </c>
      <c r="J4267" s="146">
        <f t="shared" si="43"/>
        <v>0</v>
      </c>
    </row>
    <row r="4268" spans="1:10" x14ac:dyDescent="0.3">
      <c r="A4268">
        <v>2016</v>
      </c>
      <c r="B4268" t="s">
        <v>72</v>
      </c>
      <c r="C4268" t="str">
        <f>VLOOKUP(B4268,lookup!A:C,3,FALSE)</f>
        <v>Non Metropolitan Fire Authorities</v>
      </c>
      <c r="D4268" t="str">
        <f>VLOOKUP(B4268,lookup!A:D,4,FALSE)</f>
        <v>E31000022</v>
      </c>
      <c r="E4268" s="32" t="s">
        <v>1087</v>
      </c>
      <c r="F4268" t="s">
        <v>158</v>
      </c>
      <c r="G4268" s="29">
        <v>0</v>
      </c>
      <c r="H4268" s="145"/>
      <c r="I4268" s="144">
        <v>0</v>
      </c>
      <c r="J4268" s="146">
        <f t="shared" si="43"/>
        <v>0</v>
      </c>
    </row>
    <row r="4269" spans="1:10" x14ac:dyDescent="0.3">
      <c r="A4269">
        <v>2016</v>
      </c>
      <c r="B4269" t="s">
        <v>72</v>
      </c>
      <c r="C4269" t="str">
        <f>VLOOKUP(B4269,lookup!A:C,3,FALSE)</f>
        <v>Non Metropolitan Fire Authorities</v>
      </c>
      <c r="D4269" t="str">
        <f>VLOOKUP(B4269,lookup!A:D,4,FALSE)</f>
        <v>E31000022</v>
      </c>
      <c r="E4269" t="s">
        <v>176</v>
      </c>
      <c r="F4269" t="s">
        <v>158</v>
      </c>
      <c r="G4269" s="29">
        <v>155</v>
      </c>
      <c r="H4269" s="145"/>
      <c r="I4269" s="144">
        <v>155</v>
      </c>
      <c r="J4269" s="146">
        <f t="shared" si="43"/>
        <v>0</v>
      </c>
    </row>
    <row r="4270" spans="1:10" x14ac:dyDescent="0.3">
      <c r="A4270">
        <v>2016</v>
      </c>
      <c r="B4270" t="s">
        <v>72</v>
      </c>
      <c r="C4270" t="str">
        <f>VLOOKUP(B4270,lookup!A:C,3,FALSE)</f>
        <v>Non Metropolitan Fire Authorities</v>
      </c>
      <c r="D4270" t="str">
        <f>VLOOKUP(B4270,lookup!A:D,4,FALSE)</f>
        <v>E31000022</v>
      </c>
      <c r="E4270" t="s">
        <v>175</v>
      </c>
      <c r="F4270" t="s">
        <v>149</v>
      </c>
      <c r="G4270" s="29">
        <v>27</v>
      </c>
      <c r="H4270" s="145"/>
      <c r="I4270" s="144">
        <v>27</v>
      </c>
      <c r="J4270" s="146">
        <f t="shared" si="43"/>
        <v>0</v>
      </c>
    </row>
    <row r="4271" spans="1:10" x14ac:dyDescent="0.3">
      <c r="A4271">
        <v>2016</v>
      </c>
      <c r="B4271" t="s">
        <v>72</v>
      </c>
      <c r="C4271" t="str">
        <f>VLOOKUP(B4271,lookup!A:C,3,FALSE)</f>
        <v>Non Metropolitan Fire Authorities</v>
      </c>
      <c r="D4271" t="str">
        <f>VLOOKUP(B4271,lookup!A:D,4,FALSE)</f>
        <v>E31000022</v>
      </c>
      <c r="E4271" t="s">
        <v>177</v>
      </c>
      <c r="F4271" t="s">
        <v>149</v>
      </c>
      <c r="G4271" s="29">
        <v>0</v>
      </c>
      <c r="H4271" s="145"/>
      <c r="I4271" s="144">
        <v>0</v>
      </c>
      <c r="J4271" s="146">
        <f t="shared" si="43"/>
        <v>0</v>
      </c>
    </row>
    <row r="4272" spans="1:10" x14ac:dyDescent="0.3">
      <c r="A4272">
        <v>2016</v>
      </c>
      <c r="B4272" t="s">
        <v>72</v>
      </c>
      <c r="C4272" t="str">
        <f>VLOOKUP(B4272,lookup!A:C,3,FALSE)</f>
        <v>Non Metropolitan Fire Authorities</v>
      </c>
      <c r="D4272" t="str">
        <f>VLOOKUP(B4272,lookup!A:D,4,FALSE)</f>
        <v>E31000022</v>
      </c>
      <c r="E4272" t="s">
        <v>178</v>
      </c>
      <c r="F4272" t="s">
        <v>149</v>
      </c>
      <c r="G4272" s="29">
        <v>0</v>
      </c>
      <c r="H4272" s="145"/>
      <c r="I4272" s="144">
        <v>0</v>
      </c>
      <c r="J4272" s="146">
        <f t="shared" si="43"/>
        <v>0</v>
      </c>
    </row>
    <row r="4273" spans="1:10" x14ac:dyDescent="0.3">
      <c r="A4273">
        <v>2016</v>
      </c>
      <c r="B4273" t="s">
        <v>72</v>
      </c>
      <c r="C4273" t="str">
        <f>VLOOKUP(B4273,lookup!A:C,3,FALSE)</f>
        <v>Non Metropolitan Fire Authorities</v>
      </c>
      <c r="D4273" t="str">
        <f>VLOOKUP(B4273,lookup!A:D,4,FALSE)</f>
        <v>E31000022</v>
      </c>
      <c r="E4273" t="s">
        <v>179</v>
      </c>
      <c r="F4273" t="s">
        <v>149</v>
      </c>
      <c r="G4273" s="29">
        <v>0</v>
      </c>
      <c r="H4273" s="145"/>
      <c r="I4273" s="144">
        <v>0</v>
      </c>
      <c r="J4273" s="146">
        <f t="shared" si="43"/>
        <v>0</v>
      </c>
    </row>
    <row r="4274" spans="1:10" x14ac:dyDescent="0.3">
      <c r="A4274">
        <v>2016</v>
      </c>
      <c r="B4274" t="s">
        <v>72</v>
      </c>
      <c r="C4274" t="str">
        <f>VLOOKUP(B4274,lookup!A:C,3,FALSE)</f>
        <v>Non Metropolitan Fire Authorities</v>
      </c>
      <c r="D4274" t="str">
        <f>VLOOKUP(B4274,lookup!A:D,4,FALSE)</f>
        <v>E31000022</v>
      </c>
      <c r="E4274" s="32" t="s">
        <v>1087</v>
      </c>
      <c r="F4274" t="s">
        <v>149</v>
      </c>
      <c r="G4274" s="29">
        <v>0</v>
      </c>
      <c r="H4274" s="145"/>
      <c r="I4274" s="144">
        <v>0</v>
      </c>
      <c r="J4274" s="146">
        <f t="shared" si="43"/>
        <v>0</v>
      </c>
    </row>
    <row r="4275" spans="1:10" x14ac:dyDescent="0.3">
      <c r="A4275">
        <v>2016</v>
      </c>
      <c r="B4275" t="s">
        <v>72</v>
      </c>
      <c r="C4275" t="str">
        <f>VLOOKUP(B4275,lookup!A:C,3,FALSE)</f>
        <v>Non Metropolitan Fire Authorities</v>
      </c>
      <c r="D4275" t="str">
        <f>VLOOKUP(B4275,lookup!A:D,4,FALSE)</f>
        <v>E31000022</v>
      </c>
      <c r="E4275" t="s">
        <v>176</v>
      </c>
      <c r="F4275" t="s">
        <v>149</v>
      </c>
      <c r="G4275" s="29">
        <v>7</v>
      </c>
      <c r="H4275" s="145"/>
      <c r="I4275" s="144">
        <v>7</v>
      </c>
      <c r="J4275" s="146">
        <f t="shared" si="43"/>
        <v>0</v>
      </c>
    </row>
    <row r="4276" spans="1:10" x14ac:dyDescent="0.3">
      <c r="A4276">
        <v>2016</v>
      </c>
      <c r="B4276" t="s">
        <v>72</v>
      </c>
      <c r="C4276" t="str">
        <f>VLOOKUP(B4276,lookup!A:C,3,FALSE)</f>
        <v>Non Metropolitan Fire Authorities</v>
      </c>
      <c r="D4276" t="str">
        <f>VLOOKUP(B4276,lookup!A:D,4,FALSE)</f>
        <v>E31000022</v>
      </c>
      <c r="E4276" t="s">
        <v>175</v>
      </c>
      <c r="F4276" t="s">
        <v>150</v>
      </c>
      <c r="G4276" s="29">
        <v>186</v>
      </c>
      <c r="H4276" s="145"/>
      <c r="I4276" s="144">
        <v>186</v>
      </c>
      <c r="J4276" s="146">
        <f t="shared" si="43"/>
        <v>0</v>
      </c>
    </row>
    <row r="4277" spans="1:10" x14ac:dyDescent="0.3">
      <c r="A4277">
        <v>2016</v>
      </c>
      <c r="B4277" t="s">
        <v>72</v>
      </c>
      <c r="C4277" t="str">
        <f>VLOOKUP(B4277,lookup!A:C,3,FALSE)</f>
        <v>Non Metropolitan Fire Authorities</v>
      </c>
      <c r="D4277" t="str">
        <f>VLOOKUP(B4277,lookup!A:D,4,FALSE)</f>
        <v>E31000022</v>
      </c>
      <c r="E4277" t="s">
        <v>177</v>
      </c>
      <c r="F4277" t="s">
        <v>150</v>
      </c>
      <c r="G4277" s="29">
        <v>1</v>
      </c>
      <c r="H4277" s="145"/>
      <c r="I4277" s="144">
        <v>1</v>
      </c>
      <c r="J4277" s="146">
        <f t="shared" si="43"/>
        <v>0</v>
      </c>
    </row>
    <row r="4278" spans="1:10" x14ac:dyDescent="0.3">
      <c r="A4278">
        <v>2016</v>
      </c>
      <c r="B4278" t="s">
        <v>72</v>
      </c>
      <c r="C4278" t="str">
        <f>VLOOKUP(B4278,lookup!A:C,3,FALSE)</f>
        <v>Non Metropolitan Fire Authorities</v>
      </c>
      <c r="D4278" t="str">
        <f>VLOOKUP(B4278,lookup!A:D,4,FALSE)</f>
        <v>E31000022</v>
      </c>
      <c r="E4278" t="s">
        <v>178</v>
      </c>
      <c r="F4278" t="s">
        <v>150</v>
      </c>
      <c r="G4278" s="29">
        <v>2</v>
      </c>
      <c r="H4278" s="145"/>
      <c r="I4278" s="144">
        <v>2</v>
      </c>
      <c r="J4278" s="146">
        <f t="shared" si="43"/>
        <v>0</v>
      </c>
    </row>
    <row r="4279" spans="1:10" x14ac:dyDescent="0.3">
      <c r="A4279">
        <v>2016</v>
      </c>
      <c r="B4279" t="s">
        <v>72</v>
      </c>
      <c r="C4279" t="str">
        <f>VLOOKUP(B4279,lookup!A:C,3,FALSE)</f>
        <v>Non Metropolitan Fire Authorities</v>
      </c>
      <c r="D4279" t="str">
        <f>VLOOKUP(B4279,lookup!A:D,4,FALSE)</f>
        <v>E31000022</v>
      </c>
      <c r="E4279" t="s">
        <v>179</v>
      </c>
      <c r="F4279" t="s">
        <v>150</v>
      </c>
      <c r="G4279" s="29">
        <v>0</v>
      </c>
      <c r="H4279" s="145"/>
      <c r="I4279" s="144">
        <v>0</v>
      </c>
      <c r="J4279" s="146">
        <f t="shared" si="43"/>
        <v>0</v>
      </c>
    </row>
    <row r="4280" spans="1:10" x14ac:dyDescent="0.3">
      <c r="A4280">
        <v>2016</v>
      </c>
      <c r="B4280" t="s">
        <v>72</v>
      </c>
      <c r="C4280" t="str">
        <f>VLOOKUP(B4280,lookup!A:C,3,FALSE)</f>
        <v>Non Metropolitan Fire Authorities</v>
      </c>
      <c r="D4280" t="str">
        <f>VLOOKUP(B4280,lookup!A:D,4,FALSE)</f>
        <v>E31000022</v>
      </c>
      <c r="E4280" s="32" t="s">
        <v>1087</v>
      </c>
      <c r="F4280" t="s">
        <v>150</v>
      </c>
      <c r="G4280" s="29">
        <v>6</v>
      </c>
      <c r="H4280" s="145"/>
      <c r="I4280" s="144">
        <v>6</v>
      </c>
      <c r="J4280" s="146">
        <f t="shared" si="43"/>
        <v>0</v>
      </c>
    </row>
    <row r="4281" spans="1:10" x14ac:dyDescent="0.3">
      <c r="A4281">
        <v>2016</v>
      </c>
      <c r="B4281" t="s">
        <v>72</v>
      </c>
      <c r="C4281" t="str">
        <f>VLOOKUP(B4281,lookup!A:C,3,FALSE)</f>
        <v>Non Metropolitan Fire Authorities</v>
      </c>
      <c r="D4281" t="str">
        <f>VLOOKUP(B4281,lookup!A:D,4,FALSE)</f>
        <v>E31000022</v>
      </c>
      <c r="E4281" t="s">
        <v>176</v>
      </c>
      <c r="F4281" t="s">
        <v>150</v>
      </c>
      <c r="G4281" s="29">
        <v>21</v>
      </c>
      <c r="H4281" s="145"/>
      <c r="I4281" s="144">
        <v>21</v>
      </c>
      <c r="J4281" s="146">
        <f t="shared" si="43"/>
        <v>0</v>
      </c>
    </row>
    <row r="4282" spans="1:10" x14ac:dyDescent="0.3">
      <c r="A4282">
        <v>2016</v>
      </c>
      <c r="B4282" t="s">
        <v>75</v>
      </c>
      <c r="C4282" t="str">
        <f>VLOOKUP(B4282,lookup!A:C,3,FALSE)</f>
        <v>Non Metropolitan Fire Authorities</v>
      </c>
      <c r="D4282" t="str">
        <f>VLOOKUP(B4282,lookup!A:D,4,FALSE)</f>
        <v>E31000023</v>
      </c>
      <c r="E4282" t="s">
        <v>175</v>
      </c>
      <c r="F4282" t="s">
        <v>157</v>
      </c>
      <c r="G4282" s="29">
        <v>617</v>
      </c>
      <c r="H4282" s="145"/>
      <c r="I4282" s="144">
        <v>617</v>
      </c>
      <c r="J4282" s="146">
        <f t="shared" si="43"/>
        <v>0</v>
      </c>
    </row>
    <row r="4283" spans="1:10" x14ac:dyDescent="0.3">
      <c r="A4283">
        <v>2016</v>
      </c>
      <c r="B4283" t="s">
        <v>75</v>
      </c>
      <c r="C4283" t="str">
        <f>VLOOKUP(B4283,lookup!A:C,3,FALSE)</f>
        <v>Non Metropolitan Fire Authorities</v>
      </c>
      <c r="D4283" t="str">
        <f>VLOOKUP(B4283,lookup!A:D,4,FALSE)</f>
        <v>E31000023</v>
      </c>
      <c r="E4283" t="s">
        <v>177</v>
      </c>
      <c r="F4283" t="s">
        <v>157</v>
      </c>
      <c r="G4283" s="29">
        <v>2</v>
      </c>
      <c r="H4283" s="145"/>
      <c r="I4283" s="144">
        <v>2</v>
      </c>
      <c r="J4283" s="146">
        <f t="shared" si="43"/>
        <v>0</v>
      </c>
    </row>
    <row r="4284" spans="1:10" x14ac:dyDescent="0.3">
      <c r="A4284">
        <v>2016</v>
      </c>
      <c r="B4284" t="s">
        <v>75</v>
      </c>
      <c r="C4284" t="str">
        <f>VLOOKUP(B4284,lookup!A:C,3,FALSE)</f>
        <v>Non Metropolitan Fire Authorities</v>
      </c>
      <c r="D4284" t="str">
        <f>VLOOKUP(B4284,lookup!A:D,4,FALSE)</f>
        <v>E31000023</v>
      </c>
      <c r="E4284" t="s">
        <v>178</v>
      </c>
      <c r="F4284" t="s">
        <v>157</v>
      </c>
      <c r="G4284" s="29">
        <v>3</v>
      </c>
      <c r="H4284" s="145"/>
      <c r="I4284" s="144">
        <v>3</v>
      </c>
      <c r="J4284" s="146">
        <f t="shared" si="43"/>
        <v>0</v>
      </c>
    </row>
    <row r="4285" spans="1:10" x14ac:dyDescent="0.3">
      <c r="A4285">
        <v>2016</v>
      </c>
      <c r="B4285" t="s">
        <v>75</v>
      </c>
      <c r="C4285" t="str">
        <f>VLOOKUP(B4285,lookup!A:C,3,FALSE)</f>
        <v>Non Metropolitan Fire Authorities</v>
      </c>
      <c r="D4285" t="str">
        <f>VLOOKUP(B4285,lookup!A:D,4,FALSE)</f>
        <v>E31000023</v>
      </c>
      <c r="E4285" t="s">
        <v>179</v>
      </c>
      <c r="F4285" t="s">
        <v>157</v>
      </c>
      <c r="G4285" s="29">
        <v>3</v>
      </c>
      <c r="H4285" s="145"/>
      <c r="I4285" s="144">
        <v>3</v>
      </c>
      <c r="J4285" s="146">
        <f t="shared" si="43"/>
        <v>0</v>
      </c>
    </row>
    <row r="4286" spans="1:10" x14ac:dyDescent="0.3">
      <c r="A4286">
        <v>2016</v>
      </c>
      <c r="B4286" t="s">
        <v>75</v>
      </c>
      <c r="C4286" t="str">
        <f>VLOOKUP(B4286,lookup!A:C,3,FALSE)</f>
        <v>Non Metropolitan Fire Authorities</v>
      </c>
      <c r="D4286" t="str">
        <f>VLOOKUP(B4286,lookup!A:D,4,FALSE)</f>
        <v>E31000023</v>
      </c>
      <c r="E4286" s="32" t="s">
        <v>1087</v>
      </c>
      <c r="F4286" t="s">
        <v>157</v>
      </c>
      <c r="G4286" s="29">
        <v>1</v>
      </c>
      <c r="H4286" s="145"/>
      <c r="I4286" s="144">
        <v>1</v>
      </c>
      <c r="J4286" s="146">
        <f t="shared" si="43"/>
        <v>0</v>
      </c>
    </row>
    <row r="4287" spans="1:10" x14ac:dyDescent="0.3">
      <c r="A4287">
        <v>2016</v>
      </c>
      <c r="B4287" t="s">
        <v>75</v>
      </c>
      <c r="C4287" t="str">
        <f>VLOOKUP(B4287,lookup!A:C,3,FALSE)</f>
        <v>Non Metropolitan Fire Authorities</v>
      </c>
      <c r="D4287" t="str">
        <f>VLOOKUP(B4287,lookup!A:D,4,FALSE)</f>
        <v>E31000023</v>
      </c>
      <c r="E4287" t="s">
        <v>176</v>
      </c>
      <c r="F4287" t="s">
        <v>157</v>
      </c>
      <c r="G4287" s="29">
        <v>1</v>
      </c>
      <c r="H4287" s="145"/>
      <c r="I4287" s="144">
        <v>1</v>
      </c>
      <c r="J4287" s="146">
        <f t="shared" si="43"/>
        <v>0</v>
      </c>
    </row>
    <row r="4288" spans="1:10" x14ac:dyDescent="0.3">
      <c r="A4288">
        <v>2016</v>
      </c>
      <c r="B4288" t="s">
        <v>75</v>
      </c>
      <c r="C4288" t="str">
        <f>VLOOKUP(B4288,lookup!A:C,3,FALSE)</f>
        <v>Non Metropolitan Fire Authorities</v>
      </c>
      <c r="D4288" t="str">
        <f>VLOOKUP(B4288,lookup!A:D,4,FALSE)</f>
        <v>E31000023</v>
      </c>
      <c r="E4288" t="s">
        <v>175</v>
      </c>
      <c r="F4288" t="s">
        <v>158</v>
      </c>
      <c r="G4288" s="29">
        <v>378</v>
      </c>
      <c r="H4288" s="145"/>
      <c r="I4288" s="144">
        <v>378</v>
      </c>
      <c r="J4288" s="146">
        <f t="shared" si="43"/>
        <v>0</v>
      </c>
    </row>
    <row r="4289" spans="1:10" x14ac:dyDescent="0.3">
      <c r="A4289">
        <v>2016</v>
      </c>
      <c r="B4289" t="s">
        <v>75</v>
      </c>
      <c r="C4289" t="str">
        <f>VLOOKUP(B4289,lookup!A:C,3,FALSE)</f>
        <v>Non Metropolitan Fire Authorities</v>
      </c>
      <c r="D4289" t="str">
        <f>VLOOKUP(B4289,lookup!A:D,4,FALSE)</f>
        <v>E31000023</v>
      </c>
      <c r="E4289" t="s">
        <v>177</v>
      </c>
      <c r="F4289" t="s">
        <v>158</v>
      </c>
      <c r="G4289" s="29">
        <v>4</v>
      </c>
      <c r="H4289" s="145"/>
      <c r="I4289" s="144">
        <v>4</v>
      </c>
      <c r="J4289" s="146">
        <f t="shared" si="43"/>
        <v>0</v>
      </c>
    </row>
    <row r="4290" spans="1:10" x14ac:dyDescent="0.3">
      <c r="A4290">
        <v>2016</v>
      </c>
      <c r="B4290" t="s">
        <v>75</v>
      </c>
      <c r="C4290" t="str">
        <f>VLOOKUP(B4290,lookup!A:C,3,FALSE)</f>
        <v>Non Metropolitan Fire Authorities</v>
      </c>
      <c r="D4290" t="str">
        <f>VLOOKUP(B4290,lookup!A:D,4,FALSE)</f>
        <v>E31000023</v>
      </c>
      <c r="E4290" t="s">
        <v>178</v>
      </c>
      <c r="F4290" t="s">
        <v>158</v>
      </c>
      <c r="G4290" s="29">
        <v>7</v>
      </c>
      <c r="H4290" s="145"/>
      <c r="I4290" s="144">
        <v>7</v>
      </c>
      <c r="J4290" s="146">
        <f t="shared" si="43"/>
        <v>0</v>
      </c>
    </row>
    <row r="4291" spans="1:10" x14ac:dyDescent="0.3">
      <c r="A4291">
        <v>2016</v>
      </c>
      <c r="B4291" t="s">
        <v>75</v>
      </c>
      <c r="C4291" t="str">
        <f>VLOOKUP(B4291,lookup!A:C,3,FALSE)</f>
        <v>Non Metropolitan Fire Authorities</v>
      </c>
      <c r="D4291" t="str">
        <f>VLOOKUP(B4291,lookup!A:D,4,FALSE)</f>
        <v>E31000023</v>
      </c>
      <c r="E4291" t="s">
        <v>179</v>
      </c>
      <c r="F4291" t="s">
        <v>158</v>
      </c>
      <c r="G4291" s="29">
        <v>1</v>
      </c>
      <c r="H4291" s="145"/>
      <c r="I4291" s="144">
        <v>1</v>
      </c>
      <c r="J4291" s="146">
        <f t="shared" ref="J4291:J4354" si="44">G4291-I4291</f>
        <v>0</v>
      </c>
    </row>
    <row r="4292" spans="1:10" x14ac:dyDescent="0.3">
      <c r="A4292">
        <v>2016</v>
      </c>
      <c r="B4292" t="s">
        <v>75</v>
      </c>
      <c r="C4292" t="str">
        <f>VLOOKUP(B4292,lookup!A:C,3,FALSE)</f>
        <v>Non Metropolitan Fire Authorities</v>
      </c>
      <c r="D4292" t="str">
        <f>VLOOKUP(B4292,lookup!A:D,4,FALSE)</f>
        <v>E31000023</v>
      </c>
      <c r="E4292" s="32" t="s">
        <v>1087</v>
      </c>
      <c r="F4292" t="s">
        <v>158</v>
      </c>
      <c r="G4292" s="29">
        <v>2</v>
      </c>
      <c r="H4292" s="145"/>
      <c r="I4292" s="144">
        <v>2</v>
      </c>
      <c r="J4292" s="146">
        <f t="shared" si="44"/>
        <v>0</v>
      </c>
    </row>
    <row r="4293" spans="1:10" x14ac:dyDescent="0.3">
      <c r="A4293">
        <v>2016</v>
      </c>
      <c r="B4293" t="s">
        <v>75</v>
      </c>
      <c r="C4293" t="str">
        <f>VLOOKUP(B4293,lookup!A:C,3,FALSE)</f>
        <v>Non Metropolitan Fire Authorities</v>
      </c>
      <c r="D4293" t="str">
        <f>VLOOKUP(B4293,lookup!A:D,4,FALSE)</f>
        <v>E31000023</v>
      </c>
      <c r="E4293" t="s">
        <v>176</v>
      </c>
      <c r="F4293" t="s">
        <v>158</v>
      </c>
      <c r="G4293" s="29">
        <v>11</v>
      </c>
      <c r="H4293" s="145"/>
      <c r="I4293" s="144">
        <v>11</v>
      </c>
      <c r="J4293" s="146">
        <f t="shared" si="44"/>
        <v>0</v>
      </c>
    </row>
    <row r="4294" spans="1:10" x14ac:dyDescent="0.3">
      <c r="A4294">
        <v>2016</v>
      </c>
      <c r="B4294" t="s">
        <v>75</v>
      </c>
      <c r="C4294" t="str">
        <f>VLOOKUP(B4294,lookup!A:C,3,FALSE)</f>
        <v>Non Metropolitan Fire Authorities</v>
      </c>
      <c r="D4294" t="str">
        <f>VLOOKUP(B4294,lookup!A:D,4,FALSE)</f>
        <v>E31000023</v>
      </c>
      <c r="E4294" t="s">
        <v>175</v>
      </c>
      <c r="F4294" t="s">
        <v>149</v>
      </c>
      <c r="G4294" s="29">
        <v>2</v>
      </c>
      <c r="H4294" s="145"/>
      <c r="I4294" s="144">
        <v>2</v>
      </c>
      <c r="J4294" s="146">
        <f t="shared" si="44"/>
        <v>0</v>
      </c>
    </row>
    <row r="4295" spans="1:10" x14ac:dyDescent="0.3">
      <c r="A4295">
        <v>2016</v>
      </c>
      <c r="B4295" t="s">
        <v>75</v>
      </c>
      <c r="C4295" t="str">
        <f>VLOOKUP(B4295,lookup!A:C,3,FALSE)</f>
        <v>Non Metropolitan Fire Authorities</v>
      </c>
      <c r="D4295" t="str">
        <f>VLOOKUP(B4295,lookup!A:D,4,FALSE)</f>
        <v>E31000023</v>
      </c>
      <c r="E4295" t="s">
        <v>177</v>
      </c>
      <c r="F4295" t="s">
        <v>149</v>
      </c>
      <c r="G4295" s="29">
        <v>0</v>
      </c>
      <c r="H4295" s="145"/>
      <c r="I4295" s="144">
        <v>0</v>
      </c>
      <c r="J4295" s="146">
        <f t="shared" si="44"/>
        <v>0</v>
      </c>
    </row>
    <row r="4296" spans="1:10" x14ac:dyDescent="0.3">
      <c r="A4296">
        <v>2016</v>
      </c>
      <c r="B4296" t="s">
        <v>75</v>
      </c>
      <c r="C4296" t="str">
        <f>VLOOKUP(B4296,lookup!A:C,3,FALSE)</f>
        <v>Non Metropolitan Fire Authorities</v>
      </c>
      <c r="D4296" t="str">
        <f>VLOOKUP(B4296,lookup!A:D,4,FALSE)</f>
        <v>E31000023</v>
      </c>
      <c r="E4296" t="s">
        <v>178</v>
      </c>
      <c r="F4296" t="s">
        <v>149</v>
      </c>
      <c r="G4296" s="29">
        <v>0</v>
      </c>
      <c r="H4296" s="145"/>
      <c r="I4296" s="144">
        <v>0</v>
      </c>
      <c r="J4296" s="146">
        <f t="shared" si="44"/>
        <v>0</v>
      </c>
    </row>
    <row r="4297" spans="1:10" x14ac:dyDescent="0.3">
      <c r="A4297">
        <v>2016</v>
      </c>
      <c r="B4297" t="s">
        <v>75</v>
      </c>
      <c r="C4297" t="str">
        <f>VLOOKUP(B4297,lookup!A:C,3,FALSE)</f>
        <v>Non Metropolitan Fire Authorities</v>
      </c>
      <c r="D4297" t="str">
        <f>VLOOKUP(B4297,lookup!A:D,4,FALSE)</f>
        <v>E31000023</v>
      </c>
      <c r="E4297" t="s">
        <v>179</v>
      </c>
      <c r="F4297" t="s">
        <v>149</v>
      </c>
      <c r="G4297" s="29">
        <v>0</v>
      </c>
      <c r="H4297" s="145"/>
      <c r="I4297" s="144">
        <v>0</v>
      </c>
      <c r="J4297" s="146">
        <f t="shared" si="44"/>
        <v>0</v>
      </c>
    </row>
    <row r="4298" spans="1:10" x14ac:dyDescent="0.3">
      <c r="A4298">
        <v>2016</v>
      </c>
      <c r="B4298" t="s">
        <v>75</v>
      </c>
      <c r="C4298" t="str">
        <f>VLOOKUP(B4298,lookup!A:C,3,FALSE)</f>
        <v>Non Metropolitan Fire Authorities</v>
      </c>
      <c r="D4298" t="str">
        <f>VLOOKUP(B4298,lookup!A:D,4,FALSE)</f>
        <v>E31000023</v>
      </c>
      <c r="E4298" s="32" t="s">
        <v>1087</v>
      </c>
      <c r="F4298" t="s">
        <v>149</v>
      </c>
      <c r="G4298" s="29">
        <v>0</v>
      </c>
      <c r="H4298" s="145"/>
      <c r="I4298" s="144">
        <v>0</v>
      </c>
      <c r="J4298" s="146">
        <f t="shared" si="44"/>
        <v>0</v>
      </c>
    </row>
    <row r="4299" spans="1:10" x14ac:dyDescent="0.3">
      <c r="A4299">
        <v>2016</v>
      </c>
      <c r="B4299" t="s">
        <v>75</v>
      </c>
      <c r="C4299" t="str">
        <f>VLOOKUP(B4299,lookup!A:C,3,FALSE)</f>
        <v>Non Metropolitan Fire Authorities</v>
      </c>
      <c r="D4299" t="str">
        <f>VLOOKUP(B4299,lookup!A:D,4,FALSE)</f>
        <v>E31000023</v>
      </c>
      <c r="E4299" t="s">
        <v>176</v>
      </c>
      <c r="F4299" t="s">
        <v>149</v>
      </c>
      <c r="G4299" s="29">
        <v>0</v>
      </c>
      <c r="H4299" s="145"/>
      <c r="I4299" s="144">
        <v>0</v>
      </c>
      <c r="J4299" s="146">
        <f t="shared" si="44"/>
        <v>0</v>
      </c>
    </row>
    <row r="4300" spans="1:10" x14ac:dyDescent="0.3">
      <c r="A4300">
        <v>2016</v>
      </c>
      <c r="B4300" t="s">
        <v>75</v>
      </c>
      <c r="C4300" t="str">
        <f>VLOOKUP(B4300,lookup!A:C,3,FALSE)</f>
        <v>Non Metropolitan Fire Authorities</v>
      </c>
      <c r="D4300" t="str">
        <f>VLOOKUP(B4300,lookup!A:D,4,FALSE)</f>
        <v>E31000023</v>
      </c>
      <c r="E4300" t="s">
        <v>175</v>
      </c>
      <c r="F4300" t="s">
        <v>150</v>
      </c>
      <c r="G4300" s="29">
        <v>207</v>
      </c>
      <c r="H4300" s="145"/>
      <c r="I4300" s="144">
        <v>207</v>
      </c>
      <c r="J4300" s="146">
        <f t="shared" si="44"/>
        <v>0</v>
      </c>
    </row>
    <row r="4301" spans="1:10" x14ac:dyDescent="0.3">
      <c r="A4301">
        <v>2016</v>
      </c>
      <c r="B4301" t="s">
        <v>75</v>
      </c>
      <c r="C4301" t="str">
        <f>VLOOKUP(B4301,lookup!A:C,3,FALSE)</f>
        <v>Non Metropolitan Fire Authorities</v>
      </c>
      <c r="D4301" t="str">
        <f>VLOOKUP(B4301,lookup!A:D,4,FALSE)</f>
        <v>E31000023</v>
      </c>
      <c r="E4301" t="s">
        <v>177</v>
      </c>
      <c r="F4301" t="s">
        <v>150</v>
      </c>
      <c r="G4301" s="29">
        <v>2</v>
      </c>
      <c r="H4301" s="145"/>
      <c r="I4301" s="144">
        <v>2</v>
      </c>
      <c r="J4301" s="146">
        <f t="shared" si="44"/>
        <v>0</v>
      </c>
    </row>
    <row r="4302" spans="1:10" x14ac:dyDescent="0.3">
      <c r="A4302">
        <v>2016</v>
      </c>
      <c r="B4302" t="s">
        <v>75</v>
      </c>
      <c r="C4302" t="str">
        <f>VLOOKUP(B4302,lookup!A:C,3,FALSE)</f>
        <v>Non Metropolitan Fire Authorities</v>
      </c>
      <c r="D4302" t="str">
        <f>VLOOKUP(B4302,lookup!A:D,4,FALSE)</f>
        <v>E31000023</v>
      </c>
      <c r="E4302" t="s">
        <v>178</v>
      </c>
      <c r="F4302" t="s">
        <v>150</v>
      </c>
      <c r="G4302" s="29">
        <v>6</v>
      </c>
      <c r="H4302" s="145"/>
      <c r="I4302" s="144">
        <v>6</v>
      </c>
      <c r="J4302" s="146">
        <f t="shared" si="44"/>
        <v>0</v>
      </c>
    </row>
    <row r="4303" spans="1:10" x14ac:dyDescent="0.3">
      <c r="A4303">
        <v>2016</v>
      </c>
      <c r="B4303" t="s">
        <v>75</v>
      </c>
      <c r="C4303" t="str">
        <f>VLOOKUP(B4303,lookup!A:C,3,FALSE)</f>
        <v>Non Metropolitan Fire Authorities</v>
      </c>
      <c r="D4303" t="str">
        <f>VLOOKUP(B4303,lookup!A:D,4,FALSE)</f>
        <v>E31000023</v>
      </c>
      <c r="E4303" t="s">
        <v>179</v>
      </c>
      <c r="F4303" t="s">
        <v>150</v>
      </c>
      <c r="G4303" s="29">
        <v>4</v>
      </c>
      <c r="H4303" s="145"/>
      <c r="I4303" s="144">
        <v>4</v>
      </c>
      <c r="J4303" s="146">
        <f t="shared" si="44"/>
        <v>0</v>
      </c>
    </row>
    <row r="4304" spans="1:10" x14ac:dyDescent="0.3">
      <c r="A4304">
        <v>2016</v>
      </c>
      <c r="B4304" t="s">
        <v>75</v>
      </c>
      <c r="C4304" t="str">
        <f>VLOOKUP(B4304,lookup!A:C,3,FALSE)</f>
        <v>Non Metropolitan Fire Authorities</v>
      </c>
      <c r="D4304" t="str">
        <f>VLOOKUP(B4304,lookup!A:D,4,FALSE)</f>
        <v>E31000023</v>
      </c>
      <c r="E4304" s="32" t="s">
        <v>1087</v>
      </c>
      <c r="F4304" t="s">
        <v>150</v>
      </c>
      <c r="G4304" s="29">
        <v>2</v>
      </c>
      <c r="H4304" s="145"/>
      <c r="I4304" s="144">
        <v>2</v>
      </c>
      <c r="J4304" s="146">
        <f t="shared" si="44"/>
        <v>0</v>
      </c>
    </row>
    <row r="4305" spans="1:10" x14ac:dyDescent="0.3">
      <c r="A4305">
        <v>2016</v>
      </c>
      <c r="B4305" t="s">
        <v>75</v>
      </c>
      <c r="C4305" t="str">
        <f>VLOOKUP(B4305,lookup!A:C,3,FALSE)</f>
        <v>Non Metropolitan Fire Authorities</v>
      </c>
      <c r="D4305" t="str">
        <f>VLOOKUP(B4305,lookup!A:D,4,FALSE)</f>
        <v>E31000023</v>
      </c>
      <c r="E4305" t="s">
        <v>176</v>
      </c>
      <c r="F4305" t="s">
        <v>150</v>
      </c>
      <c r="G4305" s="29">
        <v>0</v>
      </c>
      <c r="H4305" s="145"/>
      <c r="I4305" s="144">
        <v>0</v>
      </c>
      <c r="J4305" s="146">
        <f t="shared" si="44"/>
        <v>0</v>
      </c>
    </row>
    <row r="4306" spans="1:10" x14ac:dyDescent="0.3">
      <c r="A4306">
        <v>2016</v>
      </c>
      <c r="B4306" t="s">
        <v>78</v>
      </c>
      <c r="C4306" t="str">
        <f>VLOOKUP(B4306,lookup!A:C,3,FALSE)</f>
        <v>Non Metropolitan Fire Authorities</v>
      </c>
      <c r="D4306" t="str">
        <f>VLOOKUP(B4306,lookup!A:D,4,FALSE)</f>
        <v>E31000024</v>
      </c>
      <c r="E4306" t="s">
        <v>175</v>
      </c>
      <c r="F4306" t="s">
        <v>157</v>
      </c>
      <c r="G4306" s="29">
        <v>351</v>
      </c>
      <c r="H4306" s="145"/>
      <c r="I4306" s="144">
        <v>351</v>
      </c>
      <c r="J4306" s="146">
        <f t="shared" si="44"/>
        <v>0</v>
      </c>
    </row>
    <row r="4307" spans="1:10" x14ac:dyDescent="0.3">
      <c r="A4307">
        <v>2016</v>
      </c>
      <c r="B4307" t="s">
        <v>78</v>
      </c>
      <c r="C4307" t="str">
        <f>VLOOKUP(B4307,lookup!A:C,3,FALSE)</f>
        <v>Non Metropolitan Fire Authorities</v>
      </c>
      <c r="D4307" t="str">
        <f>VLOOKUP(B4307,lookup!A:D,4,FALSE)</f>
        <v>E31000024</v>
      </c>
      <c r="E4307" t="s">
        <v>177</v>
      </c>
      <c r="F4307" t="s">
        <v>157</v>
      </c>
      <c r="G4307" s="29">
        <v>4</v>
      </c>
      <c r="H4307" s="145"/>
      <c r="I4307" s="144">
        <v>4</v>
      </c>
      <c r="J4307" s="146">
        <f t="shared" si="44"/>
        <v>0</v>
      </c>
    </row>
    <row r="4308" spans="1:10" x14ac:dyDescent="0.3">
      <c r="A4308">
        <v>2016</v>
      </c>
      <c r="B4308" t="s">
        <v>78</v>
      </c>
      <c r="C4308" t="str">
        <f>VLOOKUP(B4308,lookup!A:C,3,FALSE)</f>
        <v>Non Metropolitan Fire Authorities</v>
      </c>
      <c r="D4308" t="str">
        <f>VLOOKUP(B4308,lookup!A:D,4,FALSE)</f>
        <v>E31000024</v>
      </c>
      <c r="E4308" t="s">
        <v>178</v>
      </c>
      <c r="F4308" t="s">
        <v>157</v>
      </c>
      <c r="G4308" s="29">
        <v>3</v>
      </c>
      <c r="H4308" s="145"/>
      <c r="I4308" s="144">
        <v>3</v>
      </c>
      <c r="J4308" s="146">
        <f t="shared" si="44"/>
        <v>0</v>
      </c>
    </row>
    <row r="4309" spans="1:10" x14ac:dyDescent="0.3">
      <c r="A4309">
        <v>2016</v>
      </c>
      <c r="B4309" t="s">
        <v>78</v>
      </c>
      <c r="C4309" t="str">
        <f>VLOOKUP(B4309,lookup!A:C,3,FALSE)</f>
        <v>Non Metropolitan Fire Authorities</v>
      </c>
      <c r="D4309" t="str">
        <f>VLOOKUP(B4309,lookup!A:D,4,FALSE)</f>
        <v>E31000024</v>
      </c>
      <c r="E4309" t="s">
        <v>179</v>
      </c>
      <c r="F4309" t="s">
        <v>157</v>
      </c>
      <c r="G4309" s="29">
        <v>4</v>
      </c>
      <c r="H4309" s="145"/>
      <c r="I4309" s="144">
        <v>4</v>
      </c>
      <c r="J4309" s="146">
        <f t="shared" si="44"/>
        <v>0</v>
      </c>
    </row>
    <row r="4310" spans="1:10" x14ac:dyDescent="0.3">
      <c r="A4310">
        <v>2016</v>
      </c>
      <c r="B4310" t="s">
        <v>78</v>
      </c>
      <c r="C4310" t="str">
        <f>VLOOKUP(B4310,lookup!A:C,3,FALSE)</f>
        <v>Non Metropolitan Fire Authorities</v>
      </c>
      <c r="D4310" t="str">
        <f>VLOOKUP(B4310,lookup!A:D,4,FALSE)</f>
        <v>E31000024</v>
      </c>
      <c r="E4310" s="32" t="s">
        <v>1087</v>
      </c>
      <c r="F4310" t="s">
        <v>157</v>
      </c>
      <c r="G4310" s="29">
        <v>1</v>
      </c>
      <c r="H4310" s="145"/>
      <c r="I4310" s="144">
        <v>1</v>
      </c>
      <c r="J4310" s="146">
        <f t="shared" si="44"/>
        <v>0</v>
      </c>
    </row>
    <row r="4311" spans="1:10" x14ac:dyDescent="0.3">
      <c r="A4311">
        <v>2016</v>
      </c>
      <c r="B4311" t="s">
        <v>78</v>
      </c>
      <c r="C4311" t="str">
        <f>VLOOKUP(B4311,lookup!A:C,3,FALSE)</f>
        <v>Non Metropolitan Fire Authorities</v>
      </c>
      <c r="D4311" t="str">
        <f>VLOOKUP(B4311,lookup!A:D,4,FALSE)</f>
        <v>E31000024</v>
      </c>
      <c r="E4311" t="s">
        <v>176</v>
      </c>
      <c r="F4311" t="s">
        <v>157</v>
      </c>
      <c r="G4311" s="29">
        <v>21</v>
      </c>
      <c r="H4311" s="145"/>
      <c r="I4311" s="144">
        <v>21</v>
      </c>
      <c r="J4311" s="146">
        <f t="shared" si="44"/>
        <v>0</v>
      </c>
    </row>
    <row r="4312" spans="1:10" x14ac:dyDescent="0.3">
      <c r="A4312">
        <v>2016</v>
      </c>
      <c r="B4312" t="s">
        <v>78</v>
      </c>
      <c r="C4312" t="str">
        <f>VLOOKUP(B4312,lookup!A:C,3,FALSE)</f>
        <v>Non Metropolitan Fire Authorities</v>
      </c>
      <c r="D4312" t="str">
        <f>VLOOKUP(B4312,lookup!A:D,4,FALSE)</f>
        <v>E31000024</v>
      </c>
      <c r="E4312" t="s">
        <v>175</v>
      </c>
      <c r="F4312" t="s">
        <v>158</v>
      </c>
      <c r="G4312" s="29">
        <v>206</v>
      </c>
      <c r="H4312" s="145"/>
      <c r="I4312" s="144">
        <v>206</v>
      </c>
      <c r="J4312" s="146">
        <f t="shared" si="44"/>
        <v>0</v>
      </c>
    </row>
    <row r="4313" spans="1:10" x14ac:dyDescent="0.3">
      <c r="A4313">
        <v>2016</v>
      </c>
      <c r="B4313" t="s">
        <v>78</v>
      </c>
      <c r="C4313" t="str">
        <f>VLOOKUP(B4313,lookup!A:C,3,FALSE)</f>
        <v>Non Metropolitan Fire Authorities</v>
      </c>
      <c r="D4313" t="str">
        <f>VLOOKUP(B4313,lookup!A:D,4,FALSE)</f>
        <v>E31000024</v>
      </c>
      <c r="E4313" t="s">
        <v>177</v>
      </c>
      <c r="F4313" t="s">
        <v>158</v>
      </c>
      <c r="G4313" s="29">
        <v>0</v>
      </c>
      <c r="H4313" s="145"/>
      <c r="I4313" s="144">
        <v>0</v>
      </c>
      <c r="J4313" s="146">
        <f t="shared" si="44"/>
        <v>0</v>
      </c>
    </row>
    <row r="4314" spans="1:10" x14ac:dyDescent="0.3">
      <c r="A4314">
        <v>2016</v>
      </c>
      <c r="B4314" t="s">
        <v>78</v>
      </c>
      <c r="C4314" t="str">
        <f>VLOOKUP(B4314,lookup!A:C,3,FALSE)</f>
        <v>Non Metropolitan Fire Authorities</v>
      </c>
      <c r="D4314" t="str">
        <f>VLOOKUP(B4314,lookup!A:D,4,FALSE)</f>
        <v>E31000024</v>
      </c>
      <c r="E4314" t="s">
        <v>178</v>
      </c>
      <c r="F4314" t="s">
        <v>158</v>
      </c>
      <c r="G4314" s="29">
        <v>1</v>
      </c>
      <c r="H4314" s="145"/>
      <c r="I4314" s="144">
        <v>1</v>
      </c>
      <c r="J4314" s="146">
        <f t="shared" si="44"/>
        <v>0</v>
      </c>
    </row>
    <row r="4315" spans="1:10" x14ac:dyDescent="0.3">
      <c r="A4315">
        <v>2016</v>
      </c>
      <c r="B4315" t="s">
        <v>78</v>
      </c>
      <c r="C4315" t="str">
        <f>VLOOKUP(B4315,lookup!A:C,3,FALSE)</f>
        <v>Non Metropolitan Fire Authorities</v>
      </c>
      <c r="D4315" t="str">
        <f>VLOOKUP(B4315,lookup!A:D,4,FALSE)</f>
        <v>E31000024</v>
      </c>
      <c r="E4315" t="s">
        <v>179</v>
      </c>
      <c r="F4315" t="s">
        <v>158</v>
      </c>
      <c r="G4315" s="29">
        <v>0</v>
      </c>
      <c r="H4315" s="145"/>
      <c r="I4315" s="144">
        <v>0</v>
      </c>
      <c r="J4315" s="146">
        <f t="shared" si="44"/>
        <v>0</v>
      </c>
    </row>
    <row r="4316" spans="1:10" x14ac:dyDescent="0.3">
      <c r="A4316">
        <v>2016</v>
      </c>
      <c r="B4316" t="s">
        <v>78</v>
      </c>
      <c r="C4316" t="str">
        <f>VLOOKUP(B4316,lookup!A:C,3,FALSE)</f>
        <v>Non Metropolitan Fire Authorities</v>
      </c>
      <c r="D4316" t="str">
        <f>VLOOKUP(B4316,lookup!A:D,4,FALSE)</f>
        <v>E31000024</v>
      </c>
      <c r="E4316" s="32" t="s">
        <v>1087</v>
      </c>
      <c r="F4316" t="s">
        <v>158</v>
      </c>
      <c r="G4316" s="29">
        <v>0</v>
      </c>
      <c r="H4316" s="145"/>
      <c r="I4316" s="144">
        <v>0</v>
      </c>
      <c r="J4316" s="146">
        <f t="shared" si="44"/>
        <v>0</v>
      </c>
    </row>
    <row r="4317" spans="1:10" x14ac:dyDescent="0.3">
      <c r="A4317">
        <v>2016</v>
      </c>
      <c r="B4317" t="s">
        <v>78</v>
      </c>
      <c r="C4317" t="str">
        <f>VLOOKUP(B4317,lookup!A:C,3,FALSE)</f>
        <v>Non Metropolitan Fire Authorities</v>
      </c>
      <c r="D4317" t="str">
        <f>VLOOKUP(B4317,lookup!A:D,4,FALSE)</f>
        <v>E31000024</v>
      </c>
      <c r="E4317" t="s">
        <v>176</v>
      </c>
      <c r="F4317" t="s">
        <v>158</v>
      </c>
      <c r="G4317" s="29">
        <v>10</v>
      </c>
      <c r="H4317" s="145"/>
      <c r="I4317" s="144">
        <v>10</v>
      </c>
      <c r="J4317" s="146">
        <f t="shared" si="44"/>
        <v>0</v>
      </c>
    </row>
    <row r="4318" spans="1:10" x14ac:dyDescent="0.3">
      <c r="A4318">
        <v>2016</v>
      </c>
      <c r="B4318" t="s">
        <v>78</v>
      </c>
      <c r="C4318" t="str">
        <f>VLOOKUP(B4318,lookup!A:C,3,FALSE)</f>
        <v>Non Metropolitan Fire Authorities</v>
      </c>
      <c r="D4318" t="str">
        <f>VLOOKUP(B4318,lookup!A:D,4,FALSE)</f>
        <v>E31000024</v>
      </c>
      <c r="E4318" t="s">
        <v>175</v>
      </c>
      <c r="F4318" t="s">
        <v>149</v>
      </c>
      <c r="G4318" s="29">
        <v>17</v>
      </c>
      <c r="H4318" s="145"/>
      <c r="I4318" s="144">
        <v>17</v>
      </c>
      <c r="J4318" s="146">
        <f t="shared" si="44"/>
        <v>0</v>
      </c>
    </row>
    <row r="4319" spans="1:10" x14ac:dyDescent="0.3">
      <c r="A4319">
        <v>2016</v>
      </c>
      <c r="B4319" t="s">
        <v>78</v>
      </c>
      <c r="C4319" t="str">
        <f>VLOOKUP(B4319,lookup!A:C,3,FALSE)</f>
        <v>Non Metropolitan Fire Authorities</v>
      </c>
      <c r="D4319" t="str">
        <f>VLOOKUP(B4319,lookup!A:D,4,FALSE)</f>
        <v>E31000024</v>
      </c>
      <c r="E4319" t="s">
        <v>177</v>
      </c>
      <c r="F4319" t="s">
        <v>149</v>
      </c>
      <c r="G4319" s="29">
        <v>0</v>
      </c>
      <c r="H4319" s="145"/>
      <c r="I4319" s="144">
        <v>0</v>
      </c>
      <c r="J4319" s="146">
        <f t="shared" si="44"/>
        <v>0</v>
      </c>
    </row>
    <row r="4320" spans="1:10" x14ac:dyDescent="0.3">
      <c r="A4320">
        <v>2016</v>
      </c>
      <c r="B4320" t="s">
        <v>78</v>
      </c>
      <c r="C4320" t="str">
        <f>VLOOKUP(B4320,lookup!A:C,3,FALSE)</f>
        <v>Non Metropolitan Fire Authorities</v>
      </c>
      <c r="D4320" t="str">
        <f>VLOOKUP(B4320,lookup!A:D,4,FALSE)</f>
        <v>E31000024</v>
      </c>
      <c r="E4320" t="s">
        <v>178</v>
      </c>
      <c r="F4320" t="s">
        <v>149</v>
      </c>
      <c r="G4320" s="29">
        <v>2</v>
      </c>
      <c r="H4320" s="145"/>
      <c r="I4320" s="144">
        <v>2</v>
      </c>
      <c r="J4320" s="146">
        <f t="shared" si="44"/>
        <v>0</v>
      </c>
    </row>
    <row r="4321" spans="1:10" x14ac:dyDescent="0.3">
      <c r="A4321">
        <v>2016</v>
      </c>
      <c r="B4321" t="s">
        <v>78</v>
      </c>
      <c r="C4321" t="str">
        <f>VLOOKUP(B4321,lookup!A:C,3,FALSE)</f>
        <v>Non Metropolitan Fire Authorities</v>
      </c>
      <c r="D4321" t="str">
        <f>VLOOKUP(B4321,lookup!A:D,4,FALSE)</f>
        <v>E31000024</v>
      </c>
      <c r="E4321" t="s">
        <v>179</v>
      </c>
      <c r="F4321" t="s">
        <v>149</v>
      </c>
      <c r="G4321" s="29">
        <v>0</v>
      </c>
      <c r="H4321" s="145"/>
      <c r="I4321" s="144">
        <v>0</v>
      </c>
      <c r="J4321" s="146">
        <f t="shared" si="44"/>
        <v>0</v>
      </c>
    </row>
    <row r="4322" spans="1:10" x14ac:dyDescent="0.3">
      <c r="A4322">
        <v>2016</v>
      </c>
      <c r="B4322" t="s">
        <v>78</v>
      </c>
      <c r="C4322" t="str">
        <f>VLOOKUP(B4322,lookup!A:C,3,FALSE)</f>
        <v>Non Metropolitan Fire Authorities</v>
      </c>
      <c r="D4322" t="str">
        <f>VLOOKUP(B4322,lookup!A:D,4,FALSE)</f>
        <v>E31000024</v>
      </c>
      <c r="E4322" s="32" t="s">
        <v>1087</v>
      </c>
      <c r="F4322" t="s">
        <v>149</v>
      </c>
      <c r="G4322" s="29">
        <v>0</v>
      </c>
      <c r="H4322" s="145"/>
      <c r="I4322" s="144">
        <v>0</v>
      </c>
      <c r="J4322" s="146">
        <f t="shared" si="44"/>
        <v>0</v>
      </c>
    </row>
    <row r="4323" spans="1:10" x14ac:dyDescent="0.3">
      <c r="A4323">
        <v>2016</v>
      </c>
      <c r="B4323" t="s">
        <v>78</v>
      </c>
      <c r="C4323" t="str">
        <f>VLOOKUP(B4323,lookup!A:C,3,FALSE)</f>
        <v>Non Metropolitan Fire Authorities</v>
      </c>
      <c r="D4323" t="str">
        <f>VLOOKUP(B4323,lookup!A:D,4,FALSE)</f>
        <v>E31000024</v>
      </c>
      <c r="E4323" t="s">
        <v>176</v>
      </c>
      <c r="F4323" t="s">
        <v>149</v>
      </c>
      <c r="G4323" s="29">
        <v>3</v>
      </c>
      <c r="H4323" s="145"/>
      <c r="I4323" s="144">
        <v>3</v>
      </c>
      <c r="J4323" s="146">
        <f t="shared" si="44"/>
        <v>0</v>
      </c>
    </row>
    <row r="4324" spans="1:10" x14ac:dyDescent="0.3">
      <c r="A4324">
        <v>2016</v>
      </c>
      <c r="B4324" t="s">
        <v>78</v>
      </c>
      <c r="C4324" t="str">
        <f>VLOOKUP(B4324,lookup!A:C,3,FALSE)</f>
        <v>Non Metropolitan Fire Authorities</v>
      </c>
      <c r="D4324" t="str">
        <f>VLOOKUP(B4324,lookup!A:D,4,FALSE)</f>
        <v>E31000024</v>
      </c>
      <c r="E4324" t="s">
        <v>175</v>
      </c>
      <c r="F4324" t="s">
        <v>150</v>
      </c>
      <c r="G4324" s="29">
        <v>111</v>
      </c>
      <c r="H4324" s="145"/>
      <c r="I4324" s="144">
        <v>111</v>
      </c>
      <c r="J4324" s="146">
        <f t="shared" si="44"/>
        <v>0</v>
      </c>
    </row>
    <row r="4325" spans="1:10" x14ac:dyDescent="0.3">
      <c r="A4325">
        <v>2016</v>
      </c>
      <c r="B4325" t="s">
        <v>78</v>
      </c>
      <c r="C4325" t="str">
        <f>VLOOKUP(B4325,lookup!A:C,3,FALSE)</f>
        <v>Non Metropolitan Fire Authorities</v>
      </c>
      <c r="D4325" t="str">
        <f>VLOOKUP(B4325,lookup!A:D,4,FALSE)</f>
        <v>E31000024</v>
      </c>
      <c r="E4325" t="s">
        <v>177</v>
      </c>
      <c r="F4325" t="s">
        <v>150</v>
      </c>
      <c r="G4325" s="29">
        <v>2</v>
      </c>
      <c r="H4325" s="145"/>
      <c r="I4325" s="144">
        <v>2</v>
      </c>
      <c r="J4325" s="146">
        <f t="shared" si="44"/>
        <v>0</v>
      </c>
    </row>
    <row r="4326" spans="1:10" x14ac:dyDescent="0.3">
      <c r="A4326">
        <v>2016</v>
      </c>
      <c r="B4326" t="s">
        <v>78</v>
      </c>
      <c r="C4326" t="str">
        <f>VLOOKUP(B4326,lookup!A:C,3,FALSE)</f>
        <v>Non Metropolitan Fire Authorities</v>
      </c>
      <c r="D4326" t="str">
        <f>VLOOKUP(B4326,lookup!A:D,4,FALSE)</f>
        <v>E31000024</v>
      </c>
      <c r="E4326" t="s">
        <v>178</v>
      </c>
      <c r="F4326" t="s">
        <v>150</v>
      </c>
      <c r="G4326" s="29">
        <v>6</v>
      </c>
      <c r="H4326" s="145"/>
      <c r="I4326" s="144">
        <v>6</v>
      </c>
      <c r="J4326" s="146">
        <f t="shared" si="44"/>
        <v>0</v>
      </c>
    </row>
    <row r="4327" spans="1:10" x14ac:dyDescent="0.3">
      <c r="A4327">
        <v>2016</v>
      </c>
      <c r="B4327" t="s">
        <v>78</v>
      </c>
      <c r="C4327" t="str">
        <f>VLOOKUP(B4327,lookup!A:C,3,FALSE)</f>
        <v>Non Metropolitan Fire Authorities</v>
      </c>
      <c r="D4327" t="str">
        <f>VLOOKUP(B4327,lookup!A:D,4,FALSE)</f>
        <v>E31000024</v>
      </c>
      <c r="E4327" t="s">
        <v>179</v>
      </c>
      <c r="F4327" t="s">
        <v>150</v>
      </c>
      <c r="G4327" s="29">
        <v>1</v>
      </c>
      <c r="H4327" s="145"/>
      <c r="I4327" s="144">
        <v>1</v>
      </c>
      <c r="J4327" s="146">
        <f t="shared" si="44"/>
        <v>0</v>
      </c>
    </row>
    <row r="4328" spans="1:10" x14ac:dyDescent="0.3">
      <c r="A4328">
        <v>2016</v>
      </c>
      <c r="B4328" t="s">
        <v>78</v>
      </c>
      <c r="C4328" t="str">
        <f>VLOOKUP(B4328,lookup!A:C,3,FALSE)</f>
        <v>Non Metropolitan Fire Authorities</v>
      </c>
      <c r="D4328" t="str">
        <f>VLOOKUP(B4328,lookup!A:D,4,FALSE)</f>
        <v>E31000024</v>
      </c>
      <c r="E4328" s="32" t="s">
        <v>1087</v>
      </c>
      <c r="F4328" t="s">
        <v>150</v>
      </c>
      <c r="G4328" s="29">
        <v>2</v>
      </c>
      <c r="H4328" s="145"/>
      <c r="I4328" s="144">
        <v>2</v>
      </c>
      <c r="J4328" s="146">
        <f t="shared" si="44"/>
        <v>0</v>
      </c>
    </row>
    <row r="4329" spans="1:10" x14ac:dyDescent="0.3">
      <c r="A4329">
        <v>2016</v>
      </c>
      <c r="B4329" t="s">
        <v>78</v>
      </c>
      <c r="C4329" t="str">
        <f>VLOOKUP(B4329,lookup!A:C,3,FALSE)</f>
        <v>Non Metropolitan Fire Authorities</v>
      </c>
      <c r="D4329" t="str">
        <f>VLOOKUP(B4329,lookup!A:D,4,FALSE)</f>
        <v>E31000024</v>
      </c>
      <c r="E4329" t="s">
        <v>176</v>
      </c>
      <c r="F4329" t="s">
        <v>150</v>
      </c>
      <c r="G4329" s="29">
        <v>5</v>
      </c>
      <c r="H4329" s="145"/>
      <c r="I4329" s="144">
        <v>5</v>
      </c>
      <c r="J4329" s="146">
        <f t="shared" si="44"/>
        <v>0</v>
      </c>
    </row>
    <row r="4330" spans="1:10" x14ac:dyDescent="0.3">
      <c r="A4330">
        <v>2016</v>
      </c>
      <c r="B4330" t="s">
        <v>81</v>
      </c>
      <c r="C4330" t="str">
        <f>VLOOKUP(B4330,lookup!A:C,3,FALSE)</f>
        <v>Non Metropolitan Fire Authorities</v>
      </c>
      <c r="D4330" t="str">
        <f>VLOOKUP(B4330,lookup!A:D,4,FALSE)</f>
        <v>E31000025</v>
      </c>
      <c r="E4330" t="s">
        <v>175</v>
      </c>
      <c r="F4330" t="s">
        <v>157</v>
      </c>
      <c r="G4330" s="29">
        <v>162</v>
      </c>
      <c r="H4330" s="145"/>
      <c r="I4330" s="144">
        <v>162</v>
      </c>
      <c r="J4330" s="146">
        <f t="shared" si="44"/>
        <v>0</v>
      </c>
    </row>
    <row r="4331" spans="1:10" x14ac:dyDescent="0.3">
      <c r="A4331">
        <v>2016</v>
      </c>
      <c r="B4331" t="s">
        <v>81</v>
      </c>
      <c r="C4331" t="str">
        <f>VLOOKUP(B4331,lookup!A:C,3,FALSE)</f>
        <v>Non Metropolitan Fire Authorities</v>
      </c>
      <c r="D4331" t="str">
        <f>VLOOKUP(B4331,lookup!A:D,4,FALSE)</f>
        <v>E31000025</v>
      </c>
      <c r="E4331" t="s">
        <v>177</v>
      </c>
      <c r="F4331" t="s">
        <v>157</v>
      </c>
      <c r="G4331" s="29">
        <v>2</v>
      </c>
      <c r="H4331" s="145"/>
      <c r="I4331" s="144">
        <v>2</v>
      </c>
      <c r="J4331" s="146">
        <f t="shared" si="44"/>
        <v>0</v>
      </c>
    </row>
    <row r="4332" spans="1:10" x14ac:dyDescent="0.3">
      <c r="A4332">
        <v>2016</v>
      </c>
      <c r="B4332" t="s">
        <v>81</v>
      </c>
      <c r="C4332" t="str">
        <f>VLOOKUP(B4332,lookup!A:C,3,FALSE)</f>
        <v>Non Metropolitan Fire Authorities</v>
      </c>
      <c r="D4332" t="str">
        <f>VLOOKUP(B4332,lookup!A:D,4,FALSE)</f>
        <v>E31000025</v>
      </c>
      <c r="E4332" t="s">
        <v>178</v>
      </c>
      <c r="F4332" t="s">
        <v>157</v>
      </c>
      <c r="G4332" s="29">
        <v>0</v>
      </c>
      <c r="H4332" s="145"/>
      <c r="I4332" s="144">
        <v>0</v>
      </c>
      <c r="J4332" s="146">
        <f t="shared" si="44"/>
        <v>0</v>
      </c>
    </row>
    <row r="4333" spans="1:10" x14ac:dyDescent="0.3">
      <c r="A4333">
        <v>2016</v>
      </c>
      <c r="B4333" t="s">
        <v>81</v>
      </c>
      <c r="C4333" t="str">
        <f>VLOOKUP(B4333,lookup!A:C,3,FALSE)</f>
        <v>Non Metropolitan Fire Authorities</v>
      </c>
      <c r="D4333" t="str">
        <f>VLOOKUP(B4333,lookup!A:D,4,FALSE)</f>
        <v>E31000025</v>
      </c>
      <c r="E4333" t="s">
        <v>179</v>
      </c>
      <c r="F4333" t="s">
        <v>157</v>
      </c>
      <c r="G4333" s="29">
        <v>1</v>
      </c>
      <c r="H4333" s="145"/>
      <c r="I4333" s="144">
        <v>1</v>
      </c>
      <c r="J4333" s="146">
        <f t="shared" si="44"/>
        <v>0</v>
      </c>
    </row>
    <row r="4334" spans="1:10" x14ac:dyDescent="0.3">
      <c r="A4334">
        <v>2016</v>
      </c>
      <c r="B4334" t="s">
        <v>81</v>
      </c>
      <c r="C4334" t="str">
        <f>VLOOKUP(B4334,lookup!A:C,3,FALSE)</f>
        <v>Non Metropolitan Fire Authorities</v>
      </c>
      <c r="D4334" t="str">
        <f>VLOOKUP(B4334,lookup!A:D,4,FALSE)</f>
        <v>E31000025</v>
      </c>
      <c r="E4334" s="32" t="s">
        <v>1087</v>
      </c>
      <c r="F4334" t="s">
        <v>157</v>
      </c>
      <c r="G4334" s="29">
        <v>0</v>
      </c>
      <c r="H4334" s="145"/>
      <c r="I4334" s="144">
        <v>0</v>
      </c>
      <c r="J4334" s="146">
        <f t="shared" si="44"/>
        <v>0</v>
      </c>
    </row>
    <row r="4335" spans="1:10" x14ac:dyDescent="0.3">
      <c r="A4335">
        <v>2016</v>
      </c>
      <c r="B4335" t="s">
        <v>81</v>
      </c>
      <c r="C4335" t="str">
        <f>VLOOKUP(B4335,lookup!A:C,3,FALSE)</f>
        <v>Non Metropolitan Fire Authorities</v>
      </c>
      <c r="D4335" t="str">
        <f>VLOOKUP(B4335,lookup!A:D,4,FALSE)</f>
        <v>E31000025</v>
      </c>
      <c r="E4335" t="s">
        <v>176</v>
      </c>
      <c r="F4335" t="s">
        <v>157</v>
      </c>
      <c r="G4335" s="29">
        <v>38</v>
      </c>
      <c r="H4335" s="145"/>
      <c r="I4335" s="144">
        <v>38</v>
      </c>
      <c r="J4335" s="146">
        <f t="shared" si="44"/>
        <v>0</v>
      </c>
    </row>
    <row r="4336" spans="1:10" x14ac:dyDescent="0.3">
      <c r="A4336">
        <v>2016</v>
      </c>
      <c r="B4336" t="s">
        <v>81</v>
      </c>
      <c r="C4336" t="str">
        <f>VLOOKUP(B4336,lookup!A:C,3,FALSE)</f>
        <v>Non Metropolitan Fire Authorities</v>
      </c>
      <c r="D4336" t="str">
        <f>VLOOKUP(B4336,lookup!A:D,4,FALSE)</f>
        <v>E31000025</v>
      </c>
      <c r="E4336" t="s">
        <v>175</v>
      </c>
      <c r="F4336" t="s">
        <v>158</v>
      </c>
      <c r="G4336" s="29">
        <v>327</v>
      </c>
      <c r="H4336" s="145"/>
      <c r="I4336" s="144">
        <v>327</v>
      </c>
      <c r="J4336" s="146">
        <f t="shared" si="44"/>
        <v>0</v>
      </c>
    </row>
    <row r="4337" spans="1:10" x14ac:dyDescent="0.3">
      <c r="A4337">
        <v>2016</v>
      </c>
      <c r="B4337" t="s">
        <v>81</v>
      </c>
      <c r="C4337" t="str">
        <f>VLOOKUP(B4337,lookup!A:C,3,FALSE)</f>
        <v>Non Metropolitan Fire Authorities</v>
      </c>
      <c r="D4337" t="str">
        <f>VLOOKUP(B4337,lookup!A:D,4,FALSE)</f>
        <v>E31000025</v>
      </c>
      <c r="E4337" t="s">
        <v>177</v>
      </c>
      <c r="F4337" t="s">
        <v>158</v>
      </c>
      <c r="G4337" s="29">
        <v>4</v>
      </c>
      <c r="H4337" s="145"/>
      <c r="I4337" s="144">
        <v>4</v>
      </c>
      <c r="J4337" s="146">
        <f t="shared" si="44"/>
        <v>0</v>
      </c>
    </row>
    <row r="4338" spans="1:10" x14ac:dyDescent="0.3">
      <c r="A4338">
        <v>2016</v>
      </c>
      <c r="B4338" t="s">
        <v>81</v>
      </c>
      <c r="C4338" t="str">
        <f>VLOOKUP(B4338,lookup!A:C,3,FALSE)</f>
        <v>Non Metropolitan Fire Authorities</v>
      </c>
      <c r="D4338" t="str">
        <f>VLOOKUP(B4338,lookup!A:D,4,FALSE)</f>
        <v>E31000025</v>
      </c>
      <c r="E4338" t="s">
        <v>178</v>
      </c>
      <c r="F4338" t="s">
        <v>158</v>
      </c>
      <c r="G4338" s="29">
        <v>0</v>
      </c>
      <c r="H4338" s="145"/>
      <c r="I4338" s="144">
        <v>0</v>
      </c>
      <c r="J4338" s="146">
        <f t="shared" si="44"/>
        <v>0</v>
      </c>
    </row>
    <row r="4339" spans="1:10" x14ac:dyDescent="0.3">
      <c r="A4339">
        <v>2016</v>
      </c>
      <c r="B4339" t="s">
        <v>81</v>
      </c>
      <c r="C4339" t="str">
        <f>VLOOKUP(B4339,lookup!A:C,3,FALSE)</f>
        <v>Non Metropolitan Fire Authorities</v>
      </c>
      <c r="D4339" t="str">
        <f>VLOOKUP(B4339,lookup!A:D,4,FALSE)</f>
        <v>E31000025</v>
      </c>
      <c r="E4339" t="s">
        <v>179</v>
      </c>
      <c r="F4339" t="s">
        <v>158</v>
      </c>
      <c r="G4339" s="29">
        <v>0</v>
      </c>
      <c r="H4339" s="145"/>
      <c r="I4339" s="144">
        <v>0</v>
      </c>
      <c r="J4339" s="146">
        <f t="shared" si="44"/>
        <v>0</v>
      </c>
    </row>
    <row r="4340" spans="1:10" x14ac:dyDescent="0.3">
      <c r="A4340">
        <v>2016</v>
      </c>
      <c r="B4340" t="s">
        <v>81</v>
      </c>
      <c r="C4340" t="str">
        <f>VLOOKUP(B4340,lookup!A:C,3,FALSE)</f>
        <v>Non Metropolitan Fire Authorities</v>
      </c>
      <c r="D4340" t="str">
        <f>VLOOKUP(B4340,lookup!A:D,4,FALSE)</f>
        <v>E31000025</v>
      </c>
      <c r="E4340" s="32" t="s">
        <v>1087</v>
      </c>
      <c r="F4340" t="s">
        <v>158</v>
      </c>
      <c r="G4340" s="29">
        <v>0</v>
      </c>
      <c r="H4340" s="145"/>
      <c r="I4340" s="144">
        <v>0</v>
      </c>
      <c r="J4340" s="146">
        <f t="shared" si="44"/>
        <v>0</v>
      </c>
    </row>
    <row r="4341" spans="1:10" x14ac:dyDescent="0.3">
      <c r="A4341">
        <v>2016</v>
      </c>
      <c r="B4341" t="s">
        <v>81</v>
      </c>
      <c r="C4341" t="str">
        <f>VLOOKUP(B4341,lookup!A:C,3,FALSE)</f>
        <v>Non Metropolitan Fire Authorities</v>
      </c>
      <c r="D4341" t="str">
        <f>VLOOKUP(B4341,lookup!A:D,4,FALSE)</f>
        <v>E31000025</v>
      </c>
      <c r="E4341" t="s">
        <v>176</v>
      </c>
      <c r="F4341" t="s">
        <v>158</v>
      </c>
      <c r="G4341" s="29">
        <v>107</v>
      </c>
      <c r="H4341" s="145"/>
      <c r="I4341" s="144">
        <v>107</v>
      </c>
      <c r="J4341" s="146">
        <f t="shared" si="44"/>
        <v>0</v>
      </c>
    </row>
    <row r="4342" spans="1:10" x14ac:dyDescent="0.3">
      <c r="A4342">
        <v>2016</v>
      </c>
      <c r="B4342" t="s">
        <v>81</v>
      </c>
      <c r="C4342" t="str">
        <f>VLOOKUP(B4342,lookup!A:C,3,FALSE)</f>
        <v>Non Metropolitan Fire Authorities</v>
      </c>
      <c r="D4342" t="str">
        <f>VLOOKUP(B4342,lookup!A:D,4,FALSE)</f>
        <v>E31000025</v>
      </c>
      <c r="E4342" t="s">
        <v>175</v>
      </c>
      <c r="F4342" t="s">
        <v>149</v>
      </c>
      <c r="G4342" s="29">
        <v>18</v>
      </c>
      <c r="H4342" s="145"/>
      <c r="I4342" s="144">
        <v>18</v>
      </c>
      <c r="J4342" s="146">
        <f t="shared" si="44"/>
        <v>0</v>
      </c>
    </row>
    <row r="4343" spans="1:10" x14ac:dyDescent="0.3">
      <c r="A4343">
        <v>2016</v>
      </c>
      <c r="B4343" t="s">
        <v>81</v>
      </c>
      <c r="C4343" t="str">
        <f>VLOOKUP(B4343,lookup!A:C,3,FALSE)</f>
        <v>Non Metropolitan Fire Authorities</v>
      </c>
      <c r="D4343" t="str">
        <f>VLOOKUP(B4343,lookup!A:D,4,FALSE)</f>
        <v>E31000025</v>
      </c>
      <c r="E4343" t="s">
        <v>177</v>
      </c>
      <c r="F4343" t="s">
        <v>149</v>
      </c>
      <c r="G4343" s="29">
        <v>0</v>
      </c>
      <c r="H4343" s="145"/>
      <c r="I4343" s="144">
        <v>0</v>
      </c>
      <c r="J4343" s="146">
        <f t="shared" si="44"/>
        <v>0</v>
      </c>
    </row>
    <row r="4344" spans="1:10" x14ac:dyDescent="0.3">
      <c r="A4344">
        <v>2016</v>
      </c>
      <c r="B4344" t="s">
        <v>81</v>
      </c>
      <c r="C4344" t="str">
        <f>VLOOKUP(B4344,lookup!A:C,3,FALSE)</f>
        <v>Non Metropolitan Fire Authorities</v>
      </c>
      <c r="D4344" t="str">
        <f>VLOOKUP(B4344,lookup!A:D,4,FALSE)</f>
        <v>E31000025</v>
      </c>
      <c r="E4344" t="s">
        <v>178</v>
      </c>
      <c r="F4344" t="s">
        <v>149</v>
      </c>
      <c r="G4344" s="29">
        <v>0</v>
      </c>
      <c r="H4344" s="145"/>
      <c r="I4344" s="144">
        <v>0</v>
      </c>
      <c r="J4344" s="146">
        <f t="shared" si="44"/>
        <v>0</v>
      </c>
    </row>
    <row r="4345" spans="1:10" x14ac:dyDescent="0.3">
      <c r="A4345">
        <v>2016</v>
      </c>
      <c r="B4345" t="s">
        <v>81</v>
      </c>
      <c r="C4345" t="str">
        <f>VLOOKUP(B4345,lookup!A:C,3,FALSE)</f>
        <v>Non Metropolitan Fire Authorities</v>
      </c>
      <c r="D4345" t="str">
        <f>VLOOKUP(B4345,lookup!A:D,4,FALSE)</f>
        <v>E31000025</v>
      </c>
      <c r="E4345" t="s">
        <v>179</v>
      </c>
      <c r="F4345" t="s">
        <v>149</v>
      </c>
      <c r="G4345" s="29">
        <v>0</v>
      </c>
      <c r="H4345" s="145"/>
      <c r="I4345" s="144">
        <v>0</v>
      </c>
      <c r="J4345" s="146">
        <f t="shared" si="44"/>
        <v>0</v>
      </c>
    </row>
    <row r="4346" spans="1:10" x14ac:dyDescent="0.3">
      <c r="A4346">
        <v>2016</v>
      </c>
      <c r="B4346" t="s">
        <v>81</v>
      </c>
      <c r="C4346" t="str">
        <f>VLOOKUP(B4346,lookup!A:C,3,FALSE)</f>
        <v>Non Metropolitan Fire Authorities</v>
      </c>
      <c r="D4346" t="str">
        <f>VLOOKUP(B4346,lookup!A:D,4,FALSE)</f>
        <v>E31000025</v>
      </c>
      <c r="E4346" s="32" t="s">
        <v>1087</v>
      </c>
      <c r="F4346" t="s">
        <v>149</v>
      </c>
      <c r="G4346" s="29">
        <v>0</v>
      </c>
      <c r="H4346" s="145"/>
      <c r="I4346" s="144">
        <v>0</v>
      </c>
      <c r="J4346" s="146">
        <f t="shared" si="44"/>
        <v>0</v>
      </c>
    </row>
    <row r="4347" spans="1:10" x14ac:dyDescent="0.3">
      <c r="A4347">
        <v>2016</v>
      </c>
      <c r="B4347" t="s">
        <v>81</v>
      </c>
      <c r="C4347" t="str">
        <f>VLOOKUP(B4347,lookup!A:C,3,FALSE)</f>
        <v>Non Metropolitan Fire Authorities</v>
      </c>
      <c r="D4347" t="str">
        <f>VLOOKUP(B4347,lookup!A:D,4,FALSE)</f>
        <v>E31000025</v>
      </c>
      <c r="E4347" t="s">
        <v>176</v>
      </c>
      <c r="F4347" t="s">
        <v>149</v>
      </c>
      <c r="G4347" s="29">
        <v>2</v>
      </c>
      <c r="H4347" s="145"/>
      <c r="I4347" s="144">
        <v>2</v>
      </c>
      <c r="J4347" s="146">
        <f t="shared" si="44"/>
        <v>0</v>
      </c>
    </row>
    <row r="4348" spans="1:10" x14ac:dyDescent="0.3">
      <c r="A4348">
        <v>2016</v>
      </c>
      <c r="B4348" t="s">
        <v>81</v>
      </c>
      <c r="C4348" t="str">
        <f>VLOOKUP(B4348,lookup!A:C,3,FALSE)</f>
        <v>Non Metropolitan Fire Authorities</v>
      </c>
      <c r="D4348" t="str">
        <f>VLOOKUP(B4348,lookup!A:D,4,FALSE)</f>
        <v>E31000025</v>
      </c>
      <c r="E4348" t="s">
        <v>175</v>
      </c>
      <c r="F4348" t="s">
        <v>150</v>
      </c>
      <c r="G4348" s="29">
        <v>59</v>
      </c>
      <c r="H4348" s="145"/>
      <c r="I4348" s="144">
        <v>59</v>
      </c>
      <c r="J4348" s="146">
        <f t="shared" si="44"/>
        <v>0</v>
      </c>
    </row>
    <row r="4349" spans="1:10" x14ac:dyDescent="0.3">
      <c r="A4349">
        <v>2016</v>
      </c>
      <c r="B4349" t="s">
        <v>81</v>
      </c>
      <c r="C4349" t="str">
        <f>VLOOKUP(B4349,lookup!A:C,3,FALSE)</f>
        <v>Non Metropolitan Fire Authorities</v>
      </c>
      <c r="D4349" t="str">
        <f>VLOOKUP(B4349,lookup!A:D,4,FALSE)</f>
        <v>E31000025</v>
      </c>
      <c r="E4349" t="s">
        <v>177</v>
      </c>
      <c r="F4349" t="s">
        <v>150</v>
      </c>
      <c r="G4349" s="29">
        <v>0</v>
      </c>
      <c r="H4349" s="145"/>
      <c r="I4349" s="144">
        <v>0</v>
      </c>
      <c r="J4349" s="146">
        <f t="shared" si="44"/>
        <v>0</v>
      </c>
    </row>
    <row r="4350" spans="1:10" x14ac:dyDescent="0.3">
      <c r="A4350">
        <v>2016</v>
      </c>
      <c r="B4350" t="s">
        <v>81</v>
      </c>
      <c r="C4350" t="str">
        <f>VLOOKUP(B4350,lookup!A:C,3,FALSE)</f>
        <v>Non Metropolitan Fire Authorities</v>
      </c>
      <c r="D4350" t="str">
        <f>VLOOKUP(B4350,lookup!A:D,4,FALSE)</f>
        <v>E31000025</v>
      </c>
      <c r="E4350" t="s">
        <v>178</v>
      </c>
      <c r="F4350" t="s">
        <v>150</v>
      </c>
      <c r="G4350" s="29">
        <v>0</v>
      </c>
      <c r="H4350" s="145"/>
      <c r="I4350" s="144">
        <v>0</v>
      </c>
      <c r="J4350" s="146">
        <f t="shared" si="44"/>
        <v>0</v>
      </c>
    </row>
    <row r="4351" spans="1:10" x14ac:dyDescent="0.3">
      <c r="A4351">
        <v>2016</v>
      </c>
      <c r="B4351" t="s">
        <v>81</v>
      </c>
      <c r="C4351" t="str">
        <f>VLOOKUP(B4351,lookup!A:C,3,FALSE)</f>
        <v>Non Metropolitan Fire Authorities</v>
      </c>
      <c r="D4351" t="str">
        <f>VLOOKUP(B4351,lookup!A:D,4,FALSE)</f>
        <v>E31000025</v>
      </c>
      <c r="E4351" t="s">
        <v>179</v>
      </c>
      <c r="F4351" t="s">
        <v>150</v>
      </c>
      <c r="G4351" s="29">
        <v>0</v>
      </c>
      <c r="H4351" s="145"/>
      <c r="I4351" s="144">
        <v>0</v>
      </c>
      <c r="J4351" s="146">
        <f t="shared" si="44"/>
        <v>0</v>
      </c>
    </row>
    <row r="4352" spans="1:10" x14ac:dyDescent="0.3">
      <c r="A4352">
        <v>2016</v>
      </c>
      <c r="B4352" t="s">
        <v>81</v>
      </c>
      <c r="C4352" t="str">
        <f>VLOOKUP(B4352,lookup!A:C,3,FALSE)</f>
        <v>Non Metropolitan Fire Authorities</v>
      </c>
      <c r="D4352" t="str">
        <f>VLOOKUP(B4352,lookup!A:D,4,FALSE)</f>
        <v>E31000025</v>
      </c>
      <c r="E4352" s="32" t="s">
        <v>1087</v>
      </c>
      <c r="F4352" t="s">
        <v>150</v>
      </c>
      <c r="G4352" s="29">
        <v>0</v>
      </c>
      <c r="H4352" s="145"/>
      <c r="I4352" s="144">
        <v>0</v>
      </c>
      <c r="J4352" s="146">
        <f t="shared" si="44"/>
        <v>0</v>
      </c>
    </row>
    <row r="4353" spans="1:10" x14ac:dyDescent="0.3">
      <c r="A4353">
        <v>2016</v>
      </c>
      <c r="B4353" t="s">
        <v>81</v>
      </c>
      <c r="C4353" t="str">
        <f>VLOOKUP(B4353,lookup!A:C,3,FALSE)</f>
        <v>Non Metropolitan Fire Authorities</v>
      </c>
      <c r="D4353" t="str">
        <f>VLOOKUP(B4353,lookup!A:D,4,FALSE)</f>
        <v>E31000025</v>
      </c>
      <c r="E4353" t="s">
        <v>176</v>
      </c>
      <c r="F4353" t="s">
        <v>150</v>
      </c>
      <c r="G4353" s="29">
        <v>5</v>
      </c>
      <c r="H4353" s="145"/>
      <c r="I4353" s="144">
        <v>5</v>
      </c>
      <c r="J4353" s="146">
        <f t="shared" si="44"/>
        <v>0</v>
      </c>
    </row>
    <row r="4354" spans="1:10" x14ac:dyDescent="0.3">
      <c r="A4354">
        <v>2016</v>
      </c>
      <c r="B4354" t="s">
        <v>84</v>
      </c>
      <c r="C4354" t="str">
        <f>VLOOKUP(B4354,lookup!A:C,3,FALSE)</f>
        <v>Metropolitan Fire Authorities</v>
      </c>
      <c r="D4354" t="str">
        <f>VLOOKUP(B4354,lookup!A:D,4,FALSE)</f>
        <v>E31000041</v>
      </c>
      <c r="E4354" t="s">
        <v>175</v>
      </c>
      <c r="F4354" t="s">
        <v>157</v>
      </c>
      <c r="G4354" s="29">
        <v>656</v>
      </c>
      <c r="H4354" s="145"/>
      <c r="I4354" s="144">
        <v>656</v>
      </c>
      <c r="J4354" s="146">
        <f t="shared" si="44"/>
        <v>0</v>
      </c>
    </row>
    <row r="4355" spans="1:10" x14ac:dyDescent="0.3">
      <c r="A4355">
        <v>2016</v>
      </c>
      <c r="B4355" t="s">
        <v>84</v>
      </c>
      <c r="C4355" t="str">
        <f>VLOOKUP(B4355,lookup!A:C,3,FALSE)</f>
        <v>Metropolitan Fire Authorities</v>
      </c>
      <c r="D4355" t="str">
        <f>VLOOKUP(B4355,lookup!A:D,4,FALSE)</f>
        <v>E31000041</v>
      </c>
      <c r="E4355" t="s">
        <v>177</v>
      </c>
      <c r="F4355" t="s">
        <v>157</v>
      </c>
      <c r="G4355" s="29">
        <v>13</v>
      </c>
      <c r="H4355" s="145"/>
      <c r="I4355" s="144">
        <v>13</v>
      </c>
      <c r="J4355" s="146">
        <f t="shared" ref="J4355:J4418" si="45">G4355-I4355</f>
        <v>0</v>
      </c>
    </row>
    <row r="4356" spans="1:10" x14ac:dyDescent="0.3">
      <c r="A4356">
        <v>2016</v>
      </c>
      <c r="B4356" t="s">
        <v>84</v>
      </c>
      <c r="C4356" t="str">
        <f>VLOOKUP(B4356,lookup!A:C,3,FALSE)</f>
        <v>Metropolitan Fire Authorities</v>
      </c>
      <c r="D4356" t="str">
        <f>VLOOKUP(B4356,lookup!A:D,4,FALSE)</f>
        <v>E31000041</v>
      </c>
      <c r="E4356" t="s">
        <v>178</v>
      </c>
      <c r="F4356" t="s">
        <v>157</v>
      </c>
      <c r="G4356" s="29">
        <v>1</v>
      </c>
      <c r="H4356" s="145"/>
      <c r="I4356" s="144">
        <v>1</v>
      </c>
      <c r="J4356" s="146">
        <f t="shared" si="45"/>
        <v>0</v>
      </c>
    </row>
    <row r="4357" spans="1:10" x14ac:dyDescent="0.3">
      <c r="A4357">
        <v>2016</v>
      </c>
      <c r="B4357" t="s">
        <v>84</v>
      </c>
      <c r="C4357" t="str">
        <f>VLOOKUP(B4357,lookup!A:C,3,FALSE)</f>
        <v>Metropolitan Fire Authorities</v>
      </c>
      <c r="D4357" t="str">
        <f>VLOOKUP(B4357,lookup!A:D,4,FALSE)</f>
        <v>E31000041</v>
      </c>
      <c r="E4357" t="s">
        <v>179</v>
      </c>
      <c r="F4357" t="s">
        <v>157</v>
      </c>
      <c r="G4357" s="29">
        <v>8</v>
      </c>
      <c r="H4357" s="145"/>
      <c r="I4357" s="144">
        <v>8</v>
      </c>
      <c r="J4357" s="146">
        <f t="shared" si="45"/>
        <v>0</v>
      </c>
    </row>
    <row r="4358" spans="1:10" x14ac:dyDescent="0.3">
      <c r="A4358">
        <v>2016</v>
      </c>
      <c r="B4358" t="s">
        <v>84</v>
      </c>
      <c r="C4358" t="str">
        <f>VLOOKUP(B4358,lookup!A:C,3,FALSE)</f>
        <v>Metropolitan Fire Authorities</v>
      </c>
      <c r="D4358" t="str">
        <f>VLOOKUP(B4358,lookup!A:D,4,FALSE)</f>
        <v>E31000041</v>
      </c>
      <c r="E4358" s="32" t="s">
        <v>1087</v>
      </c>
      <c r="F4358" t="s">
        <v>157</v>
      </c>
      <c r="G4358" s="29">
        <v>4</v>
      </c>
      <c r="H4358" s="145"/>
      <c r="I4358" s="144">
        <v>4</v>
      </c>
      <c r="J4358" s="146">
        <f t="shared" si="45"/>
        <v>0</v>
      </c>
    </row>
    <row r="4359" spans="1:10" x14ac:dyDescent="0.3">
      <c r="A4359">
        <v>2016</v>
      </c>
      <c r="B4359" t="s">
        <v>84</v>
      </c>
      <c r="C4359" t="str">
        <f>VLOOKUP(B4359,lookup!A:C,3,FALSE)</f>
        <v>Metropolitan Fire Authorities</v>
      </c>
      <c r="D4359" t="str">
        <f>VLOOKUP(B4359,lookup!A:D,4,FALSE)</f>
        <v>E31000041</v>
      </c>
      <c r="E4359" t="s">
        <v>176</v>
      </c>
      <c r="F4359" t="s">
        <v>157</v>
      </c>
      <c r="G4359" s="29">
        <v>4</v>
      </c>
      <c r="H4359" s="145"/>
      <c r="I4359" s="144">
        <v>4</v>
      </c>
      <c r="J4359" s="146">
        <f t="shared" si="45"/>
        <v>0</v>
      </c>
    </row>
    <row r="4360" spans="1:10" x14ac:dyDescent="0.3">
      <c r="A4360">
        <v>2016</v>
      </c>
      <c r="B4360" t="s">
        <v>84</v>
      </c>
      <c r="C4360" t="str">
        <f>VLOOKUP(B4360,lookup!A:C,3,FALSE)</f>
        <v>Metropolitan Fire Authorities</v>
      </c>
      <c r="D4360" t="str">
        <f>VLOOKUP(B4360,lookup!A:D,4,FALSE)</f>
        <v>E31000041</v>
      </c>
      <c r="E4360" t="s">
        <v>175</v>
      </c>
      <c r="F4360" t="s">
        <v>158</v>
      </c>
      <c r="G4360" s="29">
        <v>191</v>
      </c>
      <c r="H4360" s="145"/>
      <c r="I4360" s="144">
        <v>191</v>
      </c>
      <c r="J4360" s="146">
        <f t="shared" si="45"/>
        <v>0</v>
      </c>
    </row>
    <row r="4361" spans="1:10" x14ac:dyDescent="0.3">
      <c r="A4361">
        <v>2016</v>
      </c>
      <c r="B4361" t="s">
        <v>84</v>
      </c>
      <c r="C4361" t="str">
        <f>VLOOKUP(B4361,lookup!A:C,3,FALSE)</f>
        <v>Metropolitan Fire Authorities</v>
      </c>
      <c r="D4361" t="str">
        <f>VLOOKUP(B4361,lookup!A:D,4,FALSE)</f>
        <v>E31000041</v>
      </c>
      <c r="E4361" t="s">
        <v>177</v>
      </c>
      <c r="F4361" t="s">
        <v>158</v>
      </c>
      <c r="G4361" s="29">
        <v>9</v>
      </c>
      <c r="H4361" s="145"/>
      <c r="I4361" s="144">
        <v>9</v>
      </c>
      <c r="J4361" s="146">
        <f t="shared" si="45"/>
        <v>0</v>
      </c>
    </row>
    <row r="4362" spans="1:10" x14ac:dyDescent="0.3">
      <c r="A4362">
        <v>2016</v>
      </c>
      <c r="B4362" t="s">
        <v>84</v>
      </c>
      <c r="C4362" t="str">
        <f>VLOOKUP(B4362,lookup!A:C,3,FALSE)</f>
        <v>Metropolitan Fire Authorities</v>
      </c>
      <c r="D4362" t="str">
        <f>VLOOKUP(B4362,lookup!A:D,4,FALSE)</f>
        <v>E31000041</v>
      </c>
      <c r="E4362" t="s">
        <v>178</v>
      </c>
      <c r="F4362" t="s">
        <v>158</v>
      </c>
      <c r="G4362" s="29">
        <v>0</v>
      </c>
      <c r="H4362" s="145"/>
      <c r="I4362" s="144">
        <v>0</v>
      </c>
      <c r="J4362" s="146">
        <f t="shared" si="45"/>
        <v>0</v>
      </c>
    </row>
    <row r="4363" spans="1:10" x14ac:dyDescent="0.3">
      <c r="A4363">
        <v>2016</v>
      </c>
      <c r="B4363" t="s">
        <v>84</v>
      </c>
      <c r="C4363" t="str">
        <f>VLOOKUP(B4363,lookup!A:C,3,FALSE)</f>
        <v>Metropolitan Fire Authorities</v>
      </c>
      <c r="D4363" t="str">
        <f>VLOOKUP(B4363,lookup!A:D,4,FALSE)</f>
        <v>E31000041</v>
      </c>
      <c r="E4363" t="s">
        <v>179</v>
      </c>
      <c r="F4363" t="s">
        <v>158</v>
      </c>
      <c r="G4363" s="29">
        <v>3</v>
      </c>
      <c r="H4363" s="145"/>
      <c r="I4363" s="144">
        <v>3</v>
      </c>
      <c r="J4363" s="146">
        <f t="shared" si="45"/>
        <v>0</v>
      </c>
    </row>
    <row r="4364" spans="1:10" x14ac:dyDescent="0.3">
      <c r="A4364">
        <v>2016</v>
      </c>
      <c r="B4364" t="s">
        <v>84</v>
      </c>
      <c r="C4364" t="str">
        <f>VLOOKUP(B4364,lookup!A:C,3,FALSE)</f>
        <v>Metropolitan Fire Authorities</v>
      </c>
      <c r="D4364" t="str">
        <f>VLOOKUP(B4364,lookup!A:D,4,FALSE)</f>
        <v>E31000041</v>
      </c>
      <c r="E4364" s="32" t="s">
        <v>1087</v>
      </c>
      <c r="F4364" t="s">
        <v>158</v>
      </c>
      <c r="G4364" s="29">
        <v>1</v>
      </c>
      <c r="H4364" s="145"/>
      <c r="I4364" s="144">
        <v>1</v>
      </c>
      <c r="J4364" s="146">
        <f t="shared" si="45"/>
        <v>0</v>
      </c>
    </row>
    <row r="4365" spans="1:10" x14ac:dyDescent="0.3">
      <c r="A4365">
        <v>2016</v>
      </c>
      <c r="B4365" t="s">
        <v>84</v>
      </c>
      <c r="C4365" t="str">
        <f>VLOOKUP(B4365,lookup!A:C,3,FALSE)</f>
        <v>Metropolitan Fire Authorities</v>
      </c>
      <c r="D4365" t="str">
        <f>VLOOKUP(B4365,lookup!A:D,4,FALSE)</f>
        <v>E31000041</v>
      </c>
      <c r="E4365" t="s">
        <v>176</v>
      </c>
      <c r="F4365" t="s">
        <v>158</v>
      </c>
      <c r="G4365" s="29">
        <v>0</v>
      </c>
      <c r="H4365" s="145"/>
      <c r="I4365" s="144">
        <v>0</v>
      </c>
      <c r="J4365" s="146">
        <f t="shared" si="45"/>
        <v>0</v>
      </c>
    </row>
    <row r="4366" spans="1:10" x14ac:dyDescent="0.3">
      <c r="A4366">
        <v>2016</v>
      </c>
      <c r="B4366" t="s">
        <v>84</v>
      </c>
      <c r="C4366" t="str">
        <f>VLOOKUP(B4366,lookup!A:C,3,FALSE)</f>
        <v>Metropolitan Fire Authorities</v>
      </c>
      <c r="D4366" t="str">
        <f>VLOOKUP(B4366,lookup!A:D,4,FALSE)</f>
        <v>E31000041</v>
      </c>
      <c r="E4366" t="s">
        <v>175</v>
      </c>
      <c r="F4366" t="s">
        <v>149</v>
      </c>
      <c r="G4366" s="29">
        <v>33</v>
      </c>
      <c r="H4366" s="145"/>
      <c r="I4366" s="144">
        <v>33</v>
      </c>
      <c r="J4366" s="146">
        <f t="shared" si="45"/>
        <v>0</v>
      </c>
    </row>
    <row r="4367" spans="1:10" x14ac:dyDescent="0.3">
      <c r="A4367">
        <v>2016</v>
      </c>
      <c r="B4367" t="s">
        <v>84</v>
      </c>
      <c r="C4367" t="str">
        <f>VLOOKUP(B4367,lookup!A:C,3,FALSE)</f>
        <v>Metropolitan Fire Authorities</v>
      </c>
      <c r="D4367" t="str">
        <f>VLOOKUP(B4367,lookup!A:D,4,FALSE)</f>
        <v>E31000041</v>
      </c>
      <c r="E4367" t="s">
        <v>177</v>
      </c>
      <c r="F4367" t="s">
        <v>149</v>
      </c>
      <c r="G4367" s="29">
        <v>0</v>
      </c>
      <c r="H4367" s="145"/>
      <c r="I4367" s="144">
        <v>0</v>
      </c>
      <c r="J4367" s="146">
        <f t="shared" si="45"/>
        <v>0</v>
      </c>
    </row>
    <row r="4368" spans="1:10" x14ac:dyDescent="0.3">
      <c r="A4368">
        <v>2016</v>
      </c>
      <c r="B4368" t="s">
        <v>84</v>
      </c>
      <c r="C4368" t="str">
        <f>VLOOKUP(B4368,lookup!A:C,3,FALSE)</f>
        <v>Metropolitan Fire Authorities</v>
      </c>
      <c r="D4368" t="str">
        <f>VLOOKUP(B4368,lookup!A:D,4,FALSE)</f>
        <v>E31000041</v>
      </c>
      <c r="E4368" t="s">
        <v>178</v>
      </c>
      <c r="F4368" t="s">
        <v>149</v>
      </c>
      <c r="G4368" s="29">
        <v>0</v>
      </c>
      <c r="H4368" s="145"/>
      <c r="I4368" s="144">
        <v>0</v>
      </c>
      <c r="J4368" s="146">
        <f t="shared" si="45"/>
        <v>0</v>
      </c>
    </row>
    <row r="4369" spans="1:10" x14ac:dyDescent="0.3">
      <c r="A4369">
        <v>2016</v>
      </c>
      <c r="B4369" t="s">
        <v>84</v>
      </c>
      <c r="C4369" t="str">
        <f>VLOOKUP(B4369,lookup!A:C,3,FALSE)</f>
        <v>Metropolitan Fire Authorities</v>
      </c>
      <c r="D4369" t="str">
        <f>VLOOKUP(B4369,lookup!A:D,4,FALSE)</f>
        <v>E31000041</v>
      </c>
      <c r="E4369" t="s">
        <v>179</v>
      </c>
      <c r="F4369" t="s">
        <v>149</v>
      </c>
      <c r="G4369" s="29">
        <v>0</v>
      </c>
      <c r="H4369" s="145"/>
      <c r="I4369" s="144">
        <v>0</v>
      </c>
      <c r="J4369" s="146">
        <f t="shared" si="45"/>
        <v>0</v>
      </c>
    </row>
    <row r="4370" spans="1:10" x14ac:dyDescent="0.3">
      <c r="A4370">
        <v>2016</v>
      </c>
      <c r="B4370" t="s">
        <v>84</v>
      </c>
      <c r="C4370" t="str">
        <f>VLOOKUP(B4370,lookup!A:C,3,FALSE)</f>
        <v>Metropolitan Fire Authorities</v>
      </c>
      <c r="D4370" t="str">
        <f>VLOOKUP(B4370,lookup!A:D,4,FALSE)</f>
        <v>E31000041</v>
      </c>
      <c r="E4370" s="32" t="s">
        <v>1087</v>
      </c>
      <c r="F4370" t="s">
        <v>149</v>
      </c>
      <c r="G4370" s="29">
        <v>0</v>
      </c>
      <c r="H4370" s="145"/>
      <c r="I4370" s="144">
        <v>0</v>
      </c>
      <c r="J4370" s="146">
        <f t="shared" si="45"/>
        <v>0</v>
      </c>
    </row>
    <row r="4371" spans="1:10" x14ac:dyDescent="0.3">
      <c r="A4371">
        <v>2016</v>
      </c>
      <c r="B4371" t="s">
        <v>84</v>
      </c>
      <c r="C4371" t="str">
        <f>VLOOKUP(B4371,lookup!A:C,3,FALSE)</f>
        <v>Metropolitan Fire Authorities</v>
      </c>
      <c r="D4371" t="str">
        <f>VLOOKUP(B4371,lookup!A:D,4,FALSE)</f>
        <v>E31000041</v>
      </c>
      <c r="E4371" t="s">
        <v>176</v>
      </c>
      <c r="F4371" t="s">
        <v>149</v>
      </c>
      <c r="G4371" s="29">
        <v>0</v>
      </c>
      <c r="H4371" s="145"/>
      <c r="I4371" s="144">
        <v>0</v>
      </c>
      <c r="J4371" s="146">
        <f t="shared" si="45"/>
        <v>0</v>
      </c>
    </row>
    <row r="4372" spans="1:10" x14ac:dyDescent="0.3">
      <c r="A4372">
        <v>2016</v>
      </c>
      <c r="B4372" t="s">
        <v>84</v>
      </c>
      <c r="C4372" t="str">
        <f>VLOOKUP(B4372,lookup!A:C,3,FALSE)</f>
        <v>Metropolitan Fire Authorities</v>
      </c>
      <c r="D4372" t="str">
        <f>VLOOKUP(B4372,lookup!A:D,4,FALSE)</f>
        <v>E31000041</v>
      </c>
      <c r="E4372" t="s">
        <v>175</v>
      </c>
      <c r="F4372" t="s">
        <v>150</v>
      </c>
      <c r="G4372" s="29">
        <v>280</v>
      </c>
      <c r="H4372" s="145"/>
      <c r="I4372" s="144">
        <v>280</v>
      </c>
      <c r="J4372" s="146">
        <f t="shared" si="45"/>
        <v>0</v>
      </c>
    </row>
    <row r="4373" spans="1:10" x14ac:dyDescent="0.3">
      <c r="A4373">
        <v>2016</v>
      </c>
      <c r="B4373" t="s">
        <v>84</v>
      </c>
      <c r="C4373" t="str">
        <f>VLOOKUP(B4373,lookup!A:C,3,FALSE)</f>
        <v>Metropolitan Fire Authorities</v>
      </c>
      <c r="D4373" t="str">
        <f>VLOOKUP(B4373,lookup!A:D,4,FALSE)</f>
        <v>E31000041</v>
      </c>
      <c r="E4373" t="s">
        <v>177</v>
      </c>
      <c r="F4373" t="s">
        <v>150</v>
      </c>
      <c r="G4373" s="29">
        <v>3</v>
      </c>
      <c r="H4373" s="145"/>
      <c r="I4373" s="144">
        <v>3</v>
      </c>
      <c r="J4373" s="146">
        <f t="shared" si="45"/>
        <v>0</v>
      </c>
    </row>
    <row r="4374" spans="1:10" x14ac:dyDescent="0.3">
      <c r="A4374">
        <v>2016</v>
      </c>
      <c r="B4374" t="s">
        <v>84</v>
      </c>
      <c r="C4374" t="str">
        <f>VLOOKUP(B4374,lookup!A:C,3,FALSE)</f>
        <v>Metropolitan Fire Authorities</v>
      </c>
      <c r="D4374" t="str">
        <f>VLOOKUP(B4374,lookup!A:D,4,FALSE)</f>
        <v>E31000041</v>
      </c>
      <c r="E4374" t="s">
        <v>178</v>
      </c>
      <c r="F4374" t="s">
        <v>150</v>
      </c>
      <c r="G4374" s="29">
        <v>2</v>
      </c>
      <c r="H4374" s="145"/>
      <c r="I4374" s="144">
        <v>2</v>
      </c>
      <c r="J4374" s="146">
        <f t="shared" si="45"/>
        <v>0</v>
      </c>
    </row>
    <row r="4375" spans="1:10" x14ac:dyDescent="0.3">
      <c r="A4375">
        <v>2016</v>
      </c>
      <c r="B4375" t="s">
        <v>84</v>
      </c>
      <c r="C4375" t="str">
        <f>VLOOKUP(B4375,lookup!A:C,3,FALSE)</f>
        <v>Metropolitan Fire Authorities</v>
      </c>
      <c r="D4375" t="str">
        <f>VLOOKUP(B4375,lookup!A:D,4,FALSE)</f>
        <v>E31000041</v>
      </c>
      <c r="E4375" t="s">
        <v>179</v>
      </c>
      <c r="F4375" t="s">
        <v>150</v>
      </c>
      <c r="G4375" s="29">
        <v>3</v>
      </c>
      <c r="H4375" s="145"/>
      <c r="I4375" s="144">
        <v>3</v>
      </c>
      <c r="J4375" s="146">
        <f t="shared" si="45"/>
        <v>0</v>
      </c>
    </row>
    <row r="4376" spans="1:10" x14ac:dyDescent="0.3">
      <c r="A4376">
        <v>2016</v>
      </c>
      <c r="B4376" t="s">
        <v>84</v>
      </c>
      <c r="C4376" t="str">
        <f>VLOOKUP(B4376,lookup!A:C,3,FALSE)</f>
        <v>Metropolitan Fire Authorities</v>
      </c>
      <c r="D4376" t="str">
        <f>VLOOKUP(B4376,lookup!A:D,4,FALSE)</f>
        <v>E31000041</v>
      </c>
      <c r="E4376" s="32" t="s">
        <v>1087</v>
      </c>
      <c r="F4376" t="s">
        <v>150</v>
      </c>
      <c r="G4376" s="29">
        <v>0</v>
      </c>
      <c r="H4376" s="145"/>
      <c r="I4376" s="144">
        <v>0</v>
      </c>
      <c r="J4376" s="146">
        <f t="shared" si="45"/>
        <v>0</v>
      </c>
    </row>
    <row r="4377" spans="1:10" x14ac:dyDescent="0.3">
      <c r="A4377">
        <v>2016</v>
      </c>
      <c r="B4377" t="s">
        <v>84</v>
      </c>
      <c r="C4377" t="str">
        <f>VLOOKUP(B4377,lookup!A:C,3,FALSE)</f>
        <v>Metropolitan Fire Authorities</v>
      </c>
      <c r="D4377" t="str">
        <f>VLOOKUP(B4377,lookup!A:D,4,FALSE)</f>
        <v>E31000041</v>
      </c>
      <c r="E4377" t="s">
        <v>176</v>
      </c>
      <c r="F4377" t="s">
        <v>150</v>
      </c>
      <c r="G4377" s="29">
        <v>4</v>
      </c>
      <c r="H4377" s="145"/>
      <c r="I4377" s="144">
        <v>4</v>
      </c>
      <c r="J4377" s="146">
        <f t="shared" si="45"/>
        <v>0</v>
      </c>
    </row>
    <row r="4378" spans="1:10" x14ac:dyDescent="0.3">
      <c r="A4378">
        <v>2016</v>
      </c>
      <c r="B4378" t="s">
        <v>87</v>
      </c>
      <c r="C4378" t="str">
        <f>VLOOKUP(B4378,lookup!A:C,3,FALSE)</f>
        <v>Non Metropolitan Fire Authorities</v>
      </c>
      <c r="D4378" t="str">
        <f>VLOOKUP(B4378,lookup!A:D,4,FALSE)</f>
        <v>E31000026</v>
      </c>
      <c r="E4378" t="s">
        <v>175</v>
      </c>
      <c r="F4378" t="s">
        <v>157</v>
      </c>
      <c r="G4378" s="29">
        <v>228</v>
      </c>
      <c r="H4378" s="145"/>
      <c r="I4378" s="144">
        <v>228</v>
      </c>
      <c r="J4378" s="146">
        <f t="shared" si="45"/>
        <v>0</v>
      </c>
    </row>
    <row r="4379" spans="1:10" x14ac:dyDescent="0.3">
      <c r="A4379">
        <v>2016</v>
      </c>
      <c r="B4379" t="s">
        <v>87</v>
      </c>
      <c r="C4379" t="str">
        <f>VLOOKUP(B4379,lookup!A:C,3,FALSE)</f>
        <v>Non Metropolitan Fire Authorities</v>
      </c>
      <c r="D4379" t="str">
        <f>VLOOKUP(B4379,lookup!A:D,4,FALSE)</f>
        <v>E31000026</v>
      </c>
      <c r="E4379" t="s">
        <v>177</v>
      </c>
      <c r="F4379" t="s">
        <v>157</v>
      </c>
      <c r="G4379" s="29">
        <v>1</v>
      </c>
      <c r="H4379" s="145"/>
      <c r="I4379" s="144">
        <v>1</v>
      </c>
      <c r="J4379" s="146">
        <f t="shared" si="45"/>
        <v>0</v>
      </c>
    </row>
    <row r="4380" spans="1:10" x14ac:dyDescent="0.3">
      <c r="A4380">
        <v>2016</v>
      </c>
      <c r="B4380" t="s">
        <v>87</v>
      </c>
      <c r="C4380" t="str">
        <f>VLOOKUP(B4380,lookup!A:C,3,FALSE)</f>
        <v>Non Metropolitan Fire Authorities</v>
      </c>
      <c r="D4380" t="str">
        <f>VLOOKUP(B4380,lookup!A:D,4,FALSE)</f>
        <v>E31000026</v>
      </c>
      <c r="E4380" t="s">
        <v>178</v>
      </c>
      <c r="F4380" t="s">
        <v>157</v>
      </c>
      <c r="G4380" s="29">
        <v>0</v>
      </c>
      <c r="H4380" s="145"/>
      <c r="I4380" s="144">
        <v>0</v>
      </c>
      <c r="J4380" s="146">
        <f t="shared" si="45"/>
        <v>0</v>
      </c>
    </row>
    <row r="4381" spans="1:10" x14ac:dyDescent="0.3">
      <c r="A4381">
        <v>2016</v>
      </c>
      <c r="B4381" t="s">
        <v>87</v>
      </c>
      <c r="C4381" t="str">
        <f>VLOOKUP(B4381,lookup!A:C,3,FALSE)</f>
        <v>Non Metropolitan Fire Authorities</v>
      </c>
      <c r="D4381" t="str">
        <f>VLOOKUP(B4381,lookup!A:D,4,FALSE)</f>
        <v>E31000026</v>
      </c>
      <c r="E4381" t="s">
        <v>179</v>
      </c>
      <c r="F4381" t="s">
        <v>157</v>
      </c>
      <c r="G4381" s="29">
        <v>2</v>
      </c>
      <c r="H4381" s="145"/>
      <c r="I4381" s="144">
        <v>2</v>
      </c>
      <c r="J4381" s="146">
        <f t="shared" si="45"/>
        <v>0</v>
      </c>
    </row>
    <row r="4382" spans="1:10" x14ac:dyDescent="0.3">
      <c r="A4382">
        <v>2016</v>
      </c>
      <c r="B4382" t="s">
        <v>87</v>
      </c>
      <c r="C4382" t="str">
        <f>VLOOKUP(B4382,lookup!A:C,3,FALSE)</f>
        <v>Non Metropolitan Fire Authorities</v>
      </c>
      <c r="D4382" t="str">
        <f>VLOOKUP(B4382,lookup!A:D,4,FALSE)</f>
        <v>E31000026</v>
      </c>
      <c r="E4382" s="32" t="s">
        <v>1087</v>
      </c>
      <c r="F4382" t="s">
        <v>157</v>
      </c>
      <c r="G4382" s="29">
        <v>0</v>
      </c>
      <c r="H4382" s="145"/>
      <c r="I4382" s="144">
        <v>0</v>
      </c>
      <c r="J4382" s="146">
        <f t="shared" si="45"/>
        <v>0</v>
      </c>
    </row>
    <row r="4383" spans="1:10" x14ac:dyDescent="0.3">
      <c r="A4383">
        <v>2016</v>
      </c>
      <c r="B4383" t="s">
        <v>87</v>
      </c>
      <c r="C4383" t="str">
        <f>VLOOKUP(B4383,lookup!A:C,3,FALSE)</f>
        <v>Non Metropolitan Fire Authorities</v>
      </c>
      <c r="D4383" t="str">
        <f>VLOOKUP(B4383,lookup!A:D,4,FALSE)</f>
        <v>E31000026</v>
      </c>
      <c r="E4383" t="s">
        <v>176</v>
      </c>
      <c r="F4383" t="s">
        <v>157</v>
      </c>
      <c r="G4383" s="29">
        <v>33</v>
      </c>
      <c r="H4383" s="145"/>
      <c r="I4383" s="144">
        <v>33</v>
      </c>
      <c r="J4383" s="146">
        <f t="shared" si="45"/>
        <v>0</v>
      </c>
    </row>
    <row r="4384" spans="1:10" x14ac:dyDescent="0.3">
      <c r="A4384">
        <v>2016</v>
      </c>
      <c r="B4384" t="s">
        <v>87</v>
      </c>
      <c r="C4384" t="str">
        <f>VLOOKUP(B4384,lookup!A:C,3,FALSE)</f>
        <v>Non Metropolitan Fire Authorities</v>
      </c>
      <c r="D4384" t="str">
        <f>VLOOKUP(B4384,lookup!A:D,4,FALSE)</f>
        <v>E31000026</v>
      </c>
      <c r="E4384" t="s">
        <v>175</v>
      </c>
      <c r="F4384" t="s">
        <v>158</v>
      </c>
      <c r="G4384" s="29">
        <v>411</v>
      </c>
      <c r="H4384" s="145"/>
      <c r="I4384" s="144">
        <v>411</v>
      </c>
      <c r="J4384" s="146">
        <f t="shared" si="45"/>
        <v>0</v>
      </c>
    </row>
    <row r="4385" spans="1:10" x14ac:dyDescent="0.3">
      <c r="A4385">
        <v>2016</v>
      </c>
      <c r="B4385" t="s">
        <v>87</v>
      </c>
      <c r="C4385" t="str">
        <f>VLOOKUP(B4385,lookup!A:C,3,FALSE)</f>
        <v>Non Metropolitan Fire Authorities</v>
      </c>
      <c r="D4385" t="str">
        <f>VLOOKUP(B4385,lookup!A:D,4,FALSE)</f>
        <v>E31000026</v>
      </c>
      <c r="E4385" t="s">
        <v>177</v>
      </c>
      <c r="F4385" t="s">
        <v>158</v>
      </c>
      <c r="G4385" s="29">
        <v>2</v>
      </c>
      <c r="H4385" s="145"/>
      <c r="I4385" s="144">
        <v>2</v>
      </c>
      <c r="J4385" s="146">
        <f t="shared" si="45"/>
        <v>0</v>
      </c>
    </row>
    <row r="4386" spans="1:10" x14ac:dyDescent="0.3">
      <c r="A4386">
        <v>2016</v>
      </c>
      <c r="B4386" t="s">
        <v>87</v>
      </c>
      <c r="C4386" t="str">
        <f>VLOOKUP(B4386,lookup!A:C,3,FALSE)</f>
        <v>Non Metropolitan Fire Authorities</v>
      </c>
      <c r="D4386" t="str">
        <f>VLOOKUP(B4386,lookup!A:D,4,FALSE)</f>
        <v>E31000026</v>
      </c>
      <c r="E4386" t="s">
        <v>178</v>
      </c>
      <c r="F4386" t="s">
        <v>158</v>
      </c>
      <c r="G4386" s="29">
        <v>0</v>
      </c>
      <c r="H4386" s="145"/>
      <c r="I4386" s="144">
        <v>0</v>
      </c>
      <c r="J4386" s="146">
        <f t="shared" si="45"/>
        <v>0</v>
      </c>
    </row>
    <row r="4387" spans="1:10" x14ac:dyDescent="0.3">
      <c r="A4387">
        <v>2016</v>
      </c>
      <c r="B4387" t="s">
        <v>87</v>
      </c>
      <c r="C4387" t="str">
        <f>VLOOKUP(B4387,lookup!A:C,3,FALSE)</f>
        <v>Non Metropolitan Fire Authorities</v>
      </c>
      <c r="D4387" t="str">
        <f>VLOOKUP(B4387,lookup!A:D,4,FALSE)</f>
        <v>E31000026</v>
      </c>
      <c r="E4387" t="s">
        <v>179</v>
      </c>
      <c r="F4387" t="s">
        <v>158</v>
      </c>
      <c r="G4387" s="29">
        <v>1</v>
      </c>
      <c r="H4387" s="145"/>
      <c r="I4387" s="144">
        <v>1</v>
      </c>
      <c r="J4387" s="146">
        <f t="shared" si="45"/>
        <v>0</v>
      </c>
    </row>
    <row r="4388" spans="1:10" x14ac:dyDescent="0.3">
      <c r="A4388">
        <v>2016</v>
      </c>
      <c r="B4388" t="s">
        <v>87</v>
      </c>
      <c r="C4388" t="str">
        <f>VLOOKUP(B4388,lookup!A:C,3,FALSE)</f>
        <v>Non Metropolitan Fire Authorities</v>
      </c>
      <c r="D4388" t="str">
        <f>VLOOKUP(B4388,lookup!A:D,4,FALSE)</f>
        <v>E31000026</v>
      </c>
      <c r="E4388" s="32" t="s">
        <v>1087</v>
      </c>
      <c r="F4388" t="s">
        <v>158</v>
      </c>
      <c r="G4388" s="29">
        <v>0</v>
      </c>
      <c r="H4388" s="145"/>
      <c r="I4388" s="144">
        <v>0</v>
      </c>
      <c r="J4388" s="146">
        <f t="shared" si="45"/>
        <v>0</v>
      </c>
    </row>
    <row r="4389" spans="1:10" x14ac:dyDescent="0.3">
      <c r="A4389">
        <v>2016</v>
      </c>
      <c r="B4389" t="s">
        <v>87</v>
      </c>
      <c r="C4389" t="str">
        <f>VLOOKUP(B4389,lookup!A:C,3,FALSE)</f>
        <v>Non Metropolitan Fire Authorities</v>
      </c>
      <c r="D4389" t="str">
        <f>VLOOKUP(B4389,lookup!A:D,4,FALSE)</f>
        <v>E31000026</v>
      </c>
      <c r="E4389" t="s">
        <v>176</v>
      </c>
      <c r="F4389" t="s">
        <v>158</v>
      </c>
      <c r="G4389" s="29">
        <v>56</v>
      </c>
      <c r="H4389" s="145"/>
      <c r="I4389" s="144">
        <v>56</v>
      </c>
      <c r="J4389" s="146">
        <f t="shared" si="45"/>
        <v>0</v>
      </c>
    </row>
    <row r="4390" spans="1:10" x14ac:dyDescent="0.3">
      <c r="A4390">
        <v>2016</v>
      </c>
      <c r="B4390" t="s">
        <v>87</v>
      </c>
      <c r="C4390" t="str">
        <f>VLOOKUP(B4390,lookup!A:C,3,FALSE)</f>
        <v>Non Metropolitan Fire Authorities</v>
      </c>
      <c r="D4390" t="str">
        <f>VLOOKUP(B4390,lookup!A:D,4,FALSE)</f>
        <v>E31000026</v>
      </c>
      <c r="E4390" t="s">
        <v>175</v>
      </c>
      <c r="F4390" t="s">
        <v>149</v>
      </c>
      <c r="G4390" s="29">
        <v>21</v>
      </c>
      <c r="H4390" s="145"/>
      <c r="I4390" s="144">
        <v>21</v>
      </c>
      <c r="J4390" s="146">
        <f t="shared" si="45"/>
        <v>0</v>
      </c>
    </row>
    <row r="4391" spans="1:10" x14ac:dyDescent="0.3">
      <c r="A4391">
        <v>2016</v>
      </c>
      <c r="B4391" t="s">
        <v>87</v>
      </c>
      <c r="C4391" t="str">
        <f>VLOOKUP(B4391,lookup!A:C,3,FALSE)</f>
        <v>Non Metropolitan Fire Authorities</v>
      </c>
      <c r="D4391" t="str">
        <f>VLOOKUP(B4391,lookup!A:D,4,FALSE)</f>
        <v>E31000026</v>
      </c>
      <c r="E4391" t="s">
        <v>177</v>
      </c>
      <c r="F4391" t="s">
        <v>149</v>
      </c>
      <c r="G4391" s="29">
        <v>1</v>
      </c>
      <c r="H4391" s="145"/>
      <c r="I4391" s="144">
        <v>1</v>
      </c>
      <c r="J4391" s="146">
        <f t="shared" si="45"/>
        <v>0</v>
      </c>
    </row>
    <row r="4392" spans="1:10" x14ac:dyDescent="0.3">
      <c r="A4392">
        <v>2016</v>
      </c>
      <c r="B4392" t="s">
        <v>87</v>
      </c>
      <c r="C4392" t="str">
        <f>VLOOKUP(B4392,lookup!A:C,3,FALSE)</f>
        <v>Non Metropolitan Fire Authorities</v>
      </c>
      <c r="D4392" t="str">
        <f>VLOOKUP(B4392,lookup!A:D,4,FALSE)</f>
        <v>E31000026</v>
      </c>
      <c r="E4392" t="s">
        <v>178</v>
      </c>
      <c r="F4392" t="s">
        <v>149</v>
      </c>
      <c r="G4392" s="29">
        <v>0</v>
      </c>
      <c r="H4392" s="145"/>
      <c r="I4392" s="144">
        <v>0</v>
      </c>
      <c r="J4392" s="146">
        <f t="shared" si="45"/>
        <v>0</v>
      </c>
    </row>
    <row r="4393" spans="1:10" x14ac:dyDescent="0.3">
      <c r="A4393">
        <v>2016</v>
      </c>
      <c r="B4393" t="s">
        <v>87</v>
      </c>
      <c r="C4393" t="str">
        <f>VLOOKUP(B4393,lookup!A:C,3,FALSE)</f>
        <v>Non Metropolitan Fire Authorities</v>
      </c>
      <c r="D4393" t="str">
        <f>VLOOKUP(B4393,lookup!A:D,4,FALSE)</f>
        <v>E31000026</v>
      </c>
      <c r="E4393" t="s">
        <v>179</v>
      </c>
      <c r="F4393" t="s">
        <v>149</v>
      </c>
      <c r="G4393" s="29">
        <v>0</v>
      </c>
      <c r="H4393" s="145"/>
      <c r="I4393" s="144">
        <v>0</v>
      </c>
      <c r="J4393" s="146">
        <f t="shared" si="45"/>
        <v>0</v>
      </c>
    </row>
    <row r="4394" spans="1:10" x14ac:dyDescent="0.3">
      <c r="A4394">
        <v>2016</v>
      </c>
      <c r="B4394" t="s">
        <v>87</v>
      </c>
      <c r="C4394" t="str">
        <f>VLOOKUP(B4394,lookup!A:C,3,FALSE)</f>
        <v>Non Metropolitan Fire Authorities</v>
      </c>
      <c r="D4394" t="str">
        <f>VLOOKUP(B4394,lookup!A:D,4,FALSE)</f>
        <v>E31000026</v>
      </c>
      <c r="E4394" s="32" t="s">
        <v>1087</v>
      </c>
      <c r="F4394" t="s">
        <v>149</v>
      </c>
      <c r="G4394" s="29">
        <v>0</v>
      </c>
      <c r="H4394" s="145"/>
      <c r="I4394" s="144">
        <v>0</v>
      </c>
      <c r="J4394" s="146">
        <f t="shared" si="45"/>
        <v>0</v>
      </c>
    </row>
    <row r="4395" spans="1:10" x14ac:dyDescent="0.3">
      <c r="A4395">
        <v>2016</v>
      </c>
      <c r="B4395" t="s">
        <v>87</v>
      </c>
      <c r="C4395" t="str">
        <f>VLOOKUP(B4395,lookup!A:C,3,FALSE)</f>
        <v>Non Metropolitan Fire Authorities</v>
      </c>
      <c r="D4395" t="str">
        <f>VLOOKUP(B4395,lookup!A:D,4,FALSE)</f>
        <v>E31000026</v>
      </c>
      <c r="E4395" t="s">
        <v>176</v>
      </c>
      <c r="F4395" t="s">
        <v>149</v>
      </c>
      <c r="G4395" s="29">
        <v>1</v>
      </c>
      <c r="H4395" s="145"/>
      <c r="I4395" s="144">
        <v>1</v>
      </c>
      <c r="J4395" s="146">
        <f t="shared" si="45"/>
        <v>0</v>
      </c>
    </row>
    <row r="4396" spans="1:10" x14ac:dyDescent="0.3">
      <c r="A4396">
        <v>2016</v>
      </c>
      <c r="B4396" t="s">
        <v>87</v>
      </c>
      <c r="C4396" t="str">
        <f>VLOOKUP(B4396,lookup!A:C,3,FALSE)</f>
        <v>Non Metropolitan Fire Authorities</v>
      </c>
      <c r="D4396" t="str">
        <f>VLOOKUP(B4396,lookup!A:D,4,FALSE)</f>
        <v>E31000026</v>
      </c>
      <c r="E4396" t="s">
        <v>175</v>
      </c>
      <c r="F4396" t="s">
        <v>150</v>
      </c>
      <c r="G4396" s="29">
        <v>89</v>
      </c>
      <c r="H4396" s="145"/>
      <c r="I4396" s="144">
        <v>89</v>
      </c>
      <c r="J4396" s="146">
        <f t="shared" si="45"/>
        <v>0</v>
      </c>
    </row>
    <row r="4397" spans="1:10" x14ac:dyDescent="0.3">
      <c r="A4397">
        <v>2016</v>
      </c>
      <c r="B4397" t="s">
        <v>87</v>
      </c>
      <c r="C4397" t="str">
        <f>VLOOKUP(B4397,lookup!A:C,3,FALSE)</f>
        <v>Non Metropolitan Fire Authorities</v>
      </c>
      <c r="D4397" t="str">
        <f>VLOOKUP(B4397,lookup!A:D,4,FALSE)</f>
        <v>E31000026</v>
      </c>
      <c r="E4397" t="s">
        <v>177</v>
      </c>
      <c r="F4397" t="s">
        <v>150</v>
      </c>
      <c r="G4397" s="29">
        <v>0</v>
      </c>
      <c r="H4397" s="145"/>
      <c r="I4397" s="144">
        <v>0</v>
      </c>
      <c r="J4397" s="146">
        <f t="shared" si="45"/>
        <v>0</v>
      </c>
    </row>
    <row r="4398" spans="1:10" x14ac:dyDescent="0.3">
      <c r="A4398">
        <v>2016</v>
      </c>
      <c r="B4398" t="s">
        <v>87</v>
      </c>
      <c r="C4398" t="str">
        <f>VLOOKUP(B4398,lookup!A:C,3,FALSE)</f>
        <v>Non Metropolitan Fire Authorities</v>
      </c>
      <c r="D4398" t="str">
        <f>VLOOKUP(B4398,lookup!A:D,4,FALSE)</f>
        <v>E31000026</v>
      </c>
      <c r="E4398" t="s">
        <v>178</v>
      </c>
      <c r="F4398" t="s">
        <v>150</v>
      </c>
      <c r="G4398" s="29">
        <v>0</v>
      </c>
      <c r="H4398" s="145"/>
      <c r="I4398" s="144">
        <v>0</v>
      </c>
      <c r="J4398" s="146">
        <f t="shared" si="45"/>
        <v>0</v>
      </c>
    </row>
    <row r="4399" spans="1:10" x14ac:dyDescent="0.3">
      <c r="A4399">
        <v>2016</v>
      </c>
      <c r="B4399" t="s">
        <v>87</v>
      </c>
      <c r="C4399" t="str">
        <f>VLOOKUP(B4399,lookup!A:C,3,FALSE)</f>
        <v>Non Metropolitan Fire Authorities</v>
      </c>
      <c r="D4399" t="str">
        <f>VLOOKUP(B4399,lookup!A:D,4,FALSE)</f>
        <v>E31000026</v>
      </c>
      <c r="E4399" t="s">
        <v>179</v>
      </c>
      <c r="F4399" t="s">
        <v>150</v>
      </c>
      <c r="G4399" s="29">
        <v>0</v>
      </c>
      <c r="H4399" s="145"/>
      <c r="I4399" s="144">
        <v>0</v>
      </c>
      <c r="J4399" s="146">
        <f t="shared" si="45"/>
        <v>0</v>
      </c>
    </row>
    <row r="4400" spans="1:10" x14ac:dyDescent="0.3">
      <c r="A4400">
        <v>2016</v>
      </c>
      <c r="B4400" t="s">
        <v>87</v>
      </c>
      <c r="C4400" t="str">
        <f>VLOOKUP(B4400,lookup!A:C,3,FALSE)</f>
        <v>Non Metropolitan Fire Authorities</v>
      </c>
      <c r="D4400" t="str">
        <f>VLOOKUP(B4400,lookup!A:D,4,FALSE)</f>
        <v>E31000026</v>
      </c>
      <c r="E4400" s="32" t="s">
        <v>1087</v>
      </c>
      <c r="F4400" t="s">
        <v>150</v>
      </c>
      <c r="G4400" s="29">
        <v>0</v>
      </c>
      <c r="H4400" s="145"/>
      <c r="I4400" s="144">
        <v>0</v>
      </c>
      <c r="J4400" s="146">
        <f t="shared" si="45"/>
        <v>0</v>
      </c>
    </row>
    <row r="4401" spans="1:10" x14ac:dyDescent="0.3">
      <c r="A4401">
        <v>2016</v>
      </c>
      <c r="B4401" t="s">
        <v>87</v>
      </c>
      <c r="C4401" t="str">
        <f>VLOOKUP(B4401,lookup!A:C,3,FALSE)</f>
        <v>Non Metropolitan Fire Authorities</v>
      </c>
      <c r="D4401" t="str">
        <f>VLOOKUP(B4401,lookup!A:D,4,FALSE)</f>
        <v>E31000026</v>
      </c>
      <c r="E4401" t="s">
        <v>176</v>
      </c>
      <c r="F4401" t="s">
        <v>150</v>
      </c>
      <c r="G4401" s="29">
        <v>18</v>
      </c>
      <c r="H4401" s="145"/>
      <c r="I4401" s="144">
        <v>18</v>
      </c>
      <c r="J4401" s="146">
        <f t="shared" si="45"/>
        <v>0</v>
      </c>
    </row>
    <row r="4402" spans="1:10" x14ac:dyDescent="0.3">
      <c r="A4402">
        <v>2016</v>
      </c>
      <c r="B4402" t="s">
        <v>90</v>
      </c>
      <c r="C4402" t="str">
        <f>VLOOKUP(B4402,lookup!A:C,3,FALSE)</f>
        <v>Non Metropolitan Fire Authorities</v>
      </c>
      <c r="D4402" t="str">
        <f>VLOOKUP(B4402,lookup!A:D,4,FALSE)</f>
        <v>E31000027</v>
      </c>
      <c r="E4402" t="s">
        <v>175</v>
      </c>
      <c r="F4402" t="s">
        <v>157</v>
      </c>
      <c r="G4402" s="29">
        <v>251</v>
      </c>
      <c r="H4402" s="145"/>
      <c r="I4402" s="144">
        <v>251</v>
      </c>
      <c r="J4402" s="146">
        <f t="shared" si="45"/>
        <v>0</v>
      </c>
    </row>
    <row r="4403" spans="1:10" x14ac:dyDescent="0.3">
      <c r="A4403">
        <v>2016</v>
      </c>
      <c r="B4403" t="s">
        <v>90</v>
      </c>
      <c r="C4403" t="str">
        <f>VLOOKUP(B4403,lookup!A:C,3,FALSE)</f>
        <v>Non Metropolitan Fire Authorities</v>
      </c>
      <c r="D4403" t="str">
        <f>VLOOKUP(B4403,lookup!A:D,4,FALSE)</f>
        <v>E31000027</v>
      </c>
      <c r="E4403" t="s">
        <v>177</v>
      </c>
      <c r="F4403" t="s">
        <v>157</v>
      </c>
      <c r="G4403" s="29">
        <v>1</v>
      </c>
      <c r="H4403" s="145"/>
      <c r="I4403" s="144">
        <v>1</v>
      </c>
      <c r="J4403" s="146">
        <f t="shared" si="45"/>
        <v>0</v>
      </c>
    </row>
    <row r="4404" spans="1:10" x14ac:dyDescent="0.3">
      <c r="A4404">
        <v>2016</v>
      </c>
      <c r="B4404" t="s">
        <v>90</v>
      </c>
      <c r="C4404" t="str">
        <f>VLOOKUP(B4404,lookup!A:C,3,FALSE)</f>
        <v>Non Metropolitan Fire Authorities</v>
      </c>
      <c r="D4404" t="str">
        <f>VLOOKUP(B4404,lookup!A:D,4,FALSE)</f>
        <v>E31000027</v>
      </c>
      <c r="E4404" t="s">
        <v>178</v>
      </c>
      <c r="F4404" t="s">
        <v>157</v>
      </c>
      <c r="G4404" s="29">
        <v>0</v>
      </c>
      <c r="H4404" s="145"/>
      <c r="I4404" s="144">
        <v>0</v>
      </c>
      <c r="J4404" s="146">
        <f t="shared" si="45"/>
        <v>0</v>
      </c>
    </row>
    <row r="4405" spans="1:10" x14ac:dyDescent="0.3">
      <c r="A4405">
        <v>2016</v>
      </c>
      <c r="B4405" t="s">
        <v>90</v>
      </c>
      <c r="C4405" t="str">
        <f>VLOOKUP(B4405,lookup!A:C,3,FALSE)</f>
        <v>Non Metropolitan Fire Authorities</v>
      </c>
      <c r="D4405" t="str">
        <f>VLOOKUP(B4405,lookup!A:D,4,FALSE)</f>
        <v>E31000027</v>
      </c>
      <c r="E4405" t="s">
        <v>179</v>
      </c>
      <c r="F4405" t="s">
        <v>157</v>
      </c>
      <c r="G4405" s="29">
        <v>0</v>
      </c>
      <c r="H4405" s="145"/>
      <c r="I4405" s="144">
        <v>0</v>
      </c>
      <c r="J4405" s="146">
        <f t="shared" si="45"/>
        <v>0</v>
      </c>
    </row>
    <row r="4406" spans="1:10" x14ac:dyDescent="0.3">
      <c r="A4406">
        <v>2016</v>
      </c>
      <c r="B4406" t="s">
        <v>90</v>
      </c>
      <c r="C4406" t="str">
        <f>VLOOKUP(B4406,lookup!A:C,3,FALSE)</f>
        <v>Non Metropolitan Fire Authorities</v>
      </c>
      <c r="D4406" t="str">
        <f>VLOOKUP(B4406,lookup!A:D,4,FALSE)</f>
        <v>E31000027</v>
      </c>
      <c r="E4406" s="32" t="s">
        <v>1087</v>
      </c>
      <c r="F4406" t="s">
        <v>157</v>
      </c>
      <c r="G4406" s="29">
        <v>0</v>
      </c>
      <c r="H4406" s="145"/>
      <c r="I4406" s="144">
        <v>0</v>
      </c>
      <c r="J4406" s="146">
        <f t="shared" si="45"/>
        <v>0</v>
      </c>
    </row>
    <row r="4407" spans="1:10" x14ac:dyDescent="0.3">
      <c r="A4407">
        <v>2016</v>
      </c>
      <c r="B4407" t="s">
        <v>90</v>
      </c>
      <c r="C4407" t="str">
        <f>VLOOKUP(B4407,lookup!A:C,3,FALSE)</f>
        <v>Non Metropolitan Fire Authorities</v>
      </c>
      <c r="D4407" t="str">
        <f>VLOOKUP(B4407,lookup!A:D,4,FALSE)</f>
        <v>E31000027</v>
      </c>
      <c r="E4407" t="s">
        <v>176</v>
      </c>
      <c r="F4407" t="s">
        <v>157</v>
      </c>
      <c r="G4407" s="29">
        <v>55</v>
      </c>
      <c r="H4407" s="145"/>
      <c r="I4407" s="144">
        <v>55</v>
      </c>
      <c r="J4407" s="146">
        <f t="shared" si="45"/>
        <v>0</v>
      </c>
    </row>
    <row r="4408" spans="1:10" x14ac:dyDescent="0.3">
      <c r="A4408">
        <v>2016</v>
      </c>
      <c r="B4408" t="s">
        <v>90</v>
      </c>
      <c r="C4408" t="str">
        <f>VLOOKUP(B4408,lookup!A:C,3,FALSE)</f>
        <v>Non Metropolitan Fire Authorities</v>
      </c>
      <c r="D4408" t="str">
        <f>VLOOKUP(B4408,lookup!A:D,4,FALSE)</f>
        <v>E31000027</v>
      </c>
      <c r="E4408" t="s">
        <v>175</v>
      </c>
      <c r="F4408" t="s">
        <v>158</v>
      </c>
      <c r="G4408" s="29">
        <v>291</v>
      </c>
      <c r="H4408" s="145"/>
      <c r="I4408" s="144">
        <v>291</v>
      </c>
      <c r="J4408" s="146">
        <f t="shared" si="45"/>
        <v>0</v>
      </c>
    </row>
    <row r="4409" spans="1:10" x14ac:dyDescent="0.3">
      <c r="A4409">
        <v>2016</v>
      </c>
      <c r="B4409" t="s">
        <v>90</v>
      </c>
      <c r="C4409" t="str">
        <f>VLOOKUP(B4409,lookup!A:C,3,FALSE)</f>
        <v>Non Metropolitan Fire Authorities</v>
      </c>
      <c r="D4409" t="str">
        <f>VLOOKUP(B4409,lookup!A:D,4,FALSE)</f>
        <v>E31000027</v>
      </c>
      <c r="E4409" t="s">
        <v>177</v>
      </c>
      <c r="F4409" t="s">
        <v>158</v>
      </c>
      <c r="G4409" s="29">
        <v>6</v>
      </c>
      <c r="H4409" s="145"/>
      <c r="I4409" s="144">
        <v>6</v>
      </c>
      <c r="J4409" s="146">
        <f t="shared" si="45"/>
        <v>0</v>
      </c>
    </row>
    <row r="4410" spans="1:10" x14ac:dyDescent="0.3">
      <c r="A4410">
        <v>2016</v>
      </c>
      <c r="B4410" t="s">
        <v>90</v>
      </c>
      <c r="C4410" t="str">
        <f>VLOOKUP(B4410,lookup!A:C,3,FALSE)</f>
        <v>Non Metropolitan Fire Authorities</v>
      </c>
      <c r="D4410" t="str">
        <f>VLOOKUP(B4410,lookup!A:D,4,FALSE)</f>
        <v>E31000027</v>
      </c>
      <c r="E4410" t="s">
        <v>178</v>
      </c>
      <c r="F4410" t="s">
        <v>158</v>
      </c>
      <c r="G4410" s="29">
        <v>0</v>
      </c>
      <c r="H4410" s="145"/>
      <c r="I4410" s="144">
        <v>0</v>
      </c>
      <c r="J4410" s="146">
        <f t="shared" si="45"/>
        <v>0</v>
      </c>
    </row>
    <row r="4411" spans="1:10" x14ac:dyDescent="0.3">
      <c r="A4411">
        <v>2016</v>
      </c>
      <c r="B4411" t="s">
        <v>90</v>
      </c>
      <c r="C4411" t="str">
        <f>VLOOKUP(B4411,lookup!A:C,3,FALSE)</f>
        <v>Non Metropolitan Fire Authorities</v>
      </c>
      <c r="D4411" t="str">
        <f>VLOOKUP(B4411,lookup!A:D,4,FALSE)</f>
        <v>E31000027</v>
      </c>
      <c r="E4411" t="s">
        <v>179</v>
      </c>
      <c r="F4411" t="s">
        <v>158</v>
      </c>
      <c r="G4411" s="29">
        <v>0</v>
      </c>
      <c r="H4411" s="145"/>
      <c r="I4411" s="144">
        <v>0</v>
      </c>
      <c r="J4411" s="146">
        <f t="shared" si="45"/>
        <v>0</v>
      </c>
    </row>
    <row r="4412" spans="1:10" x14ac:dyDescent="0.3">
      <c r="A4412">
        <v>2016</v>
      </c>
      <c r="B4412" t="s">
        <v>90</v>
      </c>
      <c r="C4412" t="str">
        <f>VLOOKUP(B4412,lookup!A:C,3,FALSE)</f>
        <v>Non Metropolitan Fire Authorities</v>
      </c>
      <c r="D4412" t="str">
        <f>VLOOKUP(B4412,lookup!A:D,4,FALSE)</f>
        <v>E31000027</v>
      </c>
      <c r="E4412" s="32" t="s">
        <v>1087</v>
      </c>
      <c r="F4412" t="s">
        <v>158</v>
      </c>
      <c r="G4412" s="29">
        <v>2</v>
      </c>
      <c r="H4412" s="145"/>
      <c r="I4412" s="144">
        <v>2</v>
      </c>
      <c r="J4412" s="146">
        <f t="shared" si="45"/>
        <v>0</v>
      </c>
    </row>
    <row r="4413" spans="1:10" x14ac:dyDescent="0.3">
      <c r="A4413">
        <v>2016</v>
      </c>
      <c r="B4413" t="s">
        <v>90</v>
      </c>
      <c r="C4413" t="str">
        <f>VLOOKUP(B4413,lookup!A:C,3,FALSE)</f>
        <v>Non Metropolitan Fire Authorities</v>
      </c>
      <c r="D4413" t="str">
        <f>VLOOKUP(B4413,lookup!A:D,4,FALSE)</f>
        <v>E31000027</v>
      </c>
      <c r="E4413" t="s">
        <v>176</v>
      </c>
      <c r="F4413" t="s">
        <v>158</v>
      </c>
      <c r="G4413" s="29">
        <v>59</v>
      </c>
      <c r="H4413" s="145"/>
      <c r="I4413" s="144">
        <v>59</v>
      </c>
      <c r="J4413" s="146">
        <f t="shared" si="45"/>
        <v>0</v>
      </c>
    </row>
    <row r="4414" spans="1:10" x14ac:dyDescent="0.3">
      <c r="A4414">
        <v>2016</v>
      </c>
      <c r="B4414" t="s">
        <v>90</v>
      </c>
      <c r="C4414" t="str">
        <f>VLOOKUP(B4414,lookup!A:C,3,FALSE)</f>
        <v>Non Metropolitan Fire Authorities</v>
      </c>
      <c r="D4414" t="str">
        <f>VLOOKUP(B4414,lookup!A:D,4,FALSE)</f>
        <v>E31000027</v>
      </c>
      <c r="E4414" t="s">
        <v>175</v>
      </c>
      <c r="F4414" t="s">
        <v>149</v>
      </c>
      <c r="G4414" s="29">
        <v>22</v>
      </c>
      <c r="H4414" s="145"/>
      <c r="I4414" s="144">
        <v>22</v>
      </c>
      <c r="J4414" s="146">
        <f t="shared" si="45"/>
        <v>0</v>
      </c>
    </row>
    <row r="4415" spans="1:10" x14ac:dyDescent="0.3">
      <c r="A4415">
        <v>2016</v>
      </c>
      <c r="B4415" t="s">
        <v>90</v>
      </c>
      <c r="C4415" t="str">
        <f>VLOOKUP(B4415,lookup!A:C,3,FALSE)</f>
        <v>Non Metropolitan Fire Authorities</v>
      </c>
      <c r="D4415" t="str">
        <f>VLOOKUP(B4415,lookup!A:D,4,FALSE)</f>
        <v>E31000027</v>
      </c>
      <c r="E4415" t="s">
        <v>177</v>
      </c>
      <c r="F4415" t="s">
        <v>149</v>
      </c>
      <c r="G4415" s="29">
        <v>0</v>
      </c>
      <c r="H4415" s="145"/>
      <c r="I4415" s="144">
        <v>0</v>
      </c>
      <c r="J4415" s="146">
        <f t="shared" si="45"/>
        <v>0</v>
      </c>
    </row>
    <row r="4416" spans="1:10" x14ac:dyDescent="0.3">
      <c r="A4416">
        <v>2016</v>
      </c>
      <c r="B4416" t="s">
        <v>90</v>
      </c>
      <c r="C4416" t="str">
        <f>VLOOKUP(B4416,lookup!A:C,3,FALSE)</f>
        <v>Non Metropolitan Fire Authorities</v>
      </c>
      <c r="D4416" t="str">
        <f>VLOOKUP(B4416,lookup!A:D,4,FALSE)</f>
        <v>E31000027</v>
      </c>
      <c r="E4416" t="s">
        <v>178</v>
      </c>
      <c r="F4416" t="s">
        <v>149</v>
      </c>
      <c r="G4416" s="29">
        <v>0</v>
      </c>
      <c r="H4416" s="145"/>
      <c r="I4416" s="144">
        <v>0</v>
      </c>
      <c r="J4416" s="146">
        <f t="shared" si="45"/>
        <v>0</v>
      </c>
    </row>
    <row r="4417" spans="1:10" x14ac:dyDescent="0.3">
      <c r="A4417">
        <v>2016</v>
      </c>
      <c r="B4417" t="s">
        <v>90</v>
      </c>
      <c r="C4417" t="str">
        <f>VLOOKUP(B4417,lookup!A:C,3,FALSE)</f>
        <v>Non Metropolitan Fire Authorities</v>
      </c>
      <c r="D4417" t="str">
        <f>VLOOKUP(B4417,lookup!A:D,4,FALSE)</f>
        <v>E31000027</v>
      </c>
      <c r="E4417" t="s">
        <v>179</v>
      </c>
      <c r="F4417" t="s">
        <v>149</v>
      </c>
      <c r="G4417" s="29">
        <v>0</v>
      </c>
      <c r="H4417" s="145"/>
      <c r="I4417" s="144">
        <v>0</v>
      </c>
      <c r="J4417" s="146">
        <f t="shared" si="45"/>
        <v>0</v>
      </c>
    </row>
    <row r="4418" spans="1:10" x14ac:dyDescent="0.3">
      <c r="A4418">
        <v>2016</v>
      </c>
      <c r="B4418" t="s">
        <v>90</v>
      </c>
      <c r="C4418" t="str">
        <f>VLOOKUP(B4418,lookup!A:C,3,FALSE)</f>
        <v>Non Metropolitan Fire Authorities</v>
      </c>
      <c r="D4418" t="str">
        <f>VLOOKUP(B4418,lookup!A:D,4,FALSE)</f>
        <v>E31000027</v>
      </c>
      <c r="E4418" s="32" t="s">
        <v>1087</v>
      </c>
      <c r="F4418" t="s">
        <v>149</v>
      </c>
      <c r="G4418" s="29">
        <v>0</v>
      </c>
      <c r="H4418" s="145"/>
      <c r="I4418" s="144">
        <v>0</v>
      </c>
      <c r="J4418" s="146">
        <f t="shared" si="45"/>
        <v>0</v>
      </c>
    </row>
    <row r="4419" spans="1:10" x14ac:dyDescent="0.3">
      <c r="A4419">
        <v>2016</v>
      </c>
      <c r="B4419" t="s">
        <v>90</v>
      </c>
      <c r="C4419" t="str">
        <f>VLOOKUP(B4419,lookup!A:C,3,FALSE)</f>
        <v>Non Metropolitan Fire Authorities</v>
      </c>
      <c r="D4419" t="str">
        <f>VLOOKUP(B4419,lookup!A:D,4,FALSE)</f>
        <v>E31000027</v>
      </c>
      <c r="E4419" t="s">
        <v>176</v>
      </c>
      <c r="F4419" t="s">
        <v>149</v>
      </c>
      <c r="G4419" s="29">
        <v>0</v>
      </c>
      <c r="H4419" s="145"/>
      <c r="I4419" s="144">
        <v>0</v>
      </c>
      <c r="J4419" s="146">
        <f t="shared" ref="J4419:J4482" si="46">G4419-I4419</f>
        <v>0</v>
      </c>
    </row>
    <row r="4420" spans="1:10" x14ac:dyDescent="0.3">
      <c r="A4420">
        <v>2016</v>
      </c>
      <c r="B4420" t="s">
        <v>90</v>
      </c>
      <c r="C4420" t="str">
        <f>VLOOKUP(B4420,lookup!A:C,3,FALSE)</f>
        <v>Non Metropolitan Fire Authorities</v>
      </c>
      <c r="D4420" t="str">
        <f>VLOOKUP(B4420,lookup!A:D,4,FALSE)</f>
        <v>E31000027</v>
      </c>
      <c r="E4420" t="s">
        <v>175</v>
      </c>
      <c r="F4420" t="s">
        <v>150</v>
      </c>
      <c r="G4420" s="29">
        <v>88</v>
      </c>
      <c r="H4420" s="145"/>
      <c r="I4420" s="144">
        <v>88</v>
      </c>
      <c r="J4420" s="146">
        <f t="shared" si="46"/>
        <v>0</v>
      </c>
    </row>
    <row r="4421" spans="1:10" x14ac:dyDescent="0.3">
      <c r="A4421">
        <v>2016</v>
      </c>
      <c r="B4421" t="s">
        <v>90</v>
      </c>
      <c r="C4421" t="str">
        <f>VLOOKUP(B4421,lookup!A:C,3,FALSE)</f>
        <v>Non Metropolitan Fire Authorities</v>
      </c>
      <c r="D4421" t="str">
        <f>VLOOKUP(B4421,lookup!A:D,4,FALSE)</f>
        <v>E31000027</v>
      </c>
      <c r="E4421" t="s">
        <v>177</v>
      </c>
      <c r="F4421" t="s">
        <v>150</v>
      </c>
      <c r="G4421" s="29">
        <v>0</v>
      </c>
      <c r="H4421" s="145"/>
      <c r="I4421" s="144">
        <v>0</v>
      </c>
      <c r="J4421" s="146">
        <f t="shared" si="46"/>
        <v>0</v>
      </c>
    </row>
    <row r="4422" spans="1:10" s="31" customFormat="1" x14ac:dyDescent="0.3">
      <c r="A4422">
        <v>2016</v>
      </c>
      <c r="B4422" t="s">
        <v>90</v>
      </c>
      <c r="C4422" t="str">
        <f>VLOOKUP(B4422,lookup!A:C,3,FALSE)</f>
        <v>Non Metropolitan Fire Authorities</v>
      </c>
      <c r="D4422" t="str">
        <f>VLOOKUP(B4422,lookup!A:D,4,FALSE)</f>
        <v>E31000027</v>
      </c>
      <c r="E4422" t="s">
        <v>178</v>
      </c>
      <c r="F4422" t="s">
        <v>150</v>
      </c>
      <c r="G4422" s="29">
        <v>1</v>
      </c>
      <c r="H4422" s="145"/>
      <c r="I4422" s="144">
        <v>1</v>
      </c>
      <c r="J4422" s="146">
        <f t="shared" si="46"/>
        <v>0</v>
      </c>
    </row>
    <row r="4423" spans="1:10" s="31" customFormat="1" x14ac:dyDescent="0.3">
      <c r="A4423">
        <v>2016</v>
      </c>
      <c r="B4423" t="s">
        <v>90</v>
      </c>
      <c r="C4423" t="str">
        <f>VLOOKUP(B4423,lookup!A:C,3,FALSE)</f>
        <v>Non Metropolitan Fire Authorities</v>
      </c>
      <c r="D4423" t="str">
        <f>VLOOKUP(B4423,lookup!A:D,4,FALSE)</f>
        <v>E31000027</v>
      </c>
      <c r="E4423" t="s">
        <v>179</v>
      </c>
      <c r="F4423" t="s">
        <v>150</v>
      </c>
      <c r="G4423" s="29">
        <v>1</v>
      </c>
      <c r="H4423" s="145"/>
      <c r="I4423" s="144">
        <v>1</v>
      </c>
      <c r="J4423" s="146">
        <f t="shared" si="46"/>
        <v>0</v>
      </c>
    </row>
    <row r="4424" spans="1:10" s="31" customFormat="1" x14ac:dyDescent="0.3">
      <c r="A4424">
        <v>2016</v>
      </c>
      <c r="B4424" t="s">
        <v>90</v>
      </c>
      <c r="C4424" t="str">
        <f>VLOOKUP(B4424,lookup!A:C,3,FALSE)</f>
        <v>Non Metropolitan Fire Authorities</v>
      </c>
      <c r="D4424" t="str">
        <f>VLOOKUP(B4424,lookup!A:D,4,FALSE)</f>
        <v>E31000027</v>
      </c>
      <c r="E4424" s="32" t="s">
        <v>1087</v>
      </c>
      <c r="F4424" t="s">
        <v>150</v>
      </c>
      <c r="G4424" s="29">
        <v>0</v>
      </c>
      <c r="H4424" s="145"/>
      <c r="I4424" s="144">
        <v>0</v>
      </c>
      <c r="J4424" s="146">
        <f t="shared" si="46"/>
        <v>0</v>
      </c>
    </row>
    <row r="4425" spans="1:10" s="31" customFormat="1" x14ac:dyDescent="0.3">
      <c r="A4425">
        <v>2016</v>
      </c>
      <c r="B4425" t="s">
        <v>90</v>
      </c>
      <c r="C4425" t="str">
        <f>VLOOKUP(B4425,lookup!A:C,3,FALSE)</f>
        <v>Non Metropolitan Fire Authorities</v>
      </c>
      <c r="D4425" t="str">
        <f>VLOOKUP(B4425,lookup!A:D,4,FALSE)</f>
        <v>E31000027</v>
      </c>
      <c r="E4425" t="s">
        <v>176</v>
      </c>
      <c r="F4425" t="s">
        <v>150</v>
      </c>
      <c r="G4425" s="29">
        <v>8</v>
      </c>
      <c r="H4425" s="145"/>
      <c r="I4425" s="144">
        <v>8</v>
      </c>
      <c r="J4425" s="146">
        <f t="shared" si="46"/>
        <v>0</v>
      </c>
    </row>
    <row r="4426" spans="1:10" s="31" customFormat="1" x14ac:dyDescent="0.3">
      <c r="A4426">
        <v>2016</v>
      </c>
      <c r="B4426" t="s">
        <v>93</v>
      </c>
      <c r="C4426" t="str">
        <f>VLOOKUP(B4426,lookup!A:C,3,FALSE)</f>
        <v>Non Metropolitan Fire Authorities</v>
      </c>
      <c r="D4426" t="str">
        <f>VLOOKUP(B4426,lookup!A:D,4,FALSE)</f>
        <v>E31000028</v>
      </c>
      <c r="E4426" t="s">
        <v>175</v>
      </c>
      <c r="F4426" t="s">
        <v>157</v>
      </c>
      <c r="G4426" s="29">
        <v>239</v>
      </c>
      <c r="H4426" s="145"/>
      <c r="I4426" s="144">
        <v>239</v>
      </c>
      <c r="J4426" s="146">
        <f t="shared" si="46"/>
        <v>0</v>
      </c>
    </row>
    <row r="4427" spans="1:10" s="31" customFormat="1" x14ac:dyDescent="0.3">
      <c r="A4427">
        <v>2016</v>
      </c>
      <c r="B4427" t="s">
        <v>93</v>
      </c>
      <c r="C4427" t="str">
        <f>VLOOKUP(B4427,lookup!A:C,3,FALSE)</f>
        <v>Non Metropolitan Fire Authorities</v>
      </c>
      <c r="D4427" t="str">
        <f>VLOOKUP(B4427,lookup!A:D,4,FALSE)</f>
        <v>E31000028</v>
      </c>
      <c r="E4427" t="s">
        <v>177</v>
      </c>
      <c r="F4427" t="s">
        <v>157</v>
      </c>
      <c r="G4427" s="29">
        <v>5</v>
      </c>
      <c r="H4427" s="145"/>
      <c r="I4427" s="144">
        <v>5</v>
      </c>
      <c r="J4427" s="146">
        <f t="shared" si="46"/>
        <v>0</v>
      </c>
    </row>
    <row r="4428" spans="1:10" s="31" customFormat="1" x14ac:dyDescent="0.3">
      <c r="A4428">
        <v>2016</v>
      </c>
      <c r="B4428" t="s">
        <v>93</v>
      </c>
      <c r="C4428" t="str">
        <f>VLOOKUP(B4428,lookup!A:C,3,FALSE)</f>
        <v>Non Metropolitan Fire Authorities</v>
      </c>
      <c r="D4428" t="str">
        <f>VLOOKUP(B4428,lookup!A:D,4,FALSE)</f>
        <v>E31000028</v>
      </c>
      <c r="E4428" t="s">
        <v>178</v>
      </c>
      <c r="F4428" t="s">
        <v>157</v>
      </c>
      <c r="G4428" s="29">
        <v>0</v>
      </c>
      <c r="H4428" s="145"/>
      <c r="I4428" s="144">
        <v>0</v>
      </c>
      <c r="J4428" s="146">
        <f t="shared" si="46"/>
        <v>0</v>
      </c>
    </row>
    <row r="4429" spans="1:10" s="31" customFormat="1" x14ac:dyDescent="0.3">
      <c r="A4429">
        <v>2016</v>
      </c>
      <c r="B4429" t="s">
        <v>93</v>
      </c>
      <c r="C4429" t="str">
        <f>VLOOKUP(B4429,lookup!A:C,3,FALSE)</f>
        <v>Non Metropolitan Fire Authorities</v>
      </c>
      <c r="D4429" t="str">
        <f>VLOOKUP(B4429,lookup!A:D,4,FALSE)</f>
        <v>E31000028</v>
      </c>
      <c r="E4429" t="s">
        <v>179</v>
      </c>
      <c r="F4429" t="s">
        <v>157</v>
      </c>
      <c r="G4429" s="29">
        <v>1</v>
      </c>
      <c r="H4429" s="145"/>
      <c r="I4429" s="144">
        <v>1</v>
      </c>
      <c r="J4429" s="146">
        <f t="shared" si="46"/>
        <v>0</v>
      </c>
    </row>
    <row r="4430" spans="1:10" s="31" customFormat="1" x14ac:dyDescent="0.3">
      <c r="A4430">
        <v>2016</v>
      </c>
      <c r="B4430" t="s">
        <v>93</v>
      </c>
      <c r="C4430" t="str">
        <f>VLOOKUP(B4430,lookup!A:C,3,FALSE)</f>
        <v>Non Metropolitan Fire Authorities</v>
      </c>
      <c r="D4430" t="str">
        <f>VLOOKUP(B4430,lookup!A:D,4,FALSE)</f>
        <v>E31000028</v>
      </c>
      <c r="E4430" s="32" t="s">
        <v>1087</v>
      </c>
      <c r="F4430" t="s">
        <v>157</v>
      </c>
      <c r="G4430" s="29">
        <v>1</v>
      </c>
      <c r="H4430" s="145"/>
      <c r="I4430" s="144">
        <v>1</v>
      </c>
      <c r="J4430" s="146">
        <f t="shared" si="46"/>
        <v>0</v>
      </c>
    </row>
    <row r="4431" spans="1:10" s="31" customFormat="1" x14ac:dyDescent="0.3">
      <c r="A4431">
        <v>2016</v>
      </c>
      <c r="B4431" t="s">
        <v>93</v>
      </c>
      <c r="C4431" t="str">
        <f>VLOOKUP(B4431,lookup!A:C,3,FALSE)</f>
        <v>Non Metropolitan Fire Authorities</v>
      </c>
      <c r="D4431" t="str">
        <f>VLOOKUP(B4431,lookup!A:D,4,FALSE)</f>
        <v>E31000028</v>
      </c>
      <c r="E4431" t="s">
        <v>176</v>
      </c>
      <c r="F4431" t="s">
        <v>157</v>
      </c>
      <c r="G4431" s="29">
        <v>29</v>
      </c>
      <c r="H4431" s="145"/>
      <c r="I4431" s="144">
        <v>29</v>
      </c>
      <c r="J4431" s="146">
        <f t="shared" si="46"/>
        <v>0</v>
      </c>
    </row>
    <row r="4432" spans="1:10" s="31" customFormat="1" x14ac:dyDescent="0.3">
      <c r="A4432">
        <v>2016</v>
      </c>
      <c r="B4432" t="s">
        <v>93</v>
      </c>
      <c r="C4432" t="str">
        <f>VLOOKUP(B4432,lookup!A:C,3,FALSE)</f>
        <v>Non Metropolitan Fire Authorities</v>
      </c>
      <c r="D4432" t="str">
        <f>VLOOKUP(B4432,lookup!A:D,4,FALSE)</f>
        <v>E31000028</v>
      </c>
      <c r="E4432" t="s">
        <v>175</v>
      </c>
      <c r="F4432" t="s">
        <v>158</v>
      </c>
      <c r="G4432" s="29">
        <v>190</v>
      </c>
      <c r="H4432" s="145"/>
      <c r="I4432" s="144">
        <v>190</v>
      </c>
      <c r="J4432" s="146">
        <f t="shared" si="46"/>
        <v>0</v>
      </c>
    </row>
    <row r="4433" spans="1:10" s="31" customFormat="1" x14ac:dyDescent="0.3">
      <c r="A4433">
        <v>2016</v>
      </c>
      <c r="B4433" t="s">
        <v>93</v>
      </c>
      <c r="C4433" t="str">
        <f>VLOOKUP(B4433,lookup!A:C,3,FALSE)</f>
        <v>Non Metropolitan Fire Authorities</v>
      </c>
      <c r="D4433" t="str">
        <f>VLOOKUP(B4433,lookup!A:D,4,FALSE)</f>
        <v>E31000028</v>
      </c>
      <c r="E4433" t="s">
        <v>177</v>
      </c>
      <c r="F4433" t="s">
        <v>158</v>
      </c>
      <c r="G4433" s="29">
        <v>1</v>
      </c>
      <c r="H4433" s="145"/>
      <c r="I4433" s="144">
        <v>1</v>
      </c>
      <c r="J4433" s="146">
        <f t="shared" si="46"/>
        <v>0</v>
      </c>
    </row>
    <row r="4434" spans="1:10" s="31" customFormat="1" x14ac:dyDescent="0.3">
      <c r="A4434">
        <v>2016</v>
      </c>
      <c r="B4434" t="s">
        <v>93</v>
      </c>
      <c r="C4434" t="str">
        <f>VLOOKUP(B4434,lookup!A:C,3,FALSE)</f>
        <v>Non Metropolitan Fire Authorities</v>
      </c>
      <c r="D4434" t="str">
        <f>VLOOKUP(B4434,lookup!A:D,4,FALSE)</f>
        <v>E31000028</v>
      </c>
      <c r="E4434" t="s">
        <v>178</v>
      </c>
      <c r="F4434" t="s">
        <v>158</v>
      </c>
      <c r="G4434" s="29">
        <v>0</v>
      </c>
      <c r="H4434" s="145"/>
      <c r="I4434" s="144">
        <v>0</v>
      </c>
      <c r="J4434" s="146">
        <f t="shared" si="46"/>
        <v>0</v>
      </c>
    </row>
    <row r="4435" spans="1:10" s="31" customFormat="1" x14ac:dyDescent="0.3">
      <c r="A4435">
        <v>2016</v>
      </c>
      <c r="B4435" t="s">
        <v>93</v>
      </c>
      <c r="C4435" t="str">
        <f>VLOOKUP(B4435,lookup!A:C,3,FALSE)</f>
        <v>Non Metropolitan Fire Authorities</v>
      </c>
      <c r="D4435" t="str">
        <f>VLOOKUP(B4435,lookup!A:D,4,FALSE)</f>
        <v>E31000028</v>
      </c>
      <c r="E4435" t="s">
        <v>179</v>
      </c>
      <c r="F4435" t="s">
        <v>158</v>
      </c>
      <c r="G4435" s="29">
        <v>1</v>
      </c>
      <c r="H4435" s="145"/>
      <c r="I4435" s="144">
        <v>1</v>
      </c>
      <c r="J4435" s="146">
        <f t="shared" si="46"/>
        <v>0</v>
      </c>
    </row>
    <row r="4436" spans="1:10" s="31" customFormat="1" x14ac:dyDescent="0.3">
      <c r="A4436">
        <v>2016</v>
      </c>
      <c r="B4436" t="s">
        <v>93</v>
      </c>
      <c r="C4436" t="str">
        <f>VLOOKUP(B4436,lookup!A:C,3,FALSE)</f>
        <v>Non Metropolitan Fire Authorities</v>
      </c>
      <c r="D4436" t="str">
        <f>VLOOKUP(B4436,lookup!A:D,4,FALSE)</f>
        <v>E31000028</v>
      </c>
      <c r="E4436" s="32" t="s">
        <v>1087</v>
      </c>
      <c r="F4436" t="s">
        <v>158</v>
      </c>
      <c r="G4436" s="29">
        <v>1</v>
      </c>
      <c r="H4436" s="145"/>
      <c r="I4436" s="144">
        <v>1</v>
      </c>
      <c r="J4436" s="146">
        <f t="shared" si="46"/>
        <v>0</v>
      </c>
    </row>
    <row r="4437" spans="1:10" s="31" customFormat="1" x14ac:dyDescent="0.3">
      <c r="A4437">
        <v>2016</v>
      </c>
      <c r="B4437" t="s">
        <v>93</v>
      </c>
      <c r="C4437" t="str">
        <f>VLOOKUP(B4437,lookup!A:C,3,FALSE)</f>
        <v>Non Metropolitan Fire Authorities</v>
      </c>
      <c r="D4437" t="str">
        <f>VLOOKUP(B4437,lookup!A:D,4,FALSE)</f>
        <v>E31000028</v>
      </c>
      <c r="E4437" t="s">
        <v>176</v>
      </c>
      <c r="F4437" t="s">
        <v>158</v>
      </c>
      <c r="G4437" s="29">
        <v>48</v>
      </c>
      <c r="H4437" s="145"/>
      <c r="I4437" s="144">
        <v>48</v>
      </c>
      <c r="J4437" s="146">
        <f t="shared" si="46"/>
        <v>0</v>
      </c>
    </row>
    <row r="4438" spans="1:10" s="31" customFormat="1" x14ac:dyDescent="0.3">
      <c r="A4438">
        <v>2016</v>
      </c>
      <c r="B4438" t="s">
        <v>93</v>
      </c>
      <c r="C4438" t="str">
        <f>VLOOKUP(B4438,lookup!A:C,3,FALSE)</f>
        <v>Non Metropolitan Fire Authorities</v>
      </c>
      <c r="D4438" t="str">
        <f>VLOOKUP(B4438,lookup!A:D,4,FALSE)</f>
        <v>E31000028</v>
      </c>
      <c r="E4438" t="s">
        <v>175</v>
      </c>
      <c r="F4438" t="s">
        <v>149</v>
      </c>
      <c r="G4438" s="29">
        <v>14</v>
      </c>
      <c r="H4438" s="145"/>
      <c r="I4438" s="144">
        <v>14</v>
      </c>
      <c r="J4438" s="146">
        <f t="shared" si="46"/>
        <v>0</v>
      </c>
    </row>
    <row r="4439" spans="1:10" s="31" customFormat="1" x14ac:dyDescent="0.3">
      <c r="A4439">
        <v>2016</v>
      </c>
      <c r="B4439" t="s">
        <v>93</v>
      </c>
      <c r="C4439" t="str">
        <f>VLOOKUP(B4439,lookup!A:C,3,FALSE)</f>
        <v>Non Metropolitan Fire Authorities</v>
      </c>
      <c r="D4439" t="str">
        <f>VLOOKUP(B4439,lookup!A:D,4,FALSE)</f>
        <v>E31000028</v>
      </c>
      <c r="E4439" t="s">
        <v>177</v>
      </c>
      <c r="F4439" t="s">
        <v>149</v>
      </c>
      <c r="G4439" s="29">
        <v>1</v>
      </c>
      <c r="H4439" s="145"/>
      <c r="I4439" s="144">
        <v>1</v>
      </c>
      <c r="J4439" s="146">
        <f t="shared" si="46"/>
        <v>0</v>
      </c>
    </row>
    <row r="4440" spans="1:10" s="31" customFormat="1" x14ac:dyDescent="0.3">
      <c r="A4440">
        <v>2016</v>
      </c>
      <c r="B4440" t="s">
        <v>93</v>
      </c>
      <c r="C4440" t="str">
        <f>VLOOKUP(B4440,lookup!A:C,3,FALSE)</f>
        <v>Non Metropolitan Fire Authorities</v>
      </c>
      <c r="D4440" t="str">
        <f>VLOOKUP(B4440,lookup!A:D,4,FALSE)</f>
        <v>E31000028</v>
      </c>
      <c r="E4440" t="s">
        <v>178</v>
      </c>
      <c r="F4440" t="s">
        <v>149</v>
      </c>
      <c r="G4440" s="29">
        <v>0</v>
      </c>
      <c r="H4440" s="145"/>
      <c r="I4440" s="144">
        <v>0</v>
      </c>
      <c r="J4440" s="146">
        <f t="shared" si="46"/>
        <v>0</v>
      </c>
    </row>
    <row r="4441" spans="1:10" s="31" customFormat="1" x14ac:dyDescent="0.3">
      <c r="A4441">
        <v>2016</v>
      </c>
      <c r="B4441" t="s">
        <v>93</v>
      </c>
      <c r="C4441" t="str">
        <f>VLOOKUP(B4441,lookup!A:C,3,FALSE)</f>
        <v>Non Metropolitan Fire Authorities</v>
      </c>
      <c r="D4441" t="str">
        <f>VLOOKUP(B4441,lookup!A:D,4,FALSE)</f>
        <v>E31000028</v>
      </c>
      <c r="E4441" t="s">
        <v>179</v>
      </c>
      <c r="F4441" t="s">
        <v>149</v>
      </c>
      <c r="G4441" s="29">
        <v>0</v>
      </c>
      <c r="H4441" s="145"/>
      <c r="I4441" s="144">
        <v>0</v>
      </c>
      <c r="J4441" s="146">
        <f t="shared" si="46"/>
        <v>0</v>
      </c>
    </row>
    <row r="4442" spans="1:10" s="31" customFormat="1" x14ac:dyDescent="0.3">
      <c r="A4442">
        <v>2016</v>
      </c>
      <c r="B4442" t="s">
        <v>93</v>
      </c>
      <c r="C4442" t="str">
        <f>VLOOKUP(B4442,lookup!A:C,3,FALSE)</f>
        <v>Non Metropolitan Fire Authorities</v>
      </c>
      <c r="D4442" t="str">
        <f>VLOOKUP(B4442,lookup!A:D,4,FALSE)</f>
        <v>E31000028</v>
      </c>
      <c r="E4442" s="32" t="s">
        <v>1087</v>
      </c>
      <c r="F4442" t="s">
        <v>149</v>
      </c>
      <c r="G4442" s="29">
        <v>0</v>
      </c>
      <c r="H4442" s="145"/>
      <c r="I4442" s="144">
        <v>0</v>
      </c>
      <c r="J4442" s="146">
        <f t="shared" si="46"/>
        <v>0</v>
      </c>
    </row>
    <row r="4443" spans="1:10" s="31" customFormat="1" x14ac:dyDescent="0.3">
      <c r="A4443">
        <v>2016</v>
      </c>
      <c r="B4443" t="s">
        <v>93</v>
      </c>
      <c r="C4443" t="str">
        <f>VLOOKUP(B4443,lookup!A:C,3,FALSE)</f>
        <v>Non Metropolitan Fire Authorities</v>
      </c>
      <c r="D4443" t="str">
        <f>VLOOKUP(B4443,lookup!A:D,4,FALSE)</f>
        <v>E31000028</v>
      </c>
      <c r="E4443" t="s">
        <v>176</v>
      </c>
      <c r="F4443" t="s">
        <v>149</v>
      </c>
      <c r="G4443" s="29">
        <v>2</v>
      </c>
      <c r="H4443" s="145"/>
      <c r="I4443" s="144">
        <v>2</v>
      </c>
      <c r="J4443" s="146">
        <f t="shared" si="46"/>
        <v>0</v>
      </c>
    </row>
    <row r="4444" spans="1:10" s="31" customFormat="1" x14ac:dyDescent="0.3">
      <c r="A4444">
        <v>2016</v>
      </c>
      <c r="B4444" t="s">
        <v>93</v>
      </c>
      <c r="C4444" t="str">
        <f>VLOOKUP(B4444,lookup!A:C,3,FALSE)</f>
        <v>Non Metropolitan Fire Authorities</v>
      </c>
      <c r="D4444" t="str">
        <f>VLOOKUP(B4444,lookup!A:D,4,FALSE)</f>
        <v>E31000028</v>
      </c>
      <c r="E4444" t="s">
        <v>175</v>
      </c>
      <c r="F4444" t="s">
        <v>150</v>
      </c>
      <c r="G4444" s="29">
        <v>41</v>
      </c>
      <c r="H4444" s="145"/>
      <c r="I4444" s="144">
        <v>41</v>
      </c>
      <c r="J4444" s="146">
        <f t="shared" si="46"/>
        <v>0</v>
      </c>
    </row>
    <row r="4445" spans="1:10" s="31" customFormat="1" x14ac:dyDescent="0.3">
      <c r="A4445">
        <v>2016</v>
      </c>
      <c r="B4445" t="s">
        <v>93</v>
      </c>
      <c r="C4445" t="str">
        <f>VLOOKUP(B4445,lookup!A:C,3,FALSE)</f>
        <v>Non Metropolitan Fire Authorities</v>
      </c>
      <c r="D4445" t="str">
        <f>VLOOKUP(B4445,lookup!A:D,4,FALSE)</f>
        <v>E31000028</v>
      </c>
      <c r="E4445" t="s">
        <v>177</v>
      </c>
      <c r="F4445" t="s">
        <v>150</v>
      </c>
      <c r="G4445" s="29">
        <v>3</v>
      </c>
      <c r="H4445" s="145"/>
      <c r="I4445" s="144">
        <v>3</v>
      </c>
      <c r="J4445" s="146">
        <f t="shared" si="46"/>
        <v>0</v>
      </c>
    </row>
    <row r="4446" spans="1:10" s="31" customFormat="1" x14ac:dyDescent="0.3">
      <c r="A4446">
        <v>2016</v>
      </c>
      <c r="B4446" t="s">
        <v>93</v>
      </c>
      <c r="C4446" t="str">
        <f>VLOOKUP(B4446,lookup!A:C,3,FALSE)</f>
        <v>Non Metropolitan Fire Authorities</v>
      </c>
      <c r="D4446" t="str">
        <f>VLOOKUP(B4446,lookup!A:D,4,FALSE)</f>
        <v>E31000028</v>
      </c>
      <c r="E4446" t="s">
        <v>178</v>
      </c>
      <c r="F4446" t="s">
        <v>150</v>
      </c>
      <c r="G4446" s="29">
        <v>2</v>
      </c>
      <c r="H4446" s="145"/>
      <c r="I4446" s="144">
        <v>2</v>
      </c>
      <c r="J4446" s="146">
        <f t="shared" si="46"/>
        <v>0</v>
      </c>
    </row>
    <row r="4447" spans="1:10" s="31" customFormat="1" x14ac:dyDescent="0.3">
      <c r="A4447">
        <v>2016</v>
      </c>
      <c r="B4447" t="s">
        <v>93</v>
      </c>
      <c r="C4447" t="str">
        <f>VLOOKUP(B4447,lookup!A:C,3,FALSE)</f>
        <v>Non Metropolitan Fire Authorities</v>
      </c>
      <c r="D4447" t="str">
        <f>VLOOKUP(B4447,lookup!A:D,4,FALSE)</f>
        <v>E31000028</v>
      </c>
      <c r="E4447" t="s">
        <v>179</v>
      </c>
      <c r="F4447" t="s">
        <v>150</v>
      </c>
      <c r="G4447" s="29">
        <v>0</v>
      </c>
      <c r="H4447" s="145"/>
      <c r="I4447" s="144">
        <v>0</v>
      </c>
      <c r="J4447" s="146">
        <f t="shared" si="46"/>
        <v>0</v>
      </c>
    </row>
    <row r="4448" spans="1:10" s="31" customFormat="1" x14ac:dyDescent="0.3">
      <c r="A4448">
        <v>2016</v>
      </c>
      <c r="B4448" t="s">
        <v>93</v>
      </c>
      <c r="C4448" t="str">
        <f>VLOOKUP(B4448,lookup!A:C,3,FALSE)</f>
        <v>Non Metropolitan Fire Authorities</v>
      </c>
      <c r="D4448" t="str">
        <f>VLOOKUP(B4448,lookup!A:D,4,FALSE)</f>
        <v>E31000028</v>
      </c>
      <c r="E4448" s="32" t="s">
        <v>1087</v>
      </c>
      <c r="F4448" t="s">
        <v>150</v>
      </c>
      <c r="G4448" s="29">
        <v>0</v>
      </c>
      <c r="H4448" s="145"/>
      <c r="I4448" s="144">
        <v>0</v>
      </c>
      <c r="J4448" s="146">
        <f t="shared" si="46"/>
        <v>0</v>
      </c>
    </row>
    <row r="4449" spans="1:10" s="31" customFormat="1" x14ac:dyDescent="0.3">
      <c r="A4449">
        <v>2016</v>
      </c>
      <c r="B4449" t="s">
        <v>93</v>
      </c>
      <c r="C4449" t="str">
        <f>VLOOKUP(B4449,lookup!A:C,3,FALSE)</f>
        <v>Non Metropolitan Fire Authorities</v>
      </c>
      <c r="D4449" t="str">
        <f>VLOOKUP(B4449,lookup!A:D,4,FALSE)</f>
        <v>E31000028</v>
      </c>
      <c r="E4449" t="s">
        <v>176</v>
      </c>
      <c r="F4449" t="s">
        <v>150</v>
      </c>
      <c r="G4449" s="29">
        <v>12</v>
      </c>
      <c r="H4449" s="145"/>
      <c r="I4449" s="144">
        <v>12</v>
      </c>
      <c r="J4449" s="146">
        <f t="shared" si="46"/>
        <v>0</v>
      </c>
    </row>
    <row r="4450" spans="1:10" s="31" customFormat="1" x14ac:dyDescent="0.3">
      <c r="A4450">
        <v>2016</v>
      </c>
      <c r="B4450" t="s">
        <v>138</v>
      </c>
      <c r="C4450" t="str">
        <f>VLOOKUP(B4450,lookup!A:C,3,FALSE)</f>
        <v>Non Metropolitan Fire Authorities</v>
      </c>
      <c r="D4450" t="str">
        <f>VLOOKUP(B4450,lookup!A:D,4,FALSE)</f>
        <v>NWFC</v>
      </c>
      <c r="E4450" t="s">
        <v>175</v>
      </c>
      <c r="F4450" t="s">
        <v>157</v>
      </c>
      <c r="G4450" s="29">
        <v>0</v>
      </c>
      <c r="H4450" s="145"/>
      <c r="I4450" s="144">
        <v>0</v>
      </c>
      <c r="J4450" s="146">
        <f t="shared" si="46"/>
        <v>0</v>
      </c>
    </row>
    <row r="4451" spans="1:10" s="31" customFormat="1" x14ac:dyDescent="0.3">
      <c r="A4451">
        <v>2016</v>
      </c>
      <c r="B4451" t="s">
        <v>138</v>
      </c>
      <c r="C4451" t="str">
        <f>VLOOKUP(B4451,lookup!A:C,3,FALSE)</f>
        <v>Non Metropolitan Fire Authorities</v>
      </c>
      <c r="D4451" t="str">
        <f>VLOOKUP(B4451,lookup!A:D,4,FALSE)</f>
        <v>NWFC</v>
      </c>
      <c r="E4451" t="s">
        <v>177</v>
      </c>
      <c r="F4451" t="s">
        <v>157</v>
      </c>
      <c r="G4451" s="29">
        <v>0</v>
      </c>
      <c r="H4451" s="145"/>
      <c r="I4451" s="144">
        <v>0</v>
      </c>
      <c r="J4451" s="146">
        <f t="shared" si="46"/>
        <v>0</v>
      </c>
    </row>
    <row r="4452" spans="1:10" s="31" customFormat="1" x14ac:dyDescent="0.3">
      <c r="A4452">
        <v>2016</v>
      </c>
      <c r="B4452" t="s">
        <v>138</v>
      </c>
      <c r="C4452" t="str">
        <f>VLOOKUP(B4452,lookup!A:C,3,FALSE)</f>
        <v>Non Metropolitan Fire Authorities</v>
      </c>
      <c r="D4452" t="str">
        <f>VLOOKUP(B4452,lookup!A:D,4,FALSE)</f>
        <v>NWFC</v>
      </c>
      <c r="E4452" t="s">
        <v>178</v>
      </c>
      <c r="F4452" t="s">
        <v>157</v>
      </c>
      <c r="G4452" s="29">
        <v>0</v>
      </c>
      <c r="H4452" s="145"/>
      <c r="I4452" s="144">
        <v>0</v>
      </c>
      <c r="J4452" s="146">
        <f t="shared" si="46"/>
        <v>0</v>
      </c>
    </row>
    <row r="4453" spans="1:10" s="31" customFormat="1" x14ac:dyDescent="0.3">
      <c r="A4453">
        <v>2016</v>
      </c>
      <c r="B4453" t="s">
        <v>138</v>
      </c>
      <c r="C4453" t="str">
        <f>VLOOKUP(B4453,lookup!A:C,3,FALSE)</f>
        <v>Non Metropolitan Fire Authorities</v>
      </c>
      <c r="D4453" t="str">
        <f>VLOOKUP(B4453,lookup!A:D,4,FALSE)</f>
        <v>NWFC</v>
      </c>
      <c r="E4453" t="s">
        <v>179</v>
      </c>
      <c r="F4453" t="s">
        <v>157</v>
      </c>
      <c r="G4453" s="29">
        <v>0</v>
      </c>
      <c r="H4453" s="145"/>
      <c r="I4453" s="144">
        <v>0</v>
      </c>
      <c r="J4453" s="146">
        <f t="shared" si="46"/>
        <v>0</v>
      </c>
    </row>
    <row r="4454" spans="1:10" s="31" customFormat="1" x14ac:dyDescent="0.3">
      <c r="A4454">
        <v>2016</v>
      </c>
      <c r="B4454" t="s">
        <v>138</v>
      </c>
      <c r="C4454" t="str">
        <f>VLOOKUP(B4454,lookup!A:C,3,FALSE)</f>
        <v>Non Metropolitan Fire Authorities</v>
      </c>
      <c r="D4454" t="str">
        <f>VLOOKUP(B4454,lookup!A:D,4,FALSE)</f>
        <v>NWFC</v>
      </c>
      <c r="E4454" s="32" t="s">
        <v>1087</v>
      </c>
      <c r="F4454" t="s">
        <v>157</v>
      </c>
      <c r="G4454" s="29">
        <v>0</v>
      </c>
      <c r="H4454" s="145"/>
      <c r="I4454" s="144">
        <v>0</v>
      </c>
      <c r="J4454" s="146">
        <f t="shared" si="46"/>
        <v>0</v>
      </c>
    </row>
    <row r="4455" spans="1:10" s="31" customFormat="1" x14ac:dyDescent="0.3">
      <c r="A4455">
        <v>2016</v>
      </c>
      <c r="B4455" t="s">
        <v>138</v>
      </c>
      <c r="C4455" t="str">
        <f>VLOOKUP(B4455,lookup!A:C,3,FALSE)</f>
        <v>Non Metropolitan Fire Authorities</v>
      </c>
      <c r="D4455" t="str">
        <f>VLOOKUP(B4455,lookup!A:D,4,FALSE)</f>
        <v>NWFC</v>
      </c>
      <c r="E4455" t="s">
        <v>176</v>
      </c>
      <c r="F4455" t="s">
        <v>157</v>
      </c>
      <c r="G4455" s="29">
        <v>0</v>
      </c>
      <c r="H4455" s="145"/>
      <c r="I4455" s="144">
        <v>0</v>
      </c>
      <c r="J4455" s="146">
        <f t="shared" si="46"/>
        <v>0</v>
      </c>
    </row>
    <row r="4456" spans="1:10" s="31" customFormat="1" x14ac:dyDescent="0.3">
      <c r="A4456">
        <v>2016</v>
      </c>
      <c r="B4456" t="s">
        <v>138</v>
      </c>
      <c r="C4456" t="str">
        <f>VLOOKUP(B4456,lookup!A:C,3,FALSE)</f>
        <v>Non Metropolitan Fire Authorities</v>
      </c>
      <c r="D4456" t="str">
        <f>VLOOKUP(B4456,lookup!A:D,4,FALSE)</f>
        <v>NWFC</v>
      </c>
      <c r="E4456" t="s">
        <v>175</v>
      </c>
      <c r="F4456" t="s">
        <v>158</v>
      </c>
      <c r="G4456" s="29">
        <v>0</v>
      </c>
      <c r="H4456" s="145"/>
      <c r="I4456" s="144">
        <v>0</v>
      </c>
      <c r="J4456" s="146">
        <f t="shared" si="46"/>
        <v>0</v>
      </c>
    </row>
    <row r="4457" spans="1:10" s="31" customFormat="1" x14ac:dyDescent="0.3">
      <c r="A4457">
        <v>2016</v>
      </c>
      <c r="B4457" t="s">
        <v>138</v>
      </c>
      <c r="C4457" t="str">
        <f>VLOOKUP(B4457,lookup!A:C,3,FALSE)</f>
        <v>Non Metropolitan Fire Authorities</v>
      </c>
      <c r="D4457" t="str">
        <f>VLOOKUP(B4457,lookup!A:D,4,FALSE)</f>
        <v>NWFC</v>
      </c>
      <c r="E4457" t="s">
        <v>177</v>
      </c>
      <c r="F4457" t="s">
        <v>158</v>
      </c>
      <c r="G4457" s="29">
        <v>0</v>
      </c>
      <c r="H4457" s="145"/>
      <c r="I4457" s="144">
        <v>0</v>
      </c>
      <c r="J4457" s="146">
        <f t="shared" si="46"/>
        <v>0</v>
      </c>
    </row>
    <row r="4458" spans="1:10" s="31" customFormat="1" x14ac:dyDescent="0.3">
      <c r="A4458">
        <v>2016</v>
      </c>
      <c r="B4458" t="s">
        <v>138</v>
      </c>
      <c r="C4458" t="str">
        <f>VLOOKUP(B4458,lookup!A:C,3,FALSE)</f>
        <v>Non Metropolitan Fire Authorities</v>
      </c>
      <c r="D4458" t="str">
        <f>VLOOKUP(B4458,lookup!A:D,4,FALSE)</f>
        <v>NWFC</v>
      </c>
      <c r="E4458" t="s">
        <v>178</v>
      </c>
      <c r="F4458" t="s">
        <v>158</v>
      </c>
      <c r="G4458" s="29">
        <v>0</v>
      </c>
      <c r="H4458" s="145"/>
      <c r="I4458" s="144">
        <v>0</v>
      </c>
      <c r="J4458" s="146">
        <f t="shared" si="46"/>
        <v>0</v>
      </c>
    </row>
    <row r="4459" spans="1:10" s="31" customFormat="1" x14ac:dyDescent="0.3">
      <c r="A4459">
        <v>2016</v>
      </c>
      <c r="B4459" t="s">
        <v>138</v>
      </c>
      <c r="C4459" t="str">
        <f>VLOOKUP(B4459,lookup!A:C,3,FALSE)</f>
        <v>Non Metropolitan Fire Authorities</v>
      </c>
      <c r="D4459" t="str">
        <f>VLOOKUP(B4459,lookup!A:D,4,FALSE)</f>
        <v>NWFC</v>
      </c>
      <c r="E4459" t="s">
        <v>179</v>
      </c>
      <c r="F4459" t="s">
        <v>158</v>
      </c>
      <c r="G4459" s="29">
        <v>0</v>
      </c>
      <c r="H4459" s="145"/>
      <c r="I4459" s="144">
        <v>0</v>
      </c>
      <c r="J4459" s="146">
        <f t="shared" si="46"/>
        <v>0</v>
      </c>
    </row>
    <row r="4460" spans="1:10" s="31" customFormat="1" x14ac:dyDescent="0.3">
      <c r="A4460">
        <v>2016</v>
      </c>
      <c r="B4460" t="s">
        <v>138</v>
      </c>
      <c r="C4460" t="str">
        <f>VLOOKUP(B4460,lookup!A:C,3,FALSE)</f>
        <v>Non Metropolitan Fire Authorities</v>
      </c>
      <c r="D4460" t="str">
        <f>VLOOKUP(B4460,lookup!A:D,4,FALSE)</f>
        <v>NWFC</v>
      </c>
      <c r="E4460" s="32" t="s">
        <v>1087</v>
      </c>
      <c r="F4460" t="s">
        <v>158</v>
      </c>
      <c r="G4460" s="29">
        <v>0</v>
      </c>
      <c r="H4460" s="145"/>
      <c r="I4460" s="144">
        <v>0</v>
      </c>
      <c r="J4460" s="146">
        <f t="shared" si="46"/>
        <v>0</v>
      </c>
    </row>
    <row r="4461" spans="1:10" s="31" customFormat="1" x14ac:dyDescent="0.3">
      <c r="A4461">
        <v>2016</v>
      </c>
      <c r="B4461" t="s">
        <v>138</v>
      </c>
      <c r="C4461" t="str">
        <f>VLOOKUP(B4461,lookup!A:C,3,FALSE)</f>
        <v>Non Metropolitan Fire Authorities</v>
      </c>
      <c r="D4461" t="str">
        <f>VLOOKUP(B4461,lookup!A:D,4,FALSE)</f>
        <v>NWFC</v>
      </c>
      <c r="E4461" t="s">
        <v>176</v>
      </c>
      <c r="F4461" t="s">
        <v>158</v>
      </c>
      <c r="G4461" s="29">
        <v>0</v>
      </c>
      <c r="H4461" s="145"/>
      <c r="I4461" s="144">
        <v>0</v>
      </c>
      <c r="J4461" s="146">
        <f t="shared" si="46"/>
        <v>0</v>
      </c>
    </row>
    <row r="4462" spans="1:10" s="31" customFormat="1" x14ac:dyDescent="0.3">
      <c r="A4462">
        <v>2016</v>
      </c>
      <c r="B4462" t="s">
        <v>138</v>
      </c>
      <c r="C4462" t="str">
        <f>VLOOKUP(B4462,lookup!A:C,3,FALSE)</f>
        <v>Non Metropolitan Fire Authorities</v>
      </c>
      <c r="D4462" t="str">
        <f>VLOOKUP(B4462,lookup!A:D,4,FALSE)</f>
        <v>NWFC</v>
      </c>
      <c r="E4462" t="s">
        <v>175</v>
      </c>
      <c r="F4462" t="s">
        <v>149</v>
      </c>
      <c r="G4462" s="29">
        <v>58</v>
      </c>
      <c r="H4462" s="145"/>
      <c r="I4462" s="144">
        <v>58</v>
      </c>
      <c r="J4462" s="146">
        <f t="shared" si="46"/>
        <v>0</v>
      </c>
    </row>
    <row r="4463" spans="1:10" s="31" customFormat="1" x14ac:dyDescent="0.3">
      <c r="A4463">
        <v>2016</v>
      </c>
      <c r="B4463" t="s">
        <v>138</v>
      </c>
      <c r="C4463" t="str">
        <f>VLOOKUP(B4463,lookup!A:C,3,FALSE)</f>
        <v>Non Metropolitan Fire Authorities</v>
      </c>
      <c r="D4463" t="str">
        <f>VLOOKUP(B4463,lookup!A:D,4,FALSE)</f>
        <v>NWFC</v>
      </c>
      <c r="E4463" t="s">
        <v>177</v>
      </c>
      <c r="F4463" t="s">
        <v>149</v>
      </c>
      <c r="G4463" s="29">
        <v>0</v>
      </c>
      <c r="H4463" s="145"/>
      <c r="I4463" s="144">
        <v>0</v>
      </c>
      <c r="J4463" s="146">
        <f t="shared" si="46"/>
        <v>0</v>
      </c>
    </row>
    <row r="4464" spans="1:10" s="31" customFormat="1" x14ac:dyDescent="0.3">
      <c r="A4464">
        <v>2016</v>
      </c>
      <c r="B4464" t="s">
        <v>138</v>
      </c>
      <c r="C4464" t="str">
        <f>VLOOKUP(B4464,lookup!A:C,3,FALSE)</f>
        <v>Non Metropolitan Fire Authorities</v>
      </c>
      <c r="D4464" t="str">
        <f>VLOOKUP(B4464,lookup!A:D,4,FALSE)</f>
        <v>NWFC</v>
      </c>
      <c r="E4464" t="s">
        <v>178</v>
      </c>
      <c r="F4464" t="s">
        <v>149</v>
      </c>
      <c r="G4464" s="29">
        <v>1</v>
      </c>
      <c r="H4464" s="145"/>
      <c r="I4464" s="144">
        <v>1</v>
      </c>
      <c r="J4464" s="146">
        <f t="shared" si="46"/>
        <v>0</v>
      </c>
    </row>
    <row r="4465" spans="1:10" s="31" customFormat="1" x14ac:dyDescent="0.3">
      <c r="A4465">
        <v>2016</v>
      </c>
      <c r="B4465" t="s">
        <v>138</v>
      </c>
      <c r="C4465" t="str">
        <f>VLOOKUP(B4465,lookup!A:C,3,FALSE)</f>
        <v>Non Metropolitan Fire Authorities</v>
      </c>
      <c r="D4465" t="str">
        <f>VLOOKUP(B4465,lookup!A:D,4,FALSE)</f>
        <v>NWFC</v>
      </c>
      <c r="E4465" t="s">
        <v>179</v>
      </c>
      <c r="F4465" t="s">
        <v>149</v>
      </c>
      <c r="G4465" s="29">
        <v>0</v>
      </c>
      <c r="H4465" s="145"/>
      <c r="I4465" s="144">
        <v>0</v>
      </c>
      <c r="J4465" s="146">
        <f t="shared" si="46"/>
        <v>0</v>
      </c>
    </row>
    <row r="4466" spans="1:10" s="31" customFormat="1" x14ac:dyDescent="0.3">
      <c r="A4466">
        <v>2016</v>
      </c>
      <c r="B4466" t="s">
        <v>138</v>
      </c>
      <c r="C4466" t="str">
        <f>VLOOKUP(B4466,lookup!A:C,3,FALSE)</f>
        <v>Non Metropolitan Fire Authorities</v>
      </c>
      <c r="D4466" t="str">
        <f>VLOOKUP(B4466,lookup!A:D,4,FALSE)</f>
        <v>NWFC</v>
      </c>
      <c r="E4466" s="32" t="s">
        <v>1087</v>
      </c>
      <c r="F4466" t="s">
        <v>149</v>
      </c>
      <c r="G4466" s="29">
        <v>0</v>
      </c>
      <c r="H4466" s="145"/>
      <c r="I4466" s="144">
        <v>0</v>
      </c>
      <c r="J4466" s="146">
        <f t="shared" si="46"/>
        <v>0</v>
      </c>
    </row>
    <row r="4467" spans="1:10" s="31" customFormat="1" x14ac:dyDescent="0.3">
      <c r="A4467">
        <v>2016</v>
      </c>
      <c r="B4467" t="s">
        <v>138</v>
      </c>
      <c r="C4467" t="str">
        <f>VLOOKUP(B4467,lookup!A:C,3,FALSE)</f>
        <v>Non Metropolitan Fire Authorities</v>
      </c>
      <c r="D4467" t="str">
        <f>VLOOKUP(B4467,lookup!A:D,4,FALSE)</f>
        <v>NWFC</v>
      </c>
      <c r="E4467" t="s">
        <v>176</v>
      </c>
      <c r="F4467" t="s">
        <v>149</v>
      </c>
      <c r="G4467" s="29">
        <v>0</v>
      </c>
      <c r="H4467" s="145"/>
      <c r="I4467" s="144">
        <v>0</v>
      </c>
      <c r="J4467" s="146">
        <f t="shared" si="46"/>
        <v>0</v>
      </c>
    </row>
    <row r="4468" spans="1:10" s="31" customFormat="1" x14ac:dyDescent="0.3">
      <c r="A4468">
        <v>2016</v>
      </c>
      <c r="B4468" t="s">
        <v>138</v>
      </c>
      <c r="C4468" t="str">
        <f>VLOOKUP(B4468,lookup!A:C,3,FALSE)</f>
        <v>Non Metropolitan Fire Authorities</v>
      </c>
      <c r="D4468" t="str">
        <f>VLOOKUP(B4468,lookup!A:D,4,FALSE)</f>
        <v>NWFC</v>
      </c>
      <c r="E4468" t="s">
        <v>175</v>
      </c>
      <c r="F4468" t="s">
        <v>150</v>
      </c>
      <c r="G4468" s="29">
        <v>4</v>
      </c>
      <c r="H4468" s="145"/>
      <c r="I4468" s="144">
        <v>4</v>
      </c>
      <c r="J4468" s="146">
        <f t="shared" si="46"/>
        <v>0</v>
      </c>
    </row>
    <row r="4469" spans="1:10" s="31" customFormat="1" x14ac:dyDescent="0.3">
      <c r="A4469">
        <v>2016</v>
      </c>
      <c r="B4469" t="s">
        <v>138</v>
      </c>
      <c r="C4469" t="str">
        <f>VLOOKUP(B4469,lookup!A:C,3,FALSE)</f>
        <v>Non Metropolitan Fire Authorities</v>
      </c>
      <c r="D4469" t="str">
        <f>VLOOKUP(B4469,lookup!A:D,4,FALSE)</f>
        <v>NWFC</v>
      </c>
      <c r="E4469" t="s">
        <v>177</v>
      </c>
      <c r="F4469" t="s">
        <v>150</v>
      </c>
      <c r="G4469" s="29">
        <v>0</v>
      </c>
      <c r="H4469" s="145"/>
      <c r="I4469" s="144">
        <v>0</v>
      </c>
      <c r="J4469" s="146">
        <f t="shared" si="46"/>
        <v>0</v>
      </c>
    </row>
    <row r="4470" spans="1:10" s="31" customFormat="1" x14ac:dyDescent="0.3">
      <c r="A4470">
        <v>2016</v>
      </c>
      <c r="B4470" t="s">
        <v>138</v>
      </c>
      <c r="C4470" t="str">
        <f>VLOOKUP(B4470,lookup!A:C,3,FALSE)</f>
        <v>Non Metropolitan Fire Authorities</v>
      </c>
      <c r="D4470" t="str">
        <f>VLOOKUP(B4470,lookup!A:D,4,FALSE)</f>
        <v>NWFC</v>
      </c>
      <c r="E4470" t="s">
        <v>178</v>
      </c>
      <c r="F4470" t="s">
        <v>150</v>
      </c>
      <c r="G4470" s="29">
        <v>0</v>
      </c>
      <c r="H4470" s="145"/>
      <c r="I4470" s="144">
        <v>0</v>
      </c>
      <c r="J4470" s="146">
        <f t="shared" si="46"/>
        <v>0</v>
      </c>
    </row>
    <row r="4471" spans="1:10" s="31" customFormat="1" x14ac:dyDescent="0.3">
      <c r="A4471">
        <v>2016</v>
      </c>
      <c r="B4471" t="s">
        <v>138</v>
      </c>
      <c r="C4471" t="str">
        <f>VLOOKUP(B4471,lookup!A:C,3,FALSE)</f>
        <v>Non Metropolitan Fire Authorities</v>
      </c>
      <c r="D4471" t="str">
        <f>VLOOKUP(B4471,lookup!A:D,4,FALSE)</f>
        <v>NWFC</v>
      </c>
      <c r="E4471" t="s">
        <v>179</v>
      </c>
      <c r="F4471" t="s">
        <v>150</v>
      </c>
      <c r="G4471" s="29">
        <v>0</v>
      </c>
      <c r="H4471" s="145"/>
      <c r="I4471" s="144">
        <v>0</v>
      </c>
      <c r="J4471" s="146">
        <f t="shared" si="46"/>
        <v>0</v>
      </c>
    </row>
    <row r="4472" spans="1:10" s="31" customFormat="1" x14ac:dyDescent="0.3">
      <c r="A4472">
        <v>2016</v>
      </c>
      <c r="B4472" t="s">
        <v>138</v>
      </c>
      <c r="C4472" t="str">
        <f>VLOOKUP(B4472,lookup!A:C,3,FALSE)</f>
        <v>Non Metropolitan Fire Authorities</v>
      </c>
      <c r="D4472" t="str">
        <f>VLOOKUP(B4472,lookup!A:D,4,FALSE)</f>
        <v>NWFC</v>
      </c>
      <c r="E4472" s="32" t="s">
        <v>1087</v>
      </c>
      <c r="F4472" t="s">
        <v>150</v>
      </c>
      <c r="G4472" s="29">
        <v>0</v>
      </c>
      <c r="H4472" s="145"/>
      <c r="I4472" s="144">
        <v>0</v>
      </c>
      <c r="J4472" s="146">
        <f t="shared" si="46"/>
        <v>0</v>
      </c>
    </row>
    <row r="4473" spans="1:10" s="31" customFormat="1" x14ac:dyDescent="0.3">
      <c r="A4473">
        <v>2016</v>
      </c>
      <c r="B4473" t="s">
        <v>138</v>
      </c>
      <c r="C4473" t="str">
        <f>VLOOKUP(B4473,lookup!A:C,3,FALSE)</f>
        <v>Non Metropolitan Fire Authorities</v>
      </c>
      <c r="D4473" t="str">
        <f>VLOOKUP(B4473,lookup!A:D,4,FALSE)</f>
        <v>NWFC</v>
      </c>
      <c r="E4473" t="s">
        <v>176</v>
      </c>
      <c r="F4473" t="s">
        <v>150</v>
      </c>
      <c r="G4473" s="29">
        <v>0</v>
      </c>
      <c r="H4473" s="145"/>
      <c r="I4473" s="144">
        <v>0</v>
      </c>
      <c r="J4473" s="146">
        <f t="shared" si="46"/>
        <v>0</v>
      </c>
    </row>
    <row r="4474" spans="1:10" s="31" customFormat="1" x14ac:dyDescent="0.3">
      <c r="A4474">
        <v>2016</v>
      </c>
      <c r="B4474" t="s">
        <v>96</v>
      </c>
      <c r="C4474" t="str">
        <f>VLOOKUP(B4474,lookup!A:C,3,FALSE)</f>
        <v>Non Metropolitan Fire Authorities</v>
      </c>
      <c r="D4474" t="str">
        <f>VLOOKUP(B4474,lookup!A:D,4,FALSE)</f>
        <v>E31000029</v>
      </c>
      <c r="E4474" t="s">
        <v>175</v>
      </c>
      <c r="F4474" t="s">
        <v>157</v>
      </c>
      <c r="G4474" s="29">
        <v>125</v>
      </c>
      <c r="H4474" s="145"/>
      <c r="I4474" s="144">
        <v>125</v>
      </c>
      <c r="J4474" s="146">
        <f t="shared" si="46"/>
        <v>0</v>
      </c>
    </row>
    <row r="4475" spans="1:10" s="31" customFormat="1" x14ac:dyDescent="0.3">
      <c r="A4475">
        <v>2016</v>
      </c>
      <c r="B4475" t="s">
        <v>96</v>
      </c>
      <c r="C4475" t="str">
        <f>VLOOKUP(B4475,lookup!A:C,3,FALSE)</f>
        <v>Non Metropolitan Fire Authorities</v>
      </c>
      <c r="D4475" t="str">
        <f>VLOOKUP(B4475,lookup!A:D,4,FALSE)</f>
        <v>E31000029</v>
      </c>
      <c r="E4475" t="s">
        <v>177</v>
      </c>
      <c r="F4475" t="s">
        <v>157</v>
      </c>
      <c r="G4475" s="29">
        <v>0</v>
      </c>
      <c r="H4475" s="145"/>
      <c r="I4475" s="144">
        <v>0</v>
      </c>
      <c r="J4475" s="146">
        <f t="shared" si="46"/>
        <v>0</v>
      </c>
    </row>
    <row r="4476" spans="1:10" s="31" customFormat="1" x14ac:dyDescent="0.3">
      <c r="A4476">
        <v>2016</v>
      </c>
      <c r="B4476" t="s">
        <v>96</v>
      </c>
      <c r="C4476" t="str">
        <f>VLOOKUP(B4476,lookup!A:C,3,FALSE)</f>
        <v>Non Metropolitan Fire Authorities</v>
      </c>
      <c r="D4476" t="str">
        <f>VLOOKUP(B4476,lookup!A:D,4,FALSE)</f>
        <v>E31000029</v>
      </c>
      <c r="E4476" t="s">
        <v>178</v>
      </c>
      <c r="F4476" t="s">
        <v>157</v>
      </c>
      <c r="G4476" s="29">
        <v>0</v>
      </c>
      <c r="H4476" s="145"/>
      <c r="I4476" s="144">
        <v>0</v>
      </c>
      <c r="J4476" s="146">
        <f t="shared" si="46"/>
        <v>0</v>
      </c>
    </row>
    <row r="4477" spans="1:10" s="31" customFormat="1" x14ac:dyDescent="0.3">
      <c r="A4477">
        <v>2016</v>
      </c>
      <c r="B4477" t="s">
        <v>96</v>
      </c>
      <c r="C4477" t="str">
        <f>VLOOKUP(B4477,lookup!A:C,3,FALSE)</f>
        <v>Non Metropolitan Fire Authorities</v>
      </c>
      <c r="D4477" t="str">
        <f>VLOOKUP(B4477,lookup!A:D,4,FALSE)</f>
        <v>E31000029</v>
      </c>
      <c r="E4477" t="s">
        <v>179</v>
      </c>
      <c r="F4477" t="s">
        <v>157</v>
      </c>
      <c r="G4477" s="29">
        <v>0</v>
      </c>
      <c r="H4477" s="145"/>
      <c r="I4477" s="144">
        <v>0</v>
      </c>
      <c r="J4477" s="146">
        <f t="shared" si="46"/>
        <v>0</v>
      </c>
    </row>
    <row r="4478" spans="1:10" s="31" customFormat="1" x14ac:dyDescent="0.3">
      <c r="A4478">
        <v>2016</v>
      </c>
      <c r="B4478" t="s">
        <v>96</v>
      </c>
      <c r="C4478" t="str">
        <f>VLOOKUP(B4478,lookup!A:C,3,FALSE)</f>
        <v>Non Metropolitan Fire Authorities</v>
      </c>
      <c r="D4478" t="str">
        <f>VLOOKUP(B4478,lookup!A:D,4,FALSE)</f>
        <v>E31000029</v>
      </c>
      <c r="E4478" s="32" t="s">
        <v>1087</v>
      </c>
      <c r="F4478" t="s">
        <v>157</v>
      </c>
      <c r="G4478" s="29">
        <v>0</v>
      </c>
      <c r="H4478" s="145"/>
      <c r="I4478" s="144">
        <v>0</v>
      </c>
      <c r="J4478" s="146">
        <f t="shared" si="46"/>
        <v>0</v>
      </c>
    </row>
    <row r="4479" spans="1:10" s="31" customFormat="1" x14ac:dyDescent="0.3">
      <c r="A4479">
        <v>2016</v>
      </c>
      <c r="B4479" t="s">
        <v>96</v>
      </c>
      <c r="C4479" t="str">
        <f>VLOOKUP(B4479,lookup!A:C,3,FALSE)</f>
        <v>Non Metropolitan Fire Authorities</v>
      </c>
      <c r="D4479" t="str">
        <f>VLOOKUP(B4479,lookup!A:D,4,FALSE)</f>
        <v>E31000029</v>
      </c>
      <c r="E4479" t="s">
        <v>176</v>
      </c>
      <c r="F4479" t="s">
        <v>157</v>
      </c>
      <c r="G4479" s="29">
        <v>13</v>
      </c>
      <c r="H4479" s="145"/>
      <c r="I4479" s="144">
        <v>13</v>
      </c>
      <c r="J4479" s="146">
        <f t="shared" si="46"/>
        <v>0</v>
      </c>
    </row>
    <row r="4480" spans="1:10" s="31" customFormat="1" x14ac:dyDescent="0.3">
      <c r="A4480">
        <v>2016</v>
      </c>
      <c r="B4480" t="s">
        <v>96</v>
      </c>
      <c r="C4480" t="str">
        <f>VLOOKUP(B4480,lookup!A:C,3,FALSE)</f>
        <v>Non Metropolitan Fire Authorities</v>
      </c>
      <c r="D4480" t="str">
        <f>VLOOKUP(B4480,lookup!A:D,4,FALSE)</f>
        <v>E31000029</v>
      </c>
      <c r="E4480" t="s">
        <v>175</v>
      </c>
      <c r="F4480" t="s">
        <v>158</v>
      </c>
      <c r="G4480" s="29">
        <v>174</v>
      </c>
      <c r="H4480" s="145"/>
      <c r="I4480" s="144">
        <v>174</v>
      </c>
      <c r="J4480" s="146">
        <f t="shared" si="46"/>
        <v>0</v>
      </c>
    </row>
    <row r="4481" spans="1:10" s="31" customFormat="1" x14ac:dyDescent="0.3">
      <c r="A4481">
        <v>2016</v>
      </c>
      <c r="B4481" t="s">
        <v>96</v>
      </c>
      <c r="C4481" t="str">
        <f>VLOOKUP(B4481,lookup!A:C,3,FALSE)</f>
        <v>Non Metropolitan Fire Authorities</v>
      </c>
      <c r="D4481" t="str">
        <f>VLOOKUP(B4481,lookup!A:D,4,FALSE)</f>
        <v>E31000029</v>
      </c>
      <c r="E4481" t="s">
        <v>177</v>
      </c>
      <c r="F4481" t="s">
        <v>158</v>
      </c>
      <c r="G4481" s="29">
        <v>2</v>
      </c>
      <c r="H4481" s="145"/>
      <c r="I4481" s="144">
        <v>2</v>
      </c>
      <c r="J4481" s="146">
        <f t="shared" si="46"/>
        <v>0</v>
      </c>
    </row>
    <row r="4482" spans="1:10" s="31" customFormat="1" x14ac:dyDescent="0.3">
      <c r="A4482">
        <v>2016</v>
      </c>
      <c r="B4482" t="s">
        <v>96</v>
      </c>
      <c r="C4482" t="str">
        <f>VLOOKUP(B4482,lookup!A:C,3,FALSE)</f>
        <v>Non Metropolitan Fire Authorities</v>
      </c>
      <c r="D4482" t="str">
        <f>VLOOKUP(B4482,lookup!A:D,4,FALSE)</f>
        <v>E31000029</v>
      </c>
      <c r="E4482" t="s">
        <v>178</v>
      </c>
      <c r="F4482" t="s">
        <v>158</v>
      </c>
      <c r="G4482" s="29">
        <v>0</v>
      </c>
      <c r="H4482" s="145"/>
      <c r="I4482" s="144">
        <v>0</v>
      </c>
      <c r="J4482" s="146">
        <f t="shared" si="46"/>
        <v>0</v>
      </c>
    </row>
    <row r="4483" spans="1:10" s="31" customFormat="1" x14ac:dyDescent="0.3">
      <c r="A4483">
        <v>2016</v>
      </c>
      <c r="B4483" t="s">
        <v>96</v>
      </c>
      <c r="C4483" t="str">
        <f>VLOOKUP(B4483,lookup!A:C,3,FALSE)</f>
        <v>Non Metropolitan Fire Authorities</v>
      </c>
      <c r="D4483" t="str">
        <f>VLOOKUP(B4483,lookup!A:D,4,FALSE)</f>
        <v>E31000029</v>
      </c>
      <c r="E4483" t="s">
        <v>179</v>
      </c>
      <c r="F4483" t="s">
        <v>158</v>
      </c>
      <c r="G4483" s="29">
        <v>0</v>
      </c>
      <c r="H4483" s="145"/>
      <c r="I4483" s="144">
        <v>0</v>
      </c>
      <c r="J4483" s="146">
        <f t="shared" ref="J4483:J4546" si="47">G4483-I4483</f>
        <v>0</v>
      </c>
    </row>
    <row r="4484" spans="1:10" s="31" customFormat="1" x14ac:dyDescent="0.3">
      <c r="A4484">
        <v>2016</v>
      </c>
      <c r="B4484" t="s">
        <v>96</v>
      </c>
      <c r="C4484" t="str">
        <f>VLOOKUP(B4484,lookup!A:C,3,FALSE)</f>
        <v>Non Metropolitan Fire Authorities</v>
      </c>
      <c r="D4484" t="str">
        <f>VLOOKUP(B4484,lookup!A:D,4,FALSE)</f>
        <v>E31000029</v>
      </c>
      <c r="E4484" s="32" t="s">
        <v>1087</v>
      </c>
      <c r="F4484" t="s">
        <v>158</v>
      </c>
      <c r="G4484" s="29">
        <v>0</v>
      </c>
      <c r="H4484" s="145"/>
      <c r="I4484" s="144">
        <v>0</v>
      </c>
      <c r="J4484" s="146">
        <f t="shared" si="47"/>
        <v>0</v>
      </c>
    </row>
    <row r="4485" spans="1:10" s="31" customFormat="1" x14ac:dyDescent="0.3">
      <c r="A4485">
        <v>2016</v>
      </c>
      <c r="B4485" t="s">
        <v>96</v>
      </c>
      <c r="C4485" t="str">
        <f>VLOOKUP(B4485,lookup!A:C,3,FALSE)</f>
        <v>Non Metropolitan Fire Authorities</v>
      </c>
      <c r="D4485" t="str">
        <f>VLOOKUP(B4485,lookup!A:D,4,FALSE)</f>
        <v>E31000029</v>
      </c>
      <c r="E4485" t="s">
        <v>176</v>
      </c>
      <c r="F4485" t="s">
        <v>158</v>
      </c>
      <c r="G4485" s="29">
        <v>9</v>
      </c>
      <c r="H4485" s="145"/>
      <c r="I4485" s="144">
        <v>9</v>
      </c>
      <c r="J4485" s="146">
        <f t="shared" si="47"/>
        <v>0</v>
      </c>
    </row>
    <row r="4486" spans="1:10" s="31" customFormat="1" x14ac:dyDescent="0.3">
      <c r="A4486">
        <v>2016</v>
      </c>
      <c r="B4486" t="s">
        <v>96</v>
      </c>
      <c r="C4486" t="str">
        <f>VLOOKUP(B4486,lookup!A:C,3,FALSE)</f>
        <v>Non Metropolitan Fire Authorities</v>
      </c>
      <c r="D4486" t="str">
        <f>VLOOKUP(B4486,lookup!A:D,4,FALSE)</f>
        <v>E31000029</v>
      </c>
      <c r="E4486" t="s">
        <v>175</v>
      </c>
      <c r="F4486" t="s">
        <v>149</v>
      </c>
      <c r="G4486" s="29">
        <v>17</v>
      </c>
      <c r="H4486" s="145"/>
      <c r="I4486" s="144">
        <v>17</v>
      </c>
      <c r="J4486" s="146">
        <f t="shared" si="47"/>
        <v>0</v>
      </c>
    </row>
    <row r="4487" spans="1:10" s="31" customFormat="1" x14ac:dyDescent="0.3">
      <c r="A4487">
        <v>2016</v>
      </c>
      <c r="B4487" t="s">
        <v>96</v>
      </c>
      <c r="C4487" t="str">
        <f>VLOOKUP(B4487,lookup!A:C,3,FALSE)</f>
        <v>Non Metropolitan Fire Authorities</v>
      </c>
      <c r="D4487" t="str">
        <f>VLOOKUP(B4487,lookup!A:D,4,FALSE)</f>
        <v>E31000029</v>
      </c>
      <c r="E4487" t="s">
        <v>177</v>
      </c>
      <c r="F4487" t="s">
        <v>149</v>
      </c>
      <c r="G4487" s="29">
        <v>0</v>
      </c>
      <c r="H4487" s="145"/>
      <c r="I4487" s="144">
        <v>0</v>
      </c>
      <c r="J4487" s="146">
        <f t="shared" si="47"/>
        <v>0</v>
      </c>
    </row>
    <row r="4488" spans="1:10" s="31" customFormat="1" x14ac:dyDescent="0.3">
      <c r="A4488">
        <v>2016</v>
      </c>
      <c r="B4488" t="s">
        <v>96</v>
      </c>
      <c r="C4488" t="str">
        <f>VLOOKUP(B4488,lookup!A:C,3,FALSE)</f>
        <v>Non Metropolitan Fire Authorities</v>
      </c>
      <c r="D4488" t="str">
        <f>VLOOKUP(B4488,lookup!A:D,4,FALSE)</f>
        <v>E31000029</v>
      </c>
      <c r="E4488" t="s">
        <v>178</v>
      </c>
      <c r="F4488" t="s">
        <v>149</v>
      </c>
      <c r="G4488" s="29">
        <v>0</v>
      </c>
      <c r="H4488" s="145"/>
      <c r="I4488" s="144">
        <v>0</v>
      </c>
      <c r="J4488" s="146">
        <f t="shared" si="47"/>
        <v>0</v>
      </c>
    </row>
    <row r="4489" spans="1:10" s="31" customFormat="1" x14ac:dyDescent="0.3">
      <c r="A4489">
        <v>2016</v>
      </c>
      <c r="B4489" t="s">
        <v>96</v>
      </c>
      <c r="C4489" t="str">
        <f>VLOOKUP(B4489,lookup!A:C,3,FALSE)</f>
        <v>Non Metropolitan Fire Authorities</v>
      </c>
      <c r="D4489" t="str">
        <f>VLOOKUP(B4489,lookup!A:D,4,FALSE)</f>
        <v>E31000029</v>
      </c>
      <c r="E4489" t="s">
        <v>179</v>
      </c>
      <c r="F4489" t="s">
        <v>149</v>
      </c>
      <c r="G4489" s="29">
        <v>0</v>
      </c>
      <c r="H4489" s="145"/>
      <c r="I4489" s="144">
        <v>0</v>
      </c>
      <c r="J4489" s="146">
        <f t="shared" si="47"/>
        <v>0</v>
      </c>
    </row>
    <row r="4490" spans="1:10" s="31" customFormat="1" x14ac:dyDescent="0.3">
      <c r="A4490">
        <v>2016</v>
      </c>
      <c r="B4490" t="s">
        <v>96</v>
      </c>
      <c r="C4490" t="str">
        <f>VLOOKUP(B4490,lookup!A:C,3,FALSE)</f>
        <v>Non Metropolitan Fire Authorities</v>
      </c>
      <c r="D4490" t="str">
        <f>VLOOKUP(B4490,lookup!A:D,4,FALSE)</f>
        <v>E31000029</v>
      </c>
      <c r="E4490" s="32" t="s">
        <v>1087</v>
      </c>
      <c r="F4490" t="s">
        <v>149</v>
      </c>
      <c r="G4490" s="29">
        <v>0</v>
      </c>
      <c r="H4490" s="145"/>
      <c r="I4490" s="144">
        <v>0</v>
      </c>
      <c r="J4490" s="146">
        <f t="shared" si="47"/>
        <v>0</v>
      </c>
    </row>
    <row r="4491" spans="1:10" s="31" customFormat="1" x14ac:dyDescent="0.3">
      <c r="A4491">
        <v>2016</v>
      </c>
      <c r="B4491" t="s">
        <v>96</v>
      </c>
      <c r="C4491" t="str">
        <f>VLOOKUP(B4491,lookup!A:C,3,FALSE)</f>
        <v>Non Metropolitan Fire Authorities</v>
      </c>
      <c r="D4491" t="str">
        <f>VLOOKUP(B4491,lookup!A:D,4,FALSE)</f>
        <v>E31000029</v>
      </c>
      <c r="E4491" t="s">
        <v>176</v>
      </c>
      <c r="F4491" t="s">
        <v>149</v>
      </c>
      <c r="G4491" s="29">
        <v>0</v>
      </c>
      <c r="H4491" s="145"/>
      <c r="I4491" s="144">
        <v>0</v>
      </c>
      <c r="J4491" s="146">
        <f t="shared" si="47"/>
        <v>0</v>
      </c>
    </row>
    <row r="4492" spans="1:10" s="31" customFormat="1" x14ac:dyDescent="0.3">
      <c r="A4492">
        <v>2016</v>
      </c>
      <c r="B4492" t="s">
        <v>96</v>
      </c>
      <c r="C4492" t="str">
        <f>VLOOKUP(B4492,lookup!A:C,3,FALSE)</f>
        <v>Non Metropolitan Fire Authorities</v>
      </c>
      <c r="D4492" t="str">
        <f>VLOOKUP(B4492,lookup!A:D,4,FALSE)</f>
        <v>E31000029</v>
      </c>
      <c r="E4492" t="s">
        <v>175</v>
      </c>
      <c r="F4492" t="s">
        <v>150</v>
      </c>
      <c r="G4492" s="29">
        <v>37</v>
      </c>
      <c r="H4492" s="145"/>
      <c r="I4492" s="144">
        <v>37</v>
      </c>
      <c r="J4492" s="146">
        <f t="shared" si="47"/>
        <v>0</v>
      </c>
    </row>
    <row r="4493" spans="1:10" s="31" customFormat="1" x14ac:dyDescent="0.3">
      <c r="A4493">
        <v>2016</v>
      </c>
      <c r="B4493" t="s">
        <v>96</v>
      </c>
      <c r="C4493" t="str">
        <f>VLOOKUP(B4493,lookup!A:C,3,FALSE)</f>
        <v>Non Metropolitan Fire Authorities</v>
      </c>
      <c r="D4493" t="str">
        <f>VLOOKUP(B4493,lookup!A:D,4,FALSE)</f>
        <v>E31000029</v>
      </c>
      <c r="E4493" t="s">
        <v>177</v>
      </c>
      <c r="F4493" t="s">
        <v>150</v>
      </c>
      <c r="G4493" s="29">
        <v>0</v>
      </c>
      <c r="H4493" s="145"/>
      <c r="I4493" s="144">
        <v>0</v>
      </c>
      <c r="J4493" s="146">
        <f t="shared" si="47"/>
        <v>0</v>
      </c>
    </row>
    <row r="4494" spans="1:10" s="31" customFormat="1" x14ac:dyDescent="0.3">
      <c r="A4494">
        <v>2016</v>
      </c>
      <c r="B4494" t="s">
        <v>96</v>
      </c>
      <c r="C4494" t="str">
        <f>VLOOKUP(B4494,lookup!A:C,3,FALSE)</f>
        <v>Non Metropolitan Fire Authorities</v>
      </c>
      <c r="D4494" t="str">
        <f>VLOOKUP(B4494,lookup!A:D,4,FALSE)</f>
        <v>E31000029</v>
      </c>
      <c r="E4494" t="s">
        <v>178</v>
      </c>
      <c r="F4494" t="s">
        <v>150</v>
      </c>
      <c r="G4494" s="29">
        <v>0</v>
      </c>
      <c r="H4494" s="145"/>
      <c r="I4494" s="144">
        <v>0</v>
      </c>
      <c r="J4494" s="146">
        <f t="shared" si="47"/>
        <v>0</v>
      </c>
    </row>
    <row r="4495" spans="1:10" s="31" customFormat="1" x14ac:dyDescent="0.3">
      <c r="A4495">
        <v>2016</v>
      </c>
      <c r="B4495" t="s">
        <v>96</v>
      </c>
      <c r="C4495" t="str">
        <f>VLOOKUP(B4495,lookup!A:C,3,FALSE)</f>
        <v>Non Metropolitan Fire Authorities</v>
      </c>
      <c r="D4495" t="str">
        <f>VLOOKUP(B4495,lookup!A:D,4,FALSE)</f>
        <v>E31000029</v>
      </c>
      <c r="E4495" t="s">
        <v>179</v>
      </c>
      <c r="F4495" t="s">
        <v>150</v>
      </c>
      <c r="G4495" s="29">
        <v>0</v>
      </c>
      <c r="H4495" s="145"/>
      <c r="I4495" s="144">
        <v>0</v>
      </c>
      <c r="J4495" s="146">
        <f t="shared" si="47"/>
        <v>0</v>
      </c>
    </row>
    <row r="4496" spans="1:10" s="31" customFormat="1" x14ac:dyDescent="0.3">
      <c r="A4496">
        <v>2016</v>
      </c>
      <c r="B4496" t="s">
        <v>96</v>
      </c>
      <c r="C4496" t="str">
        <f>VLOOKUP(B4496,lookup!A:C,3,FALSE)</f>
        <v>Non Metropolitan Fire Authorities</v>
      </c>
      <c r="D4496" t="str">
        <f>VLOOKUP(B4496,lookup!A:D,4,FALSE)</f>
        <v>E31000029</v>
      </c>
      <c r="E4496" s="32" t="s">
        <v>1087</v>
      </c>
      <c r="F4496" t="s">
        <v>150</v>
      </c>
      <c r="G4496" s="29">
        <v>0</v>
      </c>
      <c r="H4496" s="145"/>
      <c r="I4496" s="144">
        <v>0</v>
      </c>
      <c r="J4496" s="146">
        <f t="shared" si="47"/>
        <v>0</v>
      </c>
    </row>
    <row r="4497" spans="1:10" s="31" customFormat="1" x14ac:dyDescent="0.3">
      <c r="A4497">
        <v>2016</v>
      </c>
      <c r="B4497" t="s">
        <v>96</v>
      </c>
      <c r="C4497" t="str">
        <f>VLOOKUP(B4497,lookup!A:C,3,FALSE)</f>
        <v>Non Metropolitan Fire Authorities</v>
      </c>
      <c r="D4497" t="str">
        <f>VLOOKUP(B4497,lookup!A:D,4,FALSE)</f>
        <v>E31000029</v>
      </c>
      <c r="E4497" t="s">
        <v>176</v>
      </c>
      <c r="F4497" t="s">
        <v>150</v>
      </c>
      <c r="G4497" s="29">
        <v>3</v>
      </c>
      <c r="H4497" s="145"/>
      <c r="I4497" s="144">
        <v>3</v>
      </c>
      <c r="J4497" s="146">
        <f t="shared" si="47"/>
        <v>0</v>
      </c>
    </row>
    <row r="4498" spans="1:10" s="31" customFormat="1" x14ac:dyDescent="0.3">
      <c r="A4498">
        <v>2016</v>
      </c>
      <c r="B4498" t="s">
        <v>99</v>
      </c>
      <c r="C4498" t="str">
        <f>VLOOKUP(B4498,lookup!A:C,3,FALSE)</f>
        <v>Non Metropolitan Fire Authorities</v>
      </c>
      <c r="D4498" t="str">
        <f>VLOOKUP(B4498,lookup!A:D,4,FALSE)</f>
        <v>E31000030</v>
      </c>
      <c r="E4498" t="s">
        <v>175</v>
      </c>
      <c r="F4498" t="s">
        <v>157</v>
      </c>
      <c r="G4498" s="29">
        <v>438</v>
      </c>
      <c r="H4498" s="145"/>
      <c r="I4498" s="144">
        <v>438</v>
      </c>
      <c r="J4498" s="146">
        <f t="shared" si="47"/>
        <v>0</v>
      </c>
    </row>
    <row r="4499" spans="1:10" s="31" customFormat="1" x14ac:dyDescent="0.3">
      <c r="A4499">
        <v>2016</v>
      </c>
      <c r="B4499" t="s">
        <v>99</v>
      </c>
      <c r="C4499" t="str">
        <f>VLOOKUP(B4499,lookup!A:C,3,FALSE)</f>
        <v>Non Metropolitan Fire Authorities</v>
      </c>
      <c r="D4499" t="str">
        <f>VLOOKUP(B4499,lookup!A:D,4,FALSE)</f>
        <v>E31000030</v>
      </c>
      <c r="E4499" t="s">
        <v>177</v>
      </c>
      <c r="F4499" t="s">
        <v>157</v>
      </c>
      <c r="G4499" s="29">
        <v>12</v>
      </c>
      <c r="H4499" s="145"/>
      <c r="I4499" s="144">
        <v>12</v>
      </c>
      <c r="J4499" s="146">
        <f t="shared" si="47"/>
        <v>0</v>
      </c>
    </row>
    <row r="4500" spans="1:10" s="31" customFormat="1" x14ac:dyDescent="0.3">
      <c r="A4500">
        <v>2016</v>
      </c>
      <c r="B4500" t="s">
        <v>99</v>
      </c>
      <c r="C4500" t="str">
        <f>VLOOKUP(B4500,lookup!A:C,3,FALSE)</f>
        <v>Non Metropolitan Fire Authorities</v>
      </c>
      <c r="D4500" t="str">
        <f>VLOOKUP(B4500,lookup!A:D,4,FALSE)</f>
        <v>E31000030</v>
      </c>
      <c r="E4500" t="s">
        <v>178</v>
      </c>
      <c r="F4500" t="s">
        <v>157</v>
      </c>
      <c r="G4500" s="29">
        <v>4</v>
      </c>
      <c r="H4500" s="145"/>
      <c r="I4500" s="144">
        <v>4</v>
      </c>
      <c r="J4500" s="146">
        <f t="shared" si="47"/>
        <v>0</v>
      </c>
    </row>
    <row r="4501" spans="1:10" s="31" customFormat="1" x14ac:dyDescent="0.3">
      <c r="A4501">
        <v>2016</v>
      </c>
      <c r="B4501" t="s">
        <v>99</v>
      </c>
      <c r="C4501" t="str">
        <f>VLOOKUP(B4501,lookup!A:C,3,FALSE)</f>
        <v>Non Metropolitan Fire Authorities</v>
      </c>
      <c r="D4501" t="str">
        <f>VLOOKUP(B4501,lookup!A:D,4,FALSE)</f>
        <v>E31000030</v>
      </c>
      <c r="E4501" t="s">
        <v>179</v>
      </c>
      <c r="F4501" t="s">
        <v>157</v>
      </c>
      <c r="G4501" s="29">
        <v>3</v>
      </c>
      <c r="H4501" s="145"/>
      <c r="I4501" s="144">
        <v>3</v>
      </c>
      <c r="J4501" s="146">
        <f t="shared" si="47"/>
        <v>0</v>
      </c>
    </row>
    <row r="4502" spans="1:10" s="31" customFormat="1" x14ac:dyDescent="0.3">
      <c r="A4502">
        <v>2016</v>
      </c>
      <c r="B4502" t="s">
        <v>99</v>
      </c>
      <c r="C4502" t="str">
        <f>VLOOKUP(B4502,lookup!A:C,3,FALSE)</f>
        <v>Non Metropolitan Fire Authorities</v>
      </c>
      <c r="D4502" t="str">
        <f>VLOOKUP(B4502,lookup!A:D,4,FALSE)</f>
        <v>E31000030</v>
      </c>
      <c r="E4502" s="32" t="s">
        <v>1087</v>
      </c>
      <c r="F4502" t="s">
        <v>157</v>
      </c>
      <c r="G4502" s="29">
        <v>0</v>
      </c>
      <c r="H4502" s="145"/>
      <c r="I4502" s="144">
        <v>0</v>
      </c>
      <c r="J4502" s="146">
        <f t="shared" si="47"/>
        <v>0</v>
      </c>
    </row>
    <row r="4503" spans="1:10" s="31" customFormat="1" x14ac:dyDescent="0.3">
      <c r="A4503">
        <v>2016</v>
      </c>
      <c r="B4503" t="s">
        <v>99</v>
      </c>
      <c r="C4503" t="str">
        <f>VLOOKUP(B4503,lookup!A:C,3,FALSE)</f>
        <v>Non Metropolitan Fire Authorities</v>
      </c>
      <c r="D4503" t="str">
        <f>VLOOKUP(B4503,lookup!A:D,4,FALSE)</f>
        <v>E31000030</v>
      </c>
      <c r="E4503" t="s">
        <v>176</v>
      </c>
      <c r="F4503" t="s">
        <v>157</v>
      </c>
      <c r="G4503" s="29">
        <v>40</v>
      </c>
      <c r="H4503" s="145"/>
      <c r="I4503" s="144">
        <v>40</v>
      </c>
      <c r="J4503" s="146">
        <f t="shared" si="47"/>
        <v>0</v>
      </c>
    </row>
    <row r="4504" spans="1:10" s="31" customFormat="1" x14ac:dyDescent="0.3">
      <c r="A4504">
        <v>2016</v>
      </c>
      <c r="B4504" t="s">
        <v>99</v>
      </c>
      <c r="C4504" t="str">
        <f>VLOOKUP(B4504,lookup!A:C,3,FALSE)</f>
        <v>Non Metropolitan Fire Authorities</v>
      </c>
      <c r="D4504" t="str">
        <f>VLOOKUP(B4504,lookup!A:D,4,FALSE)</f>
        <v>E31000030</v>
      </c>
      <c r="E4504" t="s">
        <v>175</v>
      </c>
      <c r="F4504" t="s">
        <v>158</v>
      </c>
      <c r="G4504" s="29">
        <v>244</v>
      </c>
      <c r="H4504" s="145"/>
      <c r="I4504" s="144">
        <v>244</v>
      </c>
      <c r="J4504" s="146">
        <f t="shared" si="47"/>
        <v>0</v>
      </c>
    </row>
    <row r="4505" spans="1:10" s="31" customFormat="1" x14ac:dyDescent="0.3">
      <c r="A4505">
        <v>2016</v>
      </c>
      <c r="B4505" t="s">
        <v>99</v>
      </c>
      <c r="C4505" t="str">
        <f>VLOOKUP(B4505,lookup!A:C,3,FALSE)</f>
        <v>Non Metropolitan Fire Authorities</v>
      </c>
      <c r="D4505" t="str">
        <f>VLOOKUP(B4505,lookup!A:D,4,FALSE)</f>
        <v>E31000030</v>
      </c>
      <c r="E4505" t="s">
        <v>177</v>
      </c>
      <c r="F4505" t="s">
        <v>158</v>
      </c>
      <c r="G4505" s="29">
        <v>3</v>
      </c>
      <c r="H4505" s="145"/>
      <c r="I4505" s="144">
        <v>3</v>
      </c>
      <c r="J4505" s="146">
        <f t="shared" si="47"/>
        <v>0</v>
      </c>
    </row>
    <row r="4506" spans="1:10" s="31" customFormat="1" x14ac:dyDescent="0.3">
      <c r="A4506">
        <v>2016</v>
      </c>
      <c r="B4506" t="s">
        <v>99</v>
      </c>
      <c r="C4506" t="str">
        <f>VLOOKUP(B4506,lookup!A:C,3,FALSE)</f>
        <v>Non Metropolitan Fire Authorities</v>
      </c>
      <c r="D4506" t="str">
        <f>VLOOKUP(B4506,lookup!A:D,4,FALSE)</f>
        <v>E31000030</v>
      </c>
      <c r="E4506" t="s">
        <v>178</v>
      </c>
      <c r="F4506" t="s">
        <v>158</v>
      </c>
      <c r="G4506" s="29">
        <v>1</v>
      </c>
      <c r="H4506" s="145"/>
      <c r="I4506" s="144">
        <v>1</v>
      </c>
      <c r="J4506" s="146">
        <f t="shared" si="47"/>
        <v>0</v>
      </c>
    </row>
    <row r="4507" spans="1:10" s="31" customFormat="1" x14ac:dyDescent="0.3">
      <c r="A4507">
        <v>2016</v>
      </c>
      <c r="B4507" t="s">
        <v>99</v>
      </c>
      <c r="C4507" t="str">
        <f>VLOOKUP(B4507,lookup!A:C,3,FALSE)</f>
        <v>Non Metropolitan Fire Authorities</v>
      </c>
      <c r="D4507" t="str">
        <f>VLOOKUP(B4507,lookup!A:D,4,FALSE)</f>
        <v>E31000030</v>
      </c>
      <c r="E4507" t="s">
        <v>179</v>
      </c>
      <c r="F4507" t="s">
        <v>158</v>
      </c>
      <c r="G4507" s="29">
        <v>2</v>
      </c>
      <c r="H4507" s="145"/>
      <c r="I4507" s="144">
        <v>2</v>
      </c>
      <c r="J4507" s="146">
        <f t="shared" si="47"/>
        <v>0</v>
      </c>
    </row>
    <row r="4508" spans="1:10" s="31" customFormat="1" x14ac:dyDescent="0.3">
      <c r="A4508">
        <v>2016</v>
      </c>
      <c r="B4508" t="s">
        <v>99</v>
      </c>
      <c r="C4508" t="str">
        <f>VLOOKUP(B4508,lookup!A:C,3,FALSE)</f>
        <v>Non Metropolitan Fire Authorities</v>
      </c>
      <c r="D4508" t="str">
        <f>VLOOKUP(B4508,lookup!A:D,4,FALSE)</f>
        <v>E31000030</v>
      </c>
      <c r="E4508" s="32" t="s">
        <v>1087</v>
      </c>
      <c r="F4508" t="s">
        <v>158</v>
      </c>
      <c r="G4508" s="29">
        <v>0</v>
      </c>
      <c r="H4508" s="145"/>
      <c r="I4508" s="144">
        <v>0</v>
      </c>
      <c r="J4508" s="146">
        <f t="shared" si="47"/>
        <v>0</v>
      </c>
    </row>
    <row r="4509" spans="1:10" s="31" customFormat="1" x14ac:dyDescent="0.3">
      <c r="A4509">
        <v>2016</v>
      </c>
      <c r="B4509" t="s">
        <v>99</v>
      </c>
      <c r="C4509" t="str">
        <f>VLOOKUP(B4509,lookup!A:C,3,FALSE)</f>
        <v>Non Metropolitan Fire Authorities</v>
      </c>
      <c r="D4509" t="str">
        <f>VLOOKUP(B4509,lookup!A:D,4,FALSE)</f>
        <v>E31000030</v>
      </c>
      <c r="E4509" t="s">
        <v>176</v>
      </c>
      <c r="F4509" t="s">
        <v>158</v>
      </c>
      <c r="G4509" s="29">
        <v>13</v>
      </c>
      <c r="H4509" s="145"/>
      <c r="I4509" s="144">
        <v>13</v>
      </c>
      <c r="J4509" s="146">
        <f t="shared" si="47"/>
        <v>0</v>
      </c>
    </row>
    <row r="4510" spans="1:10" s="31" customFormat="1" x14ac:dyDescent="0.3">
      <c r="A4510">
        <v>2016</v>
      </c>
      <c r="B4510" t="s">
        <v>99</v>
      </c>
      <c r="C4510" t="str">
        <f>VLOOKUP(B4510,lookup!A:C,3,FALSE)</f>
        <v>Non Metropolitan Fire Authorities</v>
      </c>
      <c r="D4510" t="str">
        <f>VLOOKUP(B4510,lookup!A:D,4,FALSE)</f>
        <v>E31000030</v>
      </c>
      <c r="E4510" t="s">
        <v>175</v>
      </c>
      <c r="F4510" t="s">
        <v>149</v>
      </c>
      <c r="G4510" s="29">
        <v>26</v>
      </c>
      <c r="H4510" s="145"/>
      <c r="I4510" s="144">
        <v>26</v>
      </c>
      <c r="J4510" s="146">
        <f t="shared" si="47"/>
        <v>0</v>
      </c>
    </row>
    <row r="4511" spans="1:10" s="31" customFormat="1" x14ac:dyDescent="0.3">
      <c r="A4511">
        <v>2016</v>
      </c>
      <c r="B4511" t="s">
        <v>99</v>
      </c>
      <c r="C4511" t="str">
        <f>VLOOKUP(B4511,lookup!A:C,3,FALSE)</f>
        <v>Non Metropolitan Fire Authorities</v>
      </c>
      <c r="D4511" t="str">
        <f>VLOOKUP(B4511,lookup!A:D,4,FALSE)</f>
        <v>E31000030</v>
      </c>
      <c r="E4511" t="s">
        <v>177</v>
      </c>
      <c r="F4511" t="s">
        <v>149</v>
      </c>
      <c r="G4511" s="29">
        <v>0</v>
      </c>
      <c r="H4511" s="145"/>
      <c r="I4511" s="144">
        <v>0</v>
      </c>
      <c r="J4511" s="146">
        <f t="shared" si="47"/>
        <v>0</v>
      </c>
    </row>
    <row r="4512" spans="1:10" s="31" customFormat="1" x14ac:dyDescent="0.3">
      <c r="A4512">
        <v>2016</v>
      </c>
      <c r="B4512" t="s">
        <v>99</v>
      </c>
      <c r="C4512" t="str">
        <f>VLOOKUP(B4512,lookup!A:C,3,FALSE)</f>
        <v>Non Metropolitan Fire Authorities</v>
      </c>
      <c r="D4512" t="str">
        <f>VLOOKUP(B4512,lookup!A:D,4,FALSE)</f>
        <v>E31000030</v>
      </c>
      <c r="E4512" t="s">
        <v>178</v>
      </c>
      <c r="F4512" t="s">
        <v>149</v>
      </c>
      <c r="G4512" s="29">
        <v>0</v>
      </c>
      <c r="H4512" s="145"/>
      <c r="I4512" s="144">
        <v>0</v>
      </c>
      <c r="J4512" s="146">
        <f t="shared" si="47"/>
        <v>0</v>
      </c>
    </row>
    <row r="4513" spans="1:10" s="31" customFormat="1" x14ac:dyDescent="0.3">
      <c r="A4513">
        <v>2016</v>
      </c>
      <c r="B4513" t="s">
        <v>99</v>
      </c>
      <c r="C4513" t="str">
        <f>VLOOKUP(B4513,lookup!A:C,3,FALSE)</f>
        <v>Non Metropolitan Fire Authorities</v>
      </c>
      <c r="D4513" t="str">
        <f>VLOOKUP(B4513,lookup!A:D,4,FALSE)</f>
        <v>E31000030</v>
      </c>
      <c r="E4513" t="s">
        <v>179</v>
      </c>
      <c r="F4513" t="s">
        <v>149</v>
      </c>
      <c r="G4513" s="29">
        <v>0</v>
      </c>
      <c r="H4513" s="145"/>
      <c r="I4513" s="144">
        <v>0</v>
      </c>
      <c r="J4513" s="146">
        <f t="shared" si="47"/>
        <v>0</v>
      </c>
    </row>
    <row r="4514" spans="1:10" s="31" customFormat="1" x14ac:dyDescent="0.3">
      <c r="A4514">
        <v>2016</v>
      </c>
      <c r="B4514" t="s">
        <v>99</v>
      </c>
      <c r="C4514" t="str">
        <f>VLOOKUP(B4514,lookup!A:C,3,FALSE)</f>
        <v>Non Metropolitan Fire Authorities</v>
      </c>
      <c r="D4514" t="str">
        <f>VLOOKUP(B4514,lookup!A:D,4,FALSE)</f>
        <v>E31000030</v>
      </c>
      <c r="E4514" s="32" t="s">
        <v>1087</v>
      </c>
      <c r="F4514" t="s">
        <v>149</v>
      </c>
      <c r="G4514" s="29">
        <v>0</v>
      </c>
      <c r="H4514" s="145"/>
      <c r="I4514" s="144">
        <v>0</v>
      </c>
      <c r="J4514" s="146">
        <f t="shared" si="47"/>
        <v>0</v>
      </c>
    </row>
    <row r="4515" spans="1:10" s="31" customFormat="1" x14ac:dyDescent="0.3">
      <c r="A4515">
        <v>2016</v>
      </c>
      <c r="B4515" t="s">
        <v>99</v>
      </c>
      <c r="C4515" t="str">
        <f>VLOOKUP(B4515,lookup!A:C,3,FALSE)</f>
        <v>Non Metropolitan Fire Authorities</v>
      </c>
      <c r="D4515" t="str">
        <f>VLOOKUP(B4515,lookup!A:D,4,FALSE)</f>
        <v>E31000030</v>
      </c>
      <c r="E4515" t="s">
        <v>176</v>
      </c>
      <c r="F4515" t="s">
        <v>149</v>
      </c>
      <c r="G4515" s="29">
        <v>0</v>
      </c>
      <c r="H4515" s="145"/>
      <c r="I4515" s="144">
        <v>0</v>
      </c>
      <c r="J4515" s="146">
        <f t="shared" si="47"/>
        <v>0</v>
      </c>
    </row>
    <row r="4516" spans="1:10" s="31" customFormat="1" x14ac:dyDescent="0.3">
      <c r="A4516">
        <v>2016</v>
      </c>
      <c r="B4516" t="s">
        <v>99</v>
      </c>
      <c r="C4516" t="str">
        <f>VLOOKUP(B4516,lookup!A:C,3,FALSE)</f>
        <v>Non Metropolitan Fire Authorities</v>
      </c>
      <c r="D4516" t="str">
        <f>VLOOKUP(B4516,lookup!A:D,4,FALSE)</f>
        <v>E31000030</v>
      </c>
      <c r="E4516" t="s">
        <v>175</v>
      </c>
      <c r="F4516" t="s">
        <v>150</v>
      </c>
      <c r="G4516" s="29">
        <v>139</v>
      </c>
      <c r="H4516" s="145"/>
      <c r="I4516" s="144">
        <v>139</v>
      </c>
      <c r="J4516" s="146">
        <f t="shared" si="47"/>
        <v>0</v>
      </c>
    </row>
    <row r="4517" spans="1:10" s="31" customFormat="1" x14ac:dyDescent="0.3">
      <c r="A4517">
        <v>2016</v>
      </c>
      <c r="B4517" t="s">
        <v>99</v>
      </c>
      <c r="C4517" t="str">
        <f>VLOOKUP(B4517,lookup!A:C,3,FALSE)</f>
        <v>Non Metropolitan Fire Authorities</v>
      </c>
      <c r="D4517" t="str">
        <f>VLOOKUP(B4517,lookup!A:D,4,FALSE)</f>
        <v>E31000030</v>
      </c>
      <c r="E4517" t="s">
        <v>177</v>
      </c>
      <c r="F4517" t="s">
        <v>150</v>
      </c>
      <c r="G4517" s="29">
        <v>1</v>
      </c>
      <c r="H4517" s="145"/>
      <c r="I4517" s="144">
        <v>1</v>
      </c>
      <c r="J4517" s="146">
        <f t="shared" si="47"/>
        <v>0</v>
      </c>
    </row>
    <row r="4518" spans="1:10" s="31" customFormat="1" x14ac:dyDescent="0.3">
      <c r="A4518">
        <v>2016</v>
      </c>
      <c r="B4518" t="s">
        <v>99</v>
      </c>
      <c r="C4518" t="str">
        <f>VLOOKUP(B4518,lookup!A:C,3,FALSE)</f>
        <v>Non Metropolitan Fire Authorities</v>
      </c>
      <c r="D4518" t="str">
        <f>VLOOKUP(B4518,lookup!A:D,4,FALSE)</f>
        <v>E31000030</v>
      </c>
      <c r="E4518" t="s">
        <v>178</v>
      </c>
      <c r="F4518" t="s">
        <v>150</v>
      </c>
      <c r="G4518" s="29">
        <v>6</v>
      </c>
      <c r="H4518" s="145"/>
      <c r="I4518" s="144">
        <v>6</v>
      </c>
      <c r="J4518" s="146">
        <f t="shared" si="47"/>
        <v>0</v>
      </c>
    </row>
    <row r="4519" spans="1:10" s="31" customFormat="1" x14ac:dyDescent="0.3">
      <c r="A4519">
        <v>2016</v>
      </c>
      <c r="B4519" t="s">
        <v>99</v>
      </c>
      <c r="C4519" t="str">
        <f>VLOOKUP(B4519,lookup!A:C,3,FALSE)</f>
        <v>Non Metropolitan Fire Authorities</v>
      </c>
      <c r="D4519" t="str">
        <f>VLOOKUP(B4519,lookup!A:D,4,FALSE)</f>
        <v>E31000030</v>
      </c>
      <c r="E4519" t="s">
        <v>179</v>
      </c>
      <c r="F4519" t="s">
        <v>150</v>
      </c>
      <c r="G4519" s="29">
        <v>2</v>
      </c>
      <c r="H4519" s="145"/>
      <c r="I4519" s="144">
        <v>2</v>
      </c>
      <c r="J4519" s="146">
        <f t="shared" si="47"/>
        <v>0</v>
      </c>
    </row>
    <row r="4520" spans="1:10" s="31" customFormat="1" x14ac:dyDescent="0.3">
      <c r="A4520">
        <v>2016</v>
      </c>
      <c r="B4520" t="s">
        <v>99</v>
      </c>
      <c r="C4520" t="str">
        <f>VLOOKUP(B4520,lookup!A:C,3,FALSE)</f>
        <v>Non Metropolitan Fire Authorities</v>
      </c>
      <c r="D4520" t="str">
        <f>VLOOKUP(B4520,lookup!A:D,4,FALSE)</f>
        <v>E31000030</v>
      </c>
      <c r="E4520" s="32" t="s">
        <v>1087</v>
      </c>
      <c r="F4520" t="s">
        <v>150</v>
      </c>
      <c r="G4520" s="29">
        <v>1</v>
      </c>
      <c r="H4520" s="145"/>
      <c r="I4520" s="144">
        <v>1</v>
      </c>
      <c r="J4520" s="146">
        <f t="shared" si="47"/>
        <v>0</v>
      </c>
    </row>
    <row r="4521" spans="1:10" s="31" customFormat="1" x14ac:dyDescent="0.3">
      <c r="A4521">
        <v>2016</v>
      </c>
      <c r="B4521" t="s">
        <v>99</v>
      </c>
      <c r="C4521" t="str">
        <f>VLOOKUP(B4521,lookup!A:C,3,FALSE)</f>
        <v>Non Metropolitan Fire Authorities</v>
      </c>
      <c r="D4521" t="str">
        <f>VLOOKUP(B4521,lookup!A:D,4,FALSE)</f>
        <v>E31000030</v>
      </c>
      <c r="E4521" t="s">
        <v>176</v>
      </c>
      <c r="F4521" t="s">
        <v>150</v>
      </c>
      <c r="G4521" s="29">
        <v>13</v>
      </c>
      <c r="H4521" s="145"/>
      <c r="I4521" s="144">
        <v>13</v>
      </c>
      <c r="J4521" s="146">
        <f t="shared" si="47"/>
        <v>0</v>
      </c>
    </row>
    <row r="4522" spans="1:10" s="31" customFormat="1" x14ac:dyDescent="0.3">
      <c r="A4522">
        <v>2016</v>
      </c>
      <c r="B4522" t="s">
        <v>102</v>
      </c>
      <c r="C4522" t="str">
        <f>VLOOKUP(B4522,lookup!A:C,3,FALSE)</f>
        <v>Non Metropolitan Fire Authorities</v>
      </c>
      <c r="D4522" t="str">
        <f>VLOOKUP(B4522,lookup!A:D,4,FALSE)</f>
        <v>E31000031</v>
      </c>
      <c r="E4522" t="s">
        <v>175</v>
      </c>
      <c r="F4522" t="s">
        <v>157</v>
      </c>
      <c r="G4522" s="29">
        <v>224</v>
      </c>
      <c r="H4522" s="145"/>
      <c r="I4522" s="144">
        <v>224</v>
      </c>
      <c r="J4522" s="146">
        <f t="shared" si="47"/>
        <v>0</v>
      </c>
    </row>
    <row r="4523" spans="1:10" s="31" customFormat="1" x14ac:dyDescent="0.3">
      <c r="A4523">
        <v>2016</v>
      </c>
      <c r="B4523" t="s">
        <v>102</v>
      </c>
      <c r="C4523" t="str">
        <f>VLOOKUP(B4523,lookup!A:C,3,FALSE)</f>
        <v>Non Metropolitan Fire Authorities</v>
      </c>
      <c r="D4523" t="str">
        <f>VLOOKUP(B4523,lookup!A:D,4,FALSE)</f>
        <v>E31000031</v>
      </c>
      <c r="E4523" t="s">
        <v>177</v>
      </c>
      <c r="F4523" t="s">
        <v>157</v>
      </c>
      <c r="G4523" s="29">
        <v>1</v>
      </c>
      <c r="H4523" s="145"/>
      <c r="I4523" s="144">
        <v>1</v>
      </c>
      <c r="J4523" s="146">
        <f t="shared" si="47"/>
        <v>0</v>
      </c>
    </row>
    <row r="4524" spans="1:10" s="31" customFormat="1" x14ac:dyDescent="0.3">
      <c r="A4524">
        <v>2016</v>
      </c>
      <c r="B4524" t="s">
        <v>102</v>
      </c>
      <c r="C4524" t="str">
        <f>VLOOKUP(B4524,lookup!A:C,3,FALSE)</f>
        <v>Non Metropolitan Fire Authorities</v>
      </c>
      <c r="D4524" t="str">
        <f>VLOOKUP(B4524,lookup!A:D,4,FALSE)</f>
        <v>E31000031</v>
      </c>
      <c r="E4524" t="s">
        <v>178</v>
      </c>
      <c r="F4524" t="s">
        <v>157</v>
      </c>
      <c r="G4524" s="29">
        <v>0</v>
      </c>
      <c r="H4524" s="145"/>
      <c r="I4524" s="144">
        <v>0</v>
      </c>
      <c r="J4524" s="146">
        <f t="shared" si="47"/>
        <v>0</v>
      </c>
    </row>
    <row r="4525" spans="1:10" s="31" customFormat="1" x14ac:dyDescent="0.3">
      <c r="A4525">
        <v>2016</v>
      </c>
      <c r="B4525" t="s">
        <v>102</v>
      </c>
      <c r="C4525" t="str">
        <f>VLOOKUP(B4525,lookup!A:C,3,FALSE)</f>
        <v>Non Metropolitan Fire Authorities</v>
      </c>
      <c r="D4525" t="str">
        <f>VLOOKUP(B4525,lookup!A:D,4,FALSE)</f>
        <v>E31000031</v>
      </c>
      <c r="E4525" t="s">
        <v>179</v>
      </c>
      <c r="F4525" t="s">
        <v>157</v>
      </c>
      <c r="G4525" s="29">
        <v>2</v>
      </c>
      <c r="H4525" s="145"/>
      <c r="I4525" s="144">
        <v>2</v>
      </c>
      <c r="J4525" s="146">
        <f t="shared" si="47"/>
        <v>0</v>
      </c>
    </row>
    <row r="4526" spans="1:10" s="31" customFormat="1" x14ac:dyDescent="0.3">
      <c r="A4526">
        <v>2016</v>
      </c>
      <c r="B4526" t="s">
        <v>102</v>
      </c>
      <c r="C4526" t="str">
        <f>VLOOKUP(B4526,lookup!A:C,3,FALSE)</f>
        <v>Non Metropolitan Fire Authorities</v>
      </c>
      <c r="D4526" t="str">
        <f>VLOOKUP(B4526,lookup!A:D,4,FALSE)</f>
        <v>E31000031</v>
      </c>
      <c r="E4526" s="32" t="s">
        <v>1087</v>
      </c>
      <c r="F4526" t="s">
        <v>157</v>
      </c>
      <c r="G4526" s="29">
        <v>0</v>
      </c>
      <c r="H4526" s="145"/>
      <c r="I4526" s="144">
        <v>0</v>
      </c>
      <c r="J4526" s="146">
        <f t="shared" si="47"/>
        <v>0</v>
      </c>
    </row>
    <row r="4527" spans="1:10" s="31" customFormat="1" x14ac:dyDescent="0.3">
      <c r="A4527">
        <v>2016</v>
      </c>
      <c r="B4527" t="s">
        <v>102</v>
      </c>
      <c r="C4527" t="str">
        <f>VLOOKUP(B4527,lookup!A:C,3,FALSE)</f>
        <v>Non Metropolitan Fire Authorities</v>
      </c>
      <c r="D4527" t="str">
        <f>VLOOKUP(B4527,lookup!A:D,4,FALSE)</f>
        <v>E31000031</v>
      </c>
      <c r="E4527" t="s">
        <v>176</v>
      </c>
      <c r="F4527" t="s">
        <v>157</v>
      </c>
      <c r="G4527" s="29">
        <v>2</v>
      </c>
      <c r="H4527" s="145"/>
      <c r="I4527" s="144">
        <v>2</v>
      </c>
      <c r="J4527" s="146">
        <f t="shared" si="47"/>
        <v>0</v>
      </c>
    </row>
    <row r="4528" spans="1:10" s="31" customFormat="1" x14ac:dyDescent="0.3">
      <c r="A4528">
        <v>2016</v>
      </c>
      <c r="B4528" t="s">
        <v>102</v>
      </c>
      <c r="C4528" t="str">
        <f>VLOOKUP(B4528,lookup!A:C,3,FALSE)</f>
        <v>Non Metropolitan Fire Authorities</v>
      </c>
      <c r="D4528" t="str">
        <f>VLOOKUP(B4528,lookup!A:D,4,FALSE)</f>
        <v>E31000031</v>
      </c>
      <c r="E4528" t="s">
        <v>175</v>
      </c>
      <c r="F4528" t="s">
        <v>158</v>
      </c>
      <c r="G4528" s="29">
        <v>300</v>
      </c>
      <c r="H4528" s="145"/>
      <c r="I4528" s="144">
        <v>300</v>
      </c>
      <c r="J4528" s="146">
        <f t="shared" si="47"/>
        <v>0</v>
      </c>
    </row>
    <row r="4529" spans="1:10" s="31" customFormat="1" x14ac:dyDescent="0.3">
      <c r="A4529">
        <v>2016</v>
      </c>
      <c r="B4529" t="s">
        <v>102</v>
      </c>
      <c r="C4529" t="str">
        <f>VLOOKUP(B4529,lookup!A:C,3,FALSE)</f>
        <v>Non Metropolitan Fire Authorities</v>
      </c>
      <c r="D4529" t="str">
        <f>VLOOKUP(B4529,lookup!A:D,4,FALSE)</f>
        <v>E31000031</v>
      </c>
      <c r="E4529" t="s">
        <v>177</v>
      </c>
      <c r="F4529" t="s">
        <v>158</v>
      </c>
      <c r="G4529" s="29">
        <v>1</v>
      </c>
      <c r="H4529" s="145"/>
      <c r="I4529" s="144">
        <v>1</v>
      </c>
      <c r="J4529" s="146">
        <f t="shared" si="47"/>
        <v>0</v>
      </c>
    </row>
    <row r="4530" spans="1:10" s="31" customFormat="1" x14ac:dyDescent="0.3">
      <c r="A4530">
        <v>2016</v>
      </c>
      <c r="B4530" t="s">
        <v>102</v>
      </c>
      <c r="C4530" t="str">
        <f>VLOOKUP(B4530,lookup!A:C,3,FALSE)</f>
        <v>Non Metropolitan Fire Authorities</v>
      </c>
      <c r="D4530" t="str">
        <f>VLOOKUP(B4530,lookup!A:D,4,FALSE)</f>
        <v>E31000031</v>
      </c>
      <c r="E4530" t="s">
        <v>178</v>
      </c>
      <c r="F4530" t="s">
        <v>158</v>
      </c>
      <c r="G4530" s="29">
        <v>3</v>
      </c>
      <c r="H4530" s="145"/>
      <c r="I4530" s="144">
        <v>3</v>
      </c>
      <c r="J4530" s="146">
        <f t="shared" si="47"/>
        <v>0</v>
      </c>
    </row>
    <row r="4531" spans="1:10" s="31" customFormat="1" x14ac:dyDescent="0.3">
      <c r="A4531">
        <v>2016</v>
      </c>
      <c r="B4531" t="s">
        <v>102</v>
      </c>
      <c r="C4531" t="str">
        <f>VLOOKUP(B4531,lookup!A:C,3,FALSE)</f>
        <v>Non Metropolitan Fire Authorities</v>
      </c>
      <c r="D4531" t="str">
        <f>VLOOKUP(B4531,lookup!A:D,4,FALSE)</f>
        <v>E31000031</v>
      </c>
      <c r="E4531" t="s">
        <v>179</v>
      </c>
      <c r="F4531" t="s">
        <v>158</v>
      </c>
      <c r="G4531" s="29">
        <v>0</v>
      </c>
      <c r="H4531" s="145"/>
      <c r="I4531" s="144">
        <v>0</v>
      </c>
      <c r="J4531" s="146">
        <f t="shared" si="47"/>
        <v>0</v>
      </c>
    </row>
    <row r="4532" spans="1:10" s="31" customFormat="1" x14ac:dyDescent="0.3">
      <c r="A4532">
        <v>2016</v>
      </c>
      <c r="B4532" t="s">
        <v>102</v>
      </c>
      <c r="C4532" t="str">
        <f>VLOOKUP(B4532,lookup!A:C,3,FALSE)</f>
        <v>Non Metropolitan Fire Authorities</v>
      </c>
      <c r="D4532" t="str">
        <f>VLOOKUP(B4532,lookup!A:D,4,FALSE)</f>
        <v>E31000031</v>
      </c>
      <c r="E4532" s="32" t="s">
        <v>1087</v>
      </c>
      <c r="F4532" t="s">
        <v>158</v>
      </c>
      <c r="G4532" s="29">
        <v>2</v>
      </c>
      <c r="H4532" s="145"/>
      <c r="I4532" s="144">
        <v>2</v>
      </c>
      <c r="J4532" s="146">
        <f t="shared" si="47"/>
        <v>0</v>
      </c>
    </row>
    <row r="4533" spans="1:10" s="31" customFormat="1" x14ac:dyDescent="0.3">
      <c r="A4533">
        <v>2016</v>
      </c>
      <c r="B4533" t="s">
        <v>102</v>
      </c>
      <c r="C4533" t="str">
        <f>VLOOKUP(B4533,lookup!A:C,3,FALSE)</f>
        <v>Non Metropolitan Fire Authorities</v>
      </c>
      <c r="D4533" t="str">
        <f>VLOOKUP(B4533,lookup!A:D,4,FALSE)</f>
        <v>E31000031</v>
      </c>
      <c r="E4533" t="s">
        <v>176</v>
      </c>
      <c r="F4533" t="s">
        <v>158</v>
      </c>
      <c r="G4533" s="29">
        <v>15</v>
      </c>
      <c r="H4533" s="145"/>
      <c r="I4533" s="144">
        <v>15</v>
      </c>
      <c r="J4533" s="146">
        <f t="shared" si="47"/>
        <v>0</v>
      </c>
    </row>
    <row r="4534" spans="1:10" s="31" customFormat="1" x14ac:dyDescent="0.3">
      <c r="A4534">
        <v>2016</v>
      </c>
      <c r="B4534" t="s">
        <v>102</v>
      </c>
      <c r="C4534" t="str">
        <f>VLOOKUP(B4534,lookup!A:C,3,FALSE)</f>
        <v>Non Metropolitan Fire Authorities</v>
      </c>
      <c r="D4534" t="str">
        <f>VLOOKUP(B4534,lookup!A:D,4,FALSE)</f>
        <v>E31000031</v>
      </c>
      <c r="E4534" t="s">
        <v>175</v>
      </c>
      <c r="F4534" t="s">
        <v>149</v>
      </c>
      <c r="G4534" s="29">
        <v>0</v>
      </c>
      <c r="H4534" s="145"/>
      <c r="I4534" s="144">
        <v>0</v>
      </c>
      <c r="J4534" s="146">
        <f t="shared" si="47"/>
        <v>0</v>
      </c>
    </row>
    <row r="4535" spans="1:10" s="31" customFormat="1" x14ac:dyDescent="0.3">
      <c r="A4535">
        <v>2016</v>
      </c>
      <c r="B4535" t="s">
        <v>102</v>
      </c>
      <c r="C4535" t="str">
        <f>VLOOKUP(B4535,lookup!A:C,3,FALSE)</f>
        <v>Non Metropolitan Fire Authorities</v>
      </c>
      <c r="D4535" t="str">
        <f>VLOOKUP(B4535,lookup!A:D,4,FALSE)</f>
        <v>E31000031</v>
      </c>
      <c r="E4535" t="s">
        <v>177</v>
      </c>
      <c r="F4535" t="s">
        <v>149</v>
      </c>
      <c r="G4535" s="29">
        <v>0</v>
      </c>
      <c r="H4535" s="145"/>
      <c r="I4535" s="144">
        <v>0</v>
      </c>
      <c r="J4535" s="146">
        <f t="shared" si="47"/>
        <v>0</v>
      </c>
    </row>
    <row r="4536" spans="1:10" s="31" customFormat="1" x14ac:dyDescent="0.3">
      <c r="A4536">
        <v>2016</v>
      </c>
      <c r="B4536" t="s">
        <v>102</v>
      </c>
      <c r="C4536" t="str">
        <f>VLOOKUP(B4536,lookup!A:C,3,FALSE)</f>
        <v>Non Metropolitan Fire Authorities</v>
      </c>
      <c r="D4536" t="str">
        <f>VLOOKUP(B4536,lookup!A:D,4,FALSE)</f>
        <v>E31000031</v>
      </c>
      <c r="E4536" t="s">
        <v>178</v>
      </c>
      <c r="F4536" t="s">
        <v>149</v>
      </c>
      <c r="G4536" s="29">
        <v>0</v>
      </c>
      <c r="H4536" s="145"/>
      <c r="I4536" s="144">
        <v>0</v>
      </c>
      <c r="J4536" s="146">
        <f t="shared" si="47"/>
        <v>0</v>
      </c>
    </row>
    <row r="4537" spans="1:10" s="31" customFormat="1" x14ac:dyDescent="0.3">
      <c r="A4537">
        <v>2016</v>
      </c>
      <c r="B4537" t="s">
        <v>102</v>
      </c>
      <c r="C4537" t="str">
        <f>VLOOKUP(B4537,lookup!A:C,3,FALSE)</f>
        <v>Non Metropolitan Fire Authorities</v>
      </c>
      <c r="D4537" t="str">
        <f>VLOOKUP(B4537,lookup!A:D,4,FALSE)</f>
        <v>E31000031</v>
      </c>
      <c r="E4537" t="s">
        <v>179</v>
      </c>
      <c r="F4537" t="s">
        <v>149</v>
      </c>
      <c r="G4537" s="29">
        <v>0</v>
      </c>
      <c r="H4537" s="145"/>
      <c r="I4537" s="144">
        <v>0</v>
      </c>
      <c r="J4537" s="146">
        <f t="shared" si="47"/>
        <v>0</v>
      </c>
    </row>
    <row r="4538" spans="1:10" s="31" customFormat="1" x14ac:dyDescent="0.3">
      <c r="A4538">
        <v>2016</v>
      </c>
      <c r="B4538" t="s">
        <v>102</v>
      </c>
      <c r="C4538" t="str">
        <f>VLOOKUP(B4538,lookup!A:C,3,FALSE)</f>
        <v>Non Metropolitan Fire Authorities</v>
      </c>
      <c r="D4538" t="str">
        <f>VLOOKUP(B4538,lookup!A:D,4,FALSE)</f>
        <v>E31000031</v>
      </c>
      <c r="E4538" s="32" t="s">
        <v>1087</v>
      </c>
      <c r="F4538" t="s">
        <v>149</v>
      </c>
      <c r="G4538" s="29">
        <v>0</v>
      </c>
      <c r="H4538" s="145"/>
      <c r="I4538" s="144">
        <v>0</v>
      </c>
      <c r="J4538" s="146">
        <f t="shared" si="47"/>
        <v>0</v>
      </c>
    </row>
    <row r="4539" spans="1:10" s="31" customFormat="1" x14ac:dyDescent="0.3">
      <c r="A4539">
        <v>2016</v>
      </c>
      <c r="B4539" t="s">
        <v>102</v>
      </c>
      <c r="C4539" t="str">
        <f>VLOOKUP(B4539,lookup!A:C,3,FALSE)</f>
        <v>Non Metropolitan Fire Authorities</v>
      </c>
      <c r="D4539" t="str">
        <f>VLOOKUP(B4539,lookup!A:D,4,FALSE)</f>
        <v>E31000031</v>
      </c>
      <c r="E4539" t="s">
        <v>176</v>
      </c>
      <c r="F4539" t="s">
        <v>149</v>
      </c>
      <c r="G4539" s="29">
        <v>0</v>
      </c>
      <c r="H4539" s="145"/>
      <c r="I4539" s="144">
        <v>0</v>
      </c>
      <c r="J4539" s="146">
        <f t="shared" si="47"/>
        <v>0</v>
      </c>
    </row>
    <row r="4540" spans="1:10" s="31" customFormat="1" x14ac:dyDescent="0.3">
      <c r="A4540">
        <v>2016</v>
      </c>
      <c r="B4540" t="s">
        <v>102</v>
      </c>
      <c r="C4540" t="str">
        <f>VLOOKUP(B4540,lookup!A:C,3,FALSE)</f>
        <v>Non Metropolitan Fire Authorities</v>
      </c>
      <c r="D4540" t="str">
        <f>VLOOKUP(B4540,lookup!A:D,4,FALSE)</f>
        <v>E31000031</v>
      </c>
      <c r="E4540" t="s">
        <v>175</v>
      </c>
      <c r="F4540" t="s">
        <v>150</v>
      </c>
      <c r="G4540" s="29">
        <v>70</v>
      </c>
      <c r="H4540" s="145"/>
      <c r="I4540" s="144">
        <v>70</v>
      </c>
      <c r="J4540" s="146">
        <f t="shared" si="47"/>
        <v>0</v>
      </c>
    </row>
    <row r="4541" spans="1:10" s="31" customFormat="1" x14ac:dyDescent="0.3">
      <c r="A4541">
        <v>2016</v>
      </c>
      <c r="B4541" t="s">
        <v>102</v>
      </c>
      <c r="C4541" t="str">
        <f>VLOOKUP(B4541,lookup!A:C,3,FALSE)</f>
        <v>Non Metropolitan Fire Authorities</v>
      </c>
      <c r="D4541" t="str">
        <f>VLOOKUP(B4541,lookup!A:D,4,FALSE)</f>
        <v>E31000031</v>
      </c>
      <c r="E4541" t="s">
        <v>177</v>
      </c>
      <c r="F4541" t="s">
        <v>150</v>
      </c>
      <c r="G4541" s="29">
        <v>1</v>
      </c>
      <c r="H4541" s="145"/>
      <c r="I4541" s="144">
        <v>1</v>
      </c>
      <c r="J4541" s="146">
        <f t="shared" si="47"/>
        <v>0</v>
      </c>
    </row>
    <row r="4542" spans="1:10" s="31" customFormat="1" x14ac:dyDescent="0.3">
      <c r="A4542">
        <v>2016</v>
      </c>
      <c r="B4542" t="s">
        <v>102</v>
      </c>
      <c r="C4542" t="str">
        <f>VLOOKUP(B4542,lookup!A:C,3,FALSE)</f>
        <v>Non Metropolitan Fire Authorities</v>
      </c>
      <c r="D4542" t="str">
        <f>VLOOKUP(B4542,lookup!A:D,4,FALSE)</f>
        <v>E31000031</v>
      </c>
      <c r="E4542" t="s">
        <v>178</v>
      </c>
      <c r="F4542" t="s">
        <v>150</v>
      </c>
      <c r="G4542" s="29">
        <v>1</v>
      </c>
      <c r="H4542" s="145"/>
      <c r="I4542" s="144">
        <v>1</v>
      </c>
      <c r="J4542" s="146">
        <f t="shared" si="47"/>
        <v>0</v>
      </c>
    </row>
    <row r="4543" spans="1:10" s="31" customFormat="1" x14ac:dyDescent="0.3">
      <c r="A4543">
        <v>2016</v>
      </c>
      <c r="B4543" t="s">
        <v>102</v>
      </c>
      <c r="C4543" t="str">
        <f>VLOOKUP(B4543,lookup!A:C,3,FALSE)</f>
        <v>Non Metropolitan Fire Authorities</v>
      </c>
      <c r="D4543" t="str">
        <f>VLOOKUP(B4543,lookup!A:D,4,FALSE)</f>
        <v>E31000031</v>
      </c>
      <c r="E4543" t="s">
        <v>179</v>
      </c>
      <c r="F4543" t="s">
        <v>150</v>
      </c>
      <c r="G4543" s="29">
        <v>1</v>
      </c>
      <c r="H4543" s="145"/>
      <c r="I4543" s="144">
        <v>1</v>
      </c>
      <c r="J4543" s="146">
        <f t="shared" si="47"/>
        <v>0</v>
      </c>
    </row>
    <row r="4544" spans="1:10" s="31" customFormat="1" x14ac:dyDescent="0.3">
      <c r="A4544">
        <v>2016</v>
      </c>
      <c r="B4544" t="s">
        <v>102</v>
      </c>
      <c r="C4544" t="str">
        <f>VLOOKUP(B4544,lookup!A:C,3,FALSE)</f>
        <v>Non Metropolitan Fire Authorities</v>
      </c>
      <c r="D4544" t="str">
        <f>VLOOKUP(B4544,lookup!A:D,4,FALSE)</f>
        <v>E31000031</v>
      </c>
      <c r="E4544" s="32" t="s">
        <v>1087</v>
      </c>
      <c r="F4544" t="s">
        <v>150</v>
      </c>
      <c r="G4544" s="29">
        <v>0</v>
      </c>
      <c r="H4544" s="145"/>
      <c r="I4544" s="144">
        <v>0</v>
      </c>
      <c r="J4544" s="146">
        <f t="shared" si="47"/>
        <v>0</v>
      </c>
    </row>
    <row r="4545" spans="1:10" s="31" customFormat="1" x14ac:dyDescent="0.3">
      <c r="A4545">
        <v>2016</v>
      </c>
      <c r="B4545" t="s">
        <v>102</v>
      </c>
      <c r="C4545" t="str">
        <f>VLOOKUP(B4545,lookup!A:C,3,FALSE)</f>
        <v>Non Metropolitan Fire Authorities</v>
      </c>
      <c r="D4545" t="str">
        <f>VLOOKUP(B4545,lookup!A:D,4,FALSE)</f>
        <v>E31000031</v>
      </c>
      <c r="E4545" t="s">
        <v>176</v>
      </c>
      <c r="F4545" t="s">
        <v>150</v>
      </c>
      <c r="G4545" s="29">
        <v>4</v>
      </c>
      <c r="H4545" s="145"/>
      <c r="I4545" s="144">
        <v>4</v>
      </c>
      <c r="J4545" s="146">
        <f t="shared" si="47"/>
        <v>0</v>
      </c>
    </row>
    <row r="4546" spans="1:10" s="31" customFormat="1" x14ac:dyDescent="0.3">
      <c r="A4546">
        <v>2016</v>
      </c>
      <c r="B4546" t="s">
        <v>105</v>
      </c>
      <c r="C4546" t="str">
        <f>VLOOKUP(B4546,lookup!A:C,3,FALSE)</f>
        <v>Non Metropolitan Fire Authorities</v>
      </c>
      <c r="D4546" t="str">
        <f>VLOOKUP(B4546,lookup!A:D,4,FALSE)</f>
        <v>E31000032</v>
      </c>
      <c r="E4546" t="s">
        <v>175</v>
      </c>
      <c r="F4546" t="s">
        <v>157</v>
      </c>
      <c r="G4546" s="29">
        <v>136</v>
      </c>
      <c r="H4546" s="145"/>
      <c r="I4546" s="144">
        <v>136</v>
      </c>
      <c r="J4546" s="146">
        <f t="shared" si="47"/>
        <v>0</v>
      </c>
    </row>
    <row r="4547" spans="1:10" s="31" customFormat="1" x14ac:dyDescent="0.3">
      <c r="A4547">
        <v>2016</v>
      </c>
      <c r="B4547" t="s">
        <v>105</v>
      </c>
      <c r="C4547" t="str">
        <f>VLOOKUP(B4547,lookup!A:C,3,FALSE)</f>
        <v>Non Metropolitan Fire Authorities</v>
      </c>
      <c r="D4547" t="str">
        <f>VLOOKUP(B4547,lookup!A:D,4,FALSE)</f>
        <v>E31000032</v>
      </c>
      <c r="E4547" t="s">
        <v>177</v>
      </c>
      <c r="F4547" t="s">
        <v>157</v>
      </c>
      <c r="G4547" s="29">
        <v>1</v>
      </c>
      <c r="H4547" s="145"/>
      <c r="I4547" s="144">
        <v>1</v>
      </c>
      <c r="J4547" s="146">
        <f t="shared" ref="J4547:J4610" si="48">G4547-I4547</f>
        <v>0</v>
      </c>
    </row>
    <row r="4548" spans="1:10" s="31" customFormat="1" x14ac:dyDescent="0.3">
      <c r="A4548">
        <v>2016</v>
      </c>
      <c r="B4548" t="s">
        <v>105</v>
      </c>
      <c r="C4548" t="str">
        <f>VLOOKUP(B4548,lookup!A:C,3,FALSE)</f>
        <v>Non Metropolitan Fire Authorities</v>
      </c>
      <c r="D4548" t="str">
        <f>VLOOKUP(B4548,lookup!A:D,4,FALSE)</f>
        <v>E31000032</v>
      </c>
      <c r="E4548" t="s">
        <v>178</v>
      </c>
      <c r="F4548" t="s">
        <v>157</v>
      </c>
      <c r="G4548" s="29">
        <v>0</v>
      </c>
      <c r="H4548" s="145"/>
      <c r="I4548" s="144">
        <v>0</v>
      </c>
      <c r="J4548" s="146">
        <f t="shared" si="48"/>
        <v>0</v>
      </c>
    </row>
    <row r="4549" spans="1:10" s="31" customFormat="1" x14ac:dyDescent="0.3">
      <c r="A4549">
        <v>2016</v>
      </c>
      <c r="B4549" t="s">
        <v>105</v>
      </c>
      <c r="C4549" t="str">
        <f>VLOOKUP(B4549,lookup!A:C,3,FALSE)</f>
        <v>Non Metropolitan Fire Authorities</v>
      </c>
      <c r="D4549" t="str">
        <f>VLOOKUP(B4549,lookup!A:D,4,FALSE)</f>
        <v>E31000032</v>
      </c>
      <c r="E4549" t="s">
        <v>179</v>
      </c>
      <c r="F4549" t="s">
        <v>157</v>
      </c>
      <c r="G4549" s="29">
        <v>2</v>
      </c>
      <c r="H4549" s="145"/>
      <c r="I4549" s="144">
        <v>2</v>
      </c>
      <c r="J4549" s="146">
        <f t="shared" si="48"/>
        <v>0</v>
      </c>
    </row>
    <row r="4550" spans="1:10" s="31" customFormat="1" x14ac:dyDescent="0.3">
      <c r="A4550">
        <v>2016</v>
      </c>
      <c r="B4550" t="s">
        <v>105</v>
      </c>
      <c r="C4550" t="str">
        <f>VLOOKUP(B4550,lookup!A:C,3,FALSE)</f>
        <v>Non Metropolitan Fire Authorities</v>
      </c>
      <c r="D4550" t="str">
        <f>VLOOKUP(B4550,lookup!A:D,4,FALSE)</f>
        <v>E31000032</v>
      </c>
      <c r="E4550" s="32" t="s">
        <v>1087</v>
      </c>
      <c r="F4550" t="s">
        <v>157</v>
      </c>
      <c r="G4550" s="29">
        <v>0</v>
      </c>
      <c r="H4550" s="145"/>
      <c r="I4550" s="144">
        <v>0</v>
      </c>
      <c r="J4550" s="146">
        <f t="shared" si="48"/>
        <v>0</v>
      </c>
    </row>
    <row r="4551" spans="1:10" s="31" customFormat="1" x14ac:dyDescent="0.3">
      <c r="A4551">
        <v>2016</v>
      </c>
      <c r="B4551" t="s">
        <v>105</v>
      </c>
      <c r="C4551" t="str">
        <f>VLOOKUP(B4551,lookup!A:C,3,FALSE)</f>
        <v>Non Metropolitan Fire Authorities</v>
      </c>
      <c r="D4551" t="str">
        <f>VLOOKUP(B4551,lookup!A:D,4,FALSE)</f>
        <v>E31000032</v>
      </c>
      <c r="E4551" t="s">
        <v>176</v>
      </c>
      <c r="F4551" t="s">
        <v>157</v>
      </c>
      <c r="G4551" s="29">
        <v>29</v>
      </c>
      <c r="H4551" s="145"/>
      <c r="I4551" s="144">
        <v>29</v>
      </c>
      <c r="J4551" s="146">
        <f t="shared" si="48"/>
        <v>0</v>
      </c>
    </row>
    <row r="4552" spans="1:10" s="31" customFormat="1" x14ac:dyDescent="0.3">
      <c r="A4552">
        <v>2016</v>
      </c>
      <c r="B4552" t="s">
        <v>105</v>
      </c>
      <c r="C4552" t="str">
        <f>VLOOKUP(B4552,lookup!A:C,3,FALSE)</f>
        <v>Non Metropolitan Fire Authorities</v>
      </c>
      <c r="D4552" t="str">
        <f>VLOOKUP(B4552,lookup!A:D,4,FALSE)</f>
        <v>E31000032</v>
      </c>
      <c r="E4552" t="s">
        <v>175</v>
      </c>
      <c r="F4552" t="s">
        <v>158</v>
      </c>
      <c r="G4552" s="29">
        <v>199</v>
      </c>
      <c r="H4552" s="145"/>
      <c r="I4552" s="144">
        <v>199</v>
      </c>
      <c r="J4552" s="146">
        <f t="shared" si="48"/>
        <v>0</v>
      </c>
    </row>
    <row r="4553" spans="1:10" s="31" customFormat="1" x14ac:dyDescent="0.3">
      <c r="A4553">
        <v>2016</v>
      </c>
      <c r="B4553" t="s">
        <v>105</v>
      </c>
      <c r="C4553" t="str">
        <f>VLOOKUP(B4553,lookup!A:C,3,FALSE)</f>
        <v>Non Metropolitan Fire Authorities</v>
      </c>
      <c r="D4553" t="str">
        <f>VLOOKUP(B4553,lookup!A:D,4,FALSE)</f>
        <v>E31000032</v>
      </c>
      <c r="E4553" t="s">
        <v>177</v>
      </c>
      <c r="F4553" t="s">
        <v>158</v>
      </c>
      <c r="G4553" s="29">
        <v>0</v>
      </c>
      <c r="H4553" s="145"/>
      <c r="I4553" s="144">
        <v>0</v>
      </c>
      <c r="J4553" s="146">
        <f t="shared" si="48"/>
        <v>0</v>
      </c>
    </row>
    <row r="4554" spans="1:10" s="31" customFormat="1" x14ac:dyDescent="0.3">
      <c r="A4554">
        <v>2016</v>
      </c>
      <c r="B4554" t="s">
        <v>105</v>
      </c>
      <c r="C4554" t="str">
        <f>VLOOKUP(B4554,lookup!A:C,3,FALSE)</f>
        <v>Non Metropolitan Fire Authorities</v>
      </c>
      <c r="D4554" t="str">
        <f>VLOOKUP(B4554,lookup!A:D,4,FALSE)</f>
        <v>E31000032</v>
      </c>
      <c r="E4554" t="s">
        <v>178</v>
      </c>
      <c r="F4554" t="s">
        <v>158</v>
      </c>
      <c r="G4554" s="29">
        <v>0</v>
      </c>
      <c r="H4554" s="145"/>
      <c r="I4554" s="144">
        <v>0</v>
      </c>
      <c r="J4554" s="146">
        <f t="shared" si="48"/>
        <v>0</v>
      </c>
    </row>
    <row r="4555" spans="1:10" s="31" customFormat="1" x14ac:dyDescent="0.3">
      <c r="A4555">
        <v>2016</v>
      </c>
      <c r="B4555" t="s">
        <v>105</v>
      </c>
      <c r="C4555" t="str">
        <f>VLOOKUP(B4555,lookup!A:C,3,FALSE)</f>
        <v>Non Metropolitan Fire Authorities</v>
      </c>
      <c r="D4555" t="str">
        <f>VLOOKUP(B4555,lookup!A:D,4,FALSE)</f>
        <v>E31000032</v>
      </c>
      <c r="E4555" t="s">
        <v>179</v>
      </c>
      <c r="F4555" t="s">
        <v>158</v>
      </c>
      <c r="G4555" s="29">
        <v>0</v>
      </c>
      <c r="H4555" s="145"/>
      <c r="I4555" s="144">
        <v>0</v>
      </c>
      <c r="J4555" s="146">
        <f t="shared" si="48"/>
        <v>0</v>
      </c>
    </row>
    <row r="4556" spans="1:10" s="31" customFormat="1" x14ac:dyDescent="0.3">
      <c r="A4556">
        <v>2016</v>
      </c>
      <c r="B4556" t="s">
        <v>105</v>
      </c>
      <c r="C4556" t="str">
        <f>VLOOKUP(B4556,lookup!A:C,3,FALSE)</f>
        <v>Non Metropolitan Fire Authorities</v>
      </c>
      <c r="D4556" t="str">
        <f>VLOOKUP(B4556,lookup!A:D,4,FALSE)</f>
        <v>E31000032</v>
      </c>
      <c r="E4556" s="32" t="s">
        <v>1087</v>
      </c>
      <c r="F4556" t="s">
        <v>158</v>
      </c>
      <c r="G4556" s="29">
        <v>0</v>
      </c>
      <c r="H4556" s="145"/>
      <c r="I4556" s="144">
        <v>0</v>
      </c>
      <c r="J4556" s="146">
        <f t="shared" si="48"/>
        <v>0</v>
      </c>
    </row>
    <row r="4557" spans="1:10" s="31" customFormat="1" x14ac:dyDescent="0.3">
      <c r="A4557">
        <v>2016</v>
      </c>
      <c r="B4557" t="s">
        <v>105</v>
      </c>
      <c r="C4557" t="str">
        <f>VLOOKUP(B4557,lookup!A:C,3,FALSE)</f>
        <v>Non Metropolitan Fire Authorities</v>
      </c>
      <c r="D4557" t="str">
        <f>VLOOKUP(B4557,lookup!A:D,4,FALSE)</f>
        <v>E31000032</v>
      </c>
      <c r="E4557" t="s">
        <v>176</v>
      </c>
      <c r="F4557" t="s">
        <v>158</v>
      </c>
      <c r="G4557" s="29">
        <v>117</v>
      </c>
      <c r="H4557" s="145"/>
      <c r="I4557" s="144">
        <v>117</v>
      </c>
      <c r="J4557" s="146">
        <f t="shared" si="48"/>
        <v>0</v>
      </c>
    </row>
    <row r="4558" spans="1:10" s="31" customFormat="1" x14ac:dyDescent="0.3">
      <c r="A4558">
        <v>2016</v>
      </c>
      <c r="B4558" t="s">
        <v>105</v>
      </c>
      <c r="C4558" t="str">
        <f>VLOOKUP(B4558,lookup!A:C,3,FALSE)</f>
        <v>Non Metropolitan Fire Authorities</v>
      </c>
      <c r="D4558" t="str">
        <f>VLOOKUP(B4558,lookup!A:D,4,FALSE)</f>
        <v>E31000032</v>
      </c>
      <c r="E4558" t="s">
        <v>175</v>
      </c>
      <c r="F4558" t="s">
        <v>149</v>
      </c>
      <c r="G4558" s="29">
        <v>17</v>
      </c>
      <c r="H4558" s="145"/>
      <c r="I4558" s="144">
        <v>17</v>
      </c>
      <c r="J4558" s="146">
        <f t="shared" si="48"/>
        <v>0</v>
      </c>
    </row>
    <row r="4559" spans="1:10" s="31" customFormat="1" x14ac:dyDescent="0.3">
      <c r="A4559">
        <v>2016</v>
      </c>
      <c r="B4559" t="s">
        <v>105</v>
      </c>
      <c r="C4559" t="str">
        <f>VLOOKUP(B4559,lookup!A:C,3,FALSE)</f>
        <v>Non Metropolitan Fire Authorities</v>
      </c>
      <c r="D4559" t="str">
        <f>VLOOKUP(B4559,lookup!A:D,4,FALSE)</f>
        <v>E31000032</v>
      </c>
      <c r="E4559" t="s">
        <v>177</v>
      </c>
      <c r="F4559" t="s">
        <v>149</v>
      </c>
      <c r="G4559" s="29">
        <v>0</v>
      </c>
      <c r="H4559" s="145"/>
      <c r="I4559" s="144">
        <v>0</v>
      </c>
      <c r="J4559" s="146">
        <f t="shared" si="48"/>
        <v>0</v>
      </c>
    </row>
    <row r="4560" spans="1:10" s="31" customFormat="1" x14ac:dyDescent="0.3">
      <c r="A4560">
        <v>2016</v>
      </c>
      <c r="B4560" t="s">
        <v>105</v>
      </c>
      <c r="C4560" t="str">
        <f>VLOOKUP(B4560,lookup!A:C,3,FALSE)</f>
        <v>Non Metropolitan Fire Authorities</v>
      </c>
      <c r="D4560" t="str">
        <f>VLOOKUP(B4560,lookup!A:D,4,FALSE)</f>
        <v>E31000032</v>
      </c>
      <c r="E4560" t="s">
        <v>178</v>
      </c>
      <c r="F4560" t="s">
        <v>149</v>
      </c>
      <c r="G4560" s="29">
        <v>0</v>
      </c>
      <c r="H4560" s="145"/>
      <c r="I4560" s="144">
        <v>0</v>
      </c>
      <c r="J4560" s="146">
        <f t="shared" si="48"/>
        <v>0</v>
      </c>
    </row>
    <row r="4561" spans="1:10" s="31" customFormat="1" x14ac:dyDescent="0.3">
      <c r="A4561">
        <v>2016</v>
      </c>
      <c r="B4561" t="s">
        <v>105</v>
      </c>
      <c r="C4561" t="str">
        <f>VLOOKUP(B4561,lookup!A:C,3,FALSE)</f>
        <v>Non Metropolitan Fire Authorities</v>
      </c>
      <c r="D4561" t="str">
        <f>VLOOKUP(B4561,lookup!A:D,4,FALSE)</f>
        <v>E31000032</v>
      </c>
      <c r="E4561" t="s">
        <v>179</v>
      </c>
      <c r="F4561" t="s">
        <v>149</v>
      </c>
      <c r="G4561" s="29">
        <v>0</v>
      </c>
      <c r="H4561" s="145"/>
      <c r="I4561" s="144">
        <v>0</v>
      </c>
      <c r="J4561" s="146">
        <f t="shared" si="48"/>
        <v>0</v>
      </c>
    </row>
    <row r="4562" spans="1:10" s="31" customFormat="1" x14ac:dyDescent="0.3">
      <c r="A4562">
        <v>2016</v>
      </c>
      <c r="B4562" t="s">
        <v>105</v>
      </c>
      <c r="C4562" t="str">
        <f>VLOOKUP(B4562,lookup!A:C,3,FALSE)</f>
        <v>Non Metropolitan Fire Authorities</v>
      </c>
      <c r="D4562" t="str">
        <f>VLOOKUP(B4562,lookup!A:D,4,FALSE)</f>
        <v>E31000032</v>
      </c>
      <c r="E4562" s="32" t="s">
        <v>1087</v>
      </c>
      <c r="F4562" t="s">
        <v>149</v>
      </c>
      <c r="G4562" s="29">
        <v>0</v>
      </c>
      <c r="H4562" s="145"/>
      <c r="I4562" s="144">
        <v>0</v>
      </c>
      <c r="J4562" s="146">
        <f t="shared" si="48"/>
        <v>0</v>
      </c>
    </row>
    <row r="4563" spans="1:10" s="31" customFormat="1" x14ac:dyDescent="0.3">
      <c r="A4563">
        <v>2016</v>
      </c>
      <c r="B4563" t="s">
        <v>105</v>
      </c>
      <c r="C4563" t="str">
        <f>VLOOKUP(B4563,lookup!A:C,3,FALSE)</f>
        <v>Non Metropolitan Fire Authorities</v>
      </c>
      <c r="D4563" t="str">
        <f>VLOOKUP(B4563,lookup!A:D,4,FALSE)</f>
        <v>E31000032</v>
      </c>
      <c r="E4563" t="s">
        <v>176</v>
      </c>
      <c r="F4563" t="s">
        <v>149</v>
      </c>
      <c r="G4563" s="29">
        <v>1</v>
      </c>
      <c r="H4563" s="145"/>
      <c r="I4563" s="144">
        <v>1</v>
      </c>
      <c r="J4563" s="146">
        <f t="shared" si="48"/>
        <v>0</v>
      </c>
    </row>
    <row r="4564" spans="1:10" s="31" customFormat="1" x14ac:dyDescent="0.3">
      <c r="A4564">
        <v>2016</v>
      </c>
      <c r="B4564" t="s">
        <v>105</v>
      </c>
      <c r="C4564" t="str">
        <f>VLOOKUP(B4564,lookup!A:C,3,FALSE)</f>
        <v>Non Metropolitan Fire Authorities</v>
      </c>
      <c r="D4564" t="str">
        <f>VLOOKUP(B4564,lookup!A:D,4,FALSE)</f>
        <v>E31000032</v>
      </c>
      <c r="E4564" t="s">
        <v>175</v>
      </c>
      <c r="F4564" t="s">
        <v>150</v>
      </c>
      <c r="G4564" s="29">
        <v>59</v>
      </c>
      <c r="H4564" s="145"/>
      <c r="I4564" s="144">
        <v>59</v>
      </c>
      <c r="J4564" s="146">
        <f t="shared" si="48"/>
        <v>0</v>
      </c>
    </row>
    <row r="4565" spans="1:10" s="31" customFormat="1" x14ac:dyDescent="0.3">
      <c r="A4565">
        <v>2016</v>
      </c>
      <c r="B4565" t="s">
        <v>105</v>
      </c>
      <c r="C4565" t="str">
        <f>VLOOKUP(B4565,lookup!A:C,3,FALSE)</f>
        <v>Non Metropolitan Fire Authorities</v>
      </c>
      <c r="D4565" t="str">
        <f>VLOOKUP(B4565,lookup!A:D,4,FALSE)</f>
        <v>E31000032</v>
      </c>
      <c r="E4565" t="s">
        <v>177</v>
      </c>
      <c r="F4565" t="s">
        <v>150</v>
      </c>
      <c r="G4565" s="29">
        <v>0</v>
      </c>
      <c r="H4565" s="145"/>
      <c r="I4565" s="144">
        <v>0</v>
      </c>
      <c r="J4565" s="146">
        <f t="shared" si="48"/>
        <v>0</v>
      </c>
    </row>
    <row r="4566" spans="1:10" s="31" customFormat="1" x14ac:dyDescent="0.3">
      <c r="A4566">
        <v>2016</v>
      </c>
      <c r="B4566" t="s">
        <v>105</v>
      </c>
      <c r="C4566" t="str">
        <f>VLOOKUP(B4566,lookup!A:C,3,FALSE)</f>
        <v>Non Metropolitan Fire Authorities</v>
      </c>
      <c r="D4566" t="str">
        <f>VLOOKUP(B4566,lookup!A:D,4,FALSE)</f>
        <v>E31000032</v>
      </c>
      <c r="E4566" t="s">
        <v>178</v>
      </c>
      <c r="F4566" t="s">
        <v>150</v>
      </c>
      <c r="G4566" s="29">
        <v>4</v>
      </c>
      <c r="H4566" s="145"/>
      <c r="I4566" s="144">
        <v>4</v>
      </c>
      <c r="J4566" s="146">
        <f t="shared" si="48"/>
        <v>0</v>
      </c>
    </row>
    <row r="4567" spans="1:10" s="31" customFormat="1" x14ac:dyDescent="0.3">
      <c r="A4567">
        <v>2016</v>
      </c>
      <c r="B4567" t="s">
        <v>105</v>
      </c>
      <c r="C4567" t="str">
        <f>VLOOKUP(B4567,lookup!A:C,3,FALSE)</f>
        <v>Non Metropolitan Fire Authorities</v>
      </c>
      <c r="D4567" t="str">
        <f>VLOOKUP(B4567,lookup!A:D,4,FALSE)</f>
        <v>E31000032</v>
      </c>
      <c r="E4567" t="s">
        <v>179</v>
      </c>
      <c r="F4567" t="s">
        <v>150</v>
      </c>
      <c r="G4567" s="29">
        <v>0</v>
      </c>
      <c r="H4567" s="145"/>
      <c r="I4567" s="144">
        <v>0</v>
      </c>
      <c r="J4567" s="146">
        <f t="shared" si="48"/>
        <v>0</v>
      </c>
    </row>
    <row r="4568" spans="1:10" s="31" customFormat="1" x14ac:dyDescent="0.3">
      <c r="A4568">
        <v>2016</v>
      </c>
      <c r="B4568" t="s">
        <v>105</v>
      </c>
      <c r="C4568" t="str">
        <f>VLOOKUP(B4568,lookup!A:C,3,FALSE)</f>
        <v>Non Metropolitan Fire Authorities</v>
      </c>
      <c r="D4568" t="str">
        <f>VLOOKUP(B4568,lookup!A:D,4,FALSE)</f>
        <v>E31000032</v>
      </c>
      <c r="E4568" s="32" t="s">
        <v>1087</v>
      </c>
      <c r="F4568" t="s">
        <v>150</v>
      </c>
      <c r="G4568" s="29">
        <v>0</v>
      </c>
      <c r="H4568" s="145"/>
      <c r="I4568" s="144">
        <v>0</v>
      </c>
      <c r="J4568" s="146">
        <f t="shared" si="48"/>
        <v>0</v>
      </c>
    </row>
    <row r="4569" spans="1:10" s="31" customFormat="1" x14ac:dyDescent="0.3">
      <c r="A4569">
        <v>2016</v>
      </c>
      <c r="B4569" t="s">
        <v>105</v>
      </c>
      <c r="C4569" t="str">
        <f>VLOOKUP(B4569,lookup!A:C,3,FALSE)</f>
        <v>Non Metropolitan Fire Authorities</v>
      </c>
      <c r="D4569" t="str">
        <f>VLOOKUP(B4569,lookup!A:D,4,FALSE)</f>
        <v>E31000032</v>
      </c>
      <c r="E4569" t="s">
        <v>176</v>
      </c>
      <c r="F4569" t="s">
        <v>150</v>
      </c>
      <c r="G4569" s="29">
        <v>15</v>
      </c>
      <c r="H4569" s="145"/>
      <c r="I4569" s="144">
        <v>15</v>
      </c>
      <c r="J4569" s="146">
        <f t="shared" si="48"/>
        <v>0</v>
      </c>
    </row>
    <row r="4570" spans="1:10" s="31" customFormat="1" x14ac:dyDescent="0.3">
      <c r="A4570">
        <v>2016</v>
      </c>
      <c r="B4570" t="s">
        <v>108</v>
      </c>
      <c r="C4570" t="str">
        <f>VLOOKUP(B4570,lookup!A:C,3,FALSE)</f>
        <v>Metropolitan Fire Authorities</v>
      </c>
      <c r="D4570" t="str">
        <f>VLOOKUP(B4570,lookup!A:D,4,FALSE)</f>
        <v>E31000042</v>
      </c>
      <c r="E4570" t="s">
        <v>175</v>
      </c>
      <c r="F4570" t="s">
        <v>157</v>
      </c>
      <c r="G4570" s="29">
        <v>570</v>
      </c>
      <c r="H4570" s="145"/>
      <c r="I4570" s="144">
        <v>570</v>
      </c>
      <c r="J4570" s="146">
        <f t="shared" si="48"/>
        <v>0</v>
      </c>
    </row>
    <row r="4571" spans="1:10" s="31" customFormat="1" x14ac:dyDescent="0.3">
      <c r="A4571">
        <v>2016</v>
      </c>
      <c r="B4571" t="s">
        <v>108</v>
      </c>
      <c r="C4571" t="str">
        <f>VLOOKUP(B4571,lookup!A:C,3,FALSE)</f>
        <v>Metropolitan Fire Authorities</v>
      </c>
      <c r="D4571" t="str">
        <f>VLOOKUP(B4571,lookup!A:D,4,FALSE)</f>
        <v>E31000042</v>
      </c>
      <c r="E4571" t="s">
        <v>177</v>
      </c>
      <c r="F4571" t="s">
        <v>157</v>
      </c>
      <c r="G4571" s="29">
        <v>5</v>
      </c>
      <c r="H4571" s="145"/>
      <c r="I4571" s="144">
        <v>5</v>
      </c>
      <c r="J4571" s="146">
        <f t="shared" si="48"/>
        <v>0</v>
      </c>
    </row>
    <row r="4572" spans="1:10" s="31" customFormat="1" x14ac:dyDescent="0.3">
      <c r="A4572">
        <v>2016</v>
      </c>
      <c r="B4572" t="s">
        <v>108</v>
      </c>
      <c r="C4572" t="str">
        <f>VLOOKUP(B4572,lookup!A:C,3,FALSE)</f>
        <v>Metropolitan Fire Authorities</v>
      </c>
      <c r="D4572" t="str">
        <f>VLOOKUP(B4572,lookup!A:D,4,FALSE)</f>
        <v>E31000042</v>
      </c>
      <c r="E4572" t="s">
        <v>178</v>
      </c>
      <c r="F4572" t="s">
        <v>157</v>
      </c>
      <c r="G4572" s="29">
        <v>1</v>
      </c>
      <c r="H4572" s="145"/>
      <c r="I4572" s="144">
        <v>1</v>
      </c>
      <c r="J4572" s="146">
        <f t="shared" si="48"/>
        <v>0</v>
      </c>
    </row>
    <row r="4573" spans="1:10" s="31" customFormat="1" x14ac:dyDescent="0.3">
      <c r="A4573">
        <v>2016</v>
      </c>
      <c r="B4573" t="s">
        <v>108</v>
      </c>
      <c r="C4573" t="str">
        <f>VLOOKUP(B4573,lookup!A:C,3,FALSE)</f>
        <v>Metropolitan Fire Authorities</v>
      </c>
      <c r="D4573" t="str">
        <f>VLOOKUP(B4573,lookup!A:D,4,FALSE)</f>
        <v>E31000042</v>
      </c>
      <c r="E4573" t="s">
        <v>179</v>
      </c>
      <c r="F4573" t="s">
        <v>157</v>
      </c>
      <c r="G4573" s="29">
        <v>6</v>
      </c>
      <c r="H4573" s="145"/>
      <c r="I4573" s="144">
        <v>6</v>
      </c>
      <c r="J4573" s="146">
        <f t="shared" si="48"/>
        <v>0</v>
      </c>
    </row>
    <row r="4574" spans="1:10" s="31" customFormat="1" x14ac:dyDescent="0.3">
      <c r="A4574">
        <v>2016</v>
      </c>
      <c r="B4574" t="s">
        <v>108</v>
      </c>
      <c r="C4574" t="str">
        <f>VLOOKUP(B4574,lookup!A:C,3,FALSE)</f>
        <v>Metropolitan Fire Authorities</v>
      </c>
      <c r="D4574" t="str">
        <f>VLOOKUP(B4574,lookup!A:D,4,FALSE)</f>
        <v>E31000042</v>
      </c>
      <c r="E4574" s="32" t="s">
        <v>1087</v>
      </c>
      <c r="F4574" t="s">
        <v>157</v>
      </c>
      <c r="G4574" s="29">
        <v>4</v>
      </c>
      <c r="H4574" s="145"/>
      <c r="I4574" s="144">
        <v>4</v>
      </c>
      <c r="J4574" s="146">
        <f t="shared" si="48"/>
        <v>0</v>
      </c>
    </row>
    <row r="4575" spans="1:10" s="31" customFormat="1" x14ac:dyDescent="0.3">
      <c r="A4575">
        <v>2016</v>
      </c>
      <c r="B4575" t="s">
        <v>108</v>
      </c>
      <c r="C4575" t="str">
        <f>VLOOKUP(B4575,lookup!A:C,3,FALSE)</f>
        <v>Metropolitan Fire Authorities</v>
      </c>
      <c r="D4575" t="str">
        <f>VLOOKUP(B4575,lookup!A:D,4,FALSE)</f>
        <v>E31000042</v>
      </c>
      <c r="E4575" t="s">
        <v>176</v>
      </c>
      <c r="F4575" t="s">
        <v>157</v>
      </c>
      <c r="G4575" s="29">
        <v>1</v>
      </c>
      <c r="H4575" s="145"/>
      <c r="I4575" s="144">
        <v>1</v>
      </c>
      <c r="J4575" s="146">
        <f t="shared" si="48"/>
        <v>0</v>
      </c>
    </row>
    <row r="4576" spans="1:10" s="31" customFormat="1" x14ac:dyDescent="0.3">
      <c r="A4576">
        <v>2016</v>
      </c>
      <c r="B4576" t="s">
        <v>108</v>
      </c>
      <c r="C4576" t="str">
        <f>VLOOKUP(B4576,lookup!A:C,3,FALSE)</f>
        <v>Metropolitan Fire Authorities</v>
      </c>
      <c r="D4576" t="str">
        <f>VLOOKUP(B4576,lookup!A:D,4,FALSE)</f>
        <v>E31000042</v>
      </c>
      <c r="E4576" t="s">
        <v>175</v>
      </c>
      <c r="F4576" t="s">
        <v>158</v>
      </c>
      <c r="G4576" s="29">
        <v>91</v>
      </c>
      <c r="H4576" s="145"/>
      <c r="I4576" s="144">
        <v>91</v>
      </c>
      <c r="J4576" s="146">
        <f t="shared" si="48"/>
        <v>0</v>
      </c>
    </row>
    <row r="4577" spans="1:10" s="31" customFormat="1" x14ac:dyDescent="0.3">
      <c r="A4577">
        <v>2016</v>
      </c>
      <c r="B4577" t="s">
        <v>108</v>
      </c>
      <c r="C4577" t="str">
        <f>VLOOKUP(B4577,lookup!A:C,3,FALSE)</f>
        <v>Metropolitan Fire Authorities</v>
      </c>
      <c r="D4577" t="str">
        <f>VLOOKUP(B4577,lookup!A:D,4,FALSE)</f>
        <v>E31000042</v>
      </c>
      <c r="E4577" t="s">
        <v>177</v>
      </c>
      <c r="F4577" t="s">
        <v>158</v>
      </c>
      <c r="G4577" s="29">
        <v>1</v>
      </c>
      <c r="H4577" s="145"/>
      <c r="I4577" s="144">
        <v>1</v>
      </c>
      <c r="J4577" s="146">
        <f t="shared" si="48"/>
        <v>0</v>
      </c>
    </row>
    <row r="4578" spans="1:10" s="31" customFormat="1" x14ac:dyDescent="0.3">
      <c r="A4578">
        <v>2016</v>
      </c>
      <c r="B4578" t="s">
        <v>108</v>
      </c>
      <c r="C4578" t="str">
        <f>VLOOKUP(B4578,lookup!A:C,3,FALSE)</f>
        <v>Metropolitan Fire Authorities</v>
      </c>
      <c r="D4578" t="str">
        <f>VLOOKUP(B4578,lookup!A:D,4,FALSE)</f>
        <v>E31000042</v>
      </c>
      <c r="E4578" t="s">
        <v>178</v>
      </c>
      <c r="F4578" t="s">
        <v>158</v>
      </c>
      <c r="G4578" s="29">
        <v>0</v>
      </c>
      <c r="H4578" s="145"/>
      <c r="I4578" s="144">
        <v>0</v>
      </c>
      <c r="J4578" s="146">
        <f t="shared" si="48"/>
        <v>0</v>
      </c>
    </row>
    <row r="4579" spans="1:10" s="31" customFormat="1" x14ac:dyDescent="0.3">
      <c r="A4579">
        <v>2016</v>
      </c>
      <c r="B4579" t="s">
        <v>108</v>
      </c>
      <c r="C4579" t="str">
        <f>VLOOKUP(B4579,lookup!A:C,3,FALSE)</f>
        <v>Metropolitan Fire Authorities</v>
      </c>
      <c r="D4579" t="str">
        <f>VLOOKUP(B4579,lookup!A:D,4,FALSE)</f>
        <v>E31000042</v>
      </c>
      <c r="E4579" t="s">
        <v>179</v>
      </c>
      <c r="F4579" t="s">
        <v>158</v>
      </c>
      <c r="G4579" s="29">
        <v>0</v>
      </c>
      <c r="H4579" s="145"/>
      <c r="I4579" s="144">
        <v>0</v>
      </c>
      <c r="J4579" s="146">
        <f t="shared" si="48"/>
        <v>0</v>
      </c>
    </row>
    <row r="4580" spans="1:10" s="31" customFormat="1" x14ac:dyDescent="0.3">
      <c r="A4580">
        <v>2016</v>
      </c>
      <c r="B4580" t="s">
        <v>108</v>
      </c>
      <c r="C4580" t="str">
        <f>VLOOKUP(B4580,lookup!A:C,3,FALSE)</f>
        <v>Metropolitan Fire Authorities</v>
      </c>
      <c r="D4580" t="str">
        <f>VLOOKUP(B4580,lookup!A:D,4,FALSE)</f>
        <v>E31000042</v>
      </c>
      <c r="E4580" s="32" t="s">
        <v>1087</v>
      </c>
      <c r="F4580" t="s">
        <v>158</v>
      </c>
      <c r="G4580" s="29">
        <v>0</v>
      </c>
      <c r="H4580" s="145"/>
      <c r="I4580" s="144">
        <v>0</v>
      </c>
      <c r="J4580" s="146">
        <f t="shared" si="48"/>
        <v>0</v>
      </c>
    </row>
    <row r="4581" spans="1:10" s="31" customFormat="1" x14ac:dyDescent="0.3">
      <c r="A4581">
        <v>2016</v>
      </c>
      <c r="B4581" t="s">
        <v>108</v>
      </c>
      <c r="C4581" t="str">
        <f>VLOOKUP(B4581,lookup!A:C,3,FALSE)</f>
        <v>Metropolitan Fire Authorities</v>
      </c>
      <c r="D4581" t="str">
        <f>VLOOKUP(B4581,lookup!A:D,4,FALSE)</f>
        <v>E31000042</v>
      </c>
      <c r="E4581" t="s">
        <v>176</v>
      </c>
      <c r="F4581" t="s">
        <v>158</v>
      </c>
      <c r="G4581" s="29">
        <v>0</v>
      </c>
      <c r="H4581" s="145"/>
      <c r="I4581" s="144">
        <v>0</v>
      </c>
      <c r="J4581" s="146">
        <f t="shared" si="48"/>
        <v>0</v>
      </c>
    </row>
    <row r="4582" spans="1:10" s="31" customFormat="1" x14ac:dyDescent="0.3">
      <c r="A4582">
        <v>2016</v>
      </c>
      <c r="B4582" t="s">
        <v>108</v>
      </c>
      <c r="C4582" t="str">
        <f>VLOOKUP(B4582,lookup!A:C,3,FALSE)</f>
        <v>Metropolitan Fire Authorities</v>
      </c>
      <c r="D4582" t="str">
        <f>VLOOKUP(B4582,lookup!A:D,4,FALSE)</f>
        <v>E31000042</v>
      </c>
      <c r="E4582" t="s">
        <v>175</v>
      </c>
      <c r="F4582" t="s">
        <v>149</v>
      </c>
      <c r="G4582" s="29">
        <v>27</v>
      </c>
      <c r="H4582" s="145"/>
      <c r="I4582" s="144">
        <v>27</v>
      </c>
      <c r="J4582" s="146">
        <f t="shared" si="48"/>
        <v>0</v>
      </c>
    </row>
    <row r="4583" spans="1:10" s="31" customFormat="1" x14ac:dyDescent="0.3">
      <c r="A4583">
        <v>2016</v>
      </c>
      <c r="B4583" t="s">
        <v>108</v>
      </c>
      <c r="C4583" t="str">
        <f>VLOOKUP(B4583,lookup!A:C,3,FALSE)</f>
        <v>Metropolitan Fire Authorities</v>
      </c>
      <c r="D4583" t="str">
        <f>VLOOKUP(B4583,lookup!A:D,4,FALSE)</f>
        <v>E31000042</v>
      </c>
      <c r="E4583" t="s">
        <v>177</v>
      </c>
      <c r="F4583" t="s">
        <v>149</v>
      </c>
      <c r="G4583" s="29">
        <v>0</v>
      </c>
      <c r="H4583" s="145"/>
      <c r="I4583" s="144">
        <v>0</v>
      </c>
      <c r="J4583" s="146">
        <f t="shared" si="48"/>
        <v>0</v>
      </c>
    </row>
    <row r="4584" spans="1:10" s="31" customFormat="1" x14ac:dyDescent="0.3">
      <c r="A4584">
        <v>2016</v>
      </c>
      <c r="B4584" t="s">
        <v>108</v>
      </c>
      <c r="C4584" t="str">
        <f>VLOOKUP(B4584,lookup!A:C,3,FALSE)</f>
        <v>Metropolitan Fire Authorities</v>
      </c>
      <c r="D4584" t="str">
        <f>VLOOKUP(B4584,lookup!A:D,4,FALSE)</f>
        <v>E31000042</v>
      </c>
      <c r="E4584" t="s">
        <v>178</v>
      </c>
      <c r="F4584" t="s">
        <v>149</v>
      </c>
      <c r="G4584" s="29">
        <v>0</v>
      </c>
      <c r="H4584" s="145"/>
      <c r="I4584" s="144">
        <v>0</v>
      </c>
      <c r="J4584" s="146">
        <f t="shared" si="48"/>
        <v>0</v>
      </c>
    </row>
    <row r="4585" spans="1:10" s="31" customFormat="1" x14ac:dyDescent="0.3">
      <c r="A4585">
        <v>2016</v>
      </c>
      <c r="B4585" t="s">
        <v>108</v>
      </c>
      <c r="C4585" t="str">
        <f>VLOOKUP(B4585,lookup!A:C,3,FALSE)</f>
        <v>Metropolitan Fire Authorities</v>
      </c>
      <c r="D4585" t="str">
        <f>VLOOKUP(B4585,lookup!A:D,4,FALSE)</f>
        <v>E31000042</v>
      </c>
      <c r="E4585" t="s">
        <v>179</v>
      </c>
      <c r="F4585" t="s">
        <v>149</v>
      </c>
      <c r="G4585" s="29">
        <v>0</v>
      </c>
      <c r="H4585" s="145"/>
      <c r="I4585" s="144">
        <v>0</v>
      </c>
      <c r="J4585" s="146">
        <f t="shared" si="48"/>
        <v>0</v>
      </c>
    </row>
    <row r="4586" spans="1:10" s="31" customFormat="1" x14ac:dyDescent="0.3">
      <c r="A4586">
        <v>2016</v>
      </c>
      <c r="B4586" t="s">
        <v>108</v>
      </c>
      <c r="C4586" t="str">
        <f>VLOOKUP(B4586,lookup!A:C,3,FALSE)</f>
        <v>Metropolitan Fire Authorities</v>
      </c>
      <c r="D4586" t="str">
        <f>VLOOKUP(B4586,lookup!A:D,4,FALSE)</f>
        <v>E31000042</v>
      </c>
      <c r="E4586" s="32" t="s">
        <v>1087</v>
      </c>
      <c r="F4586" t="s">
        <v>149</v>
      </c>
      <c r="G4586" s="29">
        <v>0</v>
      </c>
      <c r="H4586" s="145"/>
      <c r="I4586" s="144">
        <v>0</v>
      </c>
      <c r="J4586" s="146">
        <f t="shared" si="48"/>
        <v>0</v>
      </c>
    </row>
    <row r="4587" spans="1:10" s="31" customFormat="1" x14ac:dyDescent="0.3">
      <c r="A4587">
        <v>2016</v>
      </c>
      <c r="B4587" t="s">
        <v>108</v>
      </c>
      <c r="C4587" t="str">
        <f>VLOOKUP(B4587,lookup!A:C,3,FALSE)</f>
        <v>Metropolitan Fire Authorities</v>
      </c>
      <c r="D4587" t="str">
        <f>VLOOKUP(B4587,lookup!A:D,4,FALSE)</f>
        <v>E31000042</v>
      </c>
      <c r="E4587" t="s">
        <v>176</v>
      </c>
      <c r="F4587" t="s">
        <v>149</v>
      </c>
      <c r="G4587" s="29">
        <v>0</v>
      </c>
      <c r="H4587" s="145"/>
      <c r="I4587" s="144">
        <v>0</v>
      </c>
      <c r="J4587" s="146">
        <f t="shared" si="48"/>
        <v>0</v>
      </c>
    </row>
    <row r="4588" spans="1:10" s="31" customFormat="1" x14ac:dyDescent="0.3">
      <c r="A4588">
        <v>2016</v>
      </c>
      <c r="B4588" t="s">
        <v>108</v>
      </c>
      <c r="C4588" t="str">
        <f>VLOOKUP(B4588,lookup!A:C,3,FALSE)</f>
        <v>Metropolitan Fire Authorities</v>
      </c>
      <c r="D4588" t="str">
        <f>VLOOKUP(B4588,lookup!A:D,4,FALSE)</f>
        <v>E31000042</v>
      </c>
      <c r="E4588" t="s">
        <v>175</v>
      </c>
      <c r="F4588" t="s">
        <v>150</v>
      </c>
      <c r="G4588" s="29">
        <v>186</v>
      </c>
      <c r="H4588" s="145"/>
      <c r="I4588" s="144">
        <v>186</v>
      </c>
      <c r="J4588" s="146">
        <f t="shared" si="48"/>
        <v>0</v>
      </c>
    </row>
    <row r="4589" spans="1:10" s="31" customFormat="1" x14ac:dyDescent="0.3">
      <c r="A4589">
        <v>2016</v>
      </c>
      <c r="B4589" t="s">
        <v>108</v>
      </c>
      <c r="C4589" t="str">
        <f>VLOOKUP(B4589,lookup!A:C,3,FALSE)</f>
        <v>Metropolitan Fire Authorities</v>
      </c>
      <c r="D4589" t="str">
        <f>VLOOKUP(B4589,lookup!A:D,4,FALSE)</f>
        <v>E31000042</v>
      </c>
      <c r="E4589" t="s">
        <v>177</v>
      </c>
      <c r="F4589" t="s">
        <v>150</v>
      </c>
      <c r="G4589" s="29">
        <v>3</v>
      </c>
      <c r="H4589" s="145"/>
      <c r="I4589" s="144">
        <v>3</v>
      </c>
      <c r="J4589" s="146">
        <f t="shared" si="48"/>
        <v>0</v>
      </c>
    </row>
    <row r="4590" spans="1:10" s="31" customFormat="1" x14ac:dyDescent="0.3">
      <c r="A4590">
        <v>2016</v>
      </c>
      <c r="B4590" t="s">
        <v>108</v>
      </c>
      <c r="C4590" t="str">
        <f>VLOOKUP(B4590,lookup!A:C,3,FALSE)</f>
        <v>Metropolitan Fire Authorities</v>
      </c>
      <c r="D4590" t="str">
        <f>VLOOKUP(B4590,lookup!A:D,4,FALSE)</f>
        <v>E31000042</v>
      </c>
      <c r="E4590" t="s">
        <v>178</v>
      </c>
      <c r="F4590" t="s">
        <v>150</v>
      </c>
      <c r="G4590" s="29">
        <v>3</v>
      </c>
      <c r="H4590" s="145"/>
      <c r="I4590" s="144">
        <v>3</v>
      </c>
      <c r="J4590" s="146">
        <f t="shared" si="48"/>
        <v>0</v>
      </c>
    </row>
    <row r="4591" spans="1:10" s="31" customFormat="1" x14ac:dyDescent="0.3">
      <c r="A4591">
        <v>2016</v>
      </c>
      <c r="B4591" t="s">
        <v>108</v>
      </c>
      <c r="C4591" t="str">
        <f>VLOOKUP(B4591,lookup!A:C,3,FALSE)</f>
        <v>Metropolitan Fire Authorities</v>
      </c>
      <c r="D4591" t="str">
        <f>VLOOKUP(B4591,lookup!A:D,4,FALSE)</f>
        <v>E31000042</v>
      </c>
      <c r="E4591" t="s">
        <v>179</v>
      </c>
      <c r="F4591" t="s">
        <v>150</v>
      </c>
      <c r="G4591" s="29">
        <v>4</v>
      </c>
      <c r="H4591" s="145"/>
      <c r="I4591" s="144">
        <v>4</v>
      </c>
      <c r="J4591" s="146">
        <f t="shared" si="48"/>
        <v>0</v>
      </c>
    </row>
    <row r="4592" spans="1:10" s="31" customFormat="1" x14ac:dyDescent="0.3">
      <c r="A4592">
        <v>2016</v>
      </c>
      <c r="B4592" t="s">
        <v>108</v>
      </c>
      <c r="C4592" t="str">
        <f>VLOOKUP(B4592,lookup!A:C,3,FALSE)</f>
        <v>Metropolitan Fire Authorities</v>
      </c>
      <c r="D4592" t="str">
        <f>VLOOKUP(B4592,lookup!A:D,4,FALSE)</f>
        <v>E31000042</v>
      </c>
      <c r="E4592" s="32" t="s">
        <v>1087</v>
      </c>
      <c r="F4592" t="s">
        <v>150</v>
      </c>
      <c r="G4592" s="29">
        <v>4</v>
      </c>
      <c r="H4592" s="145"/>
      <c r="I4592" s="144">
        <v>4</v>
      </c>
      <c r="J4592" s="146">
        <f t="shared" si="48"/>
        <v>0</v>
      </c>
    </row>
    <row r="4593" spans="1:10" s="31" customFormat="1" x14ac:dyDescent="0.3">
      <c r="A4593">
        <v>2016</v>
      </c>
      <c r="B4593" t="s">
        <v>108</v>
      </c>
      <c r="C4593" t="str">
        <f>VLOOKUP(B4593,lookup!A:C,3,FALSE)</f>
        <v>Metropolitan Fire Authorities</v>
      </c>
      <c r="D4593" t="str">
        <f>VLOOKUP(B4593,lookup!A:D,4,FALSE)</f>
        <v>E31000042</v>
      </c>
      <c r="E4593" t="s">
        <v>176</v>
      </c>
      <c r="F4593" t="s">
        <v>150</v>
      </c>
      <c r="G4593" s="29">
        <v>0</v>
      </c>
      <c r="H4593" s="145"/>
      <c r="I4593" s="144">
        <v>0</v>
      </c>
      <c r="J4593" s="146">
        <f t="shared" si="48"/>
        <v>0</v>
      </c>
    </row>
    <row r="4594" spans="1:10" s="31" customFormat="1" x14ac:dyDescent="0.3">
      <c r="A4594">
        <v>2016</v>
      </c>
      <c r="B4594" t="s">
        <v>111</v>
      </c>
      <c r="C4594" t="str">
        <f>VLOOKUP(B4594,lookup!A:C,3,FALSE)</f>
        <v>Non Metropolitan Fire Authorities</v>
      </c>
      <c r="D4594" t="str">
        <f>VLOOKUP(B4594,lookup!A:D,4,FALSE)</f>
        <v>E31000033</v>
      </c>
      <c r="E4594" t="s">
        <v>175</v>
      </c>
      <c r="F4594" t="s">
        <v>157</v>
      </c>
      <c r="G4594" s="29">
        <v>328</v>
      </c>
      <c r="H4594" s="145"/>
      <c r="I4594" s="144">
        <v>328</v>
      </c>
      <c r="J4594" s="146">
        <f t="shared" si="48"/>
        <v>0</v>
      </c>
    </row>
    <row r="4595" spans="1:10" s="31" customFormat="1" x14ac:dyDescent="0.3">
      <c r="A4595">
        <v>2016</v>
      </c>
      <c r="B4595" t="s">
        <v>111</v>
      </c>
      <c r="C4595" t="str">
        <f>VLOOKUP(B4595,lookup!A:C,3,FALSE)</f>
        <v>Non Metropolitan Fire Authorities</v>
      </c>
      <c r="D4595" t="str">
        <f>VLOOKUP(B4595,lookup!A:D,4,FALSE)</f>
        <v>E31000033</v>
      </c>
      <c r="E4595" t="s">
        <v>177</v>
      </c>
      <c r="F4595" t="s">
        <v>157</v>
      </c>
      <c r="G4595" s="29">
        <v>1</v>
      </c>
      <c r="H4595" s="145"/>
      <c r="I4595" s="144">
        <v>1</v>
      </c>
      <c r="J4595" s="146">
        <f t="shared" si="48"/>
        <v>0</v>
      </c>
    </row>
    <row r="4596" spans="1:10" s="31" customFormat="1" x14ac:dyDescent="0.3">
      <c r="A4596">
        <v>2016</v>
      </c>
      <c r="B4596" t="s">
        <v>111</v>
      </c>
      <c r="C4596" t="str">
        <f>VLOOKUP(B4596,lookup!A:C,3,FALSE)</f>
        <v>Non Metropolitan Fire Authorities</v>
      </c>
      <c r="D4596" t="str">
        <f>VLOOKUP(B4596,lookup!A:D,4,FALSE)</f>
        <v>E31000033</v>
      </c>
      <c r="E4596" t="s">
        <v>178</v>
      </c>
      <c r="F4596" t="s">
        <v>157</v>
      </c>
      <c r="G4596" s="29">
        <v>4</v>
      </c>
      <c r="H4596" s="145"/>
      <c r="I4596" s="144">
        <v>4</v>
      </c>
      <c r="J4596" s="146">
        <f t="shared" si="48"/>
        <v>0</v>
      </c>
    </row>
    <row r="4597" spans="1:10" s="31" customFormat="1" x14ac:dyDescent="0.3">
      <c r="A4597">
        <v>2016</v>
      </c>
      <c r="B4597" t="s">
        <v>111</v>
      </c>
      <c r="C4597" t="str">
        <f>VLOOKUP(B4597,lookup!A:C,3,FALSE)</f>
        <v>Non Metropolitan Fire Authorities</v>
      </c>
      <c r="D4597" t="str">
        <f>VLOOKUP(B4597,lookup!A:D,4,FALSE)</f>
        <v>E31000033</v>
      </c>
      <c r="E4597" t="s">
        <v>179</v>
      </c>
      <c r="F4597" t="s">
        <v>157</v>
      </c>
      <c r="G4597" s="29">
        <v>3</v>
      </c>
      <c r="H4597" s="145"/>
      <c r="I4597" s="144">
        <v>3</v>
      </c>
      <c r="J4597" s="146">
        <f t="shared" si="48"/>
        <v>0</v>
      </c>
    </row>
    <row r="4598" spans="1:10" s="31" customFormat="1" x14ac:dyDescent="0.3">
      <c r="A4598">
        <v>2016</v>
      </c>
      <c r="B4598" t="s">
        <v>111</v>
      </c>
      <c r="C4598" t="str">
        <f>VLOOKUP(B4598,lookup!A:C,3,FALSE)</f>
        <v>Non Metropolitan Fire Authorities</v>
      </c>
      <c r="D4598" t="str">
        <f>VLOOKUP(B4598,lookup!A:D,4,FALSE)</f>
        <v>E31000033</v>
      </c>
      <c r="E4598" s="32" t="s">
        <v>1087</v>
      </c>
      <c r="F4598" t="s">
        <v>157</v>
      </c>
      <c r="G4598" s="29">
        <v>0</v>
      </c>
      <c r="H4598" s="145"/>
      <c r="I4598" s="144">
        <v>0</v>
      </c>
      <c r="J4598" s="146">
        <f t="shared" si="48"/>
        <v>0</v>
      </c>
    </row>
    <row r="4599" spans="1:10" s="31" customFormat="1" x14ac:dyDescent="0.3">
      <c r="A4599">
        <v>2016</v>
      </c>
      <c r="B4599" t="s">
        <v>111</v>
      </c>
      <c r="C4599" t="str">
        <f>VLOOKUP(B4599,lookup!A:C,3,FALSE)</f>
        <v>Non Metropolitan Fire Authorities</v>
      </c>
      <c r="D4599" t="str">
        <f>VLOOKUP(B4599,lookup!A:D,4,FALSE)</f>
        <v>E31000033</v>
      </c>
      <c r="E4599" t="s">
        <v>176</v>
      </c>
      <c r="F4599" t="s">
        <v>157</v>
      </c>
      <c r="G4599" s="29">
        <v>14</v>
      </c>
      <c r="H4599" s="145"/>
      <c r="I4599" s="144">
        <v>14</v>
      </c>
      <c r="J4599" s="146">
        <f t="shared" si="48"/>
        <v>0</v>
      </c>
    </row>
    <row r="4600" spans="1:10" s="31" customFormat="1" x14ac:dyDescent="0.3">
      <c r="A4600">
        <v>2016</v>
      </c>
      <c r="B4600" t="s">
        <v>111</v>
      </c>
      <c r="C4600" t="str">
        <f>VLOOKUP(B4600,lookup!A:C,3,FALSE)</f>
        <v>Non Metropolitan Fire Authorities</v>
      </c>
      <c r="D4600" t="str">
        <f>VLOOKUP(B4600,lookup!A:D,4,FALSE)</f>
        <v>E31000033</v>
      </c>
      <c r="E4600" t="s">
        <v>175</v>
      </c>
      <c r="F4600" t="s">
        <v>158</v>
      </c>
      <c r="G4600" s="29">
        <v>380</v>
      </c>
      <c r="H4600" s="145"/>
      <c r="I4600" s="144">
        <v>380</v>
      </c>
      <c r="J4600" s="146">
        <f t="shared" si="48"/>
        <v>0</v>
      </c>
    </row>
    <row r="4601" spans="1:10" s="31" customFormat="1" x14ac:dyDescent="0.3">
      <c r="A4601">
        <v>2016</v>
      </c>
      <c r="B4601" t="s">
        <v>111</v>
      </c>
      <c r="C4601" t="str">
        <f>VLOOKUP(B4601,lookup!A:C,3,FALSE)</f>
        <v>Non Metropolitan Fire Authorities</v>
      </c>
      <c r="D4601" t="str">
        <f>VLOOKUP(B4601,lookup!A:D,4,FALSE)</f>
        <v>E31000033</v>
      </c>
      <c r="E4601" t="s">
        <v>177</v>
      </c>
      <c r="F4601" t="s">
        <v>158</v>
      </c>
      <c r="G4601" s="29">
        <v>1</v>
      </c>
      <c r="H4601" s="145"/>
      <c r="I4601" s="144">
        <v>1</v>
      </c>
      <c r="J4601" s="146">
        <f t="shared" si="48"/>
        <v>0</v>
      </c>
    </row>
    <row r="4602" spans="1:10" s="31" customFormat="1" x14ac:dyDescent="0.3">
      <c r="A4602">
        <v>2016</v>
      </c>
      <c r="B4602" t="s">
        <v>111</v>
      </c>
      <c r="C4602" t="str">
        <f>VLOOKUP(B4602,lookup!A:C,3,FALSE)</f>
        <v>Non Metropolitan Fire Authorities</v>
      </c>
      <c r="D4602" t="str">
        <f>VLOOKUP(B4602,lookup!A:D,4,FALSE)</f>
        <v>E31000033</v>
      </c>
      <c r="E4602" t="s">
        <v>178</v>
      </c>
      <c r="F4602" t="s">
        <v>158</v>
      </c>
      <c r="G4602" s="29">
        <v>2</v>
      </c>
      <c r="H4602" s="145"/>
      <c r="I4602" s="144">
        <v>2</v>
      </c>
      <c r="J4602" s="146">
        <f t="shared" si="48"/>
        <v>0</v>
      </c>
    </row>
    <row r="4603" spans="1:10" s="31" customFormat="1" x14ac:dyDescent="0.3">
      <c r="A4603">
        <v>2016</v>
      </c>
      <c r="B4603" t="s">
        <v>111</v>
      </c>
      <c r="C4603" t="str">
        <f>VLOOKUP(B4603,lookup!A:C,3,FALSE)</f>
        <v>Non Metropolitan Fire Authorities</v>
      </c>
      <c r="D4603" t="str">
        <f>VLOOKUP(B4603,lookup!A:D,4,FALSE)</f>
        <v>E31000033</v>
      </c>
      <c r="E4603" t="s">
        <v>179</v>
      </c>
      <c r="F4603" t="s">
        <v>158</v>
      </c>
      <c r="G4603" s="29">
        <v>3</v>
      </c>
      <c r="H4603" s="145"/>
      <c r="I4603" s="144">
        <v>3</v>
      </c>
      <c r="J4603" s="146">
        <f t="shared" si="48"/>
        <v>0</v>
      </c>
    </row>
    <row r="4604" spans="1:10" s="31" customFormat="1" x14ac:dyDescent="0.3">
      <c r="A4604">
        <v>2016</v>
      </c>
      <c r="B4604" t="s">
        <v>111</v>
      </c>
      <c r="C4604" t="str">
        <f>VLOOKUP(B4604,lookup!A:C,3,FALSE)</f>
        <v>Non Metropolitan Fire Authorities</v>
      </c>
      <c r="D4604" t="str">
        <f>VLOOKUP(B4604,lookup!A:D,4,FALSE)</f>
        <v>E31000033</v>
      </c>
      <c r="E4604" s="32" t="s">
        <v>1087</v>
      </c>
      <c r="F4604" t="s">
        <v>158</v>
      </c>
      <c r="G4604" s="29">
        <v>1</v>
      </c>
      <c r="H4604" s="145"/>
      <c r="I4604" s="144">
        <v>1</v>
      </c>
      <c r="J4604" s="146">
        <f t="shared" si="48"/>
        <v>0</v>
      </c>
    </row>
    <row r="4605" spans="1:10" s="31" customFormat="1" x14ac:dyDescent="0.3">
      <c r="A4605">
        <v>2016</v>
      </c>
      <c r="B4605" t="s">
        <v>111</v>
      </c>
      <c r="C4605" t="str">
        <f>VLOOKUP(B4605,lookup!A:C,3,FALSE)</f>
        <v>Non Metropolitan Fire Authorities</v>
      </c>
      <c r="D4605" t="str">
        <f>VLOOKUP(B4605,lookup!A:D,4,FALSE)</f>
        <v>E31000033</v>
      </c>
      <c r="E4605" t="s">
        <v>176</v>
      </c>
      <c r="F4605" t="s">
        <v>158</v>
      </c>
      <c r="G4605" s="29">
        <v>16</v>
      </c>
      <c r="H4605" s="145"/>
      <c r="I4605" s="144">
        <v>16</v>
      </c>
      <c r="J4605" s="146">
        <f t="shared" si="48"/>
        <v>0</v>
      </c>
    </row>
    <row r="4606" spans="1:10" s="31" customFormat="1" x14ac:dyDescent="0.3">
      <c r="A4606">
        <v>2016</v>
      </c>
      <c r="B4606" t="s">
        <v>111</v>
      </c>
      <c r="C4606" t="str">
        <f>VLOOKUP(B4606,lookup!A:C,3,FALSE)</f>
        <v>Non Metropolitan Fire Authorities</v>
      </c>
      <c r="D4606" t="str">
        <f>VLOOKUP(B4606,lookup!A:D,4,FALSE)</f>
        <v>E31000033</v>
      </c>
      <c r="E4606" t="s">
        <v>175</v>
      </c>
      <c r="F4606" t="s">
        <v>149</v>
      </c>
      <c r="G4606" s="29">
        <v>0</v>
      </c>
      <c r="H4606" s="145"/>
      <c r="I4606" s="144">
        <v>0</v>
      </c>
      <c r="J4606" s="146">
        <f t="shared" si="48"/>
        <v>0</v>
      </c>
    </row>
    <row r="4607" spans="1:10" s="31" customFormat="1" x14ac:dyDescent="0.3">
      <c r="A4607">
        <v>2016</v>
      </c>
      <c r="B4607" t="s">
        <v>111</v>
      </c>
      <c r="C4607" t="str">
        <f>VLOOKUP(B4607,lookup!A:C,3,FALSE)</f>
        <v>Non Metropolitan Fire Authorities</v>
      </c>
      <c r="D4607" t="str">
        <f>VLOOKUP(B4607,lookup!A:D,4,FALSE)</f>
        <v>E31000033</v>
      </c>
      <c r="E4607" t="s">
        <v>177</v>
      </c>
      <c r="F4607" t="s">
        <v>149</v>
      </c>
      <c r="G4607" s="29">
        <v>0</v>
      </c>
      <c r="H4607" s="145"/>
      <c r="I4607" s="144">
        <v>0</v>
      </c>
      <c r="J4607" s="146">
        <f t="shared" si="48"/>
        <v>0</v>
      </c>
    </row>
    <row r="4608" spans="1:10" s="31" customFormat="1" x14ac:dyDescent="0.3">
      <c r="A4608">
        <v>2016</v>
      </c>
      <c r="B4608" t="s">
        <v>111</v>
      </c>
      <c r="C4608" t="str">
        <f>VLOOKUP(B4608,lookup!A:C,3,FALSE)</f>
        <v>Non Metropolitan Fire Authorities</v>
      </c>
      <c r="D4608" t="str">
        <f>VLOOKUP(B4608,lookup!A:D,4,FALSE)</f>
        <v>E31000033</v>
      </c>
      <c r="E4608" t="s">
        <v>178</v>
      </c>
      <c r="F4608" t="s">
        <v>149</v>
      </c>
      <c r="G4608" s="29">
        <v>0</v>
      </c>
      <c r="H4608" s="145"/>
      <c r="I4608" s="144">
        <v>0</v>
      </c>
      <c r="J4608" s="146">
        <f t="shared" si="48"/>
        <v>0</v>
      </c>
    </row>
    <row r="4609" spans="1:10" s="31" customFormat="1" x14ac:dyDescent="0.3">
      <c r="A4609">
        <v>2016</v>
      </c>
      <c r="B4609" t="s">
        <v>111</v>
      </c>
      <c r="C4609" t="str">
        <f>VLOOKUP(B4609,lookup!A:C,3,FALSE)</f>
        <v>Non Metropolitan Fire Authorities</v>
      </c>
      <c r="D4609" t="str">
        <f>VLOOKUP(B4609,lookup!A:D,4,FALSE)</f>
        <v>E31000033</v>
      </c>
      <c r="E4609" t="s">
        <v>179</v>
      </c>
      <c r="F4609" t="s">
        <v>149</v>
      </c>
      <c r="G4609" s="29">
        <v>0</v>
      </c>
      <c r="H4609" s="145"/>
      <c r="I4609" s="144">
        <v>0</v>
      </c>
      <c r="J4609" s="146">
        <f t="shared" si="48"/>
        <v>0</v>
      </c>
    </row>
    <row r="4610" spans="1:10" s="31" customFormat="1" x14ac:dyDescent="0.3">
      <c r="A4610">
        <v>2016</v>
      </c>
      <c r="B4610" t="s">
        <v>111</v>
      </c>
      <c r="C4610" t="str">
        <f>VLOOKUP(B4610,lookup!A:C,3,FALSE)</f>
        <v>Non Metropolitan Fire Authorities</v>
      </c>
      <c r="D4610" t="str">
        <f>VLOOKUP(B4610,lookup!A:D,4,FALSE)</f>
        <v>E31000033</v>
      </c>
      <c r="E4610" s="32" t="s">
        <v>1087</v>
      </c>
      <c r="F4610" t="s">
        <v>149</v>
      </c>
      <c r="G4610" s="29">
        <v>0</v>
      </c>
      <c r="H4610" s="145"/>
      <c r="I4610" s="144">
        <v>0</v>
      </c>
      <c r="J4610" s="146">
        <f t="shared" si="48"/>
        <v>0</v>
      </c>
    </row>
    <row r="4611" spans="1:10" s="31" customFormat="1" x14ac:dyDescent="0.3">
      <c r="A4611">
        <v>2016</v>
      </c>
      <c r="B4611" t="s">
        <v>111</v>
      </c>
      <c r="C4611" t="str">
        <f>VLOOKUP(B4611,lookup!A:C,3,FALSE)</f>
        <v>Non Metropolitan Fire Authorities</v>
      </c>
      <c r="D4611" t="str">
        <f>VLOOKUP(B4611,lookup!A:D,4,FALSE)</f>
        <v>E31000033</v>
      </c>
      <c r="E4611" t="s">
        <v>176</v>
      </c>
      <c r="F4611" t="s">
        <v>149</v>
      </c>
      <c r="G4611" s="29">
        <v>0</v>
      </c>
      <c r="H4611" s="145"/>
      <c r="I4611" s="144">
        <v>0</v>
      </c>
      <c r="J4611" s="146">
        <f t="shared" ref="J4611:J4674" si="49">G4611-I4611</f>
        <v>0</v>
      </c>
    </row>
    <row r="4612" spans="1:10" s="31" customFormat="1" x14ac:dyDescent="0.3">
      <c r="A4612">
        <v>2016</v>
      </c>
      <c r="B4612" t="s">
        <v>111</v>
      </c>
      <c r="C4612" t="str">
        <f>VLOOKUP(B4612,lookup!A:C,3,FALSE)</f>
        <v>Non Metropolitan Fire Authorities</v>
      </c>
      <c r="D4612" t="str">
        <f>VLOOKUP(B4612,lookup!A:D,4,FALSE)</f>
        <v>E31000033</v>
      </c>
      <c r="E4612" t="s">
        <v>175</v>
      </c>
      <c r="F4612" t="s">
        <v>150</v>
      </c>
      <c r="G4612" s="29">
        <v>178</v>
      </c>
      <c r="H4612" s="145"/>
      <c r="I4612" s="144">
        <v>178</v>
      </c>
      <c r="J4612" s="146">
        <f t="shared" si="49"/>
        <v>0</v>
      </c>
    </row>
    <row r="4613" spans="1:10" s="31" customFormat="1" x14ac:dyDescent="0.3">
      <c r="A4613">
        <v>2016</v>
      </c>
      <c r="B4613" t="s">
        <v>111</v>
      </c>
      <c r="C4613" t="str">
        <f>VLOOKUP(B4613,lookup!A:C,3,FALSE)</f>
        <v>Non Metropolitan Fire Authorities</v>
      </c>
      <c r="D4613" t="str">
        <f>VLOOKUP(B4613,lookup!A:D,4,FALSE)</f>
        <v>E31000033</v>
      </c>
      <c r="E4613" t="s">
        <v>177</v>
      </c>
      <c r="F4613" t="s">
        <v>150</v>
      </c>
      <c r="G4613" s="29">
        <v>0</v>
      </c>
      <c r="H4613" s="145"/>
      <c r="I4613" s="144">
        <v>0</v>
      </c>
      <c r="J4613" s="146">
        <f t="shared" si="49"/>
        <v>0</v>
      </c>
    </row>
    <row r="4614" spans="1:10" s="31" customFormat="1" x14ac:dyDescent="0.3">
      <c r="A4614">
        <v>2016</v>
      </c>
      <c r="B4614" t="s">
        <v>111</v>
      </c>
      <c r="C4614" t="str">
        <f>VLOOKUP(B4614,lookup!A:C,3,FALSE)</f>
        <v>Non Metropolitan Fire Authorities</v>
      </c>
      <c r="D4614" t="str">
        <f>VLOOKUP(B4614,lookup!A:D,4,FALSE)</f>
        <v>E31000033</v>
      </c>
      <c r="E4614" t="s">
        <v>178</v>
      </c>
      <c r="F4614" t="s">
        <v>150</v>
      </c>
      <c r="G4614" s="29">
        <v>0</v>
      </c>
      <c r="H4614" s="145"/>
      <c r="I4614" s="144">
        <v>0</v>
      </c>
      <c r="J4614" s="146">
        <f t="shared" si="49"/>
        <v>0</v>
      </c>
    </row>
    <row r="4615" spans="1:10" s="31" customFormat="1" x14ac:dyDescent="0.3">
      <c r="A4615">
        <v>2016</v>
      </c>
      <c r="B4615" t="s">
        <v>111</v>
      </c>
      <c r="C4615" t="str">
        <f>VLOOKUP(B4615,lookup!A:C,3,FALSE)</f>
        <v>Non Metropolitan Fire Authorities</v>
      </c>
      <c r="D4615" t="str">
        <f>VLOOKUP(B4615,lookup!A:D,4,FALSE)</f>
        <v>E31000033</v>
      </c>
      <c r="E4615" t="s">
        <v>179</v>
      </c>
      <c r="F4615" t="s">
        <v>150</v>
      </c>
      <c r="G4615" s="29">
        <v>1</v>
      </c>
      <c r="H4615" s="145"/>
      <c r="I4615" s="144">
        <v>1</v>
      </c>
      <c r="J4615" s="146">
        <f t="shared" si="49"/>
        <v>0</v>
      </c>
    </row>
    <row r="4616" spans="1:10" s="31" customFormat="1" x14ac:dyDescent="0.3">
      <c r="A4616">
        <v>2016</v>
      </c>
      <c r="B4616" t="s">
        <v>111</v>
      </c>
      <c r="C4616" t="str">
        <f>VLOOKUP(B4616,lookup!A:C,3,FALSE)</f>
        <v>Non Metropolitan Fire Authorities</v>
      </c>
      <c r="D4616" t="str">
        <f>VLOOKUP(B4616,lookup!A:D,4,FALSE)</f>
        <v>E31000033</v>
      </c>
      <c r="E4616" s="32" t="s">
        <v>1087</v>
      </c>
      <c r="F4616" t="s">
        <v>150</v>
      </c>
      <c r="G4616" s="29">
        <v>1</v>
      </c>
      <c r="H4616" s="145"/>
      <c r="I4616" s="144">
        <v>1</v>
      </c>
      <c r="J4616" s="146">
        <f t="shared" si="49"/>
        <v>0</v>
      </c>
    </row>
    <row r="4617" spans="1:10" s="31" customFormat="1" x14ac:dyDescent="0.3">
      <c r="A4617">
        <v>2016</v>
      </c>
      <c r="B4617" t="s">
        <v>111</v>
      </c>
      <c r="C4617" t="str">
        <f>VLOOKUP(B4617,lookup!A:C,3,FALSE)</f>
        <v>Non Metropolitan Fire Authorities</v>
      </c>
      <c r="D4617" t="str">
        <f>VLOOKUP(B4617,lookup!A:D,4,FALSE)</f>
        <v>E31000033</v>
      </c>
      <c r="E4617" t="s">
        <v>176</v>
      </c>
      <c r="F4617" t="s">
        <v>150</v>
      </c>
      <c r="G4617" s="29">
        <v>17</v>
      </c>
      <c r="H4617" s="145"/>
      <c r="I4617" s="144">
        <v>17</v>
      </c>
      <c r="J4617" s="146">
        <f t="shared" si="49"/>
        <v>0</v>
      </c>
    </row>
    <row r="4618" spans="1:10" s="31" customFormat="1" x14ac:dyDescent="0.3">
      <c r="A4618">
        <v>2016</v>
      </c>
      <c r="B4618" t="s">
        <v>114</v>
      </c>
      <c r="C4618" t="str">
        <f>VLOOKUP(B4618,lookup!A:C,3,FALSE)</f>
        <v>Non Metropolitan Fire Authorities</v>
      </c>
      <c r="D4618" t="str">
        <f>VLOOKUP(B4618,lookup!A:D,4,FALSE)</f>
        <v>E31000034</v>
      </c>
      <c r="E4618" t="s">
        <v>175</v>
      </c>
      <c r="F4618" t="s">
        <v>157</v>
      </c>
      <c r="G4618" s="29">
        <v>207</v>
      </c>
      <c r="H4618" s="145"/>
      <c r="I4618" s="144">
        <v>207</v>
      </c>
      <c r="J4618" s="146">
        <f t="shared" si="49"/>
        <v>0</v>
      </c>
    </row>
    <row r="4619" spans="1:10" s="31" customFormat="1" x14ac:dyDescent="0.3">
      <c r="A4619">
        <v>2016</v>
      </c>
      <c r="B4619" t="s">
        <v>114</v>
      </c>
      <c r="C4619" t="str">
        <f>VLOOKUP(B4619,lookup!A:C,3,FALSE)</f>
        <v>Non Metropolitan Fire Authorities</v>
      </c>
      <c r="D4619" t="str">
        <f>VLOOKUP(B4619,lookup!A:D,4,FALSE)</f>
        <v>E31000034</v>
      </c>
      <c r="E4619" t="s">
        <v>177</v>
      </c>
      <c r="F4619" t="s">
        <v>157</v>
      </c>
      <c r="G4619" s="29">
        <v>3</v>
      </c>
      <c r="H4619" s="145"/>
      <c r="I4619" s="144">
        <v>3</v>
      </c>
      <c r="J4619" s="146">
        <f t="shared" si="49"/>
        <v>0</v>
      </c>
    </row>
    <row r="4620" spans="1:10" s="31" customFormat="1" x14ac:dyDescent="0.3">
      <c r="A4620">
        <v>2016</v>
      </c>
      <c r="B4620" t="s">
        <v>114</v>
      </c>
      <c r="C4620" t="str">
        <f>VLOOKUP(B4620,lookup!A:C,3,FALSE)</f>
        <v>Non Metropolitan Fire Authorities</v>
      </c>
      <c r="D4620" t="str">
        <f>VLOOKUP(B4620,lookup!A:D,4,FALSE)</f>
        <v>E31000034</v>
      </c>
      <c r="E4620" t="s">
        <v>178</v>
      </c>
      <c r="F4620" t="s">
        <v>157</v>
      </c>
      <c r="G4620" s="29">
        <v>1</v>
      </c>
      <c r="H4620" s="145"/>
      <c r="I4620" s="144">
        <v>1</v>
      </c>
      <c r="J4620" s="146">
        <f t="shared" si="49"/>
        <v>0</v>
      </c>
    </row>
    <row r="4621" spans="1:10" s="31" customFormat="1" x14ac:dyDescent="0.3">
      <c r="A4621">
        <v>2016</v>
      </c>
      <c r="B4621" t="s">
        <v>114</v>
      </c>
      <c r="C4621" t="str">
        <f>VLOOKUP(B4621,lookup!A:C,3,FALSE)</f>
        <v>Non Metropolitan Fire Authorities</v>
      </c>
      <c r="D4621" t="str">
        <f>VLOOKUP(B4621,lookup!A:D,4,FALSE)</f>
        <v>E31000034</v>
      </c>
      <c r="E4621" t="s">
        <v>179</v>
      </c>
      <c r="F4621" t="s">
        <v>157</v>
      </c>
      <c r="G4621" s="29">
        <v>1</v>
      </c>
      <c r="H4621" s="145"/>
      <c r="I4621" s="144">
        <v>1</v>
      </c>
      <c r="J4621" s="146">
        <f t="shared" si="49"/>
        <v>0</v>
      </c>
    </row>
    <row r="4622" spans="1:10" s="31" customFormat="1" x14ac:dyDescent="0.3">
      <c r="A4622">
        <v>2016</v>
      </c>
      <c r="B4622" t="s">
        <v>114</v>
      </c>
      <c r="C4622" t="str">
        <f>VLOOKUP(B4622,lookup!A:C,3,FALSE)</f>
        <v>Non Metropolitan Fire Authorities</v>
      </c>
      <c r="D4622" t="str">
        <f>VLOOKUP(B4622,lookup!A:D,4,FALSE)</f>
        <v>E31000034</v>
      </c>
      <c r="E4622" s="32" t="s">
        <v>1087</v>
      </c>
      <c r="F4622" t="s">
        <v>157</v>
      </c>
      <c r="G4622" s="29">
        <v>3</v>
      </c>
      <c r="H4622" s="145"/>
      <c r="I4622" s="144">
        <v>3</v>
      </c>
      <c r="J4622" s="146">
        <f t="shared" si="49"/>
        <v>0</v>
      </c>
    </row>
    <row r="4623" spans="1:10" s="31" customFormat="1" x14ac:dyDescent="0.3">
      <c r="A4623">
        <v>2016</v>
      </c>
      <c r="B4623" t="s">
        <v>114</v>
      </c>
      <c r="C4623" t="str">
        <f>VLOOKUP(B4623,lookup!A:C,3,FALSE)</f>
        <v>Non Metropolitan Fire Authorities</v>
      </c>
      <c r="D4623" t="str">
        <f>VLOOKUP(B4623,lookup!A:D,4,FALSE)</f>
        <v>E31000034</v>
      </c>
      <c r="E4623" t="s">
        <v>176</v>
      </c>
      <c r="F4623" t="s">
        <v>157</v>
      </c>
      <c r="G4623" s="29">
        <v>32</v>
      </c>
      <c r="H4623" s="145"/>
      <c r="I4623" s="144">
        <v>32</v>
      </c>
      <c r="J4623" s="146">
        <f t="shared" si="49"/>
        <v>0</v>
      </c>
    </row>
    <row r="4624" spans="1:10" s="31" customFormat="1" x14ac:dyDescent="0.3">
      <c r="A4624">
        <v>2016</v>
      </c>
      <c r="B4624" t="s">
        <v>114</v>
      </c>
      <c r="C4624" t="str">
        <f>VLOOKUP(B4624,lookup!A:C,3,FALSE)</f>
        <v>Non Metropolitan Fire Authorities</v>
      </c>
      <c r="D4624" t="str">
        <f>VLOOKUP(B4624,lookup!A:D,4,FALSE)</f>
        <v>E31000034</v>
      </c>
      <c r="E4624" t="s">
        <v>175</v>
      </c>
      <c r="F4624" t="s">
        <v>158</v>
      </c>
      <c r="G4624" s="29">
        <v>309</v>
      </c>
      <c r="H4624" s="145"/>
      <c r="I4624" s="144">
        <v>309</v>
      </c>
      <c r="J4624" s="146">
        <f t="shared" si="49"/>
        <v>0</v>
      </c>
    </row>
    <row r="4625" spans="1:10" s="31" customFormat="1" x14ac:dyDescent="0.3">
      <c r="A4625">
        <v>2016</v>
      </c>
      <c r="B4625" t="s">
        <v>114</v>
      </c>
      <c r="C4625" t="str">
        <f>VLOOKUP(B4625,lookup!A:C,3,FALSE)</f>
        <v>Non Metropolitan Fire Authorities</v>
      </c>
      <c r="D4625" t="str">
        <f>VLOOKUP(B4625,lookup!A:D,4,FALSE)</f>
        <v>E31000034</v>
      </c>
      <c r="E4625" t="s">
        <v>177</v>
      </c>
      <c r="F4625" t="s">
        <v>158</v>
      </c>
      <c r="G4625" s="29">
        <v>3</v>
      </c>
      <c r="H4625" s="145"/>
      <c r="I4625" s="144">
        <v>3</v>
      </c>
      <c r="J4625" s="146">
        <f t="shared" si="49"/>
        <v>0</v>
      </c>
    </row>
    <row r="4626" spans="1:10" s="31" customFormat="1" x14ac:dyDescent="0.3">
      <c r="A4626">
        <v>2016</v>
      </c>
      <c r="B4626" t="s">
        <v>114</v>
      </c>
      <c r="C4626" t="str">
        <f>VLOOKUP(B4626,lookup!A:C,3,FALSE)</f>
        <v>Non Metropolitan Fire Authorities</v>
      </c>
      <c r="D4626" t="str">
        <f>VLOOKUP(B4626,lookup!A:D,4,FALSE)</f>
        <v>E31000034</v>
      </c>
      <c r="E4626" t="s">
        <v>178</v>
      </c>
      <c r="F4626" t="s">
        <v>158</v>
      </c>
      <c r="G4626" s="29">
        <v>0</v>
      </c>
      <c r="H4626" s="145"/>
      <c r="I4626" s="144">
        <v>0</v>
      </c>
      <c r="J4626" s="146">
        <f t="shared" si="49"/>
        <v>0</v>
      </c>
    </row>
    <row r="4627" spans="1:10" s="31" customFormat="1" x14ac:dyDescent="0.3">
      <c r="A4627">
        <v>2016</v>
      </c>
      <c r="B4627" t="s">
        <v>114</v>
      </c>
      <c r="C4627" t="str">
        <f>VLOOKUP(B4627,lookup!A:C,3,FALSE)</f>
        <v>Non Metropolitan Fire Authorities</v>
      </c>
      <c r="D4627" t="str">
        <f>VLOOKUP(B4627,lookup!A:D,4,FALSE)</f>
        <v>E31000034</v>
      </c>
      <c r="E4627" t="s">
        <v>179</v>
      </c>
      <c r="F4627" t="s">
        <v>158</v>
      </c>
      <c r="G4627" s="29">
        <v>0</v>
      </c>
      <c r="H4627" s="145"/>
      <c r="I4627" s="144">
        <v>0</v>
      </c>
      <c r="J4627" s="146">
        <f t="shared" si="49"/>
        <v>0</v>
      </c>
    </row>
    <row r="4628" spans="1:10" s="31" customFormat="1" x14ac:dyDescent="0.3">
      <c r="A4628">
        <v>2016</v>
      </c>
      <c r="B4628" t="s">
        <v>114</v>
      </c>
      <c r="C4628" t="str">
        <f>VLOOKUP(B4628,lookup!A:C,3,FALSE)</f>
        <v>Non Metropolitan Fire Authorities</v>
      </c>
      <c r="D4628" t="str">
        <f>VLOOKUP(B4628,lookup!A:D,4,FALSE)</f>
        <v>E31000034</v>
      </c>
      <c r="E4628" s="32" t="s">
        <v>1087</v>
      </c>
      <c r="F4628" t="s">
        <v>158</v>
      </c>
      <c r="G4628" s="29">
        <v>2</v>
      </c>
      <c r="H4628" s="145"/>
      <c r="I4628" s="144">
        <v>2</v>
      </c>
      <c r="J4628" s="146">
        <f t="shared" si="49"/>
        <v>0</v>
      </c>
    </row>
    <row r="4629" spans="1:10" s="31" customFormat="1" x14ac:dyDescent="0.3">
      <c r="A4629">
        <v>2016</v>
      </c>
      <c r="B4629" t="s">
        <v>114</v>
      </c>
      <c r="C4629" t="str">
        <f>VLOOKUP(B4629,lookup!A:C,3,FALSE)</f>
        <v>Non Metropolitan Fire Authorities</v>
      </c>
      <c r="D4629" t="str">
        <f>VLOOKUP(B4629,lookup!A:D,4,FALSE)</f>
        <v>E31000034</v>
      </c>
      <c r="E4629" t="s">
        <v>176</v>
      </c>
      <c r="F4629" t="s">
        <v>158</v>
      </c>
      <c r="G4629" s="29">
        <v>134</v>
      </c>
      <c r="H4629" s="145"/>
      <c r="I4629" s="144">
        <v>134</v>
      </c>
      <c r="J4629" s="146">
        <f t="shared" si="49"/>
        <v>0</v>
      </c>
    </row>
    <row r="4630" spans="1:10" s="31" customFormat="1" x14ac:dyDescent="0.3">
      <c r="A4630">
        <v>2016</v>
      </c>
      <c r="B4630" t="s">
        <v>114</v>
      </c>
      <c r="C4630" t="str">
        <f>VLOOKUP(B4630,lookup!A:C,3,FALSE)</f>
        <v>Non Metropolitan Fire Authorities</v>
      </c>
      <c r="D4630" t="str">
        <f>VLOOKUP(B4630,lookup!A:D,4,FALSE)</f>
        <v>E31000034</v>
      </c>
      <c r="E4630" t="s">
        <v>175</v>
      </c>
      <c r="F4630" t="s">
        <v>149</v>
      </c>
      <c r="G4630" s="29">
        <v>0</v>
      </c>
      <c r="H4630" s="145"/>
      <c r="I4630" s="144">
        <v>0</v>
      </c>
      <c r="J4630" s="146">
        <f t="shared" si="49"/>
        <v>0</v>
      </c>
    </row>
    <row r="4631" spans="1:10" s="31" customFormat="1" x14ac:dyDescent="0.3">
      <c r="A4631">
        <v>2016</v>
      </c>
      <c r="B4631" t="s">
        <v>114</v>
      </c>
      <c r="C4631" t="str">
        <f>VLOOKUP(B4631,lookup!A:C,3,FALSE)</f>
        <v>Non Metropolitan Fire Authorities</v>
      </c>
      <c r="D4631" t="str">
        <f>VLOOKUP(B4631,lookup!A:D,4,FALSE)</f>
        <v>E31000034</v>
      </c>
      <c r="E4631" t="s">
        <v>177</v>
      </c>
      <c r="F4631" t="s">
        <v>149</v>
      </c>
      <c r="G4631" s="29">
        <v>0</v>
      </c>
      <c r="H4631" s="145"/>
      <c r="I4631" s="144">
        <v>0</v>
      </c>
      <c r="J4631" s="146">
        <f t="shared" si="49"/>
        <v>0</v>
      </c>
    </row>
    <row r="4632" spans="1:10" s="31" customFormat="1" x14ac:dyDescent="0.3">
      <c r="A4632">
        <v>2016</v>
      </c>
      <c r="B4632" t="s">
        <v>114</v>
      </c>
      <c r="C4632" t="str">
        <f>VLOOKUP(B4632,lookup!A:C,3,FALSE)</f>
        <v>Non Metropolitan Fire Authorities</v>
      </c>
      <c r="D4632" t="str">
        <f>VLOOKUP(B4632,lookup!A:D,4,FALSE)</f>
        <v>E31000034</v>
      </c>
      <c r="E4632" t="s">
        <v>178</v>
      </c>
      <c r="F4632" t="s">
        <v>149</v>
      </c>
      <c r="G4632" s="29">
        <v>0</v>
      </c>
      <c r="H4632" s="145"/>
      <c r="I4632" s="144">
        <v>0</v>
      </c>
      <c r="J4632" s="146">
        <f t="shared" si="49"/>
        <v>0</v>
      </c>
    </row>
    <row r="4633" spans="1:10" s="31" customFormat="1" x14ac:dyDescent="0.3">
      <c r="A4633">
        <v>2016</v>
      </c>
      <c r="B4633" t="s">
        <v>114</v>
      </c>
      <c r="C4633" t="str">
        <f>VLOOKUP(B4633,lookup!A:C,3,FALSE)</f>
        <v>Non Metropolitan Fire Authorities</v>
      </c>
      <c r="D4633" t="str">
        <f>VLOOKUP(B4633,lookup!A:D,4,FALSE)</f>
        <v>E31000034</v>
      </c>
      <c r="E4633" t="s">
        <v>179</v>
      </c>
      <c r="F4633" t="s">
        <v>149</v>
      </c>
      <c r="G4633" s="29">
        <v>0</v>
      </c>
      <c r="H4633" s="145"/>
      <c r="I4633" s="144">
        <v>0</v>
      </c>
      <c r="J4633" s="146">
        <f t="shared" si="49"/>
        <v>0</v>
      </c>
    </row>
    <row r="4634" spans="1:10" s="31" customFormat="1" x14ac:dyDescent="0.3">
      <c r="A4634">
        <v>2016</v>
      </c>
      <c r="B4634" t="s">
        <v>114</v>
      </c>
      <c r="C4634" t="str">
        <f>VLOOKUP(B4634,lookup!A:C,3,FALSE)</f>
        <v>Non Metropolitan Fire Authorities</v>
      </c>
      <c r="D4634" t="str">
        <f>VLOOKUP(B4634,lookup!A:D,4,FALSE)</f>
        <v>E31000034</v>
      </c>
      <c r="E4634" s="32" t="s">
        <v>1087</v>
      </c>
      <c r="F4634" t="s">
        <v>149</v>
      </c>
      <c r="G4634" s="29">
        <v>0</v>
      </c>
      <c r="H4634" s="145"/>
      <c r="I4634" s="144">
        <v>0</v>
      </c>
      <c r="J4634" s="146">
        <f t="shared" si="49"/>
        <v>0</v>
      </c>
    </row>
    <row r="4635" spans="1:10" s="31" customFormat="1" x14ac:dyDescent="0.3">
      <c r="A4635">
        <v>2016</v>
      </c>
      <c r="B4635" t="s">
        <v>114</v>
      </c>
      <c r="C4635" t="str">
        <f>VLOOKUP(B4635,lookup!A:C,3,FALSE)</f>
        <v>Non Metropolitan Fire Authorities</v>
      </c>
      <c r="D4635" t="str">
        <f>VLOOKUP(B4635,lookup!A:D,4,FALSE)</f>
        <v>E31000034</v>
      </c>
      <c r="E4635" t="s">
        <v>176</v>
      </c>
      <c r="F4635" t="s">
        <v>149</v>
      </c>
      <c r="G4635" s="29">
        <v>0</v>
      </c>
      <c r="H4635" s="145"/>
      <c r="I4635" s="144">
        <v>0</v>
      </c>
      <c r="J4635" s="146">
        <f t="shared" si="49"/>
        <v>0</v>
      </c>
    </row>
    <row r="4636" spans="1:10" s="31" customFormat="1" x14ac:dyDescent="0.3">
      <c r="A4636">
        <v>2016</v>
      </c>
      <c r="B4636" t="s">
        <v>114</v>
      </c>
      <c r="C4636" t="str">
        <f>VLOOKUP(B4636,lookup!A:C,3,FALSE)</f>
        <v>Non Metropolitan Fire Authorities</v>
      </c>
      <c r="D4636" t="str">
        <f>VLOOKUP(B4636,lookup!A:D,4,FALSE)</f>
        <v>E31000034</v>
      </c>
      <c r="E4636" t="s">
        <v>175</v>
      </c>
      <c r="F4636" t="s">
        <v>150</v>
      </c>
      <c r="G4636" s="29">
        <v>69</v>
      </c>
      <c r="H4636" s="145"/>
      <c r="I4636" s="144">
        <v>69</v>
      </c>
      <c r="J4636" s="146">
        <f t="shared" si="49"/>
        <v>0</v>
      </c>
    </row>
    <row r="4637" spans="1:10" s="31" customFormat="1" x14ac:dyDescent="0.3">
      <c r="A4637">
        <v>2016</v>
      </c>
      <c r="B4637" t="s">
        <v>114</v>
      </c>
      <c r="C4637" t="str">
        <f>VLOOKUP(B4637,lookup!A:C,3,FALSE)</f>
        <v>Non Metropolitan Fire Authorities</v>
      </c>
      <c r="D4637" t="str">
        <f>VLOOKUP(B4637,lookup!A:D,4,FALSE)</f>
        <v>E31000034</v>
      </c>
      <c r="E4637" t="s">
        <v>177</v>
      </c>
      <c r="F4637" t="s">
        <v>150</v>
      </c>
      <c r="G4637" s="29">
        <v>0</v>
      </c>
      <c r="H4637" s="145"/>
      <c r="I4637" s="144">
        <v>0</v>
      </c>
      <c r="J4637" s="146">
        <f t="shared" si="49"/>
        <v>0</v>
      </c>
    </row>
    <row r="4638" spans="1:10" s="31" customFormat="1" x14ac:dyDescent="0.3">
      <c r="A4638">
        <v>2016</v>
      </c>
      <c r="B4638" t="s">
        <v>114</v>
      </c>
      <c r="C4638" t="str">
        <f>VLOOKUP(B4638,lookup!A:C,3,FALSE)</f>
        <v>Non Metropolitan Fire Authorities</v>
      </c>
      <c r="D4638" t="str">
        <f>VLOOKUP(B4638,lookup!A:D,4,FALSE)</f>
        <v>E31000034</v>
      </c>
      <c r="E4638" t="s">
        <v>178</v>
      </c>
      <c r="F4638" t="s">
        <v>150</v>
      </c>
      <c r="G4638" s="29">
        <v>1</v>
      </c>
      <c r="H4638" s="145"/>
      <c r="I4638" s="144">
        <v>1</v>
      </c>
      <c r="J4638" s="146">
        <f t="shared" si="49"/>
        <v>0</v>
      </c>
    </row>
    <row r="4639" spans="1:10" s="31" customFormat="1" x14ac:dyDescent="0.3">
      <c r="A4639">
        <v>2016</v>
      </c>
      <c r="B4639" t="s">
        <v>114</v>
      </c>
      <c r="C4639" t="str">
        <f>VLOOKUP(B4639,lookup!A:C,3,FALSE)</f>
        <v>Non Metropolitan Fire Authorities</v>
      </c>
      <c r="D4639" t="str">
        <f>VLOOKUP(B4639,lookup!A:D,4,FALSE)</f>
        <v>E31000034</v>
      </c>
      <c r="E4639" t="s">
        <v>179</v>
      </c>
      <c r="F4639" t="s">
        <v>150</v>
      </c>
      <c r="G4639" s="29">
        <v>0</v>
      </c>
      <c r="H4639" s="145"/>
      <c r="I4639" s="144">
        <v>0</v>
      </c>
      <c r="J4639" s="146">
        <f t="shared" si="49"/>
        <v>0</v>
      </c>
    </row>
    <row r="4640" spans="1:10" s="31" customFormat="1" x14ac:dyDescent="0.3">
      <c r="A4640">
        <v>2016</v>
      </c>
      <c r="B4640" t="s">
        <v>114</v>
      </c>
      <c r="C4640" t="str">
        <f>VLOOKUP(B4640,lookup!A:C,3,FALSE)</f>
        <v>Non Metropolitan Fire Authorities</v>
      </c>
      <c r="D4640" t="str">
        <f>VLOOKUP(B4640,lookup!A:D,4,FALSE)</f>
        <v>E31000034</v>
      </c>
      <c r="E4640" s="32" t="s">
        <v>1087</v>
      </c>
      <c r="F4640" t="s">
        <v>150</v>
      </c>
      <c r="G4640" s="29">
        <v>0</v>
      </c>
      <c r="H4640" s="145"/>
      <c r="I4640" s="144">
        <v>0</v>
      </c>
      <c r="J4640" s="146">
        <f t="shared" si="49"/>
        <v>0</v>
      </c>
    </row>
    <row r="4641" spans="1:10" s="31" customFormat="1" x14ac:dyDescent="0.3">
      <c r="A4641">
        <v>2016</v>
      </c>
      <c r="B4641" t="s">
        <v>114</v>
      </c>
      <c r="C4641" t="str">
        <f>VLOOKUP(B4641,lookup!A:C,3,FALSE)</f>
        <v>Non Metropolitan Fire Authorities</v>
      </c>
      <c r="D4641" t="str">
        <f>VLOOKUP(B4641,lookup!A:D,4,FALSE)</f>
        <v>E31000034</v>
      </c>
      <c r="E4641" t="s">
        <v>176</v>
      </c>
      <c r="F4641" t="s">
        <v>150</v>
      </c>
      <c r="G4641" s="29">
        <v>16</v>
      </c>
      <c r="H4641" s="145"/>
      <c r="I4641" s="144">
        <v>16</v>
      </c>
      <c r="J4641" s="146">
        <f t="shared" si="49"/>
        <v>0</v>
      </c>
    </row>
    <row r="4642" spans="1:10" s="31" customFormat="1" x14ac:dyDescent="0.3">
      <c r="A4642">
        <v>2016</v>
      </c>
      <c r="B4642" t="s">
        <v>117</v>
      </c>
      <c r="C4642" t="str">
        <f>VLOOKUP(B4642,lookup!A:C,3,FALSE)</f>
        <v>Non Metropolitan Fire Authorities</v>
      </c>
      <c r="D4642" t="str">
        <f>VLOOKUP(B4642,lookup!A:D,4,FALSE)</f>
        <v>E31000035</v>
      </c>
      <c r="E4642" t="s">
        <v>175</v>
      </c>
      <c r="F4642" t="s">
        <v>157</v>
      </c>
      <c r="G4642" s="29">
        <v>476</v>
      </c>
      <c r="H4642" s="145"/>
      <c r="I4642" s="144">
        <v>476</v>
      </c>
      <c r="J4642" s="146">
        <f t="shared" si="49"/>
        <v>0</v>
      </c>
    </row>
    <row r="4643" spans="1:10" s="31" customFormat="1" x14ac:dyDescent="0.3">
      <c r="A4643">
        <v>2016</v>
      </c>
      <c r="B4643" t="s">
        <v>117</v>
      </c>
      <c r="C4643" t="str">
        <f>VLOOKUP(B4643,lookup!A:C,3,FALSE)</f>
        <v>Non Metropolitan Fire Authorities</v>
      </c>
      <c r="D4643" t="str">
        <f>VLOOKUP(B4643,lookup!A:D,4,FALSE)</f>
        <v>E31000035</v>
      </c>
      <c r="E4643" t="s">
        <v>177</v>
      </c>
      <c r="F4643" t="s">
        <v>157</v>
      </c>
      <c r="G4643" s="29">
        <v>8</v>
      </c>
      <c r="H4643" s="145"/>
      <c r="I4643" s="144">
        <v>8</v>
      </c>
      <c r="J4643" s="146">
        <f t="shared" si="49"/>
        <v>0</v>
      </c>
    </row>
    <row r="4644" spans="1:10" s="31" customFormat="1" x14ac:dyDescent="0.3">
      <c r="A4644">
        <v>2016</v>
      </c>
      <c r="B4644" t="s">
        <v>117</v>
      </c>
      <c r="C4644" t="str">
        <f>VLOOKUP(B4644,lookup!A:C,3,FALSE)</f>
        <v>Non Metropolitan Fire Authorities</v>
      </c>
      <c r="D4644" t="str">
        <f>VLOOKUP(B4644,lookup!A:D,4,FALSE)</f>
        <v>E31000035</v>
      </c>
      <c r="E4644" t="s">
        <v>178</v>
      </c>
      <c r="F4644" t="s">
        <v>157</v>
      </c>
      <c r="G4644" s="29">
        <v>4</v>
      </c>
      <c r="H4644" s="145"/>
      <c r="I4644" s="144">
        <v>4</v>
      </c>
      <c r="J4644" s="146">
        <f t="shared" si="49"/>
        <v>0</v>
      </c>
    </row>
    <row r="4645" spans="1:10" s="31" customFormat="1" x14ac:dyDescent="0.3">
      <c r="A4645">
        <v>2016</v>
      </c>
      <c r="B4645" t="s">
        <v>117</v>
      </c>
      <c r="C4645" t="str">
        <f>VLOOKUP(B4645,lookup!A:C,3,FALSE)</f>
        <v>Non Metropolitan Fire Authorities</v>
      </c>
      <c r="D4645" t="str">
        <f>VLOOKUP(B4645,lookup!A:D,4,FALSE)</f>
        <v>E31000035</v>
      </c>
      <c r="E4645" t="s">
        <v>179</v>
      </c>
      <c r="F4645" t="s">
        <v>157</v>
      </c>
      <c r="G4645" s="29">
        <v>2</v>
      </c>
      <c r="H4645" s="145"/>
      <c r="I4645" s="144">
        <v>2</v>
      </c>
      <c r="J4645" s="146">
        <f t="shared" si="49"/>
        <v>0</v>
      </c>
    </row>
    <row r="4646" spans="1:10" s="31" customFormat="1" x14ac:dyDescent="0.3">
      <c r="A4646">
        <v>2016</v>
      </c>
      <c r="B4646" t="s">
        <v>117</v>
      </c>
      <c r="C4646" t="str">
        <f>VLOOKUP(B4646,lookup!A:C,3,FALSE)</f>
        <v>Non Metropolitan Fire Authorities</v>
      </c>
      <c r="D4646" t="str">
        <f>VLOOKUP(B4646,lookup!A:D,4,FALSE)</f>
        <v>E31000035</v>
      </c>
      <c r="E4646" s="32" t="s">
        <v>1087</v>
      </c>
      <c r="F4646" t="s">
        <v>157</v>
      </c>
      <c r="G4646" s="29">
        <v>0</v>
      </c>
      <c r="H4646" s="145"/>
      <c r="I4646" s="144">
        <v>0</v>
      </c>
      <c r="J4646" s="146">
        <f t="shared" si="49"/>
        <v>0</v>
      </c>
    </row>
    <row r="4647" spans="1:10" s="31" customFormat="1" x14ac:dyDescent="0.3">
      <c r="A4647">
        <v>2016</v>
      </c>
      <c r="B4647" t="s">
        <v>117</v>
      </c>
      <c r="C4647" t="str">
        <f>VLOOKUP(B4647,lookup!A:C,3,FALSE)</f>
        <v>Non Metropolitan Fire Authorities</v>
      </c>
      <c r="D4647" t="str">
        <f>VLOOKUP(B4647,lookup!A:D,4,FALSE)</f>
        <v>E31000035</v>
      </c>
      <c r="E4647" t="s">
        <v>176</v>
      </c>
      <c r="F4647" t="s">
        <v>157</v>
      </c>
      <c r="G4647" s="29">
        <v>40</v>
      </c>
      <c r="H4647" s="145"/>
      <c r="I4647" s="144">
        <v>40</v>
      </c>
      <c r="J4647" s="146">
        <f t="shared" si="49"/>
        <v>0</v>
      </c>
    </row>
    <row r="4648" spans="1:10" s="31" customFormat="1" x14ac:dyDescent="0.3">
      <c r="A4648">
        <v>2016</v>
      </c>
      <c r="B4648" t="s">
        <v>117</v>
      </c>
      <c r="C4648" t="str">
        <f>VLOOKUP(B4648,lookup!A:C,3,FALSE)</f>
        <v>Non Metropolitan Fire Authorities</v>
      </c>
      <c r="D4648" t="str">
        <f>VLOOKUP(B4648,lookup!A:D,4,FALSE)</f>
        <v>E31000035</v>
      </c>
      <c r="E4648" t="s">
        <v>175</v>
      </c>
      <c r="F4648" t="s">
        <v>158</v>
      </c>
      <c r="G4648" s="29">
        <v>111</v>
      </c>
      <c r="H4648" s="145"/>
      <c r="I4648" s="144">
        <v>111</v>
      </c>
      <c r="J4648" s="146">
        <f t="shared" si="49"/>
        <v>0</v>
      </c>
    </row>
    <row r="4649" spans="1:10" s="31" customFormat="1" x14ac:dyDescent="0.3">
      <c r="A4649">
        <v>2016</v>
      </c>
      <c r="B4649" t="s">
        <v>117</v>
      </c>
      <c r="C4649" t="str">
        <f>VLOOKUP(B4649,lookup!A:C,3,FALSE)</f>
        <v>Non Metropolitan Fire Authorities</v>
      </c>
      <c r="D4649" t="str">
        <f>VLOOKUP(B4649,lookup!A:D,4,FALSE)</f>
        <v>E31000035</v>
      </c>
      <c r="E4649" t="s">
        <v>177</v>
      </c>
      <c r="F4649" t="s">
        <v>158</v>
      </c>
      <c r="G4649" s="29">
        <v>1</v>
      </c>
      <c r="H4649" s="145"/>
      <c r="I4649" s="144">
        <v>1</v>
      </c>
      <c r="J4649" s="146">
        <f t="shared" si="49"/>
        <v>0</v>
      </c>
    </row>
    <row r="4650" spans="1:10" s="31" customFormat="1" x14ac:dyDescent="0.3">
      <c r="A4650">
        <v>2016</v>
      </c>
      <c r="B4650" t="s">
        <v>117</v>
      </c>
      <c r="C4650" t="str">
        <f>VLOOKUP(B4650,lookup!A:C,3,FALSE)</f>
        <v>Non Metropolitan Fire Authorities</v>
      </c>
      <c r="D4650" t="str">
        <f>VLOOKUP(B4650,lookup!A:D,4,FALSE)</f>
        <v>E31000035</v>
      </c>
      <c r="E4650" t="s">
        <v>178</v>
      </c>
      <c r="F4650" t="s">
        <v>158</v>
      </c>
      <c r="G4650" s="29">
        <v>0</v>
      </c>
      <c r="H4650" s="145"/>
      <c r="I4650" s="144">
        <v>0</v>
      </c>
      <c r="J4650" s="146">
        <f t="shared" si="49"/>
        <v>0</v>
      </c>
    </row>
    <row r="4651" spans="1:10" s="31" customFormat="1" x14ac:dyDescent="0.3">
      <c r="A4651">
        <v>2016</v>
      </c>
      <c r="B4651" t="s">
        <v>117</v>
      </c>
      <c r="C4651" t="str">
        <f>VLOOKUP(B4651,lookup!A:C,3,FALSE)</f>
        <v>Non Metropolitan Fire Authorities</v>
      </c>
      <c r="D4651" t="str">
        <f>VLOOKUP(B4651,lookup!A:D,4,FALSE)</f>
        <v>E31000035</v>
      </c>
      <c r="E4651" t="s">
        <v>179</v>
      </c>
      <c r="F4651" t="s">
        <v>158</v>
      </c>
      <c r="G4651" s="29">
        <v>0</v>
      </c>
      <c r="H4651" s="145"/>
      <c r="I4651" s="144">
        <v>0</v>
      </c>
      <c r="J4651" s="146">
        <f t="shared" si="49"/>
        <v>0</v>
      </c>
    </row>
    <row r="4652" spans="1:10" s="31" customFormat="1" x14ac:dyDescent="0.3">
      <c r="A4652">
        <v>2016</v>
      </c>
      <c r="B4652" t="s">
        <v>117</v>
      </c>
      <c r="C4652" t="str">
        <f>VLOOKUP(B4652,lookup!A:C,3,FALSE)</f>
        <v>Non Metropolitan Fire Authorities</v>
      </c>
      <c r="D4652" t="str">
        <f>VLOOKUP(B4652,lookup!A:D,4,FALSE)</f>
        <v>E31000035</v>
      </c>
      <c r="E4652" s="32" t="s">
        <v>1087</v>
      </c>
      <c r="F4652" t="s">
        <v>158</v>
      </c>
      <c r="G4652" s="29">
        <v>0</v>
      </c>
      <c r="H4652" s="145"/>
      <c r="I4652" s="144">
        <v>0</v>
      </c>
      <c r="J4652" s="146">
        <f t="shared" si="49"/>
        <v>0</v>
      </c>
    </row>
    <row r="4653" spans="1:10" s="31" customFormat="1" x14ac:dyDescent="0.3">
      <c r="A4653">
        <v>2016</v>
      </c>
      <c r="B4653" t="s">
        <v>117</v>
      </c>
      <c r="C4653" t="str">
        <f>VLOOKUP(B4653,lookup!A:C,3,FALSE)</f>
        <v>Non Metropolitan Fire Authorities</v>
      </c>
      <c r="D4653" t="str">
        <f>VLOOKUP(B4653,lookup!A:D,4,FALSE)</f>
        <v>E31000035</v>
      </c>
      <c r="E4653" t="s">
        <v>176</v>
      </c>
      <c r="F4653" t="s">
        <v>158</v>
      </c>
      <c r="G4653" s="29">
        <v>4</v>
      </c>
      <c r="H4653" s="145"/>
      <c r="I4653" s="144">
        <v>4</v>
      </c>
      <c r="J4653" s="146">
        <f t="shared" si="49"/>
        <v>0</v>
      </c>
    </row>
    <row r="4654" spans="1:10" s="31" customFormat="1" x14ac:dyDescent="0.3">
      <c r="A4654">
        <v>2016</v>
      </c>
      <c r="B4654" t="s">
        <v>117</v>
      </c>
      <c r="C4654" t="str">
        <f>VLOOKUP(B4654,lookup!A:C,3,FALSE)</f>
        <v>Non Metropolitan Fire Authorities</v>
      </c>
      <c r="D4654" t="str">
        <f>VLOOKUP(B4654,lookup!A:D,4,FALSE)</f>
        <v>E31000035</v>
      </c>
      <c r="E4654" t="s">
        <v>175</v>
      </c>
      <c r="F4654" t="s">
        <v>149</v>
      </c>
      <c r="G4654" s="29">
        <v>23</v>
      </c>
      <c r="H4654" s="145"/>
      <c r="I4654" s="144">
        <v>23</v>
      </c>
      <c r="J4654" s="146">
        <f t="shared" si="49"/>
        <v>0</v>
      </c>
    </row>
    <row r="4655" spans="1:10" s="31" customFormat="1" x14ac:dyDescent="0.3">
      <c r="A4655">
        <v>2016</v>
      </c>
      <c r="B4655" t="s">
        <v>117</v>
      </c>
      <c r="C4655" t="str">
        <f>VLOOKUP(B4655,lookup!A:C,3,FALSE)</f>
        <v>Non Metropolitan Fire Authorities</v>
      </c>
      <c r="D4655" t="str">
        <f>VLOOKUP(B4655,lookup!A:D,4,FALSE)</f>
        <v>E31000035</v>
      </c>
      <c r="E4655" t="s">
        <v>177</v>
      </c>
      <c r="F4655" t="s">
        <v>149</v>
      </c>
      <c r="G4655" s="29">
        <v>1</v>
      </c>
      <c r="H4655" s="145"/>
      <c r="I4655" s="144">
        <v>1</v>
      </c>
      <c r="J4655" s="146">
        <f t="shared" si="49"/>
        <v>0</v>
      </c>
    </row>
    <row r="4656" spans="1:10" s="31" customFormat="1" x14ac:dyDescent="0.3">
      <c r="A4656">
        <v>2016</v>
      </c>
      <c r="B4656" t="s">
        <v>117</v>
      </c>
      <c r="C4656" t="str">
        <f>VLOOKUP(B4656,lookup!A:C,3,FALSE)</f>
        <v>Non Metropolitan Fire Authorities</v>
      </c>
      <c r="D4656" t="str">
        <f>VLOOKUP(B4656,lookup!A:D,4,FALSE)</f>
        <v>E31000035</v>
      </c>
      <c r="E4656" t="s">
        <v>178</v>
      </c>
      <c r="F4656" t="s">
        <v>149</v>
      </c>
      <c r="G4656" s="29">
        <v>0</v>
      </c>
      <c r="H4656" s="145"/>
      <c r="I4656" s="144">
        <v>0</v>
      </c>
      <c r="J4656" s="146">
        <f t="shared" si="49"/>
        <v>0</v>
      </c>
    </row>
    <row r="4657" spans="1:10" s="31" customFormat="1" x14ac:dyDescent="0.3">
      <c r="A4657">
        <v>2016</v>
      </c>
      <c r="B4657" t="s">
        <v>117</v>
      </c>
      <c r="C4657" t="str">
        <f>VLOOKUP(B4657,lookup!A:C,3,FALSE)</f>
        <v>Non Metropolitan Fire Authorities</v>
      </c>
      <c r="D4657" t="str">
        <f>VLOOKUP(B4657,lookup!A:D,4,FALSE)</f>
        <v>E31000035</v>
      </c>
      <c r="E4657" t="s">
        <v>179</v>
      </c>
      <c r="F4657" t="s">
        <v>149</v>
      </c>
      <c r="G4657" s="29">
        <v>0</v>
      </c>
      <c r="H4657" s="145"/>
      <c r="I4657" s="144">
        <v>0</v>
      </c>
      <c r="J4657" s="146">
        <f t="shared" si="49"/>
        <v>0</v>
      </c>
    </row>
    <row r="4658" spans="1:10" s="31" customFormat="1" x14ac:dyDescent="0.3">
      <c r="A4658">
        <v>2016</v>
      </c>
      <c r="B4658" t="s">
        <v>117</v>
      </c>
      <c r="C4658" t="str">
        <f>VLOOKUP(B4658,lookup!A:C,3,FALSE)</f>
        <v>Non Metropolitan Fire Authorities</v>
      </c>
      <c r="D4658" t="str">
        <f>VLOOKUP(B4658,lookup!A:D,4,FALSE)</f>
        <v>E31000035</v>
      </c>
      <c r="E4658" s="32" t="s">
        <v>1087</v>
      </c>
      <c r="F4658" t="s">
        <v>149</v>
      </c>
      <c r="G4658" s="29">
        <v>0</v>
      </c>
      <c r="H4658" s="145"/>
      <c r="I4658" s="144">
        <v>0</v>
      </c>
      <c r="J4658" s="146">
        <f t="shared" si="49"/>
        <v>0</v>
      </c>
    </row>
    <row r="4659" spans="1:10" s="31" customFormat="1" x14ac:dyDescent="0.3">
      <c r="A4659">
        <v>2016</v>
      </c>
      <c r="B4659" t="s">
        <v>117</v>
      </c>
      <c r="C4659" t="str">
        <f>VLOOKUP(B4659,lookup!A:C,3,FALSE)</f>
        <v>Non Metropolitan Fire Authorities</v>
      </c>
      <c r="D4659" t="str">
        <f>VLOOKUP(B4659,lookup!A:D,4,FALSE)</f>
        <v>E31000035</v>
      </c>
      <c r="E4659" t="s">
        <v>176</v>
      </c>
      <c r="F4659" t="s">
        <v>149</v>
      </c>
      <c r="G4659" s="29">
        <v>2</v>
      </c>
      <c r="H4659" s="145"/>
      <c r="I4659" s="144">
        <v>2</v>
      </c>
      <c r="J4659" s="146">
        <f t="shared" si="49"/>
        <v>0</v>
      </c>
    </row>
    <row r="4660" spans="1:10" s="31" customFormat="1" x14ac:dyDescent="0.3">
      <c r="A4660">
        <v>2016</v>
      </c>
      <c r="B4660" t="s">
        <v>117</v>
      </c>
      <c r="C4660" t="str">
        <f>VLOOKUP(B4660,lookup!A:C,3,FALSE)</f>
        <v>Non Metropolitan Fire Authorities</v>
      </c>
      <c r="D4660" t="str">
        <f>VLOOKUP(B4660,lookup!A:D,4,FALSE)</f>
        <v>E31000035</v>
      </c>
      <c r="E4660" t="s">
        <v>175</v>
      </c>
      <c r="F4660" t="s">
        <v>150</v>
      </c>
      <c r="G4660" s="29">
        <v>108</v>
      </c>
      <c r="H4660" s="145"/>
      <c r="I4660" s="144">
        <v>108</v>
      </c>
      <c r="J4660" s="146">
        <f t="shared" si="49"/>
        <v>0</v>
      </c>
    </row>
    <row r="4661" spans="1:10" s="31" customFormat="1" x14ac:dyDescent="0.3">
      <c r="A4661">
        <v>2016</v>
      </c>
      <c r="B4661" t="s">
        <v>117</v>
      </c>
      <c r="C4661" t="str">
        <f>VLOOKUP(B4661,lookup!A:C,3,FALSE)</f>
        <v>Non Metropolitan Fire Authorities</v>
      </c>
      <c r="D4661" t="str">
        <f>VLOOKUP(B4661,lookup!A:D,4,FALSE)</f>
        <v>E31000035</v>
      </c>
      <c r="E4661" t="s">
        <v>177</v>
      </c>
      <c r="F4661" t="s">
        <v>150</v>
      </c>
      <c r="G4661" s="29">
        <v>1</v>
      </c>
      <c r="H4661" s="145"/>
      <c r="I4661" s="144">
        <v>1</v>
      </c>
      <c r="J4661" s="146">
        <f t="shared" si="49"/>
        <v>0</v>
      </c>
    </row>
    <row r="4662" spans="1:10" s="31" customFormat="1" x14ac:dyDescent="0.3">
      <c r="A4662">
        <v>2016</v>
      </c>
      <c r="B4662" t="s">
        <v>117</v>
      </c>
      <c r="C4662" t="str">
        <f>VLOOKUP(B4662,lookup!A:C,3,FALSE)</f>
        <v>Non Metropolitan Fire Authorities</v>
      </c>
      <c r="D4662" t="str">
        <f>VLOOKUP(B4662,lookup!A:D,4,FALSE)</f>
        <v>E31000035</v>
      </c>
      <c r="E4662" t="s">
        <v>178</v>
      </c>
      <c r="F4662" t="s">
        <v>150</v>
      </c>
      <c r="G4662" s="29">
        <v>1</v>
      </c>
      <c r="H4662" s="145"/>
      <c r="I4662" s="144">
        <v>1</v>
      </c>
      <c r="J4662" s="146">
        <f t="shared" si="49"/>
        <v>0</v>
      </c>
    </row>
    <row r="4663" spans="1:10" s="31" customFormat="1" x14ac:dyDescent="0.3">
      <c r="A4663">
        <v>2016</v>
      </c>
      <c r="B4663" t="s">
        <v>117</v>
      </c>
      <c r="C4663" t="str">
        <f>VLOOKUP(B4663,lookup!A:C,3,FALSE)</f>
        <v>Non Metropolitan Fire Authorities</v>
      </c>
      <c r="D4663" t="str">
        <f>VLOOKUP(B4663,lookup!A:D,4,FALSE)</f>
        <v>E31000035</v>
      </c>
      <c r="E4663" t="s">
        <v>179</v>
      </c>
      <c r="F4663" t="s">
        <v>150</v>
      </c>
      <c r="G4663" s="29">
        <v>1</v>
      </c>
      <c r="H4663" s="145"/>
      <c r="I4663" s="144">
        <v>1</v>
      </c>
      <c r="J4663" s="146">
        <f t="shared" si="49"/>
        <v>0</v>
      </c>
    </row>
    <row r="4664" spans="1:10" s="31" customFormat="1" x14ac:dyDescent="0.3">
      <c r="A4664">
        <v>2016</v>
      </c>
      <c r="B4664" t="s">
        <v>117</v>
      </c>
      <c r="C4664" t="str">
        <f>VLOOKUP(B4664,lookup!A:C,3,FALSE)</f>
        <v>Non Metropolitan Fire Authorities</v>
      </c>
      <c r="D4664" t="str">
        <f>VLOOKUP(B4664,lookup!A:D,4,FALSE)</f>
        <v>E31000035</v>
      </c>
      <c r="E4664" s="32" t="s">
        <v>1087</v>
      </c>
      <c r="F4664" t="s">
        <v>150</v>
      </c>
      <c r="G4664" s="29">
        <v>0</v>
      </c>
      <c r="H4664" s="145"/>
      <c r="I4664" s="144">
        <v>0</v>
      </c>
      <c r="J4664" s="146">
        <f t="shared" si="49"/>
        <v>0</v>
      </c>
    </row>
    <row r="4665" spans="1:10" s="31" customFormat="1" x14ac:dyDescent="0.3">
      <c r="A4665">
        <v>2016</v>
      </c>
      <c r="B4665" t="s">
        <v>117</v>
      </c>
      <c r="C4665" t="str">
        <f>VLOOKUP(B4665,lookup!A:C,3,FALSE)</f>
        <v>Non Metropolitan Fire Authorities</v>
      </c>
      <c r="D4665" t="str">
        <f>VLOOKUP(B4665,lookup!A:D,4,FALSE)</f>
        <v>E31000035</v>
      </c>
      <c r="E4665" t="s">
        <v>176</v>
      </c>
      <c r="F4665" t="s">
        <v>150</v>
      </c>
      <c r="G4665" s="29">
        <v>21</v>
      </c>
      <c r="H4665" s="145"/>
      <c r="I4665" s="144">
        <v>21</v>
      </c>
      <c r="J4665" s="146">
        <f t="shared" si="49"/>
        <v>0</v>
      </c>
    </row>
    <row r="4666" spans="1:10" s="31" customFormat="1" x14ac:dyDescent="0.3">
      <c r="A4666">
        <v>2016</v>
      </c>
      <c r="B4666" t="s">
        <v>120</v>
      </c>
      <c r="C4666" t="str">
        <f>VLOOKUP(B4666,lookup!A:C,3,FALSE)</f>
        <v>Metropolitan Fire Authorities</v>
      </c>
      <c r="D4666" t="str">
        <f>VLOOKUP(B4666,lookup!A:D,4,FALSE)</f>
        <v>E31000043</v>
      </c>
      <c r="E4666" t="s">
        <v>175</v>
      </c>
      <c r="F4666" t="s">
        <v>157</v>
      </c>
      <c r="G4666" s="29">
        <v>650.375</v>
      </c>
      <c r="H4666" s="145"/>
      <c r="I4666" s="144">
        <v>650.375</v>
      </c>
      <c r="J4666" s="146">
        <f t="shared" si="49"/>
        <v>0</v>
      </c>
    </row>
    <row r="4667" spans="1:10" s="31" customFormat="1" x14ac:dyDescent="0.3">
      <c r="A4667">
        <v>2016</v>
      </c>
      <c r="B4667" t="s">
        <v>120</v>
      </c>
      <c r="C4667" t="str">
        <f>VLOOKUP(B4667,lookup!A:C,3,FALSE)</f>
        <v>Metropolitan Fire Authorities</v>
      </c>
      <c r="D4667" t="str">
        <f>VLOOKUP(B4667,lookup!A:D,4,FALSE)</f>
        <v>E31000043</v>
      </c>
      <c r="E4667" t="s">
        <v>177</v>
      </c>
      <c r="F4667" t="s">
        <v>157</v>
      </c>
      <c r="G4667" s="29">
        <v>9</v>
      </c>
      <c r="H4667" s="145"/>
      <c r="I4667" s="144">
        <v>9</v>
      </c>
      <c r="J4667" s="146">
        <f t="shared" si="49"/>
        <v>0</v>
      </c>
    </row>
    <row r="4668" spans="1:10" s="31" customFormat="1" x14ac:dyDescent="0.3">
      <c r="A4668">
        <v>2016</v>
      </c>
      <c r="B4668" t="s">
        <v>120</v>
      </c>
      <c r="C4668" t="str">
        <f>VLOOKUP(B4668,lookup!A:C,3,FALSE)</f>
        <v>Metropolitan Fire Authorities</v>
      </c>
      <c r="D4668" t="str">
        <f>VLOOKUP(B4668,lookup!A:D,4,FALSE)</f>
        <v>E31000043</v>
      </c>
      <c r="E4668" t="s">
        <v>178</v>
      </c>
      <c r="F4668" t="s">
        <v>157</v>
      </c>
      <c r="G4668" s="29">
        <v>1</v>
      </c>
      <c r="H4668" s="145"/>
      <c r="I4668" s="144">
        <v>1</v>
      </c>
      <c r="J4668" s="146">
        <f t="shared" si="49"/>
        <v>0</v>
      </c>
    </row>
    <row r="4669" spans="1:10" s="31" customFormat="1" x14ac:dyDescent="0.3">
      <c r="A4669">
        <v>2016</v>
      </c>
      <c r="B4669" t="s">
        <v>120</v>
      </c>
      <c r="C4669" t="str">
        <f>VLOOKUP(B4669,lookup!A:C,3,FALSE)</f>
        <v>Metropolitan Fire Authorities</v>
      </c>
      <c r="D4669" t="str">
        <f>VLOOKUP(B4669,lookup!A:D,4,FALSE)</f>
        <v>E31000043</v>
      </c>
      <c r="E4669" t="s">
        <v>179</v>
      </c>
      <c r="F4669" t="s">
        <v>157</v>
      </c>
      <c r="G4669" s="29">
        <v>1</v>
      </c>
      <c r="H4669" s="145"/>
      <c r="I4669" s="144">
        <v>1</v>
      </c>
      <c r="J4669" s="146">
        <f t="shared" si="49"/>
        <v>0</v>
      </c>
    </row>
    <row r="4670" spans="1:10" s="31" customFormat="1" x14ac:dyDescent="0.3">
      <c r="A4670">
        <v>2016</v>
      </c>
      <c r="B4670" t="s">
        <v>120</v>
      </c>
      <c r="C4670" t="str">
        <f>VLOOKUP(B4670,lookup!A:C,3,FALSE)</f>
        <v>Metropolitan Fire Authorities</v>
      </c>
      <c r="D4670" t="str">
        <f>VLOOKUP(B4670,lookup!A:D,4,FALSE)</f>
        <v>E31000043</v>
      </c>
      <c r="E4670" s="32" t="s">
        <v>1087</v>
      </c>
      <c r="F4670" t="s">
        <v>157</v>
      </c>
      <c r="G4670" s="29">
        <v>0</v>
      </c>
      <c r="H4670" s="145"/>
      <c r="I4670" s="144">
        <v>0</v>
      </c>
      <c r="J4670" s="146">
        <f t="shared" si="49"/>
        <v>0</v>
      </c>
    </row>
    <row r="4671" spans="1:10" s="31" customFormat="1" x14ac:dyDescent="0.3">
      <c r="A4671">
        <v>2016</v>
      </c>
      <c r="B4671" t="s">
        <v>120</v>
      </c>
      <c r="C4671" t="str">
        <f>VLOOKUP(B4671,lookup!A:C,3,FALSE)</f>
        <v>Metropolitan Fire Authorities</v>
      </c>
      <c r="D4671" t="str">
        <f>VLOOKUP(B4671,lookup!A:D,4,FALSE)</f>
        <v>E31000043</v>
      </c>
      <c r="E4671" t="s">
        <v>176</v>
      </c>
      <c r="F4671" t="s">
        <v>157</v>
      </c>
      <c r="G4671" s="29">
        <v>11</v>
      </c>
      <c r="H4671" s="145"/>
      <c r="I4671" s="144">
        <v>11</v>
      </c>
      <c r="J4671" s="146">
        <f t="shared" si="49"/>
        <v>0</v>
      </c>
    </row>
    <row r="4672" spans="1:10" s="31" customFormat="1" x14ac:dyDescent="0.3">
      <c r="A4672">
        <v>2016</v>
      </c>
      <c r="B4672" t="s">
        <v>120</v>
      </c>
      <c r="C4672" t="str">
        <f>VLOOKUP(B4672,lookup!A:C,3,FALSE)</f>
        <v>Metropolitan Fire Authorities</v>
      </c>
      <c r="D4672" t="str">
        <f>VLOOKUP(B4672,lookup!A:D,4,FALSE)</f>
        <v>E31000043</v>
      </c>
      <c r="E4672" t="s">
        <v>175</v>
      </c>
      <c r="F4672" t="s">
        <v>158</v>
      </c>
      <c r="G4672" s="29">
        <v>11</v>
      </c>
      <c r="H4672" s="145"/>
      <c r="I4672" s="144">
        <v>11</v>
      </c>
      <c r="J4672" s="146">
        <f t="shared" si="49"/>
        <v>0</v>
      </c>
    </row>
    <row r="4673" spans="1:10" s="31" customFormat="1" x14ac:dyDescent="0.3">
      <c r="A4673">
        <v>2016</v>
      </c>
      <c r="B4673" t="s">
        <v>120</v>
      </c>
      <c r="C4673" t="str">
        <f>VLOOKUP(B4673,lookup!A:C,3,FALSE)</f>
        <v>Metropolitan Fire Authorities</v>
      </c>
      <c r="D4673" t="str">
        <f>VLOOKUP(B4673,lookup!A:D,4,FALSE)</f>
        <v>E31000043</v>
      </c>
      <c r="E4673" t="s">
        <v>177</v>
      </c>
      <c r="F4673" t="s">
        <v>158</v>
      </c>
      <c r="G4673" s="29">
        <v>0</v>
      </c>
      <c r="H4673" s="145"/>
      <c r="I4673" s="144">
        <v>0</v>
      </c>
      <c r="J4673" s="146">
        <f t="shared" si="49"/>
        <v>0</v>
      </c>
    </row>
    <row r="4674" spans="1:10" s="31" customFormat="1" x14ac:dyDescent="0.3">
      <c r="A4674">
        <v>2016</v>
      </c>
      <c r="B4674" t="s">
        <v>120</v>
      </c>
      <c r="C4674" t="str">
        <f>VLOOKUP(B4674,lookup!A:C,3,FALSE)</f>
        <v>Metropolitan Fire Authorities</v>
      </c>
      <c r="D4674" t="str">
        <f>VLOOKUP(B4674,lookup!A:D,4,FALSE)</f>
        <v>E31000043</v>
      </c>
      <c r="E4674" t="s">
        <v>178</v>
      </c>
      <c r="F4674" t="s">
        <v>158</v>
      </c>
      <c r="G4674" s="29">
        <v>0</v>
      </c>
      <c r="H4674" s="145"/>
      <c r="I4674" s="144">
        <v>0</v>
      </c>
      <c r="J4674" s="146">
        <f t="shared" si="49"/>
        <v>0</v>
      </c>
    </row>
    <row r="4675" spans="1:10" s="31" customFormat="1" x14ac:dyDescent="0.3">
      <c r="A4675">
        <v>2016</v>
      </c>
      <c r="B4675" t="s">
        <v>120</v>
      </c>
      <c r="C4675" t="str">
        <f>VLOOKUP(B4675,lookup!A:C,3,FALSE)</f>
        <v>Metropolitan Fire Authorities</v>
      </c>
      <c r="D4675" t="str">
        <f>VLOOKUP(B4675,lookup!A:D,4,FALSE)</f>
        <v>E31000043</v>
      </c>
      <c r="E4675" t="s">
        <v>179</v>
      </c>
      <c r="F4675" t="s">
        <v>158</v>
      </c>
      <c r="G4675" s="29">
        <v>0</v>
      </c>
      <c r="H4675" s="145"/>
      <c r="I4675" s="144">
        <v>0</v>
      </c>
      <c r="J4675" s="146">
        <f t="shared" ref="J4675:J4738" si="50">G4675-I4675</f>
        <v>0</v>
      </c>
    </row>
    <row r="4676" spans="1:10" s="31" customFormat="1" x14ac:dyDescent="0.3">
      <c r="A4676">
        <v>2016</v>
      </c>
      <c r="B4676" t="s">
        <v>120</v>
      </c>
      <c r="C4676" t="str">
        <f>VLOOKUP(B4676,lookup!A:C,3,FALSE)</f>
        <v>Metropolitan Fire Authorities</v>
      </c>
      <c r="D4676" t="str">
        <f>VLOOKUP(B4676,lookup!A:D,4,FALSE)</f>
        <v>E31000043</v>
      </c>
      <c r="E4676" s="32" t="s">
        <v>1087</v>
      </c>
      <c r="F4676" t="s">
        <v>158</v>
      </c>
      <c r="G4676" s="29">
        <v>0</v>
      </c>
      <c r="H4676" s="145"/>
      <c r="I4676" s="144">
        <v>0</v>
      </c>
      <c r="J4676" s="146">
        <f t="shared" si="50"/>
        <v>0</v>
      </c>
    </row>
    <row r="4677" spans="1:10" s="31" customFormat="1" x14ac:dyDescent="0.3">
      <c r="A4677">
        <v>2016</v>
      </c>
      <c r="B4677" t="s">
        <v>120</v>
      </c>
      <c r="C4677" t="str">
        <f>VLOOKUP(B4677,lookup!A:C,3,FALSE)</f>
        <v>Metropolitan Fire Authorities</v>
      </c>
      <c r="D4677" t="str">
        <f>VLOOKUP(B4677,lookup!A:D,4,FALSE)</f>
        <v>E31000043</v>
      </c>
      <c r="E4677" t="s">
        <v>176</v>
      </c>
      <c r="F4677" t="s">
        <v>158</v>
      </c>
      <c r="G4677" s="29">
        <v>0</v>
      </c>
      <c r="H4677" s="145"/>
      <c r="I4677" s="144">
        <v>0</v>
      </c>
      <c r="J4677" s="146">
        <f t="shared" si="50"/>
        <v>0</v>
      </c>
    </row>
    <row r="4678" spans="1:10" s="31" customFormat="1" x14ac:dyDescent="0.3">
      <c r="A4678">
        <v>2016</v>
      </c>
      <c r="B4678" t="s">
        <v>120</v>
      </c>
      <c r="C4678" t="str">
        <f>VLOOKUP(B4678,lookup!A:C,3,FALSE)</f>
        <v>Metropolitan Fire Authorities</v>
      </c>
      <c r="D4678" t="str">
        <f>VLOOKUP(B4678,lookup!A:D,4,FALSE)</f>
        <v>E31000043</v>
      </c>
      <c r="E4678" t="s">
        <v>175</v>
      </c>
      <c r="F4678" t="s">
        <v>149</v>
      </c>
      <c r="G4678" s="29">
        <v>31.625</v>
      </c>
      <c r="H4678" s="145"/>
      <c r="I4678" s="144">
        <v>31.625</v>
      </c>
      <c r="J4678" s="146">
        <f t="shared" si="50"/>
        <v>0</v>
      </c>
    </row>
    <row r="4679" spans="1:10" s="31" customFormat="1" x14ac:dyDescent="0.3">
      <c r="A4679">
        <v>2016</v>
      </c>
      <c r="B4679" t="s">
        <v>120</v>
      </c>
      <c r="C4679" t="str">
        <f>VLOOKUP(B4679,lookup!A:C,3,FALSE)</f>
        <v>Metropolitan Fire Authorities</v>
      </c>
      <c r="D4679" t="str">
        <f>VLOOKUP(B4679,lookup!A:D,4,FALSE)</f>
        <v>E31000043</v>
      </c>
      <c r="E4679" t="s">
        <v>177</v>
      </c>
      <c r="F4679" t="s">
        <v>149</v>
      </c>
      <c r="G4679" s="29">
        <v>0</v>
      </c>
      <c r="H4679" s="145"/>
      <c r="I4679" s="144">
        <v>0</v>
      </c>
      <c r="J4679" s="146">
        <f t="shared" si="50"/>
        <v>0</v>
      </c>
    </row>
    <row r="4680" spans="1:10" s="31" customFormat="1" x14ac:dyDescent="0.3">
      <c r="A4680">
        <v>2016</v>
      </c>
      <c r="B4680" t="s">
        <v>120</v>
      </c>
      <c r="C4680" t="str">
        <f>VLOOKUP(B4680,lookup!A:C,3,FALSE)</f>
        <v>Metropolitan Fire Authorities</v>
      </c>
      <c r="D4680" t="str">
        <f>VLOOKUP(B4680,lookup!A:D,4,FALSE)</f>
        <v>E31000043</v>
      </c>
      <c r="E4680" t="s">
        <v>178</v>
      </c>
      <c r="F4680" t="s">
        <v>149</v>
      </c>
      <c r="G4680" s="29">
        <v>0</v>
      </c>
      <c r="H4680" s="145"/>
      <c r="I4680" s="144">
        <v>0</v>
      </c>
      <c r="J4680" s="146">
        <f t="shared" si="50"/>
        <v>0</v>
      </c>
    </row>
    <row r="4681" spans="1:10" s="31" customFormat="1" x14ac:dyDescent="0.3">
      <c r="A4681">
        <v>2016</v>
      </c>
      <c r="B4681" t="s">
        <v>120</v>
      </c>
      <c r="C4681" t="str">
        <f>VLOOKUP(B4681,lookup!A:C,3,FALSE)</f>
        <v>Metropolitan Fire Authorities</v>
      </c>
      <c r="D4681" t="str">
        <f>VLOOKUP(B4681,lookup!A:D,4,FALSE)</f>
        <v>E31000043</v>
      </c>
      <c r="E4681" t="s">
        <v>179</v>
      </c>
      <c r="F4681" t="s">
        <v>149</v>
      </c>
      <c r="G4681" s="29">
        <v>0</v>
      </c>
      <c r="H4681" s="145"/>
      <c r="I4681" s="144">
        <v>0</v>
      </c>
      <c r="J4681" s="146">
        <f t="shared" si="50"/>
        <v>0</v>
      </c>
    </row>
    <row r="4682" spans="1:10" s="31" customFormat="1" x14ac:dyDescent="0.3">
      <c r="A4682">
        <v>2016</v>
      </c>
      <c r="B4682" t="s">
        <v>120</v>
      </c>
      <c r="C4682" t="str">
        <f>VLOOKUP(B4682,lookup!A:C,3,FALSE)</f>
        <v>Metropolitan Fire Authorities</v>
      </c>
      <c r="D4682" t="str">
        <f>VLOOKUP(B4682,lookup!A:D,4,FALSE)</f>
        <v>E31000043</v>
      </c>
      <c r="E4682" s="32" t="s">
        <v>1087</v>
      </c>
      <c r="F4682" t="s">
        <v>149</v>
      </c>
      <c r="G4682" s="29">
        <v>0</v>
      </c>
      <c r="H4682" s="145"/>
      <c r="I4682" s="144">
        <v>0</v>
      </c>
      <c r="J4682" s="146">
        <f t="shared" si="50"/>
        <v>0</v>
      </c>
    </row>
    <row r="4683" spans="1:10" s="31" customFormat="1" x14ac:dyDescent="0.3">
      <c r="A4683">
        <v>2016</v>
      </c>
      <c r="B4683" t="s">
        <v>120</v>
      </c>
      <c r="C4683" t="str">
        <f>VLOOKUP(B4683,lookup!A:C,3,FALSE)</f>
        <v>Metropolitan Fire Authorities</v>
      </c>
      <c r="D4683" t="str">
        <f>VLOOKUP(B4683,lookup!A:D,4,FALSE)</f>
        <v>E31000043</v>
      </c>
      <c r="E4683" t="s">
        <v>176</v>
      </c>
      <c r="F4683" t="s">
        <v>149</v>
      </c>
      <c r="G4683" s="29">
        <v>0</v>
      </c>
      <c r="H4683" s="145"/>
      <c r="I4683" s="144">
        <v>0</v>
      </c>
      <c r="J4683" s="146">
        <f t="shared" si="50"/>
        <v>0</v>
      </c>
    </row>
    <row r="4684" spans="1:10" s="31" customFormat="1" x14ac:dyDescent="0.3">
      <c r="A4684">
        <v>2016</v>
      </c>
      <c r="B4684" t="s">
        <v>120</v>
      </c>
      <c r="C4684" t="str">
        <f>VLOOKUP(B4684,lookup!A:C,3,FALSE)</f>
        <v>Metropolitan Fire Authorities</v>
      </c>
      <c r="D4684" t="str">
        <f>VLOOKUP(B4684,lookup!A:D,4,FALSE)</f>
        <v>E31000043</v>
      </c>
      <c r="E4684" t="s">
        <v>175</v>
      </c>
      <c r="F4684" t="s">
        <v>150</v>
      </c>
      <c r="G4684" s="29">
        <v>167</v>
      </c>
      <c r="H4684" s="145"/>
      <c r="I4684" s="144">
        <v>167</v>
      </c>
      <c r="J4684" s="146">
        <f t="shared" si="50"/>
        <v>0</v>
      </c>
    </row>
    <row r="4685" spans="1:10" s="31" customFormat="1" x14ac:dyDescent="0.3">
      <c r="A4685">
        <v>2016</v>
      </c>
      <c r="B4685" t="s">
        <v>120</v>
      </c>
      <c r="C4685" t="str">
        <f>VLOOKUP(B4685,lookup!A:C,3,FALSE)</f>
        <v>Metropolitan Fire Authorities</v>
      </c>
      <c r="D4685" t="str">
        <f>VLOOKUP(B4685,lookup!A:D,4,FALSE)</f>
        <v>E31000043</v>
      </c>
      <c r="E4685" t="s">
        <v>177</v>
      </c>
      <c r="F4685" t="s">
        <v>150</v>
      </c>
      <c r="G4685" s="29">
        <v>2</v>
      </c>
      <c r="H4685" s="145"/>
      <c r="I4685" s="144">
        <v>2</v>
      </c>
      <c r="J4685" s="146">
        <f t="shared" si="50"/>
        <v>0</v>
      </c>
    </row>
    <row r="4686" spans="1:10" s="31" customFormat="1" x14ac:dyDescent="0.3">
      <c r="A4686">
        <v>2016</v>
      </c>
      <c r="B4686" t="s">
        <v>120</v>
      </c>
      <c r="C4686" t="str">
        <f>VLOOKUP(B4686,lookup!A:C,3,FALSE)</f>
        <v>Metropolitan Fire Authorities</v>
      </c>
      <c r="D4686" t="str">
        <f>VLOOKUP(B4686,lookup!A:D,4,FALSE)</f>
        <v>E31000043</v>
      </c>
      <c r="E4686" t="s">
        <v>178</v>
      </c>
      <c r="F4686" t="s">
        <v>150</v>
      </c>
      <c r="G4686" s="29">
        <v>3</v>
      </c>
      <c r="H4686" s="145"/>
      <c r="I4686" s="144">
        <v>3</v>
      </c>
      <c r="J4686" s="146">
        <f t="shared" si="50"/>
        <v>0</v>
      </c>
    </row>
    <row r="4687" spans="1:10" s="31" customFormat="1" x14ac:dyDescent="0.3">
      <c r="A4687">
        <v>2016</v>
      </c>
      <c r="B4687" t="s">
        <v>120</v>
      </c>
      <c r="C4687" t="str">
        <f>VLOOKUP(B4687,lookup!A:C,3,FALSE)</f>
        <v>Metropolitan Fire Authorities</v>
      </c>
      <c r="D4687" t="str">
        <f>VLOOKUP(B4687,lookup!A:D,4,FALSE)</f>
        <v>E31000043</v>
      </c>
      <c r="E4687" t="s">
        <v>179</v>
      </c>
      <c r="F4687" t="s">
        <v>150</v>
      </c>
      <c r="G4687" s="29">
        <v>0</v>
      </c>
      <c r="H4687" s="145"/>
      <c r="I4687" s="144">
        <v>0</v>
      </c>
      <c r="J4687" s="146">
        <f t="shared" si="50"/>
        <v>0</v>
      </c>
    </row>
    <row r="4688" spans="1:10" s="31" customFormat="1" x14ac:dyDescent="0.3">
      <c r="A4688">
        <v>2016</v>
      </c>
      <c r="B4688" t="s">
        <v>120</v>
      </c>
      <c r="C4688" t="str">
        <f>VLOOKUP(B4688,lookup!A:C,3,FALSE)</f>
        <v>Metropolitan Fire Authorities</v>
      </c>
      <c r="D4688" t="str">
        <f>VLOOKUP(B4688,lookup!A:D,4,FALSE)</f>
        <v>E31000043</v>
      </c>
      <c r="E4688" s="32" t="s">
        <v>1087</v>
      </c>
      <c r="F4688" t="s">
        <v>150</v>
      </c>
      <c r="G4688" s="29">
        <v>0</v>
      </c>
      <c r="H4688" s="145"/>
      <c r="I4688" s="144">
        <v>0</v>
      </c>
      <c r="J4688" s="146">
        <f t="shared" si="50"/>
        <v>0</v>
      </c>
    </row>
    <row r="4689" spans="1:10" s="31" customFormat="1" x14ac:dyDescent="0.3">
      <c r="A4689">
        <v>2016</v>
      </c>
      <c r="B4689" t="s">
        <v>120</v>
      </c>
      <c r="C4689" t="str">
        <f>VLOOKUP(B4689,lookup!A:C,3,FALSE)</f>
        <v>Metropolitan Fire Authorities</v>
      </c>
      <c r="D4689" t="str">
        <f>VLOOKUP(B4689,lookup!A:D,4,FALSE)</f>
        <v>E31000043</v>
      </c>
      <c r="E4689" t="s">
        <v>176</v>
      </c>
      <c r="F4689" t="s">
        <v>150</v>
      </c>
      <c r="G4689" s="29">
        <v>12</v>
      </c>
      <c r="H4689" s="145"/>
      <c r="I4689" s="144">
        <v>12</v>
      </c>
      <c r="J4689" s="146">
        <f t="shared" si="50"/>
        <v>0</v>
      </c>
    </row>
    <row r="4690" spans="1:10" s="31" customFormat="1" x14ac:dyDescent="0.3">
      <c r="A4690">
        <v>2016</v>
      </c>
      <c r="B4690" t="s">
        <v>123</v>
      </c>
      <c r="C4690" t="str">
        <f>VLOOKUP(B4690,lookup!A:C,3,FALSE)</f>
        <v>Non Metropolitan Fire Authorities</v>
      </c>
      <c r="D4690" t="str">
        <f>VLOOKUP(B4690,lookup!A:D,4,FALSE)</f>
        <v>E31000036</v>
      </c>
      <c r="E4690" t="s">
        <v>175</v>
      </c>
      <c r="F4690" t="s">
        <v>157</v>
      </c>
      <c r="G4690" s="29">
        <v>205</v>
      </c>
      <c r="H4690" s="145"/>
      <c r="I4690" s="144">
        <v>205</v>
      </c>
      <c r="J4690" s="146">
        <f t="shared" si="50"/>
        <v>0</v>
      </c>
    </row>
    <row r="4691" spans="1:10" s="31" customFormat="1" x14ac:dyDescent="0.3">
      <c r="A4691">
        <v>2016</v>
      </c>
      <c r="B4691" t="s">
        <v>123</v>
      </c>
      <c r="C4691" t="str">
        <f>VLOOKUP(B4691,lookup!A:C,3,FALSE)</f>
        <v>Non Metropolitan Fire Authorities</v>
      </c>
      <c r="D4691" t="str">
        <f>VLOOKUP(B4691,lookup!A:D,4,FALSE)</f>
        <v>E31000036</v>
      </c>
      <c r="E4691" t="s">
        <v>177</v>
      </c>
      <c r="F4691" t="s">
        <v>157</v>
      </c>
      <c r="G4691" s="29">
        <v>3</v>
      </c>
      <c r="H4691" s="145"/>
      <c r="I4691" s="144">
        <v>3</v>
      </c>
      <c r="J4691" s="146">
        <f t="shared" si="50"/>
        <v>0</v>
      </c>
    </row>
    <row r="4692" spans="1:10" s="31" customFormat="1" x14ac:dyDescent="0.3">
      <c r="A4692">
        <v>2016</v>
      </c>
      <c r="B4692" t="s">
        <v>123</v>
      </c>
      <c r="C4692" t="str">
        <f>VLOOKUP(B4692,lookup!A:C,3,FALSE)</f>
        <v>Non Metropolitan Fire Authorities</v>
      </c>
      <c r="D4692" t="str">
        <f>VLOOKUP(B4692,lookup!A:D,4,FALSE)</f>
        <v>E31000036</v>
      </c>
      <c r="E4692" t="s">
        <v>178</v>
      </c>
      <c r="F4692" t="s">
        <v>157</v>
      </c>
      <c r="G4692" s="29">
        <v>3</v>
      </c>
      <c r="H4692" s="145"/>
      <c r="I4692" s="144">
        <v>3</v>
      </c>
      <c r="J4692" s="146">
        <f t="shared" si="50"/>
        <v>0</v>
      </c>
    </row>
    <row r="4693" spans="1:10" s="31" customFormat="1" x14ac:dyDescent="0.3">
      <c r="A4693">
        <v>2016</v>
      </c>
      <c r="B4693" t="s">
        <v>123</v>
      </c>
      <c r="C4693" t="str">
        <f>VLOOKUP(B4693,lookup!A:C,3,FALSE)</f>
        <v>Non Metropolitan Fire Authorities</v>
      </c>
      <c r="D4693" t="str">
        <f>VLOOKUP(B4693,lookup!A:D,4,FALSE)</f>
        <v>E31000036</v>
      </c>
      <c r="E4693" t="s">
        <v>179</v>
      </c>
      <c r="F4693" t="s">
        <v>157</v>
      </c>
      <c r="G4693" s="29">
        <v>3</v>
      </c>
      <c r="H4693" s="145"/>
      <c r="I4693" s="144">
        <v>3</v>
      </c>
      <c r="J4693" s="146">
        <f t="shared" si="50"/>
        <v>0</v>
      </c>
    </row>
    <row r="4694" spans="1:10" s="31" customFormat="1" x14ac:dyDescent="0.3">
      <c r="A4694">
        <v>2016</v>
      </c>
      <c r="B4694" t="s">
        <v>123</v>
      </c>
      <c r="C4694" t="str">
        <f>VLOOKUP(B4694,lookup!A:C,3,FALSE)</f>
        <v>Non Metropolitan Fire Authorities</v>
      </c>
      <c r="D4694" t="str">
        <f>VLOOKUP(B4694,lookup!A:D,4,FALSE)</f>
        <v>E31000036</v>
      </c>
      <c r="E4694" s="32" t="s">
        <v>1087</v>
      </c>
      <c r="F4694" t="s">
        <v>157</v>
      </c>
      <c r="G4694" s="29">
        <v>1</v>
      </c>
      <c r="H4694" s="145"/>
      <c r="I4694" s="144">
        <v>1</v>
      </c>
      <c r="J4694" s="146">
        <f t="shared" si="50"/>
        <v>0</v>
      </c>
    </row>
    <row r="4695" spans="1:10" s="31" customFormat="1" x14ac:dyDescent="0.3">
      <c r="A4695">
        <v>2016</v>
      </c>
      <c r="B4695" t="s">
        <v>123</v>
      </c>
      <c r="C4695" t="str">
        <f>VLOOKUP(B4695,lookup!A:C,3,FALSE)</f>
        <v>Non Metropolitan Fire Authorities</v>
      </c>
      <c r="D4695" t="str">
        <f>VLOOKUP(B4695,lookup!A:D,4,FALSE)</f>
        <v>E31000036</v>
      </c>
      <c r="E4695" t="s">
        <v>176</v>
      </c>
      <c r="F4695" t="s">
        <v>157</v>
      </c>
      <c r="G4695" s="29">
        <v>33</v>
      </c>
      <c r="H4695" s="145"/>
      <c r="I4695" s="144">
        <v>33</v>
      </c>
      <c r="J4695" s="146">
        <f t="shared" si="50"/>
        <v>0</v>
      </c>
    </row>
    <row r="4696" spans="1:10" s="31" customFormat="1" x14ac:dyDescent="0.3">
      <c r="A4696">
        <v>2016</v>
      </c>
      <c r="B4696" t="s">
        <v>123</v>
      </c>
      <c r="C4696" t="str">
        <f>VLOOKUP(B4696,lookup!A:C,3,FALSE)</f>
        <v>Non Metropolitan Fire Authorities</v>
      </c>
      <c r="D4696" t="str">
        <f>VLOOKUP(B4696,lookup!A:D,4,FALSE)</f>
        <v>E31000036</v>
      </c>
      <c r="E4696" t="s">
        <v>175</v>
      </c>
      <c r="F4696" t="s">
        <v>158</v>
      </c>
      <c r="G4696" s="29">
        <v>94</v>
      </c>
      <c r="H4696" s="145"/>
      <c r="I4696" s="144">
        <v>94</v>
      </c>
      <c r="J4696" s="146">
        <f t="shared" si="50"/>
        <v>0</v>
      </c>
    </row>
    <row r="4697" spans="1:10" s="31" customFormat="1" x14ac:dyDescent="0.3">
      <c r="A4697">
        <v>2016</v>
      </c>
      <c r="B4697" t="s">
        <v>123</v>
      </c>
      <c r="C4697" t="str">
        <f>VLOOKUP(B4697,lookup!A:C,3,FALSE)</f>
        <v>Non Metropolitan Fire Authorities</v>
      </c>
      <c r="D4697" t="str">
        <f>VLOOKUP(B4697,lookup!A:D,4,FALSE)</f>
        <v>E31000036</v>
      </c>
      <c r="E4697" t="s">
        <v>177</v>
      </c>
      <c r="F4697" t="s">
        <v>158</v>
      </c>
      <c r="G4697" s="29">
        <v>0</v>
      </c>
      <c r="H4697" s="145"/>
      <c r="I4697" s="144">
        <v>0</v>
      </c>
      <c r="J4697" s="146">
        <f t="shared" si="50"/>
        <v>0</v>
      </c>
    </row>
    <row r="4698" spans="1:10" s="31" customFormat="1" x14ac:dyDescent="0.3">
      <c r="A4698">
        <v>2016</v>
      </c>
      <c r="B4698" t="s">
        <v>123</v>
      </c>
      <c r="C4698" t="str">
        <f>VLOOKUP(B4698,lookup!A:C,3,FALSE)</f>
        <v>Non Metropolitan Fire Authorities</v>
      </c>
      <c r="D4698" t="str">
        <f>VLOOKUP(B4698,lookup!A:D,4,FALSE)</f>
        <v>E31000036</v>
      </c>
      <c r="E4698" t="s">
        <v>178</v>
      </c>
      <c r="F4698" t="s">
        <v>158</v>
      </c>
      <c r="G4698" s="29">
        <v>1</v>
      </c>
      <c r="H4698" s="145"/>
      <c r="I4698" s="144">
        <v>1</v>
      </c>
      <c r="J4698" s="146">
        <f t="shared" si="50"/>
        <v>0</v>
      </c>
    </row>
    <row r="4699" spans="1:10" s="31" customFormat="1" x14ac:dyDescent="0.3">
      <c r="A4699">
        <v>2016</v>
      </c>
      <c r="B4699" t="s">
        <v>123</v>
      </c>
      <c r="C4699" t="str">
        <f>VLOOKUP(B4699,lookup!A:C,3,FALSE)</f>
        <v>Non Metropolitan Fire Authorities</v>
      </c>
      <c r="D4699" t="str">
        <f>VLOOKUP(B4699,lookup!A:D,4,FALSE)</f>
        <v>E31000036</v>
      </c>
      <c r="E4699" t="s">
        <v>179</v>
      </c>
      <c r="F4699" t="s">
        <v>158</v>
      </c>
      <c r="G4699" s="29">
        <v>0</v>
      </c>
      <c r="H4699" s="145"/>
      <c r="I4699" s="144">
        <v>0</v>
      </c>
      <c r="J4699" s="146">
        <f t="shared" si="50"/>
        <v>0</v>
      </c>
    </row>
    <row r="4700" spans="1:10" s="31" customFormat="1" x14ac:dyDescent="0.3">
      <c r="A4700">
        <v>2016</v>
      </c>
      <c r="B4700" t="s">
        <v>123</v>
      </c>
      <c r="C4700" t="str">
        <f>VLOOKUP(B4700,lookup!A:C,3,FALSE)</f>
        <v>Non Metropolitan Fire Authorities</v>
      </c>
      <c r="D4700" t="str">
        <f>VLOOKUP(B4700,lookup!A:D,4,FALSE)</f>
        <v>E31000036</v>
      </c>
      <c r="E4700" s="32" t="s">
        <v>1087</v>
      </c>
      <c r="F4700" t="s">
        <v>158</v>
      </c>
      <c r="G4700" s="29">
        <v>0</v>
      </c>
      <c r="H4700" s="145"/>
      <c r="I4700" s="144">
        <v>0</v>
      </c>
      <c r="J4700" s="146">
        <f t="shared" si="50"/>
        <v>0</v>
      </c>
    </row>
    <row r="4701" spans="1:10" s="31" customFormat="1" x14ac:dyDescent="0.3">
      <c r="A4701">
        <v>2016</v>
      </c>
      <c r="B4701" t="s">
        <v>123</v>
      </c>
      <c r="C4701" t="str">
        <f>VLOOKUP(B4701,lookup!A:C,3,FALSE)</f>
        <v>Non Metropolitan Fire Authorities</v>
      </c>
      <c r="D4701" t="str">
        <f>VLOOKUP(B4701,lookup!A:D,4,FALSE)</f>
        <v>E31000036</v>
      </c>
      <c r="E4701" t="s">
        <v>176</v>
      </c>
      <c r="F4701" t="s">
        <v>158</v>
      </c>
      <c r="G4701" s="29">
        <v>34</v>
      </c>
      <c r="H4701" s="145"/>
      <c r="I4701" s="144">
        <v>34</v>
      </c>
      <c r="J4701" s="146">
        <f t="shared" si="50"/>
        <v>0</v>
      </c>
    </row>
    <row r="4702" spans="1:10" s="31" customFormat="1" x14ac:dyDescent="0.3">
      <c r="A4702">
        <v>2016</v>
      </c>
      <c r="B4702" t="s">
        <v>123</v>
      </c>
      <c r="C4702" t="str">
        <f>VLOOKUP(B4702,lookup!A:C,3,FALSE)</f>
        <v>Non Metropolitan Fire Authorities</v>
      </c>
      <c r="D4702" t="str">
        <f>VLOOKUP(B4702,lookup!A:D,4,FALSE)</f>
        <v>E31000036</v>
      </c>
      <c r="E4702" t="s">
        <v>175</v>
      </c>
      <c r="F4702" t="s">
        <v>149</v>
      </c>
      <c r="G4702" s="29">
        <v>15</v>
      </c>
      <c r="H4702" s="145"/>
      <c r="I4702" s="144">
        <v>15</v>
      </c>
      <c r="J4702" s="146">
        <f t="shared" si="50"/>
        <v>0</v>
      </c>
    </row>
    <row r="4703" spans="1:10" s="31" customFormat="1" x14ac:dyDescent="0.3">
      <c r="A4703">
        <v>2016</v>
      </c>
      <c r="B4703" t="s">
        <v>123</v>
      </c>
      <c r="C4703" t="str">
        <f>VLOOKUP(B4703,lookup!A:C,3,FALSE)</f>
        <v>Non Metropolitan Fire Authorities</v>
      </c>
      <c r="D4703" t="str">
        <f>VLOOKUP(B4703,lookup!A:D,4,FALSE)</f>
        <v>E31000036</v>
      </c>
      <c r="E4703" t="s">
        <v>177</v>
      </c>
      <c r="F4703" t="s">
        <v>149</v>
      </c>
      <c r="G4703" s="29">
        <v>0</v>
      </c>
      <c r="H4703" s="145"/>
      <c r="I4703" s="144">
        <v>0</v>
      </c>
      <c r="J4703" s="146">
        <f t="shared" si="50"/>
        <v>0</v>
      </c>
    </row>
    <row r="4704" spans="1:10" s="31" customFormat="1" x14ac:dyDescent="0.3">
      <c r="A4704">
        <v>2016</v>
      </c>
      <c r="B4704" t="s">
        <v>123</v>
      </c>
      <c r="C4704" t="str">
        <f>VLOOKUP(B4704,lookup!A:C,3,FALSE)</f>
        <v>Non Metropolitan Fire Authorities</v>
      </c>
      <c r="D4704" t="str">
        <f>VLOOKUP(B4704,lookup!A:D,4,FALSE)</f>
        <v>E31000036</v>
      </c>
      <c r="E4704" t="s">
        <v>178</v>
      </c>
      <c r="F4704" t="s">
        <v>149</v>
      </c>
      <c r="G4704" s="29">
        <v>0</v>
      </c>
      <c r="H4704" s="145"/>
      <c r="I4704" s="144">
        <v>0</v>
      </c>
      <c r="J4704" s="146">
        <f t="shared" si="50"/>
        <v>0</v>
      </c>
    </row>
    <row r="4705" spans="1:10" s="31" customFormat="1" x14ac:dyDescent="0.3">
      <c r="A4705">
        <v>2016</v>
      </c>
      <c r="B4705" t="s">
        <v>123</v>
      </c>
      <c r="C4705" t="str">
        <f>VLOOKUP(B4705,lookup!A:C,3,FALSE)</f>
        <v>Non Metropolitan Fire Authorities</v>
      </c>
      <c r="D4705" t="str">
        <f>VLOOKUP(B4705,lookup!A:D,4,FALSE)</f>
        <v>E31000036</v>
      </c>
      <c r="E4705" t="s">
        <v>179</v>
      </c>
      <c r="F4705" t="s">
        <v>149</v>
      </c>
      <c r="G4705" s="29">
        <v>0</v>
      </c>
      <c r="H4705" s="145"/>
      <c r="I4705" s="144">
        <v>0</v>
      </c>
      <c r="J4705" s="146">
        <f t="shared" si="50"/>
        <v>0</v>
      </c>
    </row>
    <row r="4706" spans="1:10" s="31" customFormat="1" x14ac:dyDescent="0.3">
      <c r="A4706">
        <v>2016</v>
      </c>
      <c r="B4706" t="s">
        <v>123</v>
      </c>
      <c r="C4706" t="str">
        <f>VLOOKUP(B4706,lookup!A:C,3,FALSE)</f>
        <v>Non Metropolitan Fire Authorities</v>
      </c>
      <c r="D4706" t="str">
        <f>VLOOKUP(B4706,lookup!A:D,4,FALSE)</f>
        <v>E31000036</v>
      </c>
      <c r="E4706" s="32" t="s">
        <v>1087</v>
      </c>
      <c r="F4706" t="s">
        <v>149</v>
      </c>
      <c r="G4706" s="29">
        <v>0</v>
      </c>
      <c r="H4706" s="145"/>
      <c r="I4706" s="144">
        <v>0</v>
      </c>
      <c r="J4706" s="146">
        <f t="shared" si="50"/>
        <v>0</v>
      </c>
    </row>
    <row r="4707" spans="1:10" s="31" customFormat="1" x14ac:dyDescent="0.3">
      <c r="A4707">
        <v>2016</v>
      </c>
      <c r="B4707" t="s">
        <v>123</v>
      </c>
      <c r="C4707" t="str">
        <f>VLOOKUP(B4707,lookup!A:C,3,FALSE)</f>
        <v>Non Metropolitan Fire Authorities</v>
      </c>
      <c r="D4707" t="str">
        <f>VLOOKUP(B4707,lookup!A:D,4,FALSE)</f>
        <v>E31000036</v>
      </c>
      <c r="E4707" t="s">
        <v>176</v>
      </c>
      <c r="F4707" t="s">
        <v>149</v>
      </c>
      <c r="G4707" s="29">
        <v>2</v>
      </c>
      <c r="H4707" s="145"/>
      <c r="I4707" s="144">
        <v>2</v>
      </c>
      <c r="J4707" s="146">
        <f t="shared" si="50"/>
        <v>0</v>
      </c>
    </row>
    <row r="4708" spans="1:10" s="31" customFormat="1" x14ac:dyDescent="0.3">
      <c r="A4708">
        <v>2016</v>
      </c>
      <c r="B4708" t="s">
        <v>123</v>
      </c>
      <c r="C4708" t="str">
        <f>VLOOKUP(B4708,lookup!A:C,3,FALSE)</f>
        <v>Non Metropolitan Fire Authorities</v>
      </c>
      <c r="D4708" t="str">
        <f>VLOOKUP(B4708,lookup!A:D,4,FALSE)</f>
        <v>E31000036</v>
      </c>
      <c r="E4708" t="s">
        <v>175</v>
      </c>
      <c r="F4708" t="s">
        <v>150</v>
      </c>
      <c r="G4708" s="29">
        <v>58</v>
      </c>
      <c r="H4708" s="145"/>
      <c r="I4708" s="144">
        <v>58</v>
      </c>
      <c r="J4708" s="146">
        <f t="shared" si="50"/>
        <v>0</v>
      </c>
    </row>
    <row r="4709" spans="1:10" s="31" customFormat="1" x14ac:dyDescent="0.3">
      <c r="A4709">
        <v>2016</v>
      </c>
      <c r="B4709" t="s">
        <v>123</v>
      </c>
      <c r="C4709" t="str">
        <f>VLOOKUP(B4709,lookup!A:C,3,FALSE)</f>
        <v>Non Metropolitan Fire Authorities</v>
      </c>
      <c r="D4709" t="str">
        <f>VLOOKUP(B4709,lookup!A:D,4,FALSE)</f>
        <v>E31000036</v>
      </c>
      <c r="E4709" t="s">
        <v>177</v>
      </c>
      <c r="F4709" t="s">
        <v>150</v>
      </c>
      <c r="G4709" s="29">
        <v>0</v>
      </c>
      <c r="H4709" s="145"/>
      <c r="I4709" s="144">
        <v>0</v>
      </c>
      <c r="J4709" s="146">
        <f t="shared" si="50"/>
        <v>0</v>
      </c>
    </row>
    <row r="4710" spans="1:10" s="31" customFormat="1" x14ac:dyDescent="0.3">
      <c r="A4710">
        <v>2016</v>
      </c>
      <c r="B4710" t="s">
        <v>123</v>
      </c>
      <c r="C4710" t="str">
        <f>VLOOKUP(B4710,lookup!A:C,3,FALSE)</f>
        <v>Non Metropolitan Fire Authorities</v>
      </c>
      <c r="D4710" t="str">
        <f>VLOOKUP(B4710,lookup!A:D,4,FALSE)</f>
        <v>E31000036</v>
      </c>
      <c r="E4710" t="s">
        <v>178</v>
      </c>
      <c r="F4710" t="s">
        <v>150</v>
      </c>
      <c r="G4710" s="29">
        <v>0</v>
      </c>
      <c r="H4710" s="145"/>
      <c r="I4710" s="144">
        <v>0</v>
      </c>
      <c r="J4710" s="146">
        <f t="shared" si="50"/>
        <v>0</v>
      </c>
    </row>
    <row r="4711" spans="1:10" s="31" customFormat="1" x14ac:dyDescent="0.3">
      <c r="A4711">
        <v>2016</v>
      </c>
      <c r="B4711" t="s">
        <v>123</v>
      </c>
      <c r="C4711" t="str">
        <f>VLOOKUP(B4711,lookup!A:C,3,FALSE)</f>
        <v>Non Metropolitan Fire Authorities</v>
      </c>
      <c r="D4711" t="str">
        <f>VLOOKUP(B4711,lookup!A:D,4,FALSE)</f>
        <v>E31000036</v>
      </c>
      <c r="E4711" t="s">
        <v>179</v>
      </c>
      <c r="F4711" t="s">
        <v>150</v>
      </c>
      <c r="G4711" s="29">
        <v>0</v>
      </c>
      <c r="H4711" s="145"/>
      <c r="I4711" s="144">
        <v>0</v>
      </c>
      <c r="J4711" s="146">
        <f t="shared" si="50"/>
        <v>0</v>
      </c>
    </row>
    <row r="4712" spans="1:10" s="31" customFormat="1" x14ac:dyDescent="0.3">
      <c r="A4712">
        <v>2016</v>
      </c>
      <c r="B4712" t="s">
        <v>123</v>
      </c>
      <c r="C4712" t="str">
        <f>VLOOKUP(B4712,lookup!A:C,3,FALSE)</f>
        <v>Non Metropolitan Fire Authorities</v>
      </c>
      <c r="D4712" t="str">
        <f>VLOOKUP(B4712,lookup!A:D,4,FALSE)</f>
        <v>E31000036</v>
      </c>
      <c r="E4712" s="32" t="s">
        <v>1087</v>
      </c>
      <c r="F4712" t="s">
        <v>150</v>
      </c>
      <c r="G4712" s="29">
        <v>0</v>
      </c>
      <c r="H4712" s="145"/>
      <c r="I4712" s="144">
        <v>0</v>
      </c>
      <c r="J4712" s="146">
        <f t="shared" si="50"/>
        <v>0</v>
      </c>
    </row>
    <row r="4713" spans="1:10" s="31" customFormat="1" x14ac:dyDescent="0.3">
      <c r="A4713">
        <v>2016</v>
      </c>
      <c r="B4713" t="s">
        <v>123</v>
      </c>
      <c r="C4713" t="str">
        <f>VLOOKUP(B4713,lookup!A:C,3,FALSE)</f>
        <v>Non Metropolitan Fire Authorities</v>
      </c>
      <c r="D4713" t="str">
        <f>VLOOKUP(B4713,lookup!A:D,4,FALSE)</f>
        <v>E31000036</v>
      </c>
      <c r="E4713" t="s">
        <v>176</v>
      </c>
      <c r="F4713" t="s">
        <v>150</v>
      </c>
      <c r="G4713" s="29">
        <v>7</v>
      </c>
      <c r="H4713" s="145"/>
      <c r="I4713" s="144">
        <v>7</v>
      </c>
      <c r="J4713" s="146">
        <f t="shared" si="50"/>
        <v>0</v>
      </c>
    </row>
    <row r="4714" spans="1:10" s="31" customFormat="1" x14ac:dyDescent="0.3">
      <c r="A4714">
        <v>2016</v>
      </c>
      <c r="B4714" t="s">
        <v>126</v>
      </c>
      <c r="C4714" t="str">
        <f>VLOOKUP(B4714,lookup!A:C,3,FALSE)</f>
        <v>Metropolitan Fire Authorities</v>
      </c>
      <c r="D4714" t="str">
        <f>VLOOKUP(B4714,lookup!A:D,4,FALSE)</f>
        <v>E31000044</v>
      </c>
      <c r="E4714" t="s">
        <v>175</v>
      </c>
      <c r="F4714" t="s">
        <v>157</v>
      </c>
      <c r="G4714" s="29">
        <v>1363</v>
      </c>
      <c r="H4714" s="145"/>
      <c r="I4714" s="144">
        <v>1363</v>
      </c>
      <c r="J4714" s="146">
        <f t="shared" si="50"/>
        <v>0</v>
      </c>
    </row>
    <row r="4715" spans="1:10" s="31" customFormat="1" x14ac:dyDescent="0.3">
      <c r="A4715">
        <v>2016</v>
      </c>
      <c r="B4715" t="s">
        <v>126</v>
      </c>
      <c r="C4715" t="str">
        <f>VLOOKUP(B4715,lookup!A:C,3,FALSE)</f>
        <v>Metropolitan Fire Authorities</v>
      </c>
      <c r="D4715" t="str">
        <f>VLOOKUP(B4715,lookup!A:D,4,FALSE)</f>
        <v>E31000044</v>
      </c>
      <c r="E4715" t="s">
        <v>177</v>
      </c>
      <c r="F4715" t="s">
        <v>157</v>
      </c>
      <c r="G4715" s="29">
        <v>38</v>
      </c>
      <c r="H4715" s="145"/>
      <c r="I4715" s="144">
        <v>38</v>
      </c>
      <c r="J4715" s="146">
        <f t="shared" si="50"/>
        <v>0</v>
      </c>
    </row>
    <row r="4716" spans="1:10" s="31" customFormat="1" x14ac:dyDescent="0.3">
      <c r="A4716">
        <v>2016</v>
      </c>
      <c r="B4716" t="s">
        <v>126</v>
      </c>
      <c r="C4716" t="str">
        <f>VLOOKUP(B4716,lookup!A:C,3,FALSE)</f>
        <v>Metropolitan Fire Authorities</v>
      </c>
      <c r="D4716" t="str">
        <f>VLOOKUP(B4716,lookup!A:D,4,FALSE)</f>
        <v>E31000044</v>
      </c>
      <c r="E4716" t="s">
        <v>178</v>
      </c>
      <c r="F4716" t="s">
        <v>157</v>
      </c>
      <c r="G4716" s="29">
        <v>16</v>
      </c>
      <c r="H4716" s="145"/>
      <c r="I4716" s="144">
        <v>16</v>
      </c>
      <c r="J4716" s="146">
        <f t="shared" si="50"/>
        <v>0</v>
      </c>
    </row>
    <row r="4717" spans="1:10" s="31" customFormat="1" x14ac:dyDescent="0.3">
      <c r="A4717">
        <v>2016</v>
      </c>
      <c r="B4717" t="s">
        <v>126</v>
      </c>
      <c r="C4717" t="str">
        <f>VLOOKUP(B4717,lookup!A:C,3,FALSE)</f>
        <v>Metropolitan Fire Authorities</v>
      </c>
      <c r="D4717" t="str">
        <f>VLOOKUP(B4717,lookup!A:D,4,FALSE)</f>
        <v>E31000044</v>
      </c>
      <c r="E4717" t="s">
        <v>179</v>
      </c>
      <c r="F4717" t="s">
        <v>157</v>
      </c>
      <c r="G4717" s="29">
        <v>56</v>
      </c>
      <c r="H4717" s="145"/>
      <c r="I4717" s="144">
        <v>56</v>
      </c>
      <c r="J4717" s="146">
        <f t="shared" si="50"/>
        <v>0</v>
      </c>
    </row>
    <row r="4718" spans="1:10" s="31" customFormat="1" x14ac:dyDescent="0.3">
      <c r="A4718">
        <v>2016</v>
      </c>
      <c r="B4718" t="s">
        <v>126</v>
      </c>
      <c r="C4718" t="str">
        <f>VLOOKUP(B4718,lookup!A:C,3,FALSE)</f>
        <v>Metropolitan Fire Authorities</v>
      </c>
      <c r="D4718" t="str">
        <f>VLOOKUP(B4718,lookup!A:D,4,FALSE)</f>
        <v>E31000044</v>
      </c>
      <c r="E4718" s="32" t="s">
        <v>1087</v>
      </c>
      <c r="F4718" t="s">
        <v>157</v>
      </c>
      <c r="G4718" s="29">
        <v>11</v>
      </c>
      <c r="H4718" s="145"/>
      <c r="I4718" s="144">
        <v>11</v>
      </c>
      <c r="J4718" s="146">
        <f t="shared" si="50"/>
        <v>0</v>
      </c>
    </row>
    <row r="4719" spans="1:10" s="31" customFormat="1" x14ac:dyDescent="0.3">
      <c r="A4719">
        <v>2016</v>
      </c>
      <c r="B4719" t="s">
        <v>126</v>
      </c>
      <c r="C4719" t="str">
        <f>VLOOKUP(B4719,lookup!A:C,3,FALSE)</f>
        <v>Metropolitan Fire Authorities</v>
      </c>
      <c r="D4719" t="str">
        <f>VLOOKUP(B4719,lookup!A:D,4,FALSE)</f>
        <v>E31000044</v>
      </c>
      <c r="E4719" t="s">
        <v>176</v>
      </c>
      <c r="F4719" t="s">
        <v>157</v>
      </c>
      <c r="G4719" s="29">
        <v>20</v>
      </c>
      <c r="H4719" s="145"/>
      <c r="I4719" s="144">
        <v>20</v>
      </c>
      <c r="J4719" s="146">
        <f t="shared" si="50"/>
        <v>0</v>
      </c>
    </row>
    <row r="4720" spans="1:10" s="31" customFormat="1" x14ac:dyDescent="0.3">
      <c r="A4720">
        <v>2016</v>
      </c>
      <c r="B4720" t="s">
        <v>126</v>
      </c>
      <c r="C4720" t="str">
        <f>VLOOKUP(B4720,lookup!A:C,3,FALSE)</f>
        <v>Metropolitan Fire Authorities</v>
      </c>
      <c r="D4720" t="str">
        <f>VLOOKUP(B4720,lookup!A:D,4,FALSE)</f>
        <v>E31000044</v>
      </c>
      <c r="E4720" t="s">
        <v>175</v>
      </c>
      <c r="F4720" t="s">
        <v>158</v>
      </c>
      <c r="G4720" s="29">
        <v>5</v>
      </c>
      <c r="H4720" s="145"/>
      <c r="I4720" s="144">
        <v>5</v>
      </c>
      <c r="J4720" s="146">
        <f t="shared" si="50"/>
        <v>0</v>
      </c>
    </row>
    <row r="4721" spans="1:10" s="31" customFormat="1" x14ac:dyDescent="0.3">
      <c r="A4721">
        <v>2016</v>
      </c>
      <c r="B4721" t="s">
        <v>126</v>
      </c>
      <c r="C4721" t="str">
        <f>VLOOKUP(B4721,lookup!A:C,3,FALSE)</f>
        <v>Metropolitan Fire Authorities</v>
      </c>
      <c r="D4721" t="str">
        <f>VLOOKUP(B4721,lookup!A:D,4,FALSE)</f>
        <v>E31000044</v>
      </c>
      <c r="E4721" t="s">
        <v>177</v>
      </c>
      <c r="F4721" t="s">
        <v>158</v>
      </c>
      <c r="G4721" s="29">
        <v>0</v>
      </c>
      <c r="H4721" s="145"/>
      <c r="I4721" s="144">
        <v>0</v>
      </c>
      <c r="J4721" s="146">
        <f t="shared" si="50"/>
        <v>0</v>
      </c>
    </row>
    <row r="4722" spans="1:10" s="31" customFormat="1" x14ac:dyDescent="0.3">
      <c r="A4722">
        <v>2016</v>
      </c>
      <c r="B4722" t="s">
        <v>126</v>
      </c>
      <c r="C4722" t="str">
        <f>VLOOKUP(B4722,lookup!A:C,3,FALSE)</f>
        <v>Metropolitan Fire Authorities</v>
      </c>
      <c r="D4722" t="str">
        <f>VLOOKUP(B4722,lookup!A:D,4,FALSE)</f>
        <v>E31000044</v>
      </c>
      <c r="E4722" t="s">
        <v>178</v>
      </c>
      <c r="F4722" t="s">
        <v>158</v>
      </c>
      <c r="G4722" s="29">
        <v>0</v>
      </c>
      <c r="H4722" s="145"/>
      <c r="I4722" s="144">
        <v>0</v>
      </c>
      <c r="J4722" s="146">
        <f t="shared" si="50"/>
        <v>0</v>
      </c>
    </row>
    <row r="4723" spans="1:10" s="31" customFormat="1" x14ac:dyDescent="0.3">
      <c r="A4723">
        <v>2016</v>
      </c>
      <c r="B4723" t="s">
        <v>126</v>
      </c>
      <c r="C4723" t="str">
        <f>VLOOKUP(B4723,lookup!A:C,3,FALSE)</f>
        <v>Metropolitan Fire Authorities</v>
      </c>
      <c r="D4723" t="str">
        <f>VLOOKUP(B4723,lookup!A:D,4,FALSE)</f>
        <v>E31000044</v>
      </c>
      <c r="E4723" t="s">
        <v>179</v>
      </c>
      <c r="F4723" t="s">
        <v>158</v>
      </c>
      <c r="G4723" s="29">
        <v>0</v>
      </c>
      <c r="H4723" s="145"/>
      <c r="I4723" s="144">
        <v>0</v>
      </c>
      <c r="J4723" s="146">
        <f t="shared" si="50"/>
        <v>0</v>
      </c>
    </row>
    <row r="4724" spans="1:10" s="31" customFormat="1" x14ac:dyDescent="0.3">
      <c r="A4724">
        <v>2016</v>
      </c>
      <c r="B4724" t="s">
        <v>126</v>
      </c>
      <c r="C4724" t="str">
        <f>VLOOKUP(B4724,lookup!A:C,3,FALSE)</f>
        <v>Metropolitan Fire Authorities</v>
      </c>
      <c r="D4724" t="str">
        <f>VLOOKUP(B4724,lookup!A:D,4,FALSE)</f>
        <v>E31000044</v>
      </c>
      <c r="E4724" s="32" t="s">
        <v>1087</v>
      </c>
      <c r="F4724" t="s">
        <v>158</v>
      </c>
      <c r="G4724" s="29">
        <v>0</v>
      </c>
      <c r="H4724" s="145"/>
      <c r="I4724" s="144">
        <v>0</v>
      </c>
      <c r="J4724" s="146">
        <f t="shared" si="50"/>
        <v>0</v>
      </c>
    </row>
    <row r="4725" spans="1:10" s="31" customFormat="1" x14ac:dyDescent="0.3">
      <c r="A4725">
        <v>2016</v>
      </c>
      <c r="B4725" t="s">
        <v>126</v>
      </c>
      <c r="C4725" t="str">
        <f>VLOOKUP(B4725,lookup!A:C,3,FALSE)</f>
        <v>Metropolitan Fire Authorities</v>
      </c>
      <c r="D4725" t="str">
        <f>VLOOKUP(B4725,lookup!A:D,4,FALSE)</f>
        <v>E31000044</v>
      </c>
      <c r="E4725" t="s">
        <v>176</v>
      </c>
      <c r="F4725" t="s">
        <v>158</v>
      </c>
      <c r="G4725" s="29">
        <v>0</v>
      </c>
      <c r="H4725" s="145"/>
      <c r="I4725" s="144">
        <v>0</v>
      </c>
      <c r="J4725" s="146">
        <f t="shared" si="50"/>
        <v>0</v>
      </c>
    </row>
    <row r="4726" spans="1:10" s="31" customFormat="1" x14ac:dyDescent="0.3">
      <c r="A4726">
        <v>2016</v>
      </c>
      <c r="B4726" t="s">
        <v>126</v>
      </c>
      <c r="C4726" t="str">
        <f>VLOOKUP(B4726,lookup!A:C,3,FALSE)</f>
        <v>Metropolitan Fire Authorities</v>
      </c>
      <c r="D4726" t="str">
        <f>VLOOKUP(B4726,lookup!A:D,4,FALSE)</f>
        <v>E31000044</v>
      </c>
      <c r="E4726" t="s">
        <v>175</v>
      </c>
      <c r="F4726" t="s">
        <v>149</v>
      </c>
      <c r="G4726" s="29">
        <v>55</v>
      </c>
      <c r="H4726" s="145"/>
      <c r="I4726" s="144">
        <v>55</v>
      </c>
      <c r="J4726" s="146">
        <f t="shared" si="50"/>
        <v>0</v>
      </c>
    </row>
    <row r="4727" spans="1:10" s="31" customFormat="1" x14ac:dyDescent="0.3">
      <c r="A4727">
        <v>2016</v>
      </c>
      <c r="B4727" t="s">
        <v>126</v>
      </c>
      <c r="C4727" t="str">
        <f>VLOOKUP(B4727,lookup!A:C,3,FALSE)</f>
        <v>Metropolitan Fire Authorities</v>
      </c>
      <c r="D4727" t="str">
        <f>VLOOKUP(B4727,lookup!A:D,4,FALSE)</f>
        <v>E31000044</v>
      </c>
      <c r="E4727" t="s">
        <v>177</v>
      </c>
      <c r="F4727" t="s">
        <v>149</v>
      </c>
      <c r="G4727" s="29">
        <v>0</v>
      </c>
      <c r="H4727" s="145"/>
      <c r="I4727" s="144">
        <v>0</v>
      </c>
      <c r="J4727" s="146">
        <f t="shared" si="50"/>
        <v>0</v>
      </c>
    </row>
    <row r="4728" spans="1:10" s="31" customFormat="1" x14ac:dyDescent="0.3">
      <c r="A4728">
        <v>2016</v>
      </c>
      <c r="B4728" t="s">
        <v>126</v>
      </c>
      <c r="C4728" t="str">
        <f>VLOOKUP(B4728,lookup!A:C,3,FALSE)</f>
        <v>Metropolitan Fire Authorities</v>
      </c>
      <c r="D4728" t="str">
        <f>VLOOKUP(B4728,lookup!A:D,4,FALSE)</f>
        <v>E31000044</v>
      </c>
      <c r="E4728" t="s">
        <v>178</v>
      </c>
      <c r="F4728" t="s">
        <v>149</v>
      </c>
      <c r="G4728" s="29">
        <v>0</v>
      </c>
      <c r="H4728" s="145"/>
      <c r="I4728" s="144">
        <v>0</v>
      </c>
      <c r="J4728" s="146">
        <f t="shared" si="50"/>
        <v>0</v>
      </c>
    </row>
    <row r="4729" spans="1:10" s="31" customFormat="1" x14ac:dyDescent="0.3">
      <c r="A4729">
        <v>2016</v>
      </c>
      <c r="B4729" t="s">
        <v>126</v>
      </c>
      <c r="C4729" t="str">
        <f>VLOOKUP(B4729,lookup!A:C,3,FALSE)</f>
        <v>Metropolitan Fire Authorities</v>
      </c>
      <c r="D4729" t="str">
        <f>VLOOKUP(B4729,lookup!A:D,4,FALSE)</f>
        <v>E31000044</v>
      </c>
      <c r="E4729" t="s">
        <v>179</v>
      </c>
      <c r="F4729" t="s">
        <v>149</v>
      </c>
      <c r="G4729" s="29">
        <v>1</v>
      </c>
      <c r="H4729" s="145"/>
      <c r="I4729" s="144">
        <v>1</v>
      </c>
      <c r="J4729" s="146">
        <f t="shared" si="50"/>
        <v>0</v>
      </c>
    </row>
    <row r="4730" spans="1:10" s="31" customFormat="1" x14ac:dyDescent="0.3">
      <c r="A4730">
        <v>2016</v>
      </c>
      <c r="B4730" t="s">
        <v>126</v>
      </c>
      <c r="C4730" t="str">
        <f>VLOOKUP(B4730,lookup!A:C,3,FALSE)</f>
        <v>Metropolitan Fire Authorities</v>
      </c>
      <c r="D4730" t="str">
        <f>VLOOKUP(B4730,lookup!A:D,4,FALSE)</f>
        <v>E31000044</v>
      </c>
      <c r="E4730" s="32" t="s">
        <v>1087</v>
      </c>
      <c r="F4730" t="s">
        <v>149</v>
      </c>
      <c r="G4730" s="29">
        <v>0</v>
      </c>
      <c r="H4730" s="145"/>
      <c r="I4730" s="144">
        <v>0</v>
      </c>
      <c r="J4730" s="146">
        <f t="shared" si="50"/>
        <v>0</v>
      </c>
    </row>
    <row r="4731" spans="1:10" s="31" customFormat="1" x14ac:dyDescent="0.3">
      <c r="A4731">
        <v>2016</v>
      </c>
      <c r="B4731" t="s">
        <v>126</v>
      </c>
      <c r="C4731" t="str">
        <f>VLOOKUP(B4731,lookup!A:C,3,FALSE)</f>
        <v>Metropolitan Fire Authorities</v>
      </c>
      <c r="D4731" t="str">
        <f>VLOOKUP(B4731,lookup!A:D,4,FALSE)</f>
        <v>E31000044</v>
      </c>
      <c r="E4731" t="s">
        <v>176</v>
      </c>
      <c r="F4731" t="s">
        <v>149</v>
      </c>
      <c r="G4731" s="29">
        <v>1</v>
      </c>
      <c r="H4731" s="145"/>
      <c r="I4731" s="144">
        <v>1</v>
      </c>
      <c r="J4731" s="146">
        <f t="shared" si="50"/>
        <v>0</v>
      </c>
    </row>
    <row r="4732" spans="1:10" s="31" customFormat="1" x14ac:dyDescent="0.3">
      <c r="A4732">
        <v>2016</v>
      </c>
      <c r="B4732" t="s">
        <v>126</v>
      </c>
      <c r="C4732" t="str">
        <f>VLOOKUP(B4732,lookup!A:C,3,FALSE)</f>
        <v>Metropolitan Fire Authorities</v>
      </c>
      <c r="D4732" t="str">
        <f>VLOOKUP(B4732,lookup!A:D,4,FALSE)</f>
        <v>E31000044</v>
      </c>
      <c r="E4732" t="s">
        <v>175</v>
      </c>
      <c r="F4732" t="s">
        <v>150</v>
      </c>
      <c r="G4732" s="29">
        <v>374</v>
      </c>
      <c r="H4732" s="145"/>
      <c r="I4732" s="144">
        <v>374</v>
      </c>
      <c r="J4732" s="146">
        <f t="shared" si="50"/>
        <v>0</v>
      </c>
    </row>
    <row r="4733" spans="1:10" s="31" customFormat="1" x14ac:dyDescent="0.3">
      <c r="A4733">
        <v>2016</v>
      </c>
      <c r="B4733" t="s">
        <v>126</v>
      </c>
      <c r="C4733" t="str">
        <f>VLOOKUP(B4733,lookup!A:C,3,FALSE)</f>
        <v>Metropolitan Fire Authorities</v>
      </c>
      <c r="D4733" t="str">
        <f>VLOOKUP(B4733,lookup!A:D,4,FALSE)</f>
        <v>E31000044</v>
      </c>
      <c r="E4733" t="s">
        <v>177</v>
      </c>
      <c r="F4733" t="s">
        <v>150</v>
      </c>
      <c r="G4733" s="29">
        <v>12</v>
      </c>
      <c r="H4733" s="145"/>
      <c r="I4733" s="144">
        <v>12</v>
      </c>
      <c r="J4733" s="146">
        <f t="shared" si="50"/>
        <v>0</v>
      </c>
    </row>
    <row r="4734" spans="1:10" s="31" customFormat="1" x14ac:dyDescent="0.3">
      <c r="A4734">
        <v>2016</v>
      </c>
      <c r="B4734" t="s">
        <v>126</v>
      </c>
      <c r="C4734" t="str">
        <f>VLOOKUP(B4734,lookup!A:C,3,FALSE)</f>
        <v>Metropolitan Fire Authorities</v>
      </c>
      <c r="D4734" t="str">
        <f>VLOOKUP(B4734,lookup!A:D,4,FALSE)</f>
        <v>E31000044</v>
      </c>
      <c r="E4734" t="s">
        <v>178</v>
      </c>
      <c r="F4734" t="s">
        <v>150</v>
      </c>
      <c r="G4734" s="29">
        <v>41</v>
      </c>
      <c r="H4734" s="145"/>
      <c r="I4734" s="144">
        <v>41</v>
      </c>
      <c r="J4734" s="146">
        <f t="shared" si="50"/>
        <v>0</v>
      </c>
    </row>
    <row r="4735" spans="1:10" s="31" customFormat="1" x14ac:dyDescent="0.3">
      <c r="A4735">
        <v>2016</v>
      </c>
      <c r="B4735" t="s">
        <v>126</v>
      </c>
      <c r="C4735" t="str">
        <f>VLOOKUP(B4735,lookup!A:C,3,FALSE)</f>
        <v>Metropolitan Fire Authorities</v>
      </c>
      <c r="D4735" t="str">
        <f>VLOOKUP(B4735,lookup!A:D,4,FALSE)</f>
        <v>E31000044</v>
      </c>
      <c r="E4735" t="s">
        <v>179</v>
      </c>
      <c r="F4735" t="s">
        <v>150</v>
      </c>
      <c r="G4735" s="29">
        <v>23</v>
      </c>
      <c r="H4735" s="145"/>
      <c r="I4735" s="144">
        <v>23</v>
      </c>
      <c r="J4735" s="146">
        <f t="shared" si="50"/>
        <v>0</v>
      </c>
    </row>
    <row r="4736" spans="1:10" s="31" customFormat="1" x14ac:dyDescent="0.3">
      <c r="A4736">
        <v>2016</v>
      </c>
      <c r="B4736" t="s">
        <v>126</v>
      </c>
      <c r="C4736" t="str">
        <f>VLOOKUP(B4736,lookup!A:C,3,FALSE)</f>
        <v>Metropolitan Fire Authorities</v>
      </c>
      <c r="D4736" t="str">
        <f>VLOOKUP(B4736,lookup!A:D,4,FALSE)</f>
        <v>E31000044</v>
      </c>
      <c r="E4736" s="32" t="s">
        <v>1087</v>
      </c>
      <c r="F4736" t="s">
        <v>150</v>
      </c>
      <c r="G4736" s="29">
        <v>2</v>
      </c>
      <c r="H4736" s="145"/>
      <c r="I4736" s="144">
        <v>2</v>
      </c>
      <c r="J4736" s="146">
        <f t="shared" si="50"/>
        <v>0</v>
      </c>
    </row>
    <row r="4737" spans="1:10" s="31" customFormat="1" x14ac:dyDescent="0.3">
      <c r="A4737">
        <v>2016</v>
      </c>
      <c r="B4737" t="s">
        <v>126</v>
      </c>
      <c r="C4737" t="str">
        <f>VLOOKUP(B4737,lookup!A:C,3,FALSE)</f>
        <v>Metropolitan Fire Authorities</v>
      </c>
      <c r="D4737" t="str">
        <f>VLOOKUP(B4737,lookup!A:D,4,FALSE)</f>
        <v>E31000044</v>
      </c>
      <c r="E4737" t="s">
        <v>176</v>
      </c>
      <c r="F4737" t="s">
        <v>150</v>
      </c>
      <c r="G4737" s="29">
        <v>7</v>
      </c>
      <c r="H4737" s="145"/>
      <c r="I4737" s="144">
        <v>7</v>
      </c>
      <c r="J4737" s="146">
        <f t="shared" si="50"/>
        <v>0</v>
      </c>
    </row>
    <row r="4738" spans="1:10" s="31" customFormat="1" x14ac:dyDescent="0.3">
      <c r="A4738">
        <v>2016</v>
      </c>
      <c r="B4738" t="s">
        <v>129</v>
      </c>
      <c r="C4738" t="str">
        <f>VLOOKUP(B4738,lookup!A:C,3,FALSE)</f>
        <v>Non Metropolitan Fire Authorities</v>
      </c>
      <c r="D4738" t="str">
        <f>VLOOKUP(B4738,lookup!A:D,4,FALSE)</f>
        <v>E31000037</v>
      </c>
      <c r="E4738" t="s">
        <v>175</v>
      </c>
      <c r="F4738" t="s">
        <v>157</v>
      </c>
      <c r="G4738" s="29">
        <v>283</v>
      </c>
      <c r="H4738" s="145"/>
      <c r="I4738" s="144">
        <v>283</v>
      </c>
      <c r="J4738" s="146">
        <f t="shared" si="50"/>
        <v>0</v>
      </c>
    </row>
    <row r="4739" spans="1:10" s="31" customFormat="1" x14ac:dyDescent="0.3">
      <c r="A4739">
        <v>2016</v>
      </c>
      <c r="B4739" t="s">
        <v>129</v>
      </c>
      <c r="C4739" t="str">
        <f>VLOOKUP(B4739,lookup!A:C,3,FALSE)</f>
        <v>Non Metropolitan Fire Authorities</v>
      </c>
      <c r="D4739" t="str">
        <f>VLOOKUP(B4739,lookup!A:D,4,FALSE)</f>
        <v>E31000037</v>
      </c>
      <c r="E4739" t="s">
        <v>177</v>
      </c>
      <c r="F4739" t="s">
        <v>157</v>
      </c>
      <c r="G4739" s="29">
        <v>1</v>
      </c>
      <c r="H4739" s="145"/>
      <c r="I4739" s="144">
        <v>1</v>
      </c>
      <c r="J4739" s="146">
        <f t="shared" ref="J4739:J4802" si="51">G4739-I4739</f>
        <v>0</v>
      </c>
    </row>
    <row r="4740" spans="1:10" s="31" customFormat="1" x14ac:dyDescent="0.3">
      <c r="A4740">
        <v>2016</v>
      </c>
      <c r="B4740" t="s">
        <v>129</v>
      </c>
      <c r="C4740" t="str">
        <f>VLOOKUP(B4740,lookup!A:C,3,FALSE)</f>
        <v>Non Metropolitan Fire Authorities</v>
      </c>
      <c r="D4740" t="str">
        <f>VLOOKUP(B4740,lookup!A:D,4,FALSE)</f>
        <v>E31000037</v>
      </c>
      <c r="E4740" t="s">
        <v>178</v>
      </c>
      <c r="F4740" t="s">
        <v>157</v>
      </c>
      <c r="G4740" s="29">
        <v>0</v>
      </c>
      <c r="H4740" s="145"/>
      <c r="I4740" s="144">
        <v>0</v>
      </c>
      <c r="J4740" s="146">
        <f t="shared" si="51"/>
        <v>0</v>
      </c>
    </row>
    <row r="4741" spans="1:10" s="31" customFormat="1" x14ac:dyDescent="0.3">
      <c r="A4741">
        <v>2016</v>
      </c>
      <c r="B4741" t="s">
        <v>129</v>
      </c>
      <c r="C4741" t="str">
        <f>VLOOKUP(B4741,lookup!A:C,3,FALSE)</f>
        <v>Non Metropolitan Fire Authorities</v>
      </c>
      <c r="D4741" t="str">
        <f>VLOOKUP(B4741,lookup!A:D,4,FALSE)</f>
        <v>E31000037</v>
      </c>
      <c r="E4741" t="s">
        <v>179</v>
      </c>
      <c r="F4741" t="s">
        <v>157</v>
      </c>
      <c r="G4741" s="29">
        <v>0</v>
      </c>
      <c r="H4741" s="145"/>
      <c r="I4741" s="144">
        <v>0</v>
      </c>
      <c r="J4741" s="146">
        <f t="shared" si="51"/>
        <v>0</v>
      </c>
    </row>
    <row r="4742" spans="1:10" s="31" customFormat="1" x14ac:dyDescent="0.3">
      <c r="A4742">
        <v>2016</v>
      </c>
      <c r="B4742" t="s">
        <v>129</v>
      </c>
      <c r="C4742" t="str">
        <f>VLOOKUP(B4742,lookup!A:C,3,FALSE)</f>
        <v>Non Metropolitan Fire Authorities</v>
      </c>
      <c r="D4742" t="str">
        <f>VLOOKUP(B4742,lookup!A:D,4,FALSE)</f>
        <v>E31000037</v>
      </c>
      <c r="E4742" s="32" t="s">
        <v>1087</v>
      </c>
      <c r="F4742" t="s">
        <v>157</v>
      </c>
      <c r="G4742" s="29">
        <v>1</v>
      </c>
      <c r="H4742" s="145"/>
      <c r="I4742" s="144">
        <v>1</v>
      </c>
      <c r="J4742" s="146">
        <f t="shared" si="51"/>
        <v>0</v>
      </c>
    </row>
    <row r="4743" spans="1:10" s="31" customFormat="1" x14ac:dyDescent="0.3">
      <c r="A4743">
        <v>2016</v>
      </c>
      <c r="B4743" t="s">
        <v>129</v>
      </c>
      <c r="C4743" t="str">
        <f>VLOOKUP(B4743,lookup!A:C,3,FALSE)</f>
        <v>Non Metropolitan Fire Authorities</v>
      </c>
      <c r="D4743" t="str">
        <f>VLOOKUP(B4743,lookup!A:D,4,FALSE)</f>
        <v>E31000037</v>
      </c>
      <c r="E4743" t="s">
        <v>176</v>
      </c>
      <c r="F4743" t="s">
        <v>157</v>
      </c>
      <c r="G4743" s="29">
        <v>29</v>
      </c>
      <c r="H4743" s="145"/>
      <c r="I4743" s="144">
        <v>29</v>
      </c>
      <c r="J4743" s="146">
        <f t="shared" si="51"/>
        <v>0</v>
      </c>
    </row>
    <row r="4744" spans="1:10" s="31" customFormat="1" x14ac:dyDescent="0.3">
      <c r="A4744">
        <v>2016</v>
      </c>
      <c r="B4744" t="s">
        <v>129</v>
      </c>
      <c r="C4744" t="str">
        <f>VLOOKUP(B4744,lookup!A:C,3,FALSE)</f>
        <v>Non Metropolitan Fire Authorities</v>
      </c>
      <c r="D4744" t="str">
        <f>VLOOKUP(B4744,lookup!A:D,4,FALSE)</f>
        <v>E31000037</v>
      </c>
      <c r="E4744" t="s">
        <v>175</v>
      </c>
      <c r="F4744" t="s">
        <v>158</v>
      </c>
      <c r="G4744" s="29">
        <v>166</v>
      </c>
      <c r="H4744" s="145"/>
      <c r="I4744" s="144">
        <v>166</v>
      </c>
      <c r="J4744" s="146">
        <f t="shared" si="51"/>
        <v>0</v>
      </c>
    </row>
    <row r="4745" spans="1:10" s="31" customFormat="1" x14ac:dyDescent="0.3">
      <c r="A4745">
        <v>2016</v>
      </c>
      <c r="B4745" t="s">
        <v>129</v>
      </c>
      <c r="C4745" t="str">
        <f>VLOOKUP(B4745,lookup!A:C,3,FALSE)</f>
        <v>Non Metropolitan Fire Authorities</v>
      </c>
      <c r="D4745" t="str">
        <f>VLOOKUP(B4745,lookup!A:D,4,FALSE)</f>
        <v>E31000037</v>
      </c>
      <c r="E4745" t="s">
        <v>177</v>
      </c>
      <c r="F4745" t="s">
        <v>158</v>
      </c>
      <c r="G4745" s="29">
        <v>1</v>
      </c>
      <c r="H4745" s="145"/>
      <c r="I4745" s="144">
        <v>1</v>
      </c>
      <c r="J4745" s="146">
        <f t="shared" si="51"/>
        <v>0</v>
      </c>
    </row>
    <row r="4746" spans="1:10" s="31" customFormat="1" x14ac:dyDescent="0.3">
      <c r="A4746">
        <v>2016</v>
      </c>
      <c r="B4746" t="s">
        <v>129</v>
      </c>
      <c r="C4746" t="str">
        <f>VLOOKUP(B4746,lookup!A:C,3,FALSE)</f>
        <v>Non Metropolitan Fire Authorities</v>
      </c>
      <c r="D4746" t="str">
        <f>VLOOKUP(B4746,lookup!A:D,4,FALSE)</f>
        <v>E31000037</v>
      </c>
      <c r="E4746" t="s">
        <v>178</v>
      </c>
      <c r="F4746" t="s">
        <v>158</v>
      </c>
      <c r="G4746" s="29">
        <v>0</v>
      </c>
      <c r="H4746" s="145"/>
      <c r="I4746" s="144">
        <v>0</v>
      </c>
      <c r="J4746" s="146">
        <f t="shared" si="51"/>
        <v>0</v>
      </c>
    </row>
    <row r="4747" spans="1:10" s="31" customFormat="1" x14ac:dyDescent="0.3">
      <c r="A4747">
        <v>2016</v>
      </c>
      <c r="B4747" t="s">
        <v>129</v>
      </c>
      <c r="C4747" t="str">
        <f>VLOOKUP(B4747,lookup!A:C,3,FALSE)</f>
        <v>Non Metropolitan Fire Authorities</v>
      </c>
      <c r="D4747" t="str">
        <f>VLOOKUP(B4747,lookup!A:D,4,FALSE)</f>
        <v>E31000037</v>
      </c>
      <c r="E4747" t="s">
        <v>179</v>
      </c>
      <c r="F4747" t="s">
        <v>158</v>
      </c>
      <c r="G4747" s="29">
        <v>0</v>
      </c>
      <c r="H4747" s="145"/>
      <c r="I4747" s="144">
        <v>0</v>
      </c>
      <c r="J4747" s="146">
        <f t="shared" si="51"/>
        <v>0</v>
      </c>
    </row>
    <row r="4748" spans="1:10" s="31" customFormat="1" x14ac:dyDescent="0.3">
      <c r="A4748">
        <v>2016</v>
      </c>
      <c r="B4748" t="s">
        <v>129</v>
      </c>
      <c r="C4748" t="str">
        <f>VLOOKUP(B4748,lookup!A:C,3,FALSE)</f>
        <v>Non Metropolitan Fire Authorities</v>
      </c>
      <c r="D4748" t="str">
        <f>VLOOKUP(B4748,lookup!A:D,4,FALSE)</f>
        <v>E31000037</v>
      </c>
      <c r="E4748" s="32" t="s">
        <v>1087</v>
      </c>
      <c r="F4748" t="s">
        <v>158</v>
      </c>
      <c r="G4748" s="29">
        <v>0</v>
      </c>
      <c r="H4748" s="145"/>
      <c r="I4748" s="144">
        <v>0</v>
      </c>
      <c r="J4748" s="146">
        <f t="shared" si="51"/>
        <v>0</v>
      </c>
    </row>
    <row r="4749" spans="1:10" s="31" customFormat="1" x14ac:dyDescent="0.3">
      <c r="A4749">
        <v>2016</v>
      </c>
      <c r="B4749" t="s">
        <v>129</v>
      </c>
      <c r="C4749" t="str">
        <f>VLOOKUP(B4749,lookup!A:C,3,FALSE)</f>
        <v>Non Metropolitan Fire Authorities</v>
      </c>
      <c r="D4749" t="str">
        <f>VLOOKUP(B4749,lookup!A:D,4,FALSE)</f>
        <v>E31000037</v>
      </c>
      <c r="E4749" t="s">
        <v>176</v>
      </c>
      <c r="F4749" t="s">
        <v>158</v>
      </c>
      <c r="G4749" s="29">
        <v>114</v>
      </c>
      <c r="H4749" s="145"/>
      <c r="I4749" s="144">
        <v>114</v>
      </c>
      <c r="J4749" s="146">
        <f t="shared" si="51"/>
        <v>0</v>
      </c>
    </row>
    <row r="4750" spans="1:10" s="31" customFormat="1" x14ac:dyDescent="0.3">
      <c r="A4750">
        <v>2016</v>
      </c>
      <c r="B4750" t="s">
        <v>129</v>
      </c>
      <c r="C4750" t="str">
        <f>VLOOKUP(B4750,lookup!A:C,3,FALSE)</f>
        <v>Non Metropolitan Fire Authorities</v>
      </c>
      <c r="D4750" t="str">
        <f>VLOOKUP(B4750,lookup!A:D,4,FALSE)</f>
        <v>E31000037</v>
      </c>
      <c r="E4750" t="s">
        <v>175</v>
      </c>
      <c r="F4750" t="s">
        <v>149</v>
      </c>
      <c r="G4750" s="29">
        <v>0</v>
      </c>
      <c r="H4750" s="145"/>
      <c r="I4750" s="144">
        <v>0</v>
      </c>
      <c r="J4750" s="146">
        <f t="shared" si="51"/>
        <v>0</v>
      </c>
    </row>
    <row r="4751" spans="1:10" s="31" customFormat="1" x14ac:dyDescent="0.3">
      <c r="A4751">
        <v>2016</v>
      </c>
      <c r="B4751" t="s">
        <v>129</v>
      </c>
      <c r="C4751" t="str">
        <f>VLOOKUP(B4751,lookup!A:C,3,FALSE)</f>
        <v>Non Metropolitan Fire Authorities</v>
      </c>
      <c r="D4751" t="str">
        <f>VLOOKUP(B4751,lookup!A:D,4,FALSE)</f>
        <v>E31000037</v>
      </c>
      <c r="E4751" t="s">
        <v>177</v>
      </c>
      <c r="F4751" t="s">
        <v>149</v>
      </c>
      <c r="G4751" s="29">
        <v>0</v>
      </c>
      <c r="H4751" s="145"/>
      <c r="I4751" s="144">
        <v>0</v>
      </c>
      <c r="J4751" s="146">
        <f t="shared" si="51"/>
        <v>0</v>
      </c>
    </row>
    <row r="4752" spans="1:10" s="31" customFormat="1" x14ac:dyDescent="0.3">
      <c r="A4752">
        <v>2016</v>
      </c>
      <c r="B4752" t="s">
        <v>129</v>
      </c>
      <c r="C4752" t="str">
        <f>VLOOKUP(B4752,lookup!A:C,3,FALSE)</f>
        <v>Non Metropolitan Fire Authorities</v>
      </c>
      <c r="D4752" t="str">
        <f>VLOOKUP(B4752,lookup!A:D,4,FALSE)</f>
        <v>E31000037</v>
      </c>
      <c r="E4752" t="s">
        <v>178</v>
      </c>
      <c r="F4752" t="s">
        <v>149</v>
      </c>
      <c r="G4752" s="29">
        <v>0</v>
      </c>
      <c r="H4752" s="145"/>
      <c r="I4752" s="144">
        <v>0</v>
      </c>
      <c r="J4752" s="146">
        <f t="shared" si="51"/>
        <v>0</v>
      </c>
    </row>
    <row r="4753" spans="1:10" s="31" customFormat="1" x14ac:dyDescent="0.3">
      <c r="A4753">
        <v>2016</v>
      </c>
      <c r="B4753" t="s">
        <v>129</v>
      </c>
      <c r="C4753" t="str">
        <f>VLOOKUP(B4753,lookup!A:C,3,FALSE)</f>
        <v>Non Metropolitan Fire Authorities</v>
      </c>
      <c r="D4753" t="str">
        <f>VLOOKUP(B4753,lookup!A:D,4,FALSE)</f>
        <v>E31000037</v>
      </c>
      <c r="E4753" t="s">
        <v>179</v>
      </c>
      <c r="F4753" t="s">
        <v>149</v>
      </c>
      <c r="G4753" s="29">
        <v>0</v>
      </c>
      <c r="H4753" s="145"/>
      <c r="I4753" s="144">
        <v>0</v>
      </c>
      <c r="J4753" s="146">
        <f t="shared" si="51"/>
        <v>0</v>
      </c>
    </row>
    <row r="4754" spans="1:10" s="31" customFormat="1" x14ac:dyDescent="0.3">
      <c r="A4754">
        <v>2016</v>
      </c>
      <c r="B4754" t="s">
        <v>129</v>
      </c>
      <c r="C4754" t="str">
        <f>VLOOKUP(B4754,lookup!A:C,3,FALSE)</f>
        <v>Non Metropolitan Fire Authorities</v>
      </c>
      <c r="D4754" t="str">
        <f>VLOOKUP(B4754,lookup!A:D,4,FALSE)</f>
        <v>E31000037</v>
      </c>
      <c r="E4754" s="32" t="s">
        <v>1087</v>
      </c>
      <c r="F4754" t="s">
        <v>149</v>
      </c>
      <c r="G4754" s="29">
        <v>0</v>
      </c>
      <c r="H4754" s="145"/>
      <c r="I4754" s="144">
        <v>0</v>
      </c>
      <c r="J4754" s="146">
        <f t="shared" si="51"/>
        <v>0</v>
      </c>
    </row>
    <row r="4755" spans="1:10" s="31" customFormat="1" x14ac:dyDescent="0.3">
      <c r="A4755">
        <v>2016</v>
      </c>
      <c r="B4755" t="s">
        <v>129</v>
      </c>
      <c r="C4755" t="str">
        <f>VLOOKUP(B4755,lookup!A:C,3,FALSE)</f>
        <v>Non Metropolitan Fire Authorities</v>
      </c>
      <c r="D4755" t="str">
        <f>VLOOKUP(B4755,lookup!A:D,4,FALSE)</f>
        <v>E31000037</v>
      </c>
      <c r="E4755" t="s">
        <v>176</v>
      </c>
      <c r="F4755" t="s">
        <v>149</v>
      </c>
      <c r="G4755" s="29">
        <v>0</v>
      </c>
      <c r="H4755" s="145"/>
      <c r="I4755" s="144">
        <v>0</v>
      </c>
      <c r="J4755" s="146">
        <f t="shared" si="51"/>
        <v>0</v>
      </c>
    </row>
    <row r="4756" spans="1:10" s="31" customFormat="1" x14ac:dyDescent="0.3">
      <c r="A4756">
        <v>2016</v>
      </c>
      <c r="B4756" t="s">
        <v>129</v>
      </c>
      <c r="C4756" t="str">
        <f>VLOOKUP(B4756,lookup!A:C,3,FALSE)</f>
        <v>Non Metropolitan Fire Authorities</v>
      </c>
      <c r="D4756" t="str">
        <f>VLOOKUP(B4756,lookup!A:D,4,FALSE)</f>
        <v>E31000037</v>
      </c>
      <c r="E4756" t="s">
        <v>175</v>
      </c>
      <c r="F4756" t="s">
        <v>150</v>
      </c>
      <c r="G4756" s="29">
        <v>65</v>
      </c>
      <c r="H4756" s="145"/>
      <c r="I4756" s="144">
        <v>65</v>
      </c>
      <c r="J4756" s="146">
        <f t="shared" si="51"/>
        <v>0</v>
      </c>
    </row>
    <row r="4757" spans="1:10" s="31" customFormat="1" x14ac:dyDescent="0.3">
      <c r="A4757">
        <v>2016</v>
      </c>
      <c r="B4757" t="s">
        <v>129</v>
      </c>
      <c r="C4757" t="str">
        <f>VLOOKUP(B4757,lookup!A:C,3,FALSE)</f>
        <v>Non Metropolitan Fire Authorities</v>
      </c>
      <c r="D4757" t="str">
        <f>VLOOKUP(B4757,lookup!A:D,4,FALSE)</f>
        <v>E31000037</v>
      </c>
      <c r="E4757" t="s">
        <v>177</v>
      </c>
      <c r="F4757" t="s">
        <v>150</v>
      </c>
      <c r="G4757" s="29">
        <v>0</v>
      </c>
      <c r="H4757" s="145"/>
      <c r="I4757" s="144">
        <v>0</v>
      </c>
      <c r="J4757" s="146">
        <f t="shared" si="51"/>
        <v>0</v>
      </c>
    </row>
    <row r="4758" spans="1:10" s="31" customFormat="1" x14ac:dyDescent="0.3">
      <c r="A4758">
        <v>2016</v>
      </c>
      <c r="B4758" t="s">
        <v>129</v>
      </c>
      <c r="C4758" t="str">
        <f>VLOOKUP(B4758,lookup!A:C,3,FALSE)</f>
        <v>Non Metropolitan Fire Authorities</v>
      </c>
      <c r="D4758" t="str">
        <f>VLOOKUP(B4758,lookup!A:D,4,FALSE)</f>
        <v>E31000037</v>
      </c>
      <c r="E4758" t="s">
        <v>178</v>
      </c>
      <c r="F4758" t="s">
        <v>150</v>
      </c>
      <c r="G4758" s="29">
        <v>0</v>
      </c>
      <c r="H4758" s="145"/>
      <c r="I4758" s="144">
        <v>0</v>
      </c>
      <c r="J4758" s="146">
        <f t="shared" si="51"/>
        <v>0</v>
      </c>
    </row>
    <row r="4759" spans="1:10" s="31" customFormat="1" x14ac:dyDescent="0.3">
      <c r="A4759">
        <v>2016</v>
      </c>
      <c r="B4759" t="s">
        <v>129</v>
      </c>
      <c r="C4759" t="str">
        <f>VLOOKUP(B4759,lookup!A:C,3,FALSE)</f>
        <v>Non Metropolitan Fire Authorities</v>
      </c>
      <c r="D4759" t="str">
        <f>VLOOKUP(B4759,lookup!A:D,4,FALSE)</f>
        <v>E31000037</v>
      </c>
      <c r="E4759" t="s">
        <v>179</v>
      </c>
      <c r="F4759" t="s">
        <v>150</v>
      </c>
      <c r="G4759" s="29">
        <v>0</v>
      </c>
      <c r="H4759" s="145"/>
      <c r="I4759" s="144">
        <v>0</v>
      </c>
      <c r="J4759" s="146">
        <f t="shared" si="51"/>
        <v>0</v>
      </c>
    </row>
    <row r="4760" spans="1:10" s="31" customFormat="1" x14ac:dyDescent="0.3">
      <c r="A4760">
        <v>2016</v>
      </c>
      <c r="B4760" t="s">
        <v>129</v>
      </c>
      <c r="C4760" t="str">
        <f>VLOOKUP(B4760,lookup!A:C,3,FALSE)</f>
        <v>Non Metropolitan Fire Authorities</v>
      </c>
      <c r="D4760" t="str">
        <f>VLOOKUP(B4760,lookup!A:D,4,FALSE)</f>
        <v>E31000037</v>
      </c>
      <c r="E4760" s="32" t="s">
        <v>1087</v>
      </c>
      <c r="F4760" t="s">
        <v>150</v>
      </c>
      <c r="G4760" s="29">
        <v>0</v>
      </c>
      <c r="H4760" s="145"/>
      <c r="I4760" s="144">
        <v>0</v>
      </c>
      <c r="J4760" s="146">
        <f t="shared" si="51"/>
        <v>0</v>
      </c>
    </row>
    <row r="4761" spans="1:10" s="31" customFormat="1" x14ac:dyDescent="0.3">
      <c r="A4761">
        <v>2016</v>
      </c>
      <c r="B4761" t="s">
        <v>129</v>
      </c>
      <c r="C4761" t="str">
        <f>VLOOKUP(B4761,lookup!A:C,3,FALSE)</f>
        <v>Non Metropolitan Fire Authorities</v>
      </c>
      <c r="D4761" t="str">
        <f>VLOOKUP(B4761,lookup!A:D,4,FALSE)</f>
        <v>E31000037</v>
      </c>
      <c r="E4761" t="s">
        <v>176</v>
      </c>
      <c r="F4761" t="s">
        <v>150</v>
      </c>
      <c r="G4761" s="29">
        <v>37</v>
      </c>
      <c r="H4761" s="145"/>
      <c r="I4761" s="144">
        <v>37</v>
      </c>
      <c r="J4761" s="146">
        <f t="shared" si="51"/>
        <v>0</v>
      </c>
    </row>
    <row r="4762" spans="1:10" s="31" customFormat="1" x14ac:dyDescent="0.3">
      <c r="A4762">
        <v>2016</v>
      </c>
      <c r="B4762" t="s">
        <v>132</v>
      </c>
      <c r="C4762" t="str">
        <f>VLOOKUP(B4762,lookup!A:C,3,FALSE)</f>
        <v>Metropolitan Fire Authorities</v>
      </c>
      <c r="D4762" t="str">
        <f>VLOOKUP(B4762,lookup!A:D,4,FALSE)</f>
        <v>E31000045</v>
      </c>
      <c r="E4762" t="s">
        <v>175</v>
      </c>
      <c r="F4762" t="s">
        <v>157</v>
      </c>
      <c r="G4762" s="29">
        <v>1011</v>
      </c>
      <c r="H4762" s="145"/>
      <c r="I4762" s="144">
        <v>1011</v>
      </c>
      <c r="J4762" s="146">
        <f t="shared" si="51"/>
        <v>0</v>
      </c>
    </row>
    <row r="4763" spans="1:10" s="31" customFormat="1" x14ac:dyDescent="0.3">
      <c r="A4763">
        <v>2016</v>
      </c>
      <c r="B4763" t="s">
        <v>132</v>
      </c>
      <c r="C4763" t="str">
        <f>VLOOKUP(B4763,lookup!A:C,3,FALSE)</f>
        <v>Metropolitan Fire Authorities</v>
      </c>
      <c r="D4763" t="str">
        <f>VLOOKUP(B4763,lookup!A:D,4,FALSE)</f>
        <v>E31000045</v>
      </c>
      <c r="E4763" t="s">
        <v>177</v>
      </c>
      <c r="F4763" t="s">
        <v>157</v>
      </c>
      <c r="G4763" s="29">
        <v>20</v>
      </c>
      <c r="H4763" s="145"/>
      <c r="I4763" s="144">
        <v>20</v>
      </c>
      <c r="J4763" s="146">
        <f t="shared" si="51"/>
        <v>0</v>
      </c>
    </row>
    <row r="4764" spans="1:10" s="31" customFormat="1" x14ac:dyDescent="0.3">
      <c r="A4764">
        <v>2016</v>
      </c>
      <c r="B4764" t="s">
        <v>132</v>
      </c>
      <c r="C4764" t="str">
        <f>VLOOKUP(B4764,lookup!A:C,3,FALSE)</f>
        <v>Metropolitan Fire Authorities</v>
      </c>
      <c r="D4764" t="str">
        <f>VLOOKUP(B4764,lookup!A:D,4,FALSE)</f>
        <v>E31000045</v>
      </c>
      <c r="E4764" t="s">
        <v>178</v>
      </c>
      <c r="F4764" t="s">
        <v>157</v>
      </c>
      <c r="G4764" s="29">
        <v>15</v>
      </c>
      <c r="H4764" s="145"/>
      <c r="I4764" s="144">
        <v>15</v>
      </c>
      <c r="J4764" s="146">
        <f t="shared" si="51"/>
        <v>0</v>
      </c>
    </row>
    <row r="4765" spans="1:10" s="31" customFormat="1" x14ac:dyDescent="0.3">
      <c r="A4765">
        <v>2016</v>
      </c>
      <c r="B4765" t="s">
        <v>132</v>
      </c>
      <c r="C4765" t="str">
        <f>VLOOKUP(B4765,lookup!A:C,3,FALSE)</f>
        <v>Metropolitan Fire Authorities</v>
      </c>
      <c r="D4765" t="str">
        <f>VLOOKUP(B4765,lookup!A:D,4,FALSE)</f>
        <v>E31000045</v>
      </c>
      <c r="E4765" t="s">
        <v>179</v>
      </c>
      <c r="F4765" t="s">
        <v>157</v>
      </c>
      <c r="G4765" s="29">
        <v>5</v>
      </c>
      <c r="H4765" s="145"/>
      <c r="I4765" s="144">
        <v>5</v>
      </c>
      <c r="J4765" s="146">
        <f t="shared" si="51"/>
        <v>0</v>
      </c>
    </row>
    <row r="4766" spans="1:10" s="31" customFormat="1" x14ac:dyDescent="0.3">
      <c r="A4766">
        <v>2016</v>
      </c>
      <c r="B4766" t="s">
        <v>132</v>
      </c>
      <c r="C4766" t="str">
        <f>VLOOKUP(B4766,lookup!A:C,3,FALSE)</f>
        <v>Metropolitan Fire Authorities</v>
      </c>
      <c r="D4766" t="str">
        <f>VLOOKUP(B4766,lookup!A:D,4,FALSE)</f>
        <v>E31000045</v>
      </c>
      <c r="E4766" s="32" t="s">
        <v>1087</v>
      </c>
      <c r="F4766" t="s">
        <v>157</v>
      </c>
      <c r="G4766" s="29">
        <v>2</v>
      </c>
      <c r="H4766" s="145"/>
      <c r="I4766" s="144">
        <v>2</v>
      </c>
      <c r="J4766" s="146">
        <f t="shared" si="51"/>
        <v>0</v>
      </c>
    </row>
    <row r="4767" spans="1:10" s="31" customFormat="1" x14ac:dyDescent="0.3">
      <c r="A4767">
        <v>2016</v>
      </c>
      <c r="B4767" t="s">
        <v>132</v>
      </c>
      <c r="C4767" t="str">
        <f>VLOOKUP(B4767,lookup!A:C,3,FALSE)</f>
        <v>Metropolitan Fire Authorities</v>
      </c>
      <c r="D4767" t="str">
        <f>VLOOKUP(B4767,lookup!A:D,4,FALSE)</f>
        <v>E31000045</v>
      </c>
      <c r="E4767" t="s">
        <v>176</v>
      </c>
      <c r="F4767" t="s">
        <v>157</v>
      </c>
      <c r="G4767" s="29">
        <v>0</v>
      </c>
      <c r="H4767" s="145"/>
      <c r="I4767" s="144">
        <v>0</v>
      </c>
      <c r="J4767" s="146">
        <f t="shared" si="51"/>
        <v>0</v>
      </c>
    </row>
    <row r="4768" spans="1:10" s="31" customFormat="1" x14ac:dyDescent="0.3">
      <c r="A4768">
        <v>2016</v>
      </c>
      <c r="B4768" t="s">
        <v>132</v>
      </c>
      <c r="C4768" t="str">
        <f>VLOOKUP(B4768,lookup!A:C,3,FALSE)</f>
        <v>Metropolitan Fire Authorities</v>
      </c>
      <c r="D4768" t="str">
        <f>VLOOKUP(B4768,lookup!A:D,4,FALSE)</f>
        <v>E31000045</v>
      </c>
      <c r="E4768" t="s">
        <v>175</v>
      </c>
      <c r="F4768" t="s">
        <v>158</v>
      </c>
      <c r="G4768" s="29">
        <v>132</v>
      </c>
      <c r="H4768" s="145"/>
      <c r="I4768" s="144">
        <v>132</v>
      </c>
      <c r="J4768" s="146">
        <f t="shared" si="51"/>
        <v>0</v>
      </c>
    </row>
    <row r="4769" spans="1:10" s="31" customFormat="1" x14ac:dyDescent="0.3">
      <c r="A4769">
        <v>2016</v>
      </c>
      <c r="B4769" t="s">
        <v>132</v>
      </c>
      <c r="C4769" t="str">
        <f>VLOOKUP(B4769,lookup!A:C,3,FALSE)</f>
        <v>Metropolitan Fire Authorities</v>
      </c>
      <c r="D4769" t="str">
        <f>VLOOKUP(B4769,lookup!A:D,4,FALSE)</f>
        <v>E31000045</v>
      </c>
      <c r="E4769" t="s">
        <v>177</v>
      </c>
      <c r="F4769" t="s">
        <v>158</v>
      </c>
      <c r="G4769" s="29">
        <v>0</v>
      </c>
      <c r="H4769" s="145"/>
      <c r="I4769" s="144">
        <v>0</v>
      </c>
      <c r="J4769" s="146">
        <f t="shared" si="51"/>
        <v>0</v>
      </c>
    </row>
    <row r="4770" spans="1:10" s="31" customFormat="1" x14ac:dyDescent="0.3">
      <c r="A4770">
        <v>2016</v>
      </c>
      <c r="B4770" t="s">
        <v>132</v>
      </c>
      <c r="C4770" t="str">
        <f>VLOOKUP(B4770,lookup!A:C,3,FALSE)</f>
        <v>Metropolitan Fire Authorities</v>
      </c>
      <c r="D4770" t="str">
        <f>VLOOKUP(B4770,lookup!A:D,4,FALSE)</f>
        <v>E31000045</v>
      </c>
      <c r="E4770" t="s">
        <v>178</v>
      </c>
      <c r="F4770" t="s">
        <v>158</v>
      </c>
      <c r="G4770" s="29">
        <v>0</v>
      </c>
      <c r="H4770" s="145"/>
      <c r="I4770" s="144">
        <v>0</v>
      </c>
      <c r="J4770" s="146">
        <f t="shared" si="51"/>
        <v>0</v>
      </c>
    </row>
    <row r="4771" spans="1:10" s="31" customFormat="1" x14ac:dyDescent="0.3">
      <c r="A4771">
        <v>2016</v>
      </c>
      <c r="B4771" t="s">
        <v>132</v>
      </c>
      <c r="C4771" t="str">
        <f>VLOOKUP(B4771,lookup!A:C,3,FALSE)</f>
        <v>Metropolitan Fire Authorities</v>
      </c>
      <c r="D4771" t="str">
        <f>VLOOKUP(B4771,lookup!A:D,4,FALSE)</f>
        <v>E31000045</v>
      </c>
      <c r="E4771" t="s">
        <v>179</v>
      </c>
      <c r="F4771" t="s">
        <v>158</v>
      </c>
      <c r="G4771" s="29">
        <v>0</v>
      </c>
      <c r="H4771" s="145"/>
      <c r="I4771" s="144">
        <v>0</v>
      </c>
      <c r="J4771" s="146">
        <f t="shared" si="51"/>
        <v>0</v>
      </c>
    </row>
    <row r="4772" spans="1:10" s="31" customFormat="1" x14ac:dyDescent="0.3">
      <c r="A4772">
        <v>2016</v>
      </c>
      <c r="B4772" t="s">
        <v>132</v>
      </c>
      <c r="C4772" t="str">
        <f>VLOOKUP(B4772,lookup!A:C,3,FALSE)</f>
        <v>Metropolitan Fire Authorities</v>
      </c>
      <c r="D4772" t="str">
        <f>VLOOKUP(B4772,lookup!A:D,4,FALSE)</f>
        <v>E31000045</v>
      </c>
      <c r="E4772" s="32" t="s">
        <v>1087</v>
      </c>
      <c r="F4772" t="s">
        <v>158</v>
      </c>
      <c r="G4772" s="29">
        <v>0</v>
      </c>
      <c r="H4772" s="145"/>
      <c r="I4772" s="144">
        <v>0</v>
      </c>
      <c r="J4772" s="146">
        <f t="shared" si="51"/>
        <v>0</v>
      </c>
    </row>
    <row r="4773" spans="1:10" s="31" customFormat="1" x14ac:dyDescent="0.3">
      <c r="A4773">
        <v>2016</v>
      </c>
      <c r="B4773" t="s">
        <v>132</v>
      </c>
      <c r="C4773" t="str">
        <f>VLOOKUP(B4773,lookup!A:C,3,FALSE)</f>
        <v>Metropolitan Fire Authorities</v>
      </c>
      <c r="D4773" t="str">
        <f>VLOOKUP(B4773,lookup!A:D,4,FALSE)</f>
        <v>E31000045</v>
      </c>
      <c r="E4773" t="s">
        <v>176</v>
      </c>
      <c r="F4773" t="s">
        <v>158</v>
      </c>
      <c r="G4773" s="29">
        <v>1</v>
      </c>
      <c r="H4773" s="145"/>
      <c r="I4773" s="144">
        <v>1</v>
      </c>
      <c r="J4773" s="146">
        <f t="shared" si="51"/>
        <v>0</v>
      </c>
    </row>
    <row r="4774" spans="1:10" s="31" customFormat="1" x14ac:dyDescent="0.3">
      <c r="A4774">
        <v>2016</v>
      </c>
      <c r="B4774" t="s">
        <v>132</v>
      </c>
      <c r="C4774" t="str">
        <f>VLOOKUP(B4774,lookup!A:C,3,FALSE)</f>
        <v>Metropolitan Fire Authorities</v>
      </c>
      <c r="D4774" t="str">
        <f>VLOOKUP(B4774,lookup!A:D,4,FALSE)</f>
        <v>E31000045</v>
      </c>
      <c r="E4774" t="s">
        <v>175</v>
      </c>
      <c r="F4774" t="s">
        <v>149</v>
      </c>
      <c r="G4774" s="29">
        <v>40</v>
      </c>
      <c r="H4774" s="145"/>
      <c r="I4774" s="144">
        <v>40</v>
      </c>
      <c r="J4774" s="146">
        <f t="shared" si="51"/>
        <v>0</v>
      </c>
    </row>
    <row r="4775" spans="1:10" s="31" customFormat="1" x14ac:dyDescent="0.3">
      <c r="A4775">
        <v>2016</v>
      </c>
      <c r="B4775" t="s">
        <v>132</v>
      </c>
      <c r="C4775" t="str">
        <f>VLOOKUP(B4775,lookup!A:C,3,FALSE)</f>
        <v>Metropolitan Fire Authorities</v>
      </c>
      <c r="D4775" t="str">
        <f>VLOOKUP(B4775,lookup!A:D,4,FALSE)</f>
        <v>E31000045</v>
      </c>
      <c r="E4775" t="s">
        <v>177</v>
      </c>
      <c r="F4775" t="s">
        <v>149</v>
      </c>
      <c r="G4775" s="29">
        <v>1</v>
      </c>
      <c r="H4775" s="145"/>
      <c r="I4775" s="144">
        <v>1</v>
      </c>
      <c r="J4775" s="146">
        <f t="shared" si="51"/>
        <v>0</v>
      </c>
    </row>
    <row r="4776" spans="1:10" s="31" customFormat="1" x14ac:dyDescent="0.3">
      <c r="A4776">
        <v>2016</v>
      </c>
      <c r="B4776" t="s">
        <v>132</v>
      </c>
      <c r="C4776" t="str">
        <f>VLOOKUP(B4776,lookup!A:C,3,FALSE)</f>
        <v>Metropolitan Fire Authorities</v>
      </c>
      <c r="D4776" t="str">
        <f>VLOOKUP(B4776,lookup!A:D,4,FALSE)</f>
        <v>E31000045</v>
      </c>
      <c r="E4776" t="s">
        <v>178</v>
      </c>
      <c r="F4776" t="s">
        <v>149</v>
      </c>
      <c r="G4776" s="29">
        <v>0</v>
      </c>
      <c r="H4776" s="145"/>
      <c r="I4776" s="144">
        <v>0</v>
      </c>
      <c r="J4776" s="146">
        <f t="shared" si="51"/>
        <v>0</v>
      </c>
    </row>
    <row r="4777" spans="1:10" s="31" customFormat="1" x14ac:dyDescent="0.3">
      <c r="A4777">
        <v>2016</v>
      </c>
      <c r="B4777" t="s">
        <v>132</v>
      </c>
      <c r="C4777" t="str">
        <f>VLOOKUP(B4777,lookup!A:C,3,FALSE)</f>
        <v>Metropolitan Fire Authorities</v>
      </c>
      <c r="D4777" t="str">
        <f>VLOOKUP(B4777,lookup!A:D,4,FALSE)</f>
        <v>E31000045</v>
      </c>
      <c r="E4777" t="s">
        <v>179</v>
      </c>
      <c r="F4777" t="s">
        <v>149</v>
      </c>
      <c r="G4777" s="29">
        <v>0</v>
      </c>
      <c r="H4777" s="145"/>
      <c r="I4777" s="144">
        <v>0</v>
      </c>
      <c r="J4777" s="146">
        <f t="shared" si="51"/>
        <v>0</v>
      </c>
    </row>
    <row r="4778" spans="1:10" s="31" customFormat="1" x14ac:dyDescent="0.3">
      <c r="A4778">
        <v>2016</v>
      </c>
      <c r="B4778" t="s">
        <v>132</v>
      </c>
      <c r="C4778" t="str">
        <f>VLOOKUP(B4778,lookup!A:C,3,FALSE)</f>
        <v>Metropolitan Fire Authorities</v>
      </c>
      <c r="D4778" t="str">
        <f>VLOOKUP(B4778,lookup!A:D,4,FALSE)</f>
        <v>E31000045</v>
      </c>
      <c r="E4778" s="32" t="s">
        <v>1087</v>
      </c>
      <c r="F4778" t="s">
        <v>149</v>
      </c>
      <c r="G4778" s="29">
        <v>0</v>
      </c>
      <c r="H4778" s="145"/>
      <c r="I4778" s="144">
        <v>0</v>
      </c>
      <c r="J4778" s="146">
        <f t="shared" si="51"/>
        <v>0</v>
      </c>
    </row>
    <row r="4779" spans="1:10" s="31" customFormat="1" x14ac:dyDescent="0.3">
      <c r="A4779">
        <v>2016</v>
      </c>
      <c r="B4779" t="s">
        <v>132</v>
      </c>
      <c r="C4779" t="str">
        <f>VLOOKUP(B4779,lookup!A:C,3,FALSE)</f>
        <v>Metropolitan Fire Authorities</v>
      </c>
      <c r="D4779" t="str">
        <f>VLOOKUP(B4779,lookup!A:D,4,FALSE)</f>
        <v>E31000045</v>
      </c>
      <c r="E4779" t="s">
        <v>176</v>
      </c>
      <c r="F4779" t="s">
        <v>149</v>
      </c>
      <c r="G4779" s="29">
        <v>0</v>
      </c>
      <c r="H4779" s="145"/>
      <c r="I4779" s="144">
        <v>0</v>
      </c>
      <c r="J4779" s="146">
        <f t="shared" si="51"/>
        <v>0</v>
      </c>
    </row>
    <row r="4780" spans="1:10" s="31" customFormat="1" x14ac:dyDescent="0.3">
      <c r="A4780">
        <v>2016</v>
      </c>
      <c r="B4780" t="s">
        <v>132</v>
      </c>
      <c r="C4780" t="str">
        <f>VLOOKUP(B4780,lookup!A:C,3,FALSE)</f>
        <v>Metropolitan Fire Authorities</v>
      </c>
      <c r="D4780" t="str">
        <f>VLOOKUP(B4780,lookup!A:D,4,FALSE)</f>
        <v>E31000045</v>
      </c>
      <c r="E4780" t="s">
        <v>175</v>
      </c>
      <c r="F4780" t="s">
        <v>150</v>
      </c>
      <c r="G4780" s="29">
        <v>251</v>
      </c>
      <c r="H4780" s="145"/>
      <c r="I4780" s="144">
        <v>251</v>
      </c>
      <c r="J4780" s="146">
        <f t="shared" si="51"/>
        <v>0</v>
      </c>
    </row>
    <row r="4781" spans="1:10" s="31" customFormat="1" x14ac:dyDescent="0.3">
      <c r="A4781">
        <v>2016</v>
      </c>
      <c r="B4781" t="s">
        <v>132</v>
      </c>
      <c r="C4781" t="str">
        <f>VLOOKUP(B4781,lookup!A:C,3,FALSE)</f>
        <v>Metropolitan Fire Authorities</v>
      </c>
      <c r="D4781" t="str">
        <f>VLOOKUP(B4781,lookup!A:D,4,FALSE)</f>
        <v>E31000045</v>
      </c>
      <c r="E4781" t="s">
        <v>177</v>
      </c>
      <c r="F4781" t="s">
        <v>150</v>
      </c>
      <c r="G4781" s="29">
        <v>2</v>
      </c>
      <c r="H4781" s="145"/>
      <c r="I4781" s="144">
        <v>2</v>
      </c>
      <c r="J4781" s="146">
        <f t="shared" si="51"/>
        <v>0</v>
      </c>
    </row>
    <row r="4782" spans="1:10" s="31" customFormat="1" x14ac:dyDescent="0.3">
      <c r="A4782">
        <v>2016</v>
      </c>
      <c r="B4782" t="s">
        <v>132</v>
      </c>
      <c r="C4782" t="str">
        <f>VLOOKUP(B4782,lookup!A:C,3,FALSE)</f>
        <v>Metropolitan Fire Authorities</v>
      </c>
      <c r="D4782" t="str">
        <f>VLOOKUP(B4782,lookup!A:D,4,FALSE)</f>
        <v>E31000045</v>
      </c>
      <c r="E4782" t="s">
        <v>178</v>
      </c>
      <c r="F4782" t="s">
        <v>150</v>
      </c>
      <c r="G4782" s="29">
        <v>11</v>
      </c>
      <c r="H4782" s="145"/>
      <c r="I4782" s="144">
        <v>11</v>
      </c>
      <c r="J4782" s="146">
        <f t="shared" si="51"/>
        <v>0</v>
      </c>
    </row>
    <row r="4783" spans="1:10" s="31" customFormat="1" x14ac:dyDescent="0.3">
      <c r="A4783">
        <v>2016</v>
      </c>
      <c r="B4783" t="s">
        <v>132</v>
      </c>
      <c r="C4783" t="str">
        <f>VLOOKUP(B4783,lookup!A:C,3,FALSE)</f>
        <v>Metropolitan Fire Authorities</v>
      </c>
      <c r="D4783" t="str">
        <f>VLOOKUP(B4783,lookup!A:D,4,FALSE)</f>
        <v>E31000045</v>
      </c>
      <c r="E4783" t="s">
        <v>179</v>
      </c>
      <c r="F4783" t="s">
        <v>150</v>
      </c>
      <c r="G4783" s="29">
        <v>0</v>
      </c>
      <c r="H4783" s="145"/>
      <c r="I4783" s="144">
        <v>0</v>
      </c>
      <c r="J4783" s="146">
        <f t="shared" si="51"/>
        <v>0</v>
      </c>
    </row>
    <row r="4784" spans="1:10" s="31" customFormat="1" x14ac:dyDescent="0.3">
      <c r="A4784">
        <v>2016</v>
      </c>
      <c r="B4784" t="s">
        <v>132</v>
      </c>
      <c r="C4784" t="str">
        <f>VLOOKUP(B4784,lookup!A:C,3,FALSE)</f>
        <v>Metropolitan Fire Authorities</v>
      </c>
      <c r="D4784" t="str">
        <f>VLOOKUP(B4784,lookup!A:D,4,FALSE)</f>
        <v>E31000045</v>
      </c>
      <c r="E4784" s="32" t="s">
        <v>1087</v>
      </c>
      <c r="F4784" t="s">
        <v>150</v>
      </c>
      <c r="G4784" s="29">
        <v>1</v>
      </c>
      <c r="H4784" s="145"/>
      <c r="I4784" s="144">
        <v>1</v>
      </c>
      <c r="J4784" s="146">
        <f t="shared" si="51"/>
        <v>0</v>
      </c>
    </row>
    <row r="4785" spans="1:10" s="31" customFormat="1" x14ac:dyDescent="0.3">
      <c r="A4785">
        <v>2016</v>
      </c>
      <c r="B4785" t="s">
        <v>132</v>
      </c>
      <c r="C4785" t="str">
        <f>VLOOKUP(B4785,lookup!A:C,3,FALSE)</f>
        <v>Metropolitan Fire Authorities</v>
      </c>
      <c r="D4785" t="str">
        <f>VLOOKUP(B4785,lookup!A:D,4,FALSE)</f>
        <v>E31000045</v>
      </c>
      <c r="E4785" t="s">
        <v>176</v>
      </c>
      <c r="F4785" t="s">
        <v>150</v>
      </c>
      <c r="G4785" s="29">
        <v>0</v>
      </c>
      <c r="H4785" s="145"/>
      <c r="I4785" s="144">
        <v>0</v>
      </c>
      <c r="J4785" s="146">
        <f t="shared" si="51"/>
        <v>0</v>
      </c>
    </row>
    <row r="4786" spans="1:10" s="31" customFormat="1" x14ac:dyDescent="0.3">
      <c r="A4786">
        <v>2016</v>
      </c>
      <c r="B4786" t="s">
        <v>203</v>
      </c>
      <c r="C4786" t="str">
        <f>VLOOKUP(B4786,lookup!A:C,3,FALSE)</f>
        <v>Non Metropolitan Fire Authorities</v>
      </c>
      <c r="D4786" t="str">
        <f>VLOOKUP(B4786,lookup!A:D,4,FALSE)</f>
        <v>E31000047</v>
      </c>
      <c r="E4786" t="s">
        <v>175</v>
      </c>
      <c r="F4786" t="s">
        <v>157</v>
      </c>
      <c r="G4786" s="29">
        <v>170</v>
      </c>
      <c r="H4786" s="145"/>
      <c r="I4786" s="144">
        <v>170</v>
      </c>
      <c r="J4786" s="146">
        <f t="shared" si="51"/>
        <v>0</v>
      </c>
    </row>
    <row r="4787" spans="1:10" s="31" customFormat="1" x14ac:dyDescent="0.3">
      <c r="A4787">
        <v>2016</v>
      </c>
      <c r="B4787" t="s">
        <v>203</v>
      </c>
      <c r="C4787" t="str">
        <f>VLOOKUP(B4787,lookup!A:C,3,FALSE)</f>
        <v>Non Metropolitan Fire Authorities</v>
      </c>
      <c r="D4787" t="str">
        <f>VLOOKUP(B4787,lookup!A:D,4,FALSE)</f>
        <v>E31000047</v>
      </c>
      <c r="E4787" t="s">
        <v>177</v>
      </c>
      <c r="F4787" t="s">
        <v>157</v>
      </c>
      <c r="G4787" s="29">
        <v>5</v>
      </c>
      <c r="H4787" s="145"/>
      <c r="I4787" s="144">
        <v>5</v>
      </c>
      <c r="J4787" s="146">
        <f t="shared" si="51"/>
        <v>0</v>
      </c>
    </row>
    <row r="4788" spans="1:10" s="31" customFormat="1" x14ac:dyDescent="0.3">
      <c r="A4788">
        <v>2016</v>
      </c>
      <c r="B4788" t="s">
        <v>203</v>
      </c>
      <c r="C4788" t="str">
        <f>VLOOKUP(B4788,lookup!A:C,3,FALSE)</f>
        <v>Non Metropolitan Fire Authorities</v>
      </c>
      <c r="D4788" t="str">
        <f>VLOOKUP(B4788,lookup!A:D,4,FALSE)</f>
        <v>E31000047</v>
      </c>
      <c r="E4788" t="s">
        <v>178</v>
      </c>
      <c r="F4788" t="s">
        <v>157</v>
      </c>
      <c r="G4788" s="29">
        <v>0</v>
      </c>
      <c r="H4788" s="145"/>
      <c r="I4788" s="144">
        <v>0</v>
      </c>
      <c r="J4788" s="146">
        <f t="shared" si="51"/>
        <v>0</v>
      </c>
    </row>
    <row r="4789" spans="1:10" s="31" customFormat="1" x14ac:dyDescent="0.3">
      <c r="A4789">
        <v>2016</v>
      </c>
      <c r="B4789" t="s">
        <v>203</v>
      </c>
      <c r="C4789" t="str">
        <f>VLOOKUP(B4789,lookup!A:C,3,FALSE)</f>
        <v>Non Metropolitan Fire Authorities</v>
      </c>
      <c r="D4789" t="str">
        <f>VLOOKUP(B4789,lookup!A:D,4,FALSE)</f>
        <v>E31000047</v>
      </c>
      <c r="E4789" t="s">
        <v>179</v>
      </c>
      <c r="F4789" t="s">
        <v>157</v>
      </c>
      <c r="G4789" s="29">
        <v>0</v>
      </c>
      <c r="H4789" s="145"/>
      <c r="I4789" s="144">
        <v>0</v>
      </c>
      <c r="J4789" s="146">
        <f t="shared" si="51"/>
        <v>0</v>
      </c>
    </row>
    <row r="4790" spans="1:10" s="32" customFormat="1" x14ac:dyDescent="0.3">
      <c r="A4790">
        <v>2016</v>
      </c>
      <c r="B4790" t="s">
        <v>203</v>
      </c>
      <c r="C4790" t="str">
        <f>VLOOKUP(B4790,lookup!A:C,3,FALSE)</f>
        <v>Non Metropolitan Fire Authorities</v>
      </c>
      <c r="D4790" t="str">
        <f>VLOOKUP(B4790,lookup!A:D,4,FALSE)</f>
        <v>E31000047</v>
      </c>
      <c r="E4790" s="32" t="s">
        <v>1087</v>
      </c>
      <c r="F4790" t="s">
        <v>157</v>
      </c>
      <c r="G4790" s="29">
        <v>2</v>
      </c>
      <c r="H4790" s="145"/>
      <c r="I4790" s="144">
        <v>2</v>
      </c>
      <c r="J4790" s="146">
        <f t="shared" si="51"/>
        <v>0</v>
      </c>
    </row>
    <row r="4791" spans="1:10" s="32" customFormat="1" x14ac:dyDescent="0.3">
      <c r="A4791">
        <v>2016</v>
      </c>
      <c r="B4791" t="s">
        <v>203</v>
      </c>
      <c r="C4791" t="str">
        <f>VLOOKUP(B4791,lookup!A:C,3,FALSE)</f>
        <v>Non Metropolitan Fire Authorities</v>
      </c>
      <c r="D4791" t="str">
        <f>VLOOKUP(B4791,lookup!A:D,4,FALSE)</f>
        <v>E31000047</v>
      </c>
      <c r="E4791" t="s">
        <v>176</v>
      </c>
      <c r="F4791" t="s">
        <v>157</v>
      </c>
      <c r="G4791" s="29">
        <v>3</v>
      </c>
      <c r="H4791" s="145"/>
      <c r="I4791" s="144">
        <v>3</v>
      </c>
      <c r="J4791" s="146">
        <f t="shared" si="51"/>
        <v>0</v>
      </c>
    </row>
    <row r="4792" spans="1:10" s="32" customFormat="1" x14ac:dyDescent="0.3">
      <c r="A4792">
        <v>2016</v>
      </c>
      <c r="B4792" t="s">
        <v>203</v>
      </c>
      <c r="C4792" t="str">
        <f>VLOOKUP(B4792,lookup!A:C,3,FALSE)</f>
        <v>Non Metropolitan Fire Authorities</v>
      </c>
      <c r="D4792" t="str">
        <f>VLOOKUP(B4792,lookup!A:D,4,FALSE)</f>
        <v>E31000047</v>
      </c>
      <c r="E4792" t="s">
        <v>175</v>
      </c>
      <c r="F4792" t="s">
        <v>158</v>
      </c>
      <c r="G4792" s="29">
        <v>249</v>
      </c>
      <c r="H4792" s="145"/>
      <c r="I4792" s="144">
        <v>249</v>
      </c>
      <c r="J4792" s="146">
        <f t="shared" si="51"/>
        <v>0</v>
      </c>
    </row>
    <row r="4793" spans="1:10" s="32" customFormat="1" x14ac:dyDescent="0.3">
      <c r="A4793">
        <v>2016</v>
      </c>
      <c r="B4793" t="s">
        <v>203</v>
      </c>
      <c r="C4793" t="str">
        <f>VLOOKUP(B4793,lookup!A:C,3,FALSE)</f>
        <v>Non Metropolitan Fire Authorities</v>
      </c>
      <c r="D4793" t="str">
        <f>VLOOKUP(B4793,lookup!A:D,4,FALSE)</f>
        <v>E31000047</v>
      </c>
      <c r="E4793" t="s">
        <v>177</v>
      </c>
      <c r="F4793" t="s">
        <v>158</v>
      </c>
      <c r="G4793" s="29">
        <v>3</v>
      </c>
      <c r="H4793" s="145"/>
      <c r="I4793" s="144">
        <v>3</v>
      </c>
      <c r="J4793" s="146">
        <f t="shared" si="51"/>
        <v>0</v>
      </c>
    </row>
    <row r="4794" spans="1:10" s="32" customFormat="1" x14ac:dyDescent="0.3">
      <c r="A4794">
        <v>2016</v>
      </c>
      <c r="B4794" t="s">
        <v>203</v>
      </c>
      <c r="C4794" t="str">
        <f>VLOOKUP(B4794,lookup!A:C,3,FALSE)</f>
        <v>Non Metropolitan Fire Authorities</v>
      </c>
      <c r="D4794" t="str">
        <f>VLOOKUP(B4794,lookup!A:D,4,FALSE)</f>
        <v>E31000047</v>
      </c>
      <c r="E4794" t="s">
        <v>178</v>
      </c>
      <c r="F4794" t="s">
        <v>158</v>
      </c>
      <c r="G4794" s="29">
        <v>0</v>
      </c>
      <c r="H4794" s="145"/>
      <c r="I4794" s="144">
        <v>0</v>
      </c>
      <c r="J4794" s="146">
        <f t="shared" si="51"/>
        <v>0</v>
      </c>
    </row>
    <row r="4795" spans="1:10" s="32" customFormat="1" x14ac:dyDescent="0.3">
      <c r="A4795">
        <v>2016</v>
      </c>
      <c r="B4795" t="s">
        <v>203</v>
      </c>
      <c r="C4795" t="str">
        <f>VLOOKUP(B4795,lookup!A:C,3,FALSE)</f>
        <v>Non Metropolitan Fire Authorities</v>
      </c>
      <c r="D4795" t="str">
        <f>VLOOKUP(B4795,lookup!A:D,4,FALSE)</f>
        <v>E31000047</v>
      </c>
      <c r="E4795" t="s">
        <v>179</v>
      </c>
      <c r="F4795" t="s">
        <v>158</v>
      </c>
      <c r="G4795" s="29">
        <v>0</v>
      </c>
      <c r="H4795" s="145"/>
      <c r="I4795" s="144">
        <v>0</v>
      </c>
      <c r="J4795" s="146">
        <f t="shared" si="51"/>
        <v>0</v>
      </c>
    </row>
    <row r="4796" spans="1:10" s="32" customFormat="1" x14ac:dyDescent="0.3">
      <c r="A4796">
        <v>2016</v>
      </c>
      <c r="B4796" t="s">
        <v>203</v>
      </c>
      <c r="C4796" t="str">
        <f>VLOOKUP(B4796,lookup!A:C,3,FALSE)</f>
        <v>Non Metropolitan Fire Authorities</v>
      </c>
      <c r="D4796" t="str">
        <f>VLOOKUP(B4796,lookup!A:D,4,FALSE)</f>
        <v>E31000047</v>
      </c>
      <c r="E4796" s="32" t="s">
        <v>1087</v>
      </c>
      <c r="F4796" t="s">
        <v>158</v>
      </c>
      <c r="G4796" s="29">
        <v>0</v>
      </c>
      <c r="H4796" s="145"/>
      <c r="I4796" s="144">
        <v>0</v>
      </c>
      <c r="J4796" s="146">
        <f t="shared" si="51"/>
        <v>0</v>
      </c>
    </row>
    <row r="4797" spans="1:10" s="32" customFormat="1" x14ac:dyDescent="0.3">
      <c r="A4797">
        <v>2016</v>
      </c>
      <c r="B4797" t="s">
        <v>203</v>
      </c>
      <c r="C4797" t="str">
        <f>VLOOKUP(B4797,lookup!A:C,3,FALSE)</f>
        <v>Non Metropolitan Fire Authorities</v>
      </c>
      <c r="D4797" t="str">
        <f>VLOOKUP(B4797,lookup!A:D,4,FALSE)</f>
        <v>E31000047</v>
      </c>
      <c r="E4797" t="s">
        <v>176</v>
      </c>
      <c r="F4797" t="s">
        <v>158</v>
      </c>
      <c r="G4797" s="29">
        <v>31</v>
      </c>
      <c r="H4797" s="145"/>
      <c r="I4797" s="144">
        <v>31</v>
      </c>
      <c r="J4797" s="146">
        <f t="shared" si="51"/>
        <v>0</v>
      </c>
    </row>
    <row r="4798" spans="1:10" s="32" customFormat="1" x14ac:dyDescent="0.3">
      <c r="A4798">
        <v>2016</v>
      </c>
      <c r="B4798" t="s">
        <v>203</v>
      </c>
      <c r="C4798" t="str">
        <f>VLOOKUP(B4798,lookup!A:C,3,FALSE)</f>
        <v>Non Metropolitan Fire Authorities</v>
      </c>
      <c r="D4798" t="str">
        <f>VLOOKUP(B4798,lookup!A:D,4,FALSE)</f>
        <v>E31000047</v>
      </c>
      <c r="E4798" t="s">
        <v>175</v>
      </c>
      <c r="F4798" t="s">
        <v>149</v>
      </c>
      <c r="G4798" s="29">
        <v>22</v>
      </c>
      <c r="H4798" s="145"/>
      <c r="I4798" s="144">
        <v>22</v>
      </c>
      <c r="J4798" s="146">
        <f t="shared" si="51"/>
        <v>0</v>
      </c>
    </row>
    <row r="4799" spans="1:10" s="32" customFormat="1" x14ac:dyDescent="0.3">
      <c r="A4799">
        <v>2016</v>
      </c>
      <c r="B4799" t="s">
        <v>203</v>
      </c>
      <c r="C4799" t="str">
        <f>VLOOKUP(B4799,lookup!A:C,3,FALSE)</f>
        <v>Non Metropolitan Fire Authorities</v>
      </c>
      <c r="D4799" t="str">
        <f>VLOOKUP(B4799,lookup!A:D,4,FALSE)</f>
        <v>E31000047</v>
      </c>
      <c r="E4799" t="s">
        <v>177</v>
      </c>
      <c r="F4799" t="s">
        <v>149</v>
      </c>
      <c r="G4799" s="29">
        <v>0</v>
      </c>
      <c r="H4799" s="145"/>
      <c r="I4799" s="144">
        <v>0</v>
      </c>
      <c r="J4799" s="146">
        <f t="shared" si="51"/>
        <v>0</v>
      </c>
    </row>
    <row r="4800" spans="1:10" s="32" customFormat="1" x14ac:dyDescent="0.3">
      <c r="A4800">
        <v>2016</v>
      </c>
      <c r="B4800" t="s">
        <v>203</v>
      </c>
      <c r="C4800" t="str">
        <f>VLOOKUP(B4800,lookup!A:C,3,FALSE)</f>
        <v>Non Metropolitan Fire Authorities</v>
      </c>
      <c r="D4800" t="str">
        <f>VLOOKUP(B4800,lookup!A:D,4,FALSE)</f>
        <v>E31000047</v>
      </c>
      <c r="E4800" t="s">
        <v>178</v>
      </c>
      <c r="F4800" t="s">
        <v>149</v>
      </c>
      <c r="G4800" s="29">
        <v>0</v>
      </c>
      <c r="H4800" s="145"/>
      <c r="I4800" s="144">
        <v>0</v>
      </c>
      <c r="J4800" s="146">
        <f t="shared" si="51"/>
        <v>0</v>
      </c>
    </row>
    <row r="4801" spans="1:10" s="32" customFormat="1" x14ac:dyDescent="0.3">
      <c r="A4801">
        <v>2016</v>
      </c>
      <c r="B4801" t="s">
        <v>203</v>
      </c>
      <c r="C4801" t="str">
        <f>VLOOKUP(B4801,lookup!A:C,3,FALSE)</f>
        <v>Non Metropolitan Fire Authorities</v>
      </c>
      <c r="D4801" t="str">
        <f>VLOOKUP(B4801,lookup!A:D,4,FALSE)</f>
        <v>E31000047</v>
      </c>
      <c r="E4801" t="s">
        <v>179</v>
      </c>
      <c r="F4801" t="s">
        <v>149</v>
      </c>
      <c r="G4801" s="29">
        <v>0</v>
      </c>
      <c r="H4801" s="145"/>
      <c r="I4801" s="144">
        <v>0</v>
      </c>
      <c r="J4801" s="146">
        <f t="shared" si="51"/>
        <v>0</v>
      </c>
    </row>
    <row r="4802" spans="1:10" s="32" customFormat="1" x14ac:dyDescent="0.3">
      <c r="A4802">
        <v>2016</v>
      </c>
      <c r="B4802" t="s">
        <v>203</v>
      </c>
      <c r="C4802" t="str">
        <f>VLOOKUP(B4802,lookup!A:C,3,FALSE)</f>
        <v>Non Metropolitan Fire Authorities</v>
      </c>
      <c r="D4802" t="str">
        <f>VLOOKUP(B4802,lookup!A:D,4,FALSE)</f>
        <v>E31000047</v>
      </c>
      <c r="E4802" s="32" t="s">
        <v>1087</v>
      </c>
      <c r="F4802" t="s">
        <v>149</v>
      </c>
      <c r="G4802" s="29">
        <v>0</v>
      </c>
      <c r="H4802" s="145"/>
      <c r="I4802" s="144">
        <v>0</v>
      </c>
      <c r="J4802" s="146">
        <f t="shared" si="51"/>
        <v>0</v>
      </c>
    </row>
    <row r="4803" spans="1:10" s="32" customFormat="1" x14ac:dyDescent="0.3">
      <c r="A4803">
        <v>2016</v>
      </c>
      <c r="B4803" t="s">
        <v>203</v>
      </c>
      <c r="C4803" t="str">
        <f>VLOOKUP(B4803,lookup!A:C,3,FALSE)</f>
        <v>Non Metropolitan Fire Authorities</v>
      </c>
      <c r="D4803" t="str">
        <f>VLOOKUP(B4803,lookup!A:D,4,FALSE)</f>
        <v>E31000047</v>
      </c>
      <c r="E4803" t="s">
        <v>176</v>
      </c>
      <c r="F4803" t="s">
        <v>149</v>
      </c>
      <c r="G4803" s="29">
        <v>14</v>
      </c>
      <c r="H4803" s="145"/>
      <c r="I4803" s="144">
        <v>14</v>
      </c>
      <c r="J4803" s="146">
        <f t="shared" ref="J4803:J4866" si="52">G4803-I4803</f>
        <v>0</v>
      </c>
    </row>
    <row r="4804" spans="1:10" s="32" customFormat="1" x14ac:dyDescent="0.3">
      <c r="A4804">
        <v>2016</v>
      </c>
      <c r="B4804" t="s">
        <v>203</v>
      </c>
      <c r="C4804" t="str">
        <f>VLOOKUP(B4804,lookup!A:C,3,FALSE)</f>
        <v>Non Metropolitan Fire Authorities</v>
      </c>
      <c r="D4804" t="str">
        <f>VLOOKUP(B4804,lookup!A:D,4,FALSE)</f>
        <v>E31000047</v>
      </c>
      <c r="E4804" t="s">
        <v>175</v>
      </c>
      <c r="F4804" t="s">
        <v>150</v>
      </c>
      <c r="G4804" s="29">
        <v>73</v>
      </c>
      <c r="H4804" s="145"/>
      <c r="I4804" s="144">
        <v>73</v>
      </c>
      <c r="J4804" s="146">
        <f t="shared" si="52"/>
        <v>0</v>
      </c>
    </row>
    <row r="4805" spans="1:10" s="32" customFormat="1" x14ac:dyDescent="0.3">
      <c r="A4805">
        <v>2016</v>
      </c>
      <c r="B4805" t="s">
        <v>203</v>
      </c>
      <c r="C4805" t="str">
        <f>VLOOKUP(B4805,lookup!A:C,3,FALSE)</f>
        <v>Non Metropolitan Fire Authorities</v>
      </c>
      <c r="D4805" t="str">
        <f>VLOOKUP(B4805,lookup!A:D,4,FALSE)</f>
        <v>E31000047</v>
      </c>
      <c r="E4805" t="s">
        <v>177</v>
      </c>
      <c r="F4805" t="s">
        <v>150</v>
      </c>
      <c r="G4805" s="29">
        <v>2</v>
      </c>
      <c r="H4805" s="145"/>
      <c r="I4805" s="144">
        <v>2</v>
      </c>
      <c r="J4805" s="146">
        <f t="shared" si="52"/>
        <v>0</v>
      </c>
    </row>
    <row r="4806" spans="1:10" s="32" customFormat="1" x14ac:dyDescent="0.3">
      <c r="A4806">
        <v>2016</v>
      </c>
      <c r="B4806" t="s">
        <v>203</v>
      </c>
      <c r="C4806" t="str">
        <f>VLOOKUP(B4806,lookup!A:C,3,FALSE)</f>
        <v>Non Metropolitan Fire Authorities</v>
      </c>
      <c r="D4806" t="str">
        <f>VLOOKUP(B4806,lookup!A:D,4,FALSE)</f>
        <v>E31000047</v>
      </c>
      <c r="E4806" t="s">
        <v>178</v>
      </c>
      <c r="F4806" t="s">
        <v>150</v>
      </c>
      <c r="G4806" s="29">
        <v>0</v>
      </c>
      <c r="H4806" s="145"/>
      <c r="I4806" s="144">
        <v>0</v>
      </c>
      <c r="J4806" s="146">
        <f t="shared" si="52"/>
        <v>0</v>
      </c>
    </row>
    <row r="4807" spans="1:10" s="32" customFormat="1" x14ac:dyDescent="0.3">
      <c r="A4807">
        <v>2016</v>
      </c>
      <c r="B4807" t="s">
        <v>203</v>
      </c>
      <c r="C4807" t="str">
        <f>VLOOKUP(B4807,lookup!A:C,3,FALSE)</f>
        <v>Non Metropolitan Fire Authorities</v>
      </c>
      <c r="D4807" t="str">
        <f>VLOOKUP(B4807,lookup!A:D,4,FALSE)</f>
        <v>E31000047</v>
      </c>
      <c r="E4807" t="s">
        <v>179</v>
      </c>
      <c r="F4807" t="s">
        <v>150</v>
      </c>
      <c r="G4807" s="29">
        <v>0</v>
      </c>
      <c r="H4807" s="145"/>
      <c r="I4807" s="144">
        <v>0</v>
      </c>
      <c r="J4807" s="146">
        <f t="shared" si="52"/>
        <v>0</v>
      </c>
    </row>
    <row r="4808" spans="1:10" s="32" customFormat="1" x14ac:dyDescent="0.3">
      <c r="A4808">
        <v>2016</v>
      </c>
      <c r="B4808" t="s">
        <v>203</v>
      </c>
      <c r="C4808" t="str">
        <f>VLOOKUP(B4808,lookup!A:C,3,FALSE)</f>
        <v>Non Metropolitan Fire Authorities</v>
      </c>
      <c r="D4808" t="str">
        <f>VLOOKUP(B4808,lookup!A:D,4,FALSE)</f>
        <v>E31000047</v>
      </c>
      <c r="E4808" s="32" t="s">
        <v>1087</v>
      </c>
      <c r="F4808" t="s">
        <v>150</v>
      </c>
      <c r="G4808" s="29">
        <v>0</v>
      </c>
      <c r="H4808" s="145"/>
      <c r="I4808" s="144">
        <v>0</v>
      </c>
      <c r="J4808" s="146">
        <f t="shared" si="52"/>
        <v>0</v>
      </c>
    </row>
    <row r="4809" spans="1:10" s="32" customFormat="1" x14ac:dyDescent="0.3">
      <c r="A4809">
        <v>2016</v>
      </c>
      <c r="B4809" t="s">
        <v>203</v>
      </c>
      <c r="C4809" t="str">
        <f>VLOOKUP(B4809,lookup!A:C,3,FALSE)</f>
        <v>Non Metropolitan Fire Authorities</v>
      </c>
      <c r="D4809" t="str">
        <f>VLOOKUP(B4809,lookup!A:D,4,FALSE)</f>
        <v>E31000047</v>
      </c>
      <c r="E4809" t="s">
        <v>176</v>
      </c>
      <c r="F4809" t="s">
        <v>150</v>
      </c>
      <c r="G4809" s="29">
        <v>24</v>
      </c>
      <c r="H4809" s="145"/>
      <c r="I4809" s="144">
        <v>24</v>
      </c>
      <c r="J4809" s="146">
        <f t="shared" si="52"/>
        <v>0</v>
      </c>
    </row>
    <row r="4810" spans="1:10" s="32" customFormat="1" x14ac:dyDescent="0.3">
      <c r="A4810" s="32">
        <v>2015</v>
      </c>
      <c r="B4810" s="32" t="s">
        <v>0</v>
      </c>
      <c r="C4810" s="32" t="str">
        <f>VLOOKUP(B4810,lookup!A:C,3,FALSE)</f>
        <v>Non Metropolitan Fire Authorities</v>
      </c>
      <c r="D4810" s="32" t="str">
        <f>VLOOKUP(B4810,lookup!A:D,4,FALSE)</f>
        <v>E31000001</v>
      </c>
      <c r="E4810" s="32" t="s">
        <v>175</v>
      </c>
      <c r="F4810" s="32" t="s">
        <v>157</v>
      </c>
      <c r="G4810" s="57">
        <v>516</v>
      </c>
      <c r="H4810" s="145"/>
      <c r="I4810" s="144">
        <v>516</v>
      </c>
      <c r="J4810" s="146">
        <f t="shared" si="52"/>
        <v>0</v>
      </c>
    </row>
    <row r="4811" spans="1:10" s="32" customFormat="1" x14ac:dyDescent="0.3">
      <c r="A4811" s="32">
        <v>2015</v>
      </c>
      <c r="B4811" s="32" t="s">
        <v>0</v>
      </c>
      <c r="C4811" s="32" t="str">
        <f>VLOOKUP(B4811,lookup!A:C,3,FALSE)</f>
        <v>Non Metropolitan Fire Authorities</v>
      </c>
      <c r="D4811" s="32" t="str">
        <f>VLOOKUP(B4811,lookup!A:D,4,FALSE)</f>
        <v>E31000001</v>
      </c>
      <c r="E4811" s="32" t="s">
        <v>177</v>
      </c>
      <c r="F4811" s="32" t="s">
        <v>157</v>
      </c>
      <c r="G4811" s="57">
        <v>8</v>
      </c>
      <c r="H4811" s="145"/>
      <c r="I4811" s="144">
        <v>8</v>
      </c>
      <c r="J4811" s="146">
        <f t="shared" si="52"/>
        <v>0</v>
      </c>
    </row>
    <row r="4812" spans="1:10" s="32" customFormat="1" x14ac:dyDescent="0.3">
      <c r="A4812" s="32">
        <v>2015</v>
      </c>
      <c r="B4812" s="32" t="s">
        <v>0</v>
      </c>
      <c r="C4812" s="32" t="str">
        <f>VLOOKUP(B4812,lookup!A:C,3,FALSE)</f>
        <v>Non Metropolitan Fire Authorities</v>
      </c>
      <c r="D4812" s="32" t="str">
        <f>VLOOKUP(B4812,lookup!A:D,4,FALSE)</f>
        <v>E31000001</v>
      </c>
      <c r="E4812" s="32" t="s">
        <v>178</v>
      </c>
      <c r="F4812" s="32" t="s">
        <v>157</v>
      </c>
      <c r="G4812" s="57">
        <v>0</v>
      </c>
      <c r="H4812" s="145"/>
      <c r="I4812" s="144">
        <v>0</v>
      </c>
      <c r="J4812" s="146">
        <f t="shared" si="52"/>
        <v>0</v>
      </c>
    </row>
    <row r="4813" spans="1:10" s="32" customFormat="1" x14ac:dyDescent="0.3">
      <c r="A4813" s="32">
        <v>2015</v>
      </c>
      <c r="B4813" s="32" t="s">
        <v>0</v>
      </c>
      <c r="C4813" s="32" t="str">
        <f>VLOOKUP(B4813,lookup!A:C,3,FALSE)</f>
        <v>Non Metropolitan Fire Authorities</v>
      </c>
      <c r="D4813" s="32" t="str">
        <f>VLOOKUP(B4813,lookup!A:D,4,FALSE)</f>
        <v>E31000001</v>
      </c>
      <c r="E4813" s="32" t="s">
        <v>179</v>
      </c>
      <c r="F4813" s="32" t="s">
        <v>157</v>
      </c>
      <c r="G4813" s="57">
        <v>5</v>
      </c>
      <c r="H4813" s="145"/>
      <c r="I4813" s="144">
        <v>5</v>
      </c>
      <c r="J4813" s="146">
        <f t="shared" si="52"/>
        <v>0</v>
      </c>
    </row>
    <row r="4814" spans="1:10" s="32" customFormat="1" x14ac:dyDescent="0.3">
      <c r="A4814" s="32">
        <v>2015</v>
      </c>
      <c r="B4814" s="32" t="s">
        <v>0</v>
      </c>
      <c r="C4814" s="32" t="str">
        <f>VLOOKUP(B4814,lookup!A:C,3,FALSE)</f>
        <v>Non Metropolitan Fire Authorities</v>
      </c>
      <c r="D4814" s="32" t="str">
        <f>VLOOKUP(B4814,lookup!A:D,4,FALSE)</f>
        <v>E31000001</v>
      </c>
      <c r="E4814" s="32" t="s">
        <v>1087</v>
      </c>
      <c r="F4814" s="32" t="s">
        <v>157</v>
      </c>
      <c r="G4814" s="57">
        <v>1</v>
      </c>
      <c r="H4814" s="145"/>
      <c r="I4814" s="144">
        <v>1</v>
      </c>
      <c r="J4814" s="146">
        <f t="shared" si="52"/>
        <v>0</v>
      </c>
    </row>
    <row r="4815" spans="1:10" s="32" customFormat="1" x14ac:dyDescent="0.3">
      <c r="A4815" s="32">
        <v>2015</v>
      </c>
      <c r="B4815" s="32" t="s">
        <v>0</v>
      </c>
      <c r="C4815" s="32" t="str">
        <f>VLOOKUP(B4815,lookup!A:C,3,FALSE)</f>
        <v>Non Metropolitan Fire Authorities</v>
      </c>
      <c r="D4815" s="32" t="str">
        <f>VLOOKUP(B4815,lookup!A:D,4,FALSE)</f>
        <v>E31000001</v>
      </c>
      <c r="E4815" s="32" t="s">
        <v>176</v>
      </c>
      <c r="F4815" s="32" t="s">
        <v>157</v>
      </c>
      <c r="G4815" s="57">
        <v>29</v>
      </c>
      <c r="H4815" s="145"/>
      <c r="I4815" s="144">
        <v>29</v>
      </c>
      <c r="J4815" s="146">
        <f t="shared" si="52"/>
        <v>0</v>
      </c>
    </row>
    <row r="4816" spans="1:10" s="32" customFormat="1" x14ac:dyDescent="0.3">
      <c r="A4816" s="32">
        <v>2015</v>
      </c>
      <c r="B4816" s="32" t="s">
        <v>0</v>
      </c>
      <c r="C4816" s="32" t="str">
        <f>VLOOKUP(B4816,lookup!A:C,3,FALSE)</f>
        <v>Non Metropolitan Fire Authorities</v>
      </c>
      <c r="D4816" s="32" t="str">
        <f>VLOOKUP(B4816,lookup!A:D,4,FALSE)</f>
        <v>E31000001</v>
      </c>
      <c r="E4816" s="32" t="s">
        <v>175</v>
      </c>
      <c r="F4816" s="32" t="s">
        <v>158</v>
      </c>
      <c r="G4816" s="57">
        <v>223</v>
      </c>
      <c r="H4816" s="145"/>
      <c r="I4816" s="144">
        <v>223</v>
      </c>
      <c r="J4816" s="146">
        <f t="shared" si="52"/>
        <v>0</v>
      </c>
    </row>
    <row r="4817" spans="1:10" s="32" customFormat="1" x14ac:dyDescent="0.3">
      <c r="A4817" s="32">
        <v>2015</v>
      </c>
      <c r="B4817" s="32" t="s">
        <v>0</v>
      </c>
      <c r="C4817" s="32" t="str">
        <f>VLOOKUP(B4817,lookup!A:C,3,FALSE)</f>
        <v>Non Metropolitan Fire Authorities</v>
      </c>
      <c r="D4817" s="32" t="str">
        <f>VLOOKUP(B4817,lookup!A:D,4,FALSE)</f>
        <v>E31000001</v>
      </c>
      <c r="E4817" s="32" t="s">
        <v>177</v>
      </c>
      <c r="F4817" s="32" t="s">
        <v>158</v>
      </c>
      <c r="G4817" s="57">
        <v>1</v>
      </c>
      <c r="H4817" s="145"/>
      <c r="I4817" s="144">
        <v>1</v>
      </c>
      <c r="J4817" s="146">
        <f t="shared" si="52"/>
        <v>0</v>
      </c>
    </row>
    <row r="4818" spans="1:10" s="32" customFormat="1" x14ac:dyDescent="0.3">
      <c r="A4818" s="32">
        <v>2015</v>
      </c>
      <c r="B4818" s="32" t="s">
        <v>0</v>
      </c>
      <c r="C4818" s="32" t="str">
        <f>VLOOKUP(B4818,lookup!A:C,3,FALSE)</f>
        <v>Non Metropolitan Fire Authorities</v>
      </c>
      <c r="D4818" s="32" t="str">
        <f>VLOOKUP(B4818,lookup!A:D,4,FALSE)</f>
        <v>E31000001</v>
      </c>
      <c r="E4818" s="32" t="s">
        <v>178</v>
      </c>
      <c r="F4818" s="32" t="s">
        <v>158</v>
      </c>
      <c r="G4818" s="57">
        <v>0</v>
      </c>
      <c r="H4818" s="145"/>
      <c r="I4818" s="144">
        <v>0</v>
      </c>
      <c r="J4818" s="146">
        <f t="shared" si="52"/>
        <v>0</v>
      </c>
    </row>
    <row r="4819" spans="1:10" s="32" customFormat="1" x14ac:dyDescent="0.3">
      <c r="A4819" s="32">
        <v>2015</v>
      </c>
      <c r="B4819" s="32" t="s">
        <v>0</v>
      </c>
      <c r="C4819" s="32" t="str">
        <f>VLOOKUP(B4819,lookup!A:C,3,FALSE)</f>
        <v>Non Metropolitan Fire Authorities</v>
      </c>
      <c r="D4819" s="32" t="str">
        <f>VLOOKUP(B4819,lookup!A:D,4,FALSE)</f>
        <v>E31000001</v>
      </c>
      <c r="E4819" s="32" t="s">
        <v>179</v>
      </c>
      <c r="F4819" s="32" t="s">
        <v>158</v>
      </c>
      <c r="G4819" s="57">
        <v>0</v>
      </c>
      <c r="H4819" s="145"/>
      <c r="I4819" s="144">
        <v>0</v>
      </c>
      <c r="J4819" s="146">
        <f t="shared" si="52"/>
        <v>0</v>
      </c>
    </row>
    <row r="4820" spans="1:10" s="32" customFormat="1" x14ac:dyDescent="0.3">
      <c r="A4820" s="32">
        <v>2015</v>
      </c>
      <c r="B4820" s="32" t="s">
        <v>0</v>
      </c>
      <c r="C4820" s="32" t="str">
        <f>VLOOKUP(B4820,lookup!A:C,3,FALSE)</f>
        <v>Non Metropolitan Fire Authorities</v>
      </c>
      <c r="D4820" s="32" t="str">
        <f>VLOOKUP(B4820,lookup!A:D,4,FALSE)</f>
        <v>E31000001</v>
      </c>
      <c r="E4820" s="32" t="s">
        <v>1087</v>
      </c>
      <c r="F4820" s="32" t="s">
        <v>158</v>
      </c>
      <c r="G4820" s="57">
        <v>1</v>
      </c>
      <c r="H4820" s="145"/>
      <c r="I4820" s="144">
        <v>1</v>
      </c>
      <c r="J4820" s="146">
        <f t="shared" si="52"/>
        <v>0</v>
      </c>
    </row>
    <row r="4821" spans="1:10" s="32" customFormat="1" x14ac:dyDescent="0.3">
      <c r="A4821" s="32">
        <v>2015</v>
      </c>
      <c r="B4821" s="32" t="s">
        <v>0</v>
      </c>
      <c r="C4821" s="32" t="str">
        <f>VLOOKUP(B4821,lookup!A:C,3,FALSE)</f>
        <v>Non Metropolitan Fire Authorities</v>
      </c>
      <c r="D4821" s="32" t="str">
        <f>VLOOKUP(B4821,lookup!A:D,4,FALSE)</f>
        <v>E31000001</v>
      </c>
      <c r="E4821" s="32" t="s">
        <v>176</v>
      </c>
      <c r="F4821" s="32" t="s">
        <v>158</v>
      </c>
      <c r="G4821" s="57">
        <v>8</v>
      </c>
      <c r="H4821" s="145"/>
      <c r="I4821" s="144">
        <v>8</v>
      </c>
      <c r="J4821" s="146">
        <f t="shared" si="52"/>
        <v>0</v>
      </c>
    </row>
    <row r="4822" spans="1:10" s="32" customFormat="1" x14ac:dyDescent="0.3">
      <c r="A4822" s="32">
        <v>2015</v>
      </c>
      <c r="B4822" s="32" t="s">
        <v>0</v>
      </c>
      <c r="C4822" s="32" t="str">
        <f>VLOOKUP(B4822,lookup!A:C,3,FALSE)</f>
        <v>Non Metropolitan Fire Authorities</v>
      </c>
      <c r="D4822" s="32" t="str">
        <f>VLOOKUP(B4822,lookup!A:D,4,FALSE)</f>
        <v>E31000001</v>
      </c>
      <c r="E4822" s="32" t="s">
        <v>175</v>
      </c>
      <c r="F4822" s="32" t="s">
        <v>149</v>
      </c>
      <c r="G4822" s="57">
        <v>30</v>
      </c>
      <c r="H4822" s="145"/>
      <c r="I4822" s="144">
        <v>30</v>
      </c>
      <c r="J4822" s="146">
        <f t="shared" si="52"/>
        <v>0</v>
      </c>
    </row>
    <row r="4823" spans="1:10" s="32" customFormat="1" x14ac:dyDescent="0.3">
      <c r="A4823" s="32">
        <v>2015</v>
      </c>
      <c r="B4823" s="32" t="s">
        <v>0</v>
      </c>
      <c r="C4823" s="32" t="str">
        <f>VLOOKUP(B4823,lookup!A:C,3,FALSE)</f>
        <v>Non Metropolitan Fire Authorities</v>
      </c>
      <c r="D4823" s="32" t="str">
        <f>VLOOKUP(B4823,lookup!A:D,4,FALSE)</f>
        <v>E31000001</v>
      </c>
      <c r="E4823" s="32" t="s">
        <v>177</v>
      </c>
      <c r="F4823" s="32" t="s">
        <v>149</v>
      </c>
      <c r="G4823" s="57">
        <v>0</v>
      </c>
      <c r="H4823" s="145"/>
      <c r="I4823" s="144">
        <v>0</v>
      </c>
      <c r="J4823" s="146">
        <f t="shared" si="52"/>
        <v>0</v>
      </c>
    </row>
    <row r="4824" spans="1:10" s="32" customFormat="1" x14ac:dyDescent="0.3">
      <c r="A4824" s="32">
        <v>2015</v>
      </c>
      <c r="B4824" s="32" t="s">
        <v>0</v>
      </c>
      <c r="C4824" s="32" t="str">
        <f>VLOOKUP(B4824,lookup!A:C,3,FALSE)</f>
        <v>Non Metropolitan Fire Authorities</v>
      </c>
      <c r="D4824" s="32" t="str">
        <f>VLOOKUP(B4824,lookup!A:D,4,FALSE)</f>
        <v>E31000001</v>
      </c>
      <c r="E4824" s="32" t="s">
        <v>178</v>
      </c>
      <c r="F4824" s="32" t="s">
        <v>149</v>
      </c>
      <c r="G4824" s="57">
        <v>0</v>
      </c>
      <c r="H4824" s="145"/>
      <c r="I4824" s="144">
        <v>0</v>
      </c>
      <c r="J4824" s="146">
        <f t="shared" si="52"/>
        <v>0</v>
      </c>
    </row>
    <row r="4825" spans="1:10" s="32" customFormat="1" x14ac:dyDescent="0.3">
      <c r="A4825" s="32">
        <v>2015</v>
      </c>
      <c r="B4825" s="32" t="s">
        <v>0</v>
      </c>
      <c r="C4825" s="32" t="str">
        <f>VLOOKUP(B4825,lookup!A:C,3,FALSE)</f>
        <v>Non Metropolitan Fire Authorities</v>
      </c>
      <c r="D4825" s="32" t="str">
        <f>VLOOKUP(B4825,lookup!A:D,4,FALSE)</f>
        <v>E31000001</v>
      </c>
      <c r="E4825" s="32" t="s">
        <v>179</v>
      </c>
      <c r="F4825" s="32" t="s">
        <v>149</v>
      </c>
      <c r="G4825" s="57">
        <v>0</v>
      </c>
      <c r="H4825" s="145"/>
      <c r="I4825" s="144">
        <v>0</v>
      </c>
      <c r="J4825" s="146">
        <f t="shared" si="52"/>
        <v>0</v>
      </c>
    </row>
    <row r="4826" spans="1:10" s="32" customFormat="1" x14ac:dyDescent="0.3">
      <c r="A4826" s="32">
        <v>2015</v>
      </c>
      <c r="B4826" s="32" t="s">
        <v>0</v>
      </c>
      <c r="C4826" s="32" t="str">
        <f>VLOOKUP(B4826,lookup!A:C,3,FALSE)</f>
        <v>Non Metropolitan Fire Authorities</v>
      </c>
      <c r="D4826" s="32" t="str">
        <f>VLOOKUP(B4826,lookup!A:D,4,FALSE)</f>
        <v>E31000001</v>
      </c>
      <c r="E4826" s="32" t="s">
        <v>1087</v>
      </c>
      <c r="F4826" s="32" t="s">
        <v>149</v>
      </c>
      <c r="G4826" s="57">
        <v>0</v>
      </c>
      <c r="H4826" s="145"/>
      <c r="I4826" s="144">
        <v>0</v>
      </c>
      <c r="J4826" s="146">
        <f t="shared" si="52"/>
        <v>0</v>
      </c>
    </row>
    <row r="4827" spans="1:10" s="32" customFormat="1" x14ac:dyDescent="0.3">
      <c r="A4827" s="32">
        <v>2015</v>
      </c>
      <c r="B4827" s="32" t="s">
        <v>0</v>
      </c>
      <c r="C4827" s="32" t="str">
        <f>VLOOKUP(B4827,lookup!A:C,3,FALSE)</f>
        <v>Non Metropolitan Fire Authorities</v>
      </c>
      <c r="D4827" s="32" t="str">
        <f>VLOOKUP(B4827,lookup!A:D,4,FALSE)</f>
        <v>E31000001</v>
      </c>
      <c r="E4827" s="32" t="s">
        <v>176</v>
      </c>
      <c r="F4827" s="32" t="s">
        <v>149</v>
      </c>
      <c r="G4827" s="57">
        <v>5</v>
      </c>
      <c r="H4827" s="145"/>
      <c r="I4827" s="144">
        <v>5</v>
      </c>
      <c r="J4827" s="146">
        <f t="shared" si="52"/>
        <v>0</v>
      </c>
    </row>
    <row r="4828" spans="1:10" s="32" customFormat="1" x14ac:dyDescent="0.3">
      <c r="A4828" s="32">
        <v>2015</v>
      </c>
      <c r="B4828" s="32" t="s">
        <v>0</v>
      </c>
      <c r="C4828" s="32" t="str">
        <f>VLOOKUP(B4828,lookup!A:C,3,FALSE)</f>
        <v>Non Metropolitan Fire Authorities</v>
      </c>
      <c r="D4828" s="32" t="str">
        <f>VLOOKUP(B4828,lookup!A:D,4,FALSE)</f>
        <v>E31000001</v>
      </c>
      <c r="E4828" s="32" t="s">
        <v>175</v>
      </c>
      <c r="F4828" s="32" t="s">
        <v>150</v>
      </c>
      <c r="G4828" s="57">
        <v>113</v>
      </c>
      <c r="H4828" s="145"/>
      <c r="I4828" s="144">
        <v>113</v>
      </c>
      <c r="J4828" s="146">
        <f t="shared" si="52"/>
        <v>0</v>
      </c>
    </row>
    <row r="4829" spans="1:10" s="32" customFormat="1" x14ac:dyDescent="0.3">
      <c r="A4829" s="32">
        <v>2015</v>
      </c>
      <c r="B4829" s="32" t="s">
        <v>0</v>
      </c>
      <c r="C4829" s="32" t="str">
        <f>VLOOKUP(B4829,lookup!A:C,3,FALSE)</f>
        <v>Non Metropolitan Fire Authorities</v>
      </c>
      <c r="D4829" s="32" t="str">
        <f>VLOOKUP(B4829,lookup!A:D,4,FALSE)</f>
        <v>E31000001</v>
      </c>
      <c r="E4829" s="32" t="s">
        <v>177</v>
      </c>
      <c r="F4829" s="32" t="s">
        <v>150</v>
      </c>
      <c r="G4829" s="57">
        <v>1</v>
      </c>
      <c r="H4829" s="145"/>
      <c r="I4829" s="144">
        <v>1</v>
      </c>
      <c r="J4829" s="146">
        <f t="shared" si="52"/>
        <v>0</v>
      </c>
    </row>
    <row r="4830" spans="1:10" s="32" customFormat="1" x14ac:dyDescent="0.3">
      <c r="A4830" s="32">
        <v>2015</v>
      </c>
      <c r="B4830" s="32" t="s">
        <v>0</v>
      </c>
      <c r="C4830" s="32" t="str">
        <f>VLOOKUP(B4830,lookup!A:C,3,FALSE)</f>
        <v>Non Metropolitan Fire Authorities</v>
      </c>
      <c r="D4830" s="32" t="str">
        <f>VLOOKUP(B4830,lookup!A:D,4,FALSE)</f>
        <v>E31000001</v>
      </c>
      <c r="E4830" s="32" t="s">
        <v>178</v>
      </c>
      <c r="F4830" s="32" t="s">
        <v>150</v>
      </c>
      <c r="G4830" s="57">
        <v>1</v>
      </c>
      <c r="H4830" s="145"/>
      <c r="I4830" s="144">
        <v>1</v>
      </c>
      <c r="J4830" s="146">
        <f t="shared" si="52"/>
        <v>0</v>
      </c>
    </row>
    <row r="4831" spans="1:10" s="32" customFormat="1" x14ac:dyDescent="0.3">
      <c r="A4831" s="32">
        <v>2015</v>
      </c>
      <c r="B4831" s="32" t="s">
        <v>0</v>
      </c>
      <c r="C4831" s="32" t="str">
        <f>VLOOKUP(B4831,lookup!A:C,3,FALSE)</f>
        <v>Non Metropolitan Fire Authorities</v>
      </c>
      <c r="D4831" s="32" t="str">
        <f>VLOOKUP(B4831,lookup!A:D,4,FALSE)</f>
        <v>E31000001</v>
      </c>
      <c r="E4831" s="32" t="s">
        <v>179</v>
      </c>
      <c r="F4831" s="32" t="s">
        <v>150</v>
      </c>
      <c r="G4831" s="57">
        <v>0</v>
      </c>
      <c r="H4831" s="145"/>
      <c r="I4831" s="144">
        <v>0</v>
      </c>
      <c r="J4831" s="146">
        <f t="shared" si="52"/>
        <v>0</v>
      </c>
    </row>
    <row r="4832" spans="1:10" s="32" customFormat="1" x14ac:dyDescent="0.3">
      <c r="A4832" s="32">
        <v>2015</v>
      </c>
      <c r="B4832" s="32" t="s">
        <v>0</v>
      </c>
      <c r="C4832" s="32" t="str">
        <f>VLOOKUP(B4832,lookup!A:C,3,FALSE)</f>
        <v>Non Metropolitan Fire Authorities</v>
      </c>
      <c r="D4832" s="32" t="str">
        <f>VLOOKUP(B4832,lookup!A:D,4,FALSE)</f>
        <v>E31000001</v>
      </c>
      <c r="E4832" s="32" t="s">
        <v>1087</v>
      </c>
      <c r="F4832" s="32" t="s">
        <v>150</v>
      </c>
      <c r="G4832" s="57">
        <v>1</v>
      </c>
      <c r="H4832" s="145"/>
      <c r="I4832" s="144">
        <v>1</v>
      </c>
      <c r="J4832" s="146">
        <f t="shared" si="52"/>
        <v>0</v>
      </c>
    </row>
    <row r="4833" spans="1:10" s="32" customFormat="1" x14ac:dyDescent="0.3">
      <c r="A4833" s="32">
        <v>2015</v>
      </c>
      <c r="B4833" s="32" t="s">
        <v>0</v>
      </c>
      <c r="C4833" s="32" t="str">
        <f>VLOOKUP(B4833,lookup!A:C,3,FALSE)</f>
        <v>Non Metropolitan Fire Authorities</v>
      </c>
      <c r="D4833" s="32" t="str">
        <f>VLOOKUP(B4833,lookup!A:D,4,FALSE)</f>
        <v>E31000001</v>
      </c>
      <c r="E4833" s="32" t="s">
        <v>176</v>
      </c>
      <c r="F4833" s="32" t="s">
        <v>150</v>
      </c>
      <c r="G4833" s="57">
        <v>10</v>
      </c>
      <c r="H4833" s="145"/>
      <c r="I4833" s="144">
        <v>10</v>
      </c>
      <c r="J4833" s="146">
        <f t="shared" si="52"/>
        <v>0</v>
      </c>
    </row>
    <row r="4834" spans="1:10" s="32" customFormat="1" x14ac:dyDescent="0.3">
      <c r="A4834" s="32">
        <v>2015</v>
      </c>
      <c r="B4834" s="32" t="s">
        <v>3</v>
      </c>
      <c r="C4834" s="32" t="str">
        <f>VLOOKUP(B4834,lookup!A:C,3,FALSE)</f>
        <v>Non Metropolitan Fire Authorities</v>
      </c>
      <c r="D4834" s="32" t="str">
        <f>VLOOKUP(B4834,lookup!A:D,4,FALSE)</f>
        <v>E31000002</v>
      </c>
      <c r="E4834" s="32" t="s">
        <v>175</v>
      </c>
      <c r="F4834" s="32" t="s">
        <v>157</v>
      </c>
      <c r="G4834" s="57">
        <v>253</v>
      </c>
      <c r="H4834" s="145"/>
      <c r="I4834" s="144">
        <v>253</v>
      </c>
      <c r="J4834" s="146">
        <f t="shared" si="52"/>
        <v>0</v>
      </c>
    </row>
    <row r="4835" spans="1:10" s="32" customFormat="1" x14ac:dyDescent="0.3">
      <c r="A4835" s="32">
        <v>2015</v>
      </c>
      <c r="B4835" s="32" t="s">
        <v>3</v>
      </c>
      <c r="C4835" s="32" t="str">
        <f>VLOOKUP(B4835,lookup!A:C,3,FALSE)</f>
        <v>Non Metropolitan Fire Authorities</v>
      </c>
      <c r="D4835" s="32" t="str">
        <f>VLOOKUP(B4835,lookup!A:D,4,FALSE)</f>
        <v>E31000002</v>
      </c>
      <c r="E4835" s="32" t="s">
        <v>177</v>
      </c>
      <c r="F4835" s="32" t="s">
        <v>157</v>
      </c>
      <c r="G4835" s="57">
        <v>6</v>
      </c>
      <c r="H4835" s="145"/>
      <c r="I4835" s="144">
        <v>6</v>
      </c>
      <c r="J4835" s="146">
        <f t="shared" si="52"/>
        <v>0</v>
      </c>
    </row>
    <row r="4836" spans="1:10" s="32" customFormat="1" x14ac:dyDescent="0.3">
      <c r="A4836" s="32">
        <v>2015</v>
      </c>
      <c r="B4836" s="32" t="s">
        <v>3</v>
      </c>
      <c r="C4836" s="32" t="str">
        <f>VLOOKUP(B4836,lookup!A:C,3,FALSE)</f>
        <v>Non Metropolitan Fire Authorities</v>
      </c>
      <c r="D4836" s="32" t="str">
        <f>VLOOKUP(B4836,lookup!A:D,4,FALSE)</f>
        <v>E31000002</v>
      </c>
      <c r="E4836" s="32" t="s">
        <v>178</v>
      </c>
      <c r="F4836" s="32" t="s">
        <v>157</v>
      </c>
      <c r="G4836" s="57">
        <v>2</v>
      </c>
      <c r="H4836" s="145"/>
      <c r="I4836" s="144">
        <v>2</v>
      </c>
      <c r="J4836" s="146">
        <f t="shared" si="52"/>
        <v>0</v>
      </c>
    </row>
    <row r="4837" spans="1:10" s="32" customFormat="1" x14ac:dyDescent="0.3">
      <c r="A4837" s="32">
        <v>2015</v>
      </c>
      <c r="B4837" s="32" t="s">
        <v>3</v>
      </c>
      <c r="C4837" s="32" t="str">
        <f>VLOOKUP(B4837,lookup!A:C,3,FALSE)</f>
        <v>Non Metropolitan Fire Authorities</v>
      </c>
      <c r="D4837" s="32" t="str">
        <f>VLOOKUP(B4837,lookup!A:D,4,FALSE)</f>
        <v>E31000002</v>
      </c>
      <c r="E4837" s="32" t="s">
        <v>179</v>
      </c>
      <c r="F4837" s="32" t="s">
        <v>157</v>
      </c>
      <c r="G4837" s="57">
        <v>4</v>
      </c>
      <c r="H4837" s="145"/>
      <c r="I4837" s="144">
        <v>4</v>
      </c>
      <c r="J4837" s="146">
        <f t="shared" si="52"/>
        <v>0</v>
      </c>
    </row>
    <row r="4838" spans="1:10" s="32" customFormat="1" x14ac:dyDescent="0.3">
      <c r="A4838" s="32">
        <v>2015</v>
      </c>
      <c r="B4838" s="32" t="s">
        <v>3</v>
      </c>
      <c r="C4838" s="32" t="str">
        <f>VLOOKUP(B4838,lookup!A:C,3,FALSE)</f>
        <v>Non Metropolitan Fire Authorities</v>
      </c>
      <c r="D4838" s="32" t="str">
        <f>VLOOKUP(B4838,lookup!A:D,4,FALSE)</f>
        <v>E31000002</v>
      </c>
      <c r="E4838" s="32" t="s">
        <v>1087</v>
      </c>
      <c r="F4838" s="32" t="s">
        <v>157</v>
      </c>
      <c r="G4838" s="57">
        <v>1</v>
      </c>
      <c r="H4838" s="145"/>
      <c r="I4838" s="144">
        <v>1</v>
      </c>
      <c r="J4838" s="146">
        <f t="shared" si="52"/>
        <v>0</v>
      </c>
    </row>
    <row r="4839" spans="1:10" s="32" customFormat="1" x14ac:dyDescent="0.3">
      <c r="A4839" s="32">
        <v>2015</v>
      </c>
      <c r="B4839" s="32" t="s">
        <v>3</v>
      </c>
      <c r="C4839" s="32" t="str">
        <f>VLOOKUP(B4839,lookup!A:C,3,FALSE)</f>
        <v>Non Metropolitan Fire Authorities</v>
      </c>
      <c r="D4839" s="32" t="str">
        <f>VLOOKUP(B4839,lookup!A:D,4,FALSE)</f>
        <v>E31000002</v>
      </c>
      <c r="E4839" s="32" t="s">
        <v>176</v>
      </c>
      <c r="F4839" s="32" t="s">
        <v>157</v>
      </c>
      <c r="G4839" s="57">
        <v>18</v>
      </c>
      <c r="H4839" s="145"/>
      <c r="I4839" s="144">
        <v>18</v>
      </c>
      <c r="J4839" s="146">
        <f t="shared" si="52"/>
        <v>0</v>
      </c>
    </row>
    <row r="4840" spans="1:10" s="32" customFormat="1" x14ac:dyDescent="0.3">
      <c r="A4840" s="32">
        <v>2015</v>
      </c>
      <c r="B4840" s="32" t="s">
        <v>3</v>
      </c>
      <c r="C4840" s="32" t="str">
        <f>VLOOKUP(B4840,lookup!A:C,3,FALSE)</f>
        <v>Non Metropolitan Fire Authorities</v>
      </c>
      <c r="D4840" s="32" t="str">
        <f>VLOOKUP(B4840,lookup!A:D,4,FALSE)</f>
        <v>E31000002</v>
      </c>
      <c r="E4840" s="32" t="s">
        <v>175</v>
      </c>
      <c r="F4840" s="32" t="s">
        <v>158</v>
      </c>
      <c r="G4840" s="57">
        <v>138</v>
      </c>
      <c r="H4840" s="145"/>
      <c r="I4840" s="144">
        <v>138</v>
      </c>
      <c r="J4840" s="146">
        <f t="shared" si="52"/>
        <v>0</v>
      </c>
    </row>
    <row r="4841" spans="1:10" s="32" customFormat="1" x14ac:dyDescent="0.3">
      <c r="A4841" s="32">
        <v>2015</v>
      </c>
      <c r="B4841" s="32" t="s">
        <v>3</v>
      </c>
      <c r="C4841" s="32" t="str">
        <f>VLOOKUP(B4841,lookup!A:C,3,FALSE)</f>
        <v>Non Metropolitan Fire Authorities</v>
      </c>
      <c r="D4841" s="32" t="str">
        <f>VLOOKUP(B4841,lookup!A:D,4,FALSE)</f>
        <v>E31000002</v>
      </c>
      <c r="E4841" s="32" t="s">
        <v>177</v>
      </c>
      <c r="F4841" s="32" t="s">
        <v>158</v>
      </c>
      <c r="G4841" s="57">
        <v>1</v>
      </c>
      <c r="H4841" s="145"/>
      <c r="I4841" s="144">
        <v>1</v>
      </c>
      <c r="J4841" s="146">
        <f t="shared" si="52"/>
        <v>0</v>
      </c>
    </row>
    <row r="4842" spans="1:10" s="32" customFormat="1" x14ac:dyDescent="0.3">
      <c r="A4842" s="32">
        <v>2015</v>
      </c>
      <c r="B4842" s="32" t="s">
        <v>3</v>
      </c>
      <c r="C4842" s="32" t="str">
        <f>VLOOKUP(B4842,lookup!A:C,3,FALSE)</f>
        <v>Non Metropolitan Fire Authorities</v>
      </c>
      <c r="D4842" s="32" t="str">
        <f>VLOOKUP(B4842,lookup!A:D,4,FALSE)</f>
        <v>E31000002</v>
      </c>
      <c r="E4842" s="32" t="s">
        <v>178</v>
      </c>
      <c r="F4842" s="32" t="s">
        <v>158</v>
      </c>
      <c r="G4842" s="57">
        <v>0</v>
      </c>
      <c r="H4842" s="145"/>
      <c r="I4842" s="144">
        <v>0</v>
      </c>
      <c r="J4842" s="146">
        <f t="shared" si="52"/>
        <v>0</v>
      </c>
    </row>
    <row r="4843" spans="1:10" s="32" customFormat="1" x14ac:dyDescent="0.3">
      <c r="A4843" s="32">
        <v>2015</v>
      </c>
      <c r="B4843" s="32" t="s">
        <v>3</v>
      </c>
      <c r="C4843" s="32" t="str">
        <f>VLOOKUP(B4843,lookup!A:C,3,FALSE)</f>
        <v>Non Metropolitan Fire Authorities</v>
      </c>
      <c r="D4843" s="32" t="str">
        <f>VLOOKUP(B4843,lookup!A:D,4,FALSE)</f>
        <v>E31000002</v>
      </c>
      <c r="E4843" s="32" t="s">
        <v>179</v>
      </c>
      <c r="F4843" s="32" t="s">
        <v>158</v>
      </c>
      <c r="G4843" s="57">
        <v>0</v>
      </c>
      <c r="H4843" s="145"/>
      <c r="I4843" s="144">
        <v>0</v>
      </c>
      <c r="J4843" s="146">
        <f t="shared" si="52"/>
        <v>0</v>
      </c>
    </row>
    <row r="4844" spans="1:10" s="32" customFormat="1" x14ac:dyDescent="0.3">
      <c r="A4844" s="32">
        <v>2015</v>
      </c>
      <c r="B4844" s="32" t="s">
        <v>3</v>
      </c>
      <c r="C4844" s="32" t="str">
        <f>VLOOKUP(B4844,lookup!A:C,3,FALSE)</f>
        <v>Non Metropolitan Fire Authorities</v>
      </c>
      <c r="D4844" s="32" t="str">
        <f>VLOOKUP(B4844,lookup!A:D,4,FALSE)</f>
        <v>E31000002</v>
      </c>
      <c r="E4844" s="32" t="s">
        <v>1087</v>
      </c>
      <c r="F4844" s="32" t="s">
        <v>158</v>
      </c>
      <c r="G4844" s="57">
        <v>0</v>
      </c>
      <c r="H4844" s="145"/>
      <c r="I4844" s="144">
        <v>0</v>
      </c>
      <c r="J4844" s="146">
        <f t="shared" si="52"/>
        <v>0</v>
      </c>
    </row>
    <row r="4845" spans="1:10" s="32" customFormat="1" x14ac:dyDescent="0.3">
      <c r="A4845" s="32">
        <v>2015</v>
      </c>
      <c r="B4845" s="32" t="s">
        <v>3</v>
      </c>
      <c r="C4845" s="32" t="str">
        <f>VLOOKUP(B4845,lookup!A:C,3,FALSE)</f>
        <v>Non Metropolitan Fire Authorities</v>
      </c>
      <c r="D4845" s="32" t="str">
        <f>VLOOKUP(B4845,lookup!A:D,4,FALSE)</f>
        <v>E31000002</v>
      </c>
      <c r="E4845" s="32" t="s">
        <v>176</v>
      </c>
      <c r="F4845" s="32" t="s">
        <v>158</v>
      </c>
      <c r="G4845" s="57">
        <v>7</v>
      </c>
      <c r="H4845" s="145"/>
      <c r="I4845" s="144">
        <v>7</v>
      </c>
      <c r="J4845" s="146">
        <f t="shared" si="52"/>
        <v>0</v>
      </c>
    </row>
    <row r="4846" spans="1:10" s="32" customFormat="1" x14ac:dyDescent="0.3">
      <c r="A4846" s="32">
        <v>2015</v>
      </c>
      <c r="B4846" s="32" t="s">
        <v>3</v>
      </c>
      <c r="C4846" s="32" t="str">
        <f>VLOOKUP(B4846,lookup!A:C,3,FALSE)</f>
        <v>Non Metropolitan Fire Authorities</v>
      </c>
      <c r="D4846" s="32" t="str">
        <f>VLOOKUP(B4846,lookup!A:D,4,FALSE)</f>
        <v>E31000002</v>
      </c>
      <c r="E4846" s="32" t="s">
        <v>175</v>
      </c>
      <c r="F4846" s="32" t="s">
        <v>149</v>
      </c>
      <c r="G4846" s="57">
        <v>23</v>
      </c>
      <c r="H4846" s="145"/>
      <c r="I4846" s="144">
        <v>23</v>
      </c>
      <c r="J4846" s="146">
        <f t="shared" si="52"/>
        <v>0</v>
      </c>
    </row>
    <row r="4847" spans="1:10" s="32" customFormat="1" x14ac:dyDescent="0.3">
      <c r="A4847" s="32">
        <v>2015</v>
      </c>
      <c r="B4847" s="32" t="s">
        <v>3</v>
      </c>
      <c r="C4847" s="32" t="str">
        <f>VLOOKUP(B4847,lookup!A:C,3,FALSE)</f>
        <v>Non Metropolitan Fire Authorities</v>
      </c>
      <c r="D4847" s="32" t="str">
        <f>VLOOKUP(B4847,lookup!A:D,4,FALSE)</f>
        <v>E31000002</v>
      </c>
      <c r="E4847" s="32" t="s">
        <v>177</v>
      </c>
      <c r="F4847" s="32" t="s">
        <v>149</v>
      </c>
      <c r="G4847" s="57">
        <v>0</v>
      </c>
      <c r="H4847" s="145"/>
      <c r="I4847" s="144">
        <v>0</v>
      </c>
      <c r="J4847" s="146">
        <f t="shared" si="52"/>
        <v>0</v>
      </c>
    </row>
    <row r="4848" spans="1:10" s="32" customFormat="1" x14ac:dyDescent="0.3">
      <c r="A4848" s="32">
        <v>2015</v>
      </c>
      <c r="B4848" s="32" t="s">
        <v>3</v>
      </c>
      <c r="C4848" s="32" t="str">
        <f>VLOOKUP(B4848,lookup!A:C,3,FALSE)</f>
        <v>Non Metropolitan Fire Authorities</v>
      </c>
      <c r="D4848" s="32" t="str">
        <f>VLOOKUP(B4848,lookup!A:D,4,FALSE)</f>
        <v>E31000002</v>
      </c>
      <c r="E4848" s="32" t="s">
        <v>178</v>
      </c>
      <c r="F4848" s="32" t="s">
        <v>149</v>
      </c>
      <c r="G4848" s="57">
        <v>0</v>
      </c>
      <c r="H4848" s="145"/>
      <c r="I4848" s="144">
        <v>0</v>
      </c>
      <c r="J4848" s="146">
        <f t="shared" si="52"/>
        <v>0</v>
      </c>
    </row>
    <row r="4849" spans="1:10" s="32" customFormat="1" x14ac:dyDescent="0.3">
      <c r="A4849" s="32">
        <v>2015</v>
      </c>
      <c r="B4849" s="32" t="s">
        <v>3</v>
      </c>
      <c r="C4849" s="32" t="str">
        <f>VLOOKUP(B4849,lookup!A:C,3,FALSE)</f>
        <v>Non Metropolitan Fire Authorities</v>
      </c>
      <c r="D4849" s="32" t="str">
        <f>VLOOKUP(B4849,lookup!A:D,4,FALSE)</f>
        <v>E31000002</v>
      </c>
      <c r="E4849" s="32" t="s">
        <v>179</v>
      </c>
      <c r="F4849" s="32" t="s">
        <v>149</v>
      </c>
      <c r="G4849" s="57">
        <v>1</v>
      </c>
      <c r="H4849" s="145"/>
      <c r="I4849" s="144">
        <v>1</v>
      </c>
      <c r="J4849" s="146">
        <f t="shared" si="52"/>
        <v>0</v>
      </c>
    </row>
    <row r="4850" spans="1:10" s="32" customFormat="1" x14ac:dyDescent="0.3">
      <c r="A4850" s="32">
        <v>2015</v>
      </c>
      <c r="B4850" s="32" t="s">
        <v>3</v>
      </c>
      <c r="C4850" s="32" t="str">
        <f>VLOOKUP(B4850,lookup!A:C,3,FALSE)</f>
        <v>Non Metropolitan Fire Authorities</v>
      </c>
      <c r="D4850" s="32" t="str">
        <f>VLOOKUP(B4850,lookup!A:D,4,FALSE)</f>
        <v>E31000002</v>
      </c>
      <c r="E4850" s="32" t="s">
        <v>1087</v>
      </c>
      <c r="F4850" s="32" t="s">
        <v>149</v>
      </c>
      <c r="G4850" s="57">
        <v>0</v>
      </c>
      <c r="H4850" s="145"/>
      <c r="I4850" s="144">
        <v>0</v>
      </c>
      <c r="J4850" s="146">
        <f t="shared" si="52"/>
        <v>0</v>
      </c>
    </row>
    <row r="4851" spans="1:10" s="32" customFormat="1" x14ac:dyDescent="0.3">
      <c r="A4851" s="32">
        <v>2015</v>
      </c>
      <c r="B4851" s="32" t="s">
        <v>3</v>
      </c>
      <c r="C4851" s="32" t="str">
        <f>VLOOKUP(B4851,lookup!A:C,3,FALSE)</f>
        <v>Non Metropolitan Fire Authorities</v>
      </c>
      <c r="D4851" s="32" t="str">
        <f>VLOOKUP(B4851,lookup!A:D,4,FALSE)</f>
        <v>E31000002</v>
      </c>
      <c r="E4851" s="32" t="s">
        <v>176</v>
      </c>
      <c r="F4851" s="32" t="s">
        <v>149</v>
      </c>
      <c r="G4851" s="57">
        <v>0</v>
      </c>
      <c r="H4851" s="145"/>
      <c r="I4851" s="144">
        <v>0</v>
      </c>
      <c r="J4851" s="146">
        <f t="shared" si="52"/>
        <v>0</v>
      </c>
    </row>
    <row r="4852" spans="1:10" s="32" customFormat="1" x14ac:dyDescent="0.3">
      <c r="A4852" s="32">
        <v>2015</v>
      </c>
      <c r="B4852" s="32" t="s">
        <v>3</v>
      </c>
      <c r="C4852" s="32" t="str">
        <f>VLOOKUP(B4852,lookup!A:C,3,FALSE)</f>
        <v>Non Metropolitan Fire Authorities</v>
      </c>
      <c r="D4852" s="32" t="str">
        <f>VLOOKUP(B4852,lookup!A:D,4,FALSE)</f>
        <v>E31000002</v>
      </c>
      <c r="E4852" s="32" t="s">
        <v>175</v>
      </c>
      <c r="F4852" s="32" t="s">
        <v>150</v>
      </c>
      <c r="G4852" s="57">
        <v>127</v>
      </c>
      <c r="H4852" s="145"/>
      <c r="I4852" s="144">
        <v>127</v>
      </c>
      <c r="J4852" s="146">
        <f t="shared" si="52"/>
        <v>0</v>
      </c>
    </row>
    <row r="4853" spans="1:10" s="32" customFormat="1" x14ac:dyDescent="0.3">
      <c r="A4853" s="32">
        <v>2015</v>
      </c>
      <c r="B4853" s="32" t="s">
        <v>3</v>
      </c>
      <c r="C4853" s="32" t="str">
        <f>VLOOKUP(B4853,lookup!A:C,3,FALSE)</f>
        <v>Non Metropolitan Fire Authorities</v>
      </c>
      <c r="D4853" s="32" t="str">
        <f>VLOOKUP(B4853,lookup!A:D,4,FALSE)</f>
        <v>E31000002</v>
      </c>
      <c r="E4853" s="32" t="s">
        <v>177</v>
      </c>
      <c r="F4853" s="32" t="s">
        <v>150</v>
      </c>
      <c r="G4853" s="57">
        <v>2</v>
      </c>
      <c r="H4853" s="145"/>
      <c r="I4853" s="144">
        <v>2</v>
      </c>
      <c r="J4853" s="146">
        <f t="shared" si="52"/>
        <v>0</v>
      </c>
    </row>
    <row r="4854" spans="1:10" s="32" customFormat="1" x14ac:dyDescent="0.3">
      <c r="A4854" s="32">
        <v>2015</v>
      </c>
      <c r="B4854" s="32" t="s">
        <v>3</v>
      </c>
      <c r="C4854" s="32" t="str">
        <f>VLOOKUP(B4854,lookup!A:C,3,FALSE)</f>
        <v>Non Metropolitan Fire Authorities</v>
      </c>
      <c r="D4854" s="32" t="str">
        <f>VLOOKUP(B4854,lookup!A:D,4,FALSE)</f>
        <v>E31000002</v>
      </c>
      <c r="E4854" s="32" t="s">
        <v>178</v>
      </c>
      <c r="F4854" s="32" t="s">
        <v>150</v>
      </c>
      <c r="G4854" s="57">
        <v>4</v>
      </c>
      <c r="H4854" s="145"/>
      <c r="I4854" s="144">
        <v>4</v>
      </c>
      <c r="J4854" s="146">
        <f t="shared" si="52"/>
        <v>0</v>
      </c>
    </row>
    <row r="4855" spans="1:10" s="32" customFormat="1" x14ac:dyDescent="0.3">
      <c r="A4855" s="32">
        <v>2015</v>
      </c>
      <c r="B4855" s="32" t="s">
        <v>3</v>
      </c>
      <c r="C4855" s="32" t="str">
        <f>VLOOKUP(B4855,lookup!A:C,3,FALSE)</f>
        <v>Non Metropolitan Fire Authorities</v>
      </c>
      <c r="D4855" s="32" t="str">
        <f>VLOOKUP(B4855,lookup!A:D,4,FALSE)</f>
        <v>E31000002</v>
      </c>
      <c r="E4855" s="32" t="s">
        <v>179</v>
      </c>
      <c r="F4855" s="32" t="s">
        <v>150</v>
      </c>
      <c r="G4855" s="57">
        <v>7</v>
      </c>
      <c r="H4855" s="145"/>
      <c r="I4855" s="144">
        <v>7</v>
      </c>
      <c r="J4855" s="146">
        <f t="shared" si="52"/>
        <v>0</v>
      </c>
    </row>
    <row r="4856" spans="1:10" s="32" customFormat="1" x14ac:dyDescent="0.3">
      <c r="A4856" s="32">
        <v>2015</v>
      </c>
      <c r="B4856" s="32" t="s">
        <v>3</v>
      </c>
      <c r="C4856" s="32" t="str">
        <f>VLOOKUP(B4856,lookup!A:C,3,FALSE)</f>
        <v>Non Metropolitan Fire Authorities</v>
      </c>
      <c r="D4856" s="32" t="str">
        <f>VLOOKUP(B4856,lookup!A:D,4,FALSE)</f>
        <v>E31000002</v>
      </c>
      <c r="E4856" s="32" t="s">
        <v>1087</v>
      </c>
      <c r="F4856" s="32" t="s">
        <v>150</v>
      </c>
      <c r="G4856" s="57">
        <v>0</v>
      </c>
      <c r="H4856" s="145"/>
      <c r="I4856" s="144">
        <v>0</v>
      </c>
      <c r="J4856" s="146">
        <f t="shared" si="52"/>
        <v>0</v>
      </c>
    </row>
    <row r="4857" spans="1:10" s="32" customFormat="1" x14ac:dyDescent="0.3">
      <c r="A4857" s="32">
        <v>2015</v>
      </c>
      <c r="B4857" s="32" t="s">
        <v>3</v>
      </c>
      <c r="C4857" s="32" t="str">
        <f>VLOOKUP(B4857,lookup!A:C,3,FALSE)</f>
        <v>Non Metropolitan Fire Authorities</v>
      </c>
      <c r="D4857" s="32" t="str">
        <f>VLOOKUP(B4857,lookup!A:D,4,FALSE)</f>
        <v>E31000002</v>
      </c>
      <c r="E4857" s="32" t="s">
        <v>176</v>
      </c>
      <c r="F4857" s="32" t="s">
        <v>150</v>
      </c>
      <c r="G4857" s="57">
        <v>0</v>
      </c>
      <c r="H4857" s="145"/>
      <c r="I4857" s="144">
        <v>0</v>
      </c>
      <c r="J4857" s="146">
        <f t="shared" si="52"/>
        <v>0</v>
      </c>
    </row>
    <row r="4858" spans="1:10" s="32" customFormat="1" x14ac:dyDescent="0.3">
      <c r="A4858" s="32">
        <v>2015</v>
      </c>
      <c r="B4858" s="32" t="s">
        <v>6</v>
      </c>
      <c r="C4858" s="32" t="str">
        <f>VLOOKUP(B4858,lookup!A:C,3,FALSE)</f>
        <v>Non Metropolitan Fire Authorities</v>
      </c>
      <c r="D4858" s="32" t="str">
        <f>VLOOKUP(B4858,lookup!A:D,4,FALSE)</f>
        <v>E31000003</v>
      </c>
      <c r="E4858" s="32" t="s">
        <v>175</v>
      </c>
      <c r="F4858" s="32" t="s">
        <v>157</v>
      </c>
      <c r="G4858" s="57">
        <v>370</v>
      </c>
      <c r="H4858" s="145"/>
      <c r="I4858" s="144">
        <v>370</v>
      </c>
      <c r="J4858" s="146">
        <f t="shared" si="52"/>
        <v>0</v>
      </c>
    </row>
    <row r="4859" spans="1:10" s="32" customFormat="1" x14ac:dyDescent="0.3">
      <c r="A4859" s="32">
        <v>2015</v>
      </c>
      <c r="B4859" s="32" t="s">
        <v>6</v>
      </c>
      <c r="C4859" s="32" t="str">
        <f>VLOOKUP(B4859,lookup!A:C,3,FALSE)</f>
        <v>Non Metropolitan Fire Authorities</v>
      </c>
      <c r="D4859" s="32" t="str">
        <f>VLOOKUP(B4859,lookup!A:D,4,FALSE)</f>
        <v>E31000003</v>
      </c>
      <c r="E4859" s="32" t="s">
        <v>177</v>
      </c>
      <c r="F4859" s="32" t="s">
        <v>157</v>
      </c>
      <c r="G4859" s="57">
        <v>4</v>
      </c>
      <c r="H4859" s="145"/>
      <c r="I4859" s="144">
        <v>4</v>
      </c>
      <c r="J4859" s="146">
        <f t="shared" si="52"/>
        <v>0</v>
      </c>
    </row>
    <row r="4860" spans="1:10" s="32" customFormat="1" x14ac:dyDescent="0.3">
      <c r="A4860" s="32">
        <v>2015</v>
      </c>
      <c r="B4860" s="32" t="s">
        <v>6</v>
      </c>
      <c r="C4860" s="32" t="str">
        <f>VLOOKUP(B4860,lookup!A:C,3,FALSE)</f>
        <v>Non Metropolitan Fire Authorities</v>
      </c>
      <c r="D4860" s="32" t="str">
        <f>VLOOKUP(B4860,lookup!A:D,4,FALSE)</f>
        <v>E31000003</v>
      </c>
      <c r="E4860" s="32" t="s">
        <v>178</v>
      </c>
      <c r="F4860" s="32" t="s">
        <v>157</v>
      </c>
      <c r="G4860" s="57">
        <v>2</v>
      </c>
      <c r="H4860" s="145"/>
      <c r="I4860" s="144">
        <v>2</v>
      </c>
      <c r="J4860" s="146">
        <f t="shared" si="52"/>
        <v>0</v>
      </c>
    </row>
    <row r="4861" spans="1:10" s="32" customFormat="1" x14ac:dyDescent="0.3">
      <c r="A4861" s="32">
        <v>2015</v>
      </c>
      <c r="B4861" s="32" t="s">
        <v>6</v>
      </c>
      <c r="C4861" s="32" t="str">
        <f>VLOOKUP(B4861,lookup!A:C,3,FALSE)</f>
        <v>Non Metropolitan Fire Authorities</v>
      </c>
      <c r="D4861" s="32" t="str">
        <f>VLOOKUP(B4861,lookup!A:D,4,FALSE)</f>
        <v>E31000003</v>
      </c>
      <c r="E4861" s="32" t="s">
        <v>179</v>
      </c>
      <c r="F4861" s="32" t="s">
        <v>157</v>
      </c>
      <c r="G4861" s="57">
        <v>4</v>
      </c>
      <c r="H4861" s="145"/>
      <c r="I4861" s="144">
        <v>4</v>
      </c>
      <c r="J4861" s="146">
        <f t="shared" si="52"/>
        <v>0</v>
      </c>
    </row>
    <row r="4862" spans="1:10" s="32" customFormat="1" x14ac:dyDescent="0.3">
      <c r="A4862" s="32">
        <v>2015</v>
      </c>
      <c r="B4862" s="32" t="s">
        <v>6</v>
      </c>
      <c r="C4862" s="32" t="str">
        <f>VLOOKUP(B4862,lookup!A:C,3,FALSE)</f>
        <v>Non Metropolitan Fire Authorities</v>
      </c>
      <c r="D4862" s="32" t="str">
        <f>VLOOKUP(B4862,lookup!A:D,4,FALSE)</f>
        <v>E31000003</v>
      </c>
      <c r="E4862" s="32" t="s">
        <v>1087</v>
      </c>
      <c r="F4862" s="32" t="s">
        <v>157</v>
      </c>
      <c r="G4862" s="57">
        <v>0</v>
      </c>
      <c r="H4862" s="145"/>
      <c r="I4862" s="144">
        <v>0</v>
      </c>
      <c r="J4862" s="146">
        <f t="shared" si="52"/>
        <v>0</v>
      </c>
    </row>
    <row r="4863" spans="1:10" s="32" customFormat="1" x14ac:dyDescent="0.3">
      <c r="A4863" s="32">
        <v>2015</v>
      </c>
      <c r="B4863" s="32" t="s">
        <v>6</v>
      </c>
      <c r="C4863" s="32" t="str">
        <f>VLOOKUP(B4863,lookup!A:C,3,FALSE)</f>
        <v>Non Metropolitan Fire Authorities</v>
      </c>
      <c r="D4863" s="32" t="str">
        <f>VLOOKUP(B4863,lookup!A:D,4,FALSE)</f>
        <v>E31000003</v>
      </c>
      <c r="E4863" s="32" t="s">
        <v>176</v>
      </c>
      <c r="F4863" s="32" t="s">
        <v>157</v>
      </c>
      <c r="G4863" s="57">
        <v>1</v>
      </c>
      <c r="H4863" s="145"/>
      <c r="I4863" s="144">
        <v>1</v>
      </c>
      <c r="J4863" s="146">
        <f t="shared" si="52"/>
        <v>0</v>
      </c>
    </row>
    <row r="4864" spans="1:10" s="32" customFormat="1" x14ac:dyDescent="0.3">
      <c r="A4864" s="32">
        <v>2015</v>
      </c>
      <c r="B4864" s="32" t="s">
        <v>6</v>
      </c>
      <c r="C4864" s="32" t="str">
        <f>VLOOKUP(B4864,lookup!A:C,3,FALSE)</f>
        <v>Non Metropolitan Fire Authorities</v>
      </c>
      <c r="D4864" s="32" t="str">
        <f>VLOOKUP(B4864,lookup!A:D,4,FALSE)</f>
        <v>E31000003</v>
      </c>
      <c r="E4864" s="32" t="s">
        <v>175</v>
      </c>
      <c r="F4864" s="32" t="s">
        <v>158</v>
      </c>
      <c r="G4864" s="57">
        <v>73</v>
      </c>
      <c r="H4864" s="145"/>
      <c r="I4864" s="144">
        <v>73</v>
      </c>
      <c r="J4864" s="146">
        <f t="shared" si="52"/>
        <v>0</v>
      </c>
    </row>
    <row r="4865" spans="1:10" s="32" customFormat="1" x14ac:dyDescent="0.3">
      <c r="A4865" s="32">
        <v>2015</v>
      </c>
      <c r="B4865" s="32" t="s">
        <v>6</v>
      </c>
      <c r="C4865" s="32" t="str">
        <f>VLOOKUP(B4865,lookup!A:C,3,FALSE)</f>
        <v>Non Metropolitan Fire Authorities</v>
      </c>
      <c r="D4865" s="32" t="str">
        <f>VLOOKUP(B4865,lookup!A:D,4,FALSE)</f>
        <v>E31000003</v>
      </c>
      <c r="E4865" s="32" t="s">
        <v>177</v>
      </c>
      <c r="F4865" s="32" t="s">
        <v>158</v>
      </c>
      <c r="G4865" s="57">
        <v>0</v>
      </c>
      <c r="H4865" s="145"/>
      <c r="I4865" s="144">
        <v>0</v>
      </c>
      <c r="J4865" s="146">
        <f t="shared" si="52"/>
        <v>0</v>
      </c>
    </row>
    <row r="4866" spans="1:10" s="32" customFormat="1" x14ac:dyDescent="0.3">
      <c r="A4866" s="32">
        <v>2015</v>
      </c>
      <c r="B4866" s="32" t="s">
        <v>6</v>
      </c>
      <c r="C4866" s="32" t="str">
        <f>VLOOKUP(B4866,lookup!A:C,3,FALSE)</f>
        <v>Non Metropolitan Fire Authorities</v>
      </c>
      <c r="D4866" s="32" t="str">
        <f>VLOOKUP(B4866,lookup!A:D,4,FALSE)</f>
        <v>E31000003</v>
      </c>
      <c r="E4866" s="32" t="s">
        <v>178</v>
      </c>
      <c r="F4866" s="32" t="s">
        <v>158</v>
      </c>
      <c r="G4866" s="57">
        <v>0</v>
      </c>
      <c r="H4866" s="145"/>
      <c r="I4866" s="144">
        <v>0</v>
      </c>
      <c r="J4866" s="146">
        <f t="shared" si="52"/>
        <v>0</v>
      </c>
    </row>
    <row r="4867" spans="1:10" s="32" customFormat="1" x14ac:dyDescent="0.3">
      <c r="A4867" s="32">
        <v>2015</v>
      </c>
      <c r="B4867" s="32" t="s">
        <v>6</v>
      </c>
      <c r="C4867" s="32" t="str">
        <f>VLOOKUP(B4867,lookup!A:C,3,FALSE)</f>
        <v>Non Metropolitan Fire Authorities</v>
      </c>
      <c r="D4867" s="32" t="str">
        <f>VLOOKUP(B4867,lookup!A:D,4,FALSE)</f>
        <v>E31000003</v>
      </c>
      <c r="E4867" s="32" t="s">
        <v>179</v>
      </c>
      <c r="F4867" s="32" t="s">
        <v>158</v>
      </c>
      <c r="G4867" s="57">
        <v>0</v>
      </c>
      <c r="H4867" s="145"/>
      <c r="I4867" s="144">
        <v>0</v>
      </c>
      <c r="J4867" s="146">
        <f t="shared" ref="J4867:J4930" si="53">G4867-I4867</f>
        <v>0</v>
      </c>
    </row>
    <row r="4868" spans="1:10" s="32" customFormat="1" x14ac:dyDescent="0.3">
      <c r="A4868" s="32">
        <v>2015</v>
      </c>
      <c r="B4868" s="32" t="s">
        <v>6</v>
      </c>
      <c r="C4868" s="32" t="str">
        <f>VLOOKUP(B4868,lookup!A:C,3,FALSE)</f>
        <v>Non Metropolitan Fire Authorities</v>
      </c>
      <c r="D4868" s="32" t="str">
        <f>VLOOKUP(B4868,lookup!A:D,4,FALSE)</f>
        <v>E31000003</v>
      </c>
      <c r="E4868" s="32" t="s">
        <v>1087</v>
      </c>
      <c r="F4868" s="32" t="s">
        <v>158</v>
      </c>
      <c r="G4868" s="57">
        <v>0</v>
      </c>
      <c r="H4868" s="145"/>
      <c r="I4868" s="144">
        <v>0</v>
      </c>
      <c r="J4868" s="146">
        <f t="shared" si="53"/>
        <v>0</v>
      </c>
    </row>
    <row r="4869" spans="1:10" s="32" customFormat="1" x14ac:dyDescent="0.3">
      <c r="A4869" s="32">
        <v>2015</v>
      </c>
      <c r="B4869" s="32" t="s">
        <v>6</v>
      </c>
      <c r="C4869" s="32" t="str">
        <f>VLOOKUP(B4869,lookup!A:C,3,FALSE)</f>
        <v>Non Metropolitan Fire Authorities</v>
      </c>
      <c r="D4869" s="32" t="str">
        <f>VLOOKUP(B4869,lookup!A:D,4,FALSE)</f>
        <v>E31000003</v>
      </c>
      <c r="E4869" s="32" t="s">
        <v>176</v>
      </c>
      <c r="F4869" s="32" t="s">
        <v>158</v>
      </c>
      <c r="G4869" s="57">
        <v>0</v>
      </c>
      <c r="H4869" s="145"/>
      <c r="I4869" s="144">
        <v>0</v>
      </c>
      <c r="J4869" s="146">
        <f t="shared" si="53"/>
        <v>0</v>
      </c>
    </row>
    <row r="4870" spans="1:10" s="32" customFormat="1" x14ac:dyDescent="0.3">
      <c r="A4870" s="32">
        <v>2015</v>
      </c>
      <c r="B4870" s="32" t="s">
        <v>6</v>
      </c>
      <c r="C4870" s="32" t="str">
        <f>VLOOKUP(B4870,lookup!A:C,3,FALSE)</f>
        <v>Non Metropolitan Fire Authorities</v>
      </c>
      <c r="D4870" s="32" t="str">
        <f>VLOOKUP(B4870,lookup!A:D,4,FALSE)</f>
        <v>E31000003</v>
      </c>
      <c r="E4870" s="32" t="s">
        <v>175</v>
      </c>
      <c r="F4870" s="32" t="s">
        <v>149</v>
      </c>
      <c r="G4870" s="57">
        <v>33</v>
      </c>
      <c r="H4870" s="145"/>
      <c r="I4870" s="144">
        <v>33</v>
      </c>
      <c r="J4870" s="146">
        <f t="shared" si="53"/>
        <v>0</v>
      </c>
    </row>
    <row r="4871" spans="1:10" s="32" customFormat="1" x14ac:dyDescent="0.3">
      <c r="A4871" s="32">
        <v>2015</v>
      </c>
      <c r="B4871" s="32" t="s">
        <v>6</v>
      </c>
      <c r="C4871" s="32" t="str">
        <f>VLOOKUP(B4871,lookup!A:C,3,FALSE)</f>
        <v>Non Metropolitan Fire Authorities</v>
      </c>
      <c r="D4871" s="32" t="str">
        <f>VLOOKUP(B4871,lookup!A:D,4,FALSE)</f>
        <v>E31000003</v>
      </c>
      <c r="E4871" s="32" t="s">
        <v>177</v>
      </c>
      <c r="F4871" s="32" t="s">
        <v>149</v>
      </c>
      <c r="G4871" s="57">
        <v>0</v>
      </c>
      <c r="H4871" s="145"/>
      <c r="I4871" s="144">
        <v>0</v>
      </c>
      <c r="J4871" s="146">
        <f t="shared" si="53"/>
        <v>0</v>
      </c>
    </row>
    <row r="4872" spans="1:10" s="32" customFormat="1" x14ac:dyDescent="0.3">
      <c r="A4872" s="32">
        <v>2015</v>
      </c>
      <c r="B4872" s="32" t="s">
        <v>6</v>
      </c>
      <c r="C4872" s="32" t="str">
        <f>VLOOKUP(B4872,lookup!A:C,3,FALSE)</f>
        <v>Non Metropolitan Fire Authorities</v>
      </c>
      <c r="D4872" s="32" t="str">
        <f>VLOOKUP(B4872,lookup!A:D,4,FALSE)</f>
        <v>E31000003</v>
      </c>
      <c r="E4872" s="32" t="s">
        <v>178</v>
      </c>
      <c r="F4872" s="32" t="s">
        <v>149</v>
      </c>
      <c r="G4872" s="57">
        <v>0</v>
      </c>
      <c r="H4872" s="145"/>
      <c r="I4872" s="144">
        <v>0</v>
      </c>
      <c r="J4872" s="146">
        <f t="shared" si="53"/>
        <v>0</v>
      </c>
    </row>
    <row r="4873" spans="1:10" s="32" customFormat="1" x14ac:dyDescent="0.3">
      <c r="A4873" s="32">
        <v>2015</v>
      </c>
      <c r="B4873" s="32" t="s">
        <v>6</v>
      </c>
      <c r="C4873" s="32" t="str">
        <f>VLOOKUP(B4873,lookup!A:C,3,FALSE)</f>
        <v>Non Metropolitan Fire Authorities</v>
      </c>
      <c r="D4873" s="32" t="str">
        <f>VLOOKUP(B4873,lookup!A:D,4,FALSE)</f>
        <v>E31000003</v>
      </c>
      <c r="E4873" s="32" t="s">
        <v>179</v>
      </c>
      <c r="F4873" s="32" t="s">
        <v>149</v>
      </c>
      <c r="G4873" s="57">
        <v>1</v>
      </c>
      <c r="H4873" s="145"/>
      <c r="I4873" s="144">
        <v>1</v>
      </c>
      <c r="J4873" s="146">
        <f t="shared" si="53"/>
        <v>0</v>
      </c>
    </row>
    <row r="4874" spans="1:10" s="32" customFormat="1" x14ac:dyDescent="0.3">
      <c r="A4874" s="32">
        <v>2015</v>
      </c>
      <c r="B4874" s="32" t="s">
        <v>6</v>
      </c>
      <c r="C4874" s="32" t="str">
        <f>VLOOKUP(B4874,lookup!A:C,3,FALSE)</f>
        <v>Non Metropolitan Fire Authorities</v>
      </c>
      <c r="D4874" s="32" t="str">
        <f>VLOOKUP(B4874,lookup!A:D,4,FALSE)</f>
        <v>E31000003</v>
      </c>
      <c r="E4874" s="32" t="s">
        <v>1087</v>
      </c>
      <c r="F4874" s="32" t="s">
        <v>149</v>
      </c>
      <c r="G4874" s="57">
        <v>0</v>
      </c>
      <c r="H4874" s="145"/>
      <c r="I4874" s="144">
        <v>0</v>
      </c>
      <c r="J4874" s="146">
        <f t="shared" si="53"/>
        <v>0</v>
      </c>
    </row>
    <row r="4875" spans="1:10" s="32" customFormat="1" x14ac:dyDescent="0.3">
      <c r="A4875" s="32">
        <v>2015</v>
      </c>
      <c r="B4875" s="32" t="s">
        <v>6</v>
      </c>
      <c r="C4875" s="32" t="str">
        <f>VLOOKUP(B4875,lookup!A:C,3,FALSE)</f>
        <v>Non Metropolitan Fire Authorities</v>
      </c>
      <c r="D4875" s="32" t="str">
        <f>VLOOKUP(B4875,lookup!A:D,4,FALSE)</f>
        <v>E31000003</v>
      </c>
      <c r="E4875" s="32" t="s">
        <v>176</v>
      </c>
      <c r="F4875" s="32" t="s">
        <v>149</v>
      </c>
      <c r="G4875" s="57">
        <v>0</v>
      </c>
      <c r="H4875" s="145"/>
      <c r="I4875" s="144">
        <v>0</v>
      </c>
      <c r="J4875" s="146">
        <f t="shared" si="53"/>
        <v>0</v>
      </c>
    </row>
    <row r="4876" spans="1:10" s="32" customFormat="1" x14ac:dyDescent="0.3">
      <c r="A4876" s="32">
        <v>2015</v>
      </c>
      <c r="B4876" s="32" t="s">
        <v>6</v>
      </c>
      <c r="C4876" s="32" t="str">
        <f>VLOOKUP(B4876,lookup!A:C,3,FALSE)</f>
        <v>Non Metropolitan Fire Authorities</v>
      </c>
      <c r="D4876" s="32" t="str">
        <f>VLOOKUP(B4876,lookup!A:D,4,FALSE)</f>
        <v>E31000003</v>
      </c>
      <c r="E4876" s="32" t="s">
        <v>175</v>
      </c>
      <c r="F4876" s="32" t="s">
        <v>150</v>
      </c>
      <c r="G4876" s="57">
        <v>121</v>
      </c>
      <c r="H4876" s="145"/>
      <c r="I4876" s="144">
        <v>121</v>
      </c>
      <c r="J4876" s="146">
        <f t="shared" si="53"/>
        <v>0</v>
      </c>
    </row>
    <row r="4877" spans="1:10" s="32" customFormat="1" x14ac:dyDescent="0.3">
      <c r="A4877" s="32">
        <v>2015</v>
      </c>
      <c r="B4877" s="32" t="s">
        <v>6</v>
      </c>
      <c r="C4877" s="32" t="str">
        <f>VLOOKUP(B4877,lookup!A:C,3,FALSE)</f>
        <v>Non Metropolitan Fire Authorities</v>
      </c>
      <c r="D4877" s="32" t="str">
        <f>VLOOKUP(B4877,lookup!A:D,4,FALSE)</f>
        <v>E31000003</v>
      </c>
      <c r="E4877" s="32" t="s">
        <v>177</v>
      </c>
      <c r="F4877" s="32" t="s">
        <v>150</v>
      </c>
      <c r="G4877" s="57">
        <v>1</v>
      </c>
      <c r="H4877" s="145"/>
      <c r="I4877" s="144">
        <v>1</v>
      </c>
      <c r="J4877" s="146">
        <f t="shared" si="53"/>
        <v>0</v>
      </c>
    </row>
    <row r="4878" spans="1:10" s="32" customFormat="1" x14ac:dyDescent="0.3">
      <c r="A4878" s="32">
        <v>2015</v>
      </c>
      <c r="B4878" s="32" t="s">
        <v>6</v>
      </c>
      <c r="C4878" s="32" t="str">
        <f>VLOOKUP(B4878,lookup!A:C,3,FALSE)</f>
        <v>Non Metropolitan Fire Authorities</v>
      </c>
      <c r="D4878" s="32" t="str">
        <f>VLOOKUP(B4878,lookup!A:D,4,FALSE)</f>
        <v>E31000003</v>
      </c>
      <c r="E4878" s="32" t="s">
        <v>178</v>
      </c>
      <c r="F4878" s="32" t="s">
        <v>150</v>
      </c>
      <c r="G4878" s="57">
        <v>2</v>
      </c>
      <c r="H4878" s="145"/>
      <c r="I4878" s="144">
        <v>2</v>
      </c>
      <c r="J4878" s="146">
        <f t="shared" si="53"/>
        <v>0</v>
      </c>
    </row>
    <row r="4879" spans="1:10" s="32" customFormat="1" x14ac:dyDescent="0.3">
      <c r="A4879" s="32">
        <v>2015</v>
      </c>
      <c r="B4879" s="32" t="s">
        <v>6</v>
      </c>
      <c r="C4879" s="32" t="str">
        <f>VLOOKUP(B4879,lookup!A:C,3,FALSE)</f>
        <v>Non Metropolitan Fire Authorities</v>
      </c>
      <c r="D4879" s="32" t="str">
        <f>VLOOKUP(B4879,lookup!A:D,4,FALSE)</f>
        <v>E31000003</v>
      </c>
      <c r="E4879" s="32" t="s">
        <v>179</v>
      </c>
      <c r="F4879" s="32" t="s">
        <v>150</v>
      </c>
      <c r="G4879" s="57">
        <v>4</v>
      </c>
      <c r="H4879" s="145"/>
      <c r="I4879" s="144">
        <v>4</v>
      </c>
      <c r="J4879" s="146">
        <f t="shared" si="53"/>
        <v>0</v>
      </c>
    </row>
    <row r="4880" spans="1:10" s="32" customFormat="1" x14ac:dyDescent="0.3">
      <c r="A4880" s="32">
        <v>2015</v>
      </c>
      <c r="B4880" s="32" t="s">
        <v>6</v>
      </c>
      <c r="C4880" s="32" t="str">
        <f>VLOOKUP(B4880,lookup!A:C,3,FALSE)</f>
        <v>Non Metropolitan Fire Authorities</v>
      </c>
      <c r="D4880" s="32" t="str">
        <f>VLOOKUP(B4880,lookup!A:D,4,FALSE)</f>
        <v>E31000003</v>
      </c>
      <c r="E4880" s="32" t="s">
        <v>1087</v>
      </c>
      <c r="F4880" s="32" t="s">
        <v>150</v>
      </c>
      <c r="G4880" s="57">
        <v>1</v>
      </c>
      <c r="H4880" s="145"/>
      <c r="I4880" s="144">
        <v>1</v>
      </c>
      <c r="J4880" s="146">
        <f t="shared" si="53"/>
        <v>0</v>
      </c>
    </row>
    <row r="4881" spans="1:10" s="32" customFormat="1" x14ac:dyDescent="0.3">
      <c r="A4881" s="32">
        <v>2015</v>
      </c>
      <c r="B4881" s="32" t="s">
        <v>6</v>
      </c>
      <c r="C4881" s="32" t="str">
        <f>VLOOKUP(B4881,lookup!A:C,3,FALSE)</f>
        <v>Non Metropolitan Fire Authorities</v>
      </c>
      <c r="D4881" s="32" t="str">
        <f>VLOOKUP(B4881,lookup!A:D,4,FALSE)</f>
        <v>E31000003</v>
      </c>
      <c r="E4881" s="32" t="s">
        <v>176</v>
      </c>
      <c r="F4881" s="32" t="s">
        <v>150</v>
      </c>
      <c r="G4881" s="57">
        <v>7</v>
      </c>
      <c r="H4881" s="145"/>
      <c r="I4881" s="144">
        <v>7</v>
      </c>
      <c r="J4881" s="146">
        <f t="shared" si="53"/>
        <v>0</v>
      </c>
    </row>
    <row r="4882" spans="1:10" s="32" customFormat="1" x14ac:dyDescent="0.3">
      <c r="A4882" s="32">
        <v>2015</v>
      </c>
      <c r="B4882" s="32" t="s">
        <v>9</v>
      </c>
      <c r="C4882" s="32" t="str">
        <f>VLOOKUP(B4882,lookup!A:C,3,FALSE)</f>
        <v>Non Metropolitan Fire Authorities</v>
      </c>
      <c r="D4882" s="32" t="str">
        <f>VLOOKUP(B4882,lookup!A:D,4,FALSE)</f>
        <v>E31000004</v>
      </c>
      <c r="E4882" s="32" t="s">
        <v>175</v>
      </c>
      <c r="F4882" s="32" t="s">
        <v>157</v>
      </c>
      <c r="G4882" s="57">
        <v>243</v>
      </c>
      <c r="H4882" s="145"/>
      <c r="I4882" s="144">
        <v>243</v>
      </c>
      <c r="J4882" s="146">
        <f t="shared" si="53"/>
        <v>0</v>
      </c>
    </row>
    <row r="4883" spans="1:10" s="32" customFormat="1" x14ac:dyDescent="0.3">
      <c r="A4883" s="32">
        <v>2015</v>
      </c>
      <c r="B4883" s="32" t="s">
        <v>9</v>
      </c>
      <c r="C4883" s="32" t="str">
        <f>VLOOKUP(B4883,lookup!A:C,3,FALSE)</f>
        <v>Non Metropolitan Fire Authorities</v>
      </c>
      <c r="D4883" s="32" t="str">
        <f>VLOOKUP(B4883,lookup!A:D,4,FALSE)</f>
        <v>E31000004</v>
      </c>
      <c r="E4883" s="32" t="s">
        <v>177</v>
      </c>
      <c r="F4883" s="32" t="s">
        <v>157</v>
      </c>
      <c r="G4883" s="57">
        <v>3</v>
      </c>
      <c r="H4883" s="145"/>
      <c r="I4883" s="144">
        <v>3</v>
      </c>
      <c r="J4883" s="146">
        <f t="shared" si="53"/>
        <v>0</v>
      </c>
    </row>
    <row r="4884" spans="1:10" s="32" customFormat="1" x14ac:dyDescent="0.3">
      <c r="A4884" s="32">
        <v>2015</v>
      </c>
      <c r="B4884" s="32" t="s">
        <v>9</v>
      </c>
      <c r="C4884" s="32" t="str">
        <f>VLOOKUP(B4884,lookup!A:C,3,FALSE)</f>
        <v>Non Metropolitan Fire Authorities</v>
      </c>
      <c r="D4884" s="32" t="str">
        <f>VLOOKUP(B4884,lookup!A:D,4,FALSE)</f>
        <v>E31000004</v>
      </c>
      <c r="E4884" s="32" t="s">
        <v>178</v>
      </c>
      <c r="F4884" s="32" t="s">
        <v>157</v>
      </c>
      <c r="G4884" s="57">
        <v>0</v>
      </c>
      <c r="H4884" s="145"/>
      <c r="I4884" s="144">
        <v>0</v>
      </c>
      <c r="J4884" s="146">
        <f t="shared" si="53"/>
        <v>0</v>
      </c>
    </row>
    <row r="4885" spans="1:10" s="32" customFormat="1" x14ac:dyDescent="0.3">
      <c r="A4885" s="32">
        <v>2015</v>
      </c>
      <c r="B4885" s="32" t="s">
        <v>9</v>
      </c>
      <c r="C4885" s="32" t="str">
        <f>VLOOKUP(B4885,lookup!A:C,3,FALSE)</f>
        <v>Non Metropolitan Fire Authorities</v>
      </c>
      <c r="D4885" s="32" t="str">
        <f>VLOOKUP(B4885,lookup!A:D,4,FALSE)</f>
        <v>E31000004</v>
      </c>
      <c r="E4885" s="32" t="s">
        <v>179</v>
      </c>
      <c r="F4885" s="32" t="s">
        <v>157</v>
      </c>
      <c r="G4885" s="57">
        <v>2</v>
      </c>
      <c r="H4885" s="145"/>
      <c r="I4885" s="144">
        <v>2</v>
      </c>
      <c r="J4885" s="146">
        <f t="shared" si="53"/>
        <v>0</v>
      </c>
    </row>
    <row r="4886" spans="1:10" s="32" customFormat="1" x14ac:dyDescent="0.3">
      <c r="A4886" s="32">
        <v>2015</v>
      </c>
      <c r="B4886" s="32" t="s">
        <v>9</v>
      </c>
      <c r="C4886" s="32" t="str">
        <f>VLOOKUP(B4886,lookup!A:C,3,FALSE)</f>
        <v>Non Metropolitan Fire Authorities</v>
      </c>
      <c r="D4886" s="32" t="str">
        <f>VLOOKUP(B4886,lookup!A:D,4,FALSE)</f>
        <v>E31000004</v>
      </c>
      <c r="E4886" s="32" t="s">
        <v>1087</v>
      </c>
      <c r="F4886" s="32" t="s">
        <v>157</v>
      </c>
      <c r="G4886" s="57">
        <v>0</v>
      </c>
      <c r="H4886" s="145"/>
      <c r="I4886" s="144">
        <v>0</v>
      </c>
      <c r="J4886" s="146">
        <f t="shared" si="53"/>
        <v>0</v>
      </c>
    </row>
    <row r="4887" spans="1:10" s="32" customFormat="1" x14ac:dyDescent="0.3">
      <c r="A4887" s="32">
        <v>2015</v>
      </c>
      <c r="B4887" s="32" t="s">
        <v>9</v>
      </c>
      <c r="C4887" s="32" t="str">
        <f>VLOOKUP(B4887,lookup!A:C,3,FALSE)</f>
        <v>Non Metropolitan Fire Authorities</v>
      </c>
      <c r="D4887" s="32" t="str">
        <f>VLOOKUP(B4887,lookup!A:D,4,FALSE)</f>
        <v>E31000004</v>
      </c>
      <c r="E4887" s="32" t="s">
        <v>176</v>
      </c>
      <c r="F4887" s="32" t="s">
        <v>157</v>
      </c>
      <c r="G4887" s="57">
        <v>38</v>
      </c>
      <c r="H4887" s="145"/>
      <c r="I4887" s="144">
        <v>38</v>
      </c>
      <c r="J4887" s="146">
        <f t="shared" si="53"/>
        <v>0</v>
      </c>
    </row>
    <row r="4888" spans="1:10" s="32" customFormat="1" x14ac:dyDescent="0.3">
      <c r="A4888" s="32">
        <v>2015</v>
      </c>
      <c r="B4888" s="32" t="s">
        <v>9</v>
      </c>
      <c r="C4888" s="32" t="str">
        <f>VLOOKUP(B4888,lookup!A:C,3,FALSE)</f>
        <v>Non Metropolitan Fire Authorities</v>
      </c>
      <c r="D4888" s="32" t="str">
        <f>VLOOKUP(B4888,lookup!A:D,4,FALSE)</f>
        <v>E31000004</v>
      </c>
      <c r="E4888" s="32" t="s">
        <v>175</v>
      </c>
      <c r="F4888" s="32" t="s">
        <v>158</v>
      </c>
      <c r="G4888" s="57">
        <v>141</v>
      </c>
      <c r="H4888" s="145"/>
      <c r="I4888" s="144">
        <v>141</v>
      </c>
      <c r="J4888" s="146">
        <f t="shared" si="53"/>
        <v>0</v>
      </c>
    </row>
    <row r="4889" spans="1:10" s="32" customFormat="1" x14ac:dyDescent="0.3">
      <c r="A4889" s="32">
        <v>2015</v>
      </c>
      <c r="B4889" s="32" t="s">
        <v>9</v>
      </c>
      <c r="C4889" s="32" t="str">
        <f>VLOOKUP(B4889,lookup!A:C,3,FALSE)</f>
        <v>Non Metropolitan Fire Authorities</v>
      </c>
      <c r="D4889" s="32" t="str">
        <f>VLOOKUP(B4889,lookup!A:D,4,FALSE)</f>
        <v>E31000004</v>
      </c>
      <c r="E4889" s="32" t="s">
        <v>177</v>
      </c>
      <c r="F4889" s="32" t="s">
        <v>158</v>
      </c>
      <c r="G4889" s="57">
        <v>1</v>
      </c>
      <c r="H4889" s="145"/>
      <c r="I4889" s="144">
        <v>1</v>
      </c>
      <c r="J4889" s="146">
        <f t="shared" si="53"/>
        <v>0</v>
      </c>
    </row>
    <row r="4890" spans="1:10" s="32" customFormat="1" x14ac:dyDescent="0.3">
      <c r="A4890" s="32">
        <v>2015</v>
      </c>
      <c r="B4890" s="32" t="s">
        <v>9</v>
      </c>
      <c r="C4890" s="32" t="str">
        <f>VLOOKUP(B4890,lookup!A:C,3,FALSE)</f>
        <v>Non Metropolitan Fire Authorities</v>
      </c>
      <c r="D4890" s="32" t="str">
        <f>VLOOKUP(B4890,lookup!A:D,4,FALSE)</f>
        <v>E31000004</v>
      </c>
      <c r="E4890" s="32" t="s">
        <v>178</v>
      </c>
      <c r="F4890" s="32" t="s">
        <v>158</v>
      </c>
      <c r="G4890" s="57">
        <v>1</v>
      </c>
      <c r="H4890" s="145"/>
      <c r="I4890" s="144">
        <v>1</v>
      </c>
      <c r="J4890" s="146">
        <f t="shared" si="53"/>
        <v>0</v>
      </c>
    </row>
    <row r="4891" spans="1:10" s="32" customFormat="1" x14ac:dyDescent="0.3">
      <c r="A4891" s="32">
        <v>2015</v>
      </c>
      <c r="B4891" s="32" t="s">
        <v>9</v>
      </c>
      <c r="C4891" s="32" t="str">
        <f>VLOOKUP(B4891,lookup!A:C,3,FALSE)</f>
        <v>Non Metropolitan Fire Authorities</v>
      </c>
      <c r="D4891" s="32" t="str">
        <f>VLOOKUP(B4891,lookup!A:D,4,FALSE)</f>
        <v>E31000004</v>
      </c>
      <c r="E4891" s="32" t="s">
        <v>179</v>
      </c>
      <c r="F4891" s="32" t="s">
        <v>158</v>
      </c>
      <c r="G4891" s="57">
        <v>0</v>
      </c>
      <c r="H4891" s="145"/>
      <c r="I4891" s="144">
        <v>0</v>
      </c>
      <c r="J4891" s="146">
        <f t="shared" si="53"/>
        <v>0</v>
      </c>
    </row>
    <row r="4892" spans="1:10" s="32" customFormat="1" x14ac:dyDescent="0.3">
      <c r="A4892" s="32">
        <v>2015</v>
      </c>
      <c r="B4892" s="32" t="s">
        <v>9</v>
      </c>
      <c r="C4892" s="32" t="str">
        <f>VLOOKUP(B4892,lookup!A:C,3,FALSE)</f>
        <v>Non Metropolitan Fire Authorities</v>
      </c>
      <c r="D4892" s="32" t="str">
        <f>VLOOKUP(B4892,lookup!A:D,4,FALSE)</f>
        <v>E31000004</v>
      </c>
      <c r="E4892" s="32" t="s">
        <v>1087</v>
      </c>
      <c r="F4892" s="32" t="s">
        <v>158</v>
      </c>
      <c r="G4892" s="57">
        <v>0</v>
      </c>
      <c r="H4892" s="145"/>
      <c r="I4892" s="144">
        <v>0</v>
      </c>
      <c r="J4892" s="146">
        <f t="shared" si="53"/>
        <v>0</v>
      </c>
    </row>
    <row r="4893" spans="1:10" s="32" customFormat="1" x14ac:dyDescent="0.3">
      <c r="A4893" s="32">
        <v>2015</v>
      </c>
      <c r="B4893" s="32" t="s">
        <v>9</v>
      </c>
      <c r="C4893" s="32" t="str">
        <f>VLOOKUP(B4893,lookup!A:C,3,FALSE)</f>
        <v>Non Metropolitan Fire Authorities</v>
      </c>
      <c r="D4893" s="32" t="str">
        <f>VLOOKUP(B4893,lookup!A:D,4,FALSE)</f>
        <v>E31000004</v>
      </c>
      <c r="E4893" s="32" t="s">
        <v>176</v>
      </c>
      <c r="F4893" s="32" t="s">
        <v>158</v>
      </c>
      <c r="G4893" s="57">
        <v>19</v>
      </c>
      <c r="H4893" s="145"/>
      <c r="I4893" s="144">
        <v>19</v>
      </c>
      <c r="J4893" s="146">
        <f t="shared" si="53"/>
        <v>0</v>
      </c>
    </row>
    <row r="4894" spans="1:10" s="32" customFormat="1" x14ac:dyDescent="0.3">
      <c r="A4894" s="32">
        <v>2015</v>
      </c>
      <c r="B4894" s="32" t="s">
        <v>9</v>
      </c>
      <c r="C4894" s="32" t="str">
        <f>VLOOKUP(B4894,lookup!A:C,3,FALSE)</f>
        <v>Non Metropolitan Fire Authorities</v>
      </c>
      <c r="D4894" s="32" t="str">
        <f>VLOOKUP(B4894,lookup!A:D,4,FALSE)</f>
        <v>E31000004</v>
      </c>
      <c r="E4894" s="32" t="s">
        <v>175</v>
      </c>
      <c r="F4894" s="32" t="s">
        <v>149</v>
      </c>
      <c r="G4894" s="57">
        <v>15</v>
      </c>
      <c r="H4894" s="145"/>
      <c r="I4894" s="144">
        <v>15</v>
      </c>
      <c r="J4894" s="146">
        <f t="shared" si="53"/>
        <v>0</v>
      </c>
    </row>
    <row r="4895" spans="1:10" s="32" customFormat="1" x14ac:dyDescent="0.3">
      <c r="A4895" s="32">
        <v>2015</v>
      </c>
      <c r="B4895" s="32" t="s">
        <v>9</v>
      </c>
      <c r="C4895" s="32" t="str">
        <f>VLOOKUP(B4895,lookup!A:C,3,FALSE)</f>
        <v>Non Metropolitan Fire Authorities</v>
      </c>
      <c r="D4895" s="32" t="str">
        <f>VLOOKUP(B4895,lookup!A:D,4,FALSE)</f>
        <v>E31000004</v>
      </c>
      <c r="E4895" s="32" t="s">
        <v>177</v>
      </c>
      <c r="F4895" s="32" t="s">
        <v>149</v>
      </c>
      <c r="G4895" s="57">
        <v>2</v>
      </c>
      <c r="H4895" s="145"/>
      <c r="I4895" s="144">
        <v>2</v>
      </c>
      <c r="J4895" s="146">
        <f t="shared" si="53"/>
        <v>0</v>
      </c>
    </row>
    <row r="4896" spans="1:10" s="32" customFormat="1" x14ac:dyDescent="0.3">
      <c r="A4896" s="32">
        <v>2015</v>
      </c>
      <c r="B4896" s="32" t="s">
        <v>9</v>
      </c>
      <c r="C4896" s="32" t="str">
        <f>VLOOKUP(B4896,lookup!A:C,3,FALSE)</f>
        <v>Non Metropolitan Fire Authorities</v>
      </c>
      <c r="D4896" s="32" t="str">
        <f>VLOOKUP(B4896,lookup!A:D,4,FALSE)</f>
        <v>E31000004</v>
      </c>
      <c r="E4896" s="32" t="s">
        <v>178</v>
      </c>
      <c r="F4896" s="32" t="s">
        <v>149</v>
      </c>
      <c r="G4896" s="57">
        <v>0</v>
      </c>
      <c r="H4896" s="145"/>
      <c r="I4896" s="144">
        <v>0</v>
      </c>
      <c r="J4896" s="146">
        <f t="shared" si="53"/>
        <v>0</v>
      </c>
    </row>
    <row r="4897" spans="1:10" s="32" customFormat="1" x14ac:dyDescent="0.3">
      <c r="A4897" s="32">
        <v>2015</v>
      </c>
      <c r="B4897" s="32" t="s">
        <v>9</v>
      </c>
      <c r="C4897" s="32" t="str">
        <f>VLOOKUP(B4897,lookup!A:C,3,FALSE)</f>
        <v>Non Metropolitan Fire Authorities</v>
      </c>
      <c r="D4897" s="32" t="str">
        <f>VLOOKUP(B4897,lookup!A:D,4,FALSE)</f>
        <v>E31000004</v>
      </c>
      <c r="E4897" s="32" t="s">
        <v>179</v>
      </c>
      <c r="F4897" s="32" t="s">
        <v>149</v>
      </c>
      <c r="G4897" s="57">
        <v>0</v>
      </c>
      <c r="H4897" s="145"/>
      <c r="I4897" s="144">
        <v>0</v>
      </c>
      <c r="J4897" s="146">
        <f t="shared" si="53"/>
        <v>0</v>
      </c>
    </row>
    <row r="4898" spans="1:10" s="32" customFormat="1" x14ac:dyDescent="0.3">
      <c r="A4898" s="32">
        <v>2015</v>
      </c>
      <c r="B4898" s="32" t="s">
        <v>9</v>
      </c>
      <c r="C4898" s="32" t="str">
        <f>VLOOKUP(B4898,lookup!A:C,3,FALSE)</f>
        <v>Non Metropolitan Fire Authorities</v>
      </c>
      <c r="D4898" s="32" t="str">
        <f>VLOOKUP(B4898,lookup!A:D,4,FALSE)</f>
        <v>E31000004</v>
      </c>
      <c r="E4898" s="32" t="s">
        <v>1087</v>
      </c>
      <c r="F4898" s="32" t="s">
        <v>149</v>
      </c>
      <c r="G4898" s="57">
        <v>0</v>
      </c>
      <c r="H4898" s="145"/>
      <c r="I4898" s="144">
        <v>0</v>
      </c>
      <c r="J4898" s="146">
        <f t="shared" si="53"/>
        <v>0</v>
      </c>
    </row>
    <row r="4899" spans="1:10" s="32" customFormat="1" x14ac:dyDescent="0.3">
      <c r="A4899" s="32">
        <v>2015</v>
      </c>
      <c r="B4899" s="32" t="s">
        <v>9</v>
      </c>
      <c r="C4899" s="32" t="str">
        <f>VLOOKUP(B4899,lookup!A:C,3,FALSE)</f>
        <v>Non Metropolitan Fire Authorities</v>
      </c>
      <c r="D4899" s="32" t="str">
        <f>VLOOKUP(B4899,lookup!A:D,4,FALSE)</f>
        <v>E31000004</v>
      </c>
      <c r="E4899" s="32" t="s">
        <v>176</v>
      </c>
      <c r="F4899" s="32" t="s">
        <v>149</v>
      </c>
      <c r="G4899" s="57">
        <v>0</v>
      </c>
      <c r="H4899" s="145"/>
      <c r="I4899" s="144">
        <v>0</v>
      </c>
      <c r="J4899" s="146">
        <f t="shared" si="53"/>
        <v>0</v>
      </c>
    </row>
    <row r="4900" spans="1:10" s="32" customFormat="1" x14ac:dyDescent="0.3">
      <c r="A4900" s="32">
        <v>2015</v>
      </c>
      <c r="B4900" s="32" t="s">
        <v>9</v>
      </c>
      <c r="C4900" s="32" t="str">
        <f>VLOOKUP(B4900,lookup!A:C,3,FALSE)</f>
        <v>Non Metropolitan Fire Authorities</v>
      </c>
      <c r="D4900" s="32" t="str">
        <f>VLOOKUP(B4900,lookup!A:D,4,FALSE)</f>
        <v>E31000004</v>
      </c>
      <c r="E4900" s="32" t="s">
        <v>175</v>
      </c>
      <c r="F4900" s="32" t="s">
        <v>150</v>
      </c>
      <c r="G4900" s="57">
        <v>86</v>
      </c>
      <c r="H4900" s="145"/>
      <c r="I4900" s="144">
        <v>86</v>
      </c>
      <c r="J4900" s="146">
        <f t="shared" si="53"/>
        <v>0</v>
      </c>
    </row>
    <row r="4901" spans="1:10" s="32" customFormat="1" x14ac:dyDescent="0.3">
      <c r="A4901" s="32">
        <v>2015</v>
      </c>
      <c r="B4901" s="32" t="s">
        <v>9</v>
      </c>
      <c r="C4901" s="32" t="str">
        <f>VLOOKUP(B4901,lookup!A:C,3,FALSE)</f>
        <v>Non Metropolitan Fire Authorities</v>
      </c>
      <c r="D4901" s="32" t="str">
        <f>VLOOKUP(B4901,lookup!A:D,4,FALSE)</f>
        <v>E31000004</v>
      </c>
      <c r="E4901" s="32" t="s">
        <v>177</v>
      </c>
      <c r="F4901" s="32" t="s">
        <v>150</v>
      </c>
      <c r="G4901" s="57">
        <v>1</v>
      </c>
      <c r="H4901" s="145"/>
      <c r="I4901" s="144">
        <v>1</v>
      </c>
      <c r="J4901" s="146">
        <f t="shared" si="53"/>
        <v>0</v>
      </c>
    </row>
    <row r="4902" spans="1:10" s="32" customFormat="1" x14ac:dyDescent="0.3">
      <c r="A4902" s="32">
        <v>2015</v>
      </c>
      <c r="B4902" s="32" t="s">
        <v>9</v>
      </c>
      <c r="C4902" s="32" t="str">
        <f>VLOOKUP(B4902,lookup!A:C,3,FALSE)</f>
        <v>Non Metropolitan Fire Authorities</v>
      </c>
      <c r="D4902" s="32" t="str">
        <f>VLOOKUP(B4902,lookup!A:D,4,FALSE)</f>
        <v>E31000004</v>
      </c>
      <c r="E4902" s="32" t="s">
        <v>178</v>
      </c>
      <c r="F4902" s="32" t="s">
        <v>150</v>
      </c>
      <c r="G4902" s="57">
        <v>1</v>
      </c>
      <c r="H4902" s="145"/>
      <c r="I4902" s="144">
        <v>1</v>
      </c>
      <c r="J4902" s="146">
        <f t="shared" si="53"/>
        <v>0</v>
      </c>
    </row>
    <row r="4903" spans="1:10" s="32" customFormat="1" x14ac:dyDescent="0.3">
      <c r="A4903" s="32">
        <v>2015</v>
      </c>
      <c r="B4903" s="32" t="s">
        <v>9</v>
      </c>
      <c r="C4903" s="32" t="str">
        <f>VLOOKUP(B4903,lookup!A:C,3,FALSE)</f>
        <v>Non Metropolitan Fire Authorities</v>
      </c>
      <c r="D4903" s="32" t="str">
        <f>VLOOKUP(B4903,lookup!A:D,4,FALSE)</f>
        <v>E31000004</v>
      </c>
      <c r="E4903" s="32" t="s">
        <v>179</v>
      </c>
      <c r="F4903" s="32" t="s">
        <v>150</v>
      </c>
      <c r="G4903" s="57">
        <v>0</v>
      </c>
      <c r="H4903" s="145"/>
      <c r="I4903" s="144">
        <v>0</v>
      </c>
      <c r="J4903" s="146">
        <f t="shared" si="53"/>
        <v>0</v>
      </c>
    </row>
    <row r="4904" spans="1:10" s="32" customFormat="1" x14ac:dyDescent="0.3">
      <c r="A4904" s="32">
        <v>2015</v>
      </c>
      <c r="B4904" s="32" t="s">
        <v>9</v>
      </c>
      <c r="C4904" s="32" t="str">
        <f>VLOOKUP(B4904,lookup!A:C,3,FALSE)</f>
        <v>Non Metropolitan Fire Authorities</v>
      </c>
      <c r="D4904" s="32" t="str">
        <f>VLOOKUP(B4904,lookup!A:D,4,FALSE)</f>
        <v>E31000004</v>
      </c>
      <c r="E4904" s="32" t="s">
        <v>1087</v>
      </c>
      <c r="F4904" s="32" t="s">
        <v>150</v>
      </c>
      <c r="G4904" s="57">
        <v>1</v>
      </c>
      <c r="H4904" s="145"/>
      <c r="I4904" s="144">
        <v>1</v>
      </c>
      <c r="J4904" s="146">
        <f t="shared" si="53"/>
        <v>0</v>
      </c>
    </row>
    <row r="4905" spans="1:10" s="32" customFormat="1" x14ac:dyDescent="0.3">
      <c r="A4905" s="32">
        <v>2015</v>
      </c>
      <c r="B4905" s="32" t="s">
        <v>9</v>
      </c>
      <c r="C4905" s="32" t="str">
        <f>VLOOKUP(B4905,lookup!A:C,3,FALSE)</f>
        <v>Non Metropolitan Fire Authorities</v>
      </c>
      <c r="D4905" s="32" t="str">
        <f>VLOOKUP(B4905,lookup!A:D,4,FALSE)</f>
        <v>E31000004</v>
      </c>
      <c r="E4905" s="32" t="s">
        <v>176</v>
      </c>
      <c r="F4905" s="32" t="s">
        <v>150</v>
      </c>
      <c r="G4905" s="57">
        <v>11</v>
      </c>
      <c r="H4905" s="145"/>
      <c r="I4905" s="144">
        <v>11</v>
      </c>
      <c r="J4905" s="146">
        <f t="shared" si="53"/>
        <v>0</v>
      </c>
    </row>
    <row r="4906" spans="1:10" s="32" customFormat="1" x14ac:dyDescent="0.3">
      <c r="A4906" s="32">
        <v>2015</v>
      </c>
      <c r="B4906" s="32" t="s">
        <v>12</v>
      </c>
      <c r="C4906" s="32" t="str">
        <f>VLOOKUP(B4906,lookup!A:C,3,FALSE)</f>
        <v>Non Metropolitan Fire Authorities</v>
      </c>
      <c r="D4906" s="32" t="str">
        <f>VLOOKUP(B4906,lookup!A:D,4,FALSE)</f>
        <v>E31000005</v>
      </c>
      <c r="E4906" s="32" t="s">
        <v>175</v>
      </c>
      <c r="F4906" s="32" t="s">
        <v>157</v>
      </c>
      <c r="G4906" s="57">
        <v>215</v>
      </c>
      <c r="H4906" s="145"/>
      <c r="I4906" s="144">
        <v>215</v>
      </c>
      <c r="J4906" s="146">
        <f t="shared" si="53"/>
        <v>0</v>
      </c>
    </row>
    <row r="4907" spans="1:10" s="32" customFormat="1" x14ac:dyDescent="0.3">
      <c r="A4907" s="32">
        <v>2015</v>
      </c>
      <c r="B4907" s="32" t="s">
        <v>12</v>
      </c>
      <c r="C4907" s="32" t="str">
        <f>VLOOKUP(B4907,lookup!A:C,3,FALSE)</f>
        <v>Non Metropolitan Fire Authorities</v>
      </c>
      <c r="D4907" s="32" t="str">
        <f>VLOOKUP(B4907,lookup!A:D,4,FALSE)</f>
        <v>E31000005</v>
      </c>
      <c r="E4907" s="32" t="s">
        <v>177</v>
      </c>
      <c r="F4907" s="32" t="s">
        <v>157</v>
      </c>
      <c r="G4907" s="57">
        <v>4</v>
      </c>
      <c r="H4907" s="145"/>
      <c r="I4907" s="144">
        <v>4</v>
      </c>
      <c r="J4907" s="146">
        <f t="shared" si="53"/>
        <v>0</v>
      </c>
    </row>
    <row r="4908" spans="1:10" s="32" customFormat="1" x14ac:dyDescent="0.3">
      <c r="A4908" s="32">
        <v>2015</v>
      </c>
      <c r="B4908" s="32" t="s">
        <v>12</v>
      </c>
      <c r="C4908" s="32" t="str">
        <f>VLOOKUP(B4908,lookup!A:C,3,FALSE)</f>
        <v>Non Metropolitan Fire Authorities</v>
      </c>
      <c r="D4908" s="32" t="str">
        <f>VLOOKUP(B4908,lookup!A:D,4,FALSE)</f>
        <v>E31000005</v>
      </c>
      <c r="E4908" s="32" t="s">
        <v>178</v>
      </c>
      <c r="F4908" s="32" t="s">
        <v>157</v>
      </c>
      <c r="G4908" s="57">
        <v>1</v>
      </c>
      <c r="H4908" s="145"/>
      <c r="I4908" s="144">
        <v>1</v>
      </c>
      <c r="J4908" s="146">
        <f t="shared" si="53"/>
        <v>0</v>
      </c>
    </row>
    <row r="4909" spans="1:10" s="32" customFormat="1" x14ac:dyDescent="0.3">
      <c r="A4909" s="32">
        <v>2015</v>
      </c>
      <c r="B4909" s="32" t="s">
        <v>12</v>
      </c>
      <c r="C4909" s="32" t="str">
        <f>VLOOKUP(B4909,lookup!A:C,3,FALSE)</f>
        <v>Non Metropolitan Fire Authorities</v>
      </c>
      <c r="D4909" s="32" t="str">
        <f>VLOOKUP(B4909,lookup!A:D,4,FALSE)</f>
        <v>E31000005</v>
      </c>
      <c r="E4909" s="32" t="s">
        <v>179</v>
      </c>
      <c r="F4909" s="32" t="s">
        <v>157</v>
      </c>
      <c r="G4909" s="57">
        <v>0</v>
      </c>
      <c r="H4909" s="145"/>
      <c r="I4909" s="144">
        <v>0</v>
      </c>
      <c r="J4909" s="146">
        <f t="shared" si="53"/>
        <v>0</v>
      </c>
    </row>
    <row r="4910" spans="1:10" s="32" customFormat="1" x14ac:dyDescent="0.3">
      <c r="A4910" s="32">
        <v>2015</v>
      </c>
      <c r="B4910" s="32" t="s">
        <v>12</v>
      </c>
      <c r="C4910" s="32" t="str">
        <f>VLOOKUP(B4910,lookup!A:C,3,FALSE)</f>
        <v>Non Metropolitan Fire Authorities</v>
      </c>
      <c r="D4910" s="32" t="str">
        <f>VLOOKUP(B4910,lookup!A:D,4,FALSE)</f>
        <v>E31000005</v>
      </c>
      <c r="E4910" s="32" t="s">
        <v>1087</v>
      </c>
      <c r="F4910" s="32" t="s">
        <v>157</v>
      </c>
      <c r="G4910" s="57">
        <v>0</v>
      </c>
      <c r="H4910" s="145"/>
      <c r="I4910" s="144">
        <v>0</v>
      </c>
      <c r="J4910" s="146">
        <f t="shared" si="53"/>
        <v>0</v>
      </c>
    </row>
    <row r="4911" spans="1:10" s="32" customFormat="1" x14ac:dyDescent="0.3">
      <c r="A4911" s="32">
        <v>2015</v>
      </c>
      <c r="B4911" s="32" t="s">
        <v>12</v>
      </c>
      <c r="C4911" s="32" t="str">
        <f>VLOOKUP(B4911,lookup!A:C,3,FALSE)</f>
        <v>Non Metropolitan Fire Authorities</v>
      </c>
      <c r="D4911" s="32" t="str">
        <f>VLOOKUP(B4911,lookup!A:D,4,FALSE)</f>
        <v>E31000005</v>
      </c>
      <c r="E4911" s="32" t="s">
        <v>176</v>
      </c>
      <c r="F4911" s="32" t="s">
        <v>157</v>
      </c>
      <c r="G4911" s="57">
        <v>16</v>
      </c>
      <c r="H4911" s="145"/>
      <c r="I4911" s="144">
        <v>16</v>
      </c>
      <c r="J4911" s="146">
        <f t="shared" si="53"/>
        <v>0</v>
      </c>
    </row>
    <row r="4912" spans="1:10" s="32" customFormat="1" x14ac:dyDescent="0.3">
      <c r="A4912" s="32">
        <v>2015</v>
      </c>
      <c r="B4912" s="32" t="s">
        <v>12</v>
      </c>
      <c r="C4912" s="32" t="str">
        <f>VLOOKUP(B4912,lookup!A:C,3,FALSE)</f>
        <v>Non Metropolitan Fire Authorities</v>
      </c>
      <c r="D4912" s="32" t="str">
        <f>VLOOKUP(B4912,lookup!A:D,4,FALSE)</f>
        <v>E31000005</v>
      </c>
      <c r="E4912" s="32" t="s">
        <v>175</v>
      </c>
      <c r="F4912" s="32" t="s">
        <v>158</v>
      </c>
      <c r="G4912" s="57">
        <v>224</v>
      </c>
      <c r="H4912" s="145"/>
      <c r="I4912" s="144">
        <v>224</v>
      </c>
      <c r="J4912" s="146">
        <f t="shared" si="53"/>
        <v>0</v>
      </c>
    </row>
    <row r="4913" spans="1:10" s="32" customFormat="1" x14ac:dyDescent="0.3">
      <c r="A4913" s="32">
        <v>2015</v>
      </c>
      <c r="B4913" s="32" t="s">
        <v>12</v>
      </c>
      <c r="C4913" s="32" t="str">
        <f>VLOOKUP(B4913,lookup!A:C,3,FALSE)</f>
        <v>Non Metropolitan Fire Authorities</v>
      </c>
      <c r="D4913" s="32" t="str">
        <f>VLOOKUP(B4913,lookup!A:D,4,FALSE)</f>
        <v>E31000005</v>
      </c>
      <c r="E4913" s="32" t="s">
        <v>177</v>
      </c>
      <c r="F4913" s="32" t="s">
        <v>158</v>
      </c>
      <c r="G4913" s="57">
        <v>1</v>
      </c>
      <c r="H4913" s="145"/>
      <c r="I4913" s="144">
        <v>1</v>
      </c>
      <c r="J4913" s="146">
        <f t="shared" si="53"/>
        <v>0</v>
      </c>
    </row>
    <row r="4914" spans="1:10" s="32" customFormat="1" x14ac:dyDescent="0.3">
      <c r="A4914" s="32">
        <v>2015</v>
      </c>
      <c r="B4914" s="32" t="s">
        <v>12</v>
      </c>
      <c r="C4914" s="32" t="str">
        <f>VLOOKUP(B4914,lookup!A:C,3,FALSE)</f>
        <v>Non Metropolitan Fire Authorities</v>
      </c>
      <c r="D4914" s="32" t="str">
        <f>VLOOKUP(B4914,lookup!A:D,4,FALSE)</f>
        <v>E31000005</v>
      </c>
      <c r="E4914" s="32" t="s">
        <v>178</v>
      </c>
      <c r="F4914" s="32" t="s">
        <v>158</v>
      </c>
      <c r="G4914" s="57">
        <v>1</v>
      </c>
      <c r="H4914" s="145"/>
      <c r="I4914" s="144">
        <v>1</v>
      </c>
      <c r="J4914" s="146">
        <f t="shared" si="53"/>
        <v>0</v>
      </c>
    </row>
    <row r="4915" spans="1:10" s="32" customFormat="1" x14ac:dyDescent="0.3">
      <c r="A4915" s="32">
        <v>2015</v>
      </c>
      <c r="B4915" s="32" t="s">
        <v>12</v>
      </c>
      <c r="C4915" s="32" t="str">
        <f>VLOOKUP(B4915,lookup!A:C,3,FALSE)</f>
        <v>Non Metropolitan Fire Authorities</v>
      </c>
      <c r="D4915" s="32" t="str">
        <f>VLOOKUP(B4915,lookup!A:D,4,FALSE)</f>
        <v>E31000005</v>
      </c>
      <c r="E4915" s="32" t="s">
        <v>179</v>
      </c>
      <c r="F4915" s="32" t="s">
        <v>158</v>
      </c>
      <c r="G4915" s="57">
        <v>0</v>
      </c>
      <c r="H4915" s="145"/>
      <c r="I4915" s="144">
        <v>0</v>
      </c>
      <c r="J4915" s="146">
        <f t="shared" si="53"/>
        <v>0</v>
      </c>
    </row>
    <row r="4916" spans="1:10" s="32" customFormat="1" x14ac:dyDescent="0.3">
      <c r="A4916" s="32">
        <v>2015</v>
      </c>
      <c r="B4916" s="32" t="s">
        <v>12</v>
      </c>
      <c r="C4916" s="32" t="str">
        <f>VLOOKUP(B4916,lookup!A:C,3,FALSE)</f>
        <v>Non Metropolitan Fire Authorities</v>
      </c>
      <c r="D4916" s="32" t="str">
        <f>VLOOKUP(B4916,lookup!A:D,4,FALSE)</f>
        <v>E31000005</v>
      </c>
      <c r="E4916" s="32" t="s">
        <v>1087</v>
      </c>
      <c r="F4916" s="32" t="s">
        <v>158</v>
      </c>
      <c r="G4916" s="57">
        <v>1</v>
      </c>
      <c r="H4916" s="145"/>
      <c r="I4916" s="144">
        <v>1</v>
      </c>
      <c r="J4916" s="146">
        <f t="shared" si="53"/>
        <v>0</v>
      </c>
    </row>
    <row r="4917" spans="1:10" s="32" customFormat="1" x14ac:dyDescent="0.3">
      <c r="A4917" s="32">
        <v>2015</v>
      </c>
      <c r="B4917" s="32" t="s">
        <v>12</v>
      </c>
      <c r="C4917" s="32" t="str">
        <f>VLOOKUP(B4917,lookup!A:C,3,FALSE)</f>
        <v>Non Metropolitan Fire Authorities</v>
      </c>
      <c r="D4917" s="32" t="str">
        <f>VLOOKUP(B4917,lookup!A:D,4,FALSE)</f>
        <v>E31000005</v>
      </c>
      <c r="E4917" s="32" t="s">
        <v>176</v>
      </c>
      <c r="F4917" s="32" t="s">
        <v>158</v>
      </c>
      <c r="G4917" s="57">
        <v>16</v>
      </c>
      <c r="H4917" s="145"/>
      <c r="I4917" s="144">
        <v>16</v>
      </c>
      <c r="J4917" s="146">
        <f t="shared" si="53"/>
        <v>0</v>
      </c>
    </row>
    <row r="4918" spans="1:10" s="32" customFormat="1" x14ac:dyDescent="0.3">
      <c r="A4918" s="32">
        <v>2015</v>
      </c>
      <c r="B4918" s="32" t="s">
        <v>12</v>
      </c>
      <c r="C4918" s="32" t="str">
        <f>VLOOKUP(B4918,lookup!A:C,3,FALSE)</f>
        <v>Non Metropolitan Fire Authorities</v>
      </c>
      <c r="D4918" s="32" t="str">
        <f>VLOOKUP(B4918,lookup!A:D,4,FALSE)</f>
        <v>E31000005</v>
      </c>
      <c r="E4918" s="32" t="s">
        <v>175</v>
      </c>
      <c r="F4918" s="32" t="s">
        <v>149</v>
      </c>
      <c r="G4918" s="57">
        <v>33</v>
      </c>
      <c r="H4918" s="145"/>
      <c r="I4918" s="144">
        <v>33</v>
      </c>
      <c r="J4918" s="146">
        <f t="shared" si="53"/>
        <v>0</v>
      </c>
    </row>
    <row r="4919" spans="1:10" s="32" customFormat="1" x14ac:dyDescent="0.3">
      <c r="A4919" s="32">
        <v>2015</v>
      </c>
      <c r="B4919" s="32" t="s">
        <v>12</v>
      </c>
      <c r="C4919" s="32" t="str">
        <f>VLOOKUP(B4919,lookup!A:C,3,FALSE)</f>
        <v>Non Metropolitan Fire Authorities</v>
      </c>
      <c r="D4919" s="32" t="str">
        <f>VLOOKUP(B4919,lookup!A:D,4,FALSE)</f>
        <v>E31000005</v>
      </c>
      <c r="E4919" s="32" t="s">
        <v>177</v>
      </c>
      <c r="F4919" s="32" t="s">
        <v>149</v>
      </c>
      <c r="G4919" s="57">
        <v>0</v>
      </c>
      <c r="H4919" s="145"/>
      <c r="I4919" s="144">
        <v>0</v>
      </c>
      <c r="J4919" s="146">
        <f t="shared" si="53"/>
        <v>0</v>
      </c>
    </row>
    <row r="4920" spans="1:10" s="32" customFormat="1" x14ac:dyDescent="0.3">
      <c r="A4920" s="32">
        <v>2015</v>
      </c>
      <c r="B4920" s="32" t="s">
        <v>12</v>
      </c>
      <c r="C4920" s="32" t="str">
        <f>VLOOKUP(B4920,lookup!A:C,3,FALSE)</f>
        <v>Non Metropolitan Fire Authorities</v>
      </c>
      <c r="D4920" s="32" t="str">
        <f>VLOOKUP(B4920,lookup!A:D,4,FALSE)</f>
        <v>E31000005</v>
      </c>
      <c r="E4920" s="32" t="s">
        <v>178</v>
      </c>
      <c r="F4920" s="32" t="s">
        <v>149</v>
      </c>
      <c r="G4920" s="57">
        <v>0</v>
      </c>
      <c r="H4920" s="145"/>
      <c r="I4920" s="144">
        <v>0</v>
      </c>
      <c r="J4920" s="146">
        <f t="shared" si="53"/>
        <v>0</v>
      </c>
    </row>
    <row r="4921" spans="1:10" s="32" customFormat="1" x14ac:dyDescent="0.3">
      <c r="A4921" s="32">
        <v>2015</v>
      </c>
      <c r="B4921" s="32" t="s">
        <v>12</v>
      </c>
      <c r="C4921" s="32" t="str">
        <f>VLOOKUP(B4921,lookup!A:C,3,FALSE)</f>
        <v>Non Metropolitan Fire Authorities</v>
      </c>
      <c r="D4921" s="32" t="str">
        <f>VLOOKUP(B4921,lookup!A:D,4,FALSE)</f>
        <v>E31000005</v>
      </c>
      <c r="E4921" s="32" t="s">
        <v>179</v>
      </c>
      <c r="F4921" s="32" t="s">
        <v>149</v>
      </c>
      <c r="G4921" s="57">
        <v>0</v>
      </c>
      <c r="H4921" s="145"/>
      <c r="I4921" s="144">
        <v>0</v>
      </c>
      <c r="J4921" s="146">
        <f t="shared" si="53"/>
        <v>0</v>
      </c>
    </row>
    <row r="4922" spans="1:10" s="32" customFormat="1" x14ac:dyDescent="0.3">
      <c r="A4922" s="32">
        <v>2015</v>
      </c>
      <c r="B4922" s="32" t="s">
        <v>12</v>
      </c>
      <c r="C4922" s="32" t="str">
        <f>VLOOKUP(B4922,lookup!A:C,3,FALSE)</f>
        <v>Non Metropolitan Fire Authorities</v>
      </c>
      <c r="D4922" s="32" t="str">
        <f>VLOOKUP(B4922,lookup!A:D,4,FALSE)</f>
        <v>E31000005</v>
      </c>
      <c r="E4922" s="32" t="s">
        <v>1087</v>
      </c>
      <c r="F4922" s="32" t="s">
        <v>149</v>
      </c>
      <c r="G4922" s="57">
        <v>1</v>
      </c>
      <c r="H4922" s="145"/>
      <c r="I4922" s="144">
        <v>1</v>
      </c>
      <c r="J4922" s="146">
        <f t="shared" si="53"/>
        <v>0</v>
      </c>
    </row>
    <row r="4923" spans="1:10" s="32" customFormat="1" x14ac:dyDescent="0.3">
      <c r="A4923" s="32">
        <v>2015</v>
      </c>
      <c r="B4923" s="32" t="s">
        <v>12</v>
      </c>
      <c r="C4923" s="32" t="str">
        <f>VLOOKUP(B4923,lookup!A:C,3,FALSE)</f>
        <v>Non Metropolitan Fire Authorities</v>
      </c>
      <c r="D4923" s="32" t="str">
        <f>VLOOKUP(B4923,lookup!A:D,4,FALSE)</f>
        <v>E31000005</v>
      </c>
      <c r="E4923" s="32" t="s">
        <v>176</v>
      </c>
      <c r="F4923" s="32" t="s">
        <v>149</v>
      </c>
      <c r="G4923" s="57">
        <v>6</v>
      </c>
      <c r="H4923" s="145"/>
      <c r="I4923" s="144">
        <v>6</v>
      </c>
      <c r="J4923" s="146">
        <f t="shared" si="53"/>
        <v>0</v>
      </c>
    </row>
    <row r="4924" spans="1:10" s="32" customFormat="1" x14ac:dyDescent="0.3">
      <c r="A4924" s="32">
        <v>2015</v>
      </c>
      <c r="B4924" s="32" t="s">
        <v>12</v>
      </c>
      <c r="C4924" s="32" t="str">
        <f>VLOOKUP(B4924,lookup!A:C,3,FALSE)</f>
        <v>Non Metropolitan Fire Authorities</v>
      </c>
      <c r="D4924" s="32" t="str">
        <f>VLOOKUP(B4924,lookup!A:D,4,FALSE)</f>
        <v>E31000005</v>
      </c>
      <c r="E4924" s="32" t="s">
        <v>175</v>
      </c>
      <c r="F4924" s="32" t="s">
        <v>150</v>
      </c>
      <c r="G4924" s="57">
        <v>84</v>
      </c>
      <c r="H4924" s="145"/>
      <c r="I4924" s="144">
        <v>84</v>
      </c>
      <c r="J4924" s="146">
        <f t="shared" si="53"/>
        <v>0</v>
      </c>
    </row>
    <row r="4925" spans="1:10" s="32" customFormat="1" x14ac:dyDescent="0.3">
      <c r="A4925" s="32">
        <v>2015</v>
      </c>
      <c r="B4925" s="32" t="s">
        <v>12</v>
      </c>
      <c r="C4925" s="32" t="str">
        <f>VLOOKUP(B4925,lookup!A:C,3,FALSE)</f>
        <v>Non Metropolitan Fire Authorities</v>
      </c>
      <c r="D4925" s="32" t="str">
        <f>VLOOKUP(B4925,lookup!A:D,4,FALSE)</f>
        <v>E31000005</v>
      </c>
      <c r="E4925" s="32" t="s">
        <v>177</v>
      </c>
      <c r="F4925" s="32" t="s">
        <v>150</v>
      </c>
      <c r="G4925" s="57">
        <v>0</v>
      </c>
      <c r="H4925" s="145"/>
      <c r="I4925" s="144">
        <v>0</v>
      </c>
      <c r="J4925" s="146">
        <f t="shared" si="53"/>
        <v>0</v>
      </c>
    </row>
    <row r="4926" spans="1:10" s="32" customFormat="1" x14ac:dyDescent="0.3">
      <c r="A4926" s="32">
        <v>2015</v>
      </c>
      <c r="B4926" s="32" t="s">
        <v>12</v>
      </c>
      <c r="C4926" s="32" t="str">
        <f>VLOOKUP(B4926,lookup!A:C,3,FALSE)</f>
        <v>Non Metropolitan Fire Authorities</v>
      </c>
      <c r="D4926" s="32" t="str">
        <f>VLOOKUP(B4926,lookup!A:D,4,FALSE)</f>
        <v>E31000005</v>
      </c>
      <c r="E4926" s="32" t="s">
        <v>178</v>
      </c>
      <c r="F4926" s="32" t="s">
        <v>150</v>
      </c>
      <c r="G4926" s="57">
        <v>2</v>
      </c>
      <c r="H4926" s="145"/>
      <c r="I4926" s="144">
        <v>2</v>
      </c>
      <c r="J4926" s="146">
        <f t="shared" si="53"/>
        <v>0</v>
      </c>
    </row>
    <row r="4927" spans="1:10" s="32" customFormat="1" x14ac:dyDescent="0.3">
      <c r="A4927" s="32">
        <v>2015</v>
      </c>
      <c r="B4927" s="32" t="s">
        <v>12</v>
      </c>
      <c r="C4927" s="32" t="str">
        <f>VLOOKUP(B4927,lookup!A:C,3,FALSE)</f>
        <v>Non Metropolitan Fire Authorities</v>
      </c>
      <c r="D4927" s="32" t="str">
        <f>VLOOKUP(B4927,lookup!A:D,4,FALSE)</f>
        <v>E31000005</v>
      </c>
      <c r="E4927" s="32" t="s">
        <v>179</v>
      </c>
      <c r="F4927" s="32" t="s">
        <v>150</v>
      </c>
      <c r="G4927" s="57">
        <v>0</v>
      </c>
      <c r="H4927" s="145"/>
      <c r="I4927" s="144">
        <v>0</v>
      </c>
      <c r="J4927" s="146">
        <f t="shared" si="53"/>
        <v>0</v>
      </c>
    </row>
    <row r="4928" spans="1:10" s="32" customFormat="1" x14ac:dyDescent="0.3">
      <c r="A4928" s="32">
        <v>2015</v>
      </c>
      <c r="B4928" s="32" t="s">
        <v>12</v>
      </c>
      <c r="C4928" s="32" t="str">
        <f>VLOOKUP(B4928,lookup!A:C,3,FALSE)</f>
        <v>Non Metropolitan Fire Authorities</v>
      </c>
      <c r="D4928" s="32" t="str">
        <f>VLOOKUP(B4928,lookup!A:D,4,FALSE)</f>
        <v>E31000005</v>
      </c>
      <c r="E4928" s="32" t="s">
        <v>1087</v>
      </c>
      <c r="F4928" s="32" t="s">
        <v>150</v>
      </c>
      <c r="G4928" s="57">
        <v>0</v>
      </c>
      <c r="H4928" s="145"/>
      <c r="I4928" s="144">
        <v>0</v>
      </c>
      <c r="J4928" s="146">
        <f t="shared" si="53"/>
        <v>0</v>
      </c>
    </row>
    <row r="4929" spans="1:10" s="32" customFormat="1" x14ac:dyDescent="0.3">
      <c r="A4929" s="32">
        <v>2015</v>
      </c>
      <c r="B4929" s="32" t="s">
        <v>12</v>
      </c>
      <c r="C4929" s="32" t="str">
        <f>VLOOKUP(B4929,lookup!A:C,3,FALSE)</f>
        <v>Non Metropolitan Fire Authorities</v>
      </c>
      <c r="D4929" s="32" t="str">
        <f>VLOOKUP(B4929,lookup!A:D,4,FALSE)</f>
        <v>E31000005</v>
      </c>
      <c r="E4929" s="32" t="s">
        <v>176</v>
      </c>
      <c r="F4929" s="32" t="s">
        <v>150</v>
      </c>
      <c r="G4929" s="57">
        <v>29</v>
      </c>
      <c r="H4929" s="145"/>
      <c r="I4929" s="144">
        <v>29</v>
      </c>
      <c r="J4929" s="146">
        <f t="shared" si="53"/>
        <v>0</v>
      </c>
    </row>
    <row r="4930" spans="1:10" s="32" customFormat="1" x14ac:dyDescent="0.3">
      <c r="A4930" s="32">
        <v>2015</v>
      </c>
      <c r="B4930" s="32" t="s">
        <v>15</v>
      </c>
      <c r="C4930" s="32" t="str">
        <f>VLOOKUP(B4930,lookup!A:C,3,FALSE)</f>
        <v>Non Metropolitan Fire Authorities</v>
      </c>
      <c r="D4930" s="32" t="str">
        <f>VLOOKUP(B4930,lookup!A:D,4,FALSE)</f>
        <v>E31000006</v>
      </c>
      <c r="E4930" s="32" t="s">
        <v>175</v>
      </c>
      <c r="F4930" s="32" t="s">
        <v>157</v>
      </c>
      <c r="G4930" s="57">
        <v>415</v>
      </c>
      <c r="H4930" s="145"/>
      <c r="I4930" s="144">
        <v>415</v>
      </c>
      <c r="J4930" s="146">
        <f t="shared" si="53"/>
        <v>0</v>
      </c>
    </row>
    <row r="4931" spans="1:10" s="32" customFormat="1" x14ac:dyDescent="0.3">
      <c r="A4931" s="32">
        <v>2015</v>
      </c>
      <c r="B4931" s="32" t="s">
        <v>15</v>
      </c>
      <c r="C4931" s="32" t="str">
        <f>VLOOKUP(B4931,lookup!A:C,3,FALSE)</f>
        <v>Non Metropolitan Fire Authorities</v>
      </c>
      <c r="D4931" s="32" t="str">
        <f>VLOOKUP(B4931,lookup!A:D,4,FALSE)</f>
        <v>E31000006</v>
      </c>
      <c r="E4931" s="32" t="s">
        <v>177</v>
      </c>
      <c r="F4931" s="32" t="s">
        <v>157</v>
      </c>
      <c r="G4931" s="57">
        <v>4</v>
      </c>
      <c r="H4931" s="145"/>
      <c r="I4931" s="144">
        <v>4</v>
      </c>
      <c r="J4931" s="146">
        <f t="shared" ref="J4931:J4994" si="54">G4931-I4931</f>
        <v>0</v>
      </c>
    </row>
    <row r="4932" spans="1:10" s="32" customFormat="1" x14ac:dyDescent="0.3">
      <c r="A4932" s="32">
        <v>2015</v>
      </c>
      <c r="B4932" s="32" t="s">
        <v>15</v>
      </c>
      <c r="C4932" s="32" t="str">
        <f>VLOOKUP(B4932,lookup!A:C,3,FALSE)</f>
        <v>Non Metropolitan Fire Authorities</v>
      </c>
      <c r="D4932" s="32" t="str">
        <f>VLOOKUP(B4932,lookup!A:D,4,FALSE)</f>
        <v>E31000006</v>
      </c>
      <c r="E4932" s="32" t="s">
        <v>178</v>
      </c>
      <c r="F4932" s="32" t="s">
        <v>157</v>
      </c>
      <c r="G4932" s="57">
        <v>2</v>
      </c>
      <c r="H4932" s="145"/>
      <c r="I4932" s="144">
        <v>2</v>
      </c>
      <c r="J4932" s="146">
        <f t="shared" si="54"/>
        <v>0</v>
      </c>
    </row>
    <row r="4933" spans="1:10" s="32" customFormat="1" x14ac:dyDescent="0.3">
      <c r="A4933" s="32">
        <v>2015</v>
      </c>
      <c r="B4933" s="32" t="s">
        <v>15</v>
      </c>
      <c r="C4933" s="32" t="str">
        <f>VLOOKUP(B4933,lookup!A:C,3,FALSE)</f>
        <v>Non Metropolitan Fire Authorities</v>
      </c>
      <c r="D4933" s="32" t="str">
        <f>VLOOKUP(B4933,lookup!A:D,4,FALSE)</f>
        <v>E31000006</v>
      </c>
      <c r="E4933" s="32" t="s">
        <v>179</v>
      </c>
      <c r="F4933" s="32" t="s">
        <v>157</v>
      </c>
      <c r="G4933" s="57">
        <v>1</v>
      </c>
      <c r="H4933" s="145"/>
      <c r="I4933" s="144">
        <v>1</v>
      </c>
      <c r="J4933" s="146">
        <f t="shared" si="54"/>
        <v>0</v>
      </c>
    </row>
    <row r="4934" spans="1:10" s="32" customFormat="1" x14ac:dyDescent="0.3">
      <c r="A4934" s="32">
        <v>2015</v>
      </c>
      <c r="B4934" s="32" t="s">
        <v>15</v>
      </c>
      <c r="C4934" s="32" t="str">
        <f>VLOOKUP(B4934,lookup!A:C,3,FALSE)</f>
        <v>Non Metropolitan Fire Authorities</v>
      </c>
      <c r="D4934" s="32" t="str">
        <f>VLOOKUP(B4934,lookup!A:D,4,FALSE)</f>
        <v>E31000006</v>
      </c>
      <c r="E4934" s="32" t="s">
        <v>1087</v>
      </c>
      <c r="F4934" s="32" t="s">
        <v>157</v>
      </c>
      <c r="G4934" s="57">
        <v>1</v>
      </c>
      <c r="H4934" s="145"/>
      <c r="I4934" s="144">
        <v>1</v>
      </c>
      <c r="J4934" s="146">
        <f t="shared" si="54"/>
        <v>0</v>
      </c>
    </row>
    <row r="4935" spans="1:10" s="32" customFormat="1" x14ac:dyDescent="0.3">
      <c r="A4935" s="32">
        <v>2015</v>
      </c>
      <c r="B4935" s="32" t="s">
        <v>15</v>
      </c>
      <c r="C4935" s="32" t="str">
        <f>VLOOKUP(B4935,lookup!A:C,3,FALSE)</f>
        <v>Non Metropolitan Fire Authorities</v>
      </c>
      <c r="D4935" s="32" t="str">
        <f>VLOOKUP(B4935,lookup!A:D,4,FALSE)</f>
        <v>E31000006</v>
      </c>
      <c r="E4935" s="32" t="s">
        <v>176</v>
      </c>
      <c r="F4935" s="32" t="s">
        <v>157</v>
      </c>
      <c r="G4935" s="57">
        <v>7</v>
      </c>
      <c r="H4935" s="145"/>
      <c r="I4935" s="144">
        <v>7</v>
      </c>
      <c r="J4935" s="146">
        <f t="shared" si="54"/>
        <v>0</v>
      </c>
    </row>
    <row r="4936" spans="1:10" s="32" customFormat="1" x14ac:dyDescent="0.3">
      <c r="A4936" s="32">
        <v>2015</v>
      </c>
      <c r="B4936" s="32" t="s">
        <v>15</v>
      </c>
      <c r="C4936" s="32" t="str">
        <f>VLOOKUP(B4936,lookup!A:C,3,FALSE)</f>
        <v>Non Metropolitan Fire Authorities</v>
      </c>
      <c r="D4936" s="32" t="str">
        <f>VLOOKUP(B4936,lookup!A:D,4,FALSE)</f>
        <v>E31000006</v>
      </c>
      <c r="E4936" s="32" t="s">
        <v>175</v>
      </c>
      <c r="F4936" s="32" t="s">
        <v>158</v>
      </c>
      <c r="G4936" s="57">
        <v>221</v>
      </c>
      <c r="H4936" s="145"/>
      <c r="I4936" s="144">
        <v>221</v>
      </c>
      <c r="J4936" s="146">
        <f t="shared" si="54"/>
        <v>0</v>
      </c>
    </row>
    <row r="4937" spans="1:10" s="32" customFormat="1" x14ac:dyDescent="0.3">
      <c r="A4937" s="32">
        <v>2015</v>
      </c>
      <c r="B4937" s="32" t="s">
        <v>15</v>
      </c>
      <c r="C4937" s="32" t="str">
        <f>VLOOKUP(B4937,lookup!A:C,3,FALSE)</f>
        <v>Non Metropolitan Fire Authorities</v>
      </c>
      <c r="D4937" s="32" t="str">
        <f>VLOOKUP(B4937,lookup!A:D,4,FALSE)</f>
        <v>E31000006</v>
      </c>
      <c r="E4937" s="32" t="s">
        <v>177</v>
      </c>
      <c r="F4937" s="32" t="s">
        <v>158</v>
      </c>
      <c r="G4937" s="57">
        <v>2</v>
      </c>
      <c r="H4937" s="145"/>
      <c r="I4937" s="144">
        <v>2</v>
      </c>
      <c r="J4937" s="146">
        <f t="shared" si="54"/>
        <v>0</v>
      </c>
    </row>
    <row r="4938" spans="1:10" s="32" customFormat="1" x14ac:dyDescent="0.3">
      <c r="A4938" s="32">
        <v>2015</v>
      </c>
      <c r="B4938" s="32" t="s">
        <v>15</v>
      </c>
      <c r="C4938" s="32" t="str">
        <f>VLOOKUP(B4938,lookup!A:C,3,FALSE)</f>
        <v>Non Metropolitan Fire Authorities</v>
      </c>
      <c r="D4938" s="32" t="str">
        <f>VLOOKUP(B4938,lookup!A:D,4,FALSE)</f>
        <v>E31000006</v>
      </c>
      <c r="E4938" s="32" t="s">
        <v>178</v>
      </c>
      <c r="F4938" s="32" t="s">
        <v>158</v>
      </c>
      <c r="G4938" s="57">
        <v>0</v>
      </c>
      <c r="H4938" s="145"/>
      <c r="I4938" s="144">
        <v>0</v>
      </c>
      <c r="J4938" s="146">
        <f t="shared" si="54"/>
        <v>0</v>
      </c>
    </row>
    <row r="4939" spans="1:10" s="32" customFormat="1" x14ac:dyDescent="0.3">
      <c r="A4939" s="32">
        <v>2015</v>
      </c>
      <c r="B4939" s="32" t="s">
        <v>15</v>
      </c>
      <c r="C4939" s="32" t="str">
        <f>VLOOKUP(B4939,lookup!A:C,3,FALSE)</f>
        <v>Non Metropolitan Fire Authorities</v>
      </c>
      <c r="D4939" s="32" t="str">
        <f>VLOOKUP(B4939,lookup!A:D,4,FALSE)</f>
        <v>E31000006</v>
      </c>
      <c r="E4939" s="32" t="s">
        <v>179</v>
      </c>
      <c r="F4939" s="32" t="s">
        <v>158</v>
      </c>
      <c r="G4939" s="57">
        <v>1</v>
      </c>
      <c r="H4939" s="145"/>
      <c r="I4939" s="144">
        <v>1</v>
      </c>
      <c r="J4939" s="146">
        <f t="shared" si="54"/>
        <v>0</v>
      </c>
    </row>
    <row r="4940" spans="1:10" s="32" customFormat="1" x14ac:dyDescent="0.3">
      <c r="A4940" s="32">
        <v>2015</v>
      </c>
      <c r="B4940" s="32" t="s">
        <v>15</v>
      </c>
      <c r="C4940" s="32" t="str">
        <f>VLOOKUP(B4940,lookup!A:C,3,FALSE)</f>
        <v>Non Metropolitan Fire Authorities</v>
      </c>
      <c r="D4940" s="32" t="str">
        <f>VLOOKUP(B4940,lookup!A:D,4,FALSE)</f>
        <v>E31000006</v>
      </c>
      <c r="E4940" s="32" t="s">
        <v>1087</v>
      </c>
      <c r="F4940" s="32" t="s">
        <v>158</v>
      </c>
      <c r="G4940" s="57">
        <v>1</v>
      </c>
      <c r="H4940" s="145"/>
      <c r="I4940" s="144">
        <v>1</v>
      </c>
      <c r="J4940" s="146">
        <f t="shared" si="54"/>
        <v>0</v>
      </c>
    </row>
    <row r="4941" spans="1:10" s="32" customFormat="1" x14ac:dyDescent="0.3">
      <c r="A4941" s="32">
        <v>2015</v>
      </c>
      <c r="B4941" s="32" t="s">
        <v>15</v>
      </c>
      <c r="C4941" s="32" t="str">
        <f>VLOOKUP(B4941,lookup!A:C,3,FALSE)</f>
        <v>Non Metropolitan Fire Authorities</v>
      </c>
      <c r="D4941" s="32" t="str">
        <f>VLOOKUP(B4941,lookup!A:D,4,FALSE)</f>
        <v>E31000006</v>
      </c>
      <c r="E4941" s="32" t="s">
        <v>176</v>
      </c>
      <c r="F4941" s="32" t="s">
        <v>158</v>
      </c>
      <c r="G4941" s="57">
        <v>2</v>
      </c>
      <c r="H4941" s="145"/>
      <c r="I4941" s="144">
        <v>2</v>
      </c>
      <c r="J4941" s="146">
        <f t="shared" si="54"/>
        <v>0</v>
      </c>
    </row>
    <row r="4942" spans="1:10" s="32" customFormat="1" x14ac:dyDescent="0.3">
      <c r="A4942" s="32">
        <v>2015</v>
      </c>
      <c r="B4942" s="32" t="s">
        <v>15</v>
      </c>
      <c r="C4942" s="32" t="str">
        <f>VLOOKUP(B4942,lookup!A:C,3,FALSE)</f>
        <v>Non Metropolitan Fire Authorities</v>
      </c>
      <c r="D4942" s="32" t="str">
        <f>VLOOKUP(B4942,lookup!A:D,4,FALSE)</f>
        <v>E31000006</v>
      </c>
      <c r="E4942" s="32" t="s">
        <v>175</v>
      </c>
      <c r="F4942" s="32" t="s">
        <v>149</v>
      </c>
      <c r="G4942" s="57">
        <v>0</v>
      </c>
      <c r="H4942" s="145"/>
      <c r="I4942" s="144">
        <v>0</v>
      </c>
      <c r="J4942" s="146">
        <f t="shared" si="54"/>
        <v>0</v>
      </c>
    </row>
    <row r="4943" spans="1:10" s="32" customFormat="1" x14ac:dyDescent="0.3">
      <c r="A4943" s="32">
        <v>2015</v>
      </c>
      <c r="B4943" s="32" t="s">
        <v>15</v>
      </c>
      <c r="C4943" s="32" t="str">
        <f>VLOOKUP(B4943,lookup!A:C,3,FALSE)</f>
        <v>Non Metropolitan Fire Authorities</v>
      </c>
      <c r="D4943" s="32" t="str">
        <f>VLOOKUP(B4943,lookup!A:D,4,FALSE)</f>
        <v>E31000006</v>
      </c>
      <c r="E4943" s="32" t="s">
        <v>177</v>
      </c>
      <c r="F4943" s="32" t="s">
        <v>149</v>
      </c>
      <c r="G4943" s="57">
        <v>0</v>
      </c>
      <c r="H4943" s="145"/>
      <c r="I4943" s="144">
        <v>0</v>
      </c>
      <c r="J4943" s="146">
        <f t="shared" si="54"/>
        <v>0</v>
      </c>
    </row>
    <row r="4944" spans="1:10" s="32" customFormat="1" x14ac:dyDescent="0.3">
      <c r="A4944" s="32">
        <v>2015</v>
      </c>
      <c r="B4944" s="32" t="s">
        <v>15</v>
      </c>
      <c r="C4944" s="32" t="str">
        <f>VLOOKUP(B4944,lookup!A:C,3,FALSE)</f>
        <v>Non Metropolitan Fire Authorities</v>
      </c>
      <c r="D4944" s="32" t="str">
        <f>VLOOKUP(B4944,lookup!A:D,4,FALSE)</f>
        <v>E31000006</v>
      </c>
      <c r="E4944" s="32" t="s">
        <v>178</v>
      </c>
      <c r="F4944" s="32" t="s">
        <v>149</v>
      </c>
      <c r="G4944" s="57">
        <v>0</v>
      </c>
      <c r="H4944" s="145"/>
      <c r="I4944" s="144">
        <v>0</v>
      </c>
      <c r="J4944" s="146">
        <f t="shared" si="54"/>
        <v>0</v>
      </c>
    </row>
    <row r="4945" spans="1:10" s="32" customFormat="1" x14ac:dyDescent="0.3">
      <c r="A4945" s="32">
        <v>2015</v>
      </c>
      <c r="B4945" s="32" t="s">
        <v>15</v>
      </c>
      <c r="C4945" s="32" t="str">
        <f>VLOOKUP(B4945,lookup!A:C,3,FALSE)</f>
        <v>Non Metropolitan Fire Authorities</v>
      </c>
      <c r="D4945" s="32" t="str">
        <f>VLOOKUP(B4945,lookup!A:D,4,FALSE)</f>
        <v>E31000006</v>
      </c>
      <c r="E4945" s="32" t="s">
        <v>179</v>
      </c>
      <c r="F4945" s="32" t="s">
        <v>149</v>
      </c>
      <c r="G4945" s="57">
        <v>0</v>
      </c>
      <c r="H4945" s="145"/>
      <c r="I4945" s="144">
        <v>0</v>
      </c>
      <c r="J4945" s="146">
        <f t="shared" si="54"/>
        <v>0</v>
      </c>
    </row>
    <row r="4946" spans="1:10" s="32" customFormat="1" x14ac:dyDescent="0.3">
      <c r="A4946" s="32">
        <v>2015</v>
      </c>
      <c r="B4946" s="32" t="s">
        <v>15</v>
      </c>
      <c r="C4946" s="32" t="str">
        <f>VLOOKUP(B4946,lookup!A:C,3,FALSE)</f>
        <v>Non Metropolitan Fire Authorities</v>
      </c>
      <c r="D4946" s="32" t="str">
        <f>VLOOKUP(B4946,lookup!A:D,4,FALSE)</f>
        <v>E31000006</v>
      </c>
      <c r="E4946" s="32" t="s">
        <v>1087</v>
      </c>
      <c r="F4946" s="32" t="s">
        <v>149</v>
      </c>
      <c r="G4946" s="57">
        <v>0</v>
      </c>
      <c r="H4946" s="145"/>
      <c r="I4946" s="144">
        <v>0</v>
      </c>
      <c r="J4946" s="146">
        <f t="shared" si="54"/>
        <v>0</v>
      </c>
    </row>
    <row r="4947" spans="1:10" s="32" customFormat="1" x14ac:dyDescent="0.3">
      <c r="A4947" s="32">
        <v>2015</v>
      </c>
      <c r="B4947" s="32" t="s">
        <v>15</v>
      </c>
      <c r="C4947" s="32" t="str">
        <f>VLOOKUP(B4947,lookup!A:C,3,FALSE)</f>
        <v>Non Metropolitan Fire Authorities</v>
      </c>
      <c r="D4947" s="32" t="str">
        <f>VLOOKUP(B4947,lookup!A:D,4,FALSE)</f>
        <v>E31000006</v>
      </c>
      <c r="E4947" s="32" t="s">
        <v>176</v>
      </c>
      <c r="F4947" s="32" t="s">
        <v>149</v>
      </c>
      <c r="G4947" s="57">
        <v>0</v>
      </c>
      <c r="H4947" s="145"/>
      <c r="I4947" s="144">
        <v>0</v>
      </c>
      <c r="J4947" s="146">
        <f t="shared" si="54"/>
        <v>0</v>
      </c>
    </row>
    <row r="4948" spans="1:10" s="32" customFormat="1" x14ac:dyDescent="0.3">
      <c r="A4948" s="32">
        <v>2015</v>
      </c>
      <c r="B4948" s="32" t="s">
        <v>15</v>
      </c>
      <c r="C4948" s="32" t="str">
        <f>VLOOKUP(B4948,lookup!A:C,3,FALSE)</f>
        <v>Non Metropolitan Fire Authorities</v>
      </c>
      <c r="D4948" s="32" t="str">
        <f>VLOOKUP(B4948,lookup!A:D,4,FALSE)</f>
        <v>E31000006</v>
      </c>
      <c r="E4948" s="32" t="s">
        <v>175</v>
      </c>
      <c r="F4948" s="32" t="s">
        <v>150</v>
      </c>
      <c r="G4948" s="57">
        <v>217</v>
      </c>
      <c r="H4948" s="145"/>
      <c r="I4948" s="144">
        <v>217</v>
      </c>
      <c r="J4948" s="146">
        <f t="shared" si="54"/>
        <v>0</v>
      </c>
    </row>
    <row r="4949" spans="1:10" s="32" customFormat="1" x14ac:dyDescent="0.3">
      <c r="A4949" s="32">
        <v>2015</v>
      </c>
      <c r="B4949" s="32" t="s">
        <v>15</v>
      </c>
      <c r="C4949" s="32" t="str">
        <f>VLOOKUP(B4949,lookup!A:C,3,FALSE)</f>
        <v>Non Metropolitan Fire Authorities</v>
      </c>
      <c r="D4949" s="32" t="str">
        <f>VLOOKUP(B4949,lookup!A:D,4,FALSE)</f>
        <v>E31000006</v>
      </c>
      <c r="E4949" s="32" t="s">
        <v>177</v>
      </c>
      <c r="F4949" s="32" t="s">
        <v>150</v>
      </c>
      <c r="G4949" s="57">
        <v>2</v>
      </c>
      <c r="H4949" s="145"/>
      <c r="I4949" s="144">
        <v>2</v>
      </c>
      <c r="J4949" s="146">
        <f t="shared" si="54"/>
        <v>0</v>
      </c>
    </row>
    <row r="4950" spans="1:10" s="32" customFormat="1" x14ac:dyDescent="0.3">
      <c r="A4950" s="32">
        <v>2015</v>
      </c>
      <c r="B4950" s="32" t="s">
        <v>15</v>
      </c>
      <c r="C4950" s="32" t="str">
        <f>VLOOKUP(B4950,lookup!A:C,3,FALSE)</f>
        <v>Non Metropolitan Fire Authorities</v>
      </c>
      <c r="D4950" s="32" t="str">
        <f>VLOOKUP(B4950,lookup!A:D,4,FALSE)</f>
        <v>E31000006</v>
      </c>
      <c r="E4950" s="32" t="s">
        <v>178</v>
      </c>
      <c r="F4950" s="32" t="s">
        <v>150</v>
      </c>
      <c r="G4950" s="57">
        <v>3</v>
      </c>
      <c r="H4950" s="145"/>
      <c r="I4950" s="144">
        <v>3</v>
      </c>
      <c r="J4950" s="146">
        <f t="shared" si="54"/>
        <v>0</v>
      </c>
    </row>
    <row r="4951" spans="1:10" s="32" customFormat="1" x14ac:dyDescent="0.3">
      <c r="A4951" s="32">
        <v>2015</v>
      </c>
      <c r="B4951" s="32" t="s">
        <v>15</v>
      </c>
      <c r="C4951" s="32" t="str">
        <f>VLOOKUP(B4951,lookup!A:C,3,FALSE)</f>
        <v>Non Metropolitan Fire Authorities</v>
      </c>
      <c r="D4951" s="32" t="str">
        <f>VLOOKUP(B4951,lookup!A:D,4,FALSE)</f>
        <v>E31000006</v>
      </c>
      <c r="E4951" s="32" t="s">
        <v>179</v>
      </c>
      <c r="F4951" s="32" t="s">
        <v>150</v>
      </c>
      <c r="G4951" s="57">
        <v>1</v>
      </c>
      <c r="H4951" s="145"/>
      <c r="I4951" s="144">
        <v>1</v>
      </c>
      <c r="J4951" s="146">
        <f t="shared" si="54"/>
        <v>0</v>
      </c>
    </row>
    <row r="4952" spans="1:10" s="32" customFormat="1" x14ac:dyDescent="0.3">
      <c r="A4952" s="32">
        <v>2015</v>
      </c>
      <c r="B4952" s="32" t="s">
        <v>15</v>
      </c>
      <c r="C4952" s="32" t="str">
        <f>VLOOKUP(B4952,lookup!A:C,3,FALSE)</f>
        <v>Non Metropolitan Fire Authorities</v>
      </c>
      <c r="D4952" s="32" t="str">
        <f>VLOOKUP(B4952,lookup!A:D,4,FALSE)</f>
        <v>E31000006</v>
      </c>
      <c r="E4952" s="32" t="s">
        <v>1087</v>
      </c>
      <c r="F4952" s="32" t="s">
        <v>150</v>
      </c>
      <c r="G4952" s="57">
        <v>1</v>
      </c>
      <c r="H4952" s="145"/>
      <c r="I4952" s="144">
        <v>1</v>
      </c>
      <c r="J4952" s="146">
        <f t="shared" si="54"/>
        <v>0</v>
      </c>
    </row>
    <row r="4953" spans="1:10" s="32" customFormat="1" x14ac:dyDescent="0.3">
      <c r="A4953" s="32">
        <v>2015</v>
      </c>
      <c r="B4953" s="32" t="s">
        <v>15</v>
      </c>
      <c r="C4953" s="32" t="str">
        <f>VLOOKUP(B4953,lookup!A:C,3,FALSE)</f>
        <v>Non Metropolitan Fire Authorities</v>
      </c>
      <c r="D4953" s="32" t="str">
        <f>VLOOKUP(B4953,lookup!A:D,4,FALSE)</f>
        <v>E31000006</v>
      </c>
      <c r="E4953" s="32" t="s">
        <v>176</v>
      </c>
      <c r="F4953" s="32" t="s">
        <v>150</v>
      </c>
      <c r="G4953" s="57">
        <v>2</v>
      </c>
      <c r="H4953" s="145"/>
      <c r="I4953" s="144">
        <v>2</v>
      </c>
      <c r="J4953" s="146">
        <f t="shared" si="54"/>
        <v>0</v>
      </c>
    </row>
    <row r="4954" spans="1:10" s="32" customFormat="1" x14ac:dyDescent="0.3">
      <c r="A4954" s="32">
        <v>2015</v>
      </c>
      <c r="B4954" s="32" t="s">
        <v>18</v>
      </c>
      <c r="C4954" s="32" t="str">
        <f>VLOOKUP(B4954,lookup!A:C,3,FALSE)</f>
        <v>Non Metropolitan Fire Authorities</v>
      </c>
      <c r="D4954" s="32" t="str">
        <f>VLOOKUP(B4954,lookup!A:D,4,FALSE)</f>
        <v>E31000007</v>
      </c>
      <c r="E4954" s="32" t="s">
        <v>175</v>
      </c>
      <c r="F4954" s="32" t="s">
        <v>157</v>
      </c>
      <c r="G4954" s="57">
        <v>389</v>
      </c>
      <c r="H4954" s="145"/>
      <c r="I4954" s="144">
        <v>389</v>
      </c>
      <c r="J4954" s="146">
        <f t="shared" si="54"/>
        <v>0</v>
      </c>
    </row>
    <row r="4955" spans="1:10" s="32" customFormat="1" x14ac:dyDescent="0.3">
      <c r="A4955" s="32">
        <v>2015</v>
      </c>
      <c r="B4955" s="32" t="s">
        <v>18</v>
      </c>
      <c r="C4955" s="32" t="str">
        <f>VLOOKUP(B4955,lookup!A:C,3,FALSE)</f>
        <v>Non Metropolitan Fire Authorities</v>
      </c>
      <c r="D4955" s="32" t="str">
        <f>VLOOKUP(B4955,lookup!A:D,4,FALSE)</f>
        <v>E31000007</v>
      </c>
      <c r="E4955" s="32" t="s">
        <v>177</v>
      </c>
      <c r="F4955" s="32" t="s">
        <v>157</v>
      </c>
      <c r="G4955" s="57">
        <v>2</v>
      </c>
      <c r="H4955" s="145"/>
      <c r="I4955" s="144">
        <v>2</v>
      </c>
      <c r="J4955" s="146">
        <f t="shared" si="54"/>
        <v>0</v>
      </c>
    </row>
    <row r="4956" spans="1:10" s="32" customFormat="1" x14ac:dyDescent="0.3">
      <c r="A4956" s="32">
        <v>2015</v>
      </c>
      <c r="B4956" s="32" t="s">
        <v>18</v>
      </c>
      <c r="C4956" s="32" t="str">
        <f>VLOOKUP(B4956,lookup!A:C,3,FALSE)</f>
        <v>Non Metropolitan Fire Authorities</v>
      </c>
      <c r="D4956" s="32" t="str">
        <f>VLOOKUP(B4956,lookup!A:D,4,FALSE)</f>
        <v>E31000007</v>
      </c>
      <c r="E4956" s="32" t="s">
        <v>178</v>
      </c>
      <c r="F4956" s="32" t="s">
        <v>157</v>
      </c>
      <c r="G4956" s="57">
        <v>2</v>
      </c>
      <c r="H4956" s="145"/>
      <c r="I4956" s="144">
        <v>2</v>
      </c>
      <c r="J4956" s="146">
        <f t="shared" si="54"/>
        <v>0</v>
      </c>
    </row>
    <row r="4957" spans="1:10" s="32" customFormat="1" x14ac:dyDescent="0.3">
      <c r="A4957" s="32">
        <v>2015</v>
      </c>
      <c r="B4957" s="32" t="s">
        <v>18</v>
      </c>
      <c r="C4957" s="32" t="str">
        <f>VLOOKUP(B4957,lookup!A:C,3,FALSE)</f>
        <v>Non Metropolitan Fire Authorities</v>
      </c>
      <c r="D4957" s="32" t="str">
        <f>VLOOKUP(B4957,lookup!A:D,4,FALSE)</f>
        <v>E31000007</v>
      </c>
      <c r="E4957" s="32" t="s">
        <v>179</v>
      </c>
      <c r="F4957" s="32" t="s">
        <v>157</v>
      </c>
      <c r="G4957" s="57">
        <v>2</v>
      </c>
      <c r="H4957" s="145"/>
      <c r="I4957" s="144">
        <v>2</v>
      </c>
      <c r="J4957" s="146">
        <f t="shared" si="54"/>
        <v>0</v>
      </c>
    </row>
    <row r="4958" spans="1:10" s="32" customFormat="1" x14ac:dyDescent="0.3">
      <c r="A4958" s="32">
        <v>2015</v>
      </c>
      <c r="B4958" s="32" t="s">
        <v>18</v>
      </c>
      <c r="C4958" s="32" t="str">
        <f>VLOOKUP(B4958,lookup!A:C,3,FALSE)</f>
        <v>Non Metropolitan Fire Authorities</v>
      </c>
      <c r="D4958" s="32" t="str">
        <f>VLOOKUP(B4958,lookup!A:D,4,FALSE)</f>
        <v>E31000007</v>
      </c>
      <c r="E4958" s="32" t="s">
        <v>1087</v>
      </c>
      <c r="F4958" s="32" t="s">
        <v>157</v>
      </c>
      <c r="G4958" s="57">
        <v>0</v>
      </c>
      <c r="H4958" s="145"/>
      <c r="I4958" s="144">
        <v>0</v>
      </c>
      <c r="J4958" s="146">
        <f t="shared" si="54"/>
        <v>0</v>
      </c>
    </row>
    <row r="4959" spans="1:10" s="32" customFormat="1" x14ac:dyDescent="0.3">
      <c r="A4959" s="32">
        <v>2015</v>
      </c>
      <c r="B4959" s="32" t="s">
        <v>18</v>
      </c>
      <c r="C4959" s="32" t="str">
        <f>VLOOKUP(B4959,lookup!A:C,3,FALSE)</f>
        <v>Non Metropolitan Fire Authorities</v>
      </c>
      <c r="D4959" s="32" t="str">
        <f>VLOOKUP(B4959,lookup!A:D,4,FALSE)</f>
        <v>E31000007</v>
      </c>
      <c r="E4959" s="32" t="s">
        <v>176</v>
      </c>
      <c r="F4959" s="32" t="s">
        <v>157</v>
      </c>
      <c r="G4959" s="57">
        <v>0</v>
      </c>
      <c r="H4959" s="145"/>
      <c r="I4959" s="144">
        <v>0</v>
      </c>
      <c r="J4959" s="146">
        <f t="shared" si="54"/>
        <v>0</v>
      </c>
    </row>
    <row r="4960" spans="1:10" s="32" customFormat="1" x14ac:dyDescent="0.3">
      <c r="A4960" s="32">
        <v>2015</v>
      </c>
      <c r="B4960" s="32" t="s">
        <v>18</v>
      </c>
      <c r="C4960" s="32" t="str">
        <f>VLOOKUP(B4960,lookup!A:C,3,FALSE)</f>
        <v>Non Metropolitan Fire Authorities</v>
      </c>
      <c r="D4960" s="32" t="str">
        <f>VLOOKUP(B4960,lookup!A:D,4,FALSE)</f>
        <v>E31000007</v>
      </c>
      <c r="E4960" s="32" t="s">
        <v>175</v>
      </c>
      <c r="F4960" s="32" t="s">
        <v>158</v>
      </c>
      <c r="G4960" s="57">
        <v>87</v>
      </c>
      <c r="H4960" s="145"/>
      <c r="I4960" s="144">
        <v>87</v>
      </c>
      <c r="J4960" s="146">
        <f t="shared" si="54"/>
        <v>0</v>
      </c>
    </row>
    <row r="4961" spans="1:10" s="32" customFormat="1" x14ac:dyDescent="0.3">
      <c r="A4961" s="32">
        <v>2015</v>
      </c>
      <c r="B4961" s="32" t="s">
        <v>18</v>
      </c>
      <c r="C4961" s="32" t="str">
        <f>VLOOKUP(B4961,lookup!A:C,3,FALSE)</f>
        <v>Non Metropolitan Fire Authorities</v>
      </c>
      <c r="D4961" s="32" t="str">
        <f>VLOOKUP(B4961,lookup!A:D,4,FALSE)</f>
        <v>E31000007</v>
      </c>
      <c r="E4961" s="32" t="s">
        <v>177</v>
      </c>
      <c r="F4961" s="32" t="s">
        <v>158</v>
      </c>
      <c r="G4961" s="57">
        <v>0</v>
      </c>
      <c r="H4961" s="145"/>
      <c r="I4961" s="144">
        <v>0</v>
      </c>
      <c r="J4961" s="146">
        <f t="shared" si="54"/>
        <v>0</v>
      </c>
    </row>
    <row r="4962" spans="1:10" s="32" customFormat="1" x14ac:dyDescent="0.3">
      <c r="A4962" s="32">
        <v>2015</v>
      </c>
      <c r="B4962" s="32" t="s">
        <v>18</v>
      </c>
      <c r="C4962" s="32" t="str">
        <f>VLOOKUP(B4962,lookup!A:C,3,FALSE)</f>
        <v>Non Metropolitan Fire Authorities</v>
      </c>
      <c r="D4962" s="32" t="str">
        <f>VLOOKUP(B4962,lookup!A:D,4,FALSE)</f>
        <v>E31000007</v>
      </c>
      <c r="E4962" s="32" t="s">
        <v>178</v>
      </c>
      <c r="F4962" s="32" t="s">
        <v>158</v>
      </c>
      <c r="G4962" s="57">
        <v>0</v>
      </c>
      <c r="H4962" s="145"/>
      <c r="I4962" s="144">
        <v>0</v>
      </c>
      <c r="J4962" s="146">
        <f t="shared" si="54"/>
        <v>0</v>
      </c>
    </row>
    <row r="4963" spans="1:10" s="32" customFormat="1" x14ac:dyDescent="0.3">
      <c r="A4963" s="32">
        <v>2015</v>
      </c>
      <c r="B4963" s="32" t="s">
        <v>18</v>
      </c>
      <c r="C4963" s="32" t="str">
        <f>VLOOKUP(B4963,lookup!A:C,3,FALSE)</f>
        <v>Non Metropolitan Fire Authorities</v>
      </c>
      <c r="D4963" s="32" t="str">
        <f>VLOOKUP(B4963,lookup!A:D,4,FALSE)</f>
        <v>E31000007</v>
      </c>
      <c r="E4963" s="32" t="s">
        <v>179</v>
      </c>
      <c r="F4963" s="32" t="s">
        <v>158</v>
      </c>
      <c r="G4963" s="57">
        <v>0</v>
      </c>
      <c r="H4963" s="145"/>
      <c r="I4963" s="144">
        <v>0</v>
      </c>
      <c r="J4963" s="146">
        <f t="shared" si="54"/>
        <v>0</v>
      </c>
    </row>
    <row r="4964" spans="1:10" s="32" customFormat="1" x14ac:dyDescent="0.3">
      <c r="A4964" s="32">
        <v>2015</v>
      </c>
      <c r="B4964" s="32" t="s">
        <v>18</v>
      </c>
      <c r="C4964" s="32" t="str">
        <f>VLOOKUP(B4964,lookup!A:C,3,FALSE)</f>
        <v>Non Metropolitan Fire Authorities</v>
      </c>
      <c r="D4964" s="32" t="str">
        <f>VLOOKUP(B4964,lookup!A:D,4,FALSE)</f>
        <v>E31000007</v>
      </c>
      <c r="E4964" s="32" t="s">
        <v>1087</v>
      </c>
      <c r="F4964" s="32" t="s">
        <v>158</v>
      </c>
      <c r="G4964" s="57">
        <v>0</v>
      </c>
      <c r="H4964" s="145"/>
      <c r="I4964" s="144">
        <v>0</v>
      </c>
      <c r="J4964" s="146">
        <f t="shared" si="54"/>
        <v>0</v>
      </c>
    </row>
    <row r="4965" spans="1:10" s="32" customFormat="1" x14ac:dyDescent="0.3">
      <c r="A4965" s="32">
        <v>2015</v>
      </c>
      <c r="B4965" s="32" t="s">
        <v>18</v>
      </c>
      <c r="C4965" s="32" t="str">
        <f>VLOOKUP(B4965,lookup!A:C,3,FALSE)</f>
        <v>Non Metropolitan Fire Authorities</v>
      </c>
      <c r="D4965" s="32" t="str">
        <f>VLOOKUP(B4965,lookup!A:D,4,FALSE)</f>
        <v>E31000007</v>
      </c>
      <c r="E4965" s="32" t="s">
        <v>176</v>
      </c>
      <c r="F4965" s="32" t="s">
        <v>158</v>
      </c>
      <c r="G4965" s="57">
        <v>0</v>
      </c>
      <c r="H4965" s="145"/>
      <c r="I4965" s="144">
        <v>0</v>
      </c>
      <c r="J4965" s="146">
        <f t="shared" si="54"/>
        <v>0</v>
      </c>
    </row>
    <row r="4966" spans="1:10" s="32" customFormat="1" x14ac:dyDescent="0.3">
      <c r="A4966" s="32">
        <v>2015</v>
      </c>
      <c r="B4966" s="32" t="s">
        <v>18</v>
      </c>
      <c r="C4966" s="32" t="str">
        <f>VLOOKUP(B4966,lookup!A:C,3,FALSE)</f>
        <v>Non Metropolitan Fire Authorities</v>
      </c>
      <c r="D4966" s="32" t="str">
        <f>VLOOKUP(B4966,lookup!A:D,4,FALSE)</f>
        <v>E31000007</v>
      </c>
      <c r="E4966" s="32" t="s">
        <v>175</v>
      </c>
      <c r="F4966" s="32" t="s">
        <v>149</v>
      </c>
      <c r="G4966" s="57">
        <v>23</v>
      </c>
      <c r="H4966" s="145"/>
      <c r="I4966" s="144">
        <v>23</v>
      </c>
      <c r="J4966" s="146">
        <f t="shared" si="54"/>
        <v>0</v>
      </c>
    </row>
    <row r="4967" spans="1:10" s="32" customFormat="1" x14ac:dyDescent="0.3">
      <c r="A4967" s="32">
        <v>2015</v>
      </c>
      <c r="B4967" s="32" t="s">
        <v>18</v>
      </c>
      <c r="C4967" s="32" t="str">
        <f>VLOOKUP(B4967,lookup!A:C,3,FALSE)</f>
        <v>Non Metropolitan Fire Authorities</v>
      </c>
      <c r="D4967" s="32" t="str">
        <f>VLOOKUP(B4967,lookup!A:D,4,FALSE)</f>
        <v>E31000007</v>
      </c>
      <c r="E4967" s="32" t="s">
        <v>177</v>
      </c>
      <c r="F4967" s="32" t="s">
        <v>149</v>
      </c>
      <c r="G4967" s="57">
        <v>0</v>
      </c>
      <c r="H4967" s="145"/>
      <c r="I4967" s="144">
        <v>0</v>
      </c>
      <c r="J4967" s="146">
        <f t="shared" si="54"/>
        <v>0</v>
      </c>
    </row>
    <row r="4968" spans="1:10" s="32" customFormat="1" x14ac:dyDescent="0.3">
      <c r="A4968" s="32">
        <v>2015</v>
      </c>
      <c r="B4968" s="32" t="s">
        <v>18</v>
      </c>
      <c r="C4968" s="32" t="str">
        <f>VLOOKUP(B4968,lookup!A:C,3,FALSE)</f>
        <v>Non Metropolitan Fire Authorities</v>
      </c>
      <c r="D4968" s="32" t="str">
        <f>VLOOKUP(B4968,lookup!A:D,4,FALSE)</f>
        <v>E31000007</v>
      </c>
      <c r="E4968" s="32" t="s">
        <v>178</v>
      </c>
      <c r="F4968" s="32" t="s">
        <v>149</v>
      </c>
      <c r="G4968" s="57">
        <v>0</v>
      </c>
      <c r="H4968" s="145"/>
      <c r="I4968" s="144">
        <v>0</v>
      </c>
      <c r="J4968" s="146">
        <f t="shared" si="54"/>
        <v>0</v>
      </c>
    </row>
    <row r="4969" spans="1:10" s="32" customFormat="1" x14ac:dyDescent="0.3">
      <c r="A4969" s="32">
        <v>2015</v>
      </c>
      <c r="B4969" s="32" t="s">
        <v>18</v>
      </c>
      <c r="C4969" s="32" t="str">
        <f>VLOOKUP(B4969,lookup!A:C,3,FALSE)</f>
        <v>Non Metropolitan Fire Authorities</v>
      </c>
      <c r="D4969" s="32" t="str">
        <f>VLOOKUP(B4969,lookup!A:D,4,FALSE)</f>
        <v>E31000007</v>
      </c>
      <c r="E4969" s="32" t="s">
        <v>179</v>
      </c>
      <c r="F4969" s="32" t="s">
        <v>149</v>
      </c>
      <c r="G4969" s="57">
        <v>0</v>
      </c>
      <c r="H4969" s="145"/>
      <c r="I4969" s="144">
        <v>0</v>
      </c>
      <c r="J4969" s="146">
        <f t="shared" si="54"/>
        <v>0</v>
      </c>
    </row>
    <row r="4970" spans="1:10" s="32" customFormat="1" x14ac:dyDescent="0.3">
      <c r="A4970" s="32">
        <v>2015</v>
      </c>
      <c r="B4970" s="32" t="s">
        <v>18</v>
      </c>
      <c r="C4970" s="32" t="str">
        <f>VLOOKUP(B4970,lookup!A:C,3,FALSE)</f>
        <v>Non Metropolitan Fire Authorities</v>
      </c>
      <c r="D4970" s="32" t="str">
        <f>VLOOKUP(B4970,lookup!A:D,4,FALSE)</f>
        <v>E31000007</v>
      </c>
      <c r="E4970" s="32" t="s">
        <v>1087</v>
      </c>
      <c r="F4970" s="32" t="s">
        <v>149</v>
      </c>
      <c r="G4970" s="57">
        <v>0</v>
      </c>
      <c r="H4970" s="145"/>
      <c r="I4970" s="144">
        <v>0</v>
      </c>
      <c r="J4970" s="146">
        <f t="shared" si="54"/>
        <v>0</v>
      </c>
    </row>
    <row r="4971" spans="1:10" s="32" customFormat="1" x14ac:dyDescent="0.3">
      <c r="A4971" s="32">
        <v>2015</v>
      </c>
      <c r="B4971" s="32" t="s">
        <v>18</v>
      </c>
      <c r="C4971" s="32" t="str">
        <f>VLOOKUP(B4971,lookup!A:C,3,FALSE)</f>
        <v>Non Metropolitan Fire Authorities</v>
      </c>
      <c r="D4971" s="32" t="str">
        <f>VLOOKUP(B4971,lookup!A:D,4,FALSE)</f>
        <v>E31000007</v>
      </c>
      <c r="E4971" s="32" t="s">
        <v>176</v>
      </c>
      <c r="F4971" s="32" t="s">
        <v>149</v>
      </c>
      <c r="G4971" s="57">
        <v>0</v>
      </c>
      <c r="H4971" s="145"/>
      <c r="I4971" s="144">
        <v>0</v>
      </c>
      <c r="J4971" s="146">
        <f t="shared" si="54"/>
        <v>0</v>
      </c>
    </row>
    <row r="4972" spans="1:10" s="32" customFormat="1" x14ac:dyDescent="0.3">
      <c r="A4972" s="32">
        <v>2015</v>
      </c>
      <c r="B4972" s="32" t="s">
        <v>18</v>
      </c>
      <c r="C4972" s="32" t="str">
        <f>VLOOKUP(B4972,lookup!A:C,3,FALSE)</f>
        <v>Non Metropolitan Fire Authorities</v>
      </c>
      <c r="D4972" s="32" t="str">
        <f>VLOOKUP(B4972,lookup!A:D,4,FALSE)</f>
        <v>E31000007</v>
      </c>
      <c r="E4972" s="32" t="s">
        <v>175</v>
      </c>
      <c r="F4972" s="32" t="s">
        <v>150</v>
      </c>
      <c r="G4972" s="57">
        <v>105</v>
      </c>
      <c r="H4972" s="145"/>
      <c r="I4972" s="144">
        <v>105</v>
      </c>
      <c r="J4972" s="146">
        <f t="shared" si="54"/>
        <v>0</v>
      </c>
    </row>
    <row r="4973" spans="1:10" s="32" customFormat="1" x14ac:dyDescent="0.3">
      <c r="A4973" s="32">
        <v>2015</v>
      </c>
      <c r="B4973" s="32" t="s">
        <v>18</v>
      </c>
      <c r="C4973" s="32" t="str">
        <f>VLOOKUP(B4973,lookup!A:C,3,FALSE)</f>
        <v>Non Metropolitan Fire Authorities</v>
      </c>
      <c r="D4973" s="32" t="str">
        <f>VLOOKUP(B4973,lookup!A:D,4,FALSE)</f>
        <v>E31000007</v>
      </c>
      <c r="E4973" s="32" t="s">
        <v>177</v>
      </c>
      <c r="F4973" s="32" t="s">
        <v>150</v>
      </c>
      <c r="G4973" s="57">
        <v>0</v>
      </c>
      <c r="H4973" s="145"/>
      <c r="I4973" s="144">
        <v>0</v>
      </c>
      <c r="J4973" s="146">
        <f t="shared" si="54"/>
        <v>0</v>
      </c>
    </row>
    <row r="4974" spans="1:10" s="32" customFormat="1" x14ac:dyDescent="0.3">
      <c r="A4974" s="32">
        <v>2015</v>
      </c>
      <c r="B4974" s="32" t="s">
        <v>18</v>
      </c>
      <c r="C4974" s="32" t="str">
        <f>VLOOKUP(B4974,lookup!A:C,3,FALSE)</f>
        <v>Non Metropolitan Fire Authorities</v>
      </c>
      <c r="D4974" s="32" t="str">
        <f>VLOOKUP(B4974,lookup!A:D,4,FALSE)</f>
        <v>E31000007</v>
      </c>
      <c r="E4974" s="32" t="s">
        <v>178</v>
      </c>
      <c r="F4974" s="32" t="s">
        <v>150</v>
      </c>
      <c r="G4974" s="57">
        <v>2</v>
      </c>
      <c r="H4974" s="145"/>
      <c r="I4974" s="144">
        <v>2</v>
      </c>
      <c r="J4974" s="146">
        <f t="shared" si="54"/>
        <v>0</v>
      </c>
    </row>
    <row r="4975" spans="1:10" s="32" customFormat="1" x14ac:dyDescent="0.3">
      <c r="A4975" s="32">
        <v>2015</v>
      </c>
      <c r="B4975" s="32" t="s">
        <v>18</v>
      </c>
      <c r="C4975" s="32" t="str">
        <f>VLOOKUP(B4975,lookup!A:C,3,FALSE)</f>
        <v>Non Metropolitan Fire Authorities</v>
      </c>
      <c r="D4975" s="32" t="str">
        <f>VLOOKUP(B4975,lookup!A:D,4,FALSE)</f>
        <v>E31000007</v>
      </c>
      <c r="E4975" s="32" t="s">
        <v>179</v>
      </c>
      <c r="F4975" s="32" t="s">
        <v>150</v>
      </c>
      <c r="G4975" s="57">
        <v>0</v>
      </c>
      <c r="H4975" s="145"/>
      <c r="I4975" s="144">
        <v>0</v>
      </c>
      <c r="J4975" s="146">
        <f t="shared" si="54"/>
        <v>0</v>
      </c>
    </row>
    <row r="4976" spans="1:10" s="32" customFormat="1" x14ac:dyDescent="0.3">
      <c r="A4976" s="32">
        <v>2015</v>
      </c>
      <c r="B4976" s="32" t="s">
        <v>18</v>
      </c>
      <c r="C4976" s="32" t="str">
        <f>VLOOKUP(B4976,lookup!A:C,3,FALSE)</f>
        <v>Non Metropolitan Fire Authorities</v>
      </c>
      <c r="D4976" s="32" t="str">
        <f>VLOOKUP(B4976,lookup!A:D,4,FALSE)</f>
        <v>E31000007</v>
      </c>
      <c r="E4976" s="32" t="s">
        <v>1087</v>
      </c>
      <c r="F4976" s="32" t="s">
        <v>150</v>
      </c>
      <c r="G4976" s="57">
        <v>0</v>
      </c>
      <c r="H4976" s="145"/>
      <c r="I4976" s="144">
        <v>0</v>
      </c>
      <c r="J4976" s="146">
        <f t="shared" si="54"/>
        <v>0</v>
      </c>
    </row>
    <row r="4977" spans="1:10" s="32" customFormat="1" x14ac:dyDescent="0.3">
      <c r="A4977" s="32">
        <v>2015</v>
      </c>
      <c r="B4977" s="32" t="s">
        <v>18</v>
      </c>
      <c r="C4977" s="32" t="str">
        <f>VLOOKUP(B4977,lookup!A:C,3,FALSE)</f>
        <v>Non Metropolitan Fire Authorities</v>
      </c>
      <c r="D4977" s="32" t="str">
        <f>VLOOKUP(B4977,lookup!A:D,4,FALSE)</f>
        <v>E31000007</v>
      </c>
      <c r="E4977" s="32" t="s">
        <v>176</v>
      </c>
      <c r="F4977" s="32" t="s">
        <v>150</v>
      </c>
      <c r="G4977" s="57">
        <v>0</v>
      </c>
      <c r="H4977" s="145"/>
      <c r="I4977" s="144">
        <v>0</v>
      </c>
      <c r="J4977" s="146">
        <f t="shared" si="54"/>
        <v>0</v>
      </c>
    </row>
    <row r="4978" spans="1:10" s="32" customFormat="1" x14ac:dyDescent="0.3">
      <c r="A4978" s="32">
        <v>2015</v>
      </c>
      <c r="B4978" s="32" t="s">
        <v>21</v>
      </c>
      <c r="C4978" s="32" t="str">
        <f>VLOOKUP(B4978,lookup!A:C,3,FALSE)</f>
        <v>Non Metropolitan Fire Authorities</v>
      </c>
      <c r="D4978" s="32" t="str">
        <f>VLOOKUP(B4978,lookup!A:D,4,FALSE)</f>
        <v>E31000008</v>
      </c>
      <c r="E4978" s="32" t="s">
        <v>175</v>
      </c>
      <c r="F4978" s="32" t="s">
        <v>157</v>
      </c>
      <c r="G4978" s="57">
        <v>180</v>
      </c>
      <c r="H4978" s="145"/>
      <c r="I4978" s="144">
        <v>180</v>
      </c>
      <c r="J4978" s="146">
        <f t="shared" si="54"/>
        <v>0</v>
      </c>
    </row>
    <row r="4979" spans="1:10" s="32" customFormat="1" x14ac:dyDescent="0.3">
      <c r="A4979" s="32">
        <v>2015</v>
      </c>
      <c r="B4979" s="32" t="s">
        <v>21</v>
      </c>
      <c r="C4979" s="32" t="str">
        <f>VLOOKUP(B4979,lookup!A:C,3,FALSE)</f>
        <v>Non Metropolitan Fire Authorities</v>
      </c>
      <c r="D4979" s="32" t="str">
        <f>VLOOKUP(B4979,lookup!A:D,4,FALSE)</f>
        <v>E31000008</v>
      </c>
      <c r="E4979" s="32" t="s">
        <v>177</v>
      </c>
      <c r="F4979" s="32" t="s">
        <v>157</v>
      </c>
      <c r="G4979" s="57">
        <v>3</v>
      </c>
      <c r="H4979" s="145"/>
      <c r="I4979" s="144">
        <v>3</v>
      </c>
      <c r="J4979" s="146">
        <f t="shared" si="54"/>
        <v>0</v>
      </c>
    </row>
    <row r="4980" spans="1:10" s="32" customFormat="1" x14ac:dyDescent="0.3">
      <c r="A4980" s="32">
        <v>2015</v>
      </c>
      <c r="B4980" s="32" t="s">
        <v>21</v>
      </c>
      <c r="C4980" s="32" t="str">
        <f>VLOOKUP(B4980,lookup!A:C,3,FALSE)</f>
        <v>Non Metropolitan Fire Authorities</v>
      </c>
      <c r="D4980" s="32" t="str">
        <f>VLOOKUP(B4980,lookup!A:D,4,FALSE)</f>
        <v>E31000008</v>
      </c>
      <c r="E4980" s="32" t="s">
        <v>178</v>
      </c>
      <c r="F4980" s="32" t="s">
        <v>157</v>
      </c>
      <c r="G4980" s="57">
        <v>0</v>
      </c>
      <c r="H4980" s="145"/>
      <c r="I4980" s="144">
        <v>0</v>
      </c>
      <c r="J4980" s="146">
        <f t="shared" si="54"/>
        <v>0</v>
      </c>
    </row>
    <row r="4981" spans="1:10" s="32" customFormat="1" x14ac:dyDescent="0.3">
      <c r="A4981" s="32">
        <v>2015</v>
      </c>
      <c r="B4981" s="32" t="s">
        <v>21</v>
      </c>
      <c r="C4981" s="32" t="str">
        <f>VLOOKUP(B4981,lookup!A:C,3,FALSE)</f>
        <v>Non Metropolitan Fire Authorities</v>
      </c>
      <c r="D4981" s="32" t="str">
        <f>VLOOKUP(B4981,lookup!A:D,4,FALSE)</f>
        <v>E31000008</v>
      </c>
      <c r="E4981" s="32" t="s">
        <v>179</v>
      </c>
      <c r="F4981" s="32" t="s">
        <v>157</v>
      </c>
      <c r="G4981" s="57">
        <v>1</v>
      </c>
      <c r="H4981" s="145"/>
      <c r="I4981" s="144">
        <v>1</v>
      </c>
      <c r="J4981" s="146">
        <f t="shared" si="54"/>
        <v>0</v>
      </c>
    </row>
    <row r="4982" spans="1:10" s="32" customFormat="1" x14ac:dyDescent="0.3">
      <c r="A4982" s="32">
        <v>2015</v>
      </c>
      <c r="B4982" s="32" t="s">
        <v>21</v>
      </c>
      <c r="C4982" s="32" t="str">
        <f>VLOOKUP(B4982,lookup!A:C,3,FALSE)</f>
        <v>Non Metropolitan Fire Authorities</v>
      </c>
      <c r="D4982" s="32" t="str">
        <f>VLOOKUP(B4982,lookup!A:D,4,FALSE)</f>
        <v>E31000008</v>
      </c>
      <c r="E4982" s="32" t="s">
        <v>1087</v>
      </c>
      <c r="F4982" s="32" t="s">
        <v>157</v>
      </c>
      <c r="G4982" s="57">
        <v>2</v>
      </c>
      <c r="H4982" s="145"/>
      <c r="I4982" s="144">
        <v>2</v>
      </c>
      <c r="J4982" s="146">
        <f t="shared" si="54"/>
        <v>0</v>
      </c>
    </row>
    <row r="4983" spans="1:10" s="32" customFormat="1" x14ac:dyDescent="0.3">
      <c r="A4983" s="32">
        <v>2015</v>
      </c>
      <c r="B4983" s="32" t="s">
        <v>21</v>
      </c>
      <c r="C4983" s="32" t="str">
        <f>VLOOKUP(B4983,lookup!A:C,3,FALSE)</f>
        <v>Non Metropolitan Fire Authorities</v>
      </c>
      <c r="D4983" s="32" t="str">
        <f>VLOOKUP(B4983,lookup!A:D,4,FALSE)</f>
        <v>E31000008</v>
      </c>
      <c r="E4983" s="32" t="s">
        <v>176</v>
      </c>
      <c r="F4983" s="32" t="s">
        <v>157</v>
      </c>
      <c r="G4983" s="57">
        <v>14</v>
      </c>
      <c r="H4983" s="145"/>
      <c r="I4983" s="144">
        <v>14</v>
      </c>
      <c r="J4983" s="146">
        <f t="shared" si="54"/>
        <v>0</v>
      </c>
    </row>
    <row r="4984" spans="1:10" s="32" customFormat="1" x14ac:dyDescent="0.3">
      <c r="A4984" s="32">
        <v>2015</v>
      </c>
      <c r="B4984" s="32" t="s">
        <v>21</v>
      </c>
      <c r="C4984" s="32" t="str">
        <f>VLOOKUP(B4984,lookup!A:C,3,FALSE)</f>
        <v>Non Metropolitan Fire Authorities</v>
      </c>
      <c r="D4984" s="32" t="str">
        <f>VLOOKUP(B4984,lookup!A:D,4,FALSE)</f>
        <v>E31000008</v>
      </c>
      <c r="E4984" s="32" t="s">
        <v>175</v>
      </c>
      <c r="F4984" s="32" t="s">
        <v>158</v>
      </c>
      <c r="G4984" s="57">
        <v>367</v>
      </c>
      <c r="H4984" s="145"/>
      <c r="I4984" s="144">
        <v>367</v>
      </c>
      <c r="J4984" s="146">
        <f t="shared" si="54"/>
        <v>0</v>
      </c>
    </row>
    <row r="4985" spans="1:10" s="32" customFormat="1" x14ac:dyDescent="0.3">
      <c r="A4985" s="32">
        <v>2015</v>
      </c>
      <c r="B4985" s="32" t="s">
        <v>21</v>
      </c>
      <c r="C4985" s="32" t="str">
        <f>VLOOKUP(B4985,lookup!A:C,3,FALSE)</f>
        <v>Non Metropolitan Fire Authorities</v>
      </c>
      <c r="D4985" s="32" t="str">
        <f>VLOOKUP(B4985,lookup!A:D,4,FALSE)</f>
        <v>E31000008</v>
      </c>
      <c r="E4985" s="32" t="s">
        <v>177</v>
      </c>
      <c r="F4985" s="32" t="s">
        <v>158</v>
      </c>
      <c r="G4985" s="57">
        <v>3</v>
      </c>
      <c r="H4985" s="145"/>
      <c r="I4985" s="144">
        <v>3</v>
      </c>
      <c r="J4985" s="146">
        <f t="shared" si="54"/>
        <v>0</v>
      </c>
    </row>
    <row r="4986" spans="1:10" s="32" customFormat="1" x14ac:dyDescent="0.3">
      <c r="A4986" s="32">
        <v>2015</v>
      </c>
      <c r="B4986" s="32" t="s">
        <v>21</v>
      </c>
      <c r="C4986" s="32" t="str">
        <f>VLOOKUP(B4986,lookup!A:C,3,FALSE)</f>
        <v>Non Metropolitan Fire Authorities</v>
      </c>
      <c r="D4986" s="32" t="str">
        <f>VLOOKUP(B4986,lookup!A:D,4,FALSE)</f>
        <v>E31000008</v>
      </c>
      <c r="E4986" s="32" t="s">
        <v>178</v>
      </c>
      <c r="F4986" s="32" t="s">
        <v>158</v>
      </c>
      <c r="G4986" s="57">
        <v>0</v>
      </c>
      <c r="H4986" s="145"/>
      <c r="I4986" s="144">
        <v>0</v>
      </c>
      <c r="J4986" s="146">
        <f t="shared" si="54"/>
        <v>0</v>
      </c>
    </row>
    <row r="4987" spans="1:10" s="32" customFormat="1" x14ac:dyDescent="0.3">
      <c r="A4987" s="32">
        <v>2015</v>
      </c>
      <c r="B4987" s="32" t="s">
        <v>21</v>
      </c>
      <c r="C4987" s="32" t="str">
        <f>VLOOKUP(B4987,lookup!A:C,3,FALSE)</f>
        <v>Non Metropolitan Fire Authorities</v>
      </c>
      <c r="D4987" s="32" t="str">
        <f>VLOOKUP(B4987,lookup!A:D,4,FALSE)</f>
        <v>E31000008</v>
      </c>
      <c r="E4987" s="32" t="s">
        <v>179</v>
      </c>
      <c r="F4987" s="32" t="s">
        <v>158</v>
      </c>
      <c r="G4987" s="57">
        <v>0</v>
      </c>
      <c r="H4987" s="145"/>
      <c r="I4987" s="144">
        <v>0</v>
      </c>
      <c r="J4987" s="146">
        <f t="shared" si="54"/>
        <v>0</v>
      </c>
    </row>
    <row r="4988" spans="1:10" s="32" customFormat="1" x14ac:dyDescent="0.3">
      <c r="A4988" s="32">
        <v>2015</v>
      </c>
      <c r="B4988" s="32" t="s">
        <v>21</v>
      </c>
      <c r="C4988" s="32" t="str">
        <f>VLOOKUP(B4988,lookup!A:C,3,FALSE)</f>
        <v>Non Metropolitan Fire Authorities</v>
      </c>
      <c r="D4988" s="32" t="str">
        <f>VLOOKUP(B4988,lookup!A:D,4,FALSE)</f>
        <v>E31000008</v>
      </c>
      <c r="E4988" s="32" t="s">
        <v>1087</v>
      </c>
      <c r="F4988" s="32" t="s">
        <v>158</v>
      </c>
      <c r="G4988" s="57">
        <v>0</v>
      </c>
      <c r="H4988" s="145"/>
      <c r="I4988" s="144">
        <v>0</v>
      </c>
      <c r="J4988" s="146">
        <f t="shared" si="54"/>
        <v>0</v>
      </c>
    </row>
    <row r="4989" spans="1:10" s="32" customFormat="1" x14ac:dyDescent="0.3">
      <c r="A4989" s="32">
        <v>2015</v>
      </c>
      <c r="B4989" s="32" t="s">
        <v>21</v>
      </c>
      <c r="C4989" s="32" t="str">
        <f>VLOOKUP(B4989,lookup!A:C,3,FALSE)</f>
        <v>Non Metropolitan Fire Authorities</v>
      </c>
      <c r="D4989" s="32" t="str">
        <f>VLOOKUP(B4989,lookup!A:D,4,FALSE)</f>
        <v>E31000008</v>
      </c>
      <c r="E4989" s="32" t="s">
        <v>176</v>
      </c>
      <c r="F4989" s="32" t="s">
        <v>158</v>
      </c>
      <c r="G4989" s="57">
        <v>54</v>
      </c>
      <c r="H4989" s="145"/>
      <c r="I4989" s="144">
        <v>54</v>
      </c>
      <c r="J4989" s="146">
        <f t="shared" si="54"/>
        <v>0</v>
      </c>
    </row>
    <row r="4990" spans="1:10" s="32" customFormat="1" x14ac:dyDescent="0.3">
      <c r="A4990" s="32">
        <v>2015</v>
      </c>
      <c r="B4990" s="32" t="s">
        <v>21</v>
      </c>
      <c r="C4990" s="32" t="str">
        <f>VLOOKUP(B4990,lookup!A:C,3,FALSE)</f>
        <v>Non Metropolitan Fire Authorities</v>
      </c>
      <c r="D4990" s="32" t="str">
        <f>VLOOKUP(B4990,lookup!A:D,4,FALSE)</f>
        <v>E31000008</v>
      </c>
      <c r="E4990" s="32" t="s">
        <v>175</v>
      </c>
      <c r="F4990" s="32" t="s">
        <v>149</v>
      </c>
      <c r="G4990" s="57">
        <v>19</v>
      </c>
      <c r="H4990" s="145"/>
      <c r="I4990" s="144">
        <v>19</v>
      </c>
      <c r="J4990" s="146">
        <f t="shared" si="54"/>
        <v>0</v>
      </c>
    </row>
    <row r="4991" spans="1:10" s="32" customFormat="1" x14ac:dyDescent="0.3">
      <c r="A4991" s="32">
        <v>2015</v>
      </c>
      <c r="B4991" s="32" t="s">
        <v>21</v>
      </c>
      <c r="C4991" s="32" t="str">
        <f>VLOOKUP(B4991,lookup!A:C,3,FALSE)</f>
        <v>Non Metropolitan Fire Authorities</v>
      </c>
      <c r="D4991" s="32" t="str">
        <f>VLOOKUP(B4991,lookup!A:D,4,FALSE)</f>
        <v>E31000008</v>
      </c>
      <c r="E4991" s="32" t="s">
        <v>177</v>
      </c>
      <c r="F4991" s="32" t="s">
        <v>149</v>
      </c>
      <c r="G4991" s="57">
        <v>0</v>
      </c>
      <c r="H4991" s="145"/>
      <c r="I4991" s="144">
        <v>0</v>
      </c>
      <c r="J4991" s="146">
        <f t="shared" si="54"/>
        <v>0</v>
      </c>
    </row>
    <row r="4992" spans="1:10" s="32" customFormat="1" x14ac:dyDescent="0.3">
      <c r="A4992" s="32">
        <v>2015</v>
      </c>
      <c r="B4992" s="32" t="s">
        <v>21</v>
      </c>
      <c r="C4992" s="32" t="str">
        <f>VLOOKUP(B4992,lookup!A:C,3,FALSE)</f>
        <v>Non Metropolitan Fire Authorities</v>
      </c>
      <c r="D4992" s="32" t="str">
        <f>VLOOKUP(B4992,lookup!A:D,4,FALSE)</f>
        <v>E31000008</v>
      </c>
      <c r="E4992" s="32" t="s">
        <v>178</v>
      </c>
      <c r="F4992" s="32" t="s">
        <v>149</v>
      </c>
      <c r="G4992" s="57">
        <v>0</v>
      </c>
      <c r="H4992" s="145"/>
      <c r="I4992" s="144">
        <v>0</v>
      </c>
      <c r="J4992" s="146">
        <f t="shared" si="54"/>
        <v>0</v>
      </c>
    </row>
    <row r="4993" spans="1:10" s="32" customFormat="1" x14ac:dyDescent="0.3">
      <c r="A4993" s="32">
        <v>2015</v>
      </c>
      <c r="B4993" s="32" t="s">
        <v>21</v>
      </c>
      <c r="C4993" s="32" t="str">
        <f>VLOOKUP(B4993,lookup!A:C,3,FALSE)</f>
        <v>Non Metropolitan Fire Authorities</v>
      </c>
      <c r="D4993" s="32" t="str">
        <f>VLOOKUP(B4993,lookup!A:D,4,FALSE)</f>
        <v>E31000008</v>
      </c>
      <c r="E4993" s="32" t="s">
        <v>179</v>
      </c>
      <c r="F4993" s="32" t="s">
        <v>149</v>
      </c>
      <c r="G4993" s="57">
        <v>0</v>
      </c>
      <c r="H4993" s="145"/>
      <c r="I4993" s="144">
        <v>0</v>
      </c>
      <c r="J4993" s="146">
        <f t="shared" si="54"/>
        <v>0</v>
      </c>
    </row>
    <row r="4994" spans="1:10" s="32" customFormat="1" x14ac:dyDescent="0.3">
      <c r="A4994" s="32">
        <v>2015</v>
      </c>
      <c r="B4994" s="32" t="s">
        <v>21</v>
      </c>
      <c r="C4994" s="32" t="str">
        <f>VLOOKUP(B4994,lookup!A:C,3,FALSE)</f>
        <v>Non Metropolitan Fire Authorities</v>
      </c>
      <c r="D4994" s="32" t="str">
        <f>VLOOKUP(B4994,lookup!A:D,4,FALSE)</f>
        <v>E31000008</v>
      </c>
      <c r="E4994" s="32" t="s">
        <v>1087</v>
      </c>
      <c r="F4994" s="32" t="s">
        <v>149</v>
      </c>
      <c r="G4994" s="57">
        <v>0</v>
      </c>
      <c r="H4994" s="145"/>
      <c r="I4994" s="144">
        <v>0</v>
      </c>
      <c r="J4994" s="146">
        <f t="shared" si="54"/>
        <v>0</v>
      </c>
    </row>
    <row r="4995" spans="1:10" s="32" customFormat="1" x14ac:dyDescent="0.3">
      <c r="A4995" s="32">
        <v>2015</v>
      </c>
      <c r="B4995" s="32" t="s">
        <v>21</v>
      </c>
      <c r="C4995" s="32" t="str">
        <f>VLOOKUP(B4995,lookup!A:C,3,FALSE)</f>
        <v>Non Metropolitan Fire Authorities</v>
      </c>
      <c r="D4995" s="32" t="str">
        <f>VLOOKUP(B4995,lookup!A:D,4,FALSE)</f>
        <v>E31000008</v>
      </c>
      <c r="E4995" s="32" t="s">
        <v>176</v>
      </c>
      <c r="F4995" s="32" t="s">
        <v>149</v>
      </c>
      <c r="G4995" s="57">
        <v>2</v>
      </c>
      <c r="H4995" s="145"/>
      <c r="I4995" s="144">
        <v>2</v>
      </c>
      <c r="J4995" s="146">
        <f t="shared" ref="J4995:J5058" si="55">G4995-I4995</f>
        <v>0</v>
      </c>
    </row>
    <row r="4996" spans="1:10" s="32" customFormat="1" x14ac:dyDescent="0.3">
      <c r="A4996" s="32">
        <v>2015</v>
      </c>
      <c r="B4996" s="32" t="s">
        <v>21</v>
      </c>
      <c r="C4996" s="32" t="str">
        <f>VLOOKUP(B4996,lookup!A:C,3,FALSE)</f>
        <v>Non Metropolitan Fire Authorities</v>
      </c>
      <c r="D4996" s="32" t="str">
        <f>VLOOKUP(B4996,lookup!A:D,4,FALSE)</f>
        <v>E31000008</v>
      </c>
      <c r="E4996" s="32" t="s">
        <v>175</v>
      </c>
      <c r="F4996" s="32" t="s">
        <v>150</v>
      </c>
      <c r="G4996" s="57">
        <v>93</v>
      </c>
      <c r="H4996" s="145"/>
      <c r="I4996" s="144">
        <v>93</v>
      </c>
      <c r="J4996" s="146">
        <f t="shared" si="55"/>
        <v>0</v>
      </c>
    </row>
    <row r="4997" spans="1:10" s="32" customFormat="1" x14ac:dyDescent="0.3">
      <c r="A4997" s="32">
        <v>2015</v>
      </c>
      <c r="B4997" s="32" t="s">
        <v>21</v>
      </c>
      <c r="C4997" s="32" t="str">
        <f>VLOOKUP(B4997,lookup!A:C,3,FALSE)</f>
        <v>Non Metropolitan Fire Authorities</v>
      </c>
      <c r="D4997" s="32" t="str">
        <f>VLOOKUP(B4997,lookup!A:D,4,FALSE)</f>
        <v>E31000008</v>
      </c>
      <c r="E4997" s="32" t="s">
        <v>177</v>
      </c>
      <c r="F4997" s="32" t="s">
        <v>150</v>
      </c>
      <c r="G4997" s="57">
        <v>1</v>
      </c>
      <c r="H4997" s="145"/>
      <c r="I4997" s="144">
        <v>1</v>
      </c>
      <c r="J4997" s="146">
        <f t="shared" si="55"/>
        <v>0</v>
      </c>
    </row>
    <row r="4998" spans="1:10" s="32" customFormat="1" x14ac:dyDescent="0.3">
      <c r="A4998" s="32">
        <v>2015</v>
      </c>
      <c r="B4998" s="32" t="s">
        <v>21</v>
      </c>
      <c r="C4998" s="32" t="str">
        <f>VLOOKUP(B4998,lookup!A:C,3,FALSE)</f>
        <v>Non Metropolitan Fire Authorities</v>
      </c>
      <c r="D4998" s="32" t="str">
        <f>VLOOKUP(B4998,lookup!A:D,4,FALSE)</f>
        <v>E31000008</v>
      </c>
      <c r="E4998" s="32" t="s">
        <v>178</v>
      </c>
      <c r="F4998" s="32" t="s">
        <v>150</v>
      </c>
      <c r="G4998" s="57">
        <v>0</v>
      </c>
      <c r="H4998" s="145"/>
      <c r="I4998" s="144">
        <v>0</v>
      </c>
      <c r="J4998" s="146">
        <f t="shared" si="55"/>
        <v>0</v>
      </c>
    </row>
    <row r="4999" spans="1:10" s="32" customFormat="1" x14ac:dyDescent="0.3">
      <c r="A4999" s="32">
        <v>2015</v>
      </c>
      <c r="B4999" s="32" t="s">
        <v>21</v>
      </c>
      <c r="C4999" s="32" t="str">
        <f>VLOOKUP(B4999,lookup!A:C,3,FALSE)</f>
        <v>Non Metropolitan Fire Authorities</v>
      </c>
      <c r="D4999" s="32" t="str">
        <f>VLOOKUP(B4999,lookup!A:D,4,FALSE)</f>
        <v>E31000008</v>
      </c>
      <c r="E4999" s="32" t="s">
        <v>179</v>
      </c>
      <c r="F4999" s="32" t="s">
        <v>150</v>
      </c>
      <c r="G4999" s="57">
        <v>0</v>
      </c>
      <c r="H4999" s="145"/>
      <c r="I4999" s="144">
        <v>0</v>
      </c>
      <c r="J4999" s="146">
        <f t="shared" si="55"/>
        <v>0</v>
      </c>
    </row>
    <row r="5000" spans="1:10" s="32" customFormat="1" x14ac:dyDescent="0.3">
      <c r="A5000" s="32">
        <v>2015</v>
      </c>
      <c r="B5000" s="32" t="s">
        <v>21</v>
      </c>
      <c r="C5000" s="32" t="str">
        <f>VLOOKUP(B5000,lookup!A:C,3,FALSE)</f>
        <v>Non Metropolitan Fire Authorities</v>
      </c>
      <c r="D5000" s="32" t="str">
        <f>VLOOKUP(B5000,lookup!A:D,4,FALSE)</f>
        <v>E31000008</v>
      </c>
      <c r="E5000" s="32" t="s">
        <v>1087</v>
      </c>
      <c r="F5000" s="32" t="s">
        <v>150</v>
      </c>
      <c r="G5000" s="57">
        <v>0</v>
      </c>
      <c r="H5000" s="145"/>
      <c r="I5000" s="144">
        <v>0</v>
      </c>
      <c r="J5000" s="146">
        <f t="shared" si="55"/>
        <v>0</v>
      </c>
    </row>
    <row r="5001" spans="1:10" s="32" customFormat="1" x14ac:dyDescent="0.3">
      <c r="A5001" s="32">
        <v>2015</v>
      </c>
      <c r="B5001" s="32" t="s">
        <v>21</v>
      </c>
      <c r="C5001" s="32" t="str">
        <f>VLOOKUP(B5001,lookup!A:C,3,FALSE)</f>
        <v>Non Metropolitan Fire Authorities</v>
      </c>
      <c r="D5001" s="32" t="str">
        <f>VLOOKUP(B5001,lookup!A:D,4,FALSE)</f>
        <v>E31000008</v>
      </c>
      <c r="E5001" s="32" t="s">
        <v>176</v>
      </c>
      <c r="F5001" s="32" t="s">
        <v>150</v>
      </c>
      <c r="G5001" s="57">
        <v>11</v>
      </c>
      <c r="H5001" s="145"/>
      <c r="I5001" s="144">
        <v>11</v>
      </c>
      <c r="J5001" s="146">
        <f t="shared" si="55"/>
        <v>0</v>
      </c>
    </row>
    <row r="5002" spans="1:10" s="32" customFormat="1" x14ac:dyDescent="0.3">
      <c r="A5002" s="32">
        <v>2015</v>
      </c>
      <c r="B5002" s="32" t="s">
        <v>24</v>
      </c>
      <c r="C5002" s="32" t="str">
        <f>VLOOKUP(B5002,lookup!A:C,3,FALSE)</f>
        <v>Non Metropolitan Fire Authorities</v>
      </c>
      <c r="D5002" s="32" t="str">
        <f>VLOOKUP(B5002,lookup!A:D,4,FALSE)</f>
        <v>E31000009</v>
      </c>
      <c r="E5002" s="32" t="s">
        <v>175</v>
      </c>
      <c r="F5002" s="32" t="s">
        <v>157</v>
      </c>
      <c r="G5002" s="57">
        <v>187</v>
      </c>
      <c r="H5002" s="145"/>
      <c r="I5002" s="144">
        <v>187</v>
      </c>
      <c r="J5002" s="146">
        <f t="shared" si="55"/>
        <v>0</v>
      </c>
    </row>
    <row r="5003" spans="1:10" s="32" customFormat="1" x14ac:dyDescent="0.3">
      <c r="A5003" s="32">
        <v>2015</v>
      </c>
      <c r="B5003" s="32" t="s">
        <v>24</v>
      </c>
      <c r="C5003" s="32" t="str">
        <f>VLOOKUP(B5003,lookup!A:C,3,FALSE)</f>
        <v>Non Metropolitan Fire Authorities</v>
      </c>
      <c r="D5003" s="32" t="str">
        <f>VLOOKUP(B5003,lookup!A:D,4,FALSE)</f>
        <v>E31000009</v>
      </c>
      <c r="E5003" s="32" t="s">
        <v>177</v>
      </c>
      <c r="F5003" s="32" t="s">
        <v>157</v>
      </c>
      <c r="G5003" s="57">
        <v>0</v>
      </c>
      <c r="H5003" s="145"/>
      <c r="I5003" s="144">
        <v>0</v>
      </c>
      <c r="J5003" s="146">
        <f t="shared" si="55"/>
        <v>0</v>
      </c>
    </row>
    <row r="5004" spans="1:10" s="32" customFormat="1" x14ac:dyDescent="0.3">
      <c r="A5004" s="32">
        <v>2015</v>
      </c>
      <c r="B5004" s="32" t="s">
        <v>24</v>
      </c>
      <c r="C5004" s="32" t="str">
        <f>VLOOKUP(B5004,lookup!A:C,3,FALSE)</f>
        <v>Non Metropolitan Fire Authorities</v>
      </c>
      <c r="D5004" s="32" t="str">
        <f>VLOOKUP(B5004,lookup!A:D,4,FALSE)</f>
        <v>E31000009</v>
      </c>
      <c r="E5004" s="32" t="s">
        <v>178</v>
      </c>
      <c r="F5004" s="32" t="s">
        <v>157</v>
      </c>
      <c r="G5004" s="57">
        <v>0</v>
      </c>
      <c r="H5004" s="145"/>
      <c r="I5004" s="144">
        <v>0</v>
      </c>
      <c r="J5004" s="146">
        <f t="shared" si="55"/>
        <v>0</v>
      </c>
    </row>
    <row r="5005" spans="1:10" s="32" customFormat="1" x14ac:dyDescent="0.3">
      <c r="A5005" s="32">
        <v>2015</v>
      </c>
      <c r="B5005" s="32" t="s">
        <v>24</v>
      </c>
      <c r="C5005" s="32" t="str">
        <f>VLOOKUP(B5005,lookup!A:C,3,FALSE)</f>
        <v>Non Metropolitan Fire Authorities</v>
      </c>
      <c r="D5005" s="32" t="str">
        <f>VLOOKUP(B5005,lookup!A:D,4,FALSE)</f>
        <v>E31000009</v>
      </c>
      <c r="E5005" s="32" t="s">
        <v>179</v>
      </c>
      <c r="F5005" s="32" t="s">
        <v>157</v>
      </c>
      <c r="G5005" s="57">
        <v>0</v>
      </c>
      <c r="H5005" s="145"/>
      <c r="I5005" s="144">
        <v>0</v>
      </c>
      <c r="J5005" s="146">
        <f t="shared" si="55"/>
        <v>0</v>
      </c>
    </row>
    <row r="5006" spans="1:10" s="32" customFormat="1" x14ac:dyDescent="0.3">
      <c r="A5006" s="32">
        <v>2015</v>
      </c>
      <c r="B5006" s="32" t="s">
        <v>24</v>
      </c>
      <c r="C5006" s="32" t="str">
        <f>VLOOKUP(B5006,lookup!A:C,3,FALSE)</f>
        <v>Non Metropolitan Fire Authorities</v>
      </c>
      <c r="D5006" s="32" t="str">
        <f>VLOOKUP(B5006,lookup!A:D,4,FALSE)</f>
        <v>E31000009</v>
      </c>
      <c r="E5006" s="32" t="s">
        <v>1087</v>
      </c>
      <c r="F5006" s="32" t="s">
        <v>157</v>
      </c>
      <c r="G5006" s="57">
        <v>1</v>
      </c>
      <c r="H5006" s="145"/>
      <c r="I5006" s="144">
        <v>1</v>
      </c>
      <c r="J5006" s="146">
        <f t="shared" si="55"/>
        <v>0</v>
      </c>
    </row>
    <row r="5007" spans="1:10" s="32" customFormat="1" x14ac:dyDescent="0.3">
      <c r="A5007" s="32">
        <v>2015</v>
      </c>
      <c r="B5007" s="32" t="s">
        <v>24</v>
      </c>
      <c r="C5007" s="32" t="str">
        <f>VLOOKUP(B5007,lookup!A:C,3,FALSE)</f>
        <v>Non Metropolitan Fire Authorities</v>
      </c>
      <c r="D5007" s="32" t="str">
        <f>VLOOKUP(B5007,lookup!A:D,4,FALSE)</f>
        <v>E31000009</v>
      </c>
      <c r="E5007" s="32" t="s">
        <v>176</v>
      </c>
      <c r="F5007" s="32" t="s">
        <v>157</v>
      </c>
      <c r="G5007" s="57">
        <v>12</v>
      </c>
      <c r="H5007" s="145"/>
      <c r="I5007" s="144">
        <v>12</v>
      </c>
      <c r="J5007" s="146">
        <f t="shared" si="55"/>
        <v>0</v>
      </c>
    </row>
    <row r="5008" spans="1:10" s="32" customFormat="1" x14ac:dyDescent="0.3">
      <c r="A5008" s="32">
        <v>2015</v>
      </c>
      <c r="B5008" s="32" t="s">
        <v>24</v>
      </c>
      <c r="C5008" s="32" t="str">
        <f>VLOOKUP(B5008,lookup!A:C,3,FALSE)</f>
        <v>Non Metropolitan Fire Authorities</v>
      </c>
      <c r="D5008" s="32" t="str">
        <f>VLOOKUP(B5008,lookup!A:D,4,FALSE)</f>
        <v>E31000009</v>
      </c>
      <c r="E5008" s="32" t="s">
        <v>175</v>
      </c>
      <c r="F5008" s="32" t="s">
        <v>158</v>
      </c>
      <c r="G5008" s="57">
        <v>348</v>
      </c>
      <c r="H5008" s="145"/>
      <c r="I5008" s="144">
        <v>348</v>
      </c>
      <c r="J5008" s="146">
        <f t="shared" si="55"/>
        <v>0</v>
      </c>
    </row>
    <row r="5009" spans="1:10" s="32" customFormat="1" x14ac:dyDescent="0.3">
      <c r="A5009" s="32">
        <v>2015</v>
      </c>
      <c r="B5009" s="32" t="s">
        <v>24</v>
      </c>
      <c r="C5009" s="32" t="str">
        <f>VLOOKUP(B5009,lookup!A:C,3,FALSE)</f>
        <v>Non Metropolitan Fire Authorities</v>
      </c>
      <c r="D5009" s="32" t="str">
        <f>VLOOKUP(B5009,lookup!A:D,4,FALSE)</f>
        <v>E31000009</v>
      </c>
      <c r="E5009" s="32" t="s">
        <v>177</v>
      </c>
      <c r="F5009" s="32" t="s">
        <v>158</v>
      </c>
      <c r="G5009" s="57">
        <v>0</v>
      </c>
      <c r="H5009" s="145"/>
      <c r="I5009" s="144">
        <v>0</v>
      </c>
      <c r="J5009" s="146">
        <f t="shared" si="55"/>
        <v>0</v>
      </c>
    </row>
    <row r="5010" spans="1:10" s="32" customFormat="1" x14ac:dyDescent="0.3">
      <c r="A5010" s="32">
        <v>2015</v>
      </c>
      <c r="B5010" s="32" t="s">
        <v>24</v>
      </c>
      <c r="C5010" s="32" t="str">
        <f>VLOOKUP(B5010,lookup!A:C,3,FALSE)</f>
        <v>Non Metropolitan Fire Authorities</v>
      </c>
      <c r="D5010" s="32" t="str">
        <f>VLOOKUP(B5010,lookup!A:D,4,FALSE)</f>
        <v>E31000009</v>
      </c>
      <c r="E5010" s="32" t="s">
        <v>178</v>
      </c>
      <c r="F5010" s="32" t="s">
        <v>158</v>
      </c>
      <c r="G5010" s="57">
        <v>0</v>
      </c>
      <c r="H5010" s="145"/>
      <c r="I5010" s="144">
        <v>0</v>
      </c>
      <c r="J5010" s="146">
        <f t="shared" si="55"/>
        <v>0</v>
      </c>
    </row>
    <row r="5011" spans="1:10" s="32" customFormat="1" x14ac:dyDescent="0.3">
      <c r="A5011" s="32">
        <v>2015</v>
      </c>
      <c r="B5011" s="32" t="s">
        <v>24</v>
      </c>
      <c r="C5011" s="32" t="str">
        <f>VLOOKUP(B5011,lookup!A:C,3,FALSE)</f>
        <v>Non Metropolitan Fire Authorities</v>
      </c>
      <c r="D5011" s="32" t="str">
        <f>VLOOKUP(B5011,lookup!A:D,4,FALSE)</f>
        <v>E31000009</v>
      </c>
      <c r="E5011" s="32" t="s">
        <v>179</v>
      </c>
      <c r="F5011" s="32" t="s">
        <v>158</v>
      </c>
      <c r="G5011" s="57">
        <v>0</v>
      </c>
      <c r="H5011" s="145"/>
      <c r="I5011" s="144">
        <v>0</v>
      </c>
      <c r="J5011" s="146">
        <f t="shared" si="55"/>
        <v>0</v>
      </c>
    </row>
    <row r="5012" spans="1:10" s="32" customFormat="1" x14ac:dyDescent="0.3">
      <c r="A5012" s="32">
        <v>2015</v>
      </c>
      <c r="B5012" s="32" t="s">
        <v>24</v>
      </c>
      <c r="C5012" s="32" t="str">
        <f>VLOOKUP(B5012,lookup!A:C,3,FALSE)</f>
        <v>Non Metropolitan Fire Authorities</v>
      </c>
      <c r="D5012" s="32" t="str">
        <f>VLOOKUP(B5012,lookup!A:D,4,FALSE)</f>
        <v>E31000009</v>
      </c>
      <c r="E5012" s="32" t="s">
        <v>1087</v>
      </c>
      <c r="F5012" s="32" t="s">
        <v>158</v>
      </c>
      <c r="G5012" s="57">
        <v>0</v>
      </c>
      <c r="H5012" s="145"/>
      <c r="I5012" s="144">
        <v>0</v>
      </c>
      <c r="J5012" s="146">
        <f t="shared" si="55"/>
        <v>0</v>
      </c>
    </row>
    <row r="5013" spans="1:10" s="32" customFormat="1" x14ac:dyDescent="0.3">
      <c r="A5013" s="32">
        <v>2015</v>
      </c>
      <c r="B5013" s="32" t="s">
        <v>24</v>
      </c>
      <c r="C5013" s="32" t="str">
        <f>VLOOKUP(B5013,lookup!A:C,3,FALSE)</f>
        <v>Non Metropolitan Fire Authorities</v>
      </c>
      <c r="D5013" s="32" t="str">
        <f>VLOOKUP(B5013,lookup!A:D,4,FALSE)</f>
        <v>E31000009</v>
      </c>
      <c r="E5013" s="32" t="s">
        <v>176</v>
      </c>
      <c r="F5013" s="32" t="s">
        <v>158</v>
      </c>
      <c r="G5013" s="57">
        <v>45</v>
      </c>
      <c r="H5013" s="145"/>
      <c r="I5013" s="144">
        <v>45</v>
      </c>
      <c r="J5013" s="146">
        <f t="shared" si="55"/>
        <v>0</v>
      </c>
    </row>
    <row r="5014" spans="1:10" s="32" customFormat="1" x14ac:dyDescent="0.3">
      <c r="A5014" s="32">
        <v>2015</v>
      </c>
      <c r="B5014" s="32" t="s">
        <v>24</v>
      </c>
      <c r="C5014" s="32" t="str">
        <f>VLOOKUP(B5014,lookup!A:C,3,FALSE)</f>
        <v>Non Metropolitan Fire Authorities</v>
      </c>
      <c r="D5014" s="32" t="str">
        <f>VLOOKUP(B5014,lookup!A:D,4,FALSE)</f>
        <v>E31000009</v>
      </c>
      <c r="E5014" s="32" t="s">
        <v>175</v>
      </c>
      <c r="F5014" s="32" t="s">
        <v>149</v>
      </c>
      <c r="G5014" s="57">
        <v>0</v>
      </c>
      <c r="H5014" s="145"/>
      <c r="I5014" s="144">
        <v>0</v>
      </c>
      <c r="J5014" s="146">
        <f t="shared" si="55"/>
        <v>0</v>
      </c>
    </row>
    <row r="5015" spans="1:10" s="32" customFormat="1" x14ac:dyDescent="0.3">
      <c r="A5015" s="32">
        <v>2015</v>
      </c>
      <c r="B5015" s="32" t="s">
        <v>24</v>
      </c>
      <c r="C5015" s="32" t="str">
        <f>VLOOKUP(B5015,lookup!A:C,3,FALSE)</f>
        <v>Non Metropolitan Fire Authorities</v>
      </c>
      <c r="D5015" s="32" t="str">
        <f>VLOOKUP(B5015,lookup!A:D,4,FALSE)</f>
        <v>E31000009</v>
      </c>
      <c r="E5015" s="32" t="s">
        <v>177</v>
      </c>
      <c r="F5015" s="32" t="s">
        <v>149</v>
      </c>
      <c r="G5015" s="57">
        <v>0</v>
      </c>
      <c r="H5015" s="145"/>
      <c r="I5015" s="144">
        <v>0</v>
      </c>
      <c r="J5015" s="146">
        <f t="shared" si="55"/>
        <v>0</v>
      </c>
    </row>
    <row r="5016" spans="1:10" s="32" customFormat="1" x14ac:dyDescent="0.3">
      <c r="A5016" s="32">
        <v>2015</v>
      </c>
      <c r="B5016" s="32" t="s">
        <v>24</v>
      </c>
      <c r="C5016" s="32" t="str">
        <f>VLOOKUP(B5016,lookup!A:C,3,FALSE)</f>
        <v>Non Metropolitan Fire Authorities</v>
      </c>
      <c r="D5016" s="32" t="str">
        <f>VLOOKUP(B5016,lookup!A:D,4,FALSE)</f>
        <v>E31000009</v>
      </c>
      <c r="E5016" s="32" t="s">
        <v>178</v>
      </c>
      <c r="F5016" s="32" t="s">
        <v>149</v>
      </c>
      <c r="G5016" s="57">
        <v>0</v>
      </c>
      <c r="H5016" s="145"/>
      <c r="I5016" s="144">
        <v>0</v>
      </c>
      <c r="J5016" s="146">
        <f t="shared" si="55"/>
        <v>0</v>
      </c>
    </row>
    <row r="5017" spans="1:10" s="32" customFormat="1" x14ac:dyDescent="0.3">
      <c r="A5017" s="32">
        <v>2015</v>
      </c>
      <c r="B5017" s="32" t="s">
        <v>24</v>
      </c>
      <c r="C5017" s="32" t="str">
        <f>VLOOKUP(B5017,lookup!A:C,3,FALSE)</f>
        <v>Non Metropolitan Fire Authorities</v>
      </c>
      <c r="D5017" s="32" t="str">
        <f>VLOOKUP(B5017,lookup!A:D,4,FALSE)</f>
        <v>E31000009</v>
      </c>
      <c r="E5017" s="32" t="s">
        <v>179</v>
      </c>
      <c r="F5017" s="32" t="s">
        <v>149</v>
      </c>
      <c r="G5017" s="57">
        <v>0</v>
      </c>
      <c r="H5017" s="145"/>
      <c r="I5017" s="144">
        <v>0</v>
      </c>
      <c r="J5017" s="146">
        <f t="shared" si="55"/>
        <v>0</v>
      </c>
    </row>
    <row r="5018" spans="1:10" s="32" customFormat="1" x14ac:dyDescent="0.3">
      <c r="A5018" s="32">
        <v>2015</v>
      </c>
      <c r="B5018" s="32" t="s">
        <v>24</v>
      </c>
      <c r="C5018" s="32" t="str">
        <f>VLOOKUP(B5018,lookup!A:C,3,FALSE)</f>
        <v>Non Metropolitan Fire Authorities</v>
      </c>
      <c r="D5018" s="32" t="str">
        <f>VLOOKUP(B5018,lookup!A:D,4,FALSE)</f>
        <v>E31000009</v>
      </c>
      <c r="E5018" s="32" t="s">
        <v>1087</v>
      </c>
      <c r="F5018" s="32" t="s">
        <v>149</v>
      </c>
      <c r="G5018" s="57">
        <v>0</v>
      </c>
      <c r="H5018" s="145"/>
      <c r="I5018" s="144">
        <v>0</v>
      </c>
      <c r="J5018" s="146">
        <f t="shared" si="55"/>
        <v>0</v>
      </c>
    </row>
    <row r="5019" spans="1:10" s="32" customFormat="1" x14ac:dyDescent="0.3">
      <c r="A5019" s="32">
        <v>2015</v>
      </c>
      <c r="B5019" s="32" t="s">
        <v>24</v>
      </c>
      <c r="C5019" s="32" t="str">
        <f>VLOOKUP(B5019,lookup!A:C,3,FALSE)</f>
        <v>Non Metropolitan Fire Authorities</v>
      </c>
      <c r="D5019" s="32" t="str">
        <f>VLOOKUP(B5019,lookup!A:D,4,FALSE)</f>
        <v>E31000009</v>
      </c>
      <c r="E5019" s="32" t="s">
        <v>176</v>
      </c>
      <c r="F5019" s="32" t="s">
        <v>149</v>
      </c>
      <c r="G5019" s="57">
        <v>0</v>
      </c>
      <c r="H5019" s="145"/>
      <c r="I5019" s="144">
        <v>0</v>
      </c>
      <c r="J5019" s="146">
        <f t="shared" si="55"/>
        <v>0</v>
      </c>
    </row>
    <row r="5020" spans="1:10" s="32" customFormat="1" x14ac:dyDescent="0.3">
      <c r="A5020" s="32">
        <v>2015</v>
      </c>
      <c r="B5020" s="32" t="s">
        <v>24</v>
      </c>
      <c r="C5020" s="32" t="str">
        <f>VLOOKUP(B5020,lookup!A:C,3,FALSE)</f>
        <v>Non Metropolitan Fire Authorities</v>
      </c>
      <c r="D5020" s="32" t="str">
        <f>VLOOKUP(B5020,lookup!A:D,4,FALSE)</f>
        <v>E31000009</v>
      </c>
      <c r="E5020" s="32" t="s">
        <v>175</v>
      </c>
      <c r="F5020" s="32" t="s">
        <v>150</v>
      </c>
      <c r="G5020" s="57">
        <v>58</v>
      </c>
      <c r="H5020" s="145"/>
      <c r="I5020" s="144">
        <v>58</v>
      </c>
      <c r="J5020" s="146">
        <f t="shared" si="55"/>
        <v>0</v>
      </c>
    </row>
    <row r="5021" spans="1:10" s="32" customFormat="1" x14ac:dyDescent="0.3">
      <c r="A5021" s="32">
        <v>2015</v>
      </c>
      <c r="B5021" s="32" t="s">
        <v>24</v>
      </c>
      <c r="C5021" s="32" t="str">
        <f>VLOOKUP(B5021,lookup!A:C,3,FALSE)</f>
        <v>Non Metropolitan Fire Authorities</v>
      </c>
      <c r="D5021" s="32" t="str">
        <f>VLOOKUP(B5021,lookup!A:D,4,FALSE)</f>
        <v>E31000009</v>
      </c>
      <c r="E5021" s="32" t="s">
        <v>177</v>
      </c>
      <c r="F5021" s="32" t="s">
        <v>150</v>
      </c>
      <c r="G5021" s="57">
        <v>0</v>
      </c>
      <c r="H5021" s="145"/>
      <c r="I5021" s="144">
        <v>0</v>
      </c>
      <c r="J5021" s="146">
        <f t="shared" si="55"/>
        <v>0</v>
      </c>
    </row>
    <row r="5022" spans="1:10" s="32" customFormat="1" x14ac:dyDescent="0.3">
      <c r="A5022" s="32">
        <v>2015</v>
      </c>
      <c r="B5022" s="32" t="s">
        <v>24</v>
      </c>
      <c r="C5022" s="32" t="str">
        <f>VLOOKUP(B5022,lookup!A:C,3,FALSE)</f>
        <v>Non Metropolitan Fire Authorities</v>
      </c>
      <c r="D5022" s="32" t="str">
        <f>VLOOKUP(B5022,lookup!A:D,4,FALSE)</f>
        <v>E31000009</v>
      </c>
      <c r="E5022" s="32" t="s">
        <v>178</v>
      </c>
      <c r="F5022" s="32" t="s">
        <v>150</v>
      </c>
      <c r="G5022" s="57">
        <v>0</v>
      </c>
      <c r="H5022" s="145"/>
      <c r="I5022" s="144">
        <v>0</v>
      </c>
      <c r="J5022" s="146">
        <f t="shared" si="55"/>
        <v>0</v>
      </c>
    </row>
    <row r="5023" spans="1:10" s="32" customFormat="1" x14ac:dyDescent="0.3">
      <c r="A5023" s="32">
        <v>2015</v>
      </c>
      <c r="B5023" s="32" t="s">
        <v>24</v>
      </c>
      <c r="C5023" s="32" t="str">
        <f>VLOOKUP(B5023,lookup!A:C,3,FALSE)</f>
        <v>Non Metropolitan Fire Authorities</v>
      </c>
      <c r="D5023" s="32" t="str">
        <f>VLOOKUP(B5023,lookup!A:D,4,FALSE)</f>
        <v>E31000009</v>
      </c>
      <c r="E5023" s="32" t="s">
        <v>179</v>
      </c>
      <c r="F5023" s="32" t="s">
        <v>150</v>
      </c>
      <c r="G5023" s="57">
        <v>0</v>
      </c>
      <c r="H5023" s="145"/>
      <c r="I5023" s="144">
        <v>0</v>
      </c>
      <c r="J5023" s="146">
        <f t="shared" si="55"/>
        <v>0</v>
      </c>
    </row>
    <row r="5024" spans="1:10" s="32" customFormat="1" x14ac:dyDescent="0.3">
      <c r="A5024" s="32">
        <v>2015</v>
      </c>
      <c r="B5024" s="32" t="s">
        <v>24</v>
      </c>
      <c r="C5024" s="32" t="str">
        <f>VLOOKUP(B5024,lookup!A:C,3,FALSE)</f>
        <v>Non Metropolitan Fire Authorities</v>
      </c>
      <c r="D5024" s="32" t="str">
        <f>VLOOKUP(B5024,lookup!A:D,4,FALSE)</f>
        <v>E31000009</v>
      </c>
      <c r="E5024" s="32" t="s">
        <v>1087</v>
      </c>
      <c r="F5024" s="32" t="s">
        <v>150</v>
      </c>
      <c r="G5024" s="57">
        <v>0</v>
      </c>
      <c r="H5024" s="145"/>
      <c r="I5024" s="144">
        <v>0</v>
      </c>
      <c r="J5024" s="146">
        <f t="shared" si="55"/>
        <v>0</v>
      </c>
    </row>
    <row r="5025" spans="1:10" s="32" customFormat="1" x14ac:dyDescent="0.3">
      <c r="A5025" s="32">
        <v>2015</v>
      </c>
      <c r="B5025" s="32" t="s">
        <v>24</v>
      </c>
      <c r="C5025" s="32" t="str">
        <f>VLOOKUP(B5025,lookup!A:C,3,FALSE)</f>
        <v>Non Metropolitan Fire Authorities</v>
      </c>
      <c r="D5025" s="32" t="str">
        <f>VLOOKUP(B5025,lookup!A:D,4,FALSE)</f>
        <v>E31000009</v>
      </c>
      <c r="E5025" s="32" t="s">
        <v>176</v>
      </c>
      <c r="F5025" s="32" t="s">
        <v>150</v>
      </c>
      <c r="G5025" s="57">
        <v>2</v>
      </c>
      <c r="H5025" s="145"/>
      <c r="I5025" s="144">
        <v>2</v>
      </c>
      <c r="J5025" s="146">
        <f t="shared" si="55"/>
        <v>0</v>
      </c>
    </row>
    <row r="5026" spans="1:10" s="32" customFormat="1" x14ac:dyDescent="0.3">
      <c r="A5026" s="32">
        <v>2015</v>
      </c>
      <c r="B5026" s="32" t="s">
        <v>27</v>
      </c>
      <c r="C5026" s="32" t="str">
        <f>VLOOKUP(B5026,lookup!A:C,3,FALSE)</f>
        <v>Non Metropolitan Fire Authorities</v>
      </c>
      <c r="D5026" s="32" t="str">
        <f>VLOOKUP(B5026,lookup!A:D,4,FALSE)</f>
        <v>E31000010</v>
      </c>
      <c r="E5026" s="32" t="s">
        <v>175</v>
      </c>
      <c r="F5026" s="32" t="s">
        <v>157</v>
      </c>
      <c r="G5026" s="57">
        <v>334</v>
      </c>
      <c r="H5026" s="145"/>
      <c r="I5026" s="144">
        <v>334</v>
      </c>
      <c r="J5026" s="146">
        <f t="shared" si="55"/>
        <v>0</v>
      </c>
    </row>
    <row r="5027" spans="1:10" s="32" customFormat="1" x14ac:dyDescent="0.3">
      <c r="A5027" s="32">
        <v>2015</v>
      </c>
      <c r="B5027" s="32" t="s">
        <v>27</v>
      </c>
      <c r="C5027" s="32" t="str">
        <f>VLOOKUP(B5027,lookup!A:C,3,FALSE)</f>
        <v>Non Metropolitan Fire Authorities</v>
      </c>
      <c r="D5027" s="32" t="str">
        <f>VLOOKUP(B5027,lookup!A:D,4,FALSE)</f>
        <v>E31000010</v>
      </c>
      <c r="E5027" s="32" t="s">
        <v>177</v>
      </c>
      <c r="F5027" s="32" t="s">
        <v>157</v>
      </c>
      <c r="G5027" s="57">
        <v>5</v>
      </c>
      <c r="H5027" s="145"/>
      <c r="I5027" s="144">
        <v>5</v>
      </c>
      <c r="J5027" s="146">
        <f t="shared" si="55"/>
        <v>0</v>
      </c>
    </row>
    <row r="5028" spans="1:10" s="32" customFormat="1" x14ac:dyDescent="0.3">
      <c r="A5028" s="32">
        <v>2015</v>
      </c>
      <c r="B5028" s="32" t="s">
        <v>27</v>
      </c>
      <c r="C5028" s="32" t="str">
        <f>VLOOKUP(B5028,lookup!A:C,3,FALSE)</f>
        <v>Non Metropolitan Fire Authorities</v>
      </c>
      <c r="D5028" s="32" t="str">
        <f>VLOOKUP(B5028,lookup!A:D,4,FALSE)</f>
        <v>E31000010</v>
      </c>
      <c r="E5028" s="32" t="s">
        <v>178</v>
      </c>
      <c r="F5028" s="32" t="s">
        <v>157</v>
      </c>
      <c r="G5028" s="57">
        <v>6</v>
      </c>
      <c r="H5028" s="145"/>
      <c r="I5028" s="144">
        <v>6</v>
      </c>
      <c r="J5028" s="146">
        <f t="shared" si="55"/>
        <v>0</v>
      </c>
    </row>
    <row r="5029" spans="1:10" s="32" customFormat="1" x14ac:dyDescent="0.3">
      <c r="A5029" s="32">
        <v>2015</v>
      </c>
      <c r="B5029" s="32" t="s">
        <v>27</v>
      </c>
      <c r="C5029" s="32" t="str">
        <f>VLOOKUP(B5029,lookup!A:C,3,FALSE)</f>
        <v>Non Metropolitan Fire Authorities</v>
      </c>
      <c r="D5029" s="32" t="str">
        <f>VLOOKUP(B5029,lookup!A:D,4,FALSE)</f>
        <v>E31000010</v>
      </c>
      <c r="E5029" s="32" t="s">
        <v>179</v>
      </c>
      <c r="F5029" s="32" t="s">
        <v>157</v>
      </c>
      <c r="G5029" s="57">
        <v>0</v>
      </c>
      <c r="H5029" s="145"/>
      <c r="I5029" s="144">
        <v>0</v>
      </c>
      <c r="J5029" s="146">
        <f t="shared" si="55"/>
        <v>0</v>
      </c>
    </row>
    <row r="5030" spans="1:10" s="32" customFormat="1" x14ac:dyDescent="0.3">
      <c r="A5030" s="32">
        <v>2015</v>
      </c>
      <c r="B5030" s="32" t="s">
        <v>27</v>
      </c>
      <c r="C5030" s="32" t="str">
        <f>VLOOKUP(B5030,lookup!A:C,3,FALSE)</f>
        <v>Non Metropolitan Fire Authorities</v>
      </c>
      <c r="D5030" s="32" t="str">
        <f>VLOOKUP(B5030,lookup!A:D,4,FALSE)</f>
        <v>E31000010</v>
      </c>
      <c r="E5030" s="32" t="s">
        <v>1087</v>
      </c>
      <c r="F5030" s="32" t="s">
        <v>157</v>
      </c>
      <c r="G5030" s="57">
        <v>1</v>
      </c>
      <c r="H5030" s="145"/>
      <c r="I5030" s="144">
        <v>1</v>
      </c>
      <c r="J5030" s="146">
        <f t="shared" si="55"/>
        <v>0</v>
      </c>
    </row>
    <row r="5031" spans="1:10" s="32" customFormat="1" x14ac:dyDescent="0.3">
      <c r="A5031" s="32">
        <v>2015</v>
      </c>
      <c r="B5031" s="32" t="s">
        <v>27</v>
      </c>
      <c r="C5031" s="32" t="str">
        <f>VLOOKUP(B5031,lookup!A:C,3,FALSE)</f>
        <v>Non Metropolitan Fire Authorities</v>
      </c>
      <c r="D5031" s="32" t="str">
        <f>VLOOKUP(B5031,lookup!A:D,4,FALSE)</f>
        <v>E31000010</v>
      </c>
      <c r="E5031" s="32" t="s">
        <v>176</v>
      </c>
      <c r="F5031" s="32" t="s">
        <v>157</v>
      </c>
      <c r="G5031" s="57">
        <v>9</v>
      </c>
      <c r="H5031" s="145"/>
      <c r="I5031" s="144">
        <v>9</v>
      </c>
      <c r="J5031" s="146">
        <f t="shared" si="55"/>
        <v>0</v>
      </c>
    </row>
    <row r="5032" spans="1:10" s="32" customFormat="1" x14ac:dyDescent="0.3">
      <c r="A5032" s="32">
        <v>2015</v>
      </c>
      <c r="B5032" s="32" t="s">
        <v>27</v>
      </c>
      <c r="C5032" s="32" t="str">
        <f>VLOOKUP(B5032,lookup!A:C,3,FALSE)</f>
        <v>Non Metropolitan Fire Authorities</v>
      </c>
      <c r="D5032" s="32" t="str">
        <f>VLOOKUP(B5032,lookup!A:D,4,FALSE)</f>
        <v>E31000010</v>
      </c>
      <c r="E5032" s="32" t="s">
        <v>175</v>
      </c>
      <c r="F5032" s="32" t="s">
        <v>158</v>
      </c>
      <c r="G5032" s="57">
        <v>311</v>
      </c>
      <c r="H5032" s="145"/>
      <c r="I5032" s="144">
        <v>311</v>
      </c>
      <c r="J5032" s="146">
        <f t="shared" si="55"/>
        <v>0</v>
      </c>
    </row>
    <row r="5033" spans="1:10" s="32" customFormat="1" x14ac:dyDescent="0.3">
      <c r="A5033" s="32">
        <v>2015</v>
      </c>
      <c r="B5033" s="32" t="s">
        <v>27</v>
      </c>
      <c r="C5033" s="32" t="str">
        <f>VLOOKUP(B5033,lookup!A:C,3,FALSE)</f>
        <v>Non Metropolitan Fire Authorities</v>
      </c>
      <c r="D5033" s="32" t="str">
        <f>VLOOKUP(B5033,lookup!A:D,4,FALSE)</f>
        <v>E31000010</v>
      </c>
      <c r="E5033" s="32" t="s">
        <v>177</v>
      </c>
      <c r="F5033" s="32" t="s">
        <v>158</v>
      </c>
      <c r="G5033" s="57">
        <v>1</v>
      </c>
      <c r="H5033" s="145"/>
      <c r="I5033" s="144">
        <v>1</v>
      </c>
      <c r="J5033" s="146">
        <f t="shared" si="55"/>
        <v>0</v>
      </c>
    </row>
    <row r="5034" spans="1:10" s="32" customFormat="1" x14ac:dyDescent="0.3">
      <c r="A5034" s="32">
        <v>2015</v>
      </c>
      <c r="B5034" s="32" t="s">
        <v>27</v>
      </c>
      <c r="C5034" s="32" t="str">
        <f>VLOOKUP(B5034,lookup!A:C,3,FALSE)</f>
        <v>Non Metropolitan Fire Authorities</v>
      </c>
      <c r="D5034" s="32" t="str">
        <f>VLOOKUP(B5034,lookup!A:D,4,FALSE)</f>
        <v>E31000010</v>
      </c>
      <c r="E5034" s="32" t="s">
        <v>178</v>
      </c>
      <c r="F5034" s="32" t="s">
        <v>158</v>
      </c>
      <c r="G5034" s="57">
        <v>8</v>
      </c>
      <c r="H5034" s="145"/>
      <c r="I5034" s="144">
        <v>8</v>
      </c>
      <c r="J5034" s="146">
        <f t="shared" si="55"/>
        <v>0</v>
      </c>
    </row>
    <row r="5035" spans="1:10" s="32" customFormat="1" x14ac:dyDescent="0.3">
      <c r="A5035" s="32">
        <v>2015</v>
      </c>
      <c r="B5035" s="32" t="s">
        <v>27</v>
      </c>
      <c r="C5035" s="32" t="str">
        <f>VLOOKUP(B5035,lookup!A:C,3,FALSE)</f>
        <v>Non Metropolitan Fire Authorities</v>
      </c>
      <c r="D5035" s="32" t="str">
        <f>VLOOKUP(B5035,lookup!A:D,4,FALSE)</f>
        <v>E31000010</v>
      </c>
      <c r="E5035" s="32" t="s">
        <v>179</v>
      </c>
      <c r="F5035" s="32" t="s">
        <v>158</v>
      </c>
      <c r="G5035" s="57">
        <v>0</v>
      </c>
      <c r="H5035" s="145"/>
      <c r="I5035" s="144">
        <v>0</v>
      </c>
      <c r="J5035" s="146">
        <f t="shared" si="55"/>
        <v>0</v>
      </c>
    </row>
    <row r="5036" spans="1:10" s="32" customFormat="1" x14ac:dyDescent="0.3">
      <c r="A5036" s="32">
        <v>2015</v>
      </c>
      <c r="B5036" s="32" t="s">
        <v>27</v>
      </c>
      <c r="C5036" s="32" t="str">
        <f>VLOOKUP(B5036,lookup!A:C,3,FALSE)</f>
        <v>Non Metropolitan Fire Authorities</v>
      </c>
      <c r="D5036" s="32" t="str">
        <f>VLOOKUP(B5036,lookup!A:D,4,FALSE)</f>
        <v>E31000010</v>
      </c>
      <c r="E5036" s="32" t="s">
        <v>1087</v>
      </c>
      <c r="F5036" s="32" t="s">
        <v>158</v>
      </c>
      <c r="G5036" s="57">
        <v>0</v>
      </c>
      <c r="H5036" s="145"/>
      <c r="I5036" s="144">
        <v>0</v>
      </c>
      <c r="J5036" s="146">
        <f t="shared" si="55"/>
        <v>0</v>
      </c>
    </row>
    <row r="5037" spans="1:10" s="32" customFormat="1" x14ac:dyDescent="0.3">
      <c r="A5037" s="32">
        <v>2015</v>
      </c>
      <c r="B5037" s="32" t="s">
        <v>27</v>
      </c>
      <c r="C5037" s="32" t="str">
        <f>VLOOKUP(B5037,lookup!A:C,3,FALSE)</f>
        <v>Non Metropolitan Fire Authorities</v>
      </c>
      <c r="D5037" s="32" t="str">
        <f>VLOOKUP(B5037,lookup!A:D,4,FALSE)</f>
        <v>E31000010</v>
      </c>
      <c r="E5037" s="32" t="s">
        <v>176</v>
      </c>
      <c r="F5037" s="32" t="s">
        <v>158</v>
      </c>
      <c r="G5037" s="57">
        <v>0</v>
      </c>
      <c r="H5037" s="145"/>
      <c r="I5037" s="144">
        <v>0</v>
      </c>
      <c r="J5037" s="146">
        <f t="shared" si="55"/>
        <v>0</v>
      </c>
    </row>
    <row r="5038" spans="1:10" s="32" customFormat="1" x14ac:dyDescent="0.3">
      <c r="A5038" s="32">
        <v>2015</v>
      </c>
      <c r="B5038" s="32" t="s">
        <v>27</v>
      </c>
      <c r="C5038" s="32" t="str">
        <f>VLOOKUP(B5038,lookup!A:C,3,FALSE)</f>
        <v>Non Metropolitan Fire Authorities</v>
      </c>
      <c r="D5038" s="32" t="str">
        <f>VLOOKUP(B5038,lookup!A:D,4,FALSE)</f>
        <v>E31000010</v>
      </c>
      <c r="E5038" s="32" t="s">
        <v>175</v>
      </c>
      <c r="F5038" s="32" t="s">
        <v>149</v>
      </c>
      <c r="G5038" s="57">
        <v>22</v>
      </c>
      <c r="H5038" s="145"/>
      <c r="I5038" s="144">
        <v>22</v>
      </c>
      <c r="J5038" s="146">
        <f t="shared" si="55"/>
        <v>0</v>
      </c>
    </row>
    <row r="5039" spans="1:10" s="32" customFormat="1" x14ac:dyDescent="0.3">
      <c r="A5039" s="32">
        <v>2015</v>
      </c>
      <c r="B5039" s="32" t="s">
        <v>27</v>
      </c>
      <c r="C5039" s="32" t="str">
        <f>VLOOKUP(B5039,lookup!A:C,3,FALSE)</f>
        <v>Non Metropolitan Fire Authorities</v>
      </c>
      <c r="D5039" s="32" t="str">
        <f>VLOOKUP(B5039,lookup!A:D,4,FALSE)</f>
        <v>E31000010</v>
      </c>
      <c r="E5039" s="32" t="s">
        <v>177</v>
      </c>
      <c r="F5039" s="32" t="s">
        <v>149</v>
      </c>
      <c r="G5039" s="57">
        <v>0</v>
      </c>
      <c r="H5039" s="145"/>
      <c r="I5039" s="144">
        <v>0</v>
      </c>
      <c r="J5039" s="146">
        <f t="shared" si="55"/>
        <v>0</v>
      </c>
    </row>
    <row r="5040" spans="1:10" s="32" customFormat="1" x14ac:dyDescent="0.3">
      <c r="A5040" s="32">
        <v>2015</v>
      </c>
      <c r="B5040" s="32" t="s">
        <v>27</v>
      </c>
      <c r="C5040" s="32" t="str">
        <f>VLOOKUP(B5040,lookup!A:C,3,FALSE)</f>
        <v>Non Metropolitan Fire Authorities</v>
      </c>
      <c r="D5040" s="32" t="str">
        <f>VLOOKUP(B5040,lookup!A:D,4,FALSE)</f>
        <v>E31000010</v>
      </c>
      <c r="E5040" s="32" t="s">
        <v>178</v>
      </c>
      <c r="F5040" s="32" t="s">
        <v>149</v>
      </c>
      <c r="G5040" s="57">
        <v>1</v>
      </c>
      <c r="H5040" s="145"/>
      <c r="I5040" s="144">
        <v>1</v>
      </c>
      <c r="J5040" s="146">
        <f t="shared" si="55"/>
        <v>0</v>
      </c>
    </row>
    <row r="5041" spans="1:10" s="32" customFormat="1" x14ac:dyDescent="0.3">
      <c r="A5041" s="32">
        <v>2015</v>
      </c>
      <c r="B5041" s="32" t="s">
        <v>27</v>
      </c>
      <c r="C5041" s="32" t="str">
        <f>VLOOKUP(B5041,lookup!A:C,3,FALSE)</f>
        <v>Non Metropolitan Fire Authorities</v>
      </c>
      <c r="D5041" s="32" t="str">
        <f>VLOOKUP(B5041,lookup!A:D,4,FALSE)</f>
        <v>E31000010</v>
      </c>
      <c r="E5041" s="32" t="s">
        <v>179</v>
      </c>
      <c r="F5041" s="32" t="s">
        <v>149</v>
      </c>
      <c r="G5041" s="57">
        <v>1</v>
      </c>
      <c r="H5041" s="145"/>
      <c r="I5041" s="144">
        <v>1</v>
      </c>
      <c r="J5041" s="146">
        <f t="shared" si="55"/>
        <v>0</v>
      </c>
    </row>
    <row r="5042" spans="1:10" s="32" customFormat="1" x14ac:dyDescent="0.3">
      <c r="A5042" s="32">
        <v>2015</v>
      </c>
      <c r="B5042" s="32" t="s">
        <v>27</v>
      </c>
      <c r="C5042" s="32" t="str">
        <f>VLOOKUP(B5042,lookup!A:C,3,FALSE)</f>
        <v>Non Metropolitan Fire Authorities</v>
      </c>
      <c r="D5042" s="32" t="str">
        <f>VLOOKUP(B5042,lookup!A:D,4,FALSE)</f>
        <v>E31000010</v>
      </c>
      <c r="E5042" s="32" t="s">
        <v>1087</v>
      </c>
      <c r="F5042" s="32" t="s">
        <v>149</v>
      </c>
      <c r="G5042" s="57">
        <v>0</v>
      </c>
      <c r="H5042" s="145"/>
      <c r="I5042" s="144">
        <v>0</v>
      </c>
      <c r="J5042" s="146">
        <f t="shared" si="55"/>
        <v>0</v>
      </c>
    </row>
    <row r="5043" spans="1:10" s="32" customFormat="1" x14ac:dyDescent="0.3">
      <c r="A5043" s="32">
        <v>2015</v>
      </c>
      <c r="B5043" s="32" t="s">
        <v>27</v>
      </c>
      <c r="C5043" s="32" t="str">
        <f>VLOOKUP(B5043,lookup!A:C,3,FALSE)</f>
        <v>Non Metropolitan Fire Authorities</v>
      </c>
      <c r="D5043" s="32" t="str">
        <f>VLOOKUP(B5043,lookup!A:D,4,FALSE)</f>
        <v>E31000010</v>
      </c>
      <c r="E5043" s="32" t="s">
        <v>176</v>
      </c>
      <c r="F5043" s="32" t="s">
        <v>149</v>
      </c>
      <c r="G5043" s="57">
        <v>0</v>
      </c>
      <c r="H5043" s="145"/>
      <c r="I5043" s="144">
        <v>0</v>
      </c>
      <c r="J5043" s="146">
        <f t="shared" si="55"/>
        <v>0</v>
      </c>
    </row>
    <row r="5044" spans="1:10" s="32" customFormat="1" x14ac:dyDescent="0.3">
      <c r="A5044" s="32">
        <v>2015</v>
      </c>
      <c r="B5044" s="32" t="s">
        <v>27</v>
      </c>
      <c r="C5044" s="32" t="str">
        <f>VLOOKUP(B5044,lookup!A:C,3,FALSE)</f>
        <v>Non Metropolitan Fire Authorities</v>
      </c>
      <c r="D5044" s="32" t="str">
        <f>VLOOKUP(B5044,lookup!A:D,4,FALSE)</f>
        <v>E31000010</v>
      </c>
      <c r="E5044" s="32" t="s">
        <v>175</v>
      </c>
      <c r="F5044" s="32" t="s">
        <v>150</v>
      </c>
      <c r="G5044" s="57">
        <v>140</v>
      </c>
      <c r="H5044" s="145"/>
      <c r="I5044" s="144">
        <v>140</v>
      </c>
      <c r="J5044" s="146">
        <f t="shared" si="55"/>
        <v>0</v>
      </c>
    </row>
    <row r="5045" spans="1:10" s="32" customFormat="1" x14ac:dyDescent="0.3">
      <c r="A5045" s="32">
        <v>2015</v>
      </c>
      <c r="B5045" s="32" t="s">
        <v>27</v>
      </c>
      <c r="C5045" s="32" t="str">
        <f>VLOOKUP(B5045,lookup!A:C,3,FALSE)</f>
        <v>Non Metropolitan Fire Authorities</v>
      </c>
      <c r="D5045" s="32" t="str">
        <f>VLOOKUP(B5045,lookup!A:D,4,FALSE)</f>
        <v>E31000010</v>
      </c>
      <c r="E5045" s="32" t="s">
        <v>177</v>
      </c>
      <c r="F5045" s="32" t="s">
        <v>150</v>
      </c>
      <c r="G5045" s="57">
        <v>1</v>
      </c>
      <c r="H5045" s="145"/>
      <c r="I5045" s="144">
        <v>1</v>
      </c>
      <c r="J5045" s="146">
        <f t="shared" si="55"/>
        <v>0</v>
      </c>
    </row>
    <row r="5046" spans="1:10" s="32" customFormat="1" x14ac:dyDescent="0.3">
      <c r="A5046" s="32">
        <v>2015</v>
      </c>
      <c r="B5046" s="32" t="s">
        <v>27</v>
      </c>
      <c r="C5046" s="32" t="str">
        <f>VLOOKUP(B5046,lookup!A:C,3,FALSE)</f>
        <v>Non Metropolitan Fire Authorities</v>
      </c>
      <c r="D5046" s="32" t="str">
        <f>VLOOKUP(B5046,lookup!A:D,4,FALSE)</f>
        <v>E31000010</v>
      </c>
      <c r="E5046" s="32" t="s">
        <v>178</v>
      </c>
      <c r="F5046" s="32" t="s">
        <v>150</v>
      </c>
      <c r="G5046" s="57">
        <v>7</v>
      </c>
      <c r="H5046" s="145"/>
      <c r="I5046" s="144">
        <v>7</v>
      </c>
      <c r="J5046" s="146">
        <f t="shared" si="55"/>
        <v>0</v>
      </c>
    </row>
    <row r="5047" spans="1:10" s="32" customFormat="1" x14ac:dyDescent="0.3">
      <c r="A5047" s="32">
        <v>2015</v>
      </c>
      <c r="B5047" s="32" t="s">
        <v>27</v>
      </c>
      <c r="C5047" s="32" t="str">
        <f>VLOOKUP(B5047,lookup!A:C,3,FALSE)</f>
        <v>Non Metropolitan Fire Authorities</v>
      </c>
      <c r="D5047" s="32" t="str">
        <f>VLOOKUP(B5047,lookup!A:D,4,FALSE)</f>
        <v>E31000010</v>
      </c>
      <c r="E5047" s="32" t="s">
        <v>179</v>
      </c>
      <c r="F5047" s="32" t="s">
        <v>150</v>
      </c>
      <c r="G5047" s="57">
        <v>1</v>
      </c>
      <c r="H5047" s="145"/>
      <c r="I5047" s="144">
        <v>1</v>
      </c>
      <c r="J5047" s="146">
        <f t="shared" si="55"/>
        <v>0</v>
      </c>
    </row>
    <row r="5048" spans="1:10" s="32" customFormat="1" x14ac:dyDescent="0.3">
      <c r="A5048" s="32">
        <v>2015</v>
      </c>
      <c r="B5048" s="32" t="s">
        <v>27</v>
      </c>
      <c r="C5048" s="32" t="str">
        <f>VLOOKUP(B5048,lookup!A:C,3,FALSE)</f>
        <v>Non Metropolitan Fire Authorities</v>
      </c>
      <c r="D5048" s="32" t="str">
        <f>VLOOKUP(B5048,lookup!A:D,4,FALSE)</f>
        <v>E31000010</v>
      </c>
      <c r="E5048" s="32" t="s">
        <v>1087</v>
      </c>
      <c r="F5048" s="32" t="s">
        <v>150</v>
      </c>
      <c r="G5048" s="57">
        <v>3</v>
      </c>
      <c r="H5048" s="145"/>
      <c r="I5048" s="144">
        <v>3</v>
      </c>
      <c r="J5048" s="146">
        <f t="shared" si="55"/>
        <v>0</v>
      </c>
    </row>
    <row r="5049" spans="1:10" s="32" customFormat="1" x14ac:dyDescent="0.3">
      <c r="A5049" s="32">
        <v>2015</v>
      </c>
      <c r="B5049" s="32" t="s">
        <v>27</v>
      </c>
      <c r="C5049" s="32" t="str">
        <f>VLOOKUP(B5049,lookup!A:C,3,FALSE)</f>
        <v>Non Metropolitan Fire Authorities</v>
      </c>
      <c r="D5049" s="32" t="str">
        <f>VLOOKUP(B5049,lookup!A:D,4,FALSE)</f>
        <v>E31000010</v>
      </c>
      <c r="E5049" s="32" t="s">
        <v>176</v>
      </c>
      <c r="F5049" s="32" t="s">
        <v>150</v>
      </c>
      <c r="G5049" s="57">
        <v>9</v>
      </c>
      <c r="H5049" s="145"/>
      <c r="I5049" s="144">
        <v>9</v>
      </c>
      <c r="J5049" s="146">
        <f t="shared" si="55"/>
        <v>0</v>
      </c>
    </row>
    <row r="5050" spans="1:10" s="32" customFormat="1" x14ac:dyDescent="0.3">
      <c r="A5050" s="32">
        <v>2015</v>
      </c>
      <c r="B5050" s="32" t="s">
        <v>30</v>
      </c>
      <c r="C5050" s="32" t="str">
        <f>VLOOKUP(B5050,lookup!A:C,3,FALSE)</f>
        <v>Non Metropolitan Fire Authorities</v>
      </c>
      <c r="D5050" s="32" t="str">
        <f>VLOOKUP(B5050,lookup!A:D,4,FALSE)</f>
        <v>E31000011</v>
      </c>
      <c r="E5050" s="32" t="s">
        <v>175</v>
      </c>
      <c r="F5050" s="32" t="s">
        <v>157</v>
      </c>
      <c r="G5050" s="57">
        <v>568</v>
      </c>
      <c r="H5050" s="145"/>
      <c r="I5050" s="144">
        <v>568</v>
      </c>
      <c r="J5050" s="146">
        <f t="shared" si="55"/>
        <v>0</v>
      </c>
    </row>
    <row r="5051" spans="1:10" s="32" customFormat="1" x14ac:dyDescent="0.3">
      <c r="A5051" s="32">
        <v>2015</v>
      </c>
      <c r="B5051" s="32" t="s">
        <v>30</v>
      </c>
      <c r="C5051" s="32" t="str">
        <f>VLOOKUP(B5051,lookup!A:C,3,FALSE)</f>
        <v>Non Metropolitan Fire Authorities</v>
      </c>
      <c r="D5051" s="32" t="str">
        <f>VLOOKUP(B5051,lookup!A:D,4,FALSE)</f>
        <v>E31000011</v>
      </c>
      <c r="E5051" s="32" t="s">
        <v>177</v>
      </c>
      <c r="F5051" s="32" t="s">
        <v>157</v>
      </c>
      <c r="G5051" s="57">
        <v>4</v>
      </c>
      <c r="H5051" s="145"/>
      <c r="I5051" s="144">
        <v>4</v>
      </c>
      <c r="J5051" s="146">
        <f t="shared" si="55"/>
        <v>0</v>
      </c>
    </row>
    <row r="5052" spans="1:10" s="32" customFormat="1" x14ac:dyDescent="0.3">
      <c r="A5052" s="32">
        <v>2015</v>
      </c>
      <c r="B5052" s="32" t="s">
        <v>30</v>
      </c>
      <c r="C5052" s="32" t="str">
        <f>VLOOKUP(B5052,lookup!A:C,3,FALSE)</f>
        <v>Non Metropolitan Fire Authorities</v>
      </c>
      <c r="D5052" s="32" t="str">
        <f>VLOOKUP(B5052,lookup!A:D,4,FALSE)</f>
        <v>E31000011</v>
      </c>
      <c r="E5052" s="32" t="s">
        <v>178</v>
      </c>
      <c r="F5052" s="32" t="s">
        <v>157</v>
      </c>
      <c r="G5052" s="57">
        <v>0</v>
      </c>
      <c r="H5052" s="145"/>
      <c r="I5052" s="144">
        <v>0</v>
      </c>
      <c r="J5052" s="146">
        <f t="shared" si="55"/>
        <v>0</v>
      </c>
    </row>
    <row r="5053" spans="1:10" s="32" customFormat="1" x14ac:dyDescent="0.3">
      <c r="A5053" s="32">
        <v>2015</v>
      </c>
      <c r="B5053" s="32" t="s">
        <v>30</v>
      </c>
      <c r="C5053" s="32" t="str">
        <f>VLOOKUP(B5053,lookup!A:C,3,FALSE)</f>
        <v>Non Metropolitan Fire Authorities</v>
      </c>
      <c r="D5053" s="32" t="str">
        <f>VLOOKUP(B5053,lookup!A:D,4,FALSE)</f>
        <v>E31000011</v>
      </c>
      <c r="E5053" s="32" t="s">
        <v>179</v>
      </c>
      <c r="F5053" s="32" t="s">
        <v>157</v>
      </c>
      <c r="G5053" s="57">
        <v>0</v>
      </c>
      <c r="H5053" s="145"/>
      <c r="I5053" s="144">
        <v>0</v>
      </c>
      <c r="J5053" s="146">
        <f t="shared" si="55"/>
        <v>0</v>
      </c>
    </row>
    <row r="5054" spans="1:10" s="32" customFormat="1" x14ac:dyDescent="0.3">
      <c r="A5054" s="32">
        <v>2015</v>
      </c>
      <c r="B5054" s="32" t="s">
        <v>30</v>
      </c>
      <c r="C5054" s="32" t="str">
        <f>VLOOKUP(B5054,lookup!A:C,3,FALSE)</f>
        <v>Non Metropolitan Fire Authorities</v>
      </c>
      <c r="D5054" s="32" t="str">
        <f>VLOOKUP(B5054,lookup!A:D,4,FALSE)</f>
        <v>E31000011</v>
      </c>
      <c r="E5054" s="32" t="s">
        <v>1087</v>
      </c>
      <c r="F5054" s="32" t="s">
        <v>157</v>
      </c>
      <c r="G5054" s="57">
        <v>1</v>
      </c>
      <c r="H5054" s="145"/>
      <c r="I5054" s="144">
        <v>1</v>
      </c>
      <c r="J5054" s="146">
        <f t="shared" si="55"/>
        <v>0</v>
      </c>
    </row>
    <row r="5055" spans="1:10" s="32" customFormat="1" x14ac:dyDescent="0.3">
      <c r="A5055" s="32">
        <v>2015</v>
      </c>
      <c r="B5055" s="32" t="s">
        <v>30</v>
      </c>
      <c r="C5055" s="32" t="str">
        <f>VLOOKUP(B5055,lookup!A:C,3,FALSE)</f>
        <v>Non Metropolitan Fire Authorities</v>
      </c>
      <c r="D5055" s="32" t="str">
        <f>VLOOKUP(B5055,lookup!A:D,4,FALSE)</f>
        <v>E31000011</v>
      </c>
      <c r="E5055" s="32" t="s">
        <v>176</v>
      </c>
      <c r="F5055" s="32" t="s">
        <v>157</v>
      </c>
      <c r="G5055" s="57">
        <v>51</v>
      </c>
      <c r="H5055" s="145"/>
      <c r="I5055" s="144">
        <v>51</v>
      </c>
      <c r="J5055" s="146">
        <f t="shared" si="55"/>
        <v>0</v>
      </c>
    </row>
    <row r="5056" spans="1:10" s="32" customFormat="1" x14ac:dyDescent="0.3">
      <c r="A5056" s="32">
        <v>2015</v>
      </c>
      <c r="B5056" s="32" t="s">
        <v>30</v>
      </c>
      <c r="C5056" s="32" t="str">
        <f>VLOOKUP(B5056,lookup!A:C,3,FALSE)</f>
        <v>Non Metropolitan Fire Authorities</v>
      </c>
      <c r="D5056" s="32" t="str">
        <f>VLOOKUP(B5056,lookup!A:D,4,FALSE)</f>
        <v>E31000011</v>
      </c>
      <c r="E5056" s="32" t="s">
        <v>175</v>
      </c>
      <c r="F5056" s="32" t="s">
        <v>158</v>
      </c>
      <c r="G5056" s="57">
        <v>1132</v>
      </c>
      <c r="H5056" s="145"/>
      <c r="I5056" s="144">
        <v>1132</v>
      </c>
      <c r="J5056" s="146">
        <f t="shared" si="55"/>
        <v>0</v>
      </c>
    </row>
    <row r="5057" spans="1:10" s="32" customFormat="1" x14ac:dyDescent="0.3">
      <c r="A5057" s="32">
        <v>2015</v>
      </c>
      <c r="B5057" s="32" t="s">
        <v>30</v>
      </c>
      <c r="C5057" s="32" t="str">
        <f>VLOOKUP(B5057,lookup!A:C,3,FALSE)</f>
        <v>Non Metropolitan Fire Authorities</v>
      </c>
      <c r="D5057" s="32" t="str">
        <f>VLOOKUP(B5057,lookup!A:D,4,FALSE)</f>
        <v>E31000011</v>
      </c>
      <c r="E5057" s="32" t="s">
        <v>177</v>
      </c>
      <c r="F5057" s="32" t="s">
        <v>158</v>
      </c>
      <c r="G5057" s="57">
        <v>3</v>
      </c>
      <c r="H5057" s="145"/>
      <c r="I5057" s="144">
        <v>3</v>
      </c>
      <c r="J5057" s="146">
        <f t="shared" si="55"/>
        <v>0</v>
      </c>
    </row>
    <row r="5058" spans="1:10" s="32" customFormat="1" x14ac:dyDescent="0.3">
      <c r="A5058" s="32">
        <v>2015</v>
      </c>
      <c r="B5058" s="32" t="s">
        <v>30</v>
      </c>
      <c r="C5058" s="32" t="str">
        <f>VLOOKUP(B5058,lookup!A:C,3,FALSE)</f>
        <v>Non Metropolitan Fire Authorities</v>
      </c>
      <c r="D5058" s="32" t="str">
        <f>VLOOKUP(B5058,lookup!A:D,4,FALSE)</f>
        <v>E31000011</v>
      </c>
      <c r="E5058" s="32" t="s">
        <v>178</v>
      </c>
      <c r="F5058" s="32" t="s">
        <v>158</v>
      </c>
      <c r="G5058" s="57">
        <v>1</v>
      </c>
      <c r="H5058" s="145"/>
      <c r="I5058" s="144">
        <v>1</v>
      </c>
      <c r="J5058" s="146">
        <f t="shared" si="55"/>
        <v>0</v>
      </c>
    </row>
    <row r="5059" spans="1:10" s="32" customFormat="1" x14ac:dyDescent="0.3">
      <c r="A5059" s="32">
        <v>2015</v>
      </c>
      <c r="B5059" s="32" t="s">
        <v>30</v>
      </c>
      <c r="C5059" s="32" t="str">
        <f>VLOOKUP(B5059,lookup!A:C,3,FALSE)</f>
        <v>Non Metropolitan Fire Authorities</v>
      </c>
      <c r="D5059" s="32" t="str">
        <f>VLOOKUP(B5059,lookup!A:D,4,FALSE)</f>
        <v>E31000011</v>
      </c>
      <c r="E5059" s="32" t="s">
        <v>179</v>
      </c>
      <c r="F5059" s="32" t="s">
        <v>158</v>
      </c>
      <c r="G5059" s="57">
        <v>0</v>
      </c>
      <c r="H5059" s="145"/>
      <c r="I5059" s="144">
        <v>0</v>
      </c>
      <c r="J5059" s="146">
        <f t="shared" ref="J5059:J5122" si="56">G5059-I5059</f>
        <v>0</v>
      </c>
    </row>
    <row r="5060" spans="1:10" s="32" customFormat="1" x14ac:dyDescent="0.3">
      <c r="A5060" s="32">
        <v>2015</v>
      </c>
      <c r="B5060" s="32" t="s">
        <v>30</v>
      </c>
      <c r="C5060" s="32" t="str">
        <f>VLOOKUP(B5060,lookup!A:C,3,FALSE)</f>
        <v>Non Metropolitan Fire Authorities</v>
      </c>
      <c r="D5060" s="32" t="str">
        <f>VLOOKUP(B5060,lookup!A:D,4,FALSE)</f>
        <v>E31000011</v>
      </c>
      <c r="E5060" s="32" t="s">
        <v>1087</v>
      </c>
      <c r="F5060" s="32" t="s">
        <v>158</v>
      </c>
      <c r="G5060" s="57">
        <v>0</v>
      </c>
      <c r="H5060" s="145"/>
      <c r="I5060" s="144">
        <v>0</v>
      </c>
      <c r="J5060" s="146">
        <f t="shared" si="56"/>
        <v>0</v>
      </c>
    </row>
    <row r="5061" spans="1:10" s="32" customFormat="1" x14ac:dyDescent="0.3">
      <c r="A5061" s="32">
        <v>2015</v>
      </c>
      <c r="B5061" s="32" t="s">
        <v>30</v>
      </c>
      <c r="C5061" s="32" t="str">
        <f>VLOOKUP(B5061,lookup!A:C,3,FALSE)</f>
        <v>Non Metropolitan Fire Authorities</v>
      </c>
      <c r="D5061" s="32" t="str">
        <f>VLOOKUP(B5061,lookup!A:D,4,FALSE)</f>
        <v>E31000011</v>
      </c>
      <c r="E5061" s="32" t="s">
        <v>176</v>
      </c>
      <c r="F5061" s="32" t="s">
        <v>158</v>
      </c>
      <c r="G5061" s="57">
        <v>73</v>
      </c>
      <c r="H5061" s="145"/>
      <c r="I5061" s="144">
        <v>73</v>
      </c>
      <c r="J5061" s="146">
        <f t="shared" si="56"/>
        <v>0</v>
      </c>
    </row>
    <row r="5062" spans="1:10" s="32" customFormat="1" x14ac:dyDescent="0.3">
      <c r="A5062" s="32">
        <v>2015</v>
      </c>
      <c r="B5062" s="32" t="s">
        <v>30</v>
      </c>
      <c r="C5062" s="32" t="str">
        <f>VLOOKUP(B5062,lookup!A:C,3,FALSE)</f>
        <v>Non Metropolitan Fire Authorities</v>
      </c>
      <c r="D5062" s="32" t="str">
        <f>VLOOKUP(B5062,lookup!A:D,4,FALSE)</f>
        <v>E31000011</v>
      </c>
      <c r="E5062" s="32" t="s">
        <v>175</v>
      </c>
      <c r="F5062" s="32" t="s">
        <v>149</v>
      </c>
      <c r="G5062" s="57">
        <v>41</v>
      </c>
      <c r="H5062" s="145"/>
      <c r="I5062" s="144">
        <v>41</v>
      </c>
      <c r="J5062" s="146">
        <f t="shared" si="56"/>
        <v>0</v>
      </c>
    </row>
    <row r="5063" spans="1:10" s="32" customFormat="1" x14ac:dyDescent="0.3">
      <c r="A5063" s="32">
        <v>2015</v>
      </c>
      <c r="B5063" s="32" t="s">
        <v>30</v>
      </c>
      <c r="C5063" s="32" t="str">
        <f>VLOOKUP(B5063,lookup!A:C,3,FALSE)</f>
        <v>Non Metropolitan Fire Authorities</v>
      </c>
      <c r="D5063" s="32" t="str">
        <f>VLOOKUP(B5063,lookup!A:D,4,FALSE)</f>
        <v>E31000011</v>
      </c>
      <c r="E5063" s="32" t="s">
        <v>177</v>
      </c>
      <c r="F5063" s="32" t="s">
        <v>149</v>
      </c>
      <c r="G5063" s="57">
        <v>1</v>
      </c>
      <c r="H5063" s="145"/>
      <c r="I5063" s="144">
        <v>1</v>
      </c>
      <c r="J5063" s="146">
        <f t="shared" si="56"/>
        <v>0</v>
      </c>
    </row>
    <row r="5064" spans="1:10" s="32" customFormat="1" x14ac:dyDescent="0.3">
      <c r="A5064" s="32">
        <v>2015</v>
      </c>
      <c r="B5064" s="32" t="s">
        <v>30</v>
      </c>
      <c r="C5064" s="32" t="str">
        <f>VLOOKUP(B5064,lookup!A:C,3,FALSE)</f>
        <v>Non Metropolitan Fire Authorities</v>
      </c>
      <c r="D5064" s="32" t="str">
        <f>VLOOKUP(B5064,lookup!A:D,4,FALSE)</f>
        <v>E31000011</v>
      </c>
      <c r="E5064" s="32" t="s">
        <v>178</v>
      </c>
      <c r="F5064" s="32" t="s">
        <v>149</v>
      </c>
      <c r="G5064" s="57">
        <v>0</v>
      </c>
      <c r="H5064" s="145"/>
      <c r="I5064" s="144">
        <v>0</v>
      </c>
      <c r="J5064" s="146">
        <f t="shared" si="56"/>
        <v>0</v>
      </c>
    </row>
    <row r="5065" spans="1:10" s="32" customFormat="1" x14ac:dyDescent="0.3">
      <c r="A5065" s="32">
        <v>2015</v>
      </c>
      <c r="B5065" s="32" t="s">
        <v>30</v>
      </c>
      <c r="C5065" s="32" t="str">
        <f>VLOOKUP(B5065,lookup!A:C,3,FALSE)</f>
        <v>Non Metropolitan Fire Authorities</v>
      </c>
      <c r="D5065" s="32" t="str">
        <f>VLOOKUP(B5065,lookup!A:D,4,FALSE)</f>
        <v>E31000011</v>
      </c>
      <c r="E5065" s="32" t="s">
        <v>179</v>
      </c>
      <c r="F5065" s="32" t="s">
        <v>149</v>
      </c>
      <c r="G5065" s="57">
        <v>0</v>
      </c>
      <c r="H5065" s="145"/>
      <c r="I5065" s="144">
        <v>0</v>
      </c>
      <c r="J5065" s="146">
        <f t="shared" si="56"/>
        <v>0</v>
      </c>
    </row>
    <row r="5066" spans="1:10" s="32" customFormat="1" x14ac:dyDescent="0.3">
      <c r="A5066" s="32">
        <v>2015</v>
      </c>
      <c r="B5066" s="32" t="s">
        <v>30</v>
      </c>
      <c r="C5066" s="32" t="str">
        <f>VLOOKUP(B5066,lookup!A:C,3,FALSE)</f>
        <v>Non Metropolitan Fire Authorities</v>
      </c>
      <c r="D5066" s="32" t="str">
        <f>VLOOKUP(B5066,lookup!A:D,4,FALSE)</f>
        <v>E31000011</v>
      </c>
      <c r="E5066" s="32" t="s">
        <v>1087</v>
      </c>
      <c r="F5066" s="32" t="s">
        <v>149</v>
      </c>
      <c r="G5066" s="57">
        <v>0</v>
      </c>
      <c r="H5066" s="145"/>
      <c r="I5066" s="144">
        <v>0</v>
      </c>
      <c r="J5066" s="146">
        <f t="shared" si="56"/>
        <v>0</v>
      </c>
    </row>
    <row r="5067" spans="1:10" s="32" customFormat="1" x14ac:dyDescent="0.3">
      <c r="A5067" s="32">
        <v>2015</v>
      </c>
      <c r="B5067" s="32" t="s">
        <v>30</v>
      </c>
      <c r="C5067" s="32" t="str">
        <f>VLOOKUP(B5067,lookup!A:C,3,FALSE)</f>
        <v>Non Metropolitan Fire Authorities</v>
      </c>
      <c r="D5067" s="32" t="str">
        <f>VLOOKUP(B5067,lookup!A:D,4,FALSE)</f>
        <v>E31000011</v>
      </c>
      <c r="E5067" s="32" t="s">
        <v>176</v>
      </c>
      <c r="F5067" s="32" t="s">
        <v>149</v>
      </c>
      <c r="G5067" s="57">
        <v>0</v>
      </c>
      <c r="H5067" s="145"/>
      <c r="I5067" s="144">
        <v>0</v>
      </c>
      <c r="J5067" s="146">
        <f t="shared" si="56"/>
        <v>0</v>
      </c>
    </row>
    <row r="5068" spans="1:10" s="32" customFormat="1" x14ac:dyDescent="0.3">
      <c r="A5068" s="32">
        <v>2015</v>
      </c>
      <c r="B5068" s="32" t="s">
        <v>30</v>
      </c>
      <c r="C5068" s="32" t="str">
        <f>VLOOKUP(B5068,lookup!A:C,3,FALSE)</f>
        <v>Non Metropolitan Fire Authorities</v>
      </c>
      <c r="D5068" s="32" t="str">
        <f>VLOOKUP(B5068,lookup!A:D,4,FALSE)</f>
        <v>E31000011</v>
      </c>
      <c r="E5068" s="32" t="s">
        <v>175</v>
      </c>
      <c r="F5068" s="32" t="s">
        <v>150</v>
      </c>
      <c r="G5068" s="57">
        <v>238</v>
      </c>
      <c r="H5068" s="145"/>
      <c r="I5068" s="144">
        <v>238</v>
      </c>
      <c r="J5068" s="146">
        <f t="shared" si="56"/>
        <v>0</v>
      </c>
    </row>
    <row r="5069" spans="1:10" s="32" customFormat="1" x14ac:dyDescent="0.3">
      <c r="A5069" s="32">
        <v>2015</v>
      </c>
      <c r="B5069" s="32" t="s">
        <v>30</v>
      </c>
      <c r="C5069" s="32" t="str">
        <f>VLOOKUP(B5069,lookup!A:C,3,FALSE)</f>
        <v>Non Metropolitan Fire Authorities</v>
      </c>
      <c r="D5069" s="32" t="str">
        <f>VLOOKUP(B5069,lookup!A:D,4,FALSE)</f>
        <v>E31000011</v>
      </c>
      <c r="E5069" s="32" t="s">
        <v>177</v>
      </c>
      <c r="F5069" s="32" t="s">
        <v>150</v>
      </c>
      <c r="G5069" s="57">
        <v>0</v>
      </c>
      <c r="H5069" s="145"/>
      <c r="I5069" s="144">
        <v>0</v>
      </c>
      <c r="J5069" s="146">
        <f t="shared" si="56"/>
        <v>0</v>
      </c>
    </row>
    <row r="5070" spans="1:10" s="32" customFormat="1" x14ac:dyDescent="0.3">
      <c r="A5070" s="32">
        <v>2015</v>
      </c>
      <c r="B5070" s="32" t="s">
        <v>30</v>
      </c>
      <c r="C5070" s="32" t="str">
        <f>VLOOKUP(B5070,lookup!A:C,3,FALSE)</f>
        <v>Non Metropolitan Fire Authorities</v>
      </c>
      <c r="D5070" s="32" t="str">
        <f>VLOOKUP(B5070,lookup!A:D,4,FALSE)</f>
        <v>E31000011</v>
      </c>
      <c r="E5070" s="32" t="s">
        <v>178</v>
      </c>
      <c r="F5070" s="32" t="s">
        <v>150</v>
      </c>
      <c r="G5070" s="57">
        <v>0</v>
      </c>
      <c r="H5070" s="145"/>
      <c r="I5070" s="144">
        <v>0</v>
      </c>
      <c r="J5070" s="146">
        <f t="shared" si="56"/>
        <v>0</v>
      </c>
    </row>
    <row r="5071" spans="1:10" s="32" customFormat="1" x14ac:dyDescent="0.3">
      <c r="A5071" s="32">
        <v>2015</v>
      </c>
      <c r="B5071" s="32" t="s">
        <v>30</v>
      </c>
      <c r="C5071" s="32" t="str">
        <f>VLOOKUP(B5071,lookup!A:C,3,FALSE)</f>
        <v>Non Metropolitan Fire Authorities</v>
      </c>
      <c r="D5071" s="32" t="str">
        <f>VLOOKUP(B5071,lookup!A:D,4,FALSE)</f>
        <v>E31000011</v>
      </c>
      <c r="E5071" s="32" t="s">
        <v>179</v>
      </c>
      <c r="F5071" s="32" t="s">
        <v>150</v>
      </c>
      <c r="G5071" s="57">
        <v>0</v>
      </c>
      <c r="H5071" s="145"/>
      <c r="I5071" s="144">
        <v>0</v>
      </c>
      <c r="J5071" s="146">
        <f t="shared" si="56"/>
        <v>0</v>
      </c>
    </row>
    <row r="5072" spans="1:10" s="32" customFormat="1" x14ac:dyDescent="0.3">
      <c r="A5072" s="32">
        <v>2015</v>
      </c>
      <c r="B5072" s="32" t="s">
        <v>30</v>
      </c>
      <c r="C5072" s="32" t="str">
        <f>VLOOKUP(B5072,lookup!A:C,3,FALSE)</f>
        <v>Non Metropolitan Fire Authorities</v>
      </c>
      <c r="D5072" s="32" t="str">
        <f>VLOOKUP(B5072,lookup!A:D,4,FALSE)</f>
        <v>E31000011</v>
      </c>
      <c r="E5072" s="32" t="s">
        <v>1087</v>
      </c>
      <c r="F5072" s="32" t="s">
        <v>150</v>
      </c>
      <c r="G5072" s="57">
        <v>0</v>
      </c>
      <c r="H5072" s="145"/>
      <c r="I5072" s="144">
        <v>0</v>
      </c>
      <c r="J5072" s="146">
        <f t="shared" si="56"/>
        <v>0</v>
      </c>
    </row>
    <row r="5073" spans="1:10" s="32" customFormat="1" x14ac:dyDescent="0.3">
      <c r="A5073" s="32">
        <v>2015</v>
      </c>
      <c r="B5073" s="32" t="s">
        <v>30</v>
      </c>
      <c r="C5073" s="32" t="str">
        <f>VLOOKUP(B5073,lookup!A:C,3,FALSE)</f>
        <v>Non Metropolitan Fire Authorities</v>
      </c>
      <c r="D5073" s="32" t="str">
        <f>VLOOKUP(B5073,lookup!A:D,4,FALSE)</f>
        <v>E31000011</v>
      </c>
      <c r="E5073" s="32" t="s">
        <v>176</v>
      </c>
      <c r="F5073" s="32" t="s">
        <v>150</v>
      </c>
      <c r="G5073" s="57">
        <v>35</v>
      </c>
      <c r="H5073" s="145"/>
      <c r="I5073" s="144">
        <v>35</v>
      </c>
      <c r="J5073" s="146">
        <f t="shared" si="56"/>
        <v>0</v>
      </c>
    </row>
    <row r="5074" spans="1:10" s="32" customFormat="1" x14ac:dyDescent="0.3">
      <c r="A5074" s="32">
        <v>2015</v>
      </c>
      <c r="B5074" s="32" t="s">
        <v>203</v>
      </c>
      <c r="C5074" s="32" t="str">
        <f>VLOOKUP(B5074,lookup!A:C,3,FALSE)</f>
        <v>Non Metropolitan Fire Authorities</v>
      </c>
      <c r="D5074" s="32" t="str">
        <f>VLOOKUP(B5074,lookup!A:D,4,FALSE)</f>
        <v>E31000047</v>
      </c>
      <c r="E5074" s="32" t="s">
        <v>175</v>
      </c>
      <c r="F5074" s="32" t="s">
        <v>157</v>
      </c>
      <c r="G5074" s="57">
        <v>246</v>
      </c>
      <c r="H5074" s="145"/>
      <c r="I5074" s="144">
        <v>246</v>
      </c>
      <c r="J5074" s="146">
        <f t="shared" si="56"/>
        <v>0</v>
      </c>
    </row>
    <row r="5075" spans="1:10" s="32" customFormat="1" x14ac:dyDescent="0.3">
      <c r="A5075" s="32">
        <v>2015</v>
      </c>
      <c r="B5075" s="32" t="s">
        <v>203</v>
      </c>
      <c r="C5075" s="32" t="str">
        <f>VLOOKUP(B5075,lookup!A:C,3,FALSE)</f>
        <v>Non Metropolitan Fire Authorities</v>
      </c>
      <c r="D5075" s="32" t="str">
        <f>VLOOKUP(B5075,lookup!A:D,4,FALSE)</f>
        <v>E31000047</v>
      </c>
      <c r="E5075" s="32" t="s">
        <v>177</v>
      </c>
      <c r="F5075" s="32" t="s">
        <v>157</v>
      </c>
      <c r="G5075" s="57">
        <v>1</v>
      </c>
      <c r="H5075" s="145"/>
      <c r="I5075" s="144">
        <v>1</v>
      </c>
      <c r="J5075" s="146">
        <f t="shared" si="56"/>
        <v>0</v>
      </c>
    </row>
    <row r="5076" spans="1:10" s="32" customFormat="1" x14ac:dyDescent="0.3">
      <c r="A5076" s="32">
        <v>2015</v>
      </c>
      <c r="B5076" s="32" t="s">
        <v>203</v>
      </c>
      <c r="C5076" s="32" t="str">
        <f>VLOOKUP(B5076,lookup!A:C,3,FALSE)</f>
        <v>Non Metropolitan Fire Authorities</v>
      </c>
      <c r="D5076" s="32" t="str">
        <f>VLOOKUP(B5076,lookup!A:D,4,FALSE)</f>
        <v>E31000047</v>
      </c>
      <c r="E5076" s="32" t="s">
        <v>178</v>
      </c>
      <c r="F5076" s="32" t="s">
        <v>157</v>
      </c>
      <c r="G5076" s="57">
        <v>0</v>
      </c>
      <c r="H5076" s="145"/>
      <c r="I5076" s="144">
        <v>0</v>
      </c>
      <c r="J5076" s="146">
        <f t="shared" si="56"/>
        <v>0</v>
      </c>
    </row>
    <row r="5077" spans="1:10" s="32" customFormat="1" x14ac:dyDescent="0.3">
      <c r="A5077" s="32">
        <v>2015</v>
      </c>
      <c r="B5077" s="32" t="s">
        <v>203</v>
      </c>
      <c r="C5077" s="32" t="str">
        <f>VLOOKUP(B5077,lookup!A:C,3,FALSE)</f>
        <v>Non Metropolitan Fire Authorities</v>
      </c>
      <c r="D5077" s="32" t="str">
        <f>VLOOKUP(B5077,lookup!A:D,4,FALSE)</f>
        <v>E31000047</v>
      </c>
      <c r="E5077" s="32" t="s">
        <v>179</v>
      </c>
      <c r="F5077" s="32" t="s">
        <v>157</v>
      </c>
      <c r="G5077" s="57">
        <v>1</v>
      </c>
      <c r="H5077" s="145"/>
      <c r="I5077" s="144">
        <v>1</v>
      </c>
      <c r="J5077" s="146">
        <f t="shared" si="56"/>
        <v>0</v>
      </c>
    </row>
    <row r="5078" spans="1:10" s="32" customFormat="1" x14ac:dyDescent="0.3">
      <c r="A5078" s="32">
        <v>2015</v>
      </c>
      <c r="B5078" s="32" t="s">
        <v>203</v>
      </c>
      <c r="C5078" s="32" t="str">
        <f>VLOOKUP(B5078,lookup!A:C,3,FALSE)</f>
        <v>Non Metropolitan Fire Authorities</v>
      </c>
      <c r="D5078" s="32" t="str">
        <f>VLOOKUP(B5078,lookup!A:D,4,FALSE)</f>
        <v>E31000047</v>
      </c>
      <c r="E5078" s="32" t="s">
        <v>1087</v>
      </c>
      <c r="F5078" s="32" t="s">
        <v>157</v>
      </c>
      <c r="G5078" s="57">
        <v>1</v>
      </c>
      <c r="H5078" s="145"/>
      <c r="I5078" s="144">
        <v>1</v>
      </c>
      <c r="J5078" s="146">
        <f t="shared" si="56"/>
        <v>0</v>
      </c>
    </row>
    <row r="5079" spans="1:10" s="32" customFormat="1" x14ac:dyDescent="0.3">
      <c r="A5079" s="32">
        <v>2015</v>
      </c>
      <c r="B5079" s="32" t="s">
        <v>203</v>
      </c>
      <c r="C5079" s="32" t="str">
        <f>VLOOKUP(B5079,lookup!A:C,3,FALSE)</f>
        <v>Non Metropolitan Fire Authorities</v>
      </c>
      <c r="D5079" s="32" t="str">
        <f>VLOOKUP(B5079,lookup!A:D,4,FALSE)</f>
        <v>E31000047</v>
      </c>
      <c r="E5079" s="32" t="s">
        <v>176</v>
      </c>
      <c r="F5079" s="32" t="s">
        <v>157</v>
      </c>
      <c r="G5079" s="57">
        <v>2</v>
      </c>
      <c r="H5079" s="145"/>
      <c r="I5079" s="144">
        <v>2</v>
      </c>
      <c r="J5079" s="146">
        <f t="shared" si="56"/>
        <v>0</v>
      </c>
    </row>
    <row r="5080" spans="1:10" s="32" customFormat="1" x14ac:dyDescent="0.3">
      <c r="A5080" s="32">
        <v>2015</v>
      </c>
      <c r="B5080" s="32" t="s">
        <v>203</v>
      </c>
      <c r="C5080" s="32" t="str">
        <f>VLOOKUP(B5080,lookup!A:C,3,FALSE)</f>
        <v>Non Metropolitan Fire Authorities</v>
      </c>
      <c r="D5080" s="32" t="str">
        <f>VLOOKUP(B5080,lookup!A:D,4,FALSE)</f>
        <v>E31000047</v>
      </c>
      <c r="E5080" s="32" t="s">
        <v>175</v>
      </c>
      <c r="F5080" s="32" t="s">
        <v>158</v>
      </c>
      <c r="G5080" s="57">
        <v>333</v>
      </c>
      <c r="H5080" s="145"/>
      <c r="I5080" s="144">
        <v>333</v>
      </c>
      <c r="J5080" s="146">
        <f t="shared" si="56"/>
        <v>0</v>
      </c>
    </row>
    <row r="5081" spans="1:10" s="32" customFormat="1" x14ac:dyDescent="0.3">
      <c r="A5081" s="32">
        <v>2015</v>
      </c>
      <c r="B5081" s="32" t="s">
        <v>203</v>
      </c>
      <c r="C5081" s="32" t="str">
        <f>VLOOKUP(B5081,lookup!A:C,3,FALSE)</f>
        <v>Non Metropolitan Fire Authorities</v>
      </c>
      <c r="D5081" s="32" t="str">
        <f>VLOOKUP(B5081,lookup!A:D,4,FALSE)</f>
        <v>E31000047</v>
      </c>
      <c r="E5081" s="32" t="s">
        <v>177</v>
      </c>
      <c r="F5081" s="32" t="s">
        <v>158</v>
      </c>
      <c r="G5081" s="57">
        <v>2</v>
      </c>
      <c r="H5081" s="145"/>
      <c r="I5081" s="144">
        <v>2</v>
      </c>
      <c r="J5081" s="146">
        <f t="shared" si="56"/>
        <v>0</v>
      </c>
    </row>
    <row r="5082" spans="1:10" s="32" customFormat="1" x14ac:dyDescent="0.3">
      <c r="A5082" s="32">
        <v>2015</v>
      </c>
      <c r="B5082" s="32" t="s">
        <v>203</v>
      </c>
      <c r="C5082" s="32" t="str">
        <f>VLOOKUP(B5082,lookup!A:C,3,FALSE)</f>
        <v>Non Metropolitan Fire Authorities</v>
      </c>
      <c r="D5082" s="32" t="str">
        <f>VLOOKUP(B5082,lookup!A:D,4,FALSE)</f>
        <v>E31000047</v>
      </c>
      <c r="E5082" s="32" t="s">
        <v>178</v>
      </c>
      <c r="F5082" s="32" t="s">
        <v>158</v>
      </c>
      <c r="G5082" s="57">
        <v>0</v>
      </c>
      <c r="H5082" s="145"/>
      <c r="I5082" s="144">
        <v>0</v>
      </c>
      <c r="J5082" s="146">
        <f t="shared" si="56"/>
        <v>0</v>
      </c>
    </row>
    <row r="5083" spans="1:10" s="32" customFormat="1" x14ac:dyDescent="0.3">
      <c r="A5083" s="32">
        <v>2015</v>
      </c>
      <c r="B5083" s="32" t="s">
        <v>203</v>
      </c>
      <c r="C5083" s="32" t="str">
        <f>VLOOKUP(B5083,lookup!A:C,3,FALSE)</f>
        <v>Non Metropolitan Fire Authorities</v>
      </c>
      <c r="D5083" s="32" t="str">
        <f>VLOOKUP(B5083,lookup!A:D,4,FALSE)</f>
        <v>E31000047</v>
      </c>
      <c r="E5083" s="32" t="s">
        <v>179</v>
      </c>
      <c r="F5083" s="32" t="s">
        <v>158</v>
      </c>
      <c r="G5083" s="57">
        <v>1</v>
      </c>
      <c r="H5083" s="145"/>
      <c r="I5083" s="144">
        <v>1</v>
      </c>
      <c r="J5083" s="146">
        <f t="shared" si="56"/>
        <v>0</v>
      </c>
    </row>
    <row r="5084" spans="1:10" s="32" customFormat="1" x14ac:dyDescent="0.3">
      <c r="A5084" s="32">
        <v>2015</v>
      </c>
      <c r="B5084" s="32" t="s">
        <v>203</v>
      </c>
      <c r="C5084" s="32" t="str">
        <f>VLOOKUP(B5084,lookup!A:C,3,FALSE)</f>
        <v>Non Metropolitan Fire Authorities</v>
      </c>
      <c r="D5084" s="32" t="str">
        <f>VLOOKUP(B5084,lookup!A:D,4,FALSE)</f>
        <v>E31000047</v>
      </c>
      <c r="E5084" s="32" t="s">
        <v>1087</v>
      </c>
      <c r="F5084" s="32" t="s">
        <v>158</v>
      </c>
      <c r="G5084" s="57">
        <v>1</v>
      </c>
      <c r="H5084" s="145"/>
      <c r="I5084" s="144">
        <v>1</v>
      </c>
      <c r="J5084" s="146">
        <f t="shared" si="56"/>
        <v>0</v>
      </c>
    </row>
    <row r="5085" spans="1:10" s="32" customFormat="1" x14ac:dyDescent="0.3">
      <c r="A5085" s="32">
        <v>2015</v>
      </c>
      <c r="B5085" s="32" t="s">
        <v>203</v>
      </c>
      <c r="C5085" s="32" t="str">
        <f>VLOOKUP(B5085,lookup!A:C,3,FALSE)</f>
        <v>Non Metropolitan Fire Authorities</v>
      </c>
      <c r="D5085" s="32" t="str">
        <f>VLOOKUP(B5085,lookup!A:D,4,FALSE)</f>
        <v>E31000047</v>
      </c>
      <c r="E5085" s="32" t="s">
        <v>176</v>
      </c>
      <c r="F5085" s="32" t="s">
        <v>158</v>
      </c>
      <c r="G5085" s="57">
        <v>7</v>
      </c>
      <c r="H5085" s="145"/>
      <c r="I5085" s="144">
        <v>7</v>
      </c>
      <c r="J5085" s="146">
        <f t="shared" si="56"/>
        <v>0</v>
      </c>
    </row>
    <row r="5086" spans="1:10" s="32" customFormat="1" x14ac:dyDescent="0.3">
      <c r="A5086" s="32">
        <v>2015</v>
      </c>
      <c r="B5086" s="32" t="s">
        <v>203</v>
      </c>
      <c r="C5086" s="32" t="str">
        <f>VLOOKUP(B5086,lookup!A:C,3,FALSE)</f>
        <v>Non Metropolitan Fire Authorities</v>
      </c>
      <c r="D5086" s="32" t="str">
        <f>VLOOKUP(B5086,lookup!A:D,4,FALSE)</f>
        <v>E31000047</v>
      </c>
      <c r="E5086" s="32" t="s">
        <v>175</v>
      </c>
      <c r="F5086" s="32" t="s">
        <v>149</v>
      </c>
      <c r="G5086" s="57">
        <v>24</v>
      </c>
      <c r="H5086" s="145"/>
      <c r="I5086" s="144">
        <v>24</v>
      </c>
      <c r="J5086" s="146">
        <f t="shared" si="56"/>
        <v>0</v>
      </c>
    </row>
    <row r="5087" spans="1:10" s="32" customFormat="1" x14ac:dyDescent="0.3">
      <c r="A5087" s="32">
        <v>2015</v>
      </c>
      <c r="B5087" s="32" t="s">
        <v>203</v>
      </c>
      <c r="C5087" s="32" t="str">
        <f>VLOOKUP(B5087,lookup!A:C,3,FALSE)</f>
        <v>Non Metropolitan Fire Authorities</v>
      </c>
      <c r="D5087" s="32" t="str">
        <f>VLOOKUP(B5087,lookup!A:D,4,FALSE)</f>
        <v>E31000047</v>
      </c>
      <c r="E5087" s="32" t="s">
        <v>177</v>
      </c>
      <c r="F5087" s="32" t="s">
        <v>149</v>
      </c>
      <c r="G5087" s="57">
        <v>1</v>
      </c>
      <c r="H5087" s="145"/>
      <c r="I5087" s="144">
        <v>1</v>
      </c>
      <c r="J5087" s="146">
        <f t="shared" si="56"/>
        <v>0</v>
      </c>
    </row>
    <row r="5088" spans="1:10" s="32" customFormat="1" x14ac:dyDescent="0.3">
      <c r="A5088" s="32">
        <v>2015</v>
      </c>
      <c r="B5088" s="32" t="s">
        <v>203</v>
      </c>
      <c r="C5088" s="32" t="str">
        <f>VLOOKUP(B5088,lookup!A:C,3,FALSE)</f>
        <v>Non Metropolitan Fire Authorities</v>
      </c>
      <c r="D5088" s="32" t="str">
        <f>VLOOKUP(B5088,lookup!A:D,4,FALSE)</f>
        <v>E31000047</v>
      </c>
      <c r="E5088" s="32" t="s">
        <v>178</v>
      </c>
      <c r="F5088" s="32" t="s">
        <v>149</v>
      </c>
      <c r="G5088" s="57">
        <v>0</v>
      </c>
      <c r="H5088" s="145"/>
      <c r="I5088" s="144">
        <v>0</v>
      </c>
      <c r="J5088" s="146">
        <f t="shared" si="56"/>
        <v>0</v>
      </c>
    </row>
    <row r="5089" spans="1:10" s="32" customFormat="1" x14ac:dyDescent="0.3">
      <c r="A5089" s="32">
        <v>2015</v>
      </c>
      <c r="B5089" s="32" t="s">
        <v>203</v>
      </c>
      <c r="C5089" s="32" t="str">
        <f>VLOOKUP(B5089,lookup!A:C,3,FALSE)</f>
        <v>Non Metropolitan Fire Authorities</v>
      </c>
      <c r="D5089" s="32" t="str">
        <f>VLOOKUP(B5089,lookup!A:D,4,FALSE)</f>
        <v>E31000047</v>
      </c>
      <c r="E5089" s="32" t="s">
        <v>179</v>
      </c>
      <c r="F5089" s="32" t="s">
        <v>149</v>
      </c>
      <c r="G5089" s="57">
        <v>0</v>
      </c>
      <c r="H5089" s="145"/>
      <c r="I5089" s="144">
        <v>0</v>
      </c>
      <c r="J5089" s="146">
        <f t="shared" si="56"/>
        <v>0</v>
      </c>
    </row>
    <row r="5090" spans="1:10" s="32" customFormat="1" x14ac:dyDescent="0.3">
      <c r="A5090" s="32">
        <v>2015</v>
      </c>
      <c r="B5090" s="32" t="s">
        <v>203</v>
      </c>
      <c r="C5090" s="32" t="str">
        <f>VLOOKUP(B5090,lookup!A:C,3,FALSE)</f>
        <v>Non Metropolitan Fire Authorities</v>
      </c>
      <c r="D5090" s="32" t="str">
        <f>VLOOKUP(B5090,lookup!A:D,4,FALSE)</f>
        <v>E31000047</v>
      </c>
      <c r="E5090" s="32" t="s">
        <v>1087</v>
      </c>
      <c r="F5090" s="32" t="s">
        <v>149</v>
      </c>
      <c r="G5090" s="57">
        <v>0</v>
      </c>
      <c r="H5090" s="145"/>
      <c r="I5090" s="144">
        <v>0</v>
      </c>
      <c r="J5090" s="146">
        <f t="shared" si="56"/>
        <v>0</v>
      </c>
    </row>
    <row r="5091" spans="1:10" s="32" customFormat="1" x14ac:dyDescent="0.3">
      <c r="A5091" s="32">
        <v>2015</v>
      </c>
      <c r="B5091" s="32" t="s">
        <v>203</v>
      </c>
      <c r="C5091" s="32" t="str">
        <f>VLOOKUP(B5091,lookup!A:C,3,FALSE)</f>
        <v>Non Metropolitan Fire Authorities</v>
      </c>
      <c r="D5091" s="32" t="str">
        <f>VLOOKUP(B5091,lookup!A:D,4,FALSE)</f>
        <v>E31000047</v>
      </c>
      <c r="E5091" s="32" t="s">
        <v>176</v>
      </c>
      <c r="F5091" s="32" t="s">
        <v>149</v>
      </c>
      <c r="G5091" s="57">
        <v>2</v>
      </c>
      <c r="H5091" s="145"/>
      <c r="I5091" s="144">
        <v>2</v>
      </c>
      <c r="J5091" s="146">
        <f t="shared" si="56"/>
        <v>0</v>
      </c>
    </row>
    <row r="5092" spans="1:10" s="32" customFormat="1" x14ac:dyDescent="0.3">
      <c r="A5092" s="32">
        <v>2015</v>
      </c>
      <c r="B5092" s="32" t="s">
        <v>203</v>
      </c>
      <c r="C5092" s="32" t="str">
        <f>VLOOKUP(B5092,lookup!A:C,3,FALSE)</f>
        <v>Non Metropolitan Fire Authorities</v>
      </c>
      <c r="D5092" s="32" t="str">
        <f>VLOOKUP(B5092,lookup!A:D,4,FALSE)</f>
        <v>E31000047</v>
      </c>
      <c r="E5092" s="32" t="s">
        <v>175</v>
      </c>
      <c r="F5092" s="32" t="s">
        <v>150</v>
      </c>
      <c r="G5092" s="57">
        <v>140</v>
      </c>
      <c r="H5092" s="145"/>
      <c r="I5092" s="144">
        <v>140</v>
      </c>
      <c r="J5092" s="146">
        <f t="shared" si="56"/>
        <v>0</v>
      </c>
    </row>
    <row r="5093" spans="1:10" s="32" customFormat="1" x14ac:dyDescent="0.3">
      <c r="A5093" s="32">
        <v>2015</v>
      </c>
      <c r="B5093" s="32" t="s">
        <v>203</v>
      </c>
      <c r="C5093" s="32" t="str">
        <f>VLOOKUP(B5093,lookup!A:C,3,FALSE)</f>
        <v>Non Metropolitan Fire Authorities</v>
      </c>
      <c r="D5093" s="32" t="str">
        <f>VLOOKUP(B5093,lookup!A:D,4,FALSE)</f>
        <v>E31000047</v>
      </c>
      <c r="E5093" s="32" t="s">
        <v>177</v>
      </c>
      <c r="F5093" s="32" t="s">
        <v>150</v>
      </c>
      <c r="G5093" s="57">
        <v>0</v>
      </c>
      <c r="H5093" s="145"/>
      <c r="I5093" s="144">
        <v>0</v>
      </c>
      <c r="J5093" s="146">
        <f t="shared" si="56"/>
        <v>0</v>
      </c>
    </row>
    <row r="5094" spans="1:10" s="32" customFormat="1" x14ac:dyDescent="0.3">
      <c r="A5094" s="32">
        <v>2015</v>
      </c>
      <c r="B5094" s="32" t="s">
        <v>203</v>
      </c>
      <c r="C5094" s="32" t="str">
        <f>VLOOKUP(B5094,lookup!A:C,3,FALSE)</f>
        <v>Non Metropolitan Fire Authorities</v>
      </c>
      <c r="D5094" s="32" t="str">
        <f>VLOOKUP(B5094,lookup!A:D,4,FALSE)</f>
        <v>E31000047</v>
      </c>
      <c r="E5094" s="32" t="s">
        <v>178</v>
      </c>
      <c r="F5094" s="32" t="s">
        <v>150</v>
      </c>
      <c r="G5094" s="57">
        <v>0</v>
      </c>
      <c r="H5094" s="145"/>
      <c r="I5094" s="144">
        <v>0</v>
      </c>
      <c r="J5094" s="146">
        <f t="shared" si="56"/>
        <v>0</v>
      </c>
    </row>
    <row r="5095" spans="1:10" s="32" customFormat="1" x14ac:dyDescent="0.3">
      <c r="A5095" s="32">
        <v>2015</v>
      </c>
      <c r="B5095" s="32" t="s">
        <v>203</v>
      </c>
      <c r="C5095" s="32" t="str">
        <f>VLOOKUP(B5095,lookup!A:C,3,FALSE)</f>
        <v>Non Metropolitan Fire Authorities</v>
      </c>
      <c r="D5095" s="32" t="str">
        <f>VLOOKUP(B5095,lookup!A:D,4,FALSE)</f>
        <v>E31000047</v>
      </c>
      <c r="E5095" s="32" t="s">
        <v>179</v>
      </c>
      <c r="F5095" s="32" t="s">
        <v>150</v>
      </c>
      <c r="G5095" s="57">
        <v>0</v>
      </c>
      <c r="H5095" s="145"/>
      <c r="I5095" s="144">
        <v>0</v>
      </c>
      <c r="J5095" s="146">
        <f t="shared" si="56"/>
        <v>0</v>
      </c>
    </row>
    <row r="5096" spans="1:10" s="32" customFormat="1" x14ac:dyDescent="0.3">
      <c r="A5096" s="32">
        <v>2015</v>
      </c>
      <c r="B5096" s="32" t="s">
        <v>203</v>
      </c>
      <c r="C5096" s="32" t="str">
        <f>VLOOKUP(B5096,lookup!A:C,3,FALSE)</f>
        <v>Non Metropolitan Fire Authorities</v>
      </c>
      <c r="D5096" s="32" t="str">
        <f>VLOOKUP(B5096,lookup!A:D,4,FALSE)</f>
        <v>E31000047</v>
      </c>
      <c r="E5096" s="32" t="s">
        <v>1087</v>
      </c>
      <c r="F5096" s="32" t="s">
        <v>150</v>
      </c>
      <c r="G5096" s="57">
        <v>0</v>
      </c>
      <c r="H5096" s="145"/>
      <c r="I5096" s="144">
        <v>0</v>
      </c>
      <c r="J5096" s="146">
        <f t="shared" si="56"/>
        <v>0</v>
      </c>
    </row>
    <row r="5097" spans="1:10" s="32" customFormat="1" x14ac:dyDescent="0.3">
      <c r="A5097" s="32">
        <v>2015</v>
      </c>
      <c r="B5097" s="32" t="s">
        <v>203</v>
      </c>
      <c r="C5097" s="32" t="str">
        <f>VLOOKUP(B5097,lookup!A:C,3,FALSE)</f>
        <v>Non Metropolitan Fire Authorities</v>
      </c>
      <c r="D5097" s="32" t="str">
        <f>VLOOKUP(B5097,lookup!A:D,4,FALSE)</f>
        <v>E31000047</v>
      </c>
      <c r="E5097" s="32" t="s">
        <v>176</v>
      </c>
      <c r="F5097" s="32" t="s">
        <v>150</v>
      </c>
      <c r="G5097" s="57">
        <v>4</v>
      </c>
      <c r="H5097" s="145"/>
      <c r="I5097" s="144">
        <v>4</v>
      </c>
      <c r="J5097" s="146">
        <f t="shared" si="56"/>
        <v>0</v>
      </c>
    </row>
    <row r="5098" spans="1:10" s="32" customFormat="1" x14ac:dyDescent="0.3">
      <c r="A5098" s="32">
        <v>2015</v>
      </c>
      <c r="B5098" s="32" t="s">
        <v>36</v>
      </c>
      <c r="C5098" s="32" t="str">
        <f>VLOOKUP(B5098,lookup!A:C,3,FALSE)</f>
        <v>Non Metropolitan Fire Authorities</v>
      </c>
      <c r="D5098" s="32" t="str">
        <f>VLOOKUP(B5098,lookup!A:D,4,FALSE)</f>
        <v>E31000013</v>
      </c>
      <c r="E5098" s="32" t="s">
        <v>175</v>
      </c>
      <c r="F5098" s="32" t="s">
        <v>157</v>
      </c>
      <c r="G5098" s="57">
        <v>334</v>
      </c>
      <c r="H5098" s="145"/>
      <c r="I5098" s="144">
        <v>334</v>
      </c>
      <c r="J5098" s="146">
        <f t="shared" si="56"/>
        <v>0</v>
      </c>
    </row>
    <row r="5099" spans="1:10" s="32" customFormat="1" x14ac:dyDescent="0.3">
      <c r="A5099" s="32">
        <v>2015</v>
      </c>
      <c r="B5099" s="32" t="s">
        <v>36</v>
      </c>
      <c r="C5099" s="32" t="str">
        <f>VLOOKUP(B5099,lookup!A:C,3,FALSE)</f>
        <v>Non Metropolitan Fire Authorities</v>
      </c>
      <c r="D5099" s="32" t="str">
        <f>VLOOKUP(B5099,lookup!A:D,4,FALSE)</f>
        <v>E31000013</v>
      </c>
      <c r="E5099" s="32" t="s">
        <v>177</v>
      </c>
      <c r="F5099" s="32" t="s">
        <v>157</v>
      </c>
      <c r="G5099" s="57">
        <v>0</v>
      </c>
      <c r="H5099" s="145"/>
      <c r="I5099" s="144">
        <v>0</v>
      </c>
      <c r="J5099" s="146">
        <f t="shared" si="56"/>
        <v>0</v>
      </c>
    </row>
    <row r="5100" spans="1:10" s="32" customFormat="1" x14ac:dyDescent="0.3">
      <c r="A5100" s="32">
        <v>2015</v>
      </c>
      <c r="B5100" s="32" t="s">
        <v>36</v>
      </c>
      <c r="C5100" s="32" t="str">
        <f>VLOOKUP(B5100,lookup!A:C,3,FALSE)</f>
        <v>Non Metropolitan Fire Authorities</v>
      </c>
      <c r="D5100" s="32" t="str">
        <f>VLOOKUP(B5100,lookup!A:D,4,FALSE)</f>
        <v>E31000013</v>
      </c>
      <c r="E5100" s="32" t="s">
        <v>178</v>
      </c>
      <c r="F5100" s="32" t="s">
        <v>157</v>
      </c>
      <c r="G5100" s="57">
        <v>2</v>
      </c>
      <c r="H5100" s="145"/>
      <c r="I5100" s="144">
        <v>2</v>
      </c>
      <c r="J5100" s="146">
        <f t="shared" si="56"/>
        <v>0</v>
      </c>
    </row>
    <row r="5101" spans="1:10" s="32" customFormat="1" x14ac:dyDescent="0.3">
      <c r="A5101" s="32">
        <v>2015</v>
      </c>
      <c r="B5101" s="32" t="s">
        <v>36</v>
      </c>
      <c r="C5101" s="32" t="str">
        <f>VLOOKUP(B5101,lookup!A:C,3,FALSE)</f>
        <v>Non Metropolitan Fire Authorities</v>
      </c>
      <c r="D5101" s="32" t="str">
        <f>VLOOKUP(B5101,lookup!A:D,4,FALSE)</f>
        <v>E31000013</v>
      </c>
      <c r="E5101" s="32" t="s">
        <v>179</v>
      </c>
      <c r="F5101" s="32" t="s">
        <v>157</v>
      </c>
      <c r="G5101" s="57">
        <v>5</v>
      </c>
      <c r="H5101" s="145"/>
      <c r="I5101" s="144">
        <v>5</v>
      </c>
      <c r="J5101" s="146">
        <f t="shared" si="56"/>
        <v>0</v>
      </c>
    </row>
    <row r="5102" spans="1:10" s="32" customFormat="1" x14ac:dyDescent="0.3">
      <c r="A5102" s="32">
        <v>2015</v>
      </c>
      <c r="B5102" s="32" t="s">
        <v>36</v>
      </c>
      <c r="C5102" s="32" t="str">
        <f>VLOOKUP(B5102,lookup!A:C,3,FALSE)</f>
        <v>Non Metropolitan Fire Authorities</v>
      </c>
      <c r="D5102" s="32" t="str">
        <f>VLOOKUP(B5102,lookup!A:D,4,FALSE)</f>
        <v>E31000013</v>
      </c>
      <c r="E5102" s="32" t="s">
        <v>1087</v>
      </c>
      <c r="F5102" s="32" t="s">
        <v>157</v>
      </c>
      <c r="G5102" s="57">
        <v>0</v>
      </c>
      <c r="H5102" s="145"/>
      <c r="I5102" s="144">
        <v>0</v>
      </c>
      <c r="J5102" s="146">
        <f t="shared" si="56"/>
        <v>0</v>
      </c>
    </row>
    <row r="5103" spans="1:10" s="32" customFormat="1" x14ac:dyDescent="0.3">
      <c r="A5103" s="32">
        <v>2015</v>
      </c>
      <c r="B5103" s="32" t="s">
        <v>36</v>
      </c>
      <c r="C5103" s="32" t="str">
        <f>VLOOKUP(B5103,lookup!A:C,3,FALSE)</f>
        <v>Non Metropolitan Fire Authorities</v>
      </c>
      <c r="D5103" s="32" t="str">
        <f>VLOOKUP(B5103,lookup!A:D,4,FALSE)</f>
        <v>E31000013</v>
      </c>
      <c r="E5103" s="32" t="s">
        <v>176</v>
      </c>
      <c r="F5103" s="32" t="s">
        <v>157</v>
      </c>
      <c r="G5103" s="57">
        <v>0</v>
      </c>
      <c r="H5103" s="145"/>
      <c r="I5103" s="144">
        <v>0</v>
      </c>
      <c r="J5103" s="146">
        <f t="shared" si="56"/>
        <v>0</v>
      </c>
    </row>
    <row r="5104" spans="1:10" s="32" customFormat="1" x14ac:dyDescent="0.3">
      <c r="A5104" s="32">
        <v>2015</v>
      </c>
      <c r="B5104" s="32" t="s">
        <v>36</v>
      </c>
      <c r="C5104" s="32" t="str">
        <f>VLOOKUP(B5104,lookup!A:C,3,FALSE)</f>
        <v>Non Metropolitan Fire Authorities</v>
      </c>
      <c r="D5104" s="32" t="str">
        <f>VLOOKUP(B5104,lookup!A:D,4,FALSE)</f>
        <v>E31000013</v>
      </c>
      <c r="E5104" s="32" t="s">
        <v>175</v>
      </c>
      <c r="F5104" s="32" t="s">
        <v>158</v>
      </c>
      <c r="G5104" s="57">
        <v>177</v>
      </c>
      <c r="H5104" s="145"/>
      <c r="I5104" s="144">
        <v>177</v>
      </c>
      <c r="J5104" s="146">
        <f t="shared" si="56"/>
        <v>0</v>
      </c>
    </row>
    <row r="5105" spans="1:10" s="32" customFormat="1" x14ac:dyDescent="0.3">
      <c r="A5105" s="32">
        <v>2015</v>
      </c>
      <c r="B5105" s="32" t="s">
        <v>36</v>
      </c>
      <c r="C5105" s="32" t="str">
        <f>VLOOKUP(B5105,lookup!A:C,3,FALSE)</f>
        <v>Non Metropolitan Fire Authorities</v>
      </c>
      <c r="D5105" s="32" t="str">
        <f>VLOOKUP(B5105,lookup!A:D,4,FALSE)</f>
        <v>E31000013</v>
      </c>
      <c r="E5105" s="32" t="s">
        <v>177</v>
      </c>
      <c r="F5105" s="32" t="s">
        <v>158</v>
      </c>
      <c r="G5105" s="57">
        <v>1</v>
      </c>
      <c r="H5105" s="145"/>
      <c r="I5105" s="144">
        <v>1</v>
      </c>
      <c r="J5105" s="146">
        <f t="shared" si="56"/>
        <v>0</v>
      </c>
    </row>
    <row r="5106" spans="1:10" s="32" customFormat="1" x14ac:dyDescent="0.3">
      <c r="A5106" s="32">
        <v>2015</v>
      </c>
      <c r="B5106" s="32" t="s">
        <v>36</v>
      </c>
      <c r="C5106" s="32" t="str">
        <f>VLOOKUP(B5106,lookup!A:C,3,FALSE)</f>
        <v>Non Metropolitan Fire Authorities</v>
      </c>
      <c r="D5106" s="32" t="str">
        <f>VLOOKUP(B5106,lookup!A:D,4,FALSE)</f>
        <v>E31000013</v>
      </c>
      <c r="E5106" s="32" t="s">
        <v>178</v>
      </c>
      <c r="F5106" s="32" t="s">
        <v>158</v>
      </c>
      <c r="G5106" s="57">
        <v>2</v>
      </c>
      <c r="H5106" s="145"/>
      <c r="I5106" s="144">
        <v>2</v>
      </c>
      <c r="J5106" s="146">
        <f t="shared" si="56"/>
        <v>0</v>
      </c>
    </row>
    <row r="5107" spans="1:10" s="32" customFormat="1" x14ac:dyDescent="0.3">
      <c r="A5107" s="32">
        <v>2015</v>
      </c>
      <c r="B5107" s="32" t="s">
        <v>36</v>
      </c>
      <c r="C5107" s="32" t="str">
        <f>VLOOKUP(B5107,lookup!A:C,3,FALSE)</f>
        <v>Non Metropolitan Fire Authorities</v>
      </c>
      <c r="D5107" s="32" t="str">
        <f>VLOOKUP(B5107,lookup!A:D,4,FALSE)</f>
        <v>E31000013</v>
      </c>
      <c r="E5107" s="32" t="s">
        <v>179</v>
      </c>
      <c r="F5107" s="32" t="s">
        <v>158</v>
      </c>
      <c r="G5107" s="57">
        <v>1</v>
      </c>
      <c r="H5107" s="145"/>
      <c r="I5107" s="144">
        <v>1</v>
      </c>
      <c r="J5107" s="146">
        <f t="shared" si="56"/>
        <v>0</v>
      </c>
    </row>
    <row r="5108" spans="1:10" s="32" customFormat="1" x14ac:dyDescent="0.3">
      <c r="A5108" s="32">
        <v>2015</v>
      </c>
      <c r="B5108" s="32" t="s">
        <v>36</v>
      </c>
      <c r="C5108" s="32" t="str">
        <f>VLOOKUP(B5108,lookup!A:C,3,FALSE)</f>
        <v>Non Metropolitan Fire Authorities</v>
      </c>
      <c r="D5108" s="32" t="str">
        <f>VLOOKUP(B5108,lookup!A:D,4,FALSE)</f>
        <v>E31000013</v>
      </c>
      <c r="E5108" s="32" t="s">
        <v>1087</v>
      </c>
      <c r="F5108" s="32" t="s">
        <v>158</v>
      </c>
      <c r="G5108" s="57">
        <v>0</v>
      </c>
      <c r="H5108" s="145"/>
      <c r="I5108" s="144">
        <v>0</v>
      </c>
      <c r="J5108" s="146">
        <f t="shared" si="56"/>
        <v>0</v>
      </c>
    </row>
    <row r="5109" spans="1:10" s="32" customFormat="1" x14ac:dyDescent="0.3">
      <c r="A5109" s="32">
        <v>2015</v>
      </c>
      <c r="B5109" s="32" t="s">
        <v>36</v>
      </c>
      <c r="C5109" s="32" t="str">
        <f>VLOOKUP(B5109,lookup!A:C,3,FALSE)</f>
        <v>Non Metropolitan Fire Authorities</v>
      </c>
      <c r="D5109" s="32" t="str">
        <f>VLOOKUP(B5109,lookup!A:D,4,FALSE)</f>
        <v>E31000013</v>
      </c>
      <c r="E5109" s="32" t="s">
        <v>176</v>
      </c>
      <c r="F5109" s="32" t="s">
        <v>158</v>
      </c>
      <c r="G5109" s="57">
        <v>4</v>
      </c>
      <c r="H5109" s="145"/>
      <c r="I5109" s="144">
        <v>4</v>
      </c>
      <c r="J5109" s="146">
        <f t="shared" si="56"/>
        <v>0</v>
      </c>
    </row>
    <row r="5110" spans="1:10" s="32" customFormat="1" x14ac:dyDescent="0.3">
      <c r="A5110" s="32">
        <v>2015</v>
      </c>
      <c r="B5110" s="32" t="s">
        <v>36</v>
      </c>
      <c r="C5110" s="32" t="str">
        <f>VLOOKUP(B5110,lookup!A:C,3,FALSE)</f>
        <v>Non Metropolitan Fire Authorities</v>
      </c>
      <c r="D5110" s="32" t="str">
        <f>VLOOKUP(B5110,lookup!A:D,4,FALSE)</f>
        <v>E31000013</v>
      </c>
      <c r="E5110" s="32" t="s">
        <v>175</v>
      </c>
      <c r="F5110" s="32" t="s">
        <v>149</v>
      </c>
      <c r="G5110" s="57">
        <v>27</v>
      </c>
      <c r="H5110" s="145"/>
      <c r="I5110" s="144">
        <v>27</v>
      </c>
      <c r="J5110" s="146">
        <f t="shared" si="56"/>
        <v>0</v>
      </c>
    </row>
    <row r="5111" spans="1:10" s="32" customFormat="1" x14ac:dyDescent="0.3">
      <c r="A5111" s="32">
        <v>2015</v>
      </c>
      <c r="B5111" s="32" t="s">
        <v>36</v>
      </c>
      <c r="C5111" s="32" t="str">
        <f>VLOOKUP(B5111,lookup!A:C,3,FALSE)</f>
        <v>Non Metropolitan Fire Authorities</v>
      </c>
      <c r="D5111" s="32" t="str">
        <f>VLOOKUP(B5111,lookup!A:D,4,FALSE)</f>
        <v>E31000013</v>
      </c>
      <c r="E5111" s="32" t="s">
        <v>177</v>
      </c>
      <c r="F5111" s="32" t="s">
        <v>149</v>
      </c>
      <c r="G5111" s="57">
        <v>0</v>
      </c>
      <c r="H5111" s="145"/>
      <c r="I5111" s="144">
        <v>0</v>
      </c>
      <c r="J5111" s="146">
        <f t="shared" si="56"/>
        <v>0</v>
      </c>
    </row>
    <row r="5112" spans="1:10" s="32" customFormat="1" x14ac:dyDescent="0.3">
      <c r="A5112" s="32">
        <v>2015</v>
      </c>
      <c r="B5112" s="32" t="s">
        <v>36</v>
      </c>
      <c r="C5112" s="32" t="str">
        <f>VLOOKUP(B5112,lookup!A:C,3,FALSE)</f>
        <v>Non Metropolitan Fire Authorities</v>
      </c>
      <c r="D5112" s="32" t="str">
        <f>VLOOKUP(B5112,lookup!A:D,4,FALSE)</f>
        <v>E31000013</v>
      </c>
      <c r="E5112" s="32" t="s">
        <v>178</v>
      </c>
      <c r="F5112" s="32" t="s">
        <v>149</v>
      </c>
      <c r="G5112" s="57">
        <v>0</v>
      </c>
      <c r="H5112" s="145"/>
      <c r="I5112" s="144">
        <v>0</v>
      </c>
      <c r="J5112" s="146">
        <f t="shared" si="56"/>
        <v>0</v>
      </c>
    </row>
    <row r="5113" spans="1:10" s="32" customFormat="1" x14ac:dyDescent="0.3">
      <c r="A5113" s="32">
        <v>2015</v>
      </c>
      <c r="B5113" s="32" t="s">
        <v>36</v>
      </c>
      <c r="C5113" s="32" t="str">
        <f>VLOOKUP(B5113,lookup!A:C,3,FALSE)</f>
        <v>Non Metropolitan Fire Authorities</v>
      </c>
      <c r="D5113" s="32" t="str">
        <f>VLOOKUP(B5113,lookup!A:D,4,FALSE)</f>
        <v>E31000013</v>
      </c>
      <c r="E5113" s="32" t="s">
        <v>179</v>
      </c>
      <c r="F5113" s="32" t="s">
        <v>149</v>
      </c>
      <c r="G5113" s="57">
        <v>0</v>
      </c>
      <c r="H5113" s="145"/>
      <c r="I5113" s="144">
        <v>0</v>
      </c>
      <c r="J5113" s="146">
        <f t="shared" si="56"/>
        <v>0</v>
      </c>
    </row>
    <row r="5114" spans="1:10" s="32" customFormat="1" x14ac:dyDescent="0.3">
      <c r="A5114" s="32">
        <v>2015</v>
      </c>
      <c r="B5114" s="32" t="s">
        <v>36</v>
      </c>
      <c r="C5114" s="32" t="str">
        <f>VLOOKUP(B5114,lookup!A:C,3,FALSE)</f>
        <v>Non Metropolitan Fire Authorities</v>
      </c>
      <c r="D5114" s="32" t="str">
        <f>VLOOKUP(B5114,lookup!A:D,4,FALSE)</f>
        <v>E31000013</v>
      </c>
      <c r="E5114" s="32" t="s">
        <v>1087</v>
      </c>
      <c r="F5114" s="32" t="s">
        <v>149</v>
      </c>
      <c r="G5114" s="57">
        <v>0</v>
      </c>
      <c r="H5114" s="145"/>
      <c r="I5114" s="144">
        <v>0</v>
      </c>
      <c r="J5114" s="146">
        <f t="shared" si="56"/>
        <v>0</v>
      </c>
    </row>
    <row r="5115" spans="1:10" s="32" customFormat="1" x14ac:dyDescent="0.3">
      <c r="A5115" s="32">
        <v>2015</v>
      </c>
      <c r="B5115" s="32" t="s">
        <v>36</v>
      </c>
      <c r="C5115" s="32" t="str">
        <f>VLOOKUP(B5115,lookup!A:C,3,FALSE)</f>
        <v>Non Metropolitan Fire Authorities</v>
      </c>
      <c r="D5115" s="32" t="str">
        <f>VLOOKUP(B5115,lookup!A:D,4,FALSE)</f>
        <v>E31000013</v>
      </c>
      <c r="E5115" s="32" t="s">
        <v>176</v>
      </c>
      <c r="F5115" s="32" t="s">
        <v>149</v>
      </c>
      <c r="G5115" s="57">
        <v>0</v>
      </c>
      <c r="H5115" s="145"/>
      <c r="I5115" s="144">
        <v>0</v>
      </c>
      <c r="J5115" s="146">
        <f t="shared" si="56"/>
        <v>0</v>
      </c>
    </row>
    <row r="5116" spans="1:10" s="32" customFormat="1" x14ac:dyDescent="0.3">
      <c r="A5116" s="32">
        <v>2015</v>
      </c>
      <c r="B5116" s="32" t="s">
        <v>36</v>
      </c>
      <c r="C5116" s="32" t="str">
        <f>VLOOKUP(B5116,lookup!A:C,3,FALSE)</f>
        <v>Non Metropolitan Fire Authorities</v>
      </c>
      <c r="D5116" s="32" t="str">
        <f>VLOOKUP(B5116,lookup!A:D,4,FALSE)</f>
        <v>E31000013</v>
      </c>
      <c r="E5116" s="32" t="s">
        <v>175</v>
      </c>
      <c r="F5116" s="32" t="s">
        <v>150</v>
      </c>
      <c r="G5116" s="57">
        <v>76</v>
      </c>
      <c r="H5116" s="145"/>
      <c r="I5116" s="144">
        <v>76</v>
      </c>
      <c r="J5116" s="146">
        <f t="shared" si="56"/>
        <v>0</v>
      </c>
    </row>
    <row r="5117" spans="1:10" s="32" customFormat="1" x14ac:dyDescent="0.3">
      <c r="A5117" s="32">
        <v>2015</v>
      </c>
      <c r="B5117" s="32" t="s">
        <v>36</v>
      </c>
      <c r="C5117" s="32" t="str">
        <f>VLOOKUP(B5117,lookup!A:C,3,FALSE)</f>
        <v>Non Metropolitan Fire Authorities</v>
      </c>
      <c r="D5117" s="32" t="str">
        <f>VLOOKUP(B5117,lookup!A:D,4,FALSE)</f>
        <v>E31000013</v>
      </c>
      <c r="E5117" s="32" t="s">
        <v>177</v>
      </c>
      <c r="F5117" s="32" t="s">
        <v>150</v>
      </c>
      <c r="G5117" s="57">
        <v>0</v>
      </c>
      <c r="H5117" s="145"/>
      <c r="I5117" s="144">
        <v>0</v>
      </c>
      <c r="J5117" s="146">
        <f t="shared" si="56"/>
        <v>0</v>
      </c>
    </row>
    <row r="5118" spans="1:10" s="32" customFormat="1" x14ac:dyDescent="0.3">
      <c r="A5118" s="32">
        <v>2015</v>
      </c>
      <c r="B5118" s="32" t="s">
        <v>36</v>
      </c>
      <c r="C5118" s="32" t="str">
        <f>VLOOKUP(B5118,lookup!A:C,3,FALSE)</f>
        <v>Non Metropolitan Fire Authorities</v>
      </c>
      <c r="D5118" s="32" t="str">
        <f>VLOOKUP(B5118,lookup!A:D,4,FALSE)</f>
        <v>E31000013</v>
      </c>
      <c r="E5118" s="32" t="s">
        <v>178</v>
      </c>
      <c r="F5118" s="32" t="s">
        <v>150</v>
      </c>
      <c r="G5118" s="57">
        <v>0</v>
      </c>
      <c r="H5118" s="145"/>
      <c r="I5118" s="144">
        <v>0</v>
      </c>
      <c r="J5118" s="146">
        <f t="shared" si="56"/>
        <v>0</v>
      </c>
    </row>
    <row r="5119" spans="1:10" s="32" customFormat="1" x14ac:dyDescent="0.3">
      <c r="A5119" s="32">
        <v>2015</v>
      </c>
      <c r="B5119" s="32" t="s">
        <v>36</v>
      </c>
      <c r="C5119" s="32" t="str">
        <f>VLOOKUP(B5119,lookup!A:C,3,FALSE)</f>
        <v>Non Metropolitan Fire Authorities</v>
      </c>
      <c r="D5119" s="32" t="str">
        <f>VLOOKUP(B5119,lookup!A:D,4,FALSE)</f>
        <v>E31000013</v>
      </c>
      <c r="E5119" s="32" t="s">
        <v>179</v>
      </c>
      <c r="F5119" s="32" t="s">
        <v>150</v>
      </c>
      <c r="G5119" s="57">
        <v>0</v>
      </c>
      <c r="H5119" s="145"/>
      <c r="I5119" s="144">
        <v>0</v>
      </c>
      <c r="J5119" s="146">
        <f t="shared" si="56"/>
        <v>0</v>
      </c>
    </row>
    <row r="5120" spans="1:10" s="32" customFormat="1" x14ac:dyDescent="0.3">
      <c r="A5120" s="32">
        <v>2015</v>
      </c>
      <c r="B5120" s="32" t="s">
        <v>36</v>
      </c>
      <c r="C5120" s="32" t="str">
        <f>VLOOKUP(B5120,lookup!A:C,3,FALSE)</f>
        <v>Non Metropolitan Fire Authorities</v>
      </c>
      <c r="D5120" s="32" t="str">
        <f>VLOOKUP(B5120,lookup!A:D,4,FALSE)</f>
        <v>E31000013</v>
      </c>
      <c r="E5120" s="32" t="s">
        <v>1087</v>
      </c>
      <c r="F5120" s="32" t="s">
        <v>150</v>
      </c>
      <c r="G5120" s="57">
        <v>0</v>
      </c>
      <c r="H5120" s="145"/>
      <c r="I5120" s="144">
        <v>0</v>
      </c>
      <c r="J5120" s="146">
        <f t="shared" si="56"/>
        <v>0</v>
      </c>
    </row>
    <row r="5121" spans="1:10" s="32" customFormat="1" x14ac:dyDescent="0.3">
      <c r="A5121" s="32">
        <v>2015</v>
      </c>
      <c r="B5121" s="32" t="s">
        <v>36</v>
      </c>
      <c r="C5121" s="32" t="str">
        <f>VLOOKUP(B5121,lookup!A:C,3,FALSE)</f>
        <v>Non Metropolitan Fire Authorities</v>
      </c>
      <c r="D5121" s="32" t="str">
        <f>VLOOKUP(B5121,lookup!A:D,4,FALSE)</f>
        <v>E31000013</v>
      </c>
      <c r="E5121" s="32" t="s">
        <v>176</v>
      </c>
      <c r="F5121" s="32" t="s">
        <v>150</v>
      </c>
      <c r="G5121" s="57">
        <v>2</v>
      </c>
      <c r="H5121" s="145"/>
      <c r="I5121" s="144">
        <v>2</v>
      </c>
      <c r="J5121" s="146">
        <f t="shared" si="56"/>
        <v>0</v>
      </c>
    </row>
    <row r="5122" spans="1:10" s="32" customFormat="1" x14ac:dyDescent="0.3">
      <c r="A5122" s="32">
        <v>2015</v>
      </c>
      <c r="B5122" s="32" t="s">
        <v>39</v>
      </c>
      <c r="C5122" s="32" t="str">
        <f>VLOOKUP(B5122,lookup!A:C,3,FALSE)</f>
        <v>Non Metropolitan Fire Authorities</v>
      </c>
      <c r="D5122" s="32" t="str">
        <f>VLOOKUP(B5122,lookup!A:D,4,FALSE)</f>
        <v>E31000014</v>
      </c>
      <c r="E5122" s="32" t="s">
        <v>175</v>
      </c>
      <c r="F5122" s="32" t="s">
        <v>157</v>
      </c>
      <c r="G5122" s="57">
        <v>358</v>
      </c>
      <c r="H5122" s="145"/>
      <c r="I5122" s="144">
        <v>358</v>
      </c>
      <c r="J5122" s="146">
        <f t="shared" si="56"/>
        <v>0</v>
      </c>
    </row>
    <row r="5123" spans="1:10" s="32" customFormat="1" x14ac:dyDescent="0.3">
      <c r="A5123" s="32">
        <v>2015</v>
      </c>
      <c r="B5123" s="32" t="s">
        <v>39</v>
      </c>
      <c r="C5123" s="32" t="str">
        <f>VLOOKUP(B5123,lookup!A:C,3,FALSE)</f>
        <v>Non Metropolitan Fire Authorities</v>
      </c>
      <c r="D5123" s="32" t="str">
        <f>VLOOKUP(B5123,lookup!A:D,4,FALSE)</f>
        <v>E31000014</v>
      </c>
      <c r="E5123" s="32" t="s">
        <v>177</v>
      </c>
      <c r="F5123" s="32" t="s">
        <v>157</v>
      </c>
      <c r="G5123" s="57">
        <v>7</v>
      </c>
      <c r="H5123" s="145"/>
      <c r="I5123" s="144">
        <v>7</v>
      </c>
      <c r="J5123" s="146">
        <f t="shared" ref="J5123:J5186" si="57">G5123-I5123</f>
        <v>0</v>
      </c>
    </row>
    <row r="5124" spans="1:10" s="32" customFormat="1" x14ac:dyDescent="0.3">
      <c r="A5124" s="32">
        <v>2015</v>
      </c>
      <c r="B5124" s="32" t="s">
        <v>39</v>
      </c>
      <c r="C5124" s="32" t="str">
        <f>VLOOKUP(B5124,lookup!A:C,3,FALSE)</f>
        <v>Non Metropolitan Fire Authorities</v>
      </c>
      <c r="D5124" s="32" t="str">
        <f>VLOOKUP(B5124,lookup!A:D,4,FALSE)</f>
        <v>E31000014</v>
      </c>
      <c r="E5124" s="32" t="s">
        <v>178</v>
      </c>
      <c r="F5124" s="32" t="s">
        <v>157</v>
      </c>
      <c r="G5124" s="57">
        <v>1</v>
      </c>
      <c r="H5124" s="145"/>
      <c r="I5124" s="144">
        <v>1</v>
      </c>
      <c r="J5124" s="146">
        <f t="shared" si="57"/>
        <v>0</v>
      </c>
    </row>
    <row r="5125" spans="1:10" s="32" customFormat="1" x14ac:dyDescent="0.3">
      <c r="A5125" s="32">
        <v>2015</v>
      </c>
      <c r="B5125" s="32" t="s">
        <v>39</v>
      </c>
      <c r="C5125" s="32" t="str">
        <f>VLOOKUP(B5125,lookup!A:C,3,FALSE)</f>
        <v>Non Metropolitan Fire Authorities</v>
      </c>
      <c r="D5125" s="32" t="str">
        <f>VLOOKUP(B5125,lookup!A:D,4,FALSE)</f>
        <v>E31000014</v>
      </c>
      <c r="E5125" s="32" t="s">
        <v>179</v>
      </c>
      <c r="F5125" s="32" t="s">
        <v>157</v>
      </c>
      <c r="G5125" s="57">
        <v>2</v>
      </c>
      <c r="H5125" s="145"/>
      <c r="I5125" s="144">
        <v>2</v>
      </c>
      <c r="J5125" s="146">
        <f t="shared" si="57"/>
        <v>0</v>
      </c>
    </row>
    <row r="5126" spans="1:10" s="32" customFormat="1" x14ac:dyDescent="0.3">
      <c r="A5126" s="32">
        <v>2015</v>
      </c>
      <c r="B5126" s="32" t="s">
        <v>39</v>
      </c>
      <c r="C5126" s="32" t="str">
        <f>VLOOKUP(B5126,lookup!A:C,3,FALSE)</f>
        <v>Non Metropolitan Fire Authorities</v>
      </c>
      <c r="D5126" s="32" t="str">
        <f>VLOOKUP(B5126,lookup!A:D,4,FALSE)</f>
        <v>E31000014</v>
      </c>
      <c r="E5126" s="32" t="s">
        <v>1087</v>
      </c>
      <c r="F5126" s="32" t="s">
        <v>157</v>
      </c>
      <c r="G5126" s="57">
        <v>2</v>
      </c>
      <c r="H5126" s="145"/>
      <c r="I5126" s="144">
        <v>2</v>
      </c>
      <c r="J5126" s="146">
        <f t="shared" si="57"/>
        <v>0</v>
      </c>
    </row>
    <row r="5127" spans="1:10" s="32" customFormat="1" x14ac:dyDescent="0.3">
      <c r="A5127" s="32">
        <v>2015</v>
      </c>
      <c r="B5127" s="32" t="s">
        <v>39</v>
      </c>
      <c r="C5127" s="32" t="str">
        <f>VLOOKUP(B5127,lookup!A:C,3,FALSE)</f>
        <v>Non Metropolitan Fire Authorities</v>
      </c>
      <c r="D5127" s="32" t="str">
        <f>VLOOKUP(B5127,lookup!A:D,4,FALSE)</f>
        <v>E31000014</v>
      </c>
      <c r="E5127" s="32" t="s">
        <v>176</v>
      </c>
      <c r="F5127" s="32" t="s">
        <v>157</v>
      </c>
      <c r="G5127" s="57">
        <v>14</v>
      </c>
      <c r="H5127" s="145"/>
      <c r="I5127" s="144">
        <v>14</v>
      </c>
      <c r="J5127" s="146">
        <f t="shared" si="57"/>
        <v>0</v>
      </c>
    </row>
    <row r="5128" spans="1:10" s="32" customFormat="1" x14ac:dyDescent="0.3">
      <c r="A5128" s="32">
        <v>2015</v>
      </c>
      <c r="B5128" s="32" t="s">
        <v>39</v>
      </c>
      <c r="C5128" s="32" t="str">
        <f>VLOOKUP(B5128,lookup!A:C,3,FALSE)</f>
        <v>Non Metropolitan Fire Authorities</v>
      </c>
      <c r="D5128" s="32" t="str">
        <f>VLOOKUP(B5128,lookup!A:D,4,FALSE)</f>
        <v>E31000014</v>
      </c>
      <c r="E5128" s="32" t="s">
        <v>175</v>
      </c>
      <c r="F5128" s="32" t="s">
        <v>158</v>
      </c>
      <c r="G5128" s="57">
        <v>274</v>
      </c>
      <c r="H5128" s="145"/>
      <c r="I5128" s="144">
        <v>274</v>
      </c>
      <c r="J5128" s="146">
        <f t="shared" si="57"/>
        <v>0</v>
      </c>
    </row>
    <row r="5129" spans="1:10" s="32" customFormat="1" x14ac:dyDescent="0.3">
      <c r="A5129" s="32">
        <v>2015</v>
      </c>
      <c r="B5129" s="32" t="s">
        <v>39</v>
      </c>
      <c r="C5129" s="32" t="str">
        <f>VLOOKUP(B5129,lookup!A:C,3,FALSE)</f>
        <v>Non Metropolitan Fire Authorities</v>
      </c>
      <c r="D5129" s="32" t="str">
        <f>VLOOKUP(B5129,lookup!A:D,4,FALSE)</f>
        <v>E31000014</v>
      </c>
      <c r="E5129" s="32" t="s">
        <v>177</v>
      </c>
      <c r="F5129" s="32" t="s">
        <v>158</v>
      </c>
      <c r="G5129" s="57">
        <v>4</v>
      </c>
      <c r="H5129" s="145"/>
      <c r="I5129" s="144">
        <v>4</v>
      </c>
      <c r="J5129" s="146">
        <f t="shared" si="57"/>
        <v>0</v>
      </c>
    </row>
    <row r="5130" spans="1:10" s="32" customFormat="1" x14ac:dyDescent="0.3">
      <c r="A5130" s="32">
        <v>2015</v>
      </c>
      <c r="B5130" s="32" t="s">
        <v>39</v>
      </c>
      <c r="C5130" s="32" t="str">
        <f>VLOOKUP(B5130,lookup!A:C,3,FALSE)</f>
        <v>Non Metropolitan Fire Authorities</v>
      </c>
      <c r="D5130" s="32" t="str">
        <f>VLOOKUP(B5130,lookup!A:D,4,FALSE)</f>
        <v>E31000014</v>
      </c>
      <c r="E5130" s="32" t="s">
        <v>178</v>
      </c>
      <c r="F5130" s="32" t="s">
        <v>158</v>
      </c>
      <c r="G5130" s="57">
        <v>0</v>
      </c>
      <c r="H5130" s="145"/>
      <c r="I5130" s="144">
        <v>0</v>
      </c>
      <c r="J5130" s="146">
        <f t="shared" si="57"/>
        <v>0</v>
      </c>
    </row>
    <row r="5131" spans="1:10" s="32" customFormat="1" x14ac:dyDescent="0.3">
      <c r="A5131" s="32">
        <v>2015</v>
      </c>
      <c r="B5131" s="32" t="s">
        <v>39</v>
      </c>
      <c r="C5131" s="32" t="str">
        <f>VLOOKUP(B5131,lookup!A:C,3,FALSE)</f>
        <v>Non Metropolitan Fire Authorities</v>
      </c>
      <c r="D5131" s="32" t="str">
        <f>VLOOKUP(B5131,lookup!A:D,4,FALSE)</f>
        <v>E31000014</v>
      </c>
      <c r="E5131" s="32" t="s">
        <v>179</v>
      </c>
      <c r="F5131" s="32" t="s">
        <v>158</v>
      </c>
      <c r="G5131" s="57">
        <v>0</v>
      </c>
      <c r="H5131" s="145"/>
      <c r="I5131" s="144">
        <v>0</v>
      </c>
      <c r="J5131" s="146">
        <f t="shared" si="57"/>
        <v>0</v>
      </c>
    </row>
    <row r="5132" spans="1:10" s="32" customFormat="1" x14ac:dyDescent="0.3">
      <c r="A5132" s="32">
        <v>2015</v>
      </c>
      <c r="B5132" s="32" t="s">
        <v>39</v>
      </c>
      <c r="C5132" s="32" t="str">
        <f>VLOOKUP(B5132,lookup!A:C,3,FALSE)</f>
        <v>Non Metropolitan Fire Authorities</v>
      </c>
      <c r="D5132" s="32" t="str">
        <f>VLOOKUP(B5132,lookup!A:D,4,FALSE)</f>
        <v>E31000014</v>
      </c>
      <c r="E5132" s="32" t="s">
        <v>1087</v>
      </c>
      <c r="F5132" s="32" t="s">
        <v>158</v>
      </c>
      <c r="G5132" s="57">
        <v>0</v>
      </c>
      <c r="H5132" s="145"/>
      <c r="I5132" s="144">
        <v>0</v>
      </c>
      <c r="J5132" s="146">
        <f t="shared" si="57"/>
        <v>0</v>
      </c>
    </row>
    <row r="5133" spans="1:10" s="32" customFormat="1" x14ac:dyDescent="0.3">
      <c r="A5133" s="32">
        <v>2015</v>
      </c>
      <c r="B5133" s="32" t="s">
        <v>39</v>
      </c>
      <c r="C5133" s="32" t="str">
        <f>VLOOKUP(B5133,lookup!A:C,3,FALSE)</f>
        <v>Non Metropolitan Fire Authorities</v>
      </c>
      <c r="D5133" s="32" t="str">
        <f>VLOOKUP(B5133,lookup!A:D,4,FALSE)</f>
        <v>E31000014</v>
      </c>
      <c r="E5133" s="32" t="s">
        <v>176</v>
      </c>
      <c r="F5133" s="32" t="s">
        <v>158</v>
      </c>
      <c r="G5133" s="57">
        <v>5</v>
      </c>
      <c r="H5133" s="145"/>
      <c r="I5133" s="144">
        <v>5</v>
      </c>
      <c r="J5133" s="146">
        <f t="shared" si="57"/>
        <v>0</v>
      </c>
    </row>
    <row r="5134" spans="1:10" s="32" customFormat="1" x14ac:dyDescent="0.3">
      <c r="A5134" s="32">
        <v>2015</v>
      </c>
      <c r="B5134" s="32" t="s">
        <v>39</v>
      </c>
      <c r="C5134" s="32" t="str">
        <f>VLOOKUP(B5134,lookup!A:C,3,FALSE)</f>
        <v>Non Metropolitan Fire Authorities</v>
      </c>
      <c r="D5134" s="32" t="str">
        <f>VLOOKUP(B5134,lookup!A:D,4,FALSE)</f>
        <v>E31000014</v>
      </c>
      <c r="E5134" s="32" t="s">
        <v>175</v>
      </c>
      <c r="F5134" s="32" t="s">
        <v>149</v>
      </c>
      <c r="G5134" s="57">
        <v>35</v>
      </c>
      <c r="H5134" s="145"/>
      <c r="I5134" s="144">
        <v>35</v>
      </c>
      <c r="J5134" s="146">
        <f t="shared" si="57"/>
        <v>0</v>
      </c>
    </row>
    <row r="5135" spans="1:10" s="32" customFormat="1" x14ac:dyDescent="0.3">
      <c r="A5135" s="32">
        <v>2015</v>
      </c>
      <c r="B5135" s="32" t="s">
        <v>39</v>
      </c>
      <c r="C5135" s="32" t="str">
        <f>VLOOKUP(B5135,lookup!A:C,3,FALSE)</f>
        <v>Non Metropolitan Fire Authorities</v>
      </c>
      <c r="D5135" s="32" t="str">
        <f>VLOOKUP(B5135,lookup!A:D,4,FALSE)</f>
        <v>E31000014</v>
      </c>
      <c r="E5135" s="32" t="s">
        <v>177</v>
      </c>
      <c r="F5135" s="32" t="s">
        <v>149</v>
      </c>
      <c r="G5135" s="57">
        <v>5</v>
      </c>
      <c r="H5135" s="145"/>
      <c r="I5135" s="144">
        <v>5</v>
      </c>
      <c r="J5135" s="146">
        <f t="shared" si="57"/>
        <v>0</v>
      </c>
    </row>
    <row r="5136" spans="1:10" s="32" customFormat="1" x14ac:dyDescent="0.3">
      <c r="A5136" s="32">
        <v>2015</v>
      </c>
      <c r="B5136" s="32" t="s">
        <v>39</v>
      </c>
      <c r="C5136" s="32" t="str">
        <f>VLOOKUP(B5136,lookup!A:C,3,FALSE)</f>
        <v>Non Metropolitan Fire Authorities</v>
      </c>
      <c r="D5136" s="32" t="str">
        <f>VLOOKUP(B5136,lookup!A:D,4,FALSE)</f>
        <v>E31000014</v>
      </c>
      <c r="E5136" s="32" t="s">
        <v>178</v>
      </c>
      <c r="F5136" s="32" t="s">
        <v>149</v>
      </c>
      <c r="G5136" s="57">
        <v>0</v>
      </c>
      <c r="H5136" s="145"/>
      <c r="I5136" s="144">
        <v>0</v>
      </c>
      <c r="J5136" s="146">
        <f t="shared" si="57"/>
        <v>0</v>
      </c>
    </row>
    <row r="5137" spans="1:10" s="32" customFormat="1" x14ac:dyDescent="0.3">
      <c r="A5137" s="32">
        <v>2015</v>
      </c>
      <c r="B5137" s="32" t="s">
        <v>39</v>
      </c>
      <c r="C5137" s="32" t="str">
        <f>VLOOKUP(B5137,lookup!A:C,3,FALSE)</f>
        <v>Non Metropolitan Fire Authorities</v>
      </c>
      <c r="D5137" s="32" t="str">
        <f>VLOOKUP(B5137,lookup!A:D,4,FALSE)</f>
        <v>E31000014</v>
      </c>
      <c r="E5137" s="32" t="s">
        <v>179</v>
      </c>
      <c r="F5137" s="32" t="s">
        <v>149</v>
      </c>
      <c r="G5137" s="57">
        <v>0</v>
      </c>
      <c r="H5137" s="145"/>
      <c r="I5137" s="144">
        <v>0</v>
      </c>
      <c r="J5137" s="146">
        <f t="shared" si="57"/>
        <v>0</v>
      </c>
    </row>
    <row r="5138" spans="1:10" s="32" customFormat="1" x14ac:dyDescent="0.3">
      <c r="A5138" s="32">
        <v>2015</v>
      </c>
      <c r="B5138" s="32" t="s">
        <v>39</v>
      </c>
      <c r="C5138" s="32" t="str">
        <f>VLOOKUP(B5138,lookup!A:C,3,FALSE)</f>
        <v>Non Metropolitan Fire Authorities</v>
      </c>
      <c r="D5138" s="32" t="str">
        <f>VLOOKUP(B5138,lookup!A:D,4,FALSE)</f>
        <v>E31000014</v>
      </c>
      <c r="E5138" s="32" t="s">
        <v>1087</v>
      </c>
      <c r="F5138" s="32" t="s">
        <v>149</v>
      </c>
      <c r="G5138" s="57">
        <v>0</v>
      </c>
      <c r="H5138" s="145"/>
      <c r="I5138" s="144">
        <v>0</v>
      </c>
      <c r="J5138" s="146">
        <f t="shared" si="57"/>
        <v>0</v>
      </c>
    </row>
    <row r="5139" spans="1:10" s="32" customFormat="1" x14ac:dyDescent="0.3">
      <c r="A5139" s="32">
        <v>2015</v>
      </c>
      <c r="B5139" s="32" t="s">
        <v>39</v>
      </c>
      <c r="C5139" s="32" t="str">
        <f>VLOOKUP(B5139,lookup!A:C,3,FALSE)</f>
        <v>Non Metropolitan Fire Authorities</v>
      </c>
      <c r="D5139" s="32" t="str">
        <f>VLOOKUP(B5139,lookup!A:D,4,FALSE)</f>
        <v>E31000014</v>
      </c>
      <c r="E5139" s="32" t="s">
        <v>176</v>
      </c>
      <c r="F5139" s="32" t="s">
        <v>149</v>
      </c>
      <c r="G5139" s="57">
        <v>4</v>
      </c>
      <c r="H5139" s="145"/>
      <c r="I5139" s="144">
        <v>4</v>
      </c>
      <c r="J5139" s="146">
        <f t="shared" si="57"/>
        <v>0</v>
      </c>
    </row>
    <row r="5140" spans="1:10" s="32" customFormat="1" x14ac:dyDescent="0.3">
      <c r="A5140" s="32">
        <v>2015</v>
      </c>
      <c r="B5140" s="32" t="s">
        <v>39</v>
      </c>
      <c r="C5140" s="32" t="str">
        <f>VLOOKUP(B5140,lookup!A:C,3,FALSE)</f>
        <v>Non Metropolitan Fire Authorities</v>
      </c>
      <c r="D5140" s="32" t="str">
        <f>VLOOKUP(B5140,lookup!A:D,4,FALSE)</f>
        <v>E31000014</v>
      </c>
      <c r="E5140" s="32" t="s">
        <v>175</v>
      </c>
      <c r="F5140" s="32" t="s">
        <v>150</v>
      </c>
      <c r="G5140" s="57">
        <v>139</v>
      </c>
      <c r="H5140" s="145"/>
      <c r="I5140" s="144">
        <v>139</v>
      </c>
      <c r="J5140" s="146">
        <f t="shared" si="57"/>
        <v>0</v>
      </c>
    </row>
    <row r="5141" spans="1:10" s="32" customFormat="1" x14ac:dyDescent="0.3">
      <c r="A5141" s="32">
        <v>2015</v>
      </c>
      <c r="B5141" s="32" t="s">
        <v>39</v>
      </c>
      <c r="C5141" s="32" t="str">
        <f>VLOOKUP(B5141,lookup!A:C,3,FALSE)</f>
        <v>Non Metropolitan Fire Authorities</v>
      </c>
      <c r="D5141" s="32" t="str">
        <f>VLOOKUP(B5141,lookup!A:D,4,FALSE)</f>
        <v>E31000014</v>
      </c>
      <c r="E5141" s="32" t="s">
        <v>177</v>
      </c>
      <c r="F5141" s="32" t="s">
        <v>150</v>
      </c>
      <c r="G5141" s="57">
        <v>3</v>
      </c>
      <c r="H5141" s="145"/>
      <c r="I5141" s="144">
        <v>3</v>
      </c>
      <c r="J5141" s="146">
        <f t="shared" si="57"/>
        <v>0</v>
      </c>
    </row>
    <row r="5142" spans="1:10" s="32" customFormat="1" x14ac:dyDescent="0.3">
      <c r="A5142" s="32">
        <v>2015</v>
      </c>
      <c r="B5142" s="32" t="s">
        <v>39</v>
      </c>
      <c r="C5142" s="32" t="str">
        <f>VLOOKUP(B5142,lookup!A:C,3,FALSE)</f>
        <v>Non Metropolitan Fire Authorities</v>
      </c>
      <c r="D5142" s="32" t="str">
        <f>VLOOKUP(B5142,lookup!A:D,4,FALSE)</f>
        <v>E31000014</v>
      </c>
      <c r="E5142" s="32" t="s">
        <v>178</v>
      </c>
      <c r="F5142" s="32" t="s">
        <v>150</v>
      </c>
      <c r="G5142" s="57">
        <v>3</v>
      </c>
      <c r="H5142" s="145"/>
      <c r="I5142" s="144">
        <v>3</v>
      </c>
      <c r="J5142" s="146">
        <f t="shared" si="57"/>
        <v>0</v>
      </c>
    </row>
    <row r="5143" spans="1:10" s="32" customFormat="1" x14ac:dyDescent="0.3">
      <c r="A5143" s="32">
        <v>2015</v>
      </c>
      <c r="B5143" s="32" t="s">
        <v>39</v>
      </c>
      <c r="C5143" s="32" t="str">
        <f>VLOOKUP(B5143,lookup!A:C,3,FALSE)</f>
        <v>Non Metropolitan Fire Authorities</v>
      </c>
      <c r="D5143" s="32" t="str">
        <f>VLOOKUP(B5143,lookup!A:D,4,FALSE)</f>
        <v>E31000014</v>
      </c>
      <c r="E5143" s="32" t="s">
        <v>179</v>
      </c>
      <c r="F5143" s="32" t="s">
        <v>150</v>
      </c>
      <c r="G5143" s="57">
        <v>0</v>
      </c>
      <c r="H5143" s="145"/>
      <c r="I5143" s="144">
        <v>0</v>
      </c>
      <c r="J5143" s="146">
        <f t="shared" si="57"/>
        <v>0</v>
      </c>
    </row>
    <row r="5144" spans="1:10" s="32" customFormat="1" x14ac:dyDescent="0.3">
      <c r="A5144" s="32">
        <v>2015</v>
      </c>
      <c r="B5144" s="32" t="s">
        <v>39</v>
      </c>
      <c r="C5144" s="32" t="str">
        <f>VLOOKUP(B5144,lookup!A:C,3,FALSE)</f>
        <v>Non Metropolitan Fire Authorities</v>
      </c>
      <c r="D5144" s="32" t="str">
        <f>VLOOKUP(B5144,lookup!A:D,4,FALSE)</f>
        <v>E31000014</v>
      </c>
      <c r="E5144" s="32" t="s">
        <v>1087</v>
      </c>
      <c r="F5144" s="32" t="s">
        <v>150</v>
      </c>
      <c r="G5144" s="57">
        <v>0</v>
      </c>
      <c r="H5144" s="145"/>
      <c r="I5144" s="144">
        <v>0</v>
      </c>
      <c r="J5144" s="146">
        <f t="shared" si="57"/>
        <v>0</v>
      </c>
    </row>
    <row r="5145" spans="1:10" s="32" customFormat="1" x14ac:dyDescent="0.3">
      <c r="A5145" s="32">
        <v>2015</v>
      </c>
      <c r="B5145" s="32" t="s">
        <v>39</v>
      </c>
      <c r="C5145" s="32" t="str">
        <f>VLOOKUP(B5145,lookup!A:C,3,FALSE)</f>
        <v>Non Metropolitan Fire Authorities</v>
      </c>
      <c r="D5145" s="32" t="str">
        <f>VLOOKUP(B5145,lookup!A:D,4,FALSE)</f>
        <v>E31000014</v>
      </c>
      <c r="E5145" s="32" t="s">
        <v>176</v>
      </c>
      <c r="F5145" s="32" t="s">
        <v>150</v>
      </c>
      <c r="G5145" s="57">
        <v>3</v>
      </c>
      <c r="H5145" s="145"/>
      <c r="I5145" s="144">
        <v>3</v>
      </c>
      <c r="J5145" s="146">
        <f t="shared" si="57"/>
        <v>0</v>
      </c>
    </row>
    <row r="5146" spans="1:10" s="32" customFormat="1" x14ac:dyDescent="0.3">
      <c r="A5146" s="32">
        <v>2015</v>
      </c>
      <c r="B5146" s="32" t="s">
        <v>42</v>
      </c>
      <c r="C5146" s="32" t="str">
        <f>VLOOKUP(B5146,lookup!A:C,3,FALSE)</f>
        <v>Non Metropolitan Fire Authorities</v>
      </c>
      <c r="D5146" s="32" t="str">
        <f>VLOOKUP(B5146,lookup!A:D,4,FALSE)</f>
        <v>E31000015</v>
      </c>
      <c r="E5146" s="32" t="s">
        <v>175</v>
      </c>
      <c r="F5146" s="32" t="s">
        <v>157</v>
      </c>
      <c r="G5146" s="57">
        <v>258</v>
      </c>
      <c r="H5146" s="145"/>
      <c r="I5146" s="144">
        <v>258</v>
      </c>
      <c r="J5146" s="146">
        <f t="shared" si="57"/>
        <v>0</v>
      </c>
    </row>
    <row r="5147" spans="1:10" s="32" customFormat="1" x14ac:dyDescent="0.3">
      <c r="A5147" s="32">
        <v>2015</v>
      </c>
      <c r="B5147" s="32" t="s">
        <v>42</v>
      </c>
      <c r="C5147" s="32" t="str">
        <f>VLOOKUP(B5147,lookup!A:C,3,FALSE)</f>
        <v>Non Metropolitan Fire Authorities</v>
      </c>
      <c r="D5147" s="32" t="str">
        <f>VLOOKUP(B5147,lookup!A:D,4,FALSE)</f>
        <v>E31000015</v>
      </c>
      <c r="E5147" s="32" t="s">
        <v>177</v>
      </c>
      <c r="F5147" s="32" t="s">
        <v>157</v>
      </c>
      <c r="G5147" s="57">
        <v>3</v>
      </c>
      <c r="H5147" s="145"/>
      <c r="I5147" s="144">
        <v>3</v>
      </c>
      <c r="J5147" s="146">
        <f t="shared" si="57"/>
        <v>0</v>
      </c>
    </row>
    <row r="5148" spans="1:10" s="32" customFormat="1" x14ac:dyDescent="0.3">
      <c r="A5148" s="32">
        <v>2015</v>
      </c>
      <c r="B5148" s="32" t="s">
        <v>42</v>
      </c>
      <c r="C5148" s="32" t="str">
        <f>VLOOKUP(B5148,lookup!A:C,3,FALSE)</f>
        <v>Non Metropolitan Fire Authorities</v>
      </c>
      <c r="D5148" s="32" t="str">
        <f>VLOOKUP(B5148,lookup!A:D,4,FALSE)</f>
        <v>E31000015</v>
      </c>
      <c r="E5148" s="32" t="s">
        <v>178</v>
      </c>
      <c r="F5148" s="32" t="s">
        <v>157</v>
      </c>
      <c r="G5148" s="57">
        <v>0</v>
      </c>
      <c r="H5148" s="145"/>
      <c r="I5148" s="144">
        <v>0</v>
      </c>
      <c r="J5148" s="146">
        <f t="shared" si="57"/>
        <v>0</v>
      </c>
    </row>
    <row r="5149" spans="1:10" s="32" customFormat="1" x14ac:dyDescent="0.3">
      <c r="A5149" s="32">
        <v>2015</v>
      </c>
      <c r="B5149" s="32" t="s">
        <v>42</v>
      </c>
      <c r="C5149" s="32" t="str">
        <f>VLOOKUP(B5149,lookup!A:C,3,FALSE)</f>
        <v>Non Metropolitan Fire Authorities</v>
      </c>
      <c r="D5149" s="32" t="str">
        <f>VLOOKUP(B5149,lookup!A:D,4,FALSE)</f>
        <v>E31000015</v>
      </c>
      <c r="E5149" s="32" t="s">
        <v>179</v>
      </c>
      <c r="F5149" s="32" t="s">
        <v>157</v>
      </c>
      <c r="G5149" s="57">
        <v>1</v>
      </c>
      <c r="H5149" s="145"/>
      <c r="I5149" s="144">
        <v>1</v>
      </c>
      <c r="J5149" s="146">
        <f t="shared" si="57"/>
        <v>0</v>
      </c>
    </row>
    <row r="5150" spans="1:10" s="32" customFormat="1" x14ac:dyDescent="0.3">
      <c r="A5150" s="32">
        <v>2015</v>
      </c>
      <c r="B5150" s="32" t="s">
        <v>42</v>
      </c>
      <c r="C5150" s="32" t="str">
        <f>VLOOKUP(B5150,lookup!A:C,3,FALSE)</f>
        <v>Non Metropolitan Fire Authorities</v>
      </c>
      <c r="D5150" s="32" t="str">
        <f>VLOOKUP(B5150,lookup!A:D,4,FALSE)</f>
        <v>E31000015</v>
      </c>
      <c r="E5150" s="32" t="s">
        <v>1087</v>
      </c>
      <c r="F5150" s="32" t="s">
        <v>157</v>
      </c>
      <c r="G5150" s="57">
        <v>0</v>
      </c>
      <c r="H5150" s="145"/>
      <c r="I5150" s="144">
        <v>0</v>
      </c>
      <c r="J5150" s="146">
        <f t="shared" si="57"/>
        <v>0</v>
      </c>
    </row>
    <row r="5151" spans="1:10" s="32" customFormat="1" x14ac:dyDescent="0.3">
      <c r="A5151" s="32">
        <v>2015</v>
      </c>
      <c r="B5151" s="32" t="s">
        <v>42</v>
      </c>
      <c r="C5151" s="32" t="str">
        <f>VLOOKUP(B5151,lookup!A:C,3,FALSE)</f>
        <v>Non Metropolitan Fire Authorities</v>
      </c>
      <c r="D5151" s="32" t="str">
        <f>VLOOKUP(B5151,lookup!A:D,4,FALSE)</f>
        <v>E31000015</v>
      </c>
      <c r="E5151" s="32" t="s">
        <v>176</v>
      </c>
      <c r="F5151" s="32" t="s">
        <v>157</v>
      </c>
      <c r="G5151" s="57">
        <v>497</v>
      </c>
      <c r="H5151" s="145"/>
      <c r="I5151" s="144">
        <v>497</v>
      </c>
      <c r="J5151" s="146">
        <f t="shared" si="57"/>
        <v>0</v>
      </c>
    </row>
    <row r="5152" spans="1:10" s="32" customFormat="1" x14ac:dyDescent="0.3">
      <c r="A5152" s="32">
        <v>2015</v>
      </c>
      <c r="B5152" s="32" t="s">
        <v>42</v>
      </c>
      <c r="C5152" s="32" t="str">
        <f>VLOOKUP(B5152,lookup!A:C,3,FALSE)</f>
        <v>Non Metropolitan Fire Authorities</v>
      </c>
      <c r="D5152" s="32" t="str">
        <f>VLOOKUP(B5152,lookup!A:D,4,FALSE)</f>
        <v>E31000015</v>
      </c>
      <c r="E5152" s="32" t="s">
        <v>175</v>
      </c>
      <c r="F5152" s="32" t="s">
        <v>158</v>
      </c>
      <c r="G5152" s="57">
        <v>264</v>
      </c>
      <c r="H5152" s="145"/>
      <c r="I5152" s="144">
        <v>264</v>
      </c>
      <c r="J5152" s="146">
        <f t="shared" si="57"/>
        <v>0</v>
      </c>
    </row>
    <row r="5153" spans="1:10" s="32" customFormat="1" x14ac:dyDescent="0.3">
      <c r="A5153" s="32">
        <v>2015</v>
      </c>
      <c r="B5153" s="32" t="s">
        <v>42</v>
      </c>
      <c r="C5153" s="32" t="str">
        <f>VLOOKUP(B5153,lookup!A:C,3,FALSE)</f>
        <v>Non Metropolitan Fire Authorities</v>
      </c>
      <c r="D5153" s="32" t="str">
        <f>VLOOKUP(B5153,lookup!A:D,4,FALSE)</f>
        <v>E31000015</v>
      </c>
      <c r="E5153" s="32" t="s">
        <v>177</v>
      </c>
      <c r="F5153" s="32" t="s">
        <v>158</v>
      </c>
      <c r="G5153" s="57">
        <v>3</v>
      </c>
      <c r="H5153" s="145"/>
      <c r="I5153" s="144">
        <v>3</v>
      </c>
      <c r="J5153" s="146">
        <f t="shared" si="57"/>
        <v>0</v>
      </c>
    </row>
    <row r="5154" spans="1:10" s="32" customFormat="1" x14ac:dyDescent="0.3">
      <c r="A5154" s="32">
        <v>2015</v>
      </c>
      <c r="B5154" s="32" t="s">
        <v>42</v>
      </c>
      <c r="C5154" s="32" t="str">
        <f>VLOOKUP(B5154,lookup!A:C,3,FALSE)</f>
        <v>Non Metropolitan Fire Authorities</v>
      </c>
      <c r="D5154" s="32" t="str">
        <f>VLOOKUP(B5154,lookup!A:D,4,FALSE)</f>
        <v>E31000015</v>
      </c>
      <c r="E5154" s="32" t="s">
        <v>178</v>
      </c>
      <c r="F5154" s="32" t="s">
        <v>158</v>
      </c>
      <c r="G5154" s="57">
        <v>0</v>
      </c>
      <c r="H5154" s="145"/>
      <c r="I5154" s="144">
        <v>0</v>
      </c>
      <c r="J5154" s="146">
        <f t="shared" si="57"/>
        <v>0</v>
      </c>
    </row>
    <row r="5155" spans="1:10" s="32" customFormat="1" x14ac:dyDescent="0.3">
      <c r="A5155" s="32">
        <v>2015</v>
      </c>
      <c r="B5155" s="32" t="s">
        <v>42</v>
      </c>
      <c r="C5155" s="32" t="str">
        <f>VLOOKUP(B5155,lookup!A:C,3,FALSE)</f>
        <v>Non Metropolitan Fire Authorities</v>
      </c>
      <c r="D5155" s="32" t="str">
        <f>VLOOKUP(B5155,lookup!A:D,4,FALSE)</f>
        <v>E31000015</v>
      </c>
      <c r="E5155" s="32" t="s">
        <v>179</v>
      </c>
      <c r="F5155" s="32" t="s">
        <v>158</v>
      </c>
      <c r="G5155" s="57">
        <v>0</v>
      </c>
      <c r="H5155" s="145"/>
      <c r="I5155" s="144">
        <v>0</v>
      </c>
      <c r="J5155" s="146">
        <f t="shared" si="57"/>
        <v>0</v>
      </c>
    </row>
    <row r="5156" spans="1:10" s="32" customFormat="1" x14ac:dyDescent="0.3">
      <c r="A5156" s="32">
        <v>2015</v>
      </c>
      <c r="B5156" s="32" t="s">
        <v>42</v>
      </c>
      <c r="C5156" s="32" t="str">
        <f>VLOOKUP(B5156,lookup!A:C,3,FALSE)</f>
        <v>Non Metropolitan Fire Authorities</v>
      </c>
      <c r="D5156" s="32" t="str">
        <f>VLOOKUP(B5156,lookup!A:D,4,FALSE)</f>
        <v>E31000015</v>
      </c>
      <c r="E5156" s="32" t="s">
        <v>1087</v>
      </c>
      <c r="F5156" s="32" t="s">
        <v>158</v>
      </c>
      <c r="G5156" s="57">
        <v>0</v>
      </c>
      <c r="H5156" s="145"/>
      <c r="I5156" s="144">
        <v>0</v>
      </c>
      <c r="J5156" s="146">
        <f t="shared" si="57"/>
        <v>0</v>
      </c>
    </row>
    <row r="5157" spans="1:10" s="32" customFormat="1" x14ac:dyDescent="0.3">
      <c r="A5157" s="32">
        <v>2015</v>
      </c>
      <c r="B5157" s="32" t="s">
        <v>42</v>
      </c>
      <c r="C5157" s="32" t="str">
        <f>VLOOKUP(B5157,lookup!A:C,3,FALSE)</f>
        <v>Non Metropolitan Fire Authorities</v>
      </c>
      <c r="D5157" s="32" t="str">
        <f>VLOOKUP(B5157,lookup!A:D,4,FALSE)</f>
        <v>E31000015</v>
      </c>
      <c r="E5157" s="32" t="s">
        <v>176</v>
      </c>
      <c r="F5157" s="32" t="s">
        <v>158</v>
      </c>
      <c r="G5157" s="57">
        <v>223</v>
      </c>
      <c r="H5157" s="145"/>
      <c r="I5157" s="144">
        <v>223</v>
      </c>
      <c r="J5157" s="146">
        <f t="shared" si="57"/>
        <v>0</v>
      </c>
    </row>
    <row r="5158" spans="1:10" x14ac:dyDescent="0.3">
      <c r="A5158" s="32">
        <v>2015</v>
      </c>
      <c r="B5158" s="32" t="s">
        <v>42</v>
      </c>
      <c r="C5158" s="32" t="str">
        <f>VLOOKUP(B5158,lookup!A:C,3,FALSE)</f>
        <v>Non Metropolitan Fire Authorities</v>
      </c>
      <c r="D5158" s="32" t="str">
        <f>VLOOKUP(B5158,lookup!A:D,4,FALSE)</f>
        <v>E31000015</v>
      </c>
      <c r="E5158" s="32" t="s">
        <v>175</v>
      </c>
      <c r="F5158" s="32" t="s">
        <v>149</v>
      </c>
      <c r="G5158" s="57">
        <v>21</v>
      </c>
      <c r="H5158" s="145"/>
      <c r="I5158" s="144">
        <v>21</v>
      </c>
      <c r="J5158" s="146">
        <f t="shared" si="57"/>
        <v>0</v>
      </c>
    </row>
    <row r="5159" spans="1:10" x14ac:dyDescent="0.3">
      <c r="A5159" s="32">
        <v>2015</v>
      </c>
      <c r="B5159" s="32" t="s">
        <v>42</v>
      </c>
      <c r="C5159" s="32" t="str">
        <f>VLOOKUP(B5159,lookup!A:C,3,FALSE)</f>
        <v>Non Metropolitan Fire Authorities</v>
      </c>
      <c r="D5159" s="32" t="str">
        <f>VLOOKUP(B5159,lookup!A:D,4,FALSE)</f>
        <v>E31000015</v>
      </c>
      <c r="E5159" s="32" t="s">
        <v>177</v>
      </c>
      <c r="F5159" s="32" t="s">
        <v>149</v>
      </c>
      <c r="G5159" s="57">
        <v>1</v>
      </c>
      <c r="H5159" s="145"/>
      <c r="I5159" s="144">
        <v>1</v>
      </c>
      <c r="J5159" s="146">
        <f t="shared" si="57"/>
        <v>0</v>
      </c>
    </row>
    <row r="5160" spans="1:10" x14ac:dyDescent="0.3">
      <c r="A5160" s="32">
        <v>2015</v>
      </c>
      <c r="B5160" s="32" t="s">
        <v>42</v>
      </c>
      <c r="C5160" s="32" t="str">
        <f>VLOOKUP(B5160,lookup!A:C,3,FALSE)</f>
        <v>Non Metropolitan Fire Authorities</v>
      </c>
      <c r="D5160" s="32" t="str">
        <f>VLOOKUP(B5160,lookup!A:D,4,FALSE)</f>
        <v>E31000015</v>
      </c>
      <c r="E5160" s="32" t="s">
        <v>178</v>
      </c>
      <c r="F5160" s="32" t="s">
        <v>149</v>
      </c>
      <c r="G5160" s="57">
        <v>0</v>
      </c>
      <c r="H5160" s="145"/>
      <c r="I5160" s="144">
        <v>0</v>
      </c>
      <c r="J5160" s="146">
        <f t="shared" si="57"/>
        <v>0</v>
      </c>
    </row>
    <row r="5161" spans="1:10" x14ac:dyDescent="0.3">
      <c r="A5161" s="32">
        <v>2015</v>
      </c>
      <c r="B5161" s="32" t="s">
        <v>42</v>
      </c>
      <c r="C5161" s="32" t="str">
        <f>VLOOKUP(B5161,lookup!A:C,3,FALSE)</f>
        <v>Non Metropolitan Fire Authorities</v>
      </c>
      <c r="D5161" s="32" t="str">
        <f>VLOOKUP(B5161,lookup!A:D,4,FALSE)</f>
        <v>E31000015</v>
      </c>
      <c r="E5161" s="32" t="s">
        <v>179</v>
      </c>
      <c r="F5161" s="32" t="s">
        <v>149</v>
      </c>
      <c r="G5161" s="57">
        <v>0</v>
      </c>
      <c r="H5161" s="145"/>
      <c r="I5161" s="144">
        <v>0</v>
      </c>
      <c r="J5161" s="146">
        <f t="shared" si="57"/>
        <v>0</v>
      </c>
    </row>
    <row r="5162" spans="1:10" x14ac:dyDescent="0.3">
      <c r="A5162" s="32">
        <v>2015</v>
      </c>
      <c r="B5162" s="32" t="s">
        <v>42</v>
      </c>
      <c r="C5162" s="32" t="str">
        <f>VLOOKUP(B5162,lookup!A:C,3,FALSE)</f>
        <v>Non Metropolitan Fire Authorities</v>
      </c>
      <c r="D5162" s="32" t="str">
        <f>VLOOKUP(B5162,lookup!A:D,4,FALSE)</f>
        <v>E31000015</v>
      </c>
      <c r="E5162" s="32" t="s">
        <v>1087</v>
      </c>
      <c r="F5162" s="32" t="s">
        <v>149</v>
      </c>
      <c r="G5162" s="57">
        <v>0</v>
      </c>
      <c r="H5162" s="145"/>
      <c r="I5162" s="144">
        <v>0</v>
      </c>
      <c r="J5162" s="146">
        <f t="shared" si="57"/>
        <v>0</v>
      </c>
    </row>
    <row r="5163" spans="1:10" x14ac:dyDescent="0.3">
      <c r="A5163" s="32">
        <v>2015</v>
      </c>
      <c r="B5163" s="32" t="s">
        <v>42</v>
      </c>
      <c r="C5163" s="32" t="str">
        <f>VLOOKUP(B5163,lookup!A:C,3,FALSE)</f>
        <v>Non Metropolitan Fire Authorities</v>
      </c>
      <c r="D5163" s="32" t="str">
        <f>VLOOKUP(B5163,lookup!A:D,4,FALSE)</f>
        <v>E31000015</v>
      </c>
      <c r="E5163" s="32" t="s">
        <v>176</v>
      </c>
      <c r="F5163" s="32" t="s">
        <v>149</v>
      </c>
      <c r="G5163" s="57">
        <v>15</v>
      </c>
      <c r="H5163" s="145"/>
      <c r="I5163" s="144">
        <v>15</v>
      </c>
      <c r="J5163" s="146">
        <f t="shared" si="57"/>
        <v>0</v>
      </c>
    </row>
    <row r="5164" spans="1:10" x14ac:dyDescent="0.3">
      <c r="A5164" s="32">
        <v>2015</v>
      </c>
      <c r="B5164" s="32" t="s">
        <v>42</v>
      </c>
      <c r="C5164" s="32" t="str">
        <f>VLOOKUP(B5164,lookup!A:C,3,FALSE)</f>
        <v>Non Metropolitan Fire Authorities</v>
      </c>
      <c r="D5164" s="32" t="str">
        <f>VLOOKUP(B5164,lookup!A:D,4,FALSE)</f>
        <v>E31000015</v>
      </c>
      <c r="E5164" s="32" t="s">
        <v>175</v>
      </c>
      <c r="F5164" s="32" t="s">
        <v>150</v>
      </c>
      <c r="G5164" s="57">
        <v>183</v>
      </c>
      <c r="H5164" s="145"/>
      <c r="I5164" s="144">
        <v>183</v>
      </c>
      <c r="J5164" s="146">
        <f t="shared" si="57"/>
        <v>0</v>
      </c>
    </row>
    <row r="5165" spans="1:10" x14ac:dyDescent="0.3">
      <c r="A5165" s="32">
        <v>2015</v>
      </c>
      <c r="B5165" s="32" t="s">
        <v>42</v>
      </c>
      <c r="C5165" s="32" t="str">
        <f>VLOOKUP(B5165,lookup!A:C,3,FALSE)</f>
        <v>Non Metropolitan Fire Authorities</v>
      </c>
      <c r="D5165" s="32" t="str">
        <f>VLOOKUP(B5165,lookup!A:D,4,FALSE)</f>
        <v>E31000015</v>
      </c>
      <c r="E5165" s="32" t="s">
        <v>177</v>
      </c>
      <c r="F5165" s="32" t="s">
        <v>150</v>
      </c>
      <c r="G5165" s="57">
        <v>1</v>
      </c>
      <c r="H5165" s="145"/>
      <c r="I5165" s="144">
        <v>1</v>
      </c>
      <c r="J5165" s="146">
        <f t="shared" si="57"/>
        <v>0</v>
      </c>
    </row>
    <row r="5166" spans="1:10" x14ac:dyDescent="0.3">
      <c r="A5166" s="32">
        <v>2015</v>
      </c>
      <c r="B5166" s="32" t="s">
        <v>42</v>
      </c>
      <c r="C5166" s="32" t="str">
        <f>VLOOKUP(B5166,lookup!A:C,3,FALSE)</f>
        <v>Non Metropolitan Fire Authorities</v>
      </c>
      <c r="D5166" s="32" t="str">
        <f>VLOOKUP(B5166,lookup!A:D,4,FALSE)</f>
        <v>E31000015</v>
      </c>
      <c r="E5166" s="32" t="s">
        <v>178</v>
      </c>
      <c r="F5166" s="32" t="s">
        <v>150</v>
      </c>
      <c r="G5166" s="57">
        <v>0</v>
      </c>
      <c r="H5166" s="145"/>
      <c r="I5166" s="144">
        <v>0</v>
      </c>
      <c r="J5166" s="146">
        <f t="shared" si="57"/>
        <v>0</v>
      </c>
    </row>
    <row r="5167" spans="1:10" x14ac:dyDescent="0.3">
      <c r="A5167" s="32">
        <v>2015</v>
      </c>
      <c r="B5167" s="32" t="s">
        <v>42</v>
      </c>
      <c r="C5167" s="32" t="str">
        <f>VLOOKUP(B5167,lookup!A:C,3,FALSE)</f>
        <v>Non Metropolitan Fire Authorities</v>
      </c>
      <c r="D5167" s="32" t="str">
        <f>VLOOKUP(B5167,lookup!A:D,4,FALSE)</f>
        <v>E31000015</v>
      </c>
      <c r="E5167" s="32" t="s">
        <v>179</v>
      </c>
      <c r="F5167" s="32" t="s">
        <v>150</v>
      </c>
      <c r="G5167" s="57">
        <v>2</v>
      </c>
      <c r="H5167" s="145"/>
      <c r="I5167" s="144">
        <v>2</v>
      </c>
      <c r="J5167" s="146">
        <f t="shared" si="57"/>
        <v>0</v>
      </c>
    </row>
    <row r="5168" spans="1:10" x14ac:dyDescent="0.3">
      <c r="A5168" s="32">
        <v>2015</v>
      </c>
      <c r="B5168" s="32" t="s">
        <v>42</v>
      </c>
      <c r="C5168" s="32" t="str">
        <f>VLOOKUP(B5168,lookup!A:C,3,FALSE)</f>
        <v>Non Metropolitan Fire Authorities</v>
      </c>
      <c r="D5168" s="32" t="str">
        <f>VLOOKUP(B5168,lookup!A:D,4,FALSE)</f>
        <v>E31000015</v>
      </c>
      <c r="E5168" s="32" t="s">
        <v>1087</v>
      </c>
      <c r="F5168" s="32" t="s">
        <v>150</v>
      </c>
      <c r="G5168" s="57">
        <v>0</v>
      </c>
      <c r="H5168" s="145"/>
      <c r="I5168" s="144">
        <v>0</v>
      </c>
      <c r="J5168" s="146">
        <f t="shared" si="57"/>
        <v>0</v>
      </c>
    </row>
    <row r="5169" spans="1:10" x14ac:dyDescent="0.3">
      <c r="A5169" s="32">
        <v>2015</v>
      </c>
      <c r="B5169" s="32" t="s">
        <v>42</v>
      </c>
      <c r="C5169" s="32" t="str">
        <f>VLOOKUP(B5169,lookup!A:C,3,FALSE)</f>
        <v>Non Metropolitan Fire Authorities</v>
      </c>
      <c r="D5169" s="32" t="str">
        <f>VLOOKUP(B5169,lookup!A:D,4,FALSE)</f>
        <v>E31000015</v>
      </c>
      <c r="E5169" s="32" t="s">
        <v>176</v>
      </c>
      <c r="F5169" s="32" t="s">
        <v>150</v>
      </c>
      <c r="G5169" s="57">
        <v>98</v>
      </c>
      <c r="H5169" s="145"/>
      <c r="I5169" s="144">
        <v>98</v>
      </c>
      <c r="J5169" s="146">
        <f t="shared" si="57"/>
        <v>0</v>
      </c>
    </row>
    <row r="5170" spans="1:10" x14ac:dyDescent="0.3">
      <c r="A5170" s="32">
        <v>2015</v>
      </c>
      <c r="B5170" s="32" t="s">
        <v>45</v>
      </c>
      <c r="C5170" s="32" t="str">
        <f>VLOOKUP(B5170,lookup!A:C,3,FALSE)</f>
        <v>Non Metropolitan Fire Authorities</v>
      </c>
      <c r="D5170" s="32" t="str">
        <f>VLOOKUP(B5170,lookup!A:D,4,FALSE)</f>
        <v>E31000016</v>
      </c>
      <c r="E5170" s="32" t="s">
        <v>175</v>
      </c>
      <c r="F5170" s="32" t="s">
        <v>157</v>
      </c>
      <c r="G5170" s="57">
        <v>152</v>
      </c>
      <c r="H5170" s="145"/>
      <c r="I5170" s="144">
        <v>152</v>
      </c>
      <c r="J5170" s="146">
        <f t="shared" si="57"/>
        <v>0</v>
      </c>
    </row>
    <row r="5171" spans="1:10" x14ac:dyDescent="0.3">
      <c r="A5171" s="32">
        <v>2015</v>
      </c>
      <c r="B5171" s="32" t="s">
        <v>45</v>
      </c>
      <c r="C5171" s="32" t="str">
        <f>VLOOKUP(B5171,lookup!A:C,3,FALSE)</f>
        <v>Non Metropolitan Fire Authorities</v>
      </c>
      <c r="D5171" s="32" t="str">
        <f>VLOOKUP(B5171,lookup!A:D,4,FALSE)</f>
        <v>E31000016</v>
      </c>
      <c r="E5171" s="32" t="s">
        <v>177</v>
      </c>
      <c r="F5171" s="32" t="s">
        <v>157</v>
      </c>
      <c r="G5171" s="57">
        <v>6</v>
      </c>
      <c r="H5171" s="145"/>
      <c r="I5171" s="144">
        <v>6</v>
      </c>
      <c r="J5171" s="146">
        <f t="shared" si="57"/>
        <v>0</v>
      </c>
    </row>
    <row r="5172" spans="1:10" x14ac:dyDescent="0.3">
      <c r="A5172" s="32">
        <v>2015</v>
      </c>
      <c r="B5172" s="32" t="s">
        <v>45</v>
      </c>
      <c r="C5172" s="32" t="str">
        <f>VLOOKUP(B5172,lookup!A:C,3,FALSE)</f>
        <v>Non Metropolitan Fire Authorities</v>
      </c>
      <c r="D5172" s="32" t="str">
        <f>VLOOKUP(B5172,lookup!A:D,4,FALSE)</f>
        <v>E31000016</v>
      </c>
      <c r="E5172" s="32" t="s">
        <v>178</v>
      </c>
      <c r="F5172" s="32" t="s">
        <v>157</v>
      </c>
      <c r="G5172" s="57">
        <v>1</v>
      </c>
      <c r="H5172" s="145"/>
      <c r="I5172" s="144">
        <v>1</v>
      </c>
      <c r="J5172" s="146">
        <f t="shared" si="57"/>
        <v>0</v>
      </c>
    </row>
    <row r="5173" spans="1:10" x14ac:dyDescent="0.3">
      <c r="A5173" s="32">
        <v>2015</v>
      </c>
      <c r="B5173" s="32" t="s">
        <v>45</v>
      </c>
      <c r="C5173" s="32" t="str">
        <f>VLOOKUP(B5173,lookup!A:C,3,FALSE)</f>
        <v>Non Metropolitan Fire Authorities</v>
      </c>
      <c r="D5173" s="32" t="str">
        <f>VLOOKUP(B5173,lookup!A:D,4,FALSE)</f>
        <v>E31000016</v>
      </c>
      <c r="E5173" s="32" t="s">
        <v>179</v>
      </c>
      <c r="F5173" s="32" t="s">
        <v>157</v>
      </c>
      <c r="G5173" s="57">
        <v>5</v>
      </c>
      <c r="H5173" s="145"/>
      <c r="I5173" s="144">
        <v>5</v>
      </c>
      <c r="J5173" s="146">
        <f t="shared" si="57"/>
        <v>0</v>
      </c>
    </row>
    <row r="5174" spans="1:10" x14ac:dyDescent="0.3">
      <c r="A5174" s="32">
        <v>2015</v>
      </c>
      <c r="B5174" s="32" t="s">
        <v>45</v>
      </c>
      <c r="C5174" s="32" t="str">
        <f>VLOOKUP(B5174,lookup!A:C,3,FALSE)</f>
        <v>Non Metropolitan Fire Authorities</v>
      </c>
      <c r="D5174" s="32" t="str">
        <f>VLOOKUP(B5174,lookup!A:D,4,FALSE)</f>
        <v>E31000016</v>
      </c>
      <c r="E5174" s="32" t="s">
        <v>1087</v>
      </c>
      <c r="F5174" s="32" t="s">
        <v>157</v>
      </c>
      <c r="G5174" s="57">
        <v>1</v>
      </c>
      <c r="H5174" s="145"/>
      <c r="I5174" s="144">
        <v>1</v>
      </c>
      <c r="J5174" s="146">
        <f t="shared" si="57"/>
        <v>0</v>
      </c>
    </row>
    <row r="5175" spans="1:10" x14ac:dyDescent="0.3">
      <c r="A5175" s="32">
        <v>2015</v>
      </c>
      <c r="B5175" s="32" t="s">
        <v>45</v>
      </c>
      <c r="C5175" s="32" t="str">
        <f>VLOOKUP(B5175,lookup!A:C,3,FALSE)</f>
        <v>Non Metropolitan Fire Authorities</v>
      </c>
      <c r="D5175" s="32" t="str">
        <f>VLOOKUP(B5175,lookup!A:D,4,FALSE)</f>
        <v>E31000016</v>
      </c>
      <c r="E5175" s="32" t="s">
        <v>176</v>
      </c>
      <c r="F5175" s="32" t="s">
        <v>157</v>
      </c>
      <c r="G5175" s="57">
        <v>33</v>
      </c>
      <c r="H5175" s="145"/>
      <c r="I5175" s="144">
        <v>33</v>
      </c>
      <c r="J5175" s="146">
        <f t="shared" si="57"/>
        <v>0</v>
      </c>
    </row>
    <row r="5176" spans="1:10" x14ac:dyDescent="0.3">
      <c r="A5176" s="32">
        <v>2015</v>
      </c>
      <c r="B5176" s="32" t="s">
        <v>45</v>
      </c>
      <c r="C5176" s="32" t="str">
        <f>VLOOKUP(B5176,lookup!A:C,3,FALSE)</f>
        <v>Non Metropolitan Fire Authorities</v>
      </c>
      <c r="D5176" s="32" t="str">
        <f>VLOOKUP(B5176,lookup!A:D,4,FALSE)</f>
        <v>E31000016</v>
      </c>
      <c r="E5176" s="32" t="s">
        <v>175</v>
      </c>
      <c r="F5176" s="32" t="s">
        <v>158</v>
      </c>
      <c r="G5176" s="57">
        <v>194</v>
      </c>
      <c r="H5176" s="145"/>
      <c r="I5176" s="144">
        <v>194</v>
      </c>
      <c r="J5176" s="146">
        <f t="shared" si="57"/>
        <v>0</v>
      </c>
    </row>
    <row r="5177" spans="1:10" x14ac:dyDescent="0.3">
      <c r="A5177" s="32">
        <v>2015</v>
      </c>
      <c r="B5177" s="32" t="s">
        <v>45</v>
      </c>
      <c r="C5177" s="32" t="str">
        <f>VLOOKUP(B5177,lookup!A:C,3,FALSE)</f>
        <v>Non Metropolitan Fire Authorities</v>
      </c>
      <c r="D5177" s="32" t="str">
        <f>VLOOKUP(B5177,lookup!A:D,4,FALSE)</f>
        <v>E31000016</v>
      </c>
      <c r="E5177" s="32" t="s">
        <v>177</v>
      </c>
      <c r="F5177" s="32" t="s">
        <v>158</v>
      </c>
      <c r="G5177" s="57">
        <v>0</v>
      </c>
      <c r="H5177" s="145"/>
      <c r="I5177" s="144">
        <v>0</v>
      </c>
      <c r="J5177" s="146">
        <f t="shared" si="57"/>
        <v>0</v>
      </c>
    </row>
    <row r="5178" spans="1:10" x14ac:dyDescent="0.3">
      <c r="A5178" s="32">
        <v>2015</v>
      </c>
      <c r="B5178" s="32" t="s">
        <v>45</v>
      </c>
      <c r="C5178" s="32" t="str">
        <f>VLOOKUP(B5178,lookup!A:C,3,FALSE)</f>
        <v>Non Metropolitan Fire Authorities</v>
      </c>
      <c r="D5178" s="32" t="str">
        <f>VLOOKUP(B5178,lookup!A:D,4,FALSE)</f>
        <v>E31000016</v>
      </c>
      <c r="E5178" s="32" t="s">
        <v>178</v>
      </c>
      <c r="F5178" s="32" t="s">
        <v>158</v>
      </c>
      <c r="G5178" s="57">
        <v>0</v>
      </c>
      <c r="H5178" s="145"/>
      <c r="I5178" s="144">
        <v>0</v>
      </c>
      <c r="J5178" s="146">
        <f t="shared" si="57"/>
        <v>0</v>
      </c>
    </row>
    <row r="5179" spans="1:10" x14ac:dyDescent="0.3">
      <c r="A5179" s="32">
        <v>2015</v>
      </c>
      <c r="B5179" s="32" t="s">
        <v>45</v>
      </c>
      <c r="C5179" s="32" t="str">
        <f>VLOOKUP(B5179,lookup!A:C,3,FALSE)</f>
        <v>Non Metropolitan Fire Authorities</v>
      </c>
      <c r="D5179" s="32" t="str">
        <f>VLOOKUP(B5179,lookup!A:D,4,FALSE)</f>
        <v>E31000016</v>
      </c>
      <c r="E5179" s="32" t="s">
        <v>179</v>
      </c>
      <c r="F5179" s="32" t="s">
        <v>158</v>
      </c>
      <c r="G5179" s="57">
        <v>0</v>
      </c>
      <c r="H5179" s="145"/>
      <c r="I5179" s="144">
        <v>0</v>
      </c>
      <c r="J5179" s="146">
        <f t="shared" si="57"/>
        <v>0</v>
      </c>
    </row>
    <row r="5180" spans="1:10" x14ac:dyDescent="0.3">
      <c r="A5180" s="32">
        <v>2015</v>
      </c>
      <c r="B5180" s="32" t="s">
        <v>45</v>
      </c>
      <c r="C5180" s="32" t="str">
        <f>VLOOKUP(B5180,lookup!A:C,3,FALSE)</f>
        <v>Non Metropolitan Fire Authorities</v>
      </c>
      <c r="D5180" s="32" t="str">
        <f>VLOOKUP(B5180,lookup!A:D,4,FALSE)</f>
        <v>E31000016</v>
      </c>
      <c r="E5180" s="32" t="s">
        <v>1087</v>
      </c>
      <c r="F5180" s="32" t="s">
        <v>158</v>
      </c>
      <c r="G5180" s="57">
        <v>1</v>
      </c>
      <c r="H5180" s="145"/>
      <c r="I5180" s="144">
        <v>1</v>
      </c>
      <c r="J5180" s="146">
        <f t="shared" si="57"/>
        <v>0</v>
      </c>
    </row>
    <row r="5181" spans="1:10" x14ac:dyDescent="0.3">
      <c r="A5181" s="32">
        <v>2015</v>
      </c>
      <c r="B5181" s="32" t="s">
        <v>45</v>
      </c>
      <c r="C5181" s="32" t="str">
        <f>VLOOKUP(B5181,lookup!A:C,3,FALSE)</f>
        <v>Non Metropolitan Fire Authorities</v>
      </c>
      <c r="D5181" s="32" t="str">
        <f>VLOOKUP(B5181,lookup!A:D,4,FALSE)</f>
        <v>E31000016</v>
      </c>
      <c r="E5181" s="32" t="s">
        <v>176</v>
      </c>
      <c r="F5181" s="32" t="s">
        <v>158</v>
      </c>
      <c r="G5181" s="57">
        <v>49</v>
      </c>
      <c r="H5181" s="145"/>
      <c r="I5181" s="144">
        <v>49</v>
      </c>
      <c r="J5181" s="146">
        <f t="shared" si="57"/>
        <v>0</v>
      </c>
    </row>
    <row r="5182" spans="1:10" x14ac:dyDescent="0.3">
      <c r="A5182" s="32">
        <v>2015</v>
      </c>
      <c r="B5182" s="32" t="s">
        <v>45</v>
      </c>
      <c r="C5182" s="32" t="str">
        <f>VLOOKUP(B5182,lookup!A:C,3,FALSE)</f>
        <v>Non Metropolitan Fire Authorities</v>
      </c>
      <c r="D5182" s="32" t="str">
        <f>VLOOKUP(B5182,lookup!A:D,4,FALSE)</f>
        <v>E31000016</v>
      </c>
      <c r="E5182" s="32" t="s">
        <v>175</v>
      </c>
      <c r="F5182" s="32" t="s">
        <v>149</v>
      </c>
      <c r="G5182" s="57">
        <v>20</v>
      </c>
      <c r="H5182" s="145"/>
      <c r="I5182" s="144">
        <v>20</v>
      </c>
      <c r="J5182" s="146">
        <f t="shared" si="57"/>
        <v>0</v>
      </c>
    </row>
    <row r="5183" spans="1:10" x14ac:dyDescent="0.3">
      <c r="A5183" s="32">
        <v>2015</v>
      </c>
      <c r="B5183" s="32" t="s">
        <v>45</v>
      </c>
      <c r="C5183" s="32" t="str">
        <f>VLOOKUP(B5183,lookup!A:C,3,FALSE)</f>
        <v>Non Metropolitan Fire Authorities</v>
      </c>
      <c r="D5183" s="32" t="str">
        <f>VLOOKUP(B5183,lookup!A:D,4,FALSE)</f>
        <v>E31000016</v>
      </c>
      <c r="E5183" s="32" t="s">
        <v>177</v>
      </c>
      <c r="F5183" s="32" t="s">
        <v>149</v>
      </c>
      <c r="G5183" s="57">
        <v>0</v>
      </c>
      <c r="H5183" s="145"/>
      <c r="I5183" s="144">
        <v>0</v>
      </c>
      <c r="J5183" s="146">
        <f t="shared" si="57"/>
        <v>0</v>
      </c>
    </row>
    <row r="5184" spans="1:10" x14ac:dyDescent="0.3">
      <c r="A5184" s="32">
        <v>2015</v>
      </c>
      <c r="B5184" s="32" t="s">
        <v>45</v>
      </c>
      <c r="C5184" s="32" t="str">
        <f>VLOOKUP(B5184,lookup!A:C,3,FALSE)</f>
        <v>Non Metropolitan Fire Authorities</v>
      </c>
      <c r="D5184" s="32" t="str">
        <f>VLOOKUP(B5184,lookup!A:D,4,FALSE)</f>
        <v>E31000016</v>
      </c>
      <c r="E5184" s="32" t="s">
        <v>178</v>
      </c>
      <c r="F5184" s="32" t="s">
        <v>149</v>
      </c>
      <c r="G5184" s="57">
        <v>0</v>
      </c>
      <c r="H5184" s="145"/>
      <c r="I5184" s="144">
        <v>0</v>
      </c>
      <c r="J5184" s="146">
        <f t="shared" si="57"/>
        <v>0</v>
      </c>
    </row>
    <row r="5185" spans="1:10" x14ac:dyDescent="0.3">
      <c r="A5185" s="32">
        <v>2015</v>
      </c>
      <c r="B5185" s="32" t="s">
        <v>45</v>
      </c>
      <c r="C5185" s="32" t="str">
        <f>VLOOKUP(B5185,lookup!A:C,3,FALSE)</f>
        <v>Non Metropolitan Fire Authorities</v>
      </c>
      <c r="D5185" s="32" t="str">
        <f>VLOOKUP(B5185,lookup!A:D,4,FALSE)</f>
        <v>E31000016</v>
      </c>
      <c r="E5185" s="32" t="s">
        <v>179</v>
      </c>
      <c r="F5185" s="32" t="s">
        <v>149</v>
      </c>
      <c r="G5185" s="57">
        <v>0</v>
      </c>
      <c r="H5185" s="145"/>
      <c r="I5185" s="144">
        <v>0</v>
      </c>
      <c r="J5185" s="146">
        <f t="shared" si="57"/>
        <v>0</v>
      </c>
    </row>
    <row r="5186" spans="1:10" x14ac:dyDescent="0.3">
      <c r="A5186" s="32">
        <v>2015</v>
      </c>
      <c r="B5186" s="32" t="s">
        <v>45</v>
      </c>
      <c r="C5186" s="32" t="str">
        <f>VLOOKUP(B5186,lookup!A:C,3,FALSE)</f>
        <v>Non Metropolitan Fire Authorities</v>
      </c>
      <c r="D5186" s="32" t="str">
        <f>VLOOKUP(B5186,lookup!A:D,4,FALSE)</f>
        <v>E31000016</v>
      </c>
      <c r="E5186" s="32" t="s">
        <v>1087</v>
      </c>
      <c r="F5186" s="32" t="s">
        <v>149</v>
      </c>
      <c r="G5186" s="57">
        <v>0</v>
      </c>
      <c r="H5186" s="145"/>
      <c r="I5186" s="144">
        <v>0</v>
      </c>
      <c r="J5186" s="146">
        <f t="shared" si="57"/>
        <v>0</v>
      </c>
    </row>
    <row r="5187" spans="1:10" x14ac:dyDescent="0.3">
      <c r="A5187" s="32">
        <v>2015</v>
      </c>
      <c r="B5187" s="32" t="s">
        <v>45</v>
      </c>
      <c r="C5187" s="32" t="str">
        <f>VLOOKUP(B5187,lookup!A:C,3,FALSE)</f>
        <v>Non Metropolitan Fire Authorities</v>
      </c>
      <c r="D5187" s="32" t="str">
        <f>VLOOKUP(B5187,lookup!A:D,4,FALSE)</f>
        <v>E31000016</v>
      </c>
      <c r="E5187" s="32" t="s">
        <v>176</v>
      </c>
      <c r="F5187" s="32" t="s">
        <v>149</v>
      </c>
      <c r="G5187" s="57">
        <v>0</v>
      </c>
      <c r="H5187" s="145"/>
      <c r="I5187" s="144">
        <v>0</v>
      </c>
      <c r="J5187" s="146">
        <f t="shared" ref="J5187:J5250" si="58">G5187-I5187</f>
        <v>0</v>
      </c>
    </row>
    <row r="5188" spans="1:10" x14ac:dyDescent="0.3">
      <c r="A5188" s="32">
        <v>2015</v>
      </c>
      <c r="B5188" s="32" t="s">
        <v>45</v>
      </c>
      <c r="C5188" s="32" t="str">
        <f>VLOOKUP(B5188,lookup!A:C,3,FALSE)</f>
        <v>Non Metropolitan Fire Authorities</v>
      </c>
      <c r="D5188" s="32" t="str">
        <f>VLOOKUP(B5188,lookup!A:D,4,FALSE)</f>
        <v>E31000016</v>
      </c>
      <c r="E5188" s="32" t="s">
        <v>175</v>
      </c>
      <c r="F5188" s="32" t="s">
        <v>150</v>
      </c>
      <c r="G5188" s="57">
        <v>46</v>
      </c>
      <c r="H5188" s="145"/>
      <c r="I5188" s="144">
        <v>46</v>
      </c>
      <c r="J5188" s="146">
        <f t="shared" si="58"/>
        <v>0</v>
      </c>
    </row>
    <row r="5189" spans="1:10" x14ac:dyDescent="0.3">
      <c r="A5189" s="32">
        <v>2015</v>
      </c>
      <c r="B5189" s="32" t="s">
        <v>45</v>
      </c>
      <c r="C5189" s="32" t="str">
        <f>VLOOKUP(B5189,lookup!A:C,3,FALSE)</f>
        <v>Non Metropolitan Fire Authorities</v>
      </c>
      <c r="D5189" s="32" t="str">
        <f>VLOOKUP(B5189,lookup!A:D,4,FALSE)</f>
        <v>E31000016</v>
      </c>
      <c r="E5189" s="32" t="s">
        <v>177</v>
      </c>
      <c r="F5189" s="32" t="s">
        <v>150</v>
      </c>
      <c r="G5189" s="57">
        <v>1</v>
      </c>
      <c r="H5189" s="145"/>
      <c r="I5189" s="144">
        <v>1</v>
      </c>
      <c r="J5189" s="146">
        <f t="shared" si="58"/>
        <v>0</v>
      </c>
    </row>
    <row r="5190" spans="1:10" x14ac:dyDescent="0.3">
      <c r="A5190" s="32">
        <v>2015</v>
      </c>
      <c r="B5190" s="32" t="s">
        <v>45</v>
      </c>
      <c r="C5190" s="32" t="str">
        <f>VLOOKUP(B5190,lookup!A:C,3,FALSE)</f>
        <v>Non Metropolitan Fire Authorities</v>
      </c>
      <c r="D5190" s="32" t="str">
        <f>VLOOKUP(B5190,lookup!A:D,4,FALSE)</f>
        <v>E31000016</v>
      </c>
      <c r="E5190" s="32" t="s">
        <v>178</v>
      </c>
      <c r="F5190" s="32" t="s">
        <v>150</v>
      </c>
      <c r="G5190" s="57">
        <v>1</v>
      </c>
      <c r="H5190" s="145"/>
      <c r="I5190" s="144">
        <v>1</v>
      </c>
      <c r="J5190" s="146">
        <f t="shared" si="58"/>
        <v>0</v>
      </c>
    </row>
    <row r="5191" spans="1:10" x14ac:dyDescent="0.3">
      <c r="A5191" s="32">
        <v>2015</v>
      </c>
      <c r="B5191" s="32" t="s">
        <v>45</v>
      </c>
      <c r="C5191" s="32" t="str">
        <f>VLOOKUP(B5191,lookup!A:C,3,FALSE)</f>
        <v>Non Metropolitan Fire Authorities</v>
      </c>
      <c r="D5191" s="32" t="str">
        <f>VLOOKUP(B5191,lookup!A:D,4,FALSE)</f>
        <v>E31000016</v>
      </c>
      <c r="E5191" s="32" t="s">
        <v>179</v>
      </c>
      <c r="F5191" s="32" t="s">
        <v>150</v>
      </c>
      <c r="G5191" s="57">
        <v>0</v>
      </c>
      <c r="H5191" s="145"/>
      <c r="I5191" s="144">
        <v>0</v>
      </c>
      <c r="J5191" s="146">
        <f t="shared" si="58"/>
        <v>0</v>
      </c>
    </row>
    <row r="5192" spans="1:10" x14ac:dyDescent="0.3">
      <c r="A5192" s="32">
        <v>2015</v>
      </c>
      <c r="B5192" s="32" t="s">
        <v>45</v>
      </c>
      <c r="C5192" s="32" t="str">
        <f>VLOOKUP(B5192,lookup!A:C,3,FALSE)</f>
        <v>Non Metropolitan Fire Authorities</v>
      </c>
      <c r="D5192" s="32" t="str">
        <f>VLOOKUP(B5192,lookup!A:D,4,FALSE)</f>
        <v>E31000016</v>
      </c>
      <c r="E5192" s="32" t="s">
        <v>1087</v>
      </c>
      <c r="F5192" s="32" t="s">
        <v>150</v>
      </c>
      <c r="G5192" s="57">
        <v>0</v>
      </c>
      <c r="H5192" s="145"/>
      <c r="I5192" s="144">
        <v>0</v>
      </c>
      <c r="J5192" s="146">
        <f t="shared" si="58"/>
        <v>0</v>
      </c>
    </row>
    <row r="5193" spans="1:10" x14ac:dyDescent="0.3">
      <c r="A5193" s="32">
        <v>2015</v>
      </c>
      <c r="B5193" s="32" t="s">
        <v>45</v>
      </c>
      <c r="C5193" s="32" t="str">
        <f>VLOOKUP(B5193,lookup!A:C,3,FALSE)</f>
        <v>Non Metropolitan Fire Authorities</v>
      </c>
      <c r="D5193" s="32" t="str">
        <f>VLOOKUP(B5193,lookup!A:D,4,FALSE)</f>
        <v>E31000016</v>
      </c>
      <c r="E5193" s="32" t="s">
        <v>176</v>
      </c>
      <c r="F5193" s="32" t="s">
        <v>150</v>
      </c>
      <c r="G5193" s="57">
        <v>3</v>
      </c>
      <c r="H5193" s="145"/>
      <c r="I5193" s="144">
        <v>3</v>
      </c>
      <c r="J5193" s="146">
        <f t="shared" si="58"/>
        <v>0</v>
      </c>
    </row>
    <row r="5194" spans="1:10" x14ac:dyDescent="0.3">
      <c r="A5194" s="32">
        <v>2015</v>
      </c>
      <c r="B5194" s="32" t="s">
        <v>48</v>
      </c>
      <c r="C5194" s="32" t="str">
        <f>VLOOKUP(B5194,lookup!A:C,3,FALSE)</f>
        <v>Metropolitan Fire Authorities</v>
      </c>
      <c r="D5194" s="32" t="str">
        <f>VLOOKUP(B5194,lookup!A:D,4,FALSE)</f>
        <v>E31000046</v>
      </c>
      <c r="E5194" s="32" t="s">
        <v>175</v>
      </c>
      <c r="F5194" s="32" t="s">
        <v>157</v>
      </c>
      <c r="G5194" s="57">
        <v>4358</v>
      </c>
      <c r="H5194" s="145"/>
      <c r="I5194" s="144">
        <v>4358</v>
      </c>
      <c r="J5194" s="146">
        <f t="shared" si="58"/>
        <v>0</v>
      </c>
    </row>
    <row r="5195" spans="1:10" x14ac:dyDescent="0.3">
      <c r="A5195" s="32">
        <v>2015</v>
      </c>
      <c r="B5195" s="32" t="s">
        <v>48</v>
      </c>
      <c r="C5195" s="32" t="str">
        <f>VLOOKUP(B5195,lookup!A:C,3,FALSE)</f>
        <v>Metropolitan Fire Authorities</v>
      </c>
      <c r="D5195" s="32" t="str">
        <f>VLOOKUP(B5195,lookup!A:D,4,FALSE)</f>
        <v>E31000046</v>
      </c>
      <c r="E5195" s="32" t="s">
        <v>177</v>
      </c>
      <c r="F5195" s="32" t="s">
        <v>157</v>
      </c>
      <c r="G5195" s="57">
        <v>202</v>
      </c>
      <c r="H5195" s="145"/>
      <c r="I5195" s="144">
        <v>202</v>
      </c>
      <c r="J5195" s="146">
        <f t="shared" si="58"/>
        <v>0</v>
      </c>
    </row>
    <row r="5196" spans="1:10" x14ac:dyDescent="0.3">
      <c r="A5196" s="32">
        <v>2015</v>
      </c>
      <c r="B5196" s="32" t="s">
        <v>48</v>
      </c>
      <c r="C5196" s="32" t="str">
        <f>VLOOKUP(B5196,lookup!A:C,3,FALSE)</f>
        <v>Metropolitan Fire Authorities</v>
      </c>
      <c r="D5196" s="32" t="str">
        <f>VLOOKUP(B5196,lookup!A:D,4,FALSE)</f>
        <v>E31000046</v>
      </c>
      <c r="E5196" s="32" t="s">
        <v>178</v>
      </c>
      <c r="F5196" s="32" t="s">
        <v>157</v>
      </c>
      <c r="G5196" s="57">
        <v>78</v>
      </c>
      <c r="H5196" s="145"/>
      <c r="I5196" s="144">
        <v>78</v>
      </c>
      <c r="J5196" s="146">
        <f t="shared" si="58"/>
        <v>0</v>
      </c>
    </row>
    <row r="5197" spans="1:10" x14ac:dyDescent="0.3">
      <c r="A5197" s="32">
        <v>2015</v>
      </c>
      <c r="B5197" s="32" t="s">
        <v>48</v>
      </c>
      <c r="C5197" s="32" t="str">
        <f>VLOOKUP(B5197,lookup!A:C,3,FALSE)</f>
        <v>Metropolitan Fire Authorities</v>
      </c>
      <c r="D5197" s="32" t="str">
        <f>VLOOKUP(B5197,lookup!A:D,4,FALSE)</f>
        <v>E31000046</v>
      </c>
      <c r="E5197" s="32" t="s">
        <v>179</v>
      </c>
      <c r="F5197" s="32" t="s">
        <v>157</v>
      </c>
      <c r="G5197" s="57">
        <v>275</v>
      </c>
      <c r="H5197" s="145"/>
      <c r="I5197" s="144">
        <v>275</v>
      </c>
      <c r="J5197" s="146">
        <f t="shared" si="58"/>
        <v>0</v>
      </c>
    </row>
    <row r="5198" spans="1:10" x14ac:dyDescent="0.3">
      <c r="A5198" s="32">
        <v>2015</v>
      </c>
      <c r="B5198" s="32" t="s">
        <v>48</v>
      </c>
      <c r="C5198" s="32" t="str">
        <f>VLOOKUP(B5198,lookup!A:C,3,FALSE)</f>
        <v>Metropolitan Fire Authorities</v>
      </c>
      <c r="D5198" s="32" t="str">
        <f>VLOOKUP(B5198,lookup!A:D,4,FALSE)</f>
        <v>E31000046</v>
      </c>
      <c r="E5198" s="32" t="s">
        <v>1087</v>
      </c>
      <c r="F5198" s="32" t="s">
        <v>157</v>
      </c>
      <c r="G5198" s="57">
        <v>64</v>
      </c>
      <c r="H5198" s="145"/>
      <c r="I5198" s="144">
        <v>64</v>
      </c>
      <c r="J5198" s="146">
        <f t="shared" si="58"/>
        <v>0</v>
      </c>
    </row>
    <row r="5199" spans="1:10" x14ac:dyDescent="0.3">
      <c r="A5199" s="32">
        <v>2015</v>
      </c>
      <c r="B5199" s="32" t="s">
        <v>48</v>
      </c>
      <c r="C5199" s="32" t="str">
        <f>VLOOKUP(B5199,lookup!A:C,3,FALSE)</f>
        <v>Metropolitan Fire Authorities</v>
      </c>
      <c r="D5199" s="32" t="str">
        <f>VLOOKUP(B5199,lookup!A:D,4,FALSE)</f>
        <v>E31000046</v>
      </c>
      <c r="E5199" s="32" t="s">
        <v>176</v>
      </c>
      <c r="F5199" s="32" t="s">
        <v>157</v>
      </c>
      <c r="G5199" s="57">
        <v>98</v>
      </c>
      <c r="H5199" s="145"/>
      <c r="I5199" s="144">
        <v>98</v>
      </c>
      <c r="J5199" s="146">
        <f t="shared" si="58"/>
        <v>0</v>
      </c>
    </row>
    <row r="5200" spans="1:10" x14ac:dyDescent="0.3">
      <c r="A5200" s="32">
        <v>2015</v>
      </c>
      <c r="B5200" s="32" t="s">
        <v>48</v>
      </c>
      <c r="C5200" s="32" t="str">
        <f>VLOOKUP(B5200,lookup!A:C,3,FALSE)</f>
        <v>Metropolitan Fire Authorities</v>
      </c>
      <c r="D5200" s="32" t="str">
        <f>VLOOKUP(B5200,lookup!A:D,4,FALSE)</f>
        <v>E31000046</v>
      </c>
      <c r="E5200" s="32" t="s">
        <v>175</v>
      </c>
      <c r="F5200" s="32" t="s">
        <v>158</v>
      </c>
      <c r="G5200" s="57">
        <v>0</v>
      </c>
      <c r="H5200" s="145"/>
      <c r="I5200" s="144">
        <v>0</v>
      </c>
      <c r="J5200" s="146">
        <f t="shared" si="58"/>
        <v>0</v>
      </c>
    </row>
    <row r="5201" spans="1:10" x14ac:dyDescent="0.3">
      <c r="A5201" s="32">
        <v>2015</v>
      </c>
      <c r="B5201" s="32" t="s">
        <v>48</v>
      </c>
      <c r="C5201" s="32" t="str">
        <f>VLOOKUP(B5201,lookup!A:C,3,FALSE)</f>
        <v>Metropolitan Fire Authorities</v>
      </c>
      <c r="D5201" s="32" t="str">
        <f>VLOOKUP(B5201,lookup!A:D,4,FALSE)</f>
        <v>E31000046</v>
      </c>
      <c r="E5201" s="32" t="s">
        <v>177</v>
      </c>
      <c r="F5201" s="32" t="s">
        <v>158</v>
      </c>
      <c r="G5201" s="57">
        <v>0</v>
      </c>
      <c r="H5201" s="145"/>
      <c r="I5201" s="144">
        <v>0</v>
      </c>
      <c r="J5201" s="146">
        <f t="shared" si="58"/>
        <v>0</v>
      </c>
    </row>
    <row r="5202" spans="1:10" x14ac:dyDescent="0.3">
      <c r="A5202" s="32">
        <v>2015</v>
      </c>
      <c r="B5202" s="32" t="s">
        <v>48</v>
      </c>
      <c r="C5202" s="32" t="str">
        <f>VLOOKUP(B5202,lookup!A:C,3,FALSE)</f>
        <v>Metropolitan Fire Authorities</v>
      </c>
      <c r="D5202" s="32" t="str">
        <f>VLOOKUP(B5202,lookup!A:D,4,FALSE)</f>
        <v>E31000046</v>
      </c>
      <c r="E5202" s="32" t="s">
        <v>178</v>
      </c>
      <c r="F5202" s="32" t="s">
        <v>158</v>
      </c>
      <c r="G5202" s="57">
        <v>0</v>
      </c>
      <c r="H5202" s="145"/>
      <c r="I5202" s="144">
        <v>0</v>
      </c>
      <c r="J5202" s="146">
        <f t="shared" si="58"/>
        <v>0</v>
      </c>
    </row>
    <row r="5203" spans="1:10" x14ac:dyDescent="0.3">
      <c r="A5203" s="32">
        <v>2015</v>
      </c>
      <c r="B5203" s="32" t="s">
        <v>48</v>
      </c>
      <c r="C5203" s="32" t="str">
        <f>VLOOKUP(B5203,lookup!A:C,3,FALSE)</f>
        <v>Metropolitan Fire Authorities</v>
      </c>
      <c r="D5203" s="32" t="str">
        <f>VLOOKUP(B5203,lookup!A:D,4,FALSE)</f>
        <v>E31000046</v>
      </c>
      <c r="E5203" s="32" t="s">
        <v>179</v>
      </c>
      <c r="F5203" s="32" t="s">
        <v>158</v>
      </c>
      <c r="G5203" s="57">
        <v>0</v>
      </c>
      <c r="H5203" s="145"/>
      <c r="I5203" s="144">
        <v>0</v>
      </c>
      <c r="J5203" s="146">
        <f t="shared" si="58"/>
        <v>0</v>
      </c>
    </row>
    <row r="5204" spans="1:10" x14ac:dyDescent="0.3">
      <c r="A5204" s="32">
        <v>2015</v>
      </c>
      <c r="B5204" s="32" t="s">
        <v>48</v>
      </c>
      <c r="C5204" s="32" t="str">
        <f>VLOOKUP(B5204,lookup!A:C,3,FALSE)</f>
        <v>Metropolitan Fire Authorities</v>
      </c>
      <c r="D5204" s="32" t="str">
        <f>VLOOKUP(B5204,lookup!A:D,4,FALSE)</f>
        <v>E31000046</v>
      </c>
      <c r="E5204" s="32" t="s">
        <v>1087</v>
      </c>
      <c r="F5204" s="32" t="s">
        <v>158</v>
      </c>
      <c r="G5204" s="57">
        <v>0</v>
      </c>
      <c r="H5204" s="145"/>
      <c r="I5204" s="144">
        <v>0</v>
      </c>
      <c r="J5204" s="146">
        <f t="shared" si="58"/>
        <v>0</v>
      </c>
    </row>
    <row r="5205" spans="1:10" x14ac:dyDescent="0.3">
      <c r="A5205" s="32">
        <v>2015</v>
      </c>
      <c r="B5205" s="32" t="s">
        <v>48</v>
      </c>
      <c r="C5205" s="32" t="str">
        <f>VLOOKUP(B5205,lookup!A:C,3,FALSE)</f>
        <v>Metropolitan Fire Authorities</v>
      </c>
      <c r="D5205" s="32" t="str">
        <f>VLOOKUP(B5205,lookup!A:D,4,FALSE)</f>
        <v>E31000046</v>
      </c>
      <c r="E5205" s="32" t="s">
        <v>176</v>
      </c>
      <c r="F5205" s="32" t="s">
        <v>158</v>
      </c>
      <c r="G5205" s="57">
        <v>0</v>
      </c>
      <c r="H5205" s="145"/>
      <c r="I5205" s="144">
        <v>0</v>
      </c>
      <c r="J5205" s="146">
        <f t="shared" si="58"/>
        <v>0</v>
      </c>
    </row>
    <row r="5206" spans="1:10" x14ac:dyDescent="0.3">
      <c r="A5206" s="32">
        <v>2015</v>
      </c>
      <c r="B5206" s="32" t="s">
        <v>48</v>
      </c>
      <c r="C5206" s="32" t="str">
        <f>VLOOKUP(B5206,lookup!A:C,3,FALSE)</f>
        <v>Metropolitan Fire Authorities</v>
      </c>
      <c r="D5206" s="32" t="str">
        <f>VLOOKUP(B5206,lookup!A:D,4,FALSE)</f>
        <v>E31000046</v>
      </c>
      <c r="E5206" s="32" t="s">
        <v>175</v>
      </c>
      <c r="F5206" s="32" t="s">
        <v>149</v>
      </c>
      <c r="G5206" s="57">
        <v>93</v>
      </c>
      <c r="H5206" s="145"/>
      <c r="I5206" s="144">
        <v>93</v>
      </c>
      <c r="J5206" s="146">
        <f t="shared" si="58"/>
        <v>0</v>
      </c>
    </row>
    <row r="5207" spans="1:10" x14ac:dyDescent="0.3">
      <c r="A5207" s="32">
        <v>2015</v>
      </c>
      <c r="B5207" s="32" t="s">
        <v>48</v>
      </c>
      <c r="C5207" s="32" t="str">
        <f>VLOOKUP(B5207,lookup!A:C,3,FALSE)</f>
        <v>Metropolitan Fire Authorities</v>
      </c>
      <c r="D5207" s="32" t="str">
        <f>VLOOKUP(B5207,lookup!A:D,4,FALSE)</f>
        <v>E31000046</v>
      </c>
      <c r="E5207" s="32" t="s">
        <v>177</v>
      </c>
      <c r="F5207" s="32" t="s">
        <v>149</v>
      </c>
      <c r="G5207" s="57">
        <v>7</v>
      </c>
      <c r="H5207" s="145"/>
      <c r="I5207" s="144">
        <v>7</v>
      </c>
      <c r="J5207" s="146">
        <f t="shared" si="58"/>
        <v>0</v>
      </c>
    </row>
    <row r="5208" spans="1:10" x14ac:dyDescent="0.3">
      <c r="A5208" s="32">
        <v>2015</v>
      </c>
      <c r="B5208" s="32" t="s">
        <v>48</v>
      </c>
      <c r="C5208" s="32" t="str">
        <f>VLOOKUP(B5208,lookup!A:C,3,FALSE)</f>
        <v>Metropolitan Fire Authorities</v>
      </c>
      <c r="D5208" s="32" t="str">
        <f>VLOOKUP(B5208,lookup!A:D,4,FALSE)</f>
        <v>E31000046</v>
      </c>
      <c r="E5208" s="32" t="s">
        <v>178</v>
      </c>
      <c r="F5208" s="32" t="s">
        <v>149</v>
      </c>
      <c r="G5208" s="57">
        <v>0</v>
      </c>
      <c r="H5208" s="145"/>
      <c r="I5208" s="144">
        <v>0</v>
      </c>
      <c r="J5208" s="146">
        <f t="shared" si="58"/>
        <v>0</v>
      </c>
    </row>
    <row r="5209" spans="1:10" x14ac:dyDescent="0.3">
      <c r="A5209" s="32">
        <v>2015</v>
      </c>
      <c r="B5209" s="32" t="s">
        <v>48</v>
      </c>
      <c r="C5209" s="32" t="str">
        <f>VLOOKUP(B5209,lookup!A:C,3,FALSE)</f>
        <v>Metropolitan Fire Authorities</v>
      </c>
      <c r="D5209" s="32" t="str">
        <f>VLOOKUP(B5209,lookup!A:D,4,FALSE)</f>
        <v>E31000046</v>
      </c>
      <c r="E5209" s="32" t="s">
        <v>179</v>
      </c>
      <c r="F5209" s="32" t="s">
        <v>149</v>
      </c>
      <c r="G5209" s="57">
        <v>4</v>
      </c>
      <c r="H5209" s="145"/>
      <c r="I5209" s="144">
        <v>4</v>
      </c>
      <c r="J5209" s="146">
        <f t="shared" si="58"/>
        <v>0</v>
      </c>
    </row>
    <row r="5210" spans="1:10" x14ac:dyDescent="0.3">
      <c r="A5210" s="32">
        <v>2015</v>
      </c>
      <c r="B5210" s="32" t="s">
        <v>48</v>
      </c>
      <c r="C5210" s="32" t="str">
        <f>VLOOKUP(B5210,lookup!A:C,3,FALSE)</f>
        <v>Metropolitan Fire Authorities</v>
      </c>
      <c r="D5210" s="32" t="str">
        <f>VLOOKUP(B5210,lookup!A:D,4,FALSE)</f>
        <v>E31000046</v>
      </c>
      <c r="E5210" s="32" t="s">
        <v>1087</v>
      </c>
      <c r="F5210" s="32" t="s">
        <v>149</v>
      </c>
      <c r="G5210" s="57">
        <v>1</v>
      </c>
      <c r="H5210" s="145"/>
      <c r="I5210" s="144">
        <v>1</v>
      </c>
      <c r="J5210" s="146">
        <f t="shared" si="58"/>
        <v>0</v>
      </c>
    </row>
    <row r="5211" spans="1:10" x14ac:dyDescent="0.3">
      <c r="A5211" s="32">
        <v>2015</v>
      </c>
      <c r="B5211" s="32" t="s">
        <v>48</v>
      </c>
      <c r="C5211" s="32" t="str">
        <f>VLOOKUP(B5211,lookup!A:C,3,FALSE)</f>
        <v>Metropolitan Fire Authorities</v>
      </c>
      <c r="D5211" s="32" t="str">
        <f>VLOOKUP(B5211,lookup!A:D,4,FALSE)</f>
        <v>E31000046</v>
      </c>
      <c r="E5211" s="32" t="s">
        <v>176</v>
      </c>
      <c r="F5211" s="32" t="s">
        <v>149</v>
      </c>
      <c r="G5211" s="57">
        <v>4</v>
      </c>
      <c r="H5211" s="145"/>
      <c r="I5211" s="144">
        <v>4</v>
      </c>
      <c r="J5211" s="146">
        <f t="shared" si="58"/>
        <v>0</v>
      </c>
    </row>
    <row r="5212" spans="1:10" x14ac:dyDescent="0.3">
      <c r="A5212" s="32">
        <v>2015</v>
      </c>
      <c r="B5212" s="32" t="s">
        <v>48</v>
      </c>
      <c r="C5212" s="32" t="str">
        <f>VLOOKUP(B5212,lookup!A:C,3,FALSE)</f>
        <v>Metropolitan Fire Authorities</v>
      </c>
      <c r="D5212" s="32" t="str">
        <f>VLOOKUP(B5212,lookup!A:D,4,FALSE)</f>
        <v>E31000046</v>
      </c>
      <c r="E5212" s="32" t="s">
        <v>175</v>
      </c>
      <c r="F5212" s="32" t="s">
        <v>150</v>
      </c>
      <c r="G5212" s="57">
        <v>578</v>
      </c>
      <c r="H5212" s="145"/>
      <c r="I5212" s="144">
        <v>578</v>
      </c>
      <c r="J5212" s="146">
        <f t="shared" si="58"/>
        <v>0</v>
      </c>
    </row>
    <row r="5213" spans="1:10" x14ac:dyDescent="0.3">
      <c r="A5213" s="32">
        <v>2015</v>
      </c>
      <c r="B5213" s="32" t="s">
        <v>48</v>
      </c>
      <c r="C5213" s="32" t="str">
        <f>VLOOKUP(B5213,lookup!A:C,3,FALSE)</f>
        <v>Metropolitan Fire Authorities</v>
      </c>
      <c r="D5213" s="32" t="str">
        <f>VLOOKUP(B5213,lookup!A:D,4,FALSE)</f>
        <v>E31000046</v>
      </c>
      <c r="E5213" s="32" t="s">
        <v>177</v>
      </c>
      <c r="F5213" s="32" t="s">
        <v>150</v>
      </c>
      <c r="G5213" s="57">
        <v>18</v>
      </c>
      <c r="H5213" s="145"/>
      <c r="I5213" s="144">
        <v>18</v>
      </c>
      <c r="J5213" s="146">
        <f t="shared" si="58"/>
        <v>0</v>
      </c>
    </row>
    <row r="5214" spans="1:10" x14ac:dyDescent="0.3">
      <c r="A5214" s="32">
        <v>2015</v>
      </c>
      <c r="B5214" s="32" t="s">
        <v>48</v>
      </c>
      <c r="C5214" s="32" t="str">
        <f>VLOOKUP(B5214,lookup!A:C,3,FALSE)</f>
        <v>Metropolitan Fire Authorities</v>
      </c>
      <c r="D5214" s="32" t="str">
        <f>VLOOKUP(B5214,lookup!A:D,4,FALSE)</f>
        <v>E31000046</v>
      </c>
      <c r="E5214" s="32" t="s">
        <v>178</v>
      </c>
      <c r="F5214" s="32" t="s">
        <v>150</v>
      </c>
      <c r="G5214" s="57">
        <v>55</v>
      </c>
      <c r="H5214" s="145"/>
      <c r="I5214" s="144">
        <v>55</v>
      </c>
      <c r="J5214" s="146">
        <f t="shared" si="58"/>
        <v>0</v>
      </c>
    </row>
    <row r="5215" spans="1:10" x14ac:dyDescent="0.3">
      <c r="A5215" s="32">
        <v>2015</v>
      </c>
      <c r="B5215" s="32" t="s">
        <v>48</v>
      </c>
      <c r="C5215" s="32" t="str">
        <f>VLOOKUP(B5215,lookup!A:C,3,FALSE)</f>
        <v>Metropolitan Fire Authorities</v>
      </c>
      <c r="D5215" s="32" t="str">
        <f>VLOOKUP(B5215,lookup!A:D,4,FALSE)</f>
        <v>E31000046</v>
      </c>
      <c r="E5215" s="32" t="s">
        <v>179</v>
      </c>
      <c r="F5215" s="32" t="s">
        <v>150</v>
      </c>
      <c r="G5215" s="57">
        <v>119</v>
      </c>
      <c r="H5215" s="145"/>
      <c r="I5215" s="144">
        <v>119</v>
      </c>
      <c r="J5215" s="146">
        <f t="shared" si="58"/>
        <v>0</v>
      </c>
    </row>
    <row r="5216" spans="1:10" x14ac:dyDescent="0.3">
      <c r="A5216" s="32">
        <v>2015</v>
      </c>
      <c r="B5216" s="32" t="s">
        <v>48</v>
      </c>
      <c r="C5216" s="32" t="str">
        <f>VLOOKUP(B5216,lookup!A:C,3,FALSE)</f>
        <v>Metropolitan Fire Authorities</v>
      </c>
      <c r="D5216" s="32" t="str">
        <f>VLOOKUP(B5216,lookup!A:D,4,FALSE)</f>
        <v>E31000046</v>
      </c>
      <c r="E5216" s="32" t="s">
        <v>1087</v>
      </c>
      <c r="F5216" s="32" t="s">
        <v>150</v>
      </c>
      <c r="G5216" s="57">
        <v>13</v>
      </c>
      <c r="H5216" s="145"/>
      <c r="I5216" s="144">
        <v>13</v>
      </c>
      <c r="J5216" s="146">
        <f t="shared" si="58"/>
        <v>0</v>
      </c>
    </row>
    <row r="5217" spans="1:10" x14ac:dyDescent="0.3">
      <c r="A5217" s="32">
        <v>2015</v>
      </c>
      <c r="B5217" s="32" t="s">
        <v>48</v>
      </c>
      <c r="C5217" s="32" t="str">
        <f>VLOOKUP(B5217,lookup!A:C,3,FALSE)</f>
        <v>Metropolitan Fire Authorities</v>
      </c>
      <c r="D5217" s="32" t="str">
        <f>VLOOKUP(B5217,lookup!A:D,4,FALSE)</f>
        <v>E31000046</v>
      </c>
      <c r="E5217" s="32" t="s">
        <v>176</v>
      </c>
      <c r="F5217" s="32" t="s">
        <v>150</v>
      </c>
      <c r="G5217" s="57">
        <v>5</v>
      </c>
      <c r="H5217" s="145"/>
      <c r="I5217" s="144">
        <v>5</v>
      </c>
      <c r="J5217" s="146">
        <f t="shared" si="58"/>
        <v>0</v>
      </c>
    </row>
    <row r="5218" spans="1:10" x14ac:dyDescent="0.3">
      <c r="A5218" s="32">
        <v>2015</v>
      </c>
      <c r="B5218" s="32" t="s">
        <v>51</v>
      </c>
      <c r="C5218" s="32" t="str">
        <f>VLOOKUP(B5218,lookup!A:C,3,FALSE)</f>
        <v>Metropolitan Fire Authorities</v>
      </c>
      <c r="D5218" s="32" t="str">
        <f>VLOOKUP(B5218,lookup!A:D,4,FALSE)</f>
        <v>E31000040</v>
      </c>
      <c r="E5218" s="32" t="s">
        <v>175</v>
      </c>
      <c r="F5218" s="32" t="s">
        <v>157</v>
      </c>
      <c r="G5218" s="57">
        <v>1320</v>
      </c>
      <c r="H5218" s="145"/>
      <c r="I5218" s="144">
        <v>1320</v>
      </c>
      <c r="J5218" s="146">
        <f t="shared" si="58"/>
        <v>0</v>
      </c>
    </row>
    <row r="5219" spans="1:10" x14ac:dyDescent="0.3">
      <c r="A5219" s="32">
        <v>2015</v>
      </c>
      <c r="B5219" s="32" t="s">
        <v>51</v>
      </c>
      <c r="C5219" s="32" t="str">
        <f>VLOOKUP(B5219,lookup!A:C,3,FALSE)</f>
        <v>Metropolitan Fire Authorities</v>
      </c>
      <c r="D5219" s="32" t="str">
        <f>VLOOKUP(B5219,lookup!A:D,4,FALSE)</f>
        <v>E31000040</v>
      </c>
      <c r="E5219" s="32" t="s">
        <v>177</v>
      </c>
      <c r="F5219" s="32" t="s">
        <v>157</v>
      </c>
      <c r="G5219" s="57">
        <v>18</v>
      </c>
      <c r="H5219" s="145"/>
      <c r="I5219" s="144">
        <v>18</v>
      </c>
      <c r="J5219" s="146">
        <f t="shared" si="58"/>
        <v>0</v>
      </c>
    </row>
    <row r="5220" spans="1:10" x14ac:dyDescent="0.3">
      <c r="A5220" s="32">
        <v>2015</v>
      </c>
      <c r="B5220" s="32" t="s">
        <v>51</v>
      </c>
      <c r="C5220" s="32" t="str">
        <f>VLOOKUP(B5220,lookup!A:C,3,FALSE)</f>
        <v>Metropolitan Fire Authorities</v>
      </c>
      <c r="D5220" s="32" t="str">
        <f>VLOOKUP(B5220,lookup!A:D,4,FALSE)</f>
        <v>E31000040</v>
      </c>
      <c r="E5220" s="32" t="s">
        <v>178</v>
      </c>
      <c r="F5220" s="32" t="s">
        <v>157</v>
      </c>
      <c r="G5220" s="57">
        <v>9</v>
      </c>
      <c r="H5220" s="145"/>
      <c r="I5220" s="144">
        <v>9</v>
      </c>
      <c r="J5220" s="146">
        <f t="shared" si="58"/>
        <v>0</v>
      </c>
    </row>
    <row r="5221" spans="1:10" x14ac:dyDescent="0.3">
      <c r="A5221" s="32">
        <v>2015</v>
      </c>
      <c r="B5221" s="32" t="s">
        <v>51</v>
      </c>
      <c r="C5221" s="32" t="str">
        <f>VLOOKUP(B5221,lookup!A:C,3,FALSE)</f>
        <v>Metropolitan Fire Authorities</v>
      </c>
      <c r="D5221" s="32" t="str">
        <f>VLOOKUP(B5221,lookup!A:D,4,FALSE)</f>
        <v>E31000040</v>
      </c>
      <c r="E5221" s="32" t="s">
        <v>179</v>
      </c>
      <c r="F5221" s="32" t="s">
        <v>157</v>
      </c>
      <c r="G5221" s="57">
        <v>12</v>
      </c>
      <c r="H5221" s="145"/>
      <c r="I5221" s="144">
        <v>12</v>
      </c>
      <c r="J5221" s="146">
        <f t="shared" si="58"/>
        <v>0</v>
      </c>
    </row>
    <row r="5222" spans="1:10" x14ac:dyDescent="0.3">
      <c r="A5222" s="32">
        <v>2015</v>
      </c>
      <c r="B5222" s="32" t="s">
        <v>51</v>
      </c>
      <c r="C5222" s="32" t="str">
        <f>VLOOKUP(B5222,lookup!A:C,3,FALSE)</f>
        <v>Metropolitan Fire Authorities</v>
      </c>
      <c r="D5222" s="32" t="str">
        <f>VLOOKUP(B5222,lookup!A:D,4,FALSE)</f>
        <v>E31000040</v>
      </c>
      <c r="E5222" s="32" t="s">
        <v>1087</v>
      </c>
      <c r="F5222" s="32" t="s">
        <v>157</v>
      </c>
      <c r="G5222" s="57">
        <v>1</v>
      </c>
      <c r="H5222" s="145"/>
      <c r="I5222" s="144">
        <v>1</v>
      </c>
      <c r="J5222" s="146">
        <f t="shared" si="58"/>
        <v>0</v>
      </c>
    </row>
    <row r="5223" spans="1:10" x14ac:dyDescent="0.3">
      <c r="A5223" s="32">
        <v>2015</v>
      </c>
      <c r="B5223" s="32" t="s">
        <v>51</v>
      </c>
      <c r="C5223" s="32" t="str">
        <f>VLOOKUP(B5223,lookup!A:C,3,FALSE)</f>
        <v>Metropolitan Fire Authorities</v>
      </c>
      <c r="D5223" s="32" t="str">
        <f>VLOOKUP(B5223,lookup!A:D,4,FALSE)</f>
        <v>E31000040</v>
      </c>
      <c r="E5223" s="32" t="s">
        <v>176</v>
      </c>
      <c r="F5223" s="32" t="s">
        <v>157</v>
      </c>
      <c r="G5223" s="57">
        <v>59</v>
      </c>
      <c r="H5223" s="145"/>
      <c r="I5223" s="144">
        <v>59</v>
      </c>
      <c r="J5223" s="146">
        <f t="shared" si="58"/>
        <v>0</v>
      </c>
    </row>
    <row r="5224" spans="1:10" x14ac:dyDescent="0.3">
      <c r="A5224" s="32">
        <v>2015</v>
      </c>
      <c r="B5224" s="32" t="s">
        <v>51</v>
      </c>
      <c r="C5224" s="32" t="str">
        <f>VLOOKUP(B5224,lookup!A:C,3,FALSE)</f>
        <v>Metropolitan Fire Authorities</v>
      </c>
      <c r="D5224" s="32" t="str">
        <f>VLOOKUP(B5224,lookup!A:D,4,FALSE)</f>
        <v>E31000040</v>
      </c>
      <c r="E5224" s="32" t="s">
        <v>175</v>
      </c>
      <c r="F5224" s="32" t="s">
        <v>158</v>
      </c>
      <c r="G5224" s="57">
        <v>29</v>
      </c>
      <c r="H5224" s="145"/>
      <c r="I5224" s="144">
        <v>29</v>
      </c>
      <c r="J5224" s="146">
        <f t="shared" si="58"/>
        <v>0</v>
      </c>
    </row>
    <row r="5225" spans="1:10" x14ac:dyDescent="0.3">
      <c r="A5225" s="32">
        <v>2015</v>
      </c>
      <c r="B5225" s="32" t="s">
        <v>51</v>
      </c>
      <c r="C5225" s="32" t="str">
        <f>VLOOKUP(B5225,lookup!A:C,3,FALSE)</f>
        <v>Metropolitan Fire Authorities</v>
      </c>
      <c r="D5225" s="32" t="str">
        <f>VLOOKUP(B5225,lookup!A:D,4,FALSE)</f>
        <v>E31000040</v>
      </c>
      <c r="E5225" s="32" t="s">
        <v>177</v>
      </c>
      <c r="F5225" s="32" t="s">
        <v>158</v>
      </c>
      <c r="G5225" s="57">
        <v>1</v>
      </c>
      <c r="H5225" s="145"/>
      <c r="I5225" s="144">
        <v>1</v>
      </c>
      <c r="J5225" s="146">
        <f t="shared" si="58"/>
        <v>0</v>
      </c>
    </row>
    <row r="5226" spans="1:10" x14ac:dyDescent="0.3">
      <c r="A5226" s="32">
        <v>2015</v>
      </c>
      <c r="B5226" s="32" t="s">
        <v>51</v>
      </c>
      <c r="C5226" s="32" t="str">
        <f>VLOOKUP(B5226,lookup!A:C,3,FALSE)</f>
        <v>Metropolitan Fire Authorities</v>
      </c>
      <c r="D5226" s="32" t="str">
        <f>VLOOKUP(B5226,lookup!A:D,4,FALSE)</f>
        <v>E31000040</v>
      </c>
      <c r="E5226" s="32" t="s">
        <v>178</v>
      </c>
      <c r="F5226" s="32" t="s">
        <v>158</v>
      </c>
      <c r="G5226" s="57">
        <v>1</v>
      </c>
      <c r="H5226" s="145"/>
      <c r="I5226" s="144">
        <v>1</v>
      </c>
      <c r="J5226" s="146">
        <f t="shared" si="58"/>
        <v>0</v>
      </c>
    </row>
    <row r="5227" spans="1:10" x14ac:dyDescent="0.3">
      <c r="A5227" s="32">
        <v>2015</v>
      </c>
      <c r="B5227" s="32" t="s">
        <v>51</v>
      </c>
      <c r="C5227" s="32" t="str">
        <f>VLOOKUP(B5227,lookup!A:C,3,FALSE)</f>
        <v>Metropolitan Fire Authorities</v>
      </c>
      <c r="D5227" s="32" t="str">
        <f>VLOOKUP(B5227,lookup!A:D,4,FALSE)</f>
        <v>E31000040</v>
      </c>
      <c r="E5227" s="32" t="s">
        <v>179</v>
      </c>
      <c r="F5227" s="32" t="s">
        <v>158</v>
      </c>
      <c r="G5227" s="57">
        <v>0</v>
      </c>
      <c r="H5227" s="145"/>
      <c r="I5227" s="144">
        <v>0</v>
      </c>
      <c r="J5227" s="146">
        <f t="shared" si="58"/>
        <v>0</v>
      </c>
    </row>
    <row r="5228" spans="1:10" x14ac:dyDescent="0.3">
      <c r="A5228" s="32">
        <v>2015</v>
      </c>
      <c r="B5228" s="32" t="s">
        <v>51</v>
      </c>
      <c r="C5228" s="32" t="str">
        <f>VLOOKUP(B5228,lookup!A:C,3,FALSE)</f>
        <v>Metropolitan Fire Authorities</v>
      </c>
      <c r="D5228" s="32" t="str">
        <f>VLOOKUP(B5228,lookup!A:D,4,FALSE)</f>
        <v>E31000040</v>
      </c>
      <c r="E5228" s="32" t="s">
        <v>1087</v>
      </c>
      <c r="F5228" s="32" t="s">
        <v>158</v>
      </c>
      <c r="G5228" s="57">
        <v>0</v>
      </c>
      <c r="H5228" s="145"/>
      <c r="I5228" s="144">
        <v>0</v>
      </c>
      <c r="J5228" s="146">
        <f t="shared" si="58"/>
        <v>0</v>
      </c>
    </row>
    <row r="5229" spans="1:10" x14ac:dyDescent="0.3">
      <c r="A5229" s="32">
        <v>2015</v>
      </c>
      <c r="B5229" s="32" t="s">
        <v>51</v>
      </c>
      <c r="C5229" s="32" t="str">
        <f>VLOOKUP(B5229,lookup!A:C,3,FALSE)</f>
        <v>Metropolitan Fire Authorities</v>
      </c>
      <c r="D5229" s="32" t="str">
        <f>VLOOKUP(B5229,lookup!A:D,4,FALSE)</f>
        <v>E31000040</v>
      </c>
      <c r="E5229" s="32" t="s">
        <v>176</v>
      </c>
      <c r="F5229" s="32" t="s">
        <v>158</v>
      </c>
      <c r="G5229" s="57">
        <v>0</v>
      </c>
      <c r="H5229" s="145"/>
      <c r="I5229" s="144">
        <v>0</v>
      </c>
      <c r="J5229" s="146">
        <f t="shared" si="58"/>
        <v>0</v>
      </c>
    </row>
    <row r="5230" spans="1:10" x14ac:dyDescent="0.3">
      <c r="A5230" s="32">
        <v>2015</v>
      </c>
      <c r="B5230" s="32" t="s">
        <v>51</v>
      </c>
      <c r="C5230" s="32" t="str">
        <f>VLOOKUP(B5230,lookup!A:C,3,FALSE)</f>
        <v>Metropolitan Fire Authorities</v>
      </c>
      <c r="D5230" s="32" t="str">
        <f>VLOOKUP(B5230,lookup!A:D,4,FALSE)</f>
        <v>E31000040</v>
      </c>
      <c r="E5230" s="32" t="s">
        <v>175</v>
      </c>
      <c r="F5230" s="32" t="s">
        <v>149</v>
      </c>
      <c r="G5230" s="57">
        <v>0</v>
      </c>
      <c r="H5230" s="145"/>
      <c r="I5230" s="144">
        <v>0</v>
      </c>
      <c r="J5230" s="146">
        <f t="shared" si="58"/>
        <v>0</v>
      </c>
    </row>
    <row r="5231" spans="1:10" x14ac:dyDescent="0.3">
      <c r="A5231" s="32">
        <v>2015</v>
      </c>
      <c r="B5231" s="32" t="s">
        <v>51</v>
      </c>
      <c r="C5231" s="32" t="str">
        <f>VLOOKUP(B5231,lookup!A:C,3,FALSE)</f>
        <v>Metropolitan Fire Authorities</v>
      </c>
      <c r="D5231" s="32" t="str">
        <f>VLOOKUP(B5231,lookup!A:D,4,FALSE)</f>
        <v>E31000040</v>
      </c>
      <c r="E5231" s="32" t="s">
        <v>177</v>
      </c>
      <c r="F5231" s="32" t="s">
        <v>149</v>
      </c>
      <c r="G5231" s="57">
        <v>0</v>
      </c>
      <c r="H5231" s="145"/>
      <c r="I5231" s="144">
        <v>0</v>
      </c>
      <c r="J5231" s="146">
        <f t="shared" si="58"/>
        <v>0</v>
      </c>
    </row>
    <row r="5232" spans="1:10" x14ac:dyDescent="0.3">
      <c r="A5232" s="32">
        <v>2015</v>
      </c>
      <c r="B5232" s="32" t="s">
        <v>51</v>
      </c>
      <c r="C5232" s="32" t="str">
        <f>VLOOKUP(B5232,lookup!A:C,3,FALSE)</f>
        <v>Metropolitan Fire Authorities</v>
      </c>
      <c r="D5232" s="32" t="str">
        <f>VLOOKUP(B5232,lookup!A:D,4,FALSE)</f>
        <v>E31000040</v>
      </c>
      <c r="E5232" s="32" t="s">
        <v>178</v>
      </c>
      <c r="F5232" s="32" t="s">
        <v>149</v>
      </c>
      <c r="G5232" s="57">
        <v>0</v>
      </c>
      <c r="H5232" s="145"/>
      <c r="I5232" s="144">
        <v>0</v>
      </c>
      <c r="J5232" s="146">
        <f t="shared" si="58"/>
        <v>0</v>
      </c>
    </row>
    <row r="5233" spans="1:10" x14ac:dyDescent="0.3">
      <c r="A5233" s="32">
        <v>2015</v>
      </c>
      <c r="B5233" s="32" t="s">
        <v>51</v>
      </c>
      <c r="C5233" s="32" t="str">
        <f>VLOOKUP(B5233,lookup!A:C,3,FALSE)</f>
        <v>Metropolitan Fire Authorities</v>
      </c>
      <c r="D5233" s="32" t="str">
        <f>VLOOKUP(B5233,lookup!A:D,4,FALSE)</f>
        <v>E31000040</v>
      </c>
      <c r="E5233" s="32" t="s">
        <v>179</v>
      </c>
      <c r="F5233" s="32" t="s">
        <v>149</v>
      </c>
      <c r="G5233" s="57">
        <v>0</v>
      </c>
      <c r="H5233" s="145"/>
      <c r="I5233" s="144">
        <v>0</v>
      </c>
      <c r="J5233" s="146">
        <f t="shared" si="58"/>
        <v>0</v>
      </c>
    </row>
    <row r="5234" spans="1:10" x14ac:dyDescent="0.3">
      <c r="A5234" s="32">
        <v>2015</v>
      </c>
      <c r="B5234" s="32" t="s">
        <v>51</v>
      </c>
      <c r="C5234" s="32" t="str">
        <f>VLOOKUP(B5234,lookup!A:C,3,FALSE)</f>
        <v>Metropolitan Fire Authorities</v>
      </c>
      <c r="D5234" s="32" t="str">
        <f>VLOOKUP(B5234,lookup!A:D,4,FALSE)</f>
        <v>E31000040</v>
      </c>
      <c r="E5234" s="32" t="s">
        <v>1087</v>
      </c>
      <c r="F5234" s="32" t="s">
        <v>149</v>
      </c>
      <c r="G5234" s="57">
        <v>0</v>
      </c>
      <c r="H5234" s="145"/>
      <c r="I5234" s="144">
        <v>0</v>
      </c>
      <c r="J5234" s="146">
        <f t="shared" si="58"/>
        <v>0</v>
      </c>
    </row>
    <row r="5235" spans="1:10" x14ac:dyDescent="0.3">
      <c r="A5235" s="32">
        <v>2015</v>
      </c>
      <c r="B5235" s="32" t="s">
        <v>51</v>
      </c>
      <c r="C5235" s="32" t="str">
        <f>VLOOKUP(B5235,lookup!A:C,3,FALSE)</f>
        <v>Metropolitan Fire Authorities</v>
      </c>
      <c r="D5235" s="32" t="str">
        <f>VLOOKUP(B5235,lookup!A:D,4,FALSE)</f>
        <v>E31000040</v>
      </c>
      <c r="E5235" s="32" t="s">
        <v>176</v>
      </c>
      <c r="F5235" s="32" t="s">
        <v>149</v>
      </c>
      <c r="G5235" s="57">
        <v>0</v>
      </c>
      <c r="H5235" s="145"/>
      <c r="I5235" s="144">
        <v>0</v>
      </c>
      <c r="J5235" s="146">
        <f t="shared" si="58"/>
        <v>0</v>
      </c>
    </row>
    <row r="5236" spans="1:10" x14ac:dyDescent="0.3">
      <c r="A5236" s="32">
        <v>2015</v>
      </c>
      <c r="B5236" s="32" t="s">
        <v>51</v>
      </c>
      <c r="C5236" s="32" t="str">
        <f>VLOOKUP(B5236,lookup!A:C,3,FALSE)</f>
        <v>Metropolitan Fire Authorities</v>
      </c>
      <c r="D5236" s="32" t="str">
        <f>VLOOKUP(B5236,lookup!A:D,4,FALSE)</f>
        <v>E31000040</v>
      </c>
      <c r="E5236" s="32" t="s">
        <v>175</v>
      </c>
      <c r="F5236" s="32" t="s">
        <v>150</v>
      </c>
      <c r="G5236" s="57">
        <v>475</v>
      </c>
      <c r="H5236" s="145"/>
      <c r="I5236" s="144">
        <v>475</v>
      </c>
      <c r="J5236" s="146">
        <f t="shared" si="58"/>
        <v>0</v>
      </c>
    </row>
    <row r="5237" spans="1:10" x14ac:dyDescent="0.3">
      <c r="A5237" s="32">
        <v>2015</v>
      </c>
      <c r="B5237" s="32" t="s">
        <v>51</v>
      </c>
      <c r="C5237" s="32" t="str">
        <f>VLOOKUP(B5237,lookup!A:C,3,FALSE)</f>
        <v>Metropolitan Fire Authorities</v>
      </c>
      <c r="D5237" s="32" t="str">
        <f>VLOOKUP(B5237,lookup!A:D,4,FALSE)</f>
        <v>E31000040</v>
      </c>
      <c r="E5237" s="32" t="s">
        <v>177</v>
      </c>
      <c r="F5237" s="32" t="s">
        <v>150</v>
      </c>
      <c r="G5237" s="57">
        <v>9</v>
      </c>
      <c r="H5237" s="145"/>
      <c r="I5237" s="144">
        <v>9</v>
      </c>
      <c r="J5237" s="146">
        <f t="shared" si="58"/>
        <v>0</v>
      </c>
    </row>
    <row r="5238" spans="1:10" x14ac:dyDescent="0.3">
      <c r="A5238" s="32">
        <v>2015</v>
      </c>
      <c r="B5238" s="32" t="s">
        <v>51</v>
      </c>
      <c r="C5238" s="32" t="str">
        <f>VLOOKUP(B5238,lookup!A:C,3,FALSE)</f>
        <v>Metropolitan Fire Authorities</v>
      </c>
      <c r="D5238" s="32" t="str">
        <f>VLOOKUP(B5238,lookup!A:D,4,FALSE)</f>
        <v>E31000040</v>
      </c>
      <c r="E5238" s="32" t="s">
        <v>178</v>
      </c>
      <c r="F5238" s="32" t="s">
        <v>150</v>
      </c>
      <c r="G5238" s="57">
        <v>16</v>
      </c>
      <c r="H5238" s="145"/>
      <c r="I5238" s="144">
        <v>16</v>
      </c>
      <c r="J5238" s="146">
        <f t="shared" si="58"/>
        <v>0</v>
      </c>
    </row>
    <row r="5239" spans="1:10" x14ac:dyDescent="0.3">
      <c r="A5239" s="32">
        <v>2015</v>
      </c>
      <c r="B5239" s="32" t="s">
        <v>51</v>
      </c>
      <c r="C5239" s="32" t="str">
        <f>VLOOKUP(B5239,lookup!A:C,3,FALSE)</f>
        <v>Metropolitan Fire Authorities</v>
      </c>
      <c r="D5239" s="32" t="str">
        <f>VLOOKUP(B5239,lookup!A:D,4,FALSE)</f>
        <v>E31000040</v>
      </c>
      <c r="E5239" s="32" t="s">
        <v>179</v>
      </c>
      <c r="F5239" s="32" t="s">
        <v>150</v>
      </c>
      <c r="G5239" s="57">
        <v>10</v>
      </c>
      <c r="H5239" s="145"/>
      <c r="I5239" s="144">
        <v>10</v>
      </c>
      <c r="J5239" s="146">
        <f t="shared" si="58"/>
        <v>0</v>
      </c>
    </row>
    <row r="5240" spans="1:10" x14ac:dyDescent="0.3">
      <c r="A5240" s="32">
        <v>2015</v>
      </c>
      <c r="B5240" s="32" t="s">
        <v>51</v>
      </c>
      <c r="C5240" s="32" t="str">
        <f>VLOOKUP(B5240,lookup!A:C,3,FALSE)</f>
        <v>Metropolitan Fire Authorities</v>
      </c>
      <c r="D5240" s="32" t="str">
        <f>VLOOKUP(B5240,lookup!A:D,4,FALSE)</f>
        <v>E31000040</v>
      </c>
      <c r="E5240" s="32" t="s">
        <v>1087</v>
      </c>
      <c r="F5240" s="32" t="s">
        <v>150</v>
      </c>
      <c r="G5240" s="57">
        <v>0</v>
      </c>
      <c r="H5240" s="145"/>
      <c r="I5240" s="144">
        <v>0</v>
      </c>
      <c r="J5240" s="146">
        <f t="shared" si="58"/>
        <v>0</v>
      </c>
    </row>
    <row r="5241" spans="1:10" x14ac:dyDescent="0.3">
      <c r="A5241" s="32">
        <v>2015</v>
      </c>
      <c r="B5241" s="32" t="s">
        <v>51</v>
      </c>
      <c r="C5241" s="32" t="str">
        <f>VLOOKUP(B5241,lookup!A:C,3,FALSE)</f>
        <v>Metropolitan Fire Authorities</v>
      </c>
      <c r="D5241" s="32" t="str">
        <f>VLOOKUP(B5241,lookup!A:D,4,FALSE)</f>
        <v>E31000040</v>
      </c>
      <c r="E5241" s="32" t="s">
        <v>176</v>
      </c>
      <c r="F5241" s="32" t="s">
        <v>150</v>
      </c>
      <c r="G5241" s="57">
        <v>31</v>
      </c>
      <c r="H5241" s="145"/>
      <c r="I5241" s="144">
        <v>31</v>
      </c>
      <c r="J5241" s="146">
        <f t="shared" si="58"/>
        <v>0</v>
      </c>
    </row>
    <row r="5242" spans="1:10" x14ac:dyDescent="0.3">
      <c r="A5242" s="32">
        <v>2015</v>
      </c>
      <c r="B5242" s="32" t="s">
        <v>54</v>
      </c>
      <c r="C5242" s="32" t="str">
        <f>VLOOKUP(B5242,lookup!A:C,3,FALSE)</f>
        <v>Non Metropolitan Fire Authorities</v>
      </c>
      <c r="D5242" s="32" t="str">
        <f>VLOOKUP(B5242,lookup!A:D,4,FALSE)</f>
        <v>E31000017</v>
      </c>
      <c r="E5242" s="32" t="s">
        <v>175</v>
      </c>
      <c r="F5242" s="32" t="s">
        <v>157</v>
      </c>
      <c r="G5242" s="57">
        <v>696</v>
      </c>
      <c r="H5242" s="145"/>
      <c r="I5242" s="144">
        <v>696</v>
      </c>
      <c r="J5242" s="146">
        <f t="shared" si="58"/>
        <v>0</v>
      </c>
    </row>
    <row r="5243" spans="1:10" x14ac:dyDescent="0.3">
      <c r="A5243" s="32">
        <v>2015</v>
      </c>
      <c r="B5243" s="32" t="s">
        <v>54</v>
      </c>
      <c r="C5243" s="32" t="str">
        <f>VLOOKUP(B5243,lookup!A:C,3,FALSE)</f>
        <v>Non Metropolitan Fire Authorities</v>
      </c>
      <c r="D5243" s="32" t="str">
        <f>VLOOKUP(B5243,lookup!A:D,4,FALSE)</f>
        <v>E31000017</v>
      </c>
      <c r="E5243" s="32" t="s">
        <v>177</v>
      </c>
      <c r="F5243" s="32" t="s">
        <v>157</v>
      </c>
      <c r="G5243" s="57">
        <v>5</v>
      </c>
      <c r="H5243" s="145"/>
      <c r="I5243" s="144">
        <v>5</v>
      </c>
      <c r="J5243" s="146">
        <f t="shared" si="58"/>
        <v>0</v>
      </c>
    </row>
    <row r="5244" spans="1:10" x14ac:dyDescent="0.3">
      <c r="A5244" s="32">
        <v>2015</v>
      </c>
      <c r="B5244" s="32" t="s">
        <v>54</v>
      </c>
      <c r="C5244" s="32" t="str">
        <f>VLOOKUP(B5244,lookup!A:C,3,FALSE)</f>
        <v>Non Metropolitan Fire Authorities</v>
      </c>
      <c r="D5244" s="32" t="str">
        <f>VLOOKUP(B5244,lookup!A:D,4,FALSE)</f>
        <v>E31000017</v>
      </c>
      <c r="E5244" s="32" t="s">
        <v>178</v>
      </c>
      <c r="F5244" s="32" t="s">
        <v>157</v>
      </c>
      <c r="G5244" s="57">
        <v>2</v>
      </c>
      <c r="H5244" s="145"/>
      <c r="I5244" s="144">
        <v>2</v>
      </c>
      <c r="J5244" s="146">
        <f t="shared" si="58"/>
        <v>0</v>
      </c>
    </row>
    <row r="5245" spans="1:10" x14ac:dyDescent="0.3">
      <c r="A5245" s="32">
        <v>2015</v>
      </c>
      <c r="B5245" s="32" t="s">
        <v>54</v>
      </c>
      <c r="C5245" s="32" t="str">
        <f>VLOOKUP(B5245,lookup!A:C,3,FALSE)</f>
        <v>Non Metropolitan Fire Authorities</v>
      </c>
      <c r="D5245" s="32" t="str">
        <f>VLOOKUP(B5245,lookup!A:D,4,FALSE)</f>
        <v>E31000017</v>
      </c>
      <c r="E5245" s="32" t="s">
        <v>179</v>
      </c>
      <c r="F5245" s="32" t="s">
        <v>157</v>
      </c>
      <c r="G5245" s="57">
        <v>0</v>
      </c>
      <c r="H5245" s="145"/>
      <c r="I5245" s="144">
        <v>0</v>
      </c>
      <c r="J5245" s="146">
        <f t="shared" si="58"/>
        <v>0</v>
      </c>
    </row>
    <row r="5246" spans="1:10" x14ac:dyDescent="0.3">
      <c r="A5246" s="32">
        <v>2015</v>
      </c>
      <c r="B5246" s="32" t="s">
        <v>54</v>
      </c>
      <c r="C5246" s="32" t="str">
        <f>VLOOKUP(B5246,lookup!A:C,3,FALSE)</f>
        <v>Non Metropolitan Fire Authorities</v>
      </c>
      <c r="D5246" s="32" t="str">
        <f>VLOOKUP(B5246,lookup!A:D,4,FALSE)</f>
        <v>E31000017</v>
      </c>
      <c r="E5246" s="32" t="s">
        <v>1087</v>
      </c>
      <c r="F5246" s="32" t="s">
        <v>157</v>
      </c>
      <c r="G5246" s="57">
        <v>2</v>
      </c>
      <c r="H5246" s="145"/>
      <c r="I5246" s="144">
        <v>2</v>
      </c>
      <c r="J5246" s="146">
        <f t="shared" si="58"/>
        <v>0</v>
      </c>
    </row>
    <row r="5247" spans="1:10" x14ac:dyDescent="0.3">
      <c r="A5247" s="32">
        <v>2015</v>
      </c>
      <c r="B5247" s="32" t="s">
        <v>54</v>
      </c>
      <c r="C5247" s="32" t="str">
        <f>VLOOKUP(B5247,lookup!A:C,3,FALSE)</f>
        <v>Non Metropolitan Fire Authorities</v>
      </c>
      <c r="D5247" s="32" t="str">
        <f>VLOOKUP(B5247,lookup!A:D,4,FALSE)</f>
        <v>E31000017</v>
      </c>
      <c r="E5247" s="32" t="s">
        <v>176</v>
      </c>
      <c r="F5247" s="32" t="s">
        <v>157</v>
      </c>
      <c r="G5247" s="57">
        <v>28</v>
      </c>
      <c r="H5247" s="145"/>
      <c r="I5247" s="144">
        <v>28</v>
      </c>
      <c r="J5247" s="146">
        <f t="shared" si="58"/>
        <v>0</v>
      </c>
    </row>
    <row r="5248" spans="1:10" x14ac:dyDescent="0.3">
      <c r="A5248" s="32">
        <v>2015</v>
      </c>
      <c r="B5248" s="32" t="s">
        <v>54</v>
      </c>
      <c r="C5248" s="32" t="str">
        <f>VLOOKUP(B5248,lookup!A:C,3,FALSE)</f>
        <v>Non Metropolitan Fire Authorities</v>
      </c>
      <c r="D5248" s="32" t="str">
        <f>VLOOKUP(B5248,lookup!A:D,4,FALSE)</f>
        <v>E31000017</v>
      </c>
      <c r="E5248" s="32" t="s">
        <v>175</v>
      </c>
      <c r="F5248" s="32" t="s">
        <v>158</v>
      </c>
      <c r="G5248" s="57">
        <v>665</v>
      </c>
      <c r="H5248" s="145"/>
      <c r="I5248" s="144">
        <v>665</v>
      </c>
      <c r="J5248" s="146">
        <f t="shared" si="58"/>
        <v>0</v>
      </c>
    </row>
    <row r="5249" spans="1:10" x14ac:dyDescent="0.3">
      <c r="A5249" s="32">
        <v>2015</v>
      </c>
      <c r="B5249" s="32" t="s">
        <v>54</v>
      </c>
      <c r="C5249" s="32" t="str">
        <f>VLOOKUP(B5249,lookup!A:C,3,FALSE)</f>
        <v>Non Metropolitan Fire Authorities</v>
      </c>
      <c r="D5249" s="32" t="str">
        <f>VLOOKUP(B5249,lookup!A:D,4,FALSE)</f>
        <v>E31000017</v>
      </c>
      <c r="E5249" s="32" t="s">
        <v>177</v>
      </c>
      <c r="F5249" s="32" t="s">
        <v>158</v>
      </c>
      <c r="G5249" s="57">
        <v>1</v>
      </c>
      <c r="H5249" s="145"/>
      <c r="I5249" s="144">
        <v>1</v>
      </c>
      <c r="J5249" s="146">
        <f t="shared" si="58"/>
        <v>0</v>
      </c>
    </row>
    <row r="5250" spans="1:10" x14ac:dyDescent="0.3">
      <c r="A5250" s="32">
        <v>2015</v>
      </c>
      <c r="B5250" s="32" t="s">
        <v>54</v>
      </c>
      <c r="C5250" s="32" t="str">
        <f>VLOOKUP(B5250,lookup!A:C,3,FALSE)</f>
        <v>Non Metropolitan Fire Authorities</v>
      </c>
      <c r="D5250" s="32" t="str">
        <f>VLOOKUP(B5250,lookup!A:D,4,FALSE)</f>
        <v>E31000017</v>
      </c>
      <c r="E5250" s="32" t="s">
        <v>178</v>
      </c>
      <c r="F5250" s="32" t="s">
        <v>158</v>
      </c>
      <c r="G5250" s="57">
        <v>0</v>
      </c>
      <c r="H5250" s="145"/>
      <c r="I5250" s="144">
        <v>0</v>
      </c>
      <c r="J5250" s="146">
        <f t="shared" si="58"/>
        <v>0</v>
      </c>
    </row>
    <row r="5251" spans="1:10" x14ac:dyDescent="0.3">
      <c r="A5251" s="32">
        <v>2015</v>
      </c>
      <c r="B5251" s="32" t="s">
        <v>54</v>
      </c>
      <c r="C5251" s="32" t="str">
        <f>VLOOKUP(B5251,lookup!A:C,3,FALSE)</f>
        <v>Non Metropolitan Fire Authorities</v>
      </c>
      <c r="D5251" s="32" t="str">
        <f>VLOOKUP(B5251,lookup!A:D,4,FALSE)</f>
        <v>E31000017</v>
      </c>
      <c r="E5251" s="32" t="s">
        <v>179</v>
      </c>
      <c r="F5251" s="32" t="s">
        <v>158</v>
      </c>
      <c r="G5251" s="57">
        <v>0</v>
      </c>
      <c r="H5251" s="145"/>
      <c r="I5251" s="144">
        <v>0</v>
      </c>
      <c r="J5251" s="146">
        <f t="shared" ref="J5251:J5314" si="59">G5251-I5251</f>
        <v>0</v>
      </c>
    </row>
    <row r="5252" spans="1:10" x14ac:dyDescent="0.3">
      <c r="A5252" s="32">
        <v>2015</v>
      </c>
      <c r="B5252" s="32" t="s">
        <v>54</v>
      </c>
      <c r="C5252" s="32" t="str">
        <f>VLOOKUP(B5252,lookup!A:C,3,FALSE)</f>
        <v>Non Metropolitan Fire Authorities</v>
      </c>
      <c r="D5252" s="32" t="str">
        <f>VLOOKUP(B5252,lookup!A:D,4,FALSE)</f>
        <v>E31000017</v>
      </c>
      <c r="E5252" s="32" t="s">
        <v>1087</v>
      </c>
      <c r="F5252" s="32" t="s">
        <v>158</v>
      </c>
      <c r="G5252" s="57">
        <v>1</v>
      </c>
      <c r="H5252" s="145"/>
      <c r="I5252" s="144">
        <v>1</v>
      </c>
      <c r="J5252" s="146">
        <f t="shared" si="59"/>
        <v>0</v>
      </c>
    </row>
    <row r="5253" spans="1:10" x14ac:dyDescent="0.3">
      <c r="A5253" s="32">
        <v>2015</v>
      </c>
      <c r="B5253" s="32" t="s">
        <v>54</v>
      </c>
      <c r="C5253" s="32" t="str">
        <f>VLOOKUP(B5253,lookup!A:C,3,FALSE)</f>
        <v>Non Metropolitan Fire Authorities</v>
      </c>
      <c r="D5253" s="32" t="str">
        <f>VLOOKUP(B5253,lookup!A:D,4,FALSE)</f>
        <v>E31000017</v>
      </c>
      <c r="E5253" s="32" t="s">
        <v>176</v>
      </c>
      <c r="F5253" s="32" t="s">
        <v>158</v>
      </c>
      <c r="G5253" s="57">
        <v>118</v>
      </c>
      <c r="H5253" s="145"/>
      <c r="I5253" s="144">
        <v>118</v>
      </c>
      <c r="J5253" s="146">
        <f t="shared" si="59"/>
        <v>0</v>
      </c>
    </row>
    <row r="5254" spans="1:10" x14ac:dyDescent="0.3">
      <c r="A5254" s="32">
        <v>2015</v>
      </c>
      <c r="B5254" s="32" t="s">
        <v>54</v>
      </c>
      <c r="C5254" s="32" t="str">
        <f>VLOOKUP(B5254,lookup!A:C,3,FALSE)</f>
        <v>Non Metropolitan Fire Authorities</v>
      </c>
      <c r="D5254" s="32" t="str">
        <f>VLOOKUP(B5254,lookup!A:D,4,FALSE)</f>
        <v>E31000017</v>
      </c>
      <c r="E5254" s="32" t="s">
        <v>175</v>
      </c>
      <c r="F5254" s="32" t="s">
        <v>149</v>
      </c>
      <c r="G5254" s="57">
        <v>38</v>
      </c>
      <c r="H5254" s="145"/>
      <c r="I5254" s="144">
        <v>38</v>
      </c>
      <c r="J5254" s="146">
        <f t="shared" si="59"/>
        <v>0</v>
      </c>
    </row>
    <row r="5255" spans="1:10" x14ac:dyDescent="0.3">
      <c r="A5255" s="32">
        <v>2015</v>
      </c>
      <c r="B5255" s="32" t="s">
        <v>54</v>
      </c>
      <c r="C5255" s="32" t="str">
        <f>VLOOKUP(B5255,lookup!A:C,3,FALSE)</f>
        <v>Non Metropolitan Fire Authorities</v>
      </c>
      <c r="D5255" s="32" t="str">
        <f>VLOOKUP(B5255,lookup!A:D,4,FALSE)</f>
        <v>E31000017</v>
      </c>
      <c r="E5255" s="32" t="s">
        <v>177</v>
      </c>
      <c r="F5255" s="32" t="s">
        <v>149</v>
      </c>
      <c r="G5255" s="57">
        <v>0</v>
      </c>
      <c r="H5255" s="145"/>
      <c r="I5255" s="144">
        <v>0</v>
      </c>
      <c r="J5255" s="146">
        <f t="shared" si="59"/>
        <v>0</v>
      </c>
    </row>
    <row r="5256" spans="1:10" x14ac:dyDescent="0.3">
      <c r="A5256" s="32">
        <v>2015</v>
      </c>
      <c r="B5256" s="32" t="s">
        <v>54</v>
      </c>
      <c r="C5256" s="32" t="str">
        <f>VLOOKUP(B5256,lookup!A:C,3,FALSE)</f>
        <v>Non Metropolitan Fire Authorities</v>
      </c>
      <c r="D5256" s="32" t="str">
        <f>VLOOKUP(B5256,lookup!A:D,4,FALSE)</f>
        <v>E31000017</v>
      </c>
      <c r="E5256" s="32" t="s">
        <v>178</v>
      </c>
      <c r="F5256" s="32" t="s">
        <v>149</v>
      </c>
      <c r="G5256" s="57">
        <v>0</v>
      </c>
      <c r="H5256" s="145"/>
      <c r="I5256" s="144">
        <v>0</v>
      </c>
      <c r="J5256" s="146">
        <f t="shared" si="59"/>
        <v>0</v>
      </c>
    </row>
    <row r="5257" spans="1:10" x14ac:dyDescent="0.3">
      <c r="A5257" s="32">
        <v>2015</v>
      </c>
      <c r="B5257" s="32" t="s">
        <v>54</v>
      </c>
      <c r="C5257" s="32" t="str">
        <f>VLOOKUP(B5257,lookup!A:C,3,FALSE)</f>
        <v>Non Metropolitan Fire Authorities</v>
      </c>
      <c r="D5257" s="32" t="str">
        <f>VLOOKUP(B5257,lookup!A:D,4,FALSE)</f>
        <v>E31000017</v>
      </c>
      <c r="E5257" s="32" t="s">
        <v>179</v>
      </c>
      <c r="F5257" s="32" t="s">
        <v>149</v>
      </c>
      <c r="G5257" s="57">
        <v>0</v>
      </c>
      <c r="H5257" s="145"/>
      <c r="I5257" s="144">
        <v>0</v>
      </c>
      <c r="J5257" s="146">
        <f t="shared" si="59"/>
        <v>0</v>
      </c>
    </row>
    <row r="5258" spans="1:10" x14ac:dyDescent="0.3">
      <c r="A5258" s="32">
        <v>2015</v>
      </c>
      <c r="B5258" s="32" t="s">
        <v>54</v>
      </c>
      <c r="C5258" s="32" t="str">
        <f>VLOOKUP(B5258,lookup!A:C,3,FALSE)</f>
        <v>Non Metropolitan Fire Authorities</v>
      </c>
      <c r="D5258" s="32" t="str">
        <f>VLOOKUP(B5258,lookup!A:D,4,FALSE)</f>
        <v>E31000017</v>
      </c>
      <c r="E5258" s="32" t="s">
        <v>1087</v>
      </c>
      <c r="F5258" s="32" t="s">
        <v>149</v>
      </c>
      <c r="G5258" s="57">
        <v>0</v>
      </c>
      <c r="H5258" s="145"/>
      <c r="I5258" s="144">
        <v>0</v>
      </c>
      <c r="J5258" s="146">
        <f t="shared" si="59"/>
        <v>0</v>
      </c>
    </row>
    <row r="5259" spans="1:10" x14ac:dyDescent="0.3">
      <c r="A5259" s="32">
        <v>2015</v>
      </c>
      <c r="B5259" s="32" t="s">
        <v>54</v>
      </c>
      <c r="C5259" s="32" t="str">
        <f>VLOOKUP(B5259,lookup!A:C,3,FALSE)</f>
        <v>Non Metropolitan Fire Authorities</v>
      </c>
      <c r="D5259" s="32" t="str">
        <f>VLOOKUP(B5259,lookup!A:D,4,FALSE)</f>
        <v>E31000017</v>
      </c>
      <c r="E5259" s="32" t="s">
        <v>176</v>
      </c>
      <c r="F5259" s="32" t="s">
        <v>149</v>
      </c>
      <c r="G5259" s="57">
        <v>2</v>
      </c>
      <c r="H5259" s="145"/>
      <c r="I5259" s="144">
        <v>2</v>
      </c>
      <c r="J5259" s="146">
        <f t="shared" si="59"/>
        <v>0</v>
      </c>
    </row>
    <row r="5260" spans="1:10" x14ac:dyDescent="0.3">
      <c r="A5260" s="32">
        <v>2015</v>
      </c>
      <c r="B5260" s="32" t="s">
        <v>54</v>
      </c>
      <c r="C5260" s="32" t="str">
        <f>VLOOKUP(B5260,lookup!A:C,3,FALSE)</f>
        <v>Non Metropolitan Fire Authorities</v>
      </c>
      <c r="D5260" s="32" t="str">
        <f>VLOOKUP(B5260,lookup!A:D,4,FALSE)</f>
        <v>E31000017</v>
      </c>
      <c r="E5260" s="32" t="s">
        <v>175</v>
      </c>
      <c r="F5260" s="32" t="s">
        <v>150</v>
      </c>
      <c r="G5260" s="57">
        <v>244</v>
      </c>
      <c r="H5260" s="145"/>
      <c r="I5260" s="144">
        <v>244</v>
      </c>
      <c r="J5260" s="146">
        <f t="shared" si="59"/>
        <v>0</v>
      </c>
    </row>
    <row r="5261" spans="1:10" x14ac:dyDescent="0.3">
      <c r="A5261" s="32">
        <v>2015</v>
      </c>
      <c r="B5261" s="32" t="s">
        <v>54</v>
      </c>
      <c r="C5261" s="32" t="str">
        <f>VLOOKUP(B5261,lookup!A:C,3,FALSE)</f>
        <v>Non Metropolitan Fire Authorities</v>
      </c>
      <c r="D5261" s="32" t="str">
        <f>VLOOKUP(B5261,lookup!A:D,4,FALSE)</f>
        <v>E31000017</v>
      </c>
      <c r="E5261" s="32" t="s">
        <v>177</v>
      </c>
      <c r="F5261" s="32" t="s">
        <v>150</v>
      </c>
      <c r="G5261" s="57">
        <v>1</v>
      </c>
      <c r="H5261" s="145"/>
      <c r="I5261" s="144">
        <v>1</v>
      </c>
      <c r="J5261" s="146">
        <f t="shared" si="59"/>
        <v>0</v>
      </c>
    </row>
    <row r="5262" spans="1:10" x14ac:dyDescent="0.3">
      <c r="A5262" s="32">
        <v>2015</v>
      </c>
      <c r="B5262" s="32" t="s">
        <v>54</v>
      </c>
      <c r="C5262" s="32" t="str">
        <f>VLOOKUP(B5262,lookup!A:C,3,FALSE)</f>
        <v>Non Metropolitan Fire Authorities</v>
      </c>
      <c r="D5262" s="32" t="str">
        <f>VLOOKUP(B5262,lookup!A:D,4,FALSE)</f>
        <v>E31000017</v>
      </c>
      <c r="E5262" s="32" t="s">
        <v>178</v>
      </c>
      <c r="F5262" s="32" t="s">
        <v>150</v>
      </c>
      <c r="G5262" s="57">
        <v>0</v>
      </c>
      <c r="H5262" s="145"/>
      <c r="I5262" s="144">
        <v>0</v>
      </c>
      <c r="J5262" s="146">
        <f t="shared" si="59"/>
        <v>0</v>
      </c>
    </row>
    <row r="5263" spans="1:10" x14ac:dyDescent="0.3">
      <c r="A5263" s="32">
        <v>2015</v>
      </c>
      <c r="B5263" s="32" t="s">
        <v>54</v>
      </c>
      <c r="C5263" s="32" t="str">
        <f>VLOOKUP(B5263,lookup!A:C,3,FALSE)</f>
        <v>Non Metropolitan Fire Authorities</v>
      </c>
      <c r="D5263" s="32" t="str">
        <f>VLOOKUP(B5263,lookup!A:D,4,FALSE)</f>
        <v>E31000017</v>
      </c>
      <c r="E5263" s="32" t="s">
        <v>179</v>
      </c>
      <c r="F5263" s="32" t="s">
        <v>150</v>
      </c>
      <c r="G5263" s="57">
        <v>0</v>
      </c>
      <c r="H5263" s="145"/>
      <c r="I5263" s="144">
        <v>0</v>
      </c>
      <c r="J5263" s="146">
        <f t="shared" si="59"/>
        <v>0</v>
      </c>
    </row>
    <row r="5264" spans="1:10" x14ac:dyDescent="0.3">
      <c r="A5264" s="32">
        <v>2015</v>
      </c>
      <c r="B5264" s="32" t="s">
        <v>54</v>
      </c>
      <c r="C5264" s="32" t="str">
        <f>VLOOKUP(B5264,lookup!A:C,3,FALSE)</f>
        <v>Non Metropolitan Fire Authorities</v>
      </c>
      <c r="D5264" s="32" t="str">
        <f>VLOOKUP(B5264,lookup!A:D,4,FALSE)</f>
        <v>E31000017</v>
      </c>
      <c r="E5264" s="32" t="s">
        <v>1087</v>
      </c>
      <c r="F5264" s="32" t="s">
        <v>150</v>
      </c>
      <c r="G5264" s="57">
        <v>5</v>
      </c>
      <c r="H5264" s="145"/>
      <c r="I5264" s="144">
        <v>5</v>
      </c>
      <c r="J5264" s="146">
        <f t="shared" si="59"/>
        <v>0</v>
      </c>
    </row>
    <row r="5265" spans="1:10" x14ac:dyDescent="0.3">
      <c r="A5265" s="32">
        <v>2015</v>
      </c>
      <c r="B5265" s="32" t="s">
        <v>54</v>
      </c>
      <c r="C5265" s="32" t="str">
        <f>VLOOKUP(B5265,lookup!A:C,3,FALSE)</f>
        <v>Non Metropolitan Fire Authorities</v>
      </c>
      <c r="D5265" s="32" t="str">
        <f>VLOOKUP(B5265,lookup!A:D,4,FALSE)</f>
        <v>E31000017</v>
      </c>
      <c r="E5265" s="32" t="s">
        <v>176</v>
      </c>
      <c r="F5265" s="32" t="s">
        <v>150</v>
      </c>
      <c r="G5265" s="57">
        <v>64</v>
      </c>
      <c r="H5265" s="145"/>
      <c r="I5265" s="144">
        <v>64</v>
      </c>
      <c r="J5265" s="146">
        <f t="shared" si="59"/>
        <v>0</v>
      </c>
    </row>
    <row r="5266" spans="1:10" x14ac:dyDescent="0.3">
      <c r="A5266" s="32">
        <v>2015</v>
      </c>
      <c r="B5266" s="32" t="s">
        <v>57</v>
      </c>
      <c r="C5266" s="32" t="str">
        <f>VLOOKUP(B5266,lookup!A:C,3,FALSE)</f>
        <v>Non Metropolitan Fire Authorities</v>
      </c>
      <c r="D5266" s="32" t="str">
        <f>VLOOKUP(B5266,lookup!A:D,4,FALSE)</f>
        <v>E31000018</v>
      </c>
      <c r="E5266" s="32" t="s">
        <v>175</v>
      </c>
      <c r="F5266" s="32" t="s">
        <v>157</v>
      </c>
      <c r="G5266" s="57">
        <v>282</v>
      </c>
      <c r="H5266" s="145"/>
      <c r="I5266" s="144">
        <v>282</v>
      </c>
      <c r="J5266" s="146">
        <f t="shared" si="59"/>
        <v>0</v>
      </c>
    </row>
    <row r="5267" spans="1:10" x14ac:dyDescent="0.3">
      <c r="A5267" s="32">
        <v>2015</v>
      </c>
      <c r="B5267" s="32" t="s">
        <v>57</v>
      </c>
      <c r="C5267" s="32" t="str">
        <f>VLOOKUP(B5267,lookup!A:C,3,FALSE)</f>
        <v>Non Metropolitan Fire Authorities</v>
      </c>
      <c r="D5267" s="32" t="str">
        <f>VLOOKUP(B5267,lookup!A:D,4,FALSE)</f>
        <v>E31000018</v>
      </c>
      <c r="E5267" s="32" t="s">
        <v>177</v>
      </c>
      <c r="F5267" s="32" t="s">
        <v>157</v>
      </c>
      <c r="G5267" s="57">
        <v>1</v>
      </c>
      <c r="H5267" s="145"/>
      <c r="I5267" s="144">
        <v>1</v>
      </c>
      <c r="J5267" s="146">
        <f t="shared" si="59"/>
        <v>0</v>
      </c>
    </row>
    <row r="5268" spans="1:10" x14ac:dyDescent="0.3">
      <c r="A5268" s="32">
        <v>2015</v>
      </c>
      <c r="B5268" s="32" t="s">
        <v>57</v>
      </c>
      <c r="C5268" s="32" t="str">
        <f>VLOOKUP(B5268,lookup!A:C,3,FALSE)</f>
        <v>Non Metropolitan Fire Authorities</v>
      </c>
      <c r="D5268" s="32" t="str">
        <f>VLOOKUP(B5268,lookup!A:D,4,FALSE)</f>
        <v>E31000018</v>
      </c>
      <c r="E5268" s="32" t="s">
        <v>178</v>
      </c>
      <c r="F5268" s="32" t="s">
        <v>157</v>
      </c>
      <c r="G5268" s="57">
        <v>0</v>
      </c>
      <c r="H5268" s="145"/>
      <c r="I5268" s="144">
        <v>0</v>
      </c>
      <c r="J5268" s="146">
        <f t="shared" si="59"/>
        <v>0</v>
      </c>
    </row>
    <row r="5269" spans="1:10" x14ac:dyDescent="0.3">
      <c r="A5269" s="32">
        <v>2015</v>
      </c>
      <c r="B5269" s="32" t="s">
        <v>57</v>
      </c>
      <c r="C5269" s="32" t="str">
        <f>VLOOKUP(B5269,lookup!A:C,3,FALSE)</f>
        <v>Non Metropolitan Fire Authorities</v>
      </c>
      <c r="D5269" s="32" t="str">
        <f>VLOOKUP(B5269,lookup!A:D,4,FALSE)</f>
        <v>E31000018</v>
      </c>
      <c r="E5269" s="32" t="s">
        <v>179</v>
      </c>
      <c r="F5269" s="32" t="s">
        <v>157</v>
      </c>
      <c r="G5269" s="57">
        <v>1</v>
      </c>
      <c r="H5269" s="145"/>
      <c r="I5269" s="144">
        <v>1</v>
      </c>
      <c r="J5269" s="146">
        <f t="shared" si="59"/>
        <v>0</v>
      </c>
    </row>
    <row r="5270" spans="1:10" x14ac:dyDescent="0.3">
      <c r="A5270" s="32">
        <v>2015</v>
      </c>
      <c r="B5270" s="32" t="s">
        <v>57</v>
      </c>
      <c r="C5270" s="32" t="str">
        <f>VLOOKUP(B5270,lookup!A:C,3,FALSE)</f>
        <v>Non Metropolitan Fire Authorities</v>
      </c>
      <c r="D5270" s="32" t="str">
        <f>VLOOKUP(B5270,lookup!A:D,4,FALSE)</f>
        <v>E31000018</v>
      </c>
      <c r="E5270" s="32" t="s">
        <v>1087</v>
      </c>
      <c r="F5270" s="32" t="s">
        <v>157</v>
      </c>
      <c r="G5270" s="57">
        <v>0</v>
      </c>
      <c r="H5270" s="145"/>
      <c r="I5270" s="144">
        <v>0</v>
      </c>
      <c r="J5270" s="146">
        <f t="shared" si="59"/>
        <v>0</v>
      </c>
    </row>
    <row r="5271" spans="1:10" x14ac:dyDescent="0.3">
      <c r="A5271" s="32">
        <v>2015</v>
      </c>
      <c r="B5271" s="32" t="s">
        <v>57</v>
      </c>
      <c r="C5271" s="32" t="str">
        <f>VLOOKUP(B5271,lookup!A:C,3,FALSE)</f>
        <v>Non Metropolitan Fire Authorities</v>
      </c>
      <c r="D5271" s="32" t="str">
        <f>VLOOKUP(B5271,lookup!A:D,4,FALSE)</f>
        <v>E31000018</v>
      </c>
      <c r="E5271" s="32" t="s">
        <v>176</v>
      </c>
      <c r="F5271" s="32" t="s">
        <v>157</v>
      </c>
      <c r="G5271" s="57">
        <v>3</v>
      </c>
      <c r="H5271" s="145"/>
      <c r="I5271" s="144">
        <v>3</v>
      </c>
      <c r="J5271" s="146">
        <f t="shared" si="59"/>
        <v>0</v>
      </c>
    </row>
    <row r="5272" spans="1:10" x14ac:dyDescent="0.3">
      <c r="A5272" s="32">
        <v>2015</v>
      </c>
      <c r="B5272" s="32" t="s">
        <v>57</v>
      </c>
      <c r="C5272" s="32" t="str">
        <f>VLOOKUP(B5272,lookup!A:C,3,FALSE)</f>
        <v>Non Metropolitan Fire Authorities</v>
      </c>
      <c r="D5272" s="32" t="str">
        <f>VLOOKUP(B5272,lookup!A:D,4,FALSE)</f>
        <v>E31000018</v>
      </c>
      <c r="E5272" s="32" t="s">
        <v>175</v>
      </c>
      <c r="F5272" s="32" t="s">
        <v>158</v>
      </c>
      <c r="G5272" s="57">
        <v>373</v>
      </c>
      <c r="H5272" s="145"/>
      <c r="I5272" s="144">
        <v>373</v>
      </c>
      <c r="J5272" s="146">
        <f t="shared" si="59"/>
        <v>0</v>
      </c>
    </row>
    <row r="5273" spans="1:10" x14ac:dyDescent="0.3">
      <c r="A5273" s="32">
        <v>2015</v>
      </c>
      <c r="B5273" s="32" t="s">
        <v>57</v>
      </c>
      <c r="C5273" s="32" t="str">
        <f>VLOOKUP(B5273,lookup!A:C,3,FALSE)</f>
        <v>Non Metropolitan Fire Authorities</v>
      </c>
      <c r="D5273" s="32" t="str">
        <f>VLOOKUP(B5273,lookup!A:D,4,FALSE)</f>
        <v>E31000018</v>
      </c>
      <c r="E5273" s="32" t="s">
        <v>177</v>
      </c>
      <c r="F5273" s="32" t="s">
        <v>158</v>
      </c>
      <c r="G5273" s="57">
        <v>0</v>
      </c>
      <c r="H5273" s="145"/>
      <c r="I5273" s="144">
        <v>0</v>
      </c>
      <c r="J5273" s="146">
        <f t="shared" si="59"/>
        <v>0</v>
      </c>
    </row>
    <row r="5274" spans="1:10" x14ac:dyDescent="0.3">
      <c r="A5274" s="32">
        <v>2015</v>
      </c>
      <c r="B5274" s="32" t="s">
        <v>57</v>
      </c>
      <c r="C5274" s="32" t="str">
        <f>VLOOKUP(B5274,lookup!A:C,3,FALSE)</f>
        <v>Non Metropolitan Fire Authorities</v>
      </c>
      <c r="D5274" s="32" t="str">
        <f>VLOOKUP(B5274,lookup!A:D,4,FALSE)</f>
        <v>E31000018</v>
      </c>
      <c r="E5274" s="32" t="s">
        <v>178</v>
      </c>
      <c r="F5274" s="32" t="s">
        <v>158</v>
      </c>
      <c r="G5274" s="57">
        <v>0</v>
      </c>
      <c r="H5274" s="145"/>
      <c r="I5274" s="144">
        <v>0</v>
      </c>
      <c r="J5274" s="146">
        <f t="shared" si="59"/>
        <v>0</v>
      </c>
    </row>
    <row r="5275" spans="1:10" x14ac:dyDescent="0.3">
      <c r="A5275" s="32">
        <v>2015</v>
      </c>
      <c r="B5275" s="32" t="s">
        <v>57</v>
      </c>
      <c r="C5275" s="32" t="str">
        <f>VLOOKUP(B5275,lookup!A:C,3,FALSE)</f>
        <v>Non Metropolitan Fire Authorities</v>
      </c>
      <c r="D5275" s="32" t="str">
        <f>VLOOKUP(B5275,lookup!A:D,4,FALSE)</f>
        <v>E31000018</v>
      </c>
      <c r="E5275" s="32" t="s">
        <v>179</v>
      </c>
      <c r="F5275" s="32" t="s">
        <v>158</v>
      </c>
      <c r="G5275" s="57">
        <v>5</v>
      </c>
      <c r="H5275" s="145"/>
      <c r="I5275" s="144">
        <v>5</v>
      </c>
      <c r="J5275" s="146">
        <f t="shared" si="59"/>
        <v>0</v>
      </c>
    </row>
    <row r="5276" spans="1:10" x14ac:dyDescent="0.3">
      <c r="A5276" s="32">
        <v>2015</v>
      </c>
      <c r="B5276" s="32" t="s">
        <v>57</v>
      </c>
      <c r="C5276" s="32" t="str">
        <f>VLOOKUP(B5276,lookup!A:C,3,FALSE)</f>
        <v>Non Metropolitan Fire Authorities</v>
      </c>
      <c r="D5276" s="32" t="str">
        <f>VLOOKUP(B5276,lookup!A:D,4,FALSE)</f>
        <v>E31000018</v>
      </c>
      <c r="E5276" s="32" t="s">
        <v>1087</v>
      </c>
      <c r="F5276" s="32" t="s">
        <v>158</v>
      </c>
      <c r="G5276" s="57">
        <v>1</v>
      </c>
      <c r="H5276" s="145"/>
      <c r="I5276" s="144">
        <v>1</v>
      </c>
      <c r="J5276" s="146">
        <f t="shared" si="59"/>
        <v>0</v>
      </c>
    </row>
    <row r="5277" spans="1:10" x14ac:dyDescent="0.3">
      <c r="A5277" s="32">
        <v>2015</v>
      </c>
      <c r="B5277" s="32" t="s">
        <v>57</v>
      </c>
      <c r="C5277" s="32" t="str">
        <f>VLOOKUP(B5277,lookup!A:C,3,FALSE)</f>
        <v>Non Metropolitan Fire Authorities</v>
      </c>
      <c r="D5277" s="32" t="str">
        <f>VLOOKUP(B5277,lookup!A:D,4,FALSE)</f>
        <v>E31000018</v>
      </c>
      <c r="E5277" s="32" t="s">
        <v>176</v>
      </c>
      <c r="F5277" s="32" t="s">
        <v>158</v>
      </c>
      <c r="G5277" s="57">
        <v>1</v>
      </c>
      <c r="H5277" s="145"/>
      <c r="I5277" s="144">
        <v>1</v>
      </c>
      <c r="J5277" s="146">
        <f t="shared" si="59"/>
        <v>0</v>
      </c>
    </row>
    <row r="5278" spans="1:10" x14ac:dyDescent="0.3">
      <c r="A5278" s="32">
        <v>2015</v>
      </c>
      <c r="B5278" s="32" t="s">
        <v>57</v>
      </c>
      <c r="C5278" s="32" t="str">
        <f>VLOOKUP(B5278,lookup!A:C,3,FALSE)</f>
        <v>Non Metropolitan Fire Authorities</v>
      </c>
      <c r="D5278" s="32" t="str">
        <f>VLOOKUP(B5278,lookup!A:D,4,FALSE)</f>
        <v>E31000018</v>
      </c>
      <c r="E5278" s="32" t="s">
        <v>175</v>
      </c>
      <c r="F5278" s="32" t="s">
        <v>149</v>
      </c>
      <c r="G5278" s="57">
        <v>23</v>
      </c>
      <c r="H5278" s="145"/>
      <c r="I5278" s="144">
        <v>23</v>
      </c>
      <c r="J5278" s="146">
        <f t="shared" si="59"/>
        <v>0</v>
      </c>
    </row>
    <row r="5279" spans="1:10" x14ac:dyDescent="0.3">
      <c r="A5279" s="32">
        <v>2015</v>
      </c>
      <c r="B5279" s="32" t="s">
        <v>57</v>
      </c>
      <c r="C5279" s="32" t="str">
        <f>VLOOKUP(B5279,lookup!A:C,3,FALSE)</f>
        <v>Non Metropolitan Fire Authorities</v>
      </c>
      <c r="D5279" s="32" t="str">
        <f>VLOOKUP(B5279,lookup!A:D,4,FALSE)</f>
        <v>E31000018</v>
      </c>
      <c r="E5279" s="32" t="s">
        <v>177</v>
      </c>
      <c r="F5279" s="32" t="s">
        <v>149</v>
      </c>
      <c r="G5279" s="57">
        <v>0</v>
      </c>
      <c r="H5279" s="145"/>
      <c r="I5279" s="144">
        <v>0</v>
      </c>
      <c r="J5279" s="146">
        <f t="shared" si="59"/>
        <v>0</v>
      </c>
    </row>
    <row r="5280" spans="1:10" x14ac:dyDescent="0.3">
      <c r="A5280" s="32">
        <v>2015</v>
      </c>
      <c r="B5280" s="32" t="s">
        <v>57</v>
      </c>
      <c r="C5280" s="32" t="str">
        <f>VLOOKUP(B5280,lookup!A:C,3,FALSE)</f>
        <v>Non Metropolitan Fire Authorities</v>
      </c>
      <c r="D5280" s="32" t="str">
        <f>VLOOKUP(B5280,lookup!A:D,4,FALSE)</f>
        <v>E31000018</v>
      </c>
      <c r="E5280" s="32" t="s">
        <v>178</v>
      </c>
      <c r="F5280" s="32" t="s">
        <v>149</v>
      </c>
      <c r="G5280" s="57">
        <v>0</v>
      </c>
      <c r="H5280" s="145"/>
      <c r="I5280" s="144">
        <v>0</v>
      </c>
      <c r="J5280" s="146">
        <f t="shared" si="59"/>
        <v>0</v>
      </c>
    </row>
    <row r="5281" spans="1:10" x14ac:dyDescent="0.3">
      <c r="A5281" s="32">
        <v>2015</v>
      </c>
      <c r="B5281" s="32" t="s">
        <v>57</v>
      </c>
      <c r="C5281" s="32" t="str">
        <f>VLOOKUP(B5281,lookup!A:C,3,FALSE)</f>
        <v>Non Metropolitan Fire Authorities</v>
      </c>
      <c r="D5281" s="32" t="str">
        <f>VLOOKUP(B5281,lookup!A:D,4,FALSE)</f>
        <v>E31000018</v>
      </c>
      <c r="E5281" s="32" t="s">
        <v>179</v>
      </c>
      <c r="F5281" s="32" t="s">
        <v>149</v>
      </c>
      <c r="G5281" s="57">
        <v>0</v>
      </c>
      <c r="H5281" s="145"/>
      <c r="I5281" s="144">
        <v>0</v>
      </c>
      <c r="J5281" s="146">
        <f t="shared" si="59"/>
        <v>0</v>
      </c>
    </row>
    <row r="5282" spans="1:10" x14ac:dyDescent="0.3">
      <c r="A5282" s="32">
        <v>2015</v>
      </c>
      <c r="B5282" s="32" t="s">
        <v>57</v>
      </c>
      <c r="C5282" s="32" t="str">
        <f>VLOOKUP(B5282,lookup!A:C,3,FALSE)</f>
        <v>Non Metropolitan Fire Authorities</v>
      </c>
      <c r="D5282" s="32" t="str">
        <f>VLOOKUP(B5282,lookup!A:D,4,FALSE)</f>
        <v>E31000018</v>
      </c>
      <c r="E5282" s="32" t="s">
        <v>1087</v>
      </c>
      <c r="F5282" s="32" t="s">
        <v>149</v>
      </c>
      <c r="G5282" s="57">
        <v>0</v>
      </c>
      <c r="H5282" s="145"/>
      <c r="I5282" s="144">
        <v>0</v>
      </c>
      <c r="J5282" s="146">
        <f t="shared" si="59"/>
        <v>0</v>
      </c>
    </row>
    <row r="5283" spans="1:10" x14ac:dyDescent="0.3">
      <c r="A5283" s="32">
        <v>2015</v>
      </c>
      <c r="B5283" s="32" t="s">
        <v>57</v>
      </c>
      <c r="C5283" s="32" t="str">
        <f>VLOOKUP(B5283,lookup!A:C,3,FALSE)</f>
        <v>Non Metropolitan Fire Authorities</v>
      </c>
      <c r="D5283" s="32" t="str">
        <f>VLOOKUP(B5283,lookup!A:D,4,FALSE)</f>
        <v>E31000018</v>
      </c>
      <c r="E5283" s="32" t="s">
        <v>176</v>
      </c>
      <c r="F5283" s="32" t="s">
        <v>149</v>
      </c>
      <c r="G5283" s="57">
        <v>0</v>
      </c>
      <c r="H5283" s="145"/>
      <c r="I5283" s="144">
        <v>0</v>
      </c>
      <c r="J5283" s="146">
        <f t="shared" si="59"/>
        <v>0</v>
      </c>
    </row>
    <row r="5284" spans="1:10" x14ac:dyDescent="0.3">
      <c r="A5284" s="32">
        <v>2015</v>
      </c>
      <c r="B5284" s="32" t="s">
        <v>57</v>
      </c>
      <c r="C5284" s="32" t="str">
        <f>VLOOKUP(B5284,lookup!A:C,3,FALSE)</f>
        <v>Non Metropolitan Fire Authorities</v>
      </c>
      <c r="D5284" s="32" t="str">
        <f>VLOOKUP(B5284,lookup!A:D,4,FALSE)</f>
        <v>E31000018</v>
      </c>
      <c r="E5284" s="32" t="s">
        <v>175</v>
      </c>
      <c r="F5284" s="32" t="s">
        <v>150</v>
      </c>
      <c r="G5284" s="57">
        <v>96</v>
      </c>
      <c r="H5284" s="145"/>
      <c r="I5284" s="144">
        <v>96</v>
      </c>
      <c r="J5284" s="146">
        <f t="shared" si="59"/>
        <v>0</v>
      </c>
    </row>
    <row r="5285" spans="1:10" x14ac:dyDescent="0.3">
      <c r="A5285" s="32">
        <v>2015</v>
      </c>
      <c r="B5285" s="32" t="s">
        <v>57</v>
      </c>
      <c r="C5285" s="32" t="str">
        <f>VLOOKUP(B5285,lookup!A:C,3,FALSE)</f>
        <v>Non Metropolitan Fire Authorities</v>
      </c>
      <c r="D5285" s="32" t="str">
        <f>VLOOKUP(B5285,lookup!A:D,4,FALSE)</f>
        <v>E31000018</v>
      </c>
      <c r="E5285" s="32" t="s">
        <v>177</v>
      </c>
      <c r="F5285" s="32" t="s">
        <v>150</v>
      </c>
      <c r="G5285" s="57">
        <v>0</v>
      </c>
      <c r="H5285" s="145"/>
      <c r="I5285" s="144">
        <v>0</v>
      </c>
      <c r="J5285" s="146">
        <f t="shared" si="59"/>
        <v>0</v>
      </c>
    </row>
    <row r="5286" spans="1:10" x14ac:dyDescent="0.3">
      <c r="A5286" s="32">
        <v>2015</v>
      </c>
      <c r="B5286" s="32" t="s">
        <v>57</v>
      </c>
      <c r="C5286" s="32" t="str">
        <f>VLOOKUP(B5286,lookup!A:C,3,FALSE)</f>
        <v>Non Metropolitan Fire Authorities</v>
      </c>
      <c r="D5286" s="32" t="str">
        <f>VLOOKUP(B5286,lookup!A:D,4,FALSE)</f>
        <v>E31000018</v>
      </c>
      <c r="E5286" s="32" t="s">
        <v>178</v>
      </c>
      <c r="F5286" s="32" t="s">
        <v>150</v>
      </c>
      <c r="G5286" s="57">
        <v>2</v>
      </c>
      <c r="H5286" s="145"/>
      <c r="I5286" s="144">
        <v>2</v>
      </c>
      <c r="J5286" s="146">
        <f t="shared" si="59"/>
        <v>0</v>
      </c>
    </row>
    <row r="5287" spans="1:10" x14ac:dyDescent="0.3">
      <c r="A5287" s="32">
        <v>2015</v>
      </c>
      <c r="B5287" s="32" t="s">
        <v>57</v>
      </c>
      <c r="C5287" s="32" t="str">
        <f>VLOOKUP(B5287,lookup!A:C,3,FALSE)</f>
        <v>Non Metropolitan Fire Authorities</v>
      </c>
      <c r="D5287" s="32" t="str">
        <f>VLOOKUP(B5287,lookup!A:D,4,FALSE)</f>
        <v>E31000018</v>
      </c>
      <c r="E5287" s="32" t="s">
        <v>179</v>
      </c>
      <c r="F5287" s="32" t="s">
        <v>150</v>
      </c>
      <c r="G5287" s="57">
        <v>2</v>
      </c>
      <c r="H5287" s="145"/>
      <c r="I5287" s="144">
        <v>2</v>
      </c>
      <c r="J5287" s="146">
        <f t="shared" si="59"/>
        <v>0</v>
      </c>
    </row>
    <row r="5288" spans="1:10" x14ac:dyDescent="0.3">
      <c r="A5288" s="32">
        <v>2015</v>
      </c>
      <c r="B5288" s="32" t="s">
        <v>57</v>
      </c>
      <c r="C5288" s="32" t="str">
        <f>VLOOKUP(B5288,lookup!A:C,3,FALSE)</f>
        <v>Non Metropolitan Fire Authorities</v>
      </c>
      <c r="D5288" s="32" t="str">
        <f>VLOOKUP(B5288,lookup!A:D,4,FALSE)</f>
        <v>E31000018</v>
      </c>
      <c r="E5288" s="32" t="s">
        <v>1087</v>
      </c>
      <c r="F5288" s="32" t="s">
        <v>150</v>
      </c>
      <c r="G5288" s="57">
        <v>0</v>
      </c>
      <c r="H5288" s="145"/>
      <c r="I5288" s="144">
        <v>0</v>
      </c>
      <c r="J5288" s="146">
        <f t="shared" si="59"/>
        <v>0</v>
      </c>
    </row>
    <row r="5289" spans="1:10" x14ac:dyDescent="0.3">
      <c r="A5289" s="32">
        <v>2015</v>
      </c>
      <c r="B5289" s="32" t="s">
        <v>57</v>
      </c>
      <c r="C5289" s="32" t="str">
        <f>VLOOKUP(B5289,lookup!A:C,3,FALSE)</f>
        <v>Non Metropolitan Fire Authorities</v>
      </c>
      <c r="D5289" s="32" t="str">
        <f>VLOOKUP(B5289,lookup!A:D,4,FALSE)</f>
        <v>E31000018</v>
      </c>
      <c r="E5289" s="32" t="s">
        <v>176</v>
      </c>
      <c r="F5289" s="32" t="s">
        <v>150</v>
      </c>
      <c r="G5289" s="57">
        <v>3</v>
      </c>
      <c r="H5289" s="145"/>
      <c r="I5289" s="144">
        <v>3</v>
      </c>
      <c r="J5289" s="146">
        <f t="shared" si="59"/>
        <v>0</v>
      </c>
    </row>
    <row r="5290" spans="1:10" x14ac:dyDescent="0.3">
      <c r="A5290" s="32">
        <v>2015</v>
      </c>
      <c r="B5290" s="32" t="s">
        <v>60</v>
      </c>
      <c r="C5290" s="32" t="str">
        <f>VLOOKUP(B5290,lookup!A:C,3,FALSE)</f>
        <v>Non Metropolitan Fire Authorities</v>
      </c>
      <c r="D5290" s="32" t="str">
        <f>VLOOKUP(B5290,lookup!A:D,4,FALSE)</f>
        <v>E31000019</v>
      </c>
      <c r="E5290" s="32" t="s">
        <v>175</v>
      </c>
      <c r="F5290" s="32" t="s">
        <v>157</v>
      </c>
      <c r="G5290" s="61">
        <v>443</v>
      </c>
      <c r="H5290" s="145"/>
      <c r="I5290" s="144">
        <v>472.83</v>
      </c>
      <c r="J5290" s="146">
        <f t="shared" si="59"/>
        <v>-29.829999999999984</v>
      </c>
    </row>
    <row r="5291" spans="1:10" x14ac:dyDescent="0.3">
      <c r="A5291" s="32">
        <v>2015</v>
      </c>
      <c r="B5291" s="32" t="s">
        <v>60</v>
      </c>
      <c r="C5291" s="32" t="str">
        <f>VLOOKUP(B5291,lookup!A:C,3,FALSE)</f>
        <v>Non Metropolitan Fire Authorities</v>
      </c>
      <c r="D5291" s="32" t="str">
        <f>VLOOKUP(B5291,lookup!A:D,4,FALSE)</f>
        <v>E31000019</v>
      </c>
      <c r="E5291" s="32" t="s">
        <v>177</v>
      </c>
      <c r="F5291" s="32" t="s">
        <v>157</v>
      </c>
      <c r="G5291" s="61">
        <v>5</v>
      </c>
      <c r="H5291" s="145"/>
      <c r="I5291" s="144">
        <v>5</v>
      </c>
      <c r="J5291" s="146">
        <f t="shared" si="59"/>
        <v>0</v>
      </c>
    </row>
    <row r="5292" spans="1:10" x14ac:dyDescent="0.3">
      <c r="A5292" s="32">
        <v>2015</v>
      </c>
      <c r="B5292" s="32" t="s">
        <v>60</v>
      </c>
      <c r="C5292" s="32" t="str">
        <f>VLOOKUP(B5292,lookup!A:C,3,FALSE)</f>
        <v>Non Metropolitan Fire Authorities</v>
      </c>
      <c r="D5292" s="32" t="str">
        <f>VLOOKUP(B5292,lookup!A:D,4,FALSE)</f>
        <v>E31000019</v>
      </c>
      <c r="E5292" s="32" t="s">
        <v>178</v>
      </c>
      <c r="F5292" s="32" t="s">
        <v>157</v>
      </c>
      <c r="G5292" s="61">
        <v>1</v>
      </c>
      <c r="H5292" s="145"/>
      <c r="I5292" s="144">
        <v>1</v>
      </c>
      <c r="J5292" s="146">
        <f t="shared" si="59"/>
        <v>0</v>
      </c>
    </row>
    <row r="5293" spans="1:10" x14ac:dyDescent="0.3">
      <c r="A5293" s="32">
        <v>2015</v>
      </c>
      <c r="B5293" s="32" t="s">
        <v>60</v>
      </c>
      <c r="C5293" s="32" t="str">
        <f>VLOOKUP(B5293,lookup!A:C,3,FALSE)</f>
        <v>Non Metropolitan Fire Authorities</v>
      </c>
      <c r="D5293" s="32" t="str">
        <f>VLOOKUP(B5293,lookup!A:D,4,FALSE)</f>
        <v>E31000019</v>
      </c>
      <c r="E5293" s="32" t="s">
        <v>179</v>
      </c>
      <c r="F5293" s="32" t="s">
        <v>157</v>
      </c>
      <c r="G5293" s="61">
        <v>3</v>
      </c>
      <c r="H5293" s="145"/>
      <c r="I5293" s="144">
        <v>4</v>
      </c>
      <c r="J5293" s="146">
        <f t="shared" si="59"/>
        <v>-1</v>
      </c>
    </row>
    <row r="5294" spans="1:10" x14ac:dyDescent="0.3">
      <c r="A5294" s="32">
        <v>2015</v>
      </c>
      <c r="B5294" s="32" t="s">
        <v>60</v>
      </c>
      <c r="C5294" s="32" t="str">
        <f>VLOOKUP(B5294,lookup!A:C,3,FALSE)</f>
        <v>Non Metropolitan Fire Authorities</v>
      </c>
      <c r="D5294" s="32" t="str">
        <f>VLOOKUP(B5294,lookup!A:D,4,FALSE)</f>
        <v>E31000019</v>
      </c>
      <c r="E5294" s="32" t="s">
        <v>1087</v>
      </c>
      <c r="F5294" s="32" t="s">
        <v>157</v>
      </c>
      <c r="G5294" s="61">
        <v>3</v>
      </c>
      <c r="H5294" s="145"/>
      <c r="I5294" s="144">
        <v>3</v>
      </c>
      <c r="J5294" s="146">
        <f t="shared" si="59"/>
        <v>0</v>
      </c>
    </row>
    <row r="5295" spans="1:10" x14ac:dyDescent="0.3">
      <c r="A5295" s="32">
        <v>2015</v>
      </c>
      <c r="B5295" s="32" t="s">
        <v>60</v>
      </c>
      <c r="C5295" s="32" t="str">
        <f>VLOOKUP(B5295,lookup!A:C,3,FALSE)</f>
        <v>Non Metropolitan Fire Authorities</v>
      </c>
      <c r="D5295" s="32" t="str">
        <f>VLOOKUP(B5295,lookup!A:D,4,FALSE)</f>
        <v>E31000019</v>
      </c>
      <c r="E5295" s="32" t="s">
        <v>176</v>
      </c>
      <c r="F5295" s="32" t="s">
        <v>157</v>
      </c>
      <c r="G5295" s="61">
        <v>30</v>
      </c>
      <c r="H5295" s="145"/>
      <c r="I5295" s="144">
        <v>30.17</v>
      </c>
      <c r="J5295" s="146">
        <f t="shared" si="59"/>
        <v>-0.17000000000000171</v>
      </c>
    </row>
    <row r="5296" spans="1:10" x14ac:dyDescent="0.3">
      <c r="A5296" s="32">
        <v>2015</v>
      </c>
      <c r="B5296" s="32" t="s">
        <v>60</v>
      </c>
      <c r="C5296" s="32" t="str">
        <f>VLOOKUP(B5296,lookup!A:C,3,FALSE)</f>
        <v>Non Metropolitan Fire Authorities</v>
      </c>
      <c r="D5296" s="32" t="str">
        <f>VLOOKUP(B5296,lookup!A:D,4,FALSE)</f>
        <v>E31000019</v>
      </c>
      <c r="E5296" s="32" t="s">
        <v>175</v>
      </c>
      <c r="F5296" s="32" t="s">
        <v>158</v>
      </c>
      <c r="G5296" s="61">
        <v>215</v>
      </c>
      <c r="H5296" s="145"/>
      <c r="I5296" s="144">
        <v>169</v>
      </c>
      <c r="J5296" s="146">
        <f t="shared" si="59"/>
        <v>46</v>
      </c>
    </row>
    <row r="5297" spans="1:10" x14ac:dyDescent="0.3">
      <c r="A5297" s="32">
        <v>2015</v>
      </c>
      <c r="B5297" s="32" t="s">
        <v>60</v>
      </c>
      <c r="C5297" s="32" t="str">
        <f>VLOOKUP(B5297,lookup!A:C,3,FALSE)</f>
        <v>Non Metropolitan Fire Authorities</v>
      </c>
      <c r="D5297" s="32" t="str">
        <f>VLOOKUP(B5297,lookup!A:D,4,FALSE)</f>
        <v>E31000019</v>
      </c>
      <c r="E5297" s="32" t="s">
        <v>177</v>
      </c>
      <c r="F5297" s="32" t="s">
        <v>158</v>
      </c>
      <c r="G5297" s="61">
        <v>1</v>
      </c>
      <c r="H5297" s="145"/>
      <c r="I5297" s="144">
        <v>1</v>
      </c>
      <c r="J5297" s="146">
        <f t="shared" si="59"/>
        <v>0</v>
      </c>
    </row>
    <row r="5298" spans="1:10" x14ac:dyDescent="0.3">
      <c r="A5298" s="32">
        <v>2015</v>
      </c>
      <c r="B5298" s="32" t="s">
        <v>60</v>
      </c>
      <c r="C5298" s="32" t="str">
        <f>VLOOKUP(B5298,lookup!A:C,3,FALSE)</f>
        <v>Non Metropolitan Fire Authorities</v>
      </c>
      <c r="D5298" s="32" t="str">
        <f>VLOOKUP(B5298,lookup!A:D,4,FALSE)</f>
        <v>E31000019</v>
      </c>
      <c r="E5298" s="32" t="s">
        <v>178</v>
      </c>
      <c r="F5298" s="32" t="s">
        <v>158</v>
      </c>
      <c r="G5298" s="61">
        <v>0</v>
      </c>
      <c r="H5298" s="145"/>
      <c r="I5298" s="144">
        <v>0</v>
      </c>
      <c r="J5298" s="146">
        <f t="shared" si="59"/>
        <v>0</v>
      </c>
    </row>
    <row r="5299" spans="1:10" x14ac:dyDescent="0.3">
      <c r="A5299" s="32">
        <v>2015</v>
      </c>
      <c r="B5299" s="32" t="s">
        <v>60</v>
      </c>
      <c r="C5299" s="32" t="str">
        <f>VLOOKUP(B5299,lookup!A:C,3,FALSE)</f>
        <v>Non Metropolitan Fire Authorities</v>
      </c>
      <c r="D5299" s="32" t="str">
        <f>VLOOKUP(B5299,lookup!A:D,4,FALSE)</f>
        <v>E31000019</v>
      </c>
      <c r="E5299" s="32" t="s">
        <v>179</v>
      </c>
      <c r="F5299" s="32" t="s">
        <v>158</v>
      </c>
      <c r="G5299" s="61">
        <v>2</v>
      </c>
      <c r="H5299" s="145"/>
      <c r="I5299" s="144">
        <v>1</v>
      </c>
      <c r="J5299" s="146">
        <f t="shared" si="59"/>
        <v>1</v>
      </c>
    </row>
    <row r="5300" spans="1:10" x14ac:dyDescent="0.3">
      <c r="A5300" s="32">
        <v>2015</v>
      </c>
      <c r="B5300" s="32" t="s">
        <v>60</v>
      </c>
      <c r="C5300" s="32" t="str">
        <f>VLOOKUP(B5300,lookup!A:C,3,FALSE)</f>
        <v>Non Metropolitan Fire Authorities</v>
      </c>
      <c r="D5300" s="32" t="str">
        <f>VLOOKUP(B5300,lookup!A:D,4,FALSE)</f>
        <v>E31000019</v>
      </c>
      <c r="E5300" s="32" t="s">
        <v>1087</v>
      </c>
      <c r="F5300" s="32" t="s">
        <v>158</v>
      </c>
      <c r="G5300" s="61">
        <v>2</v>
      </c>
      <c r="H5300" s="145"/>
      <c r="I5300" s="144">
        <v>1</v>
      </c>
      <c r="J5300" s="146">
        <f t="shared" si="59"/>
        <v>1</v>
      </c>
    </row>
    <row r="5301" spans="1:10" x14ac:dyDescent="0.3">
      <c r="A5301" s="32">
        <v>2015</v>
      </c>
      <c r="B5301" s="32" t="s">
        <v>60</v>
      </c>
      <c r="C5301" s="32" t="str">
        <f>VLOOKUP(B5301,lookup!A:C,3,FALSE)</f>
        <v>Non Metropolitan Fire Authorities</v>
      </c>
      <c r="D5301" s="32" t="str">
        <f>VLOOKUP(B5301,lookup!A:D,4,FALSE)</f>
        <v>E31000019</v>
      </c>
      <c r="E5301" s="32" t="s">
        <v>176</v>
      </c>
      <c r="F5301" s="32" t="s">
        <v>158</v>
      </c>
      <c r="G5301" s="61">
        <v>19</v>
      </c>
      <c r="H5301" s="145"/>
      <c r="I5301" s="144">
        <v>17</v>
      </c>
      <c r="J5301" s="146">
        <f t="shared" si="59"/>
        <v>2</v>
      </c>
    </row>
    <row r="5302" spans="1:10" x14ac:dyDescent="0.3">
      <c r="A5302" s="32">
        <v>2015</v>
      </c>
      <c r="B5302" s="32" t="s">
        <v>60</v>
      </c>
      <c r="C5302" s="32" t="str">
        <f>VLOOKUP(B5302,lookup!A:C,3,FALSE)</f>
        <v>Non Metropolitan Fire Authorities</v>
      </c>
      <c r="D5302" s="32" t="str">
        <f>VLOOKUP(B5302,lookup!A:D,4,FALSE)</f>
        <v>E31000019</v>
      </c>
      <c r="E5302" s="32" t="s">
        <v>175</v>
      </c>
      <c r="F5302" s="32" t="s">
        <v>149</v>
      </c>
      <c r="G5302" s="61">
        <v>25</v>
      </c>
      <c r="H5302" s="145"/>
      <c r="I5302" s="144">
        <v>25</v>
      </c>
      <c r="J5302" s="146">
        <f t="shared" si="59"/>
        <v>0</v>
      </c>
    </row>
    <row r="5303" spans="1:10" x14ac:dyDescent="0.3">
      <c r="A5303" s="32">
        <v>2015</v>
      </c>
      <c r="B5303" s="32" t="s">
        <v>60</v>
      </c>
      <c r="C5303" s="32" t="str">
        <f>VLOOKUP(B5303,lookup!A:C,3,FALSE)</f>
        <v>Non Metropolitan Fire Authorities</v>
      </c>
      <c r="D5303" s="32" t="str">
        <f>VLOOKUP(B5303,lookup!A:D,4,FALSE)</f>
        <v>E31000019</v>
      </c>
      <c r="E5303" s="32" t="s">
        <v>177</v>
      </c>
      <c r="F5303" s="32" t="s">
        <v>149</v>
      </c>
      <c r="G5303" s="61">
        <v>1</v>
      </c>
      <c r="H5303" s="145"/>
      <c r="I5303" s="144">
        <v>1</v>
      </c>
      <c r="J5303" s="146">
        <f t="shared" si="59"/>
        <v>0</v>
      </c>
    </row>
    <row r="5304" spans="1:10" x14ac:dyDescent="0.3">
      <c r="A5304" s="32">
        <v>2015</v>
      </c>
      <c r="B5304" s="32" t="s">
        <v>60</v>
      </c>
      <c r="C5304" s="32" t="str">
        <f>VLOOKUP(B5304,lookup!A:C,3,FALSE)</f>
        <v>Non Metropolitan Fire Authorities</v>
      </c>
      <c r="D5304" s="32" t="str">
        <f>VLOOKUP(B5304,lookup!A:D,4,FALSE)</f>
        <v>E31000019</v>
      </c>
      <c r="E5304" s="32" t="s">
        <v>178</v>
      </c>
      <c r="F5304" s="32" t="s">
        <v>149</v>
      </c>
      <c r="G5304" s="61">
        <v>0</v>
      </c>
      <c r="H5304" s="145"/>
      <c r="I5304" s="144">
        <v>0</v>
      </c>
      <c r="J5304" s="146">
        <f t="shared" si="59"/>
        <v>0</v>
      </c>
    </row>
    <row r="5305" spans="1:10" x14ac:dyDescent="0.3">
      <c r="A5305" s="32">
        <v>2015</v>
      </c>
      <c r="B5305" s="32" t="s">
        <v>60</v>
      </c>
      <c r="C5305" s="32" t="str">
        <f>VLOOKUP(B5305,lookup!A:C,3,FALSE)</f>
        <v>Non Metropolitan Fire Authorities</v>
      </c>
      <c r="D5305" s="32" t="str">
        <f>VLOOKUP(B5305,lookup!A:D,4,FALSE)</f>
        <v>E31000019</v>
      </c>
      <c r="E5305" s="32" t="s">
        <v>179</v>
      </c>
      <c r="F5305" s="32" t="s">
        <v>149</v>
      </c>
      <c r="G5305" s="61">
        <v>0</v>
      </c>
      <c r="H5305" s="145"/>
      <c r="I5305" s="144">
        <v>0</v>
      </c>
      <c r="J5305" s="146">
        <f t="shared" si="59"/>
        <v>0</v>
      </c>
    </row>
    <row r="5306" spans="1:10" x14ac:dyDescent="0.3">
      <c r="A5306" s="32">
        <v>2015</v>
      </c>
      <c r="B5306" s="32" t="s">
        <v>60</v>
      </c>
      <c r="C5306" s="32" t="str">
        <f>VLOOKUP(B5306,lookup!A:C,3,FALSE)</f>
        <v>Non Metropolitan Fire Authorities</v>
      </c>
      <c r="D5306" s="32" t="str">
        <f>VLOOKUP(B5306,lookup!A:D,4,FALSE)</f>
        <v>E31000019</v>
      </c>
      <c r="E5306" s="32" t="s">
        <v>1087</v>
      </c>
      <c r="F5306" s="32" t="s">
        <v>149</v>
      </c>
      <c r="G5306" s="61">
        <v>0</v>
      </c>
      <c r="H5306" s="145"/>
      <c r="I5306" s="144">
        <v>0</v>
      </c>
      <c r="J5306" s="146">
        <f t="shared" si="59"/>
        <v>0</v>
      </c>
    </row>
    <row r="5307" spans="1:10" x14ac:dyDescent="0.3">
      <c r="A5307" s="32">
        <v>2015</v>
      </c>
      <c r="B5307" s="32" t="s">
        <v>60</v>
      </c>
      <c r="C5307" s="32" t="str">
        <f>VLOOKUP(B5307,lookup!A:C,3,FALSE)</f>
        <v>Non Metropolitan Fire Authorities</v>
      </c>
      <c r="D5307" s="32" t="str">
        <f>VLOOKUP(B5307,lookup!A:D,4,FALSE)</f>
        <v>E31000019</v>
      </c>
      <c r="E5307" s="32" t="s">
        <v>176</v>
      </c>
      <c r="F5307" s="32" t="s">
        <v>149</v>
      </c>
      <c r="G5307" s="61">
        <v>0</v>
      </c>
      <c r="H5307" s="145"/>
      <c r="I5307" s="144">
        <v>1</v>
      </c>
      <c r="J5307" s="146">
        <f t="shared" si="59"/>
        <v>-1</v>
      </c>
    </row>
    <row r="5308" spans="1:10" x14ac:dyDescent="0.3">
      <c r="A5308" s="32">
        <v>2015</v>
      </c>
      <c r="B5308" s="32" t="s">
        <v>60</v>
      </c>
      <c r="C5308" s="32" t="str">
        <f>VLOOKUP(B5308,lookup!A:C,3,FALSE)</f>
        <v>Non Metropolitan Fire Authorities</v>
      </c>
      <c r="D5308" s="32" t="str">
        <f>VLOOKUP(B5308,lookup!A:D,4,FALSE)</f>
        <v>E31000019</v>
      </c>
      <c r="E5308" s="32" t="s">
        <v>175</v>
      </c>
      <c r="F5308" s="32" t="s">
        <v>150</v>
      </c>
      <c r="G5308" s="61">
        <v>135</v>
      </c>
      <c r="H5308" s="145"/>
      <c r="I5308" s="144">
        <v>158</v>
      </c>
      <c r="J5308" s="146">
        <f t="shared" si="59"/>
        <v>-23</v>
      </c>
    </row>
    <row r="5309" spans="1:10" x14ac:dyDescent="0.3">
      <c r="A5309" s="32">
        <v>2015</v>
      </c>
      <c r="B5309" s="32" t="s">
        <v>60</v>
      </c>
      <c r="C5309" s="32" t="str">
        <f>VLOOKUP(B5309,lookup!A:C,3,FALSE)</f>
        <v>Non Metropolitan Fire Authorities</v>
      </c>
      <c r="D5309" s="32" t="str">
        <f>VLOOKUP(B5309,lookup!A:D,4,FALSE)</f>
        <v>E31000019</v>
      </c>
      <c r="E5309" s="32" t="s">
        <v>177</v>
      </c>
      <c r="F5309" s="32" t="s">
        <v>150</v>
      </c>
      <c r="G5309" s="61">
        <v>0</v>
      </c>
      <c r="H5309" s="145"/>
      <c r="I5309" s="144">
        <v>2</v>
      </c>
      <c r="J5309" s="146">
        <f t="shared" si="59"/>
        <v>-2</v>
      </c>
    </row>
    <row r="5310" spans="1:10" x14ac:dyDescent="0.3">
      <c r="A5310" s="32">
        <v>2015</v>
      </c>
      <c r="B5310" s="32" t="s">
        <v>60</v>
      </c>
      <c r="C5310" s="32" t="str">
        <f>VLOOKUP(B5310,lookup!A:C,3,FALSE)</f>
        <v>Non Metropolitan Fire Authorities</v>
      </c>
      <c r="D5310" s="32" t="str">
        <f>VLOOKUP(B5310,lookup!A:D,4,FALSE)</f>
        <v>E31000019</v>
      </c>
      <c r="E5310" s="32" t="s">
        <v>178</v>
      </c>
      <c r="F5310" s="32" t="s">
        <v>150</v>
      </c>
      <c r="G5310" s="61">
        <v>2</v>
      </c>
      <c r="H5310" s="145"/>
      <c r="I5310" s="144">
        <v>3</v>
      </c>
      <c r="J5310" s="146">
        <f t="shared" si="59"/>
        <v>-1</v>
      </c>
    </row>
    <row r="5311" spans="1:10" x14ac:dyDescent="0.3">
      <c r="A5311" s="32">
        <v>2015</v>
      </c>
      <c r="B5311" s="32" t="s">
        <v>60</v>
      </c>
      <c r="C5311" s="32" t="str">
        <f>VLOOKUP(B5311,lookup!A:C,3,FALSE)</f>
        <v>Non Metropolitan Fire Authorities</v>
      </c>
      <c r="D5311" s="32" t="str">
        <f>VLOOKUP(B5311,lookup!A:D,4,FALSE)</f>
        <v>E31000019</v>
      </c>
      <c r="E5311" s="32" t="s">
        <v>179</v>
      </c>
      <c r="F5311" s="32" t="s">
        <v>150</v>
      </c>
      <c r="G5311" s="61">
        <v>1</v>
      </c>
      <c r="H5311" s="145"/>
      <c r="I5311" s="144">
        <v>1</v>
      </c>
      <c r="J5311" s="146">
        <f t="shared" si="59"/>
        <v>0</v>
      </c>
    </row>
    <row r="5312" spans="1:10" x14ac:dyDescent="0.3">
      <c r="A5312" s="32">
        <v>2015</v>
      </c>
      <c r="B5312" s="32" t="s">
        <v>60</v>
      </c>
      <c r="C5312" s="32" t="str">
        <f>VLOOKUP(B5312,lookup!A:C,3,FALSE)</f>
        <v>Non Metropolitan Fire Authorities</v>
      </c>
      <c r="D5312" s="32" t="str">
        <f>VLOOKUP(B5312,lookup!A:D,4,FALSE)</f>
        <v>E31000019</v>
      </c>
      <c r="E5312" s="32" t="s">
        <v>1087</v>
      </c>
      <c r="F5312" s="32" t="s">
        <v>150</v>
      </c>
      <c r="G5312" s="61">
        <v>1</v>
      </c>
      <c r="H5312" s="145"/>
      <c r="I5312" s="144">
        <v>1</v>
      </c>
      <c r="J5312" s="146">
        <f t="shared" si="59"/>
        <v>0</v>
      </c>
    </row>
    <row r="5313" spans="1:10" x14ac:dyDescent="0.3">
      <c r="A5313" s="32">
        <v>2015</v>
      </c>
      <c r="B5313" s="32" t="s">
        <v>60</v>
      </c>
      <c r="C5313" s="32" t="str">
        <f>VLOOKUP(B5313,lookup!A:C,3,FALSE)</f>
        <v>Non Metropolitan Fire Authorities</v>
      </c>
      <c r="D5313" s="32" t="str">
        <f>VLOOKUP(B5313,lookup!A:D,4,FALSE)</f>
        <v>E31000019</v>
      </c>
      <c r="E5313" s="32" t="s">
        <v>176</v>
      </c>
      <c r="F5313" s="32" t="s">
        <v>150</v>
      </c>
      <c r="G5313" s="61">
        <v>7</v>
      </c>
      <c r="H5313" s="145"/>
      <c r="I5313" s="144">
        <v>5</v>
      </c>
      <c r="J5313" s="146">
        <f t="shared" si="59"/>
        <v>2</v>
      </c>
    </row>
    <row r="5314" spans="1:10" x14ac:dyDescent="0.3">
      <c r="A5314" s="32">
        <v>2015</v>
      </c>
      <c r="B5314" s="32" t="s">
        <v>63</v>
      </c>
      <c r="C5314" s="32" t="str">
        <f>VLOOKUP(B5314,lookup!A:C,3,FALSE)</f>
        <v>Non Metropolitan Fire Authorities</v>
      </c>
      <c r="D5314" s="32" t="str">
        <f>VLOOKUP(B5314,lookup!A:D,4,FALSE)</f>
        <v>E31000020</v>
      </c>
      <c r="E5314" s="32" t="s">
        <v>175</v>
      </c>
      <c r="F5314" s="32" t="s">
        <v>157</v>
      </c>
      <c r="G5314" s="57">
        <v>458</v>
      </c>
      <c r="H5314" s="145"/>
      <c r="I5314" s="144">
        <v>458</v>
      </c>
      <c r="J5314" s="146">
        <f t="shared" si="59"/>
        <v>0</v>
      </c>
    </row>
    <row r="5315" spans="1:10" x14ac:dyDescent="0.3">
      <c r="A5315" s="32">
        <v>2015</v>
      </c>
      <c r="B5315" s="32" t="s">
        <v>63</v>
      </c>
      <c r="C5315" s="32" t="str">
        <f>VLOOKUP(B5315,lookup!A:C,3,FALSE)</f>
        <v>Non Metropolitan Fire Authorities</v>
      </c>
      <c r="D5315" s="32" t="str">
        <f>VLOOKUP(B5315,lookup!A:D,4,FALSE)</f>
        <v>E31000020</v>
      </c>
      <c r="E5315" s="32" t="s">
        <v>177</v>
      </c>
      <c r="F5315" s="32" t="s">
        <v>157</v>
      </c>
      <c r="G5315" s="57">
        <v>4</v>
      </c>
      <c r="H5315" s="145"/>
      <c r="I5315" s="144">
        <v>4</v>
      </c>
      <c r="J5315" s="146">
        <f t="shared" ref="J5315:J5378" si="60">G5315-I5315</f>
        <v>0</v>
      </c>
    </row>
    <row r="5316" spans="1:10" x14ac:dyDescent="0.3">
      <c r="A5316" s="32">
        <v>2015</v>
      </c>
      <c r="B5316" s="32" t="s">
        <v>63</v>
      </c>
      <c r="C5316" s="32" t="str">
        <f>VLOOKUP(B5316,lookup!A:C,3,FALSE)</f>
        <v>Non Metropolitan Fire Authorities</v>
      </c>
      <c r="D5316" s="32" t="str">
        <f>VLOOKUP(B5316,lookup!A:D,4,FALSE)</f>
        <v>E31000020</v>
      </c>
      <c r="E5316" s="32" t="s">
        <v>178</v>
      </c>
      <c r="F5316" s="32" t="s">
        <v>157</v>
      </c>
      <c r="G5316" s="57">
        <v>0</v>
      </c>
      <c r="H5316" s="145"/>
      <c r="I5316" s="144">
        <v>0</v>
      </c>
      <c r="J5316" s="146">
        <f t="shared" si="60"/>
        <v>0</v>
      </c>
    </row>
    <row r="5317" spans="1:10" x14ac:dyDescent="0.3">
      <c r="A5317" s="32">
        <v>2015</v>
      </c>
      <c r="B5317" s="32" t="s">
        <v>63</v>
      </c>
      <c r="C5317" s="32" t="str">
        <f>VLOOKUP(B5317,lookup!A:C,3,FALSE)</f>
        <v>Non Metropolitan Fire Authorities</v>
      </c>
      <c r="D5317" s="32" t="str">
        <f>VLOOKUP(B5317,lookup!A:D,4,FALSE)</f>
        <v>E31000020</v>
      </c>
      <c r="E5317" s="32" t="s">
        <v>179</v>
      </c>
      <c r="F5317" s="32" t="s">
        <v>157</v>
      </c>
      <c r="G5317" s="57">
        <v>2</v>
      </c>
      <c r="H5317" s="145"/>
      <c r="I5317" s="144">
        <v>2</v>
      </c>
      <c r="J5317" s="146">
        <f t="shared" si="60"/>
        <v>0</v>
      </c>
    </row>
    <row r="5318" spans="1:10" x14ac:dyDescent="0.3">
      <c r="A5318" s="32">
        <v>2015</v>
      </c>
      <c r="B5318" s="32" t="s">
        <v>63</v>
      </c>
      <c r="C5318" s="32" t="str">
        <f>VLOOKUP(B5318,lookup!A:C,3,FALSE)</f>
        <v>Non Metropolitan Fire Authorities</v>
      </c>
      <c r="D5318" s="32" t="str">
        <f>VLOOKUP(B5318,lookup!A:D,4,FALSE)</f>
        <v>E31000020</v>
      </c>
      <c r="E5318" s="32" t="s">
        <v>1087</v>
      </c>
      <c r="F5318" s="32" t="s">
        <v>157</v>
      </c>
      <c r="G5318" s="57">
        <v>0</v>
      </c>
      <c r="H5318" s="145"/>
      <c r="I5318" s="144">
        <v>0</v>
      </c>
      <c r="J5318" s="146">
        <f t="shared" si="60"/>
        <v>0</v>
      </c>
    </row>
    <row r="5319" spans="1:10" x14ac:dyDescent="0.3">
      <c r="A5319" s="32">
        <v>2015</v>
      </c>
      <c r="B5319" s="32" t="s">
        <v>63</v>
      </c>
      <c r="C5319" s="32" t="str">
        <f>VLOOKUP(B5319,lookup!A:C,3,FALSE)</f>
        <v>Non Metropolitan Fire Authorities</v>
      </c>
      <c r="D5319" s="32" t="str">
        <f>VLOOKUP(B5319,lookup!A:D,4,FALSE)</f>
        <v>E31000020</v>
      </c>
      <c r="E5319" s="32" t="s">
        <v>176</v>
      </c>
      <c r="F5319" s="32" t="s">
        <v>157</v>
      </c>
      <c r="G5319" s="57">
        <v>73</v>
      </c>
      <c r="H5319" s="145"/>
      <c r="I5319" s="144">
        <v>73</v>
      </c>
      <c r="J5319" s="146">
        <f t="shared" si="60"/>
        <v>0</v>
      </c>
    </row>
    <row r="5320" spans="1:10" x14ac:dyDescent="0.3">
      <c r="A5320" s="32">
        <v>2015</v>
      </c>
      <c r="B5320" s="32" t="s">
        <v>63</v>
      </c>
      <c r="C5320" s="32" t="str">
        <f>VLOOKUP(B5320,lookup!A:C,3,FALSE)</f>
        <v>Non Metropolitan Fire Authorities</v>
      </c>
      <c r="D5320" s="32" t="str">
        <f>VLOOKUP(B5320,lookup!A:D,4,FALSE)</f>
        <v>E31000020</v>
      </c>
      <c r="E5320" s="32" t="s">
        <v>175</v>
      </c>
      <c r="F5320" s="32" t="s">
        <v>158</v>
      </c>
      <c r="G5320" s="57">
        <v>276</v>
      </c>
      <c r="H5320" s="145"/>
      <c r="I5320" s="144">
        <v>276</v>
      </c>
      <c r="J5320" s="146">
        <f t="shared" si="60"/>
        <v>0</v>
      </c>
    </row>
    <row r="5321" spans="1:10" x14ac:dyDescent="0.3">
      <c r="A5321" s="32">
        <v>2015</v>
      </c>
      <c r="B5321" s="32" t="s">
        <v>63</v>
      </c>
      <c r="C5321" s="32" t="str">
        <f>VLOOKUP(B5321,lookup!A:C,3,FALSE)</f>
        <v>Non Metropolitan Fire Authorities</v>
      </c>
      <c r="D5321" s="32" t="str">
        <f>VLOOKUP(B5321,lookup!A:D,4,FALSE)</f>
        <v>E31000020</v>
      </c>
      <c r="E5321" s="32" t="s">
        <v>177</v>
      </c>
      <c r="F5321" s="32" t="s">
        <v>158</v>
      </c>
      <c r="G5321" s="57">
        <v>4</v>
      </c>
      <c r="H5321" s="145"/>
      <c r="I5321" s="144">
        <v>4</v>
      </c>
      <c r="J5321" s="146">
        <f t="shared" si="60"/>
        <v>0</v>
      </c>
    </row>
    <row r="5322" spans="1:10" x14ac:dyDescent="0.3">
      <c r="A5322" s="32">
        <v>2015</v>
      </c>
      <c r="B5322" s="32" t="s">
        <v>63</v>
      </c>
      <c r="C5322" s="32" t="str">
        <f>VLOOKUP(B5322,lookup!A:C,3,FALSE)</f>
        <v>Non Metropolitan Fire Authorities</v>
      </c>
      <c r="D5322" s="32" t="str">
        <f>VLOOKUP(B5322,lookup!A:D,4,FALSE)</f>
        <v>E31000020</v>
      </c>
      <c r="E5322" s="32" t="s">
        <v>178</v>
      </c>
      <c r="F5322" s="32" t="s">
        <v>158</v>
      </c>
      <c r="G5322" s="57">
        <v>0</v>
      </c>
      <c r="H5322" s="145"/>
      <c r="I5322" s="144">
        <v>0</v>
      </c>
      <c r="J5322" s="146">
        <f t="shared" si="60"/>
        <v>0</v>
      </c>
    </row>
    <row r="5323" spans="1:10" x14ac:dyDescent="0.3">
      <c r="A5323" s="32">
        <v>2015</v>
      </c>
      <c r="B5323" s="32" t="s">
        <v>63</v>
      </c>
      <c r="C5323" s="32" t="str">
        <f>VLOOKUP(B5323,lookup!A:C,3,FALSE)</f>
        <v>Non Metropolitan Fire Authorities</v>
      </c>
      <c r="D5323" s="32" t="str">
        <f>VLOOKUP(B5323,lookup!A:D,4,FALSE)</f>
        <v>E31000020</v>
      </c>
      <c r="E5323" s="32" t="s">
        <v>179</v>
      </c>
      <c r="F5323" s="32" t="s">
        <v>158</v>
      </c>
      <c r="G5323" s="57">
        <v>0</v>
      </c>
      <c r="H5323" s="145"/>
      <c r="I5323" s="144">
        <v>0</v>
      </c>
      <c r="J5323" s="146">
        <f t="shared" si="60"/>
        <v>0</v>
      </c>
    </row>
    <row r="5324" spans="1:10" x14ac:dyDescent="0.3">
      <c r="A5324" s="32">
        <v>2015</v>
      </c>
      <c r="B5324" s="32" t="s">
        <v>63</v>
      </c>
      <c r="C5324" s="32" t="str">
        <f>VLOOKUP(B5324,lookup!A:C,3,FALSE)</f>
        <v>Non Metropolitan Fire Authorities</v>
      </c>
      <c r="D5324" s="32" t="str">
        <f>VLOOKUP(B5324,lookup!A:D,4,FALSE)</f>
        <v>E31000020</v>
      </c>
      <c r="E5324" s="32" t="s">
        <v>1087</v>
      </c>
      <c r="F5324" s="32" t="s">
        <v>158</v>
      </c>
      <c r="G5324" s="57">
        <v>0</v>
      </c>
      <c r="H5324" s="145"/>
      <c r="I5324" s="144">
        <v>0</v>
      </c>
      <c r="J5324" s="146">
        <f t="shared" si="60"/>
        <v>0</v>
      </c>
    </row>
    <row r="5325" spans="1:10" x14ac:dyDescent="0.3">
      <c r="A5325" s="32">
        <v>2015</v>
      </c>
      <c r="B5325" s="32" t="s">
        <v>63</v>
      </c>
      <c r="C5325" s="32" t="str">
        <f>VLOOKUP(B5325,lookup!A:C,3,FALSE)</f>
        <v>Non Metropolitan Fire Authorities</v>
      </c>
      <c r="D5325" s="32" t="str">
        <f>VLOOKUP(B5325,lookup!A:D,4,FALSE)</f>
        <v>E31000020</v>
      </c>
      <c r="E5325" s="32" t="s">
        <v>176</v>
      </c>
      <c r="F5325" s="32" t="s">
        <v>158</v>
      </c>
      <c r="G5325" s="57">
        <v>67</v>
      </c>
      <c r="H5325" s="145"/>
      <c r="I5325" s="144">
        <v>67</v>
      </c>
      <c r="J5325" s="146">
        <f t="shared" si="60"/>
        <v>0</v>
      </c>
    </row>
    <row r="5326" spans="1:10" x14ac:dyDescent="0.3">
      <c r="A5326" s="32">
        <v>2015</v>
      </c>
      <c r="B5326" s="32" t="s">
        <v>63</v>
      </c>
      <c r="C5326" s="32" t="str">
        <f>VLOOKUP(B5326,lookup!A:C,3,FALSE)</f>
        <v>Non Metropolitan Fire Authorities</v>
      </c>
      <c r="D5326" s="32" t="str">
        <f>VLOOKUP(B5326,lookup!A:D,4,FALSE)</f>
        <v>E31000020</v>
      </c>
      <c r="E5326" s="32" t="s">
        <v>175</v>
      </c>
      <c r="F5326" s="32" t="s">
        <v>149</v>
      </c>
      <c r="G5326" s="57">
        <v>29</v>
      </c>
      <c r="H5326" s="145"/>
      <c r="I5326" s="144">
        <v>29</v>
      </c>
      <c r="J5326" s="146">
        <f t="shared" si="60"/>
        <v>0</v>
      </c>
    </row>
    <row r="5327" spans="1:10" x14ac:dyDescent="0.3">
      <c r="A5327" s="32">
        <v>2015</v>
      </c>
      <c r="B5327" s="32" t="s">
        <v>63</v>
      </c>
      <c r="C5327" s="32" t="str">
        <f>VLOOKUP(B5327,lookup!A:C,3,FALSE)</f>
        <v>Non Metropolitan Fire Authorities</v>
      </c>
      <c r="D5327" s="32" t="str">
        <f>VLOOKUP(B5327,lookup!A:D,4,FALSE)</f>
        <v>E31000020</v>
      </c>
      <c r="E5327" s="32" t="s">
        <v>177</v>
      </c>
      <c r="F5327" s="32" t="s">
        <v>149</v>
      </c>
      <c r="G5327" s="57">
        <v>0</v>
      </c>
      <c r="H5327" s="145"/>
      <c r="I5327" s="144">
        <v>0</v>
      </c>
      <c r="J5327" s="146">
        <f t="shared" si="60"/>
        <v>0</v>
      </c>
    </row>
    <row r="5328" spans="1:10" x14ac:dyDescent="0.3">
      <c r="A5328" s="32">
        <v>2015</v>
      </c>
      <c r="B5328" s="32" t="s">
        <v>63</v>
      </c>
      <c r="C5328" s="32" t="str">
        <f>VLOOKUP(B5328,lookup!A:C,3,FALSE)</f>
        <v>Non Metropolitan Fire Authorities</v>
      </c>
      <c r="D5328" s="32" t="str">
        <f>VLOOKUP(B5328,lookup!A:D,4,FALSE)</f>
        <v>E31000020</v>
      </c>
      <c r="E5328" s="32" t="s">
        <v>178</v>
      </c>
      <c r="F5328" s="32" t="s">
        <v>149</v>
      </c>
      <c r="G5328" s="57">
        <v>0</v>
      </c>
      <c r="H5328" s="145"/>
      <c r="I5328" s="144">
        <v>0</v>
      </c>
      <c r="J5328" s="146">
        <f t="shared" si="60"/>
        <v>0</v>
      </c>
    </row>
    <row r="5329" spans="1:10" x14ac:dyDescent="0.3">
      <c r="A5329" s="32">
        <v>2015</v>
      </c>
      <c r="B5329" s="32" t="s">
        <v>63</v>
      </c>
      <c r="C5329" s="32" t="str">
        <f>VLOOKUP(B5329,lookup!A:C,3,FALSE)</f>
        <v>Non Metropolitan Fire Authorities</v>
      </c>
      <c r="D5329" s="32" t="str">
        <f>VLOOKUP(B5329,lookup!A:D,4,FALSE)</f>
        <v>E31000020</v>
      </c>
      <c r="E5329" s="32" t="s">
        <v>179</v>
      </c>
      <c r="F5329" s="32" t="s">
        <v>149</v>
      </c>
      <c r="G5329" s="57">
        <v>0</v>
      </c>
      <c r="H5329" s="145"/>
      <c r="I5329" s="144">
        <v>0</v>
      </c>
      <c r="J5329" s="146">
        <f t="shared" si="60"/>
        <v>0</v>
      </c>
    </row>
    <row r="5330" spans="1:10" x14ac:dyDescent="0.3">
      <c r="A5330" s="32">
        <v>2015</v>
      </c>
      <c r="B5330" s="32" t="s">
        <v>63</v>
      </c>
      <c r="C5330" s="32" t="str">
        <f>VLOOKUP(B5330,lookup!A:C,3,FALSE)</f>
        <v>Non Metropolitan Fire Authorities</v>
      </c>
      <c r="D5330" s="32" t="str">
        <f>VLOOKUP(B5330,lookup!A:D,4,FALSE)</f>
        <v>E31000020</v>
      </c>
      <c r="E5330" s="32" t="s">
        <v>1087</v>
      </c>
      <c r="F5330" s="32" t="s">
        <v>149</v>
      </c>
      <c r="G5330" s="57">
        <v>0</v>
      </c>
      <c r="H5330" s="145"/>
      <c r="I5330" s="144">
        <v>0</v>
      </c>
      <c r="J5330" s="146">
        <f t="shared" si="60"/>
        <v>0</v>
      </c>
    </row>
    <row r="5331" spans="1:10" x14ac:dyDescent="0.3">
      <c r="A5331" s="32">
        <v>2015</v>
      </c>
      <c r="B5331" s="32" t="s">
        <v>63</v>
      </c>
      <c r="C5331" s="32" t="str">
        <f>VLOOKUP(B5331,lookup!A:C,3,FALSE)</f>
        <v>Non Metropolitan Fire Authorities</v>
      </c>
      <c r="D5331" s="32" t="str">
        <f>VLOOKUP(B5331,lookup!A:D,4,FALSE)</f>
        <v>E31000020</v>
      </c>
      <c r="E5331" s="32" t="s">
        <v>176</v>
      </c>
      <c r="F5331" s="32" t="s">
        <v>149</v>
      </c>
      <c r="G5331" s="57">
        <v>0</v>
      </c>
      <c r="H5331" s="145"/>
      <c r="I5331" s="144">
        <v>0</v>
      </c>
      <c r="J5331" s="146">
        <f t="shared" si="60"/>
        <v>0</v>
      </c>
    </row>
    <row r="5332" spans="1:10" x14ac:dyDescent="0.3">
      <c r="A5332" s="32">
        <v>2015</v>
      </c>
      <c r="B5332" s="32" t="s">
        <v>63</v>
      </c>
      <c r="C5332" s="32" t="str">
        <f>VLOOKUP(B5332,lookup!A:C,3,FALSE)</f>
        <v>Non Metropolitan Fire Authorities</v>
      </c>
      <c r="D5332" s="32" t="str">
        <f>VLOOKUP(B5332,lookup!A:D,4,FALSE)</f>
        <v>E31000020</v>
      </c>
      <c r="E5332" s="32" t="s">
        <v>175</v>
      </c>
      <c r="F5332" s="32" t="s">
        <v>150</v>
      </c>
      <c r="G5332" s="57">
        <v>215</v>
      </c>
      <c r="H5332" s="145"/>
      <c r="I5332" s="144">
        <v>215</v>
      </c>
      <c r="J5332" s="146">
        <f t="shared" si="60"/>
        <v>0</v>
      </c>
    </row>
    <row r="5333" spans="1:10" x14ac:dyDescent="0.3">
      <c r="A5333" s="32">
        <v>2015</v>
      </c>
      <c r="B5333" s="32" t="s">
        <v>63</v>
      </c>
      <c r="C5333" s="32" t="str">
        <f>VLOOKUP(B5333,lookup!A:C,3,FALSE)</f>
        <v>Non Metropolitan Fire Authorities</v>
      </c>
      <c r="D5333" s="32" t="str">
        <f>VLOOKUP(B5333,lookup!A:D,4,FALSE)</f>
        <v>E31000020</v>
      </c>
      <c r="E5333" s="32" t="s">
        <v>177</v>
      </c>
      <c r="F5333" s="32" t="s">
        <v>150</v>
      </c>
      <c r="G5333" s="57">
        <v>0</v>
      </c>
      <c r="H5333" s="145"/>
      <c r="I5333" s="144">
        <v>0</v>
      </c>
      <c r="J5333" s="146">
        <f t="shared" si="60"/>
        <v>0</v>
      </c>
    </row>
    <row r="5334" spans="1:10" x14ac:dyDescent="0.3">
      <c r="A5334" s="32">
        <v>2015</v>
      </c>
      <c r="B5334" s="32" t="s">
        <v>63</v>
      </c>
      <c r="C5334" s="32" t="str">
        <f>VLOOKUP(B5334,lookup!A:C,3,FALSE)</f>
        <v>Non Metropolitan Fire Authorities</v>
      </c>
      <c r="D5334" s="32" t="str">
        <f>VLOOKUP(B5334,lookup!A:D,4,FALSE)</f>
        <v>E31000020</v>
      </c>
      <c r="E5334" s="32" t="s">
        <v>178</v>
      </c>
      <c r="F5334" s="32" t="s">
        <v>150</v>
      </c>
      <c r="G5334" s="57">
        <v>1</v>
      </c>
      <c r="H5334" s="145"/>
      <c r="I5334" s="144">
        <v>1</v>
      </c>
      <c r="J5334" s="146">
        <f t="shared" si="60"/>
        <v>0</v>
      </c>
    </row>
    <row r="5335" spans="1:10" x14ac:dyDescent="0.3">
      <c r="A5335" s="32">
        <v>2015</v>
      </c>
      <c r="B5335" s="32" t="s">
        <v>63</v>
      </c>
      <c r="C5335" s="32" t="str">
        <f>VLOOKUP(B5335,lookup!A:C,3,FALSE)</f>
        <v>Non Metropolitan Fire Authorities</v>
      </c>
      <c r="D5335" s="32" t="str">
        <f>VLOOKUP(B5335,lookup!A:D,4,FALSE)</f>
        <v>E31000020</v>
      </c>
      <c r="E5335" s="32" t="s">
        <v>179</v>
      </c>
      <c r="F5335" s="32" t="s">
        <v>150</v>
      </c>
      <c r="G5335" s="57">
        <v>1</v>
      </c>
      <c r="H5335" s="145"/>
      <c r="I5335" s="144">
        <v>1</v>
      </c>
      <c r="J5335" s="146">
        <f t="shared" si="60"/>
        <v>0</v>
      </c>
    </row>
    <row r="5336" spans="1:10" x14ac:dyDescent="0.3">
      <c r="A5336" s="32">
        <v>2015</v>
      </c>
      <c r="B5336" s="32" t="s">
        <v>63</v>
      </c>
      <c r="C5336" s="32" t="str">
        <f>VLOOKUP(B5336,lookup!A:C,3,FALSE)</f>
        <v>Non Metropolitan Fire Authorities</v>
      </c>
      <c r="D5336" s="32" t="str">
        <f>VLOOKUP(B5336,lookup!A:D,4,FALSE)</f>
        <v>E31000020</v>
      </c>
      <c r="E5336" s="32" t="s">
        <v>1087</v>
      </c>
      <c r="F5336" s="32" t="s">
        <v>150</v>
      </c>
      <c r="G5336" s="57">
        <v>0</v>
      </c>
      <c r="H5336" s="145"/>
      <c r="I5336" s="144">
        <v>0</v>
      </c>
      <c r="J5336" s="146">
        <f t="shared" si="60"/>
        <v>0</v>
      </c>
    </row>
    <row r="5337" spans="1:10" x14ac:dyDescent="0.3">
      <c r="A5337" s="32">
        <v>2015</v>
      </c>
      <c r="B5337" s="32" t="s">
        <v>63</v>
      </c>
      <c r="C5337" s="32" t="str">
        <f>VLOOKUP(B5337,lookup!A:C,3,FALSE)</f>
        <v>Non Metropolitan Fire Authorities</v>
      </c>
      <c r="D5337" s="32" t="str">
        <f>VLOOKUP(B5337,lookup!A:D,4,FALSE)</f>
        <v>E31000020</v>
      </c>
      <c r="E5337" s="32" t="s">
        <v>176</v>
      </c>
      <c r="F5337" s="32" t="s">
        <v>150</v>
      </c>
      <c r="G5337" s="57">
        <v>45</v>
      </c>
      <c r="H5337" s="145"/>
      <c r="I5337" s="144">
        <v>45</v>
      </c>
      <c r="J5337" s="146">
        <f t="shared" si="60"/>
        <v>0</v>
      </c>
    </row>
    <row r="5338" spans="1:10" x14ac:dyDescent="0.3">
      <c r="A5338" s="32">
        <v>2015</v>
      </c>
      <c r="B5338" s="32" t="s">
        <v>181</v>
      </c>
      <c r="C5338" s="32" t="str">
        <f>VLOOKUP(B5338,lookup!A:C,3,FALSE)</f>
        <v>Non Metropolitan Fire Authorities</v>
      </c>
      <c r="D5338" s="32" t="str">
        <f>VLOOKUP(B5338,lookup!A:D,4,FALSE)</f>
        <v>E31000021</v>
      </c>
      <c r="E5338" s="32" t="s">
        <v>175</v>
      </c>
      <c r="F5338" s="32" t="s">
        <v>157</v>
      </c>
      <c r="G5338" s="57">
        <v>75</v>
      </c>
      <c r="H5338" s="145"/>
      <c r="I5338" s="144">
        <v>75</v>
      </c>
      <c r="J5338" s="146">
        <f t="shared" si="60"/>
        <v>0</v>
      </c>
    </row>
    <row r="5339" spans="1:10" x14ac:dyDescent="0.3">
      <c r="A5339" s="32">
        <v>2015</v>
      </c>
      <c r="B5339" s="32" t="s">
        <v>181</v>
      </c>
      <c r="C5339" s="32" t="str">
        <f>VLOOKUP(B5339,lookup!A:C,3,FALSE)</f>
        <v>Non Metropolitan Fire Authorities</v>
      </c>
      <c r="D5339" s="32" t="str">
        <f>VLOOKUP(B5339,lookup!A:D,4,FALSE)</f>
        <v>E31000021</v>
      </c>
      <c r="E5339" s="32" t="s">
        <v>177</v>
      </c>
      <c r="F5339" s="32" t="s">
        <v>157</v>
      </c>
      <c r="G5339" s="57">
        <v>0</v>
      </c>
      <c r="H5339" s="145"/>
      <c r="I5339" s="144">
        <v>0</v>
      </c>
      <c r="J5339" s="146">
        <f t="shared" si="60"/>
        <v>0</v>
      </c>
    </row>
    <row r="5340" spans="1:10" x14ac:dyDescent="0.3">
      <c r="A5340" s="32">
        <v>2015</v>
      </c>
      <c r="B5340" s="32" t="s">
        <v>181</v>
      </c>
      <c r="C5340" s="32" t="str">
        <f>VLOOKUP(B5340,lookup!A:C,3,FALSE)</f>
        <v>Non Metropolitan Fire Authorities</v>
      </c>
      <c r="D5340" s="32" t="str">
        <f>VLOOKUP(B5340,lookup!A:D,4,FALSE)</f>
        <v>E31000021</v>
      </c>
      <c r="E5340" s="32" t="s">
        <v>178</v>
      </c>
      <c r="F5340" s="32" t="s">
        <v>157</v>
      </c>
      <c r="G5340" s="57">
        <v>0</v>
      </c>
      <c r="H5340" s="145"/>
      <c r="I5340" s="144">
        <v>0</v>
      </c>
      <c r="J5340" s="146">
        <f t="shared" si="60"/>
        <v>0</v>
      </c>
    </row>
    <row r="5341" spans="1:10" x14ac:dyDescent="0.3">
      <c r="A5341" s="32">
        <v>2015</v>
      </c>
      <c r="B5341" s="32" t="s">
        <v>181</v>
      </c>
      <c r="C5341" s="32" t="str">
        <f>VLOOKUP(B5341,lookup!A:C,3,FALSE)</f>
        <v>Non Metropolitan Fire Authorities</v>
      </c>
      <c r="D5341" s="32" t="str">
        <f>VLOOKUP(B5341,lookup!A:D,4,FALSE)</f>
        <v>E31000021</v>
      </c>
      <c r="E5341" s="32" t="s">
        <v>179</v>
      </c>
      <c r="F5341" s="32" t="s">
        <v>157</v>
      </c>
      <c r="G5341" s="57">
        <v>0</v>
      </c>
      <c r="H5341" s="145"/>
      <c r="I5341" s="144">
        <v>0</v>
      </c>
      <c r="J5341" s="146">
        <f t="shared" si="60"/>
        <v>0</v>
      </c>
    </row>
    <row r="5342" spans="1:10" x14ac:dyDescent="0.3">
      <c r="A5342" s="32">
        <v>2015</v>
      </c>
      <c r="B5342" s="32" t="s">
        <v>181</v>
      </c>
      <c r="C5342" s="32" t="str">
        <f>VLOOKUP(B5342,lookup!A:C,3,FALSE)</f>
        <v>Non Metropolitan Fire Authorities</v>
      </c>
      <c r="D5342" s="32" t="str">
        <f>VLOOKUP(B5342,lookup!A:D,4,FALSE)</f>
        <v>E31000021</v>
      </c>
      <c r="E5342" s="32" t="s">
        <v>1087</v>
      </c>
      <c r="F5342" s="32" t="s">
        <v>157</v>
      </c>
      <c r="G5342" s="57">
        <v>0</v>
      </c>
      <c r="H5342" s="145"/>
      <c r="I5342" s="144">
        <v>0</v>
      </c>
      <c r="J5342" s="146">
        <f t="shared" si="60"/>
        <v>0</v>
      </c>
    </row>
    <row r="5343" spans="1:10" x14ac:dyDescent="0.3">
      <c r="A5343" s="32">
        <v>2015</v>
      </c>
      <c r="B5343" s="32" t="s">
        <v>181</v>
      </c>
      <c r="C5343" s="32" t="str">
        <f>VLOOKUP(B5343,lookup!A:C,3,FALSE)</f>
        <v>Non Metropolitan Fire Authorities</v>
      </c>
      <c r="D5343" s="32" t="str">
        <f>VLOOKUP(B5343,lookup!A:D,4,FALSE)</f>
        <v>E31000021</v>
      </c>
      <c r="E5343" s="32" t="s">
        <v>176</v>
      </c>
      <c r="F5343" s="32" t="s">
        <v>157</v>
      </c>
      <c r="G5343" s="57">
        <v>0</v>
      </c>
      <c r="H5343" s="145"/>
      <c r="I5343" s="144">
        <v>0</v>
      </c>
      <c r="J5343" s="146">
        <f t="shared" si="60"/>
        <v>0</v>
      </c>
    </row>
    <row r="5344" spans="1:10" x14ac:dyDescent="0.3">
      <c r="A5344" s="32">
        <v>2015</v>
      </c>
      <c r="B5344" s="32" t="s">
        <v>181</v>
      </c>
      <c r="C5344" s="32" t="str">
        <f>VLOOKUP(B5344,lookup!A:C,3,FALSE)</f>
        <v>Non Metropolitan Fire Authorities</v>
      </c>
      <c r="D5344" s="32" t="str">
        <f>VLOOKUP(B5344,lookup!A:D,4,FALSE)</f>
        <v>E31000021</v>
      </c>
      <c r="E5344" s="32" t="s">
        <v>175</v>
      </c>
      <c r="F5344" s="32" t="s">
        <v>158</v>
      </c>
      <c r="G5344" s="57">
        <v>108</v>
      </c>
      <c r="H5344" s="145"/>
      <c r="I5344" s="144">
        <v>108</v>
      </c>
      <c r="J5344" s="146">
        <f t="shared" si="60"/>
        <v>0</v>
      </c>
    </row>
    <row r="5345" spans="1:10" x14ac:dyDescent="0.3">
      <c r="A5345" s="32">
        <v>2015</v>
      </c>
      <c r="B5345" s="32" t="s">
        <v>181</v>
      </c>
      <c r="C5345" s="32" t="str">
        <f>VLOOKUP(B5345,lookup!A:C,3,FALSE)</f>
        <v>Non Metropolitan Fire Authorities</v>
      </c>
      <c r="D5345" s="32" t="str">
        <f>VLOOKUP(B5345,lookup!A:D,4,FALSE)</f>
        <v>E31000021</v>
      </c>
      <c r="E5345" s="32" t="s">
        <v>177</v>
      </c>
      <c r="F5345" s="32" t="s">
        <v>158</v>
      </c>
      <c r="G5345" s="57">
        <v>0</v>
      </c>
      <c r="H5345" s="145"/>
      <c r="I5345" s="144">
        <v>0</v>
      </c>
      <c r="J5345" s="146">
        <f t="shared" si="60"/>
        <v>0</v>
      </c>
    </row>
    <row r="5346" spans="1:10" x14ac:dyDescent="0.3">
      <c r="A5346" s="32">
        <v>2015</v>
      </c>
      <c r="B5346" s="32" t="s">
        <v>181</v>
      </c>
      <c r="C5346" s="32" t="str">
        <f>VLOOKUP(B5346,lookup!A:C,3,FALSE)</f>
        <v>Non Metropolitan Fire Authorities</v>
      </c>
      <c r="D5346" s="32" t="str">
        <f>VLOOKUP(B5346,lookup!A:D,4,FALSE)</f>
        <v>E31000021</v>
      </c>
      <c r="E5346" s="32" t="s">
        <v>178</v>
      </c>
      <c r="F5346" s="32" t="s">
        <v>158</v>
      </c>
      <c r="G5346" s="57">
        <v>0</v>
      </c>
      <c r="H5346" s="145"/>
      <c r="I5346" s="144">
        <v>0</v>
      </c>
      <c r="J5346" s="146">
        <f t="shared" si="60"/>
        <v>0</v>
      </c>
    </row>
    <row r="5347" spans="1:10" x14ac:dyDescent="0.3">
      <c r="A5347" s="32">
        <v>2015</v>
      </c>
      <c r="B5347" s="32" t="s">
        <v>181</v>
      </c>
      <c r="C5347" s="32" t="str">
        <f>VLOOKUP(B5347,lookup!A:C,3,FALSE)</f>
        <v>Non Metropolitan Fire Authorities</v>
      </c>
      <c r="D5347" s="32" t="str">
        <f>VLOOKUP(B5347,lookup!A:D,4,FALSE)</f>
        <v>E31000021</v>
      </c>
      <c r="E5347" s="32" t="s">
        <v>179</v>
      </c>
      <c r="F5347" s="32" t="s">
        <v>158</v>
      </c>
      <c r="G5347" s="57">
        <v>1</v>
      </c>
      <c r="H5347" s="145"/>
      <c r="I5347" s="144">
        <v>1</v>
      </c>
      <c r="J5347" s="146">
        <f t="shared" si="60"/>
        <v>0</v>
      </c>
    </row>
    <row r="5348" spans="1:10" x14ac:dyDescent="0.3">
      <c r="A5348" s="32">
        <v>2015</v>
      </c>
      <c r="B5348" s="32" t="s">
        <v>181</v>
      </c>
      <c r="C5348" s="32" t="str">
        <f>VLOOKUP(B5348,lookup!A:C,3,FALSE)</f>
        <v>Non Metropolitan Fire Authorities</v>
      </c>
      <c r="D5348" s="32" t="str">
        <f>VLOOKUP(B5348,lookup!A:D,4,FALSE)</f>
        <v>E31000021</v>
      </c>
      <c r="E5348" s="32" t="s">
        <v>1087</v>
      </c>
      <c r="F5348" s="32" t="s">
        <v>158</v>
      </c>
      <c r="G5348" s="57">
        <v>0</v>
      </c>
      <c r="H5348" s="145"/>
      <c r="I5348" s="144">
        <v>0</v>
      </c>
      <c r="J5348" s="146">
        <f t="shared" si="60"/>
        <v>0</v>
      </c>
    </row>
    <row r="5349" spans="1:10" x14ac:dyDescent="0.3">
      <c r="A5349" s="32">
        <v>2015</v>
      </c>
      <c r="B5349" s="32" t="s">
        <v>181</v>
      </c>
      <c r="C5349" s="32" t="str">
        <f>VLOOKUP(B5349,lookup!A:C,3,FALSE)</f>
        <v>Non Metropolitan Fire Authorities</v>
      </c>
      <c r="D5349" s="32" t="str">
        <f>VLOOKUP(B5349,lookup!A:D,4,FALSE)</f>
        <v>E31000021</v>
      </c>
      <c r="E5349" s="32" t="s">
        <v>176</v>
      </c>
      <c r="F5349" s="32" t="s">
        <v>158</v>
      </c>
      <c r="G5349" s="57">
        <v>0</v>
      </c>
      <c r="H5349" s="145"/>
      <c r="I5349" s="144">
        <v>0</v>
      </c>
      <c r="J5349" s="146">
        <f t="shared" si="60"/>
        <v>0</v>
      </c>
    </row>
    <row r="5350" spans="1:10" x14ac:dyDescent="0.3">
      <c r="A5350" s="32">
        <v>2015</v>
      </c>
      <c r="B5350" s="32" t="s">
        <v>181</v>
      </c>
      <c r="C5350" s="32" t="str">
        <f>VLOOKUP(B5350,lookup!A:C,3,FALSE)</f>
        <v>Non Metropolitan Fire Authorities</v>
      </c>
      <c r="D5350" s="32" t="str">
        <f>VLOOKUP(B5350,lookup!A:D,4,FALSE)</f>
        <v>E31000021</v>
      </c>
      <c r="E5350" s="32" t="s">
        <v>175</v>
      </c>
      <c r="F5350" s="32" t="s">
        <v>149</v>
      </c>
      <c r="G5350" s="57">
        <v>0</v>
      </c>
      <c r="H5350" s="145"/>
      <c r="I5350" s="144">
        <v>0</v>
      </c>
      <c r="J5350" s="146">
        <f t="shared" si="60"/>
        <v>0</v>
      </c>
    </row>
    <row r="5351" spans="1:10" x14ac:dyDescent="0.3">
      <c r="A5351" s="32">
        <v>2015</v>
      </c>
      <c r="B5351" s="32" t="s">
        <v>181</v>
      </c>
      <c r="C5351" s="32" t="str">
        <f>VLOOKUP(B5351,lookup!A:C,3,FALSE)</f>
        <v>Non Metropolitan Fire Authorities</v>
      </c>
      <c r="D5351" s="32" t="str">
        <f>VLOOKUP(B5351,lookup!A:D,4,FALSE)</f>
        <v>E31000021</v>
      </c>
      <c r="E5351" s="32" t="s">
        <v>177</v>
      </c>
      <c r="F5351" s="32" t="s">
        <v>149</v>
      </c>
      <c r="G5351" s="57">
        <v>0</v>
      </c>
      <c r="H5351" s="145"/>
      <c r="I5351" s="144">
        <v>0</v>
      </c>
      <c r="J5351" s="146">
        <f t="shared" si="60"/>
        <v>0</v>
      </c>
    </row>
    <row r="5352" spans="1:10" x14ac:dyDescent="0.3">
      <c r="A5352" s="32">
        <v>2015</v>
      </c>
      <c r="B5352" s="32" t="s">
        <v>181</v>
      </c>
      <c r="C5352" s="32" t="str">
        <f>VLOOKUP(B5352,lookup!A:C,3,FALSE)</f>
        <v>Non Metropolitan Fire Authorities</v>
      </c>
      <c r="D5352" s="32" t="str">
        <f>VLOOKUP(B5352,lookup!A:D,4,FALSE)</f>
        <v>E31000021</v>
      </c>
      <c r="E5352" s="32" t="s">
        <v>178</v>
      </c>
      <c r="F5352" s="32" t="s">
        <v>149</v>
      </c>
      <c r="G5352" s="57">
        <v>0</v>
      </c>
      <c r="H5352" s="145"/>
      <c r="I5352" s="144">
        <v>0</v>
      </c>
      <c r="J5352" s="146">
        <f t="shared" si="60"/>
        <v>0</v>
      </c>
    </row>
    <row r="5353" spans="1:10" x14ac:dyDescent="0.3">
      <c r="A5353" s="32">
        <v>2015</v>
      </c>
      <c r="B5353" s="32" t="s">
        <v>181</v>
      </c>
      <c r="C5353" s="32" t="str">
        <f>VLOOKUP(B5353,lookup!A:C,3,FALSE)</f>
        <v>Non Metropolitan Fire Authorities</v>
      </c>
      <c r="D5353" s="32" t="str">
        <f>VLOOKUP(B5353,lookup!A:D,4,FALSE)</f>
        <v>E31000021</v>
      </c>
      <c r="E5353" s="32" t="s">
        <v>179</v>
      </c>
      <c r="F5353" s="32" t="s">
        <v>149</v>
      </c>
      <c r="G5353" s="57">
        <v>0</v>
      </c>
      <c r="H5353" s="145"/>
      <c r="I5353" s="144">
        <v>0</v>
      </c>
      <c r="J5353" s="146">
        <f t="shared" si="60"/>
        <v>0</v>
      </c>
    </row>
    <row r="5354" spans="1:10" x14ac:dyDescent="0.3">
      <c r="A5354" s="32">
        <v>2015</v>
      </c>
      <c r="B5354" s="32" t="s">
        <v>181</v>
      </c>
      <c r="C5354" s="32" t="str">
        <f>VLOOKUP(B5354,lookup!A:C,3,FALSE)</f>
        <v>Non Metropolitan Fire Authorities</v>
      </c>
      <c r="D5354" s="32" t="str">
        <f>VLOOKUP(B5354,lookup!A:D,4,FALSE)</f>
        <v>E31000021</v>
      </c>
      <c r="E5354" s="32" t="s">
        <v>1087</v>
      </c>
      <c r="F5354" s="32" t="s">
        <v>149</v>
      </c>
      <c r="G5354" s="57">
        <v>0</v>
      </c>
      <c r="H5354" s="145"/>
      <c r="I5354" s="144">
        <v>0</v>
      </c>
      <c r="J5354" s="146">
        <f t="shared" si="60"/>
        <v>0</v>
      </c>
    </row>
    <row r="5355" spans="1:10" x14ac:dyDescent="0.3">
      <c r="A5355" s="32">
        <v>2015</v>
      </c>
      <c r="B5355" s="32" t="s">
        <v>181</v>
      </c>
      <c r="C5355" s="32" t="str">
        <f>VLOOKUP(B5355,lookup!A:C,3,FALSE)</f>
        <v>Non Metropolitan Fire Authorities</v>
      </c>
      <c r="D5355" s="32" t="str">
        <f>VLOOKUP(B5355,lookup!A:D,4,FALSE)</f>
        <v>E31000021</v>
      </c>
      <c r="E5355" s="32" t="s">
        <v>176</v>
      </c>
      <c r="F5355" s="32" t="s">
        <v>149</v>
      </c>
      <c r="G5355" s="57">
        <v>0</v>
      </c>
      <c r="H5355" s="145"/>
      <c r="I5355" s="144">
        <v>0</v>
      </c>
      <c r="J5355" s="146">
        <f t="shared" si="60"/>
        <v>0</v>
      </c>
    </row>
    <row r="5356" spans="1:10" x14ac:dyDescent="0.3">
      <c r="A5356" s="32">
        <v>2015</v>
      </c>
      <c r="B5356" s="32" t="s">
        <v>181</v>
      </c>
      <c r="C5356" s="32" t="str">
        <f>VLOOKUP(B5356,lookup!A:C,3,FALSE)</f>
        <v>Non Metropolitan Fire Authorities</v>
      </c>
      <c r="D5356" s="32" t="str">
        <f>VLOOKUP(B5356,lookup!A:D,4,FALSE)</f>
        <v>E31000021</v>
      </c>
      <c r="E5356" s="32" t="s">
        <v>175</v>
      </c>
      <c r="F5356" s="32" t="s">
        <v>150</v>
      </c>
      <c r="G5356" s="57">
        <v>22</v>
      </c>
      <c r="H5356" s="145"/>
      <c r="I5356" s="144">
        <v>22</v>
      </c>
      <c r="J5356" s="146">
        <f t="shared" si="60"/>
        <v>0</v>
      </c>
    </row>
    <row r="5357" spans="1:10" x14ac:dyDescent="0.3">
      <c r="A5357" s="32">
        <v>2015</v>
      </c>
      <c r="B5357" s="32" t="s">
        <v>181</v>
      </c>
      <c r="C5357" s="32" t="str">
        <f>VLOOKUP(B5357,lookup!A:C,3,FALSE)</f>
        <v>Non Metropolitan Fire Authorities</v>
      </c>
      <c r="D5357" s="32" t="str">
        <f>VLOOKUP(B5357,lookup!A:D,4,FALSE)</f>
        <v>E31000021</v>
      </c>
      <c r="E5357" s="32" t="s">
        <v>177</v>
      </c>
      <c r="F5357" s="32" t="s">
        <v>150</v>
      </c>
      <c r="G5357" s="57">
        <v>0</v>
      </c>
      <c r="H5357" s="145"/>
      <c r="I5357" s="144">
        <v>0</v>
      </c>
      <c r="J5357" s="146">
        <f t="shared" si="60"/>
        <v>0</v>
      </c>
    </row>
    <row r="5358" spans="1:10" x14ac:dyDescent="0.3">
      <c r="A5358" s="32">
        <v>2015</v>
      </c>
      <c r="B5358" s="32" t="s">
        <v>181</v>
      </c>
      <c r="C5358" s="32" t="str">
        <f>VLOOKUP(B5358,lookup!A:C,3,FALSE)</f>
        <v>Non Metropolitan Fire Authorities</v>
      </c>
      <c r="D5358" s="32" t="str">
        <f>VLOOKUP(B5358,lookup!A:D,4,FALSE)</f>
        <v>E31000021</v>
      </c>
      <c r="E5358" s="32" t="s">
        <v>178</v>
      </c>
      <c r="F5358" s="32" t="s">
        <v>150</v>
      </c>
      <c r="G5358" s="57">
        <v>0</v>
      </c>
      <c r="H5358" s="145"/>
      <c r="I5358" s="144">
        <v>0</v>
      </c>
      <c r="J5358" s="146">
        <f t="shared" si="60"/>
        <v>0</v>
      </c>
    </row>
    <row r="5359" spans="1:10" x14ac:dyDescent="0.3">
      <c r="A5359" s="32">
        <v>2015</v>
      </c>
      <c r="B5359" s="32" t="s">
        <v>181</v>
      </c>
      <c r="C5359" s="32" t="str">
        <f>VLOOKUP(B5359,lookup!A:C,3,FALSE)</f>
        <v>Non Metropolitan Fire Authorities</v>
      </c>
      <c r="D5359" s="32" t="str">
        <f>VLOOKUP(B5359,lookup!A:D,4,FALSE)</f>
        <v>E31000021</v>
      </c>
      <c r="E5359" s="32" t="s">
        <v>179</v>
      </c>
      <c r="F5359" s="32" t="s">
        <v>150</v>
      </c>
      <c r="G5359" s="57">
        <v>0</v>
      </c>
      <c r="H5359" s="145"/>
      <c r="I5359" s="144">
        <v>0</v>
      </c>
      <c r="J5359" s="146">
        <f t="shared" si="60"/>
        <v>0</v>
      </c>
    </row>
    <row r="5360" spans="1:10" x14ac:dyDescent="0.3">
      <c r="A5360" s="32">
        <v>2015</v>
      </c>
      <c r="B5360" s="32" t="s">
        <v>181</v>
      </c>
      <c r="C5360" s="32" t="str">
        <f>VLOOKUP(B5360,lookup!A:C,3,FALSE)</f>
        <v>Non Metropolitan Fire Authorities</v>
      </c>
      <c r="D5360" s="32" t="str">
        <f>VLOOKUP(B5360,lookup!A:D,4,FALSE)</f>
        <v>E31000021</v>
      </c>
      <c r="E5360" s="32" t="s">
        <v>1087</v>
      </c>
      <c r="F5360" s="32" t="s">
        <v>150</v>
      </c>
      <c r="G5360" s="57">
        <v>0</v>
      </c>
      <c r="H5360" s="145"/>
      <c r="I5360" s="144">
        <v>0</v>
      </c>
      <c r="J5360" s="146">
        <f t="shared" si="60"/>
        <v>0</v>
      </c>
    </row>
    <row r="5361" spans="1:10" x14ac:dyDescent="0.3">
      <c r="A5361" s="32">
        <v>2015</v>
      </c>
      <c r="B5361" s="32" t="s">
        <v>181</v>
      </c>
      <c r="C5361" s="32" t="str">
        <f>VLOOKUP(B5361,lookup!A:C,3,FALSE)</f>
        <v>Non Metropolitan Fire Authorities</v>
      </c>
      <c r="D5361" s="32" t="str">
        <f>VLOOKUP(B5361,lookup!A:D,4,FALSE)</f>
        <v>E31000021</v>
      </c>
      <c r="E5361" s="32" t="s">
        <v>176</v>
      </c>
      <c r="F5361" s="32" t="s">
        <v>150</v>
      </c>
      <c r="G5361" s="57">
        <v>0</v>
      </c>
      <c r="H5361" s="145"/>
      <c r="I5361" s="144">
        <v>0</v>
      </c>
      <c r="J5361" s="146">
        <f t="shared" si="60"/>
        <v>0</v>
      </c>
    </row>
    <row r="5362" spans="1:10" x14ac:dyDescent="0.3">
      <c r="A5362" s="32">
        <v>2015</v>
      </c>
      <c r="B5362" s="32" t="s">
        <v>69</v>
      </c>
      <c r="C5362" s="32" t="str">
        <f>VLOOKUP(B5362,lookup!A:C,3,FALSE)</f>
        <v>Non Metropolitan Fire Authorities</v>
      </c>
      <c r="D5362" s="32" t="str">
        <f>VLOOKUP(B5362,lookup!A:D,4,FALSE)</f>
        <v>E31000039</v>
      </c>
      <c r="E5362" s="32" t="s">
        <v>175</v>
      </c>
      <c r="F5362" s="32" t="s">
        <v>157</v>
      </c>
      <c r="G5362" s="57">
        <v>0</v>
      </c>
      <c r="H5362" s="145"/>
      <c r="I5362" s="144">
        <v>0</v>
      </c>
      <c r="J5362" s="146">
        <f t="shared" si="60"/>
        <v>0</v>
      </c>
    </row>
    <row r="5363" spans="1:10" x14ac:dyDescent="0.3">
      <c r="A5363" s="32">
        <v>2015</v>
      </c>
      <c r="B5363" s="32" t="s">
        <v>69</v>
      </c>
      <c r="C5363" s="32" t="str">
        <f>VLOOKUP(B5363,lookup!A:C,3,FALSE)</f>
        <v>Non Metropolitan Fire Authorities</v>
      </c>
      <c r="D5363" s="32" t="str">
        <f>VLOOKUP(B5363,lookup!A:D,4,FALSE)</f>
        <v>E31000039</v>
      </c>
      <c r="E5363" s="32" t="s">
        <v>177</v>
      </c>
      <c r="F5363" s="32" t="s">
        <v>157</v>
      </c>
      <c r="G5363" s="57">
        <v>0</v>
      </c>
      <c r="H5363" s="145"/>
      <c r="I5363" s="144">
        <v>0</v>
      </c>
      <c r="J5363" s="146">
        <f t="shared" si="60"/>
        <v>0</v>
      </c>
    </row>
    <row r="5364" spans="1:10" x14ac:dyDescent="0.3">
      <c r="A5364" s="32">
        <v>2015</v>
      </c>
      <c r="B5364" s="32" t="s">
        <v>69</v>
      </c>
      <c r="C5364" s="32" t="str">
        <f>VLOOKUP(B5364,lookup!A:C,3,FALSE)</f>
        <v>Non Metropolitan Fire Authorities</v>
      </c>
      <c r="D5364" s="32" t="str">
        <f>VLOOKUP(B5364,lookup!A:D,4,FALSE)</f>
        <v>E31000039</v>
      </c>
      <c r="E5364" s="32" t="s">
        <v>178</v>
      </c>
      <c r="F5364" s="32" t="s">
        <v>157</v>
      </c>
      <c r="G5364" s="57">
        <v>0</v>
      </c>
      <c r="H5364" s="145"/>
      <c r="I5364" s="144">
        <v>0</v>
      </c>
      <c r="J5364" s="146">
        <f t="shared" si="60"/>
        <v>0</v>
      </c>
    </row>
    <row r="5365" spans="1:10" x14ac:dyDescent="0.3">
      <c r="A5365" s="32">
        <v>2015</v>
      </c>
      <c r="B5365" s="32" t="s">
        <v>69</v>
      </c>
      <c r="C5365" s="32" t="str">
        <f>VLOOKUP(B5365,lookup!A:C,3,FALSE)</f>
        <v>Non Metropolitan Fire Authorities</v>
      </c>
      <c r="D5365" s="32" t="str">
        <f>VLOOKUP(B5365,lookup!A:D,4,FALSE)</f>
        <v>E31000039</v>
      </c>
      <c r="E5365" s="32" t="s">
        <v>179</v>
      </c>
      <c r="F5365" s="32" t="s">
        <v>157</v>
      </c>
      <c r="G5365" s="57">
        <v>0</v>
      </c>
      <c r="H5365" s="145"/>
      <c r="I5365" s="144">
        <v>0</v>
      </c>
      <c r="J5365" s="146">
        <f t="shared" si="60"/>
        <v>0</v>
      </c>
    </row>
    <row r="5366" spans="1:10" x14ac:dyDescent="0.3">
      <c r="A5366" s="32">
        <v>2015</v>
      </c>
      <c r="B5366" s="32" t="s">
        <v>69</v>
      </c>
      <c r="C5366" s="32" t="str">
        <f>VLOOKUP(B5366,lookup!A:C,3,FALSE)</f>
        <v>Non Metropolitan Fire Authorities</v>
      </c>
      <c r="D5366" s="32" t="str">
        <f>VLOOKUP(B5366,lookup!A:D,4,FALSE)</f>
        <v>E31000039</v>
      </c>
      <c r="E5366" s="32" t="s">
        <v>1087</v>
      </c>
      <c r="F5366" s="32" t="s">
        <v>157</v>
      </c>
      <c r="G5366" s="57">
        <v>0</v>
      </c>
      <c r="H5366" s="145"/>
      <c r="I5366" s="144">
        <v>0</v>
      </c>
      <c r="J5366" s="146">
        <f t="shared" si="60"/>
        <v>0</v>
      </c>
    </row>
    <row r="5367" spans="1:10" x14ac:dyDescent="0.3">
      <c r="A5367" s="32">
        <v>2015</v>
      </c>
      <c r="B5367" s="32" t="s">
        <v>69</v>
      </c>
      <c r="C5367" s="32" t="str">
        <f>VLOOKUP(B5367,lookup!A:C,3,FALSE)</f>
        <v>Non Metropolitan Fire Authorities</v>
      </c>
      <c r="D5367" s="32" t="str">
        <f>VLOOKUP(B5367,lookup!A:D,4,FALSE)</f>
        <v>E31000039</v>
      </c>
      <c r="E5367" s="32" t="s">
        <v>176</v>
      </c>
      <c r="F5367" s="32" t="s">
        <v>157</v>
      </c>
      <c r="G5367" s="57">
        <v>12</v>
      </c>
      <c r="H5367" s="145"/>
      <c r="I5367" s="144">
        <v>12</v>
      </c>
      <c r="J5367" s="146">
        <f t="shared" si="60"/>
        <v>0</v>
      </c>
    </row>
    <row r="5368" spans="1:10" x14ac:dyDescent="0.3">
      <c r="A5368" s="32">
        <v>2015</v>
      </c>
      <c r="B5368" s="32" t="s">
        <v>69</v>
      </c>
      <c r="C5368" s="32" t="str">
        <f>VLOOKUP(B5368,lookup!A:C,3,FALSE)</f>
        <v>Non Metropolitan Fire Authorities</v>
      </c>
      <c r="D5368" s="32" t="str">
        <f>VLOOKUP(B5368,lookup!A:D,4,FALSE)</f>
        <v>E31000039</v>
      </c>
      <c r="E5368" s="32" t="s">
        <v>175</v>
      </c>
      <c r="F5368" s="32" t="s">
        <v>158</v>
      </c>
      <c r="G5368" s="57">
        <v>0</v>
      </c>
      <c r="H5368" s="145"/>
      <c r="I5368" s="144">
        <v>0</v>
      </c>
      <c r="J5368" s="146">
        <f t="shared" si="60"/>
        <v>0</v>
      </c>
    </row>
    <row r="5369" spans="1:10" x14ac:dyDescent="0.3">
      <c r="A5369" s="32">
        <v>2015</v>
      </c>
      <c r="B5369" s="32" t="s">
        <v>69</v>
      </c>
      <c r="C5369" s="32" t="str">
        <f>VLOOKUP(B5369,lookup!A:C,3,FALSE)</f>
        <v>Non Metropolitan Fire Authorities</v>
      </c>
      <c r="D5369" s="32" t="str">
        <f>VLOOKUP(B5369,lookup!A:D,4,FALSE)</f>
        <v>E31000039</v>
      </c>
      <c r="E5369" s="32" t="s">
        <v>177</v>
      </c>
      <c r="F5369" s="32" t="s">
        <v>158</v>
      </c>
      <c r="G5369" s="57">
        <v>0</v>
      </c>
      <c r="H5369" s="145"/>
      <c r="I5369" s="144">
        <v>0</v>
      </c>
      <c r="J5369" s="146">
        <f t="shared" si="60"/>
        <v>0</v>
      </c>
    </row>
    <row r="5370" spans="1:10" x14ac:dyDescent="0.3">
      <c r="A5370" s="32">
        <v>2015</v>
      </c>
      <c r="B5370" s="32" t="s">
        <v>69</v>
      </c>
      <c r="C5370" s="32" t="str">
        <f>VLOOKUP(B5370,lookup!A:C,3,FALSE)</f>
        <v>Non Metropolitan Fire Authorities</v>
      </c>
      <c r="D5370" s="32" t="str">
        <f>VLOOKUP(B5370,lookup!A:D,4,FALSE)</f>
        <v>E31000039</v>
      </c>
      <c r="E5370" s="32" t="s">
        <v>178</v>
      </c>
      <c r="F5370" s="32" t="s">
        <v>158</v>
      </c>
      <c r="G5370" s="57">
        <v>0</v>
      </c>
      <c r="H5370" s="145"/>
      <c r="I5370" s="144">
        <v>0</v>
      </c>
      <c r="J5370" s="146">
        <f t="shared" si="60"/>
        <v>0</v>
      </c>
    </row>
    <row r="5371" spans="1:10" x14ac:dyDescent="0.3">
      <c r="A5371" s="32">
        <v>2015</v>
      </c>
      <c r="B5371" s="32" t="s">
        <v>69</v>
      </c>
      <c r="C5371" s="32" t="str">
        <f>VLOOKUP(B5371,lookup!A:C,3,FALSE)</f>
        <v>Non Metropolitan Fire Authorities</v>
      </c>
      <c r="D5371" s="32" t="str">
        <f>VLOOKUP(B5371,lookup!A:D,4,FALSE)</f>
        <v>E31000039</v>
      </c>
      <c r="E5371" s="32" t="s">
        <v>179</v>
      </c>
      <c r="F5371" s="32" t="s">
        <v>158</v>
      </c>
      <c r="G5371" s="57">
        <v>0</v>
      </c>
      <c r="H5371" s="145"/>
      <c r="I5371" s="144">
        <v>0</v>
      </c>
      <c r="J5371" s="146">
        <f t="shared" si="60"/>
        <v>0</v>
      </c>
    </row>
    <row r="5372" spans="1:10" x14ac:dyDescent="0.3">
      <c r="A5372" s="32">
        <v>2015</v>
      </c>
      <c r="B5372" s="32" t="s">
        <v>69</v>
      </c>
      <c r="C5372" s="32" t="str">
        <f>VLOOKUP(B5372,lookup!A:C,3,FALSE)</f>
        <v>Non Metropolitan Fire Authorities</v>
      </c>
      <c r="D5372" s="32" t="str">
        <f>VLOOKUP(B5372,lookup!A:D,4,FALSE)</f>
        <v>E31000039</v>
      </c>
      <c r="E5372" s="32" t="s">
        <v>1087</v>
      </c>
      <c r="F5372" s="32" t="s">
        <v>158</v>
      </c>
      <c r="G5372" s="57">
        <v>0</v>
      </c>
      <c r="H5372" s="145"/>
      <c r="I5372" s="144">
        <v>0</v>
      </c>
      <c r="J5372" s="146">
        <f t="shared" si="60"/>
        <v>0</v>
      </c>
    </row>
    <row r="5373" spans="1:10" x14ac:dyDescent="0.3">
      <c r="A5373" s="32">
        <v>2015</v>
      </c>
      <c r="B5373" s="32" t="s">
        <v>69</v>
      </c>
      <c r="C5373" s="32" t="str">
        <f>VLOOKUP(B5373,lookup!A:C,3,FALSE)</f>
        <v>Non Metropolitan Fire Authorities</v>
      </c>
      <c r="D5373" s="32" t="str">
        <f>VLOOKUP(B5373,lookup!A:D,4,FALSE)</f>
        <v>E31000039</v>
      </c>
      <c r="E5373" s="32" t="s">
        <v>176</v>
      </c>
      <c r="F5373" s="32" t="s">
        <v>158</v>
      </c>
      <c r="G5373" s="57">
        <v>37</v>
      </c>
      <c r="H5373" s="145"/>
      <c r="I5373" s="144">
        <v>37</v>
      </c>
      <c r="J5373" s="146">
        <f t="shared" si="60"/>
        <v>0</v>
      </c>
    </row>
    <row r="5374" spans="1:10" x14ac:dyDescent="0.3">
      <c r="A5374" s="32">
        <v>2015</v>
      </c>
      <c r="B5374" s="32" t="s">
        <v>69</v>
      </c>
      <c r="C5374" s="32" t="str">
        <f>VLOOKUP(B5374,lookup!A:C,3,FALSE)</f>
        <v>Non Metropolitan Fire Authorities</v>
      </c>
      <c r="D5374" s="32" t="str">
        <f>VLOOKUP(B5374,lookup!A:D,4,FALSE)</f>
        <v>E31000039</v>
      </c>
      <c r="E5374" s="32" t="s">
        <v>175</v>
      </c>
      <c r="F5374" s="32" t="s">
        <v>149</v>
      </c>
      <c r="G5374" s="57">
        <v>0</v>
      </c>
      <c r="H5374" s="145"/>
      <c r="I5374" s="144">
        <v>0</v>
      </c>
      <c r="J5374" s="146">
        <f t="shared" si="60"/>
        <v>0</v>
      </c>
    </row>
    <row r="5375" spans="1:10" x14ac:dyDescent="0.3">
      <c r="A5375" s="32">
        <v>2015</v>
      </c>
      <c r="B5375" s="32" t="s">
        <v>69</v>
      </c>
      <c r="C5375" s="32" t="str">
        <f>VLOOKUP(B5375,lookup!A:C,3,FALSE)</f>
        <v>Non Metropolitan Fire Authorities</v>
      </c>
      <c r="D5375" s="32" t="str">
        <f>VLOOKUP(B5375,lookup!A:D,4,FALSE)</f>
        <v>E31000039</v>
      </c>
      <c r="E5375" s="32" t="s">
        <v>177</v>
      </c>
      <c r="F5375" s="32" t="s">
        <v>149</v>
      </c>
      <c r="G5375" s="57">
        <v>0</v>
      </c>
      <c r="H5375" s="145"/>
      <c r="I5375" s="144">
        <v>0</v>
      </c>
      <c r="J5375" s="146">
        <f t="shared" si="60"/>
        <v>0</v>
      </c>
    </row>
    <row r="5376" spans="1:10" x14ac:dyDescent="0.3">
      <c r="A5376" s="32">
        <v>2015</v>
      </c>
      <c r="B5376" s="32" t="s">
        <v>69</v>
      </c>
      <c r="C5376" s="32" t="str">
        <f>VLOOKUP(B5376,lookup!A:C,3,FALSE)</f>
        <v>Non Metropolitan Fire Authorities</v>
      </c>
      <c r="D5376" s="32" t="str">
        <f>VLOOKUP(B5376,lookup!A:D,4,FALSE)</f>
        <v>E31000039</v>
      </c>
      <c r="E5376" s="32" t="s">
        <v>178</v>
      </c>
      <c r="F5376" s="32" t="s">
        <v>149</v>
      </c>
      <c r="G5376" s="57">
        <v>0</v>
      </c>
      <c r="H5376" s="145"/>
      <c r="I5376" s="144">
        <v>0</v>
      </c>
      <c r="J5376" s="146">
        <f t="shared" si="60"/>
        <v>0</v>
      </c>
    </row>
    <row r="5377" spans="1:10" x14ac:dyDescent="0.3">
      <c r="A5377" s="32">
        <v>2015</v>
      </c>
      <c r="B5377" s="32" t="s">
        <v>69</v>
      </c>
      <c r="C5377" s="32" t="str">
        <f>VLOOKUP(B5377,lookup!A:C,3,FALSE)</f>
        <v>Non Metropolitan Fire Authorities</v>
      </c>
      <c r="D5377" s="32" t="str">
        <f>VLOOKUP(B5377,lookup!A:D,4,FALSE)</f>
        <v>E31000039</v>
      </c>
      <c r="E5377" s="32" t="s">
        <v>179</v>
      </c>
      <c r="F5377" s="32" t="s">
        <v>149</v>
      </c>
      <c r="G5377" s="57">
        <v>0</v>
      </c>
      <c r="H5377" s="145"/>
      <c r="I5377" s="144">
        <v>0</v>
      </c>
      <c r="J5377" s="146">
        <f t="shared" si="60"/>
        <v>0</v>
      </c>
    </row>
    <row r="5378" spans="1:10" x14ac:dyDescent="0.3">
      <c r="A5378" s="32">
        <v>2015</v>
      </c>
      <c r="B5378" s="32" t="s">
        <v>69</v>
      </c>
      <c r="C5378" s="32" t="str">
        <f>VLOOKUP(B5378,lookup!A:C,3,FALSE)</f>
        <v>Non Metropolitan Fire Authorities</v>
      </c>
      <c r="D5378" s="32" t="str">
        <f>VLOOKUP(B5378,lookup!A:D,4,FALSE)</f>
        <v>E31000039</v>
      </c>
      <c r="E5378" s="32" t="s">
        <v>1087</v>
      </c>
      <c r="F5378" s="32" t="s">
        <v>149</v>
      </c>
      <c r="G5378" s="57">
        <v>0</v>
      </c>
      <c r="H5378" s="145"/>
      <c r="I5378" s="144">
        <v>0</v>
      </c>
      <c r="J5378" s="146">
        <f t="shared" si="60"/>
        <v>0</v>
      </c>
    </row>
    <row r="5379" spans="1:10" x14ac:dyDescent="0.3">
      <c r="A5379" s="32">
        <v>2015</v>
      </c>
      <c r="B5379" s="32" t="s">
        <v>69</v>
      </c>
      <c r="C5379" s="32" t="str">
        <f>VLOOKUP(B5379,lookup!A:C,3,FALSE)</f>
        <v>Non Metropolitan Fire Authorities</v>
      </c>
      <c r="D5379" s="32" t="str">
        <f>VLOOKUP(B5379,lookup!A:D,4,FALSE)</f>
        <v>E31000039</v>
      </c>
      <c r="E5379" s="32" t="s">
        <v>176</v>
      </c>
      <c r="F5379" s="32" t="s">
        <v>149</v>
      </c>
      <c r="G5379" s="57">
        <v>0</v>
      </c>
      <c r="H5379" s="145"/>
      <c r="I5379" s="144">
        <v>0</v>
      </c>
      <c r="J5379" s="146">
        <f t="shared" ref="J5379:J5442" si="61">G5379-I5379</f>
        <v>0</v>
      </c>
    </row>
    <row r="5380" spans="1:10" x14ac:dyDescent="0.3">
      <c r="A5380" s="32">
        <v>2015</v>
      </c>
      <c r="B5380" s="32" t="s">
        <v>69</v>
      </c>
      <c r="C5380" s="32" t="str">
        <f>VLOOKUP(B5380,lookup!A:C,3,FALSE)</f>
        <v>Non Metropolitan Fire Authorities</v>
      </c>
      <c r="D5380" s="32" t="str">
        <f>VLOOKUP(B5380,lookup!A:D,4,FALSE)</f>
        <v>E31000039</v>
      </c>
      <c r="E5380" s="32" t="s">
        <v>175</v>
      </c>
      <c r="F5380" s="32" t="s">
        <v>150</v>
      </c>
      <c r="G5380" s="57">
        <v>0</v>
      </c>
      <c r="H5380" s="145"/>
      <c r="I5380" s="144">
        <v>0</v>
      </c>
      <c r="J5380" s="146">
        <f t="shared" si="61"/>
        <v>0</v>
      </c>
    </row>
    <row r="5381" spans="1:10" x14ac:dyDescent="0.3">
      <c r="A5381" s="32">
        <v>2015</v>
      </c>
      <c r="B5381" s="32" t="s">
        <v>69</v>
      </c>
      <c r="C5381" s="32" t="str">
        <f>VLOOKUP(B5381,lookup!A:C,3,FALSE)</f>
        <v>Non Metropolitan Fire Authorities</v>
      </c>
      <c r="D5381" s="32" t="str">
        <f>VLOOKUP(B5381,lookup!A:D,4,FALSE)</f>
        <v>E31000039</v>
      </c>
      <c r="E5381" s="32" t="s">
        <v>177</v>
      </c>
      <c r="F5381" s="32" t="s">
        <v>150</v>
      </c>
      <c r="G5381" s="57">
        <v>0</v>
      </c>
      <c r="H5381" s="145"/>
      <c r="I5381" s="144">
        <v>0</v>
      </c>
      <c r="J5381" s="146">
        <f t="shared" si="61"/>
        <v>0</v>
      </c>
    </row>
    <row r="5382" spans="1:10" x14ac:dyDescent="0.3">
      <c r="A5382" s="32">
        <v>2015</v>
      </c>
      <c r="B5382" s="32" t="s">
        <v>69</v>
      </c>
      <c r="C5382" s="32" t="str">
        <f>VLOOKUP(B5382,lookup!A:C,3,FALSE)</f>
        <v>Non Metropolitan Fire Authorities</v>
      </c>
      <c r="D5382" s="32" t="str">
        <f>VLOOKUP(B5382,lookup!A:D,4,FALSE)</f>
        <v>E31000039</v>
      </c>
      <c r="E5382" s="32" t="s">
        <v>178</v>
      </c>
      <c r="F5382" s="32" t="s">
        <v>150</v>
      </c>
      <c r="G5382" s="57">
        <v>0</v>
      </c>
      <c r="H5382" s="145"/>
      <c r="I5382" s="144">
        <v>0</v>
      </c>
      <c r="J5382" s="146">
        <f t="shared" si="61"/>
        <v>0</v>
      </c>
    </row>
    <row r="5383" spans="1:10" x14ac:dyDescent="0.3">
      <c r="A5383" s="32">
        <v>2015</v>
      </c>
      <c r="B5383" s="32" t="s">
        <v>69</v>
      </c>
      <c r="C5383" s="32" t="str">
        <f>VLOOKUP(B5383,lookup!A:C,3,FALSE)</f>
        <v>Non Metropolitan Fire Authorities</v>
      </c>
      <c r="D5383" s="32" t="str">
        <f>VLOOKUP(B5383,lookup!A:D,4,FALSE)</f>
        <v>E31000039</v>
      </c>
      <c r="E5383" s="32" t="s">
        <v>179</v>
      </c>
      <c r="F5383" s="32" t="s">
        <v>150</v>
      </c>
      <c r="G5383" s="57">
        <v>0</v>
      </c>
      <c r="H5383" s="145"/>
      <c r="I5383" s="144">
        <v>0</v>
      </c>
      <c r="J5383" s="146">
        <f t="shared" si="61"/>
        <v>0</v>
      </c>
    </row>
    <row r="5384" spans="1:10" x14ac:dyDescent="0.3">
      <c r="A5384" s="32">
        <v>2015</v>
      </c>
      <c r="B5384" s="32" t="s">
        <v>69</v>
      </c>
      <c r="C5384" s="32" t="str">
        <f>VLOOKUP(B5384,lookup!A:C,3,FALSE)</f>
        <v>Non Metropolitan Fire Authorities</v>
      </c>
      <c r="D5384" s="32" t="str">
        <f>VLOOKUP(B5384,lookup!A:D,4,FALSE)</f>
        <v>E31000039</v>
      </c>
      <c r="E5384" s="32" t="s">
        <v>1087</v>
      </c>
      <c r="F5384" s="32" t="s">
        <v>150</v>
      </c>
      <c r="G5384" s="57">
        <v>0</v>
      </c>
      <c r="H5384" s="145"/>
      <c r="I5384" s="144">
        <v>0</v>
      </c>
      <c r="J5384" s="146">
        <f t="shared" si="61"/>
        <v>0</v>
      </c>
    </row>
    <row r="5385" spans="1:10" x14ac:dyDescent="0.3">
      <c r="A5385" s="32">
        <v>2015</v>
      </c>
      <c r="B5385" s="32" t="s">
        <v>69</v>
      </c>
      <c r="C5385" s="32" t="str">
        <f>VLOOKUP(B5385,lookup!A:C,3,FALSE)</f>
        <v>Non Metropolitan Fire Authorities</v>
      </c>
      <c r="D5385" s="32" t="str">
        <f>VLOOKUP(B5385,lookup!A:D,4,FALSE)</f>
        <v>E31000039</v>
      </c>
      <c r="E5385" s="32" t="s">
        <v>176</v>
      </c>
      <c r="F5385" s="32" t="s">
        <v>150</v>
      </c>
      <c r="G5385" s="57">
        <v>3</v>
      </c>
      <c r="H5385" s="145"/>
      <c r="I5385" s="144">
        <v>3</v>
      </c>
      <c r="J5385" s="146">
        <f t="shared" si="61"/>
        <v>0</v>
      </c>
    </row>
    <row r="5386" spans="1:10" x14ac:dyDescent="0.3">
      <c r="A5386" s="32">
        <v>2015</v>
      </c>
      <c r="B5386" s="32" t="s">
        <v>72</v>
      </c>
      <c r="C5386" s="32" t="str">
        <f>VLOOKUP(B5386,lookup!A:C,3,FALSE)</f>
        <v>Non Metropolitan Fire Authorities</v>
      </c>
      <c r="D5386" s="32" t="str">
        <f>VLOOKUP(B5386,lookup!A:D,4,FALSE)</f>
        <v>E31000022</v>
      </c>
      <c r="E5386" s="32" t="s">
        <v>175</v>
      </c>
      <c r="F5386" s="32" t="s">
        <v>157</v>
      </c>
      <c r="G5386" s="57">
        <v>0</v>
      </c>
      <c r="H5386" s="145"/>
      <c r="I5386" s="144">
        <v>0</v>
      </c>
      <c r="J5386" s="146">
        <f t="shared" si="61"/>
        <v>0</v>
      </c>
    </row>
    <row r="5387" spans="1:10" x14ac:dyDescent="0.3">
      <c r="A5387" s="32">
        <v>2015</v>
      </c>
      <c r="B5387" s="32" t="s">
        <v>72</v>
      </c>
      <c r="C5387" s="32" t="str">
        <f>VLOOKUP(B5387,lookup!A:C,3,FALSE)</f>
        <v>Non Metropolitan Fire Authorities</v>
      </c>
      <c r="D5387" s="32" t="str">
        <f>VLOOKUP(B5387,lookup!A:D,4,FALSE)</f>
        <v>E31000022</v>
      </c>
      <c r="E5387" s="32" t="s">
        <v>177</v>
      </c>
      <c r="F5387" s="32" t="s">
        <v>157</v>
      </c>
      <c r="G5387" s="57">
        <v>0</v>
      </c>
      <c r="H5387" s="145"/>
      <c r="I5387" s="144">
        <v>0</v>
      </c>
      <c r="J5387" s="146">
        <f t="shared" si="61"/>
        <v>0</v>
      </c>
    </row>
    <row r="5388" spans="1:10" x14ac:dyDescent="0.3">
      <c r="A5388" s="32">
        <v>2015</v>
      </c>
      <c r="B5388" s="32" t="s">
        <v>72</v>
      </c>
      <c r="C5388" s="32" t="str">
        <f>VLOOKUP(B5388,lookup!A:C,3,FALSE)</f>
        <v>Non Metropolitan Fire Authorities</v>
      </c>
      <c r="D5388" s="32" t="str">
        <f>VLOOKUP(B5388,lookup!A:D,4,FALSE)</f>
        <v>E31000022</v>
      </c>
      <c r="E5388" s="32" t="s">
        <v>178</v>
      </c>
      <c r="F5388" s="32" t="s">
        <v>157</v>
      </c>
      <c r="G5388" s="57">
        <v>0</v>
      </c>
      <c r="H5388" s="145"/>
      <c r="I5388" s="144">
        <v>0</v>
      </c>
      <c r="J5388" s="146">
        <f t="shared" si="61"/>
        <v>0</v>
      </c>
    </row>
    <row r="5389" spans="1:10" x14ac:dyDescent="0.3">
      <c r="A5389" s="32">
        <v>2015</v>
      </c>
      <c r="B5389" s="32" t="s">
        <v>72</v>
      </c>
      <c r="C5389" s="32" t="str">
        <f>VLOOKUP(B5389,lookup!A:C,3,FALSE)</f>
        <v>Non Metropolitan Fire Authorities</v>
      </c>
      <c r="D5389" s="32" t="str">
        <f>VLOOKUP(B5389,lookup!A:D,4,FALSE)</f>
        <v>E31000022</v>
      </c>
      <c r="E5389" s="32" t="s">
        <v>179</v>
      </c>
      <c r="F5389" s="32" t="s">
        <v>157</v>
      </c>
      <c r="G5389" s="57">
        <v>0</v>
      </c>
      <c r="H5389" s="145"/>
      <c r="I5389" s="144">
        <v>0</v>
      </c>
      <c r="J5389" s="146">
        <f t="shared" si="61"/>
        <v>0</v>
      </c>
    </row>
    <row r="5390" spans="1:10" x14ac:dyDescent="0.3">
      <c r="A5390" s="32">
        <v>2015</v>
      </c>
      <c r="B5390" s="32" t="s">
        <v>72</v>
      </c>
      <c r="C5390" s="32" t="str">
        <f>VLOOKUP(B5390,lookup!A:C,3,FALSE)</f>
        <v>Non Metropolitan Fire Authorities</v>
      </c>
      <c r="D5390" s="32" t="str">
        <f>VLOOKUP(B5390,lookup!A:D,4,FALSE)</f>
        <v>E31000022</v>
      </c>
      <c r="E5390" s="32" t="s">
        <v>1087</v>
      </c>
      <c r="F5390" s="32" t="s">
        <v>157</v>
      </c>
      <c r="G5390" s="57">
        <v>0</v>
      </c>
      <c r="H5390" s="145"/>
      <c r="I5390" s="144">
        <v>0</v>
      </c>
      <c r="J5390" s="146">
        <f t="shared" si="61"/>
        <v>0</v>
      </c>
    </row>
    <row r="5391" spans="1:10" x14ac:dyDescent="0.3">
      <c r="A5391" s="32">
        <v>2015</v>
      </c>
      <c r="B5391" s="32" t="s">
        <v>72</v>
      </c>
      <c r="C5391" s="32" t="str">
        <f>VLOOKUP(B5391,lookup!A:C,3,FALSE)</f>
        <v>Non Metropolitan Fire Authorities</v>
      </c>
      <c r="D5391" s="32" t="str">
        <f>VLOOKUP(B5391,lookup!A:D,4,FALSE)</f>
        <v>E31000022</v>
      </c>
      <c r="E5391" s="32" t="s">
        <v>176</v>
      </c>
      <c r="F5391" s="32" t="s">
        <v>157</v>
      </c>
      <c r="G5391" s="57">
        <v>754</v>
      </c>
      <c r="H5391" s="145"/>
      <c r="I5391" s="144">
        <v>754</v>
      </c>
      <c r="J5391" s="146">
        <f t="shared" si="61"/>
        <v>0</v>
      </c>
    </row>
    <row r="5392" spans="1:10" x14ac:dyDescent="0.3">
      <c r="A5392" s="32">
        <v>2015</v>
      </c>
      <c r="B5392" s="32" t="s">
        <v>72</v>
      </c>
      <c r="C5392" s="32" t="str">
        <f>VLOOKUP(B5392,lookup!A:C,3,FALSE)</f>
        <v>Non Metropolitan Fire Authorities</v>
      </c>
      <c r="D5392" s="32" t="str">
        <f>VLOOKUP(B5392,lookup!A:D,4,FALSE)</f>
        <v>E31000022</v>
      </c>
      <c r="E5392" s="32" t="s">
        <v>175</v>
      </c>
      <c r="F5392" s="32" t="s">
        <v>158</v>
      </c>
      <c r="G5392" s="57">
        <v>0</v>
      </c>
      <c r="H5392" s="145"/>
      <c r="I5392" s="144">
        <v>0</v>
      </c>
      <c r="J5392" s="146">
        <f t="shared" si="61"/>
        <v>0</v>
      </c>
    </row>
    <row r="5393" spans="1:10" x14ac:dyDescent="0.3">
      <c r="A5393" s="32">
        <v>2015</v>
      </c>
      <c r="B5393" s="32" t="s">
        <v>72</v>
      </c>
      <c r="C5393" s="32" t="str">
        <f>VLOOKUP(B5393,lookup!A:C,3,FALSE)</f>
        <v>Non Metropolitan Fire Authorities</v>
      </c>
      <c r="D5393" s="32" t="str">
        <f>VLOOKUP(B5393,lookup!A:D,4,FALSE)</f>
        <v>E31000022</v>
      </c>
      <c r="E5393" s="32" t="s">
        <v>177</v>
      </c>
      <c r="F5393" s="32" t="s">
        <v>158</v>
      </c>
      <c r="G5393" s="57">
        <v>0</v>
      </c>
      <c r="H5393" s="145"/>
      <c r="I5393" s="144">
        <v>0</v>
      </c>
      <c r="J5393" s="146">
        <f t="shared" si="61"/>
        <v>0</v>
      </c>
    </row>
    <row r="5394" spans="1:10" x14ac:dyDescent="0.3">
      <c r="A5394" s="32">
        <v>2015</v>
      </c>
      <c r="B5394" s="32" t="s">
        <v>72</v>
      </c>
      <c r="C5394" s="32" t="str">
        <f>VLOOKUP(B5394,lookup!A:C,3,FALSE)</f>
        <v>Non Metropolitan Fire Authorities</v>
      </c>
      <c r="D5394" s="32" t="str">
        <f>VLOOKUP(B5394,lookup!A:D,4,FALSE)</f>
        <v>E31000022</v>
      </c>
      <c r="E5394" s="32" t="s">
        <v>178</v>
      </c>
      <c r="F5394" s="32" t="s">
        <v>158</v>
      </c>
      <c r="G5394" s="57">
        <v>0</v>
      </c>
      <c r="H5394" s="145"/>
      <c r="I5394" s="144">
        <v>0</v>
      </c>
      <c r="J5394" s="146">
        <f t="shared" si="61"/>
        <v>0</v>
      </c>
    </row>
    <row r="5395" spans="1:10" x14ac:dyDescent="0.3">
      <c r="A5395" s="32">
        <v>2015</v>
      </c>
      <c r="B5395" s="32" t="s">
        <v>72</v>
      </c>
      <c r="C5395" s="32" t="str">
        <f>VLOOKUP(B5395,lookup!A:C,3,FALSE)</f>
        <v>Non Metropolitan Fire Authorities</v>
      </c>
      <c r="D5395" s="32" t="str">
        <f>VLOOKUP(B5395,lookup!A:D,4,FALSE)</f>
        <v>E31000022</v>
      </c>
      <c r="E5395" s="32" t="s">
        <v>179</v>
      </c>
      <c r="F5395" s="32" t="s">
        <v>158</v>
      </c>
      <c r="G5395" s="57">
        <v>0</v>
      </c>
      <c r="H5395" s="145"/>
      <c r="I5395" s="144">
        <v>0</v>
      </c>
      <c r="J5395" s="146">
        <f t="shared" si="61"/>
        <v>0</v>
      </c>
    </row>
    <row r="5396" spans="1:10" x14ac:dyDescent="0.3">
      <c r="A5396" s="32">
        <v>2015</v>
      </c>
      <c r="B5396" s="32" t="s">
        <v>72</v>
      </c>
      <c r="C5396" s="32" t="str">
        <f>VLOOKUP(B5396,lookup!A:C,3,FALSE)</f>
        <v>Non Metropolitan Fire Authorities</v>
      </c>
      <c r="D5396" s="32" t="str">
        <f>VLOOKUP(B5396,lookup!A:D,4,FALSE)</f>
        <v>E31000022</v>
      </c>
      <c r="E5396" s="32" t="s">
        <v>1087</v>
      </c>
      <c r="F5396" s="32" t="s">
        <v>158</v>
      </c>
      <c r="G5396" s="57">
        <v>0</v>
      </c>
      <c r="H5396" s="145"/>
      <c r="I5396" s="144">
        <v>0</v>
      </c>
      <c r="J5396" s="146">
        <f t="shared" si="61"/>
        <v>0</v>
      </c>
    </row>
    <row r="5397" spans="1:10" x14ac:dyDescent="0.3">
      <c r="A5397" s="32">
        <v>2015</v>
      </c>
      <c r="B5397" s="32" t="s">
        <v>72</v>
      </c>
      <c r="C5397" s="32" t="str">
        <f>VLOOKUP(B5397,lookup!A:C,3,FALSE)</f>
        <v>Non Metropolitan Fire Authorities</v>
      </c>
      <c r="D5397" s="32" t="str">
        <f>VLOOKUP(B5397,lookup!A:D,4,FALSE)</f>
        <v>E31000022</v>
      </c>
      <c r="E5397" s="32" t="s">
        <v>176</v>
      </c>
      <c r="F5397" s="32" t="s">
        <v>158</v>
      </c>
      <c r="G5397" s="57">
        <v>512</v>
      </c>
      <c r="H5397" s="145"/>
      <c r="I5397" s="144">
        <v>512</v>
      </c>
      <c r="J5397" s="146">
        <f t="shared" si="61"/>
        <v>0</v>
      </c>
    </row>
    <row r="5398" spans="1:10" x14ac:dyDescent="0.3">
      <c r="A5398" s="32">
        <v>2015</v>
      </c>
      <c r="B5398" s="32" t="s">
        <v>72</v>
      </c>
      <c r="C5398" s="32" t="str">
        <f>VLOOKUP(B5398,lookup!A:C,3,FALSE)</f>
        <v>Non Metropolitan Fire Authorities</v>
      </c>
      <c r="D5398" s="32" t="str">
        <f>VLOOKUP(B5398,lookup!A:D,4,FALSE)</f>
        <v>E31000022</v>
      </c>
      <c r="E5398" s="32" t="s">
        <v>175</v>
      </c>
      <c r="F5398" s="32" t="s">
        <v>149</v>
      </c>
      <c r="G5398" s="57">
        <v>0</v>
      </c>
      <c r="H5398" s="145"/>
      <c r="I5398" s="144">
        <v>0</v>
      </c>
      <c r="J5398" s="146">
        <f t="shared" si="61"/>
        <v>0</v>
      </c>
    </row>
    <row r="5399" spans="1:10" x14ac:dyDescent="0.3">
      <c r="A5399" s="32">
        <v>2015</v>
      </c>
      <c r="B5399" s="32" t="s">
        <v>72</v>
      </c>
      <c r="C5399" s="32" t="str">
        <f>VLOOKUP(B5399,lookup!A:C,3,FALSE)</f>
        <v>Non Metropolitan Fire Authorities</v>
      </c>
      <c r="D5399" s="32" t="str">
        <f>VLOOKUP(B5399,lookup!A:D,4,FALSE)</f>
        <v>E31000022</v>
      </c>
      <c r="E5399" s="32" t="s">
        <v>177</v>
      </c>
      <c r="F5399" s="32" t="s">
        <v>149</v>
      </c>
      <c r="G5399" s="57">
        <v>0</v>
      </c>
      <c r="H5399" s="145"/>
      <c r="I5399" s="144">
        <v>0</v>
      </c>
      <c r="J5399" s="146">
        <f t="shared" si="61"/>
        <v>0</v>
      </c>
    </row>
    <row r="5400" spans="1:10" x14ac:dyDescent="0.3">
      <c r="A5400" s="32">
        <v>2015</v>
      </c>
      <c r="B5400" s="32" t="s">
        <v>72</v>
      </c>
      <c r="C5400" s="32" t="str">
        <f>VLOOKUP(B5400,lookup!A:C,3,FALSE)</f>
        <v>Non Metropolitan Fire Authorities</v>
      </c>
      <c r="D5400" s="32" t="str">
        <f>VLOOKUP(B5400,lookup!A:D,4,FALSE)</f>
        <v>E31000022</v>
      </c>
      <c r="E5400" s="32" t="s">
        <v>178</v>
      </c>
      <c r="F5400" s="32" t="s">
        <v>149</v>
      </c>
      <c r="G5400" s="57">
        <v>0</v>
      </c>
      <c r="H5400" s="145"/>
      <c r="I5400" s="144">
        <v>0</v>
      </c>
      <c r="J5400" s="146">
        <f t="shared" si="61"/>
        <v>0</v>
      </c>
    </row>
    <row r="5401" spans="1:10" x14ac:dyDescent="0.3">
      <c r="A5401" s="32">
        <v>2015</v>
      </c>
      <c r="B5401" s="32" t="s">
        <v>72</v>
      </c>
      <c r="C5401" s="32" t="str">
        <f>VLOOKUP(B5401,lookup!A:C,3,FALSE)</f>
        <v>Non Metropolitan Fire Authorities</v>
      </c>
      <c r="D5401" s="32" t="str">
        <f>VLOOKUP(B5401,lookup!A:D,4,FALSE)</f>
        <v>E31000022</v>
      </c>
      <c r="E5401" s="32" t="s">
        <v>179</v>
      </c>
      <c r="F5401" s="32" t="s">
        <v>149</v>
      </c>
      <c r="G5401" s="57">
        <v>0</v>
      </c>
      <c r="H5401" s="145"/>
      <c r="I5401" s="144">
        <v>0</v>
      </c>
      <c r="J5401" s="146">
        <f t="shared" si="61"/>
        <v>0</v>
      </c>
    </row>
    <row r="5402" spans="1:10" x14ac:dyDescent="0.3">
      <c r="A5402" s="32">
        <v>2015</v>
      </c>
      <c r="B5402" s="32" t="s">
        <v>72</v>
      </c>
      <c r="C5402" s="32" t="str">
        <f>VLOOKUP(B5402,lookup!A:C,3,FALSE)</f>
        <v>Non Metropolitan Fire Authorities</v>
      </c>
      <c r="D5402" s="32" t="str">
        <f>VLOOKUP(B5402,lookup!A:D,4,FALSE)</f>
        <v>E31000022</v>
      </c>
      <c r="E5402" s="32" t="s">
        <v>1087</v>
      </c>
      <c r="F5402" s="32" t="s">
        <v>149</v>
      </c>
      <c r="G5402" s="57">
        <v>0</v>
      </c>
      <c r="H5402" s="145"/>
      <c r="I5402" s="144">
        <v>0</v>
      </c>
      <c r="J5402" s="146">
        <f t="shared" si="61"/>
        <v>0</v>
      </c>
    </row>
    <row r="5403" spans="1:10" x14ac:dyDescent="0.3">
      <c r="A5403" s="32">
        <v>2015</v>
      </c>
      <c r="B5403" s="32" t="s">
        <v>72</v>
      </c>
      <c r="C5403" s="32" t="str">
        <f>VLOOKUP(B5403,lookup!A:C,3,FALSE)</f>
        <v>Non Metropolitan Fire Authorities</v>
      </c>
      <c r="D5403" s="32" t="str">
        <f>VLOOKUP(B5403,lookup!A:D,4,FALSE)</f>
        <v>E31000022</v>
      </c>
      <c r="E5403" s="32" t="s">
        <v>176</v>
      </c>
      <c r="F5403" s="32" t="s">
        <v>149</v>
      </c>
      <c r="G5403" s="57">
        <v>34</v>
      </c>
      <c r="H5403" s="145"/>
      <c r="I5403" s="144">
        <v>34</v>
      </c>
      <c r="J5403" s="146">
        <f t="shared" si="61"/>
        <v>0</v>
      </c>
    </row>
    <row r="5404" spans="1:10" x14ac:dyDescent="0.3">
      <c r="A5404" s="32">
        <v>2015</v>
      </c>
      <c r="B5404" s="32" t="s">
        <v>72</v>
      </c>
      <c r="C5404" s="32" t="str">
        <f>VLOOKUP(B5404,lookup!A:C,3,FALSE)</f>
        <v>Non Metropolitan Fire Authorities</v>
      </c>
      <c r="D5404" s="32" t="str">
        <f>VLOOKUP(B5404,lookup!A:D,4,FALSE)</f>
        <v>E31000022</v>
      </c>
      <c r="E5404" s="32" t="s">
        <v>175</v>
      </c>
      <c r="F5404" s="32" t="s">
        <v>150</v>
      </c>
      <c r="G5404" s="57">
        <v>0</v>
      </c>
      <c r="H5404" s="145"/>
      <c r="I5404" s="144">
        <v>0</v>
      </c>
      <c r="J5404" s="146">
        <f t="shared" si="61"/>
        <v>0</v>
      </c>
    </row>
    <row r="5405" spans="1:10" x14ac:dyDescent="0.3">
      <c r="A5405" s="32">
        <v>2015</v>
      </c>
      <c r="B5405" s="32" t="s">
        <v>72</v>
      </c>
      <c r="C5405" s="32" t="str">
        <f>VLOOKUP(B5405,lookup!A:C,3,FALSE)</f>
        <v>Non Metropolitan Fire Authorities</v>
      </c>
      <c r="D5405" s="32" t="str">
        <f>VLOOKUP(B5405,lookup!A:D,4,FALSE)</f>
        <v>E31000022</v>
      </c>
      <c r="E5405" s="32" t="s">
        <v>177</v>
      </c>
      <c r="F5405" s="32" t="s">
        <v>150</v>
      </c>
      <c r="G5405" s="57">
        <v>0</v>
      </c>
      <c r="H5405" s="145"/>
      <c r="I5405" s="144">
        <v>0</v>
      </c>
      <c r="J5405" s="146">
        <f t="shared" si="61"/>
        <v>0</v>
      </c>
    </row>
    <row r="5406" spans="1:10" x14ac:dyDescent="0.3">
      <c r="A5406" s="32">
        <v>2015</v>
      </c>
      <c r="B5406" s="32" t="s">
        <v>72</v>
      </c>
      <c r="C5406" s="32" t="str">
        <f>VLOOKUP(B5406,lookup!A:C,3,FALSE)</f>
        <v>Non Metropolitan Fire Authorities</v>
      </c>
      <c r="D5406" s="32" t="str">
        <f>VLOOKUP(B5406,lookup!A:D,4,FALSE)</f>
        <v>E31000022</v>
      </c>
      <c r="E5406" s="32" t="s">
        <v>178</v>
      </c>
      <c r="F5406" s="32" t="s">
        <v>150</v>
      </c>
      <c r="G5406" s="57">
        <v>0</v>
      </c>
      <c r="H5406" s="145"/>
      <c r="I5406" s="144">
        <v>0</v>
      </c>
      <c r="J5406" s="146">
        <f t="shared" si="61"/>
        <v>0</v>
      </c>
    </row>
    <row r="5407" spans="1:10" x14ac:dyDescent="0.3">
      <c r="A5407" s="32">
        <v>2015</v>
      </c>
      <c r="B5407" s="32" t="s">
        <v>72</v>
      </c>
      <c r="C5407" s="32" t="str">
        <f>VLOOKUP(B5407,lookup!A:C,3,FALSE)</f>
        <v>Non Metropolitan Fire Authorities</v>
      </c>
      <c r="D5407" s="32" t="str">
        <f>VLOOKUP(B5407,lookup!A:D,4,FALSE)</f>
        <v>E31000022</v>
      </c>
      <c r="E5407" s="32" t="s">
        <v>179</v>
      </c>
      <c r="F5407" s="32" t="s">
        <v>150</v>
      </c>
      <c r="G5407" s="57">
        <v>0</v>
      </c>
      <c r="H5407" s="145"/>
      <c r="I5407" s="144">
        <v>0</v>
      </c>
      <c r="J5407" s="146">
        <f t="shared" si="61"/>
        <v>0</v>
      </c>
    </row>
    <row r="5408" spans="1:10" x14ac:dyDescent="0.3">
      <c r="A5408" s="32">
        <v>2015</v>
      </c>
      <c r="B5408" s="32" t="s">
        <v>72</v>
      </c>
      <c r="C5408" s="32" t="str">
        <f>VLOOKUP(B5408,lookup!A:C,3,FALSE)</f>
        <v>Non Metropolitan Fire Authorities</v>
      </c>
      <c r="D5408" s="32" t="str">
        <f>VLOOKUP(B5408,lookup!A:D,4,FALSE)</f>
        <v>E31000022</v>
      </c>
      <c r="E5408" s="32" t="s">
        <v>1087</v>
      </c>
      <c r="F5408" s="32" t="s">
        <v>150</v>
      </c>
      <c r="G5408" s="57">
        <v>0</v>
      </c>
      <c r="H5408" s="145"/>
      <c r="I5408" s="144">
        <v>0</v>
      </c>
      <c r="J5408" s="146">
        <f t="shared" si="61"/>
        <v>0</v>
      </c>
    </row>
    <row r="5409" spans="1:10" x14ac:dyDescent="0.3">
      <c r="A5409" s="32">
        <v>2015</v>
      </c>
      <c r="B5409" s="32" t="s">
        <v>72</v>
      </c>
      <c r="C5409" s="32" t="str">
        <f>VLOOKUP(B5409,lookup!A:C,3,FALSE)</f>
        <v>Non Metropolitan Fire Authorities</v>
      </c>
      <c r="D5409" s="32" t="str">
        <f>VLOOKUP(B5409,lookup!A:D,4,FALSE)</f>
        <v>E31000022</v>
      </c>
      <c r="E5409" s="32" t="s">
        <v>176</v>
      </c>
      <c r="F5409" s="32" t="s">
        <v>150</v>
      </c>
      <c r="G5409" s="57">
        <v>217</v>
      </c>
      <c r="H5409" s="145"/>
      <c r="I5409" s="144">
        <v>217</v>
      </c>
      <c r="J5409" s="146">
        <f t="shared" si="61"/>
        <v>0</v>
      </c>
    </row>
    <row r="5410" spans="1:10" x14ac:dyDescent="0.3">
      <c r="A5410" s="32">
        <v>2015</v>
      </c>
      <c r="B5410" s="32" t="s">
        <v>75</v>
      </c>
      <c r="C5410" s="32" t="str">
        <f>VLOOKUP(B5410,lookup!A:C,3,FALSE)</f>
        <v>Non Metropolitan Fire Authorities</v>
      </c>
      <c r="D5410" s="32" t="str">
        <f>VLOOKUP(B5410,lookup!A:D,4,FALSE)</f>
        <v>E31000023</v>
      </c>
      <c r="E5410" s="32" t="s">
        <v>175</v>
      </c>
      <c r="F5410" s="32" t="s">
        <v>157</v>
      </c>
      <c r="G5410" s="57">
        <v>656</v>
      </c>
      <c r="H5410" s="145"/>
      <c r="I5410" s="144">
        <v>656</v>
      </c>
      <c r="J5410" s="146">
        <f t="shared" si="61"/>
        <v>0</v>
      </c>
    </row>
    <row r="5411" spans="1:10" x14ac:dyDescent="0.3">
      <c r="A5411" s="32">
        <v>2015</v>
      </c>
      <c r="B5411" s="32" t="s">
        <v>75</v>
      </c>
      <c r="C5411" s="32" t="str">
        <f>VLOOKUP(B5411,lookup!A:C,3,FALSE)</f>
        <v>Non Metropolitan Fire Authorities</v>
      </c>
      <c r="D5411" s="32" t="str">
        <f>VLOOKUP(B5411,lookup!A:D,4,FALSE)</f>
        <v>E31000023</v>
      </c>
      <c r="E5411" s="32" t="s">
        <v>177</v>
      </c>
      <c r="F5411" s="32" t="s">
        <v>157</v>
      </c>
      <c r="G5411" s="57">
        <v>2</v>
      </c>
      <c r="H5411" s="145"/>
      <c r="I5411" s="144">
        <v>2</v>
      </c>
      <c r="J5411" s="146">
        <f t="shared" si="61"/>
        <v>0</v>
      </c>
    </row>
    <row r="5412" spans="1:10" x14ac:dyDescent="0.3">
      <c r="A5412" s="32">
        <v>2015</v>
      </c>
      <c r="B5412" s="32" t="s">
        <v>75</v>
      </c>
      <c r="C5412" s="32" t="str">
        <f>VLOOKUP(B5412,lookup!A:C,3,FALSE)</f>
        <v>Non Metropolitan Fire Authorities</v>
      </c>
      <c r="D5412" s="32" t="str">
        <f>VLOOKUP(B5412,lookup!A:D,4,FALSE)</f>
        <v>E31000023</v>
      </c>
      <c r="E5412" s="32" t="s">
        <v>178</v>
      </c>
      <c r="F5412" s="32" t="s">
        <v>157</v>
      </c>
      <c r="G5412" s="57">
        <v>4</v>
      </c>
      <c r="H5412" s="145"/>
      <c r="I5412" s="144">
        <v>4</v>
      </c>
      <c r="J5412" s="146">
        <f t="shared" si="61"/>
        <v>0</v>
      </c>
    </row>
    <row r="5413" spans="1:10" x14ac:dyDescent="0.3">
      <c r="A5413" s="32">
        <v>2015</v>
      </c>
      <c r="B5413" s="32" t="s">
        <v>75</v>
      </c>
      <c r="C5413" s="32" t="str">
        <f>VLOOKUP(B5413,lookup!A:C,3,FALSE)</f>
        <v>Non Metropolitan Fire Authorities</v>
      </c>
      <c r="D5413" s="32" t="str">
        <f>VLOOKUP(B5413,lookup!A:D,4,FALSE)</f>
        <v>E31000023</v>
      </c>
      <c r="E5413" s="32" t="s">
        <v>179</v>
      </c>
      <c r="F5413" s="32" t="s">
        <v>157</v>
      </c>
      <c r="G5413" s="57">
        <v>3</v>
      </c>
      <c r="H5413" s="145"/>
      <c r="I5413" s="144">
        <v>3</v>
      </c>
      <c r="J5413" s="146">
        <f t="shared" si="61"/>
        <v>0</v>
      </c>
    </row>
    <row r="5414" spans="1:10" x14ac:dyDescent="0.3">
      <c r="A5414" s="32">
        <v>2015</v>
      </c>
      <c r="B5414" s="32" t="s">
        <v>75</v>
      </c>
      <c r="C5414" s="32" t="str">
        <f>VLOOKUP(B5414,lookup!A:C,3,FALSE)</f>
        <v>Non Metropolitan Fire Authorities</v>
      </c>
      <c r="D5414" s="32" t="str">
        <f>VLOOKUP(B5414,lookup!A:D,4,FALSE)</f>
        <v>E31000023</v>
      </c>
      <c r="E5414" s="32" t="s">
        <v>1087</v>
      </c>
      <c r="F5414" s="32" t="s">
        <v>157</v>
      </c>
      <c r="G5414" s="57">
        <v>1</v>
      </c>
      <c r="H5414" s="145"/>
      <c r="I5414" s="144">
        <v>1</v>
      </c>
      <c r="J5414" s="146">
        <f t="shared" si="61"/>
        <v>0</v>
      </c>
    </row>
    <row r="5415" spans="1:10" x14ac:dyDescent="0.3">
      <c r="A5415" s="32">
        <v>2015</v>
      </c>
      <c r="B5415" s="32" t="s">
        <v>75</v>
      </c>
      <c r="C5415" s="32" t="str">
        <f>VLOOKUP(B5415,lookup!A:C,3,FALSE)</f>
        <v>Non Metropolitan Fire Authorities</v>
      </c>
      <c r="D5415" s="32" t="str">
        <f>VLOOKUP(B5415,lookup!A:D,4,FALSE)</f>
        <v>E31000023</v>
      </c>
      <c r="E5415" s="32" t="s">
        <v>176</v>
      </c>
      <c r="F5415" s="32" t="s">
        <v>157</v>
      </c>
      <c r="G5415" s="57">
        <v>1</v>
      </c>
      <c r="H5415" s="145"/>
      <c r="I5415" s="144">
        <v>1</v>
      </c>
      <c r="J5415" s="146">
        <f t="shared" si="61"/>
        <v>0</v>
      </c>
    </row>
    <row r="5416" spans="1:10" x14ac:dyDescent="0.3">
      <c r="A5416" s="32">
        <v>2015</v>
      </c>
      <c r="B5416" s="32" t="s">
        <v>75</v>
      </c>
      <c r="C5416" s="32" t="str">
        <f>VLOOKUP(B5416,lookup!A:C,3,FALSE)</f>
        <v>Non Metropolitan Fire Authorities</v>
      </c>
      <c r="D5416" s="32" t="str">
        <f>VLOOKUP(B5416,lookup!A:D,4,FALSE)</f>
        <v>E31000023</v>
      </c>
      <c r="E5416" s="32" t="s">
        <v>175</v>
      </c>
      <c r="F5416" s="32" t="s">
        <v>158</v>
      </c>
      <c r="G5416" s="57">
        <v>376</v>
      </c>
      <c r="H5416" s="145"/>
      <c r="I5416" s="144">
        <v>376</v>
      </c>
      <c r="J5416" s="146">
        <f t="shared" si="61"/>
        <v>0</v>
      </c>
    </row>
    <row r="5417" spans="1:10" x14ac:dyDescent="0.3">
      <c r="A5417" s="32">
        <v>2015</v>
      </c>
      <c r="B5417" s="32" t="s">
        <v>75</v>
      </c>
      <c r="C5417" s="32" t="str">
        <f>VLOOKUP(B5417,lookup!A:C,3,FALSE)</f>
        <v>Non Metropolitan Fire Authorities</v>
      </c>
      <c r="D5417" s="32" t="str">
        <f>VLOOKUP(B5417,lookup!A:D,4,FALSE)</f>
        <v>E31000023</v>
      </c>
      <c r="E5417" s="32" t="s">
        <v>177</v>
      </c>
      <c r="F5417" s="32" t="s">
        <v>158</v>
      </c>
      <c r="G5417" s="57">
        <v>3</v>
      </c>
      <c r="H5417" s="145"/>
      <c r="I5417" s="144">
        <v>3</v>
      </c>
      <c r="J5417" s="146">
        <f t="shared" si="61"/>
        <v>0</v>
      </c>
    </row>
    <row r="5418" spans="1:10" x14ac:dyDescent="0.3">
      <c r="A5418" s="32">
        <v>2015</v>
      </c>
      <c r="B5418" s="32" t="s">
        <v>75</v>
      </c>
      <c r="C5418" s="32" t="str">
        <f>VLOOKUP(B5418,lookup!A:C,3,FALSE)</f>
        <v>Non Metropolitan Fire Authorities</v>
      </c>
      <c r="D5418" s="32" t="str">
        <f>VLOOKUP(B5418,lookup!A:D,4,FALSE)</f>
        <v>E31000023</v>
      </c>
      <c r="E5418" s="32" t="s">
        <v>178</v>
      </c>
      <c r="F5418" s="32" t="s">
        <v>158</v>
      </c>
      <c r="G5418" s="57">
        <v>7</v>
      </c>
      <c r="H5418" s="145"/>
      <c r="I5418" s="144">
        <v>7</v>
      </c>
      <c r="J5418" s="146">
        <f t="shared" si="61"/>
        <v>0</v>
      </c>
    </row>
    <row r="5419" spans="1:10" x14ac:dyDescent="0.3">
      <c r="A5419" s="32">
        <v>2015</v>
      </c>
      <c r="B5419" s="32" t="s">
        <v>75</v>
      </c>
      <c r="C5419" s="32" t="str">
        <f>VLOOKUP(B5419,lookup!A:C,3,FALSE)</f>
        <v>Non Metropolitan Fire Authorities</v>
      </c>
      <c r="D5419" s="32" t="str">
        <f>VLOOKUP(B5419,lookup!A:D,4,FALSE)</f>
        <v>E31000023</v>
      </c>
      <c r="E5419" s="32" t="s">
        <v>179</v>
      </c>
      <c r="F5419" s="32" t="s">
        <v>158</v>
      </c>
      <c r="G5419" s="57">
        <v>1</v>
      </c>
      <c r="H5419" s="145"/>
      <c r="I5419" s="144">
        <v>1</v>
      </c>
      <c r="J5419" s="146">
        <f t="shared" si="61"/>
        <v>0</v>
      </c>
    </row>
    <row r="5420" spans="1:10" x14ac:dyDescent="0.3">
      <c r="A5420" s="32">
        <v>2015</v>
      </c>
      <c r="B5420" s="32" t="s">
        <v>75</v>
      </c>
      <c r="C5420" s="32" t="str">
        <f>VLOOKUP(B5420,lookup!A:C,3,FALSE)</f>
        <v>Non Metropolitan Fire Authorities</v>
      </c>
      <c r="D5420" s="32" t="str">
        <f>VLOOKUP(B5420,lookup!A:D,4,FALSE)</f>
        <v>E31000023</v>
      </c>
      <c r="E5420" s="32" t="s">
        <v>1087</v>
      </c>
      <c r="F5420" s="32" t="s">
        <v>158</v>
      </c>
      <c r="G5420" s="57">
        <v>2</v>
      </c>
      <c r="H5420" s="145"/>
      <c r="I5420" s="144">
        <v>2</v>
      </c>
      <c r="J5420" s="146">
        <f t="shared" si="61"/>
        <v>0</v>
      </c>
    </row>
    <row r="5421" spans="1:10" x14ac:dyDescent="0.3">
      <c r="A5421" s="32">
        <v>2015</v>
      </c>
      <c r="B5421" s="32" t="s">
        <v>75</v>
      </c>
      <c r="C5421" s="32" t="str">
        <f>VLOOKUP(B5421,lookup!A:C,3,FALSE)</f>
        <v>Non Metropolitan Fire Authorities</v>
      </c>
      <c r="D5421" s="32" t="str">
        <f>VLOOKUP(B5421,lookup!A:D,4,FALSE)</f>
        <v>E31000023</v>
      </c>
      <c r="E5421" s="32" t="s">
        <v>176</v>
      </c>
      <c r="F5421" s="32" t="s">
        <v>158</v>
      </c>
      <c r="G5421" s="57">
        <v>12</v>
      </c>
      <c r="H5421" s="145"/>
      <c r="I5421" s="144">
        <v>12</v>
      </c>
      <c r="J5421" s="146">
        <f t="shared" si="61"/>
        <v>0</v>
      </c>
    </row>
    <row r="5422" spans="1:10" x14ac:dyDescent="0.3">
      <c r="A5422" s="32">
        <v>2015</v>
      </c>
      <c r="B5422" s="32" t="s">
        <v>75</v>
      </c>
      <c r="C5422" s="32" t="str">
        <f>VLOOKUP(B5422,lookup!A:C,3,FALSE)</f>
        <v>Non Metropolitan Fire Authorities</v>
      </c>
      <c r="D5422" s="32" t="str">
        <f>VLOOKUP(B5422,lookup!A:D,4,FALSE)</f>
        <v>E31000023</v>
      </c>
      <c r="E5422" s="32" t="s">
        <v>175</v>
      </c>
      <c r="F5422" s="32" t="s">
        <v>149</v>
      </c>
      <c r="G5422" s="57">
        <v>0</v>
      </c>
      <c r="H5422" s="145"/>
      <c r="I5422" s="144">
        <v>0</v>
      </c>
      <c r="J5422" s="146">
        <f t="shared" si="61"/>
        <v>0</v>
      </c>
    </row>
    <row r="5423" spans="1:10" x14ac:dyDescent="0.3">
      <c r="A5423" s="32">
        <v>2015</v>
      </c>
      <c r="B5423" s="32" t="s">
        <v>75</v>
      </c>
      <c r="C5423" s="32" t="str">
        <f>VLOOKUP(B5423,lookup!A:C,3,FALSE)</f>
        <v>Non Metropolitan Fire Authorities</v>
      </c>
      <c r="D5423" s="32" t="str">
        <f>VLOOKUP(B5423,lookup!A:D,4,FALSE)</f>
        <v>E31000023</v>
      </c>
      <c r="E5423" s="32" t="s">
        <v>177</v>
      </c>
      <c r="F5423" s="32" t="s">
        <v>149</v>
      </c>
      <c r="G5423" s="57">
        <v>0</v>
      </c>
      <c r="H5423" s="145"/>
      <c r="I5423" s="144">
        <v>0</v>
      </c>
      <c r="J5423" s="146">
        <f t="shared" si="61"/>
        <v>0</v>
      </c>
    </row>
    <row r="5424" spans="1:10" x14ac:dyDescent="0.3">
      <c r="A5424" s="32">
        <v>2015</v>
      </c>
      <c r="B5424" s="32" t="s">
        <v>75</v>
      </c>
      <c r="C5424" s="32" t="str">
        <f>VLOOKUP(B5424,lookup!A:C,3,FALSE)</f>
        <v>Non Metropolitan Fire Authorities</v>
      </c>
      <c r="D5424" s="32" t="str">
        <f>VLOOKUP(B5424,lookup!A:D,4,FALSE)</f>
        <v>E31000023</v>
      </c>
      <c r="E5424" s="32" t="s">
        <v>178</v>
      </c>
      <c r="F5424" s="32" t="s">
        <v>149</v>
      </c>
      <c r="G5424" s="57">
        <v>0</v>
      </c>
      <c r="H5424" s="145"/>
      <c r="I5424" s="144">
        <v>0</v>
      </c>
      <c r="J5424" s="146">
        <f t="shared" si="61"/>
        <v>0</v>
      </c>
    </row>
    <row r="5425" spans="1:10" x14ac:dyDescent="0.3">
      <c r="A5425" s="32">
        <v>2015</v>
      </c>
      <c r="B5425" s="32" t="s">
        <v>75</v>
      </c>
      <c r="C5425" s="32" t="str">
        <f>VLOOKUP(B5425,lookup!A:C,3,FALSE)</f>
        <v>Non Metropolitan Fire Authorities</v>
      </c>
      <c r="D5425" s="32" t="str">
        <f>VLOOKUP(B5425,lookup!A:D,4,FALSE)</f>
        <v>E31000023</v>
      </c>
      <c r="E5425" s="32" t="s">
        <v>179</v>
      </c>
      <c r="F5425" s="32" t="s">
        <v>149</v>
      </c>
      <c r="G5425" s="57">
        <v>0</v>
      </c>
      <c r="H5425" s="145"/>
      <c r="I5425" s="144">
        <v>0</v>
      </c>
      <c r="J5425" s="146">
        <f t="shared" si="61"/>
        <v>0</v>
      </c>
    </row>
    <row r="5426" spans="1:10" x14ac:dyDescent="0.3">
      <c r="A5426" s="32">
        <v>2015</v>
      </c>
      <c r="B5426" s="32" t="s">
        <v>75</v>
      </c>
      <c r="C5426" s="32" t="str">
        <f>VLOOKUP(B5426,lookup!A:C,3,FALSE)</f>
        <v>Non Metropolitan Fire Authorities</v>
      </c>
      <c r="D5426" s="32" t="str">
        <f>VLOOKUP(B5426,lookup!A:D,4,FALSE)</f>
        <v>E31000023</v>
      </c>
      <c r="E5426" s="32" t="s">
        <v>1087</v>
      </c>
      <c r="F5426" s="32" t="s">
        <v>149</v>
      </c>
      <c r="G5426" s="57">
        <v>0</v>
      </c>
      <c r="H5426" s="145"/>
      <c r="I5426" s="144">
        <v>0</v>
      </c>
      <c r="J5426" s="146">
        <f t="shared" si="61"/>
        <v>0</v>
      </c>
    </row>
    <row r="5427" spans="1:10" x14ac:dyDescent="0.3">
      <c r="A5427" s="32">
        <v>2015</v>
      </c>
      <c r="B5427" s="32" t="s">
        <v>75</v>
      </c>
      <c r="C5427" s="32" t="str">
        <f>VLOOKUP(B5427,lookup!A:C,3,FALSE)</f>
        <v>Non Metropolitan Fire Authorities</v>
      </c>
      <c r="D5427" s="32" t="str">
        <f>VLOOKUP(B5427,lookup!A:D,4,FALSE)</f>
        <v>E31000023</v>
      </c>
      <c r="E5427" s="32" t="s">
        <v>176</v>
      </c>
      <c r="F5427" s="32" t="s">
        <v>149</v>
      </c>
      <c r="G5427" s="57">
        <v>0</v>
      </c>
      <c r="H5427" s="145"/>
      <c r="I5427" s="144">
        <v>0</v>
      </c>
      <c r="J5427" s="146">
        <f t="shared" si="61"/>
        <v>0</v>
      </c>
    </row>
    <row r="5428" spans="1:10" x14ac:dyDescent="0.3">
      <c r="A5428" s="32">
        <v>2015</v>
      </c>
      <c r="B5428" s="32" t="s">
        <v>75</v>
      </c>
      <c r="C5428" s="32" t="str">
        <f>VLOOKUP(B5428,lookup!A:C,3,FALSE)</f>
        <v>Non Metropolitan Fire Authorities</v>
      </c>
      <c r="D5428" s="32" t="str">
        <f>VLOOKUP(B5428,lookup!A:D,4,FALSE)</f>
        <v>E31000023</v>
      </c>
      <c r="E5428" s="32" t="s">
        <v>175</v>
      </c>
      <c r="F5428" s="32" t="s">
        <v>150</v>
      </c>
      <c r="G5428" s="57">
        <v>181</v>
      </c>
      <c r="H5428" s="145"/>
      <c r="I5428" s="144">
        <v>181</v>
      </c>
      <c r="J5428" s="146">
        <f t="shared" si="61"/>
        <v>0</v>
      </c>
    </row>
    <row r="5429" spans="1:10" x14ac:dyDescent="0.3">
      <c r="A5429" s="32">
        <v>2015</v>
      </c>
      <c r="B5429" s="32" t="s">
        <v>75</v>
      </c>
      <c r="C5429" s="32" t="str">
        <f>VLOOKUP(B5429,lookup!A:C,3,FALSE)</f>
        <v>Non Metropolitan Fire Authorities</v>
      </c>
      <c r="D5429" s="32" t="str">
        <f>VLOOKUP(B5429,lookup!A:D,4,FALSE)</f>
        <v>E31000023</v>
      </c>
      <c r="E5429" s="32" t="s">
        <v>177</v>
      </c>
      <c r="F5429" s="32" t="s">
        <v>150</v>
      </c>
      <c r="G5429" s="57">
        <v>2</v>
      </c>
      <c r="H5429" s="145"/>
      <c r="I5429" s="144">
        <v>2</v>
      </c>
      <c r="J5429" s="146">
        <f t="shared" si="61"/>
        <v>0</v>
      </c>
    </row>
    <row r="5430" spans="1:10" x14ac:dyDescent="0.3">
      <c r="A5430" s="32">
        <v>2015</v>
      </c>
      <c r="B5430" s="32" t="s">
        <v>75</v>
      </c>
      <c r="C5430" s="32" t="str">
        <f>VLOOKUP(B5430,lookup!A:C,3,FALSE)</f>
        <v>Non Metropolitan Fire Authorities</v>
      </c>
      <c r="D5430" s="32" t="str">
        <f>VLOOKUP(B5430,lookup!A:D,4,FALSE)</f>
        <v>E31000023</v>
      </c>
      <c r="E5430" s="32" t="s">
        <v>178</v>
      </c>
      <c r="F5430" s="32" t="s">
        <v>150</v>
      </c>
      <c r="G5430" s="57">
        <v>4</v>
      </c>
      <c r="H5430" s="145"/>
      <c r="I5430" s="144">
        <v>4</v>
      </c>
      <c r="J5430" s="146">
        <f t="shared" si="61"/>
        <v>0</v>
      </c>
    </row>
    <row r="5431" spans="1:10" x14ac:dyDescent="0.3">
      <c r="A5431" s="32">
        <v>2015</v>
      </c>
      <c r="B5431" s="32" t="s">
        <v>75</v>
      </c>
      <c r="C5431" s="32" t="str">
        <f>VLOOKUP(B5431,lookup!A:C,3,FALSE)</f>
        <v>Non Metropolitan Fire Authorities</v>
      </c>
      <c r="D5431" s="32" t="str">
        <f>VLOOKUP(B5431,lookup!A:D,4,FALSE)</f>
        <v>E31000023</v>
      </c>
      <c r="E5431" s="32" t="s">
        <v>179</v>
      </c>
      <c r="F5431" s="32" t="s">
        <v>150</v>
      </c>
      <c r="G5431" s="57">
        <v>0</v>
      </c>
      <c r="H5431" s="145"/>
      <c r="I5431" s="144">
        <v>0</v>
      </c>
      <c r="J5431" s="146">
        <f t="shared" si="61"/>
        <v>0</v>
      </c>
    </row>
    <row r="5432" spans="1:10" x14ac:dyDescent="0.3">
      <c r="A5432" s="32">
        <v>2015</v>
      </c>
      <c r="B5432" s="32" t="s">
        <v>75</v>
      </c>
      <c r="C5432" s="32" t="str">
        <f>VLOOKUP(B5432,lookup!A:C,3,FALSE)</f>
        <v>Non Metropolitan Fire Authorities</v>
      </c>
      <c r="D5432" s="32" t="str">
        <f>VLOOKUP(B5432,lookup!A:D,4,FALSE)</f>
        <v>E31000023</v>
      </c>
      <c r="E5432" s="32" t="s">
        <v>1087</v>
      </c>
      <c r="F5432" s="32" t="s">
        <v>150</v>
      </c>
      <c r="G5432" s="57">
        <v>2</v>
      </c>
      <c r="H5432" s="145"/>
      <c r="I5432" s="144">
        <v>2</v>
      </c>
      <c r="J5432" s="146">
        <f t="shared" si="61"/>
        <v>0</v>
      </c>
    </row>
    <row r="5433" spans="1:10" x14ac:dyDescent="0.3">
      <c r="A5433" s="32">
        <v>2015</v>
      </c>
      <c r="B5433" s="32" t="s">
        <v>75</v>
      </c>
      <c r="C5433" s="32" t="str">
        <f>VLOOKUP(B5433,lookup!A:C,3,FALSE)</f>
        <v>Non Metropolitan Fire Authorities</v>
      </c>
      <c r="D5433" s="32" t="str">
        <f>VLOOKUP(B5433,lookup!A:D,4,FALSE)</f>
        <v>E31000023</v>
      </c>
      <c r="E5433" s="32" t="s">
        <v>176</v>
      </c>
      <c r="F5433" s="32" t="s">
        <v>150</v>
      </c>
      <c r="G5433" s="57">
        <v>4</v>
      </c>
      <c r="H5433" s="145"/>
      <c r="I5433" s="144">
        <v>4</v>
      </c>
      <c r="J5433" s="146">
        <f t="shared" si="61"/>
        <v>0</v>
      </c>
    </row>
    <row r="5434" spans="1:10" x14ac:dyDescent="0.3">
      <c r="A5434" s="32">
        <v>2015</v>
      </c>
      <c r="B5434" s="32" t="s">
        <v>78</v>
      </c>
      <c r="C5434" s="32" t="str">
        <f>VLOOKUP(B5434,lookup!A:C,3,FALSE)</f>
        <v>Non Metropolitan Fire Authorities</v>
      </c>
      <c r="D5434" s="32" t="str">
        <f>VLOOKUP(B5434,lookup!A:D,4,FALSE)</f>
        <v>E31000024</v>
      </c>
      <c r="E5434" s="32" t="s">
        <v>175</v>
      </c>
      <c r="F5434" s="32" t="s">
        <v>157</v>
      </c>
      <c r="G5434" s="57">
        <v>375</v>
      </c>
      <c r="H5434" s="145"/>
      <c r="I5434" s="144">
        <v>375</v>
      </c>
      <c r="J5434" s="146">
        <f t="shared" si="61"/>
        <v>0</v>
      </c>
    </row>
    <row r="5435" spans="1:10" x14ac:dyDescent="0.3">
      <c r="A5435" s="32">
        <v>2015</v>
      </c>
      <c r="B5435" s="32" t="s">
        <v>78</v>
      </c>
      <c r="C5435" s="32" t="str">
        <f>VLOOKUP(B5435,lookup!A:C,3,FALSE)</f>
        <v>Non Metropolitan Fire Authorities</v>
      </c>
      <c r="D5435" s="32" t="str">
        <f>VLOOKUP(B5435,lookup!A:D,4,FALSE)</f>
        <v>E31000024</v>
      </c>
      <c r="E5435" s="32" t="s">
        <v>177</v>
      </c>
      <c r="F5435" s="32" t="s">
        <v>157</v>
      </c>
      <c r="G5435" s="57">
        <v>4</v>
      </c>
      <c r="H5435" s="145"/>
      <c r="I5435" s="144">
        <v>4</v>
      </c>
      <c r="J5435" s="146">
        <f t="shared" si="61"/>
        <v>0</v>
      </c>
    </row>
    <row r="5436" spans="1:10" x14ac:dyDescent="0.3">
      <c r="A5436" s="32">
        <v>2015</v>
      </c>
      <c r="B5436" s="32" t="s">
        <v>78</v>
      </c>
      <c r="C5436" s="32" t="str">
        <f>VLOOKUP(B5436,lookup!A:C,3,FALSE)</f>
        <v>Non Metropolitan Fire Authorities</v>
      </c>
      <c r="D5436" s="32" t="str">
        <f>VLOOKUP(B5436,lookup!A:D,4,FALSE)</f>
        <v>E31000024</v>
      </c>
      <c r="E5436" s="32" t="s">
        <v>178</v>
      </c>
      <c r="F5436" s="32" t="s">
        <v>157</v>
      </c>
      <c r="G5436" s="57">
        <v>4</v>
      </c>
      <c r="H5436" s="145"/>
      <c r="I5436" s="144">
        <v>4</v>
      </c>
      <c r="J5436" s="146">
        <f t="shared" si="61"/>
        <v>0</v>
      </c>
    </row>
    <row r="5437" spans="1:10" x14ac:dyDescent="0.3">
      <c r="A5437" s="32">
        <v>2015</v>
      </c>
      <c r="B5437" s="32" t="s">
        <v>78</v>
      </c>
      <c r="C5437" s="32" t="str">
        <f>VLOOKUP(B5437,lookup!A:C,3,FALSE)</f>
        <v>Non Metropolitan Fire Authorities</v>
      </c>
      <c r="D5437" s="32" t="str">
        <f>VLOOKUP(B5437,lookup!A:D,4,FALSE)</f>
        <v>E31000024</v>
      </c>
      <c r="E5437" s="32" t="s">
        <v>179</v>
      </c>
      <c r="F5437" s="32" t="s">
        <v>157</v>
      </c>
      <c r="G5437" s="57">
        <v>3</v>
      </c>
      <c r="H5437" s="145"/>
      <c r="I5437" s="144">
        <v>3</v>
      </c>
      <c r="J5437" s="146">
        <f t="shared" si="61"/>
        <v>0</v>
      </c>
    </row>
    <row r="5438" spans="1:10" x14ac:dyDescent="0.3">
      <c r="A5438" s="32">
        <v>2015</v>
      </c>
      <c r="B5438" s="32" t="s">
        <v>78</v>
      </c>
      <c r="C5438" s="32" t="str">
        <f>VLOOKUP(B5438,lookup!A:C,3,FALSE)</f>
        <v>Non Metropolitan Fire Authorities</v>
      </c>
      <c r="D5438" s="32" t="str">
        <f>VLOOKUP(B5438,lookup!A:D,4,FALSE)</f>
        <v>E31000024</v>
      </c>
      <c r="E5438" s="32" t="s">
        <v>1087</v>
      </c>
      <c r="F5438" s="32" t="s">
        <v>157</v>
      </c>
      <c r="G5438" s="57">
        <v>0</v>
      </c>
      <c r="H5438" s="145"/>
      <c r="I5438" s="144">
        <v>0</v>
      </c>
      <c r="J5438" s="146">
        <f t="shared" si="61"/>
        <v>0</v>
      </c>
    </row>
    <row r="5439" spans="1:10" x14ac:dyDescent="0.3">
      <c r="A5439" s="32">
        <v>2015</v>
      </c>
      <c r="B5439" s="32" t="s">
        <v>78</v>
      </c>
      <c r="C5439" s="32" t="str">
        <f>VLOOKUP(B5439,lookup!A:C,3,FALSE)</f>
        <v>Non Metropolitan Fire Authorities</v>
      </c>
      <c r="D5439" s="32" t="str">
        <f>VLOOKUP(B5439,lookup!A:D,4,FALSE)</f>
        <v>E31000024</v>
      </c>
      <c r="E5439" s="32" t="s">
        <v>176</v>
      </c>
      <c r="F5439" s="32" t="s">
        <v>157</v>
      </c>
      <c r="G5439" s="57">
        <v>21</v>
      </c>
      <c r="H5439" s="145"/>
      <c r="I5439" s="144">
        <v>21</v>
      </c>
      <c r="J5439" s="146">
        <f t="shared" si="61"/>
        <v>0</v>
      </c>
    </row>
    <row r="5440" spans="1:10" x14ac:dyDescent="0.3">
      <c r="A5440" s="32">
        <v>2015</v>
      </c>
      <c r="B5440" s="32" t="s">
        <v>78</v>
      </c>
      <c r="C5440" s="32" t="str">
        <f>VLOOKUP(B5440,lookup!A:C,3,FALSE)</f>
        <v>Non Metropolitan Fire Authorities</v>
      </c>
      <c r="D5440" s="32" t="str">
        <f>VLOOKUP(B5440,lookup!A:D,4,FALSE)</f>
        <v>E31000024</v>
      </c>
      <c r="E5440" s="32" t="s">
        <v>175</v>
      </c>
      <c r="F5440" s="32" t="s">
        <v>158</v>
      </c>
      <c r="G5440" s="57">
        <v>214</v>
      </c>
      <c r="H5440" s="145"/>
      <c r="I5440" s="144">
        <v>214</v>
      </c>
      <c r="J5440" s="146">
        <f t="shared" si="61"/>
        <v>0</v>
      </c>
    </row>
    <row r="5441" spans="1:10" x14ac:dyDescent="0.3">
      <c r="A5441" s="32">
        <v>2015</v>
      </c>
      <c r="B5441" s="32" t="s">
        <v>78</v>
      </c>
      <c r="C5441" s="32" t="str">
        <f>VLOOKUP(B5441,lookup!A:C,3,FALSE)</f>
        <v>Non Metropolitan Fire Authorities</v>
      </c>
      <c r="D5441" s="32" t="str">
        <f>VLOOKUP(B5441,lookup!A:D,4,FALSE)</f>
        <v>E31000024</v>
      </c>
      <c r="E5441" s="32" t="s">
        <v>177</v>
      </c>
      <c r="F5441" s="32" t="s">
        <v>158</v>
      </c>
      <c r="G5441" s="57">
        <v>0</v>
      </c>
      <c r="H5441" s="145"/>
      <c r="I5441" s="144">
        <v>0</v>
      </c>
      <c r="J5441" s="146">
        <f t="shared" si="61"/>
        <v>0</v>
      </c>
    </row>
    <row r="5442" spans="1:10" x14ac:dyDescent="0.3">
      <c r="A5442" s="32">
        <v>2015</v>
      </c>
      <c r="B5442" s="32" t="s">
        <v>78</v>
      </c>
      <c r="C5442" s="32" t="str">
        <f>VLOOKUP(B5442,lookup!A:C,3,FALSE)</f>
        <v>Non Metropolitan Fire Authorities</v>
      </c>
      <c r="D5442" s="32" t="str">
        <f>VLOOKUP(B5442,lookup!A:D,4,FALSE)</f>
        <v>E31000024</v>
      </c>
      <c r="E5442" s="32" t="s">
        <v>178</v>
      </c>
      <c r="F5442" s="32" t="s">
        <v>158</v>
      </c>
      <c r="G5442" s="57">
        <v>1</v>
      </c>
      <c r="H5442" s="145"/>
      <c r="I5442" s="144">
        <v>1</v>
      </c>
      <c r="J5442" s="146">
        <f t="shared" si="61"/>
        <v>0</v>
      </c>
    </row>
    <row r="5443" spans="1:10" x14ac:dyDescent="0.3">
      <c r="A5443" s="32">
        <v>2015</v>
      </c>
      <c r="B5443" s="32" t="s">
        <v>78</v>
      </c>
      <c r="C5443" s="32" t="str">
        <f>VLOOKUP(B5443,lookup!A:C,3,FALSE)</f>
        <v>Non Metropolitan Fire Authorities</v>
      </c>
      <c r="D5443" s="32" t="str">
        <f>VLOOKUP(B5443,lookup!A:D,4,FALSE)</f>
        <v>E31000024</v>
      </c>
      <c r="E5443" s="32" t="s">
        <v>179</v>
      </c>
      <c r="F5443" s="32" t="s">
        <v>158</v>
      </c>
      <c r="G5443" s="57">
        <v>0</v>
      </c>
      <c r="H5443" s="145"/>
      <c r="I5443" s="144">
        <v>0</v>
      </c>
      <c r="J5443" s="146">
        <f t="shared" ref="J5443:J5506" si="62">G5443-I5443</f>
        <v>0</v>
      </c>
    </row>
    <row r="5444" spans="1:10" x14ac:dyDescent="0.3">
      <c r="A5444" s="32">
        <v>2015</v>
      </c>
      <c r="B5444" s="32" t="s">
        <v>78</v>
      </c>
      <c r="C5444" s="32" t="str">
        <f>VLOOKUP(B5444,lookup!A:C,3,FALSE)</f>
        <v>Non Metropolitan Fire Authorities</v>
      </c>
      <c r="D5444" s="32" t="str">
        <f>VLOOKUP(B5444,lookup!A:D,4,FALSE)</f>
        <v>E31000024</v>
      </c>
      <c r="E5444" s="32" t="s">
        <v>1087</v>
      </c>
      <c r="F5444" s="32" t="s">
        <v>158</v>
      </c>
      <c r="G5444" s="57">
        <v>0</v>
      </c>
      <c r="H5444" s="145"/>
      <c r="I5444" s="144">
        <v>0</v>
      </c>
      <c r="J5444" s="146">
        <f t="shared" si="62"/>
        <v>0</v>
      </c>
    </row>
    <row r="5445" spans="1:10" x14ac:dyDescent="0.3">
      <c r="A5445" s="32">
        <v>2015</v>
      </c>
      <c r="B5445" s="32" t="s">
        <v>78</v>
      </c>
      <c r="C5445" s="32" t="str">
        <f>VLOOKUP(B5445,lookup!A:C,3,FALSE)</f>
        <v>Non Metropolitan Fire Authorities</v>
      </c>
      <c r="D5445" s="32" t="str">
        <f>VLOOKUP(B5445,lookup!A:D,4,FALSE)</f>
        <v>E31000024</v>
      </c>
      <c r="E5445" s="32" t="s">
        <v>176</v>
      </c>
      <c r="F5445" s="32" t="s">
        <v>158</v>
      </c>
      <c r="G5445" s="57">
        <v>12</v>
      </c>
      <c r="H5445" s="145"/>
      <c r="I5445" s="144">
        <v>12</v>
      </c>
      <c r="J5445" s="146">
        <f t="shared" si="62"/>
        <v>0</v>
      </c>
    </row>
    <row r="5446" spans="1:10" x14ac:dyDescent="0.3">
      <c r="A5446" s="32">
        <v>2015</v>
      </c>
      <c r="B5446" s="32" t="s">
        <v>78</v>
      </c>
      <c r="C5446" s="32" t="str">
        <f>VLOOKUP(B5446,lookup!A:C,3,FALSE)</f>
        <v>Non Metropolitan Fire Authorities</v>
      </c>
      <c r="D5446" s="32" t="str">
        <f>VLOOKUP(B5446,lookup!A:D,4,FALSE)</f>
        <v>E31000024</v>
      </c>
      <c r="E5446" s="32" t="s">
        <v>175</v>
      </c>
      <c r="F5446" s="32" t="s">
        <v>149</v>
      </c>
      <c r="G5446" s="57">
        <v>21</v>
      </c>
      <c r="H5446" s="145"/>
      <c r="I5446" s="144">
        <v>21</v>
      </c>
      <c r="J5446" s="146">
        <f t="shared" si="62"/>
        <v>0</v>
      </c>
    </row>
    <row r="5447" spans="1:10" x14ac:dyDescent="0.3">
      <c r="A5447" s="32">
        <v>2015</v>
      </c>
      <c r="B5447" s="32" t="s">
        <v>78</v>
      </c>
      <c r="C5447" s="32" t="str">
        <f>VLOOKUP(B5447,lookup!A:C,3,FALSE)</f>
        <v>Non Metropolitan Fire Authorities</v>
      </c>
      <c r="D5447" s="32" t="str">
        <f>VLOOKUP(B5447,lookup!A:D,4,FALSE)</f>
        <v>E31000024</v>
      </c>
      <c r="E5447" s="32" t="s">
        <v>177</v>
      </c>
      <c r="F5447" s="32" t="s">
        <v>149</v>
      </c>
      <c r="G5447" s="57">
        <v>0</v>
      </c>
      <c r="H5447" s="145"/>
      <c r="I5447" s="144">
        <v>0</v>
      </c>
      <c r="J5447" s="146">
        <f t="shared" si="62"/>
        <v>0</v>
      </c>
    </row>
    <row r="5448" spans="1:10" x14ac:dyDescent="0.3">
      <c r="A5448" s="32">
        <v>2015</v>
      </c>
      <c r="B5448" s="32" t="s">
        <v>78</v>
      </c>
      <c r="C5448" s="32" t="str">
        <f>VLOOKUP(B5448,lookup!A:C,3,FALSE)</f>
        <v>Non Metropolitan Fire Authorities</v>
      </c>
      <c r="D5448" s="32" t="str">
        <f>VLOOKUP(B5448,lookup!A:D,4,FALSE)</f>
        <v>E31000024</v>
      </c>
      <c r="E5448" s="32" t="s">
        <v>178</v>
      </c>
      <c r="F5448" s="32" t="s">
        <v>149</v>
      </c>
      <c r="G5448" s="57">
        <v>2</v>
      </c>
      <c r="H5448" s="145"/>
      <c r="I5448" s="144">
        <v>2</v>
      </c>
      <c r="J5448" s="146">
        <f t="shared" si="62"/>
        <v>0</v>
      </c>
    </row>
    <row r="5449" spans="1:10" x14ac:dyDescent="0.3">
      <c r="A5449" s="32">
        <v>2015</v>
      </c>
      <c r="B5449" s="32" t="s">
        <v>78</v>
      </c>
      <c r="C5449" s="32" t="str">
        <f>VLOOKUP(B5449,lookup!A:C,3,FALSE)</f>
        <v>Non Metropolitan Fire Authorities</v>
      </c>
      <c r="D5449" s="32" t="str">
        <f>VLOOKUP(B5449,lookup!A:D,4,FALSE)</f>
        <v>E31000024</v>
      </c>
      <c r="E5449" s="32" t="s">
        <v>179</v>
      </c>
      <c r="F5449" s="32" t="s">
        <v>149</v>
      </c>
      <c r="G5449" s="57">
        <v>0</v>
      </c>
      <c r="H5449" s="145"/>
      <c r="I5449" s="144">
        <v>0</v>
      </c>
      <c r="J5449" s="146">
        <f t="shared" si="62"/>
        <v>0</v>
      </c>
    </row>
    <row r="5450" spans="1:10" x14ac:dyDescent="0.3">
      <c r="A5450" s="32">
        <v>2015</v>
      </c>
      <c r="B5450" s="32" t="s">
        <v>78</v>
      </c>
      <c r="C5450" s="32" t="str">
        <f>VLOOKUP(B5450,lookup!A:C,3,FALSE)</f>
        <v>Non Metropolitan Fire Authorities</v>
      </c>
      <c r="D5450" s="32" t="str">
        <f>VLOOKUP(B5450,lookup!A:D,4,FALSE)</f>
        <v>E31000024</v>
      </c>
      <c r="E5450" s="32" t="s">
        <v>1087</v>
      </c>
      <c r="F5450" s="32" t="s">
        <v>149</v>
      </c>
      <c r="G5450" s="57">
        <v>0</v>
      </c>
      <c r="H5450" s="145"/>
      <c r="I5450" s="144">
        <v>0</v>
      </c>
      <c r="J5450" s="146">
        <f t="shared" si="62"/>
        <v>0</v>
      </c>
    </row>
    <row r="5451" spans="1:10" x14ac:dyDescent="0.3">
      <c r="A5451" s="32">
        <v>2015</v>
      </c>
      <c r="B5451" s="32" t="s">
        <v>78</v>
      </c>
      <c r="C5451" s="32" t="str">
        <f>VLOOKUP(B5451,lookup!A:C,3,FALSE)</f>
        <v>Non Metropolitan Fire Authorities</v>
      </c>
      <c r="D5451" s="32" t="str">
        <f>VLOOKUP(B5451,lookup!A:D,4,FALSE)</f>
        <v>E31000024</v>
      </c>
      <c r="E5451" s="32" t="s">
        <v>176</v>
      </c>
      <c r="F5451" s="32" t="s">
        <v>149</v>
      </c>
      <c r="G5451" s="57">
        <v>3</v>
      </c>
      <c r="H5451" s="145"/>
      <c r="I5451" s="144">
        <v>3</v>
      </c>
      <c r="J5451" s="146">
        <f t="shared" si="62"/>
        <v>0</v>
      </c>
    </row>
    <row r="5452" spans="1:10" x14ac:dyDescent="0.3">
      <c r="A5452" s="32">
        <v>2015</v>
      </c>
      <c r="B5452" s="32" t="s">
        <v>78</v>
      </c>
      <c r="C5452" s="32" t="str">
        <f>VLOOKUP(B5452,lookup!A:C,3,FALSE)</f>
        <v>Non Metropolitan Fire Authorities</v>
      </c>
      <c r="D5452" s="32" t="str">
        <f>VLOOKUP(B5452,lookup!A:D,4,FALSE)</f>
        <v>E31000024</v>
      </c>
      <c r="E5452" s="32" t="s">
        <v>175</v>
      </c>
      <c r="F5452" s="32" t="s">
        <v>150</v>
      </c>
      <c r="G5452" s="57">
        <v>138</v>
      </c>
      <c r="H5452" s="145"/>
      <c r="I5452" s="144">
        <v>138</v>
      </c>
      <c r="J5452" s="146">
        <f t="shared" si="62"/>
        <v>0</v>
      </c>
    </row>
    <row r="5453" spans="1:10" x14ac:dyDescent="0.3">
      <c r="A5453" s="32">
        <v>2015</v>
      </c>
      <c r="B5453" s="32" t="s">
        <v>78</v>
      </c>
      <c r="C5453" s="32" t="str">
        <f>VLOOKUP(B5453,lookup!A:C,3,FALSE)</f>
        <v>Non Metropolitan Fire Authorities</v>
      </c>
      <c r="D5453" s="32" t="str">
        <f>VLOOKUP(B5453,lookup!A:D,4,FALSE)</f>
        <v>E31000024</v>
      </c>
      <c r="E5453" s="32" t="s">
        <v>177</v>
      </c>
      <c r="F5453" s="32" t="s">
        <v>150</v>
      </c>
      <c r="G5453" s="57">
        <v>2</v>
      </c>
      <c r="H5453" s="145"/>
      <c r="I5453" s="144">
        <v>2</v>
      </c>
      <c r="J5453" s="146">
        <f t="shared" si="62"/>
        <v>0</v>
      </c>
    </row>
    <row r="5454" spans="1:10" x14ac:dyDescent="0.3">
      <c r="A5454" s="32">
        <v>2015</v>
      </c>
      <c r="B5454" s="32" t="s">
        <v>78</v>
      </c>
      <c r="C5454" s="32" t="str">
        <f>VLOOKUP(B5454,lookup!A:C,3,FALSE)</f>
        <v>Non Metropolitan Fire Authorities</v>
      </c>
      <c r="D5454" s="32" t="str">
        <f>VLOOKUP(B5454,lookup!A:D,4,FALSE)</f>
        <v>E31000024</v>
      </c>
      <c r="E5454" s="32" t="s">
        <v>178</v>
      </c>
      <c r="F5454" s="32" t="s">
        <v>150</v>
      </c>
      <c r="G5454" s="57">
        <v>9</v>
      </c>
      <c r="H5454" s="145"/>
      <c r="I5454" s="144">
        <v>9</v>
      </c>
      <c r="J5454" s="146">
        <f t="shared" si="62"/>
        <v>0</v>
      </c>
    </row>
    <row r="5455" spans="1:10" x14ac:dyDescent="0.3">
      <c r="A5455" s="32">
        <v>2015</v>
      </c>
      <c r="B5455" s="32" t="s">
        <v>78</v>
      </c>
      <c r="C5455" s="32" t="str">
        <f>VLOOKUP(B5455,lookup!A:C,3,FALSE)</f>
        <v>Non Metropolitan Fire Authorities</v>
      </c>
      <c r="D5455" s="32" t="str">
        <f>VLOOKUP(B5455,lookup!A:D,4,FALSE)</f>
        <v>E31000024</v>
      </c>
      <c r="E5455" s="32" t="s">
        <v>179</v>
      </c>
      <c r="F5455" s="32" t="s">
        <v>150</v>
      </c>
      <c r="G5455" s="57">
        <v>1</v>
      </c>
      <c r="H5455" s="145"/>
      <c r="I5455" s="144">
        <v>1</v>
      </c>
      <c r="J5455" s="146">
        <f t="shared" si="62"/>
        <v>0</v>
      </c>
    </row>
    <row r="5456" spans="1:10" x14ac:dyDescent="0.3">
      <c r="A5456" s="32">
        <v>2015</v>
      </c>
      <c r="B5456" s="32" t="s">
        <v>78</v>
      </c>
      <c r="C5456" s="32" t="str">
        <f>VLOOKUP(B5456,lookup!A:C,3,FALSE)</f>
        <v>Non Metropolitan Fire Authorities</v>
      </c>
      <c r="D5456" s="32" t="str">
        <f>VLOOKUP(B5456,lookup!A:D,4,FALSE)</f>
        <v>E31000024</v>
      </c>
      <c r="E5456" s="32" t="s">
        <v>1087</v>
      </c>
      <c r="F5456" s="32" t="s">
        <v>150</v>
      </c>
      <c r="G5456" s="57">
        <v>2</v>
      </c>
      <c r="H5456" s="145"/>
      <c r="I5456" s="144">
        <v>2</v>
      </c>
      <c r="J5456" s="146">
        <f t="shared" si="62"/>
        <v>0</v>
      </c>
    </row>
    <row r="5457" spans="1:10" x14ac:dyDescent="0.3">
      <c r="A5457" s="32">
        <v>2015</v>
      </c>
      <c r="B5457" s="32" t="s">
        <v>78</v>
      </c>
      <c r="C5457" s="32" t="str">
        <f>VLOOKUP(B5457,lookup!A:C,3,FALSE)</f>
        <v>Non Metropolitan Fire Authorities</v>
      </c>
      <c r="D5457" s="32" t="str">
        <f>VLOOKUP(B5457,lookup!A:D,4,FALSE)</f>
        <v>E31000024</v>
      </c>
      <c r="E5457" s="32" t="s">
        <v>176</v>
      </c>
      <c r="F5457" s="32" t="s">
        <v>150</v>
      </c>
      <c r="G5457" s="57">
        <v>6</v>
      </c>
      <c r="H5457" s="145"/>
      <c r="I5457" s="144">
        <v>6</v>
      </c>
      <c r="J5457" s="146">
        <f t="shared" si="62"/>
        <v>0</v>
      </c>
    </row>
    <row r="5458" spans="1:10" x14ac:dyDescent="0.3">
      <c r="A5458" s="32">
        <v>2015</v>
      </c>
      <c r="B5458" s="32" t="s">
        <v>81</v>
      </c>
      <c r="C5458" s="32" t="str">
        <f>VLOOKUP(B5458,lookup!A:C,3,FALSE)</f>
        <v>Non Metropolitan Fire Authorities</v>
      </c>
      <c r="D5458" s="32" t="str">
        <f>VLOOKUP(B5458,lookup!A:D,4,FALSE)</f>
        <v>E31000025</v>
      </c>
      <c r="E5458" s="32" t="s">
        <v>175</v>
      </c>
      <c r="F5458" s="32" t="s">
        <v>157</v>
      </c>
      <c r="G5458" s="57">
        <v>174</v>
      </c>
      <c r="H5458" s="145"/>
      <c r="I5458" s="144">
        <v>174</v>
      </c>
      <c r="J5458" s="146">
        <f t="shared" si="62"/>
        <v>0</v>
      </c>
    </row>
    <row r="5459" spans="1:10" x14ac:dyDescent="0.3">
      <c r="A5459" s="32">
        <v>2015</v>
      </c>
      <c r="B5459" s="32" t="s">
        <v>81</v>
      </c>
      <c r="C5459" s="32" t="str">
        <f>VLOOKUP(B5459,lookup!A:C,3,FALSE)</f>
        <v>Non Metropolitan Fire Authorities</v>
      </c>
      <c r="D5459" s="32" t="str">
        <f>VLOOKUP(B5459,lookup!A:D,4,FALSE)</f>
        <v>E31000025</v>
      </c>
      <c r="E5459" s="32" t="s">
        <v>177</v>
      </c>
      <c r="F5459" s="32" t="s">
        <v>157</v>
      </c>
      <c r="G5459" s="57">
        <v>2</v>
      </c>
      <c r="H5459" s="145"/>
      <c r="I5459" s="144">
        <v>2</v>
      </c>
      <c r="J5459" s="146">
        <f t="shared" si="62"/>
        <v>0</v>
      </c>
    </row>
    <row r="5460" spans="1:10" x14ac:dyDescent="0.3">
      <c r="A5460" s="32">
        <v>2015</v>
      </c>
      <c r="B5460" s="32" t="s">
        <v>81</v>
      </c>
      <c r="C5460" s="32" t="str">
        <f>VLOOKUP(B5460,lookup!A:C,3,FALSE)</f>
        <v>Non Metropolitan Fire Authorities</v>
      </c>
      <c r="D5460" s="32" t="str">
        <f>VLOOKUP(B5460,lookup!A:D,4,FALSE)</f>
        <v>E31000025</v>
      </c>
      <c r="E5460" s="32" t="s">
        <v>178</v>
      </c>
      <c r="F5460" s="32" t="s">
        <v>157</v>
      </c>
      <c r="G5460" s="57">
        <v>3</v>
      </c>
      <c r="H5460" s="145"/>
      <c r="I5460" s="144">
        <v>3</v>
      </c>
      <c r="J5460" s="146">
        <f t="shared" si="62"/>
        <v>0</v>
      </c>
    </row>
    <row r="5461" spans="1:10" x14ac:dyDescent="0.3">
      <c r="A5461" s="32">
        <v>2015</v>
      </c>
      <c r="B5461" s="32" t="s">
        <v>81</v>
      </c>
      <c r="C5461" s="32" t="str">
        <f>VLOOKUP(B5461,lookup!A:C,3,FALSE)</f>
        <v>Non Metropolitan Fire Authorities</v>
      </c>
      <c r="D5461" s="32" t="str">
        <f>VLOOKUP(B5461,lookup!A:D,4,FALSE)</f>
        <v>E31000025</v>
      </c>
      <c r="E5461" s="32" t="s">
        <v>179</v>
      </c>
      <c r="F5461" s="32" t="s">
        <v>157</v>
      </c>
      <c r="G5461" s="57">
        <v>0</v>
      </c>
      <c r="H5461" s="145"/>
      <c r="I5461" s="144">
        <v>0</v>
      </c>
      <c r="J5461" s="146">
        <f t="shared" si="62"/>
        <v>0</v>
      </c>
    </row>
    <row r="5462" spans="1:10" x14ac:dyDescent="0.3">
      <c r="A5462" s="32">
        <v>2015</v>
      </c>
      <c r="B5462" s="32" t="s">
        <v>81</v>
      </c>
      <c r="C5462" s="32" t="str">
        <f>VLOOKUP(B5462,lookup!A:C,3,FALSE)</f>
        <v>Non Metropolitan Fire Authorities</v>
      </c>
      <c r="D5462" s="32" t="str">
        <f>VLOOKUP(B5462,lookup!A:D,4,FALSE)</f>
        <v>E31000025</v>
      </c>
      <c r="E5462" s="32" t="s">
        <v>1087</v>
      </c>
      <c r="F5462" s="32" t="s">
        <v>157</v>
      </c>
      <c r="G5462" s="57">
        <v>0</v>
      </c>
      <c r="H5462" s="145"/>
      <c r="I5462" s="144">
        <v>0</v>
      </c>
      <c r="J5462" s="146">
        <f t="shared" si="62"/>
        <v>0</v>
      </c>
    </row>
    <row r="5463" spans="1:10" x14ac:dyDescent="0.3">
      <c r="A5463" s="32">
        <v>2015</v>
      </c>
      <c r="B5463" s="32" t="s">
        <v>81</v>
      </c>
      <c r="C5463" s="32" t="str">
        <f>VLOOKUP(B5463,lookup!A:C,3,FALSE)</f>
        <v>Non Metropolitan Fire Authorities</v>
      </c>
      <c r="D5463" s="32" t="str">
        <f>VLOOKUP(B5463,lookup!A:D,4,FALSE)</f>
        <v>E31000025</v>
      </c>
      <c r="E5463" s="32" t="s">
        <v>176</v>
      </c>
      <c r="F5463" s="32" t="s">
        <v>157</v>
      </c>
      <c r="G5463" s="57">
        <v>42</v>
      </c>
      <c r="H5463" s="145"/>
      <c r="I5463" s="144">
        <v>42</v>
      </c>
      <c r="J5463" s="146">
        <f t="shared" si="62"/>
        <v>0</v>
      </c>
    </row>
    <row r="5464" spans="1:10" x14ac:dyDescent="0.3">
      <c r="A5464" s="32">
        <v>2015</v>
      </c>
      <c r="B5464" s="32" t="s">
        <v>81</v>
      </c>
      <c r="C5464" s="32" t="str">
        <f>VLOOKUP(B5464,lookup!A:C,3,FALSE)</f>
        <v>Non Metropolitan Fire Authorities</v>
      </c>
      <c r="D5464" s="32" t="str">
        <f>VLOOKUP(B5464,lookup!A:D,4,FALSE)</f>
        <v>E31000025</v>
      </c>
      <c r="E5464" s="32" t="s">
        <v>175</v>
      </c>
      <c r="F5464" s="32" t="s">
        <v>158</v>
      </c>
      <c r="G5464" s="57">
        <v>353</v>
      </c>
      <c r="H5464" s="145"/>
      <c r="I5464" s="144">
        <v>353</v>
      </c>
      <c r="J5464" s="146">
        <f t="shared" si="62"/>
        <v>0</v>
      </c>
    </row>
    <row r="5465" spans="1:10" x14ac:dyDescent="0.3">
      <c r="A5465" s="32">
        <v>2015</v>
      </c>
      <c r="B5465" s="32" t="s">
        <v>81</v>
      </c>
      <c r="C5465" s="32" t="str">
        <f>VLOOKUP(B5465,lookup!A:C,3,FALSE)</f>
        <v>Non Metropolitan Fire Authorities</v>
      </c>
      <c r="D5465" s="32" t="str">
        <f>VLOOKUP(B5465,lookup!A:D,4,FALSE)</f>
        <v>E31000025</v>
      </c>
      <c r="E5465" s="32" t="s">
        <v>177</v>
      </c>
      <c r="F5465" s="32" t="s">
        <v>158</v>
      </c>
      <c r="G5465" s="57">
        <v>3</v>
      </c>
      <c r="H5465" s="145"/>
      <c r="I5465" s="144">
        <v>3</v>
      </c>
      <c r="J5465" s="146">
        <f t="shared" si="62"/>
        <v>0</v>
      </c>
    </row>
    <row r="5466" spans="1:10" x14ac:dyDescent="0.3">
      <c r="A5466" s="32">
        <v>2015</v>
      </c>
      <c r="B5466" s="32" t="s">
        <v>81</v>
      </c>
      <c r="C5466" s="32" t="str">
        <f>VLOOKUP(B5466,lookup!A:C,3,FALSE)</f>
        <v>Non Metropolitan Fire Authorities</v>
      </c>
      <c r="D5466" s="32" t="str">
        <f>VLOOKUP(B5466,lookup!A:D,4,FALSE)</f>
        <v>E31000025</v>
      </c>
      <c r="E5466" s="32" t="s">
        <v>178</v>
      </c>
      <c r="F5466" s="32" t="s">
        <v>158</v>
      </c>
      <c r="G5466" s="57">
        <v>3</v>
      </c>
      <c r="H5466" s="145"/>
      <c r="I5466" s="144">
        <v>3</v>
      </c>
      <c r="J5466" s="146">
        <f t="shared" si="62"/>
        <v>0</v>
      </c>
    </row>
    <row r="5467" spans="1:10" x14ac:dyDescent="0.3">
      <c r="A5467" s="32">
        <v>2015</v>
      </c>
      <c r="B5467" s="32" t="s">
        <v>81</v>
      </c>
      <c r="C5467" s="32" t="str">
        <f>VLOOKUP(B5467,lookup!A:C,3,FALSE)</f>
        <v>Non Metropolitan Fire Authorities</v>
      </c>
      <c r="D5467" s="32" t="str">
        <f>VLOOKUP(B5467,lookup!A:D,4,FALSE)</f>
        <v>E31000025</v>
      </c>
      <c r="E5467" s="32" t="s">
        <v>179</v>
      </c>
      <c r="F5467" s="32" t="s">
        <v>158</v>
      </c>
      <c r="G5467" s="57">
        <v>0</v>
      </c>
      <c r="H5467" s="145"/>
      <c r="I5467" s="144">
        <v>0</v>
      </c>
      <c r="J5467" s="146">
        <f t="shared" si="62"/>
        <v>0</v>
      </c>
    </row>
    <row r="5468" spans="1:10" x14ac:dyDescent="0.3">
      <c r="A5468" s="32">
        <v>2015</v>
      </c>
      <c r="B5468" s="32" t="s">
        <v>81</v>
      </c>
      <c r="C5468" s="32" t="str">
        <f>VLOOKUP(B5468,lookup!A:C,3,FALSE)</f>
        <v>Non Metropolitan Fire Authorities</v>
      </c>
      <c r="D5468" s="32" t="str">
        <f>VLOOKUP(B5468,lookup!A:D,4,FALSE)</f>
        <v>E31000025</v>
      </c>
      <c r="E5468" s="32" t="s">
        <v>1087</v>
      </c>
      <c r="F5468" s="32" t="s">
        <v>158</v>
      </c>
      <c r="G5468" s="57">
        <v>0</v>
      </c>
      <c r="H5468" s="145"/>
      <c r="I5468" s="144">
        <v>0</v>
      </c>
      <c r="J5468" s="146">
        <f t="shared" si="62"/>
        <v>0</v>
      </c>
    </row>
    <row r="5469" spans="1:10" x14ac:dyDescent="0.3">
      <c r="A5469" s="32">
        <v>2015</v>
      </c>
      <c r="B5469" s="32" t="s">
        <v>81</v>
      </c>
      <c r="C5469" s="32" t="str">
        <f>VLOOKUP(B5469,lookup!A:C,3,FALSE)</f>
        <v>Non Metropolitan Fire Authorities</v>
      </c>
      <c r="D5469" s="32" t="str">
        <f>VLOOKUP(B5469,lookup!A:D,4,FALSE)</f>
        <v>E31000025</v>
      </c>
      <c r="E5469" s="32" t="s">
        <v>176</v>
      </c>
      <c r="F5469" s="32" t="s">
        <v>158</v>
      </c>
      <c r="G5469" s="57">
        <v>99</v>
      </c>
      <c r="H5469" s="145"/>
      <c r="I5469" s="144">
        <v>99</v>
      </c>
      <c r="J5469" s="146">
        <f t="shared" si="62"/>
        <v>0</v>
      </c>
    </row>
    <row r="5470" spans="1:10" x14ac:dyDescent="0.3">
      <c r="A5470" s="32">
        <v>2015</v>
      </c>
      <c r="B5470" s="32" t="s">
        <v>81</v>
      </c>
      <c r="C5470" s="32" t="str">
        <f>VLOOKUP(B5470,lookup!A:C,3,FALSE)</f>
        <v>Non Metropolitan Fire Authorities</v>
      </c>
      <c r="D5470" s="32" t="str">
        <f>VLOOKUP(B5470,lookup!A:D,4,FALSE)</f>
        <v>E31000025</v>
      </c>
      <c r="E5470" s="32" t="s">
        <v>175</v>
      </c>
      <c r="F5470" s="32" t="s">
        <v>149</v>
      </c>
      <c r="G5470" s="57">
        <v>15</v>
      </c>
      <c r="H5470" s="145"/>
      <c r="I5470" s="144">
        <v>15</v>
      </c>
      <c r="J5470" s="146">
        <f t="shared" si="62"/>
        <v>0</v>
      </c>
    </row>
    <row r="5471" spans="1:10" x14ac:dyDescent="0.3">
      <c r="A5471" s="32">
        <v>2015</v>
      </c>
      <c r="B5471" s="32" t="s">
        <v>81</v>
      </c>
      <c r="C5471" s="32" t="str">
        <f>VLOOKUP(B5471,lookup!A:C,3,FALSE)</f>
        <v>Non Metropolitan Fire Authorities</v>
      </c>
      <c r="D5471" s="32" t="str">
        <f>VLOOKUP(B5471,lookup!A:D,4,FALSE)</f>
        <v>E31000025</v>
      </c>
      <c r="E5471" s="32" t="s">
        <v>177</v>
      </c>
      <c r="F5471" s="32" t="s">
        <v>149</v>
      </c>
      <c r="G5471" s="57">
        <v>0</v>
      </c>
      <c r="H5471" s="145"/>
      <c r="I5471" s="144">
        <v>0</v>
      </c>
      <c r="J5471" s="146">
        <f t="shared" si="62"/>
        <v>0</v>
      </c>
    </row>
    <row r="5472" spans="1:10" x14ac:dyDescent="0.3">
      <c r="A5472" s="32">
        <v>2015</v>
      </c>
      <c r="B5472" s="32" t="s">
        <v>81</v>
      </c>
      <c r="C5472" s="32" t="str">
        <f>VLOOKUP(B5472,lookup!A:C,3,FALSE)</f>
        <v>Non Metropolitan Fire Authorities</v>
      </c>
      <c r="D5472" s="32" t="str">
        <f>VLOOKUP(B5472,lookup!A:D,4,FALSE)</f>
        <v>E31000025</v>
      </c>
      <c r="E5472" s="32" t="s">
        <v>178</v>
      </c>
      <c r="F5472" s="32" t="s">
        <v>149</v>
      </c>
      <c r="G5472" s="57">
        <v>0</v>
      </c>
      <c r="H5472" s="145"/>
      <c r="I5472" s="144">
        <v>0</v>
      </c>
      <c r="J5472" s="146">
        <f t="shared" si="62"/>
        <v>0</v>
      </c>
    </row>
    <row r="5473" spans="1:10" x14ac:dyDescent="0.3">
      <c r="A5473" s="32">
        <v>2015</v>
      </c>
      <c r="B5473" s="32" t="s">
        <v>81</v>
      </c>
      <c r="C5473" s="32" t="str">
        <f>VLOOKUP(B5473,lookup!A:C,3,FALSE)</f>
        <v>Non Metropolitan Fire Authorities</v>
      </c>
      <c r="D5473" s="32" t="str">
        <f>VLOOKUP(B5473,lookup!A:D,4,FALSE)</f>
        <v>E31000025</v>
      </c>
      <c r="E5473" s="32" t="s">
        <v>179</v>
      </c>
      <c r="F5473" s="32" t="s">
        <v>149</v>
      </c>
      <c r="G5473" s="57">
        <v>0</v>
      </c>
      <c r="H5473" s="145"/>
      <c r="I5473" s="144">
        <v>0</v>
      </c>
      <c r="J5473" s="146">
        <f t="shared" si="62"/>
        <v>0</v>
      </c>
    </row>
    <row r="5474" spans="1:10" x14ac:dyDescent="0.3">
      <c r="A5474" s="32">
        <v>2015</v>
      </c>
      <c r="B5474" s="32" t="s">
        <v>81</v>
      </c>
      <c r="C5474" s="32" t="str">
        <f>VLOOKUP(B5474,lookup!A:C,3,FALSE)</f>
        <v>Non Metropolitan Fire Authorities</v>
      </c>
      <c r="D5474" s="32" t="str">
        <f>VLOOKUP(B5474,lookup!A:D,4,FALSE)</f>
        <v>E31000025</v>
      </c>
      <c r="E5474" s="32" t="s">
        <v>1087</v>
      </c>
      <c r="F5474" s="32" t="s">
        <v>149</v>
      </c>
      <c r="G5474" s="57">
        <v>0</v>
      </c>
      <c r="H5474" s="145"/>
      <c r="I5474" s="144">
        <v>0</v>
      </c>
      <c r="J5474" s="146">
        <f t="shared" si="62"/>
        <v>0</v>
      </c>
    </row>
    <row r="5475" spans="1:10" x14ac:dyDescent="0.3">
      <c r="A5475" s="32">
        <v>2015</v>
      </c>
      <c r="B5475" s="32" t="s">
        <v>81</v>
      </c>
      <c r="C5475" s="32" t="str">
        <f>VLOOKUP(B5475,lookup!A:C,3,FALSE)</f>
        <v>Non Metropolitan Fire Authorities</v>
      </c>
      <c r="D5475" s="32" t="str">
        <f>VLOOKUP(B5475,lookup!A:D,4,FALSE)</f>
        <v>E31000025</v>
      </c>
      <c r="E5475" s="32" t="s">
        <v>176</v>
      </c>
      <c r="F5475" s="32" t="s">
        <v>149</v>
      </c>
      <c r="G5475" s="57">
        <v>2</v>
      </c>
      <c r="H5475" s="145"/>
      <c r="I5475" s="144">
        <v>2</v>
      </c>
      <c r="J5475" s="146">
        <f t="shared" si="62"/>
        <v>0</v>
      </c>
    </row>
    <row r="5476" spans="1:10" x14ac:dyDescent="0.3">
      <c r="A5476" s="32">
        <v>2015</v>
      </c>
      <c r="B5476" s="32" t="s">
        <v>81</v>
      </c>
      <c r="C5476" s="32" t="str">
        <f>VLOOKUP(B5476,lookup!A:C,3,FALSE)</f>
        <v>Non Metropolitan Fire Authorities</v>
      </c>
      <c r="D5476" s="32" t="str">
        <f>VLOOKUP(B5476,lookup!A:D,4,FALSE)</f>
        <v>E31000025</v>
      </c>
      <c r="E5476" s="32" t="s">
        <v>175</v>
      </c>
      <c r="F5476" s="32" t="s">
        <v>150</v>
      </c>
      <c r="G5476" s="57">
        <v>64</v>
      </c>
      <c r="H5476" s="145"/>
      <c r="I5476" s="144">
        <v>64</v>
      </c>
      <c r="J5476" s="146">
        <f t="shared" si="62"/>
        <v>0</v>
      </c>
    </row>
    <row r="5477" spans="1:10" x14ac:dyDescent="0.3">
      <c r="A5477" s="32">
        <v>2015</v>
      </c>
      <c r="B5477" s="32" t="s">
        <v>81</v>
      </c>
      <c r="C5477" s="32" t="str">
        <f>VLOOKUP(B5477,lookup!A:C,3,FALSE)</f>
        <v>Non Metropolitan Fire Authorities</v>
      </c>
      <c r="D5477" s="32" t="str">
        <f>VLOOKUP(B5477,lookup!A:D,4,FALSE)</f>
        <v>E31000025</v>
      </c>
      <c r="E5477" s="32" t="s">
        <v>177</v>
      </c>
      <c r="F5477" s="32" t="s">
        <v>150</v>
      </c>
      <c r="G5477" s="57">
        <v>1</v>
      </c>
      <c r="H5477" s="145"/>
      <c r="I5477" s="144">
        <v>1</v>
      </c>
      <c r="J5477" s="146">
        <f t="shared" si="62"/>
        <v>0</v>
      </c>
    </row>
    <row r="5478" spans="1:10" x14ac:dyDescent="0.3">
      <c r="A5478" s="32">
        <v>2015</v>
      </c>
      <c r="B5478" s="32" t="s">
        <v>81</v>
      </c>
      <c r="C5478" s="32" t="str">
        <f>VLOOKUP(B5478,lookup!A:C,3,FALSE)</f>
        <v>Non Metropolitan Fire Authorities</v>
      </c>
      <c r="D5478" s="32" t="str">
        <f>VLOOKUP(B5478,lookup!A:D,4,FALSE)</f>
        <v>E31000025</v>
      </c>
      <c r="E5478" s="32" t="s">
        <v>178</v>
      </c>
      <c r="F5478" s="32" t="s">
        <v>150</v>
      </c>
      <c r="G5478" s="57">
        <v>0</v>
      </c>
      <c r="H5478" s="145"/>
      <c r="I5478" s="144">
        <v>0</v>
      </c>
      <c r="J5478" s="146">
        <f t="shared" si="62"/>
        <v>0</v>
      </c>
    </row>
    <row r="5479" spans="1:10" x14ac:dyDescent="0.3">
      <c r="A5479" s="32">
        <v>2015</v>
      </c>
      <c r="B5479" s="32" t="s">
        <v>81</v>
      </c>
      <c r="C5479" s="32" t="str">
        <f>VLOOKUP(B5479,lookup!A:C,3,FALSE)</f>
        <v>Non Metropolitan Fire Authorities</v>
      </c>
      <c r="D5479" s="32" t="str">
        <f>VLOOKUP(B5479,lookup!A:D,4,FALSE)</f>
        <v>E31000025</v>
      </c>
      <c r="E5479" s="32" t="s">
        <v>179</v>
      </c>
      <c r="F5479" s="32" t="s">
        <v>150</v>
      </c>
      <c r="G5479" s="57">
        <v>0</v>
      </c>
      <c r="H5479" s="145"/>
      <c r="I5479" s="144">
        <v>0</v>
      </c>
      <c r="J5479" s="146">
        <f t="shared" si="62"/>
        <v>0</v>
      </c>
    </row>
    <row r="5480" spans="1:10" x14ac:dyDescent="0.3">
      <c r="A5480" s="32">
        <v>2015</v>
      </c>
      <c r="B5480" s="32" t="s">
        <v>81</v>
      </c>
      <c r="C5480" s="32" t="str">
        <f>VLOOKUP(B5480,lookup!A:C,3,FALSE)</f>
        <v>Non Metropolitan Fire Authorities</v>
      </c>
      <c r="D5480" s="32" t="str">
        <f>VLOOKUP(B5480,lookup!A:D,4,FALSE)</f>
        <v>E31000025</v>
      </c>
      <c r="E5480" s="32" t="s">
        <v>1087</v>
      </c>
      <c r="F5480" s="32" t="s">
        <v>150</v>
      </c>
      <c r="G5480" s="57">
        <v>0</v>
      </c>
      <c r="H5480" s="145"/>
      <c r="I5480" s="144">
        <v>0</v>
      </c>
      <c r="J5480" s="146">
        <f t="shared" si="62"/>
        <v>0</v>
      </c>
    </row>
    <row r="5481" spans="1:10" x14ac:dyDescent="0.3">
      <c r="A5481" s="32">
        <v>2015</v>
      </c>
      <c r="B5481" s="32" t="s">
        <v>81</v>
      </c>
      <c r="C5481" s="32" t="str">
        <f>VLOOKUP(B5481,lookup!A:C,3,FALSE)</f>
        <v>Non Metropolitan Fire Authorities</v>
      </c>
      <c r="D5481" s="32" t="str">
        <f>VLOOKUP(B5481,lookup!A:D,4,FALSE)</f>
        <v>E31000025</v>
      </c>
      <c r="E5481" s="32" t="s">
        <v>176</v>
      </c>
      <c r="F5481" s="32" t="s">
        <v>150</v>
      </c>
      <c r="G5481" s="57">
        <v>6</v>
      </c>
      <c r="H5481" s="145"/>
      <c r="I5481" s="144">
        <v>6</v>
      </c>
      <c r="J5481" s="146">
        <f t="shared" si="62"/>
        <v>0</v>
      </c>
    </row>
    <row r="5482" spans="1:10" x14ac:dyDescent="0.3">
      <c r="A5482" s="32">
        <v>2015</v>
      </c>
      <c r="B5482" s="32" t="s">
        <v>84</v>
      </c>
      <c r="C5482" s="32" t="str">
        <f>VLOOKUP(B5482,lookup!A:C,3,FALSE)</f>
        <v>Metropolitan Fire Authorities</v>
      </c>
      <c r="D5482" s="32" t="str">
        <f>VLOOKUP(B5482,lookup!A:D,4,FALSE)</f>
        <v>E31000041</v>
      </c>
      <c r="E5482" s="32" t="s">
        <v>175</v>
      </c>
      <c r="F5482" s="32" t="s">
        <v>157</v>
      </c>
      <c r="G5482" s="57">
        <v>688</v>
      </c>
      <c r="H5482" s="145"/>
      <c r="I5482" s="144">
        <v>688</v>
      </c>
      <c r="J5482" s="146">
        <f t="shared" si="62"/>
        <v>0</v>
      </c>
    </row>
    <row r="5483" spans="1:10" x14ac:dyDescent="0.3">
      <c r="A5483" s="32">
        <v>2015</v>
      </c>
      <c r="B5483" s="32" t="s">
        <v>84</v>
      </c>
      <c r="C5483" s="32" t="str">
        <f>VLOOKUP(B5483,lookup!A:C,3,FALSE)</f>
        <v>Metropolitan Fire Authorities</v>
      </c>
      <c r="D5483" s="32" t="str">
        <f>VLOOKUP(B5483,lookup!A:D,4,FALSE)</f>
        <v>E31000041</v>
      </c>
      <c r="E5483" s="32" t="s">
        <v>177</v>
      </c>
      <c r="F5483" s="32" t="s">
        <v>157</v>
      </c>
      <c r="G5483" s="57">
        <v>12</v>
      </c>
      <c r="H5483" s="145"/>
      <c r="I5483" s="144">
        <v>12</v>
      </c>
      <c r="J5483" s="146">
        <f t="shared" si="62"/>
        <v>0</v>
      </c>
    </row>
    <row r="5484" spans="1:10" x14ac:dyDescent="0.3">
      <c r="A5484" s="32">
        <v>2015</v>
      </c>
      <c r="B5484" s="32" t="s">
        <v>84</v>
      </c>
      <c r="C5484" s="32" t="str">
        <f>VLOOKUP(B5484,lookup!A:C,3,FALSE)</f>
        <v>Metropolitan Fire Authorities</v>
      </c>
      <c r="D5484" s="32" t="str">
        <f>VLOOKUP(B5484,lookup!A:D,4,FALSE)</f>
        <v>E31000041</v>
      </c>
      <c r="E5484" s="32" t="s">
        <v>178</v>
      </c>
      <c r="F5484" s="32" t="s">
        <v>157</v>
      </c>
      <c r="G5484" s="57">
        <v>1</v>
      </c>
      <c r="H5484" s="145"/>
      <c r="I5484" s="144">
        <v>1</v>
      </c>
      <c r="J5484" s="146">
        <f t="shared" si="62"/>
        <v>0</v>
      </c>
    </row>
    <row r="5485" spans="1:10" x14ac:dyDescent="0.3">
      <c r="A5485" s="32">
        <v>2015</v>
      </c>
      <c r="B5485" s="32" t="s">
        <v>84</v>
      </c>
      <c r="C5485" s="32" t="str">
        <f>VLOOKUP(B5485,lookup!A:C,3,FALSE)</f>
        <v>Metropolitan Fire Authorities</v>
      </c>
      <c r="D5485" s="32" t="str">
        <f>VLOOKUP(B5485,lookup!A:D,4,FALSE)</f>
        <v>E31000041</v>
      </c>
      <c r="E5485" s="32" t="s">
        <v>179</v>
      </c>
      <c r="F5485" s="32" t="s">
        <v>157</v>
      </c>
      <c r="G5485" s="57">
        <v>8</v>
      </c>
      <c r="H5485" s="145"/>
      <c r="I5485" s="144">
        <v>8</v>
      </c>
      <c r="J5485" s="146">
        <f t="shared" si="62"/>
        <v>0</v>
      </c>
    </row>
    <row r="5486" spans="1:10" x14ac:dyDescent="0.3">
      <c r="A5486" s="32">
        <v>2015</v>
      </c>
      <c r="B5486" s="32" t="s">
        <v>84</v>
      </c>
      <c r="C5486" s="32" t="str">
        <f>VLOOKUP(B5486,lookup!A:C,3,FALSE)</f>
        <v>Metropolitan Fire Authorities</v>
      </c>
      <c r="D5486" s="32" t="str">
        <f>VLOOKUP(B5486,lookup!A:D,4,FALSE)</f>
        <v>E31000041</v>
      </c>
      <c r="E5486" s="32" t="s">
        <v>1087</v>
      </c>
      <c r="F5486" s="32" t="s">
        <v>157</v>
      </c>
      <c r="G5486" s="57">
        <v>5</v>
      </c>
      <c r="H5486" s="145"/>
      <c r="I5486" s="144">
        <v>5</v>
      </c>
      <c r="J5486" s="146">
        <f t="shared" si="62"/>
        <v>0</v>
      </c>
    </row>
    <row r="5487" spans="1:10" x14ac:dyDescent="0.3">
      <c r="A5487" s="32">
        <v>2015</v>
      </c>
      <c r="B5487" s="32" t="s">
        <v>84</v>
      </c>
      <c r="C5487" s="32" t="str">
        <f>VLOOKUP(B5487,lookup!A:C,3,FALSE)</f>
        <v>Metropolitan Fire Authorities</v>
      </c>
      <c r="D5487" s="32" t="str">
        <f>VLOOKUP(B5487,lookup!A:D,4,FALSE)</f>
        <v>E31000041</v>
      </c>
      <c r="E5487" s="32" t="s">
        <v>176</v>
      </c>
      <c r="F5487" s="32" t="s">
        <v>157</v>
      </c>
      <c r="G5487" s="57">
        <v>3</v>
      </c>
      <c r="H5487" s="145"/>
      <c r="I5487" s="144">
        <v>3</v>
      </c>
      <c r="J5487" s="146">
        <f t="shared" si="62"/>
        <v>0</v>
      </c>
    </row>
    <row r="5488" spans="1:10" x14ac:dyDescent="0.3">
      <c r="A5488" s="32">
        <v>2015</v>
      </c>
      <c r="B5488" s="32" t="s">
        <v>84</v>
      </c>
      <c r="C5488" s="32" t="str">
        <f>VLOOKUP(B5488,lookup!A:C,3,FALSE)</f>
        <v>Metropolitan Fire Authorities</v>
      </c>
      <c r="D5488" s="32" t="str">
        <f>VLOOKUP(B5488,lookup!A:D,4,FALSE)</f>
        <v>E31000041</v>
      </c>
      <c r="E5488" s="32" t="s">
        <v>175</v>
      </c>
      <c r="F5488" s="32" t="s">
        <v>158</v>
      </c>
      <c r="G5488" s="57">
        <v>83</v>
      </c>
      <c r="H5488" s="145"/>
      <c r="I5488" s="144">
        <v>83</v>
      </c>
      <c r="J5488" s="146">
        <f t="shared" si="62"/>
        <v>0</v>
      </c>
    </row>
    <row r="5489" spans="1:10" x14ac:dyDescent="0.3">
      <c r="A5489" s="32">
        <v>2015</v>
      </c>
      <c r="B5489" s="32" t="s">
        <v>84</v>
      </c>
      <c r="C5489" s="32" t="str">
        <f>VLOOKUP(B5489,lookup!A:C,3,FALSE)</f>
        <v>Metropolitan Fire Authorities</v>
      </c>
      <c r="D5489" s="32" t="str">
        <f>VLOOKUP(B5489,lookup!A:D,4,FALSE)</f>
        <v>E31000041</v>
      </c>
      <c r="E5489" s="32" t="s">
        <v>177</v>
      </c>
      <c r="F5489" s="32" t="s">
        <v>158</v>
      </c>
      <c r="G5489" s="57">
        <v>3</v>
      </c>
      <c r="H5489" s="145"/>
      <c r="I5489" s="144">
        <v>3</v>
      </c>
      <c r="J5489" s="146">
        <f t="shared" si="62"/>
        <v>0</v>
      </c>
    </row>
    <row r="5490" spans="1:10" x14ac:dyDescent="0.3">
      <c r="A5490" s="32">
        <v>2015</v>
      </c>
      <c r="B5490" s="32" t="s">
        <v>84</v>
      </c>
      <c r="C5490" s="32" t="str">
        <f>VLOOKUP(B5490,lookup!A:C,3,FALSE)</f>
        <v>Metropolitan Fire Authorities</v>
      </c>
      <c r="D5490" s="32" t="str">
        <f>VLOOKUP(B5490,lookup!A:D,4,FALSE)</f>
        <v>E31000041</v>
      </c>
      <c r="E5490" s="32" t="s">
        <v>178</v>
      </c>
      <c r="F5490" s="32" t="s">
        <v>158</v>
      </c>
      <c r="G5490" s="57">
        <v>0</v>
      </c>
      <c r="H5490" s="145"/>
      <c r="I5490" s="144">
        <v>0</v>
      </c>
      <c r="J5490" s="146">
        <f t="shared" si="62"/>
        <v>0</v>
      </c>
    </row>
    <row r="5491" spans="1:10" x14ac:dyDescent="0.3">
      <c r="A5491" s="32">
        <v>2015</v>
      </c>
      <c r="B5491" s="32" t="s">
        <v>84</v>
      </c>
      <c r="C5491" s="32" t="str">
        <f>VLOOKUP(B5491,lookup!A:C,3,FALSE)</f>
        <v>Metropolitan Fire Authorities</v>
      </c>
      <c r="D5491" s="32" t="str">
        <f>VLOOKUP(B5491,lookup!A:D,4,FALSE)</f>
        <v>E31000041</v>
      </c>
      <c r="E5491" s="32" t="s">
        <v>179</v>
      </c>
      <c r="F5491" s="32" t="s">
        <v>158</v>
      </c>
      <c r="G5491" s="57">
        <v>2</v>
      </c>
      <c r="H5491" s="145"/>
      <c r="I5491" s="144">
        <v>2</v>
      </c>
      <c r="J5491" s="146">
        <f t="shared" si="62"/>
        <v>0</v>
      </c>
    </row>
    <row r="5492" spans="1:10" x14ac:dyDescent="0.3">
      <c r="A5492" s="32">
        <v>2015</v>
      </c>
      <c r="B5492" s="32" t="s">
        <v>84</v>
      </c>
      <c r="C5492" s="32" t="str">
        <f>VLOOKUP(B5492,lookup!A:C,3,FALSE)</f>
        <v>Metropolitan Fire Authorities</v>
      </c>
      <c r="D5492" s="32" t="str">
        <f>VLOOKUP(B5492,lookup!A:D,4,FALSE)</f>
        <v>E31000041</v>
      </c>
      <c r="E5492" s="32" t="s">
        <v>1087</v>
      </c>
      <c r="F5492" s="32" t="s">
        <v>158</v>
      </c>
      <c r="G5492" s="57">
        <v>0</v>
      </c>
      <c r="H5492" s="145"/>
      <c r="I5492" s="144">
        <v>0</v>
      </c>
      <c r="J5492" s="146">
        <f t="shared" si="62"/>
        <v>0</v>
      </c>
    </row>
    <row r="5493" spans="1:10" x14ac:dyDescent="0.3">
      <c r="A5493" s="32">
        <v>2015</v>
      </c>
      <c r="B5493" s="32" t="s">
        <v>84</v>
      </c>
      <c r="C5493" s="32" t="str">
        <f>VLOOKUP(B5493,lookup!A:C,3,FALSE)</f>
        <v>Metropolitan Fire Authorities</v>
      </c>
      <c r="D5493" s="32" t="str">
        <f>VLOOKUP(B5493,lookup!A:D,4,FALSE)</f>
        <v>E31000041</v>
      </c>
      <c r="E5493" s="32" t="s">
        <v>176</v>
      </c>
      <c r="F5493" s="32" t="s">
        <v>158</v>
      </c>
      <c r="G5493" s="57">
        <v>0</v>
      </c>
      <c r="H5493" s="145"/>
      <c r="I5493" s="144">
        <v>0</v>
      </c>
      <c r="J5493" s="146">
        <f t="shared" si="62"/>
        <v>0</v>
      </c>
    </row>
    <row r="5494" spans="1:10" x14ac:dyDescent="0.3">
      <c r="A5494" s="32">
        <v>2015</v>
      </c>
      <c r="B5494" s="32" t="s">
        <v>84</v>
      </c>
      <c r="C5494" s="32" t="str">
        <f>VLOOKUP(B5494,lookup!A:C,3,FALSE)</f>
        <v>Metropolitan Fire Authorities</v>
      </c>
      <c r="D5494" s="32" t="str">
        <f>VLOOKUP(B5494,lookup!A:D,4,FALSE)</f>
        <v>E31000041</v>
      </c>
      <c r="E5494" s="32" t="s">
        <v>175</v>
      </c>
      <c r="F5494" s="32" t="s">
        <v>149</v>
      </c>
      <c r="G5494" s="57">
        <v>36</v>
      </c>
      <c r="H5494" s="145"/>
      <c r="I5494" s="144">
        <v>36</v>
      </c>
      <c r="J5494" s="146">
        <f t="shared" si="62"/>
        <v>0</v>
      </c>
    </row>
    <row r="5495" spans="1:10" x14ac:dyDescent="0.3">
      <c r="A5495" s="32">
        <v>2015</v>
      </c>
      <c r="B5495" s="32" t="s">
        <v>84</v>
      </c>
      <c r="C5495" s="32" t="str">
        <f>VLOOKUP(B5495,lookup!A:C,3,FALSE)</f>
        <v>Metropolitan Fire Authorities</v>
      </c>
      <c r="D5495" s="32" t="str">
        <f>VLOOKUP(B5495,lookup!A:D,4,FALSE)</f>
        <v>E31000041</v>
      </c>
      <c r="E5495" s="32" t="s">
        <v>177</v>
      </c>
      <c r="F5495" s="32" t="s">
        <v>149</v>
      </c>
      <c r="G5495" s="57">
        <v>0</v>
      </c>
      <c r="H5495" s="145"/>
      <c r="I5495" s="144">
        <v>0</v>
      </c>
      <c r="J5495" s="146">
        <f t="shared" si="62"/>
        <v>0</v>
      </c>
    </row>
    <row r="5496" spans="1:10" x14ac:dyDescent="0.3">
      <c r="A5496" s="32">
        <v>2015</v>
      </c>
      <c r="B5496" s="32" t="s">
        <v>84</v>
      </c>
      <c r="C5496" s="32" t="str">
        <f>VLOOKUP(B5496,lookup!A:C,3,FALSE)</f>
        <v>Metropolitan Fire Authorities</v>
      </c>
      <c r="D5496" s="32" t="str">
        <f>VLOOKUP(B5496,lookup!A:D,4,FALSE)</f>
        <v>E31000041</v>
      </c>
      <c r="E5496" s="32" t="s">
        <v>178</v>
      </c>
      <c r="F5496" s="32" t="s">
        <v>149</v>
      </c>
      <c r="G5496" s="57">
        <v>0</v>
      </c>
      <c r="H5496" s="145"/>
      <c r="I5496" s="144">
        <v>0</v>
      </c>
      <c r="J5496" s="146">
        <f t="shared" si="62"/>
        <v>0</v>
      </c>
    </row>
    <row r="5497" spans="1:10" x14ac:dyDescent="0.3">
      <c r="A5497" s="32">
        <v>2015</v>
      </c>
      <c r="B5497" s="32" t="s">
        <v>84</v>
      </c>
      <c r="C5497" s="32" t="str">
        <f>VLOOKUP(B5497,lookup!A:C,3,FALSE)</f>
        <v>Metropolitan Fire Authorities</v>
      </c>
      <c r="D5497" s="32" t="str">
        <f>VLOOKUP(B5497,lookup!A:D,4,FALSE)</f>
        <v>E31000041</v>
      </c>
      <c r="E5497" s="32" t="s">
        <v>179</v>
      </c>
      <c r="F5497" s="32" t="s">
        <v>149</v>
      </c>
      <c r="G5497" s="57">
        <v>0</v>
      </c>
      <c r="H5497" s="145"/>
      <c r="I5497" s="144">
        <v>0</v>
      </c>
      <c r="J5497" s="146">
        <f t="shared" si="62"/>
        <v>0</v>
      </c>
    </row>
    <row r="5498" spans="1:10" x14ac:dyDescent="0.3">
      <c r="A5498" s="32">
        <v>2015</v>
      </c>
      <c r="B5498" s="32" t="s">
        <v>84</v>
      </c>
      <c r="C5498" s="32" t="str">
        <f>VLOOKUP(B5498,lookup!A:C,3,FALSE)</f>
        <v>Metropolitan Fire Authorities</v>
      </c>
      <c r="D5498" s="32" t="str">
        <f>VLOOKUP(B5498,lookup!A:D,4,FALSE)</f>
        <v>E31000041</v>
      </c>
      <c r="E5498" s="32" t="s">
        <v>1087</v>
      </c>
      <c r="F5498" s="32" t="s">
        <v>149</v>
      </c>
      <c r="G5498" s="57">
        <v>0</v>
      </c>
      <c r="H5498" s="145"/>
      <c r="I5498" s="144">
        <v>0</v>
      </c>
      <c r="J5498" s="146">
        <f t="shared" si="62"/>
        <v>0</v>
      </c>
    </row>
    <row r="5499" spans="1:10" x14ac:dyDescent="0.3">
      <c r="A5499" s="32">
        <v>2015</v>
      </c>
      <c r="B5499" s="32" t="s">
        <v>84</v>
      </c>
      <c r="C5499" s="32" t="str">
        <f>VLOOKUP(B5499,lookup!A:C,3,FALSE)</f>
        <v>Metropolitan Fire Authorities</v>
      </c>
      <c r="D5499" s="32" t="str">
        <f>VLOOKUP(B5499,lookup!A:D,4,FALSE)</f>
        <v>E31000041</v>
      </c>
      <c r="E5499" s="32" t="s">
        <v>176</v>
      </c>
      <c r="F5499" s="32" t="s">
        <v>149</v>
      </c>
      <c r="G5499" s="57">
        <v>0</v>
      </c>
      <c r="H5499" s="145"/>
      <c r="I5499" s="144">
        <v>0</v>
      </c>
      <c r="J5499" s="146">
        <f t="shared" si="62"/>
        <v>0</v>
      </c>
    </row>
    <row r="5500" spans="1:10" x14ac:dyDescent="0.3">
      <c r="A5500" s="32">
        <v>2015</v>
      </c>
      <c r="B5500" s="32" t="s">
        <v>84</v>
      </c>
      <c r="C5500" s="32" t="str">
        <f>VLOOKUP(B5500,lookup!A:C,3,FALSE)</f>
        <v>Metropolitan Fire Authorities</v>
      </c>
      <c r="D5500" s="32" t="str">
        <f>VLOOKUP(B5500,lookup!A:D,4,FALSE)</f>
        <v>E31000041</v>
      </c>
      <c r="E5500" s="32" t="s">
        <v>175</v>
      </c>
      <c r="F5500" s="32" t="s">
        <v>150</v>
      </c>
      <c r="G5500" s="57">
        <v>312</v>
      </c>
      <c r="H5500" s="145"/>
      <c r="I5500" s="144">
        <v>312</v>
      </c>
      <c r="J5500" s="146">
        <f t="shared" si="62"/>
        <v>0</v>
      </c>
    </row>
    <row r="5501" spans="1:10" x14ac:dyDescent="0.3">
      <c r="A5501" s="32">
        <v>2015</v>
      </c>
      <c r="B5501" s="32" t="s">
        <v>84</v>
      </c>
      <c r="C5501" s="32" t="str">
        <f>VLOOKUP(B5501,lookup!A:C,3,FALSE)</f>
        <v>Metropolitan Fire Authorities</v>
      </c>
      <c r="D5501" s="32" t="str">
        <f>VLOOKUP(B5501,lookup!A:D,4,FALSE)</f>
        <v>E31000041</v>
      </c>
      <c r="E5501" s="32" t="s">
        <v>177</v>
      </c>
      <c r="F5501" s="32" t="s">
        <v>150</v>
      </c>
      <c r="G5501" s="57">
        <v>2</v>
      </c>
      <c r="H5501" s="145"/>
      <c r="I5501" s="144">
        <v>2</v>
      </c>
      <c r="J5501" s="146">
        <f t="shared" si="62"/>
        <v>0</v>
      </c>
    </row>
    <row r="5502" spans="1:10" x14ac:dyDescent="0.3">
      <c r="A5502" s="32">
        <v>2015</v>
      </c>
      <c r="B5502" s="32" t="s">
        <v>84</v>
      </c>
      <c r="C5502" s="32" t="str">
        <f>VLOOKUP(B5502,lookup!A:C,3,FALSE)</f>
        <v>Metropolitan Fire Authorities</v>
      </c>
      <c r="D5502" s="32" t="str">
        <f>VLOOKUP(B5502,lookup!A:D,4,FALSE)</f>
        <v>E31000041</v>
      </c>
      <c r="E5502" s="32" t="s">
        <v>178</v>
      </c>
      <c r="F5502" s="32" t="s">
        <v>150</v>
      </c>
      <c r="G5502" s="57">
        <v>3</v>
      </c>
      <c r="H5502" s="145"/>
      <c r="I5502" s="144">
        <v>3</v>
      </c>
      <c r="J5502" s="146">
        <f t="shared" si="62"/>
        <v>0</v>
      </c>
    </row>
    <row r="5503" spans="1:10" x14ac:dyDescent="0.3">
      <c r="A5503" s="32">
        <v>2015</v>
      </c>
      <c r="B5503" s="32" t="s">
        <v>84</v>
      </c>
      <c r="C5503" s="32" t="str">
        <f>VLOOKUP(B5503,lookup!A:C,3,FALSE)</f>
        <v>Metropolitan Fire Authorities</v>
      </c>
      <c r="D5503" s="32" t="str">
        <f>VLOOKUP(B5503,lookup!A:D,4,FALSE)</f>
        <v>E31000041</v>
      </c>
      <c r="E5503" s="32" t="s">
        <v>179</v>
      </c>
      <c r="F5503" s="32" t="s">
        <v>150</v>
      </c>
      <c r="G5503" s="57">
        <v>4</v>
      </c>
      <c r="H5503" s="145"/>
      <c r="I5503" s="144">
        <v>4</v>
      </c>
      <c r="J5503" s="146">
        <f t="shared" si="62"/>
        <v>0</v>
      </c>
    </row>
    <row r="5504" spans="1:10" x14ac:dyDescent="0.3">
      <c r="A5504" s="32">
        <v>2015</v>
      </c>
      <c r="B5504" s="32" t="s">
        <v>84</v>
      </c>
      <c r="C5504" s="32" t="str">
        <f>VLOOKUP(B5504,lookup!A:C,3,FALSE)</f>
        <v>Metropolitan Fire Authorities</v>
      </c>
      <c r="D5504" s="32" t="str">
        <f>VLOOKUP(B5504,lookup!A:D,4,FALSE)</f>
        <v>E31000041</v>
      </c>
      <c r="E5504" s="32" t="s">
        <v>1087</v>
      </c>
      <c r="F5504" s="32" t="s">
        <v>150</v>
      </c>
      <c r="G5504" s="57">
        <v>0</v>
      </c>
      <c r="H5504" s="145"/>
      <c r="I5504" s="144">
        <v>0</v>
      </c>
      <c r="J5504" s="146">
        <f t="shared" si="62"/>
        <v>0</v>
      </c>
    </row>
    <row r="5505" spans="1:10" x14ac:dyDescent="0.3">
      <c r="A5505" s="32">
        <v>2015</v>
      </c>
      <c r="B5505" s="32" t="s">
        <v>84</v>
      </c>
      <c r="C5505" s="32" t="str">
        <f>VLOOKUP(B5505,lookup!A:C,3,FALSE)</f>
        <v>Metropolitan Fire Authorities</v>
      </c>
      <c r="D5505" s="32" t="str">
        <f>VLOOKUP(B5505,lookup!A:D,4,FALSE)</f>
        <v>E31000041</v>
      </c>
      <c r="E5505" s="32" t="s">
        <v>176</v>
      </c>
      <c r="F5505" s="32" t="s">
        <v>150</v>
      </c>
      <c r="G5505" s="57">
        <v>28</v>
      </c>
      <c r="H5505" s="145"/>
      <c r="I5505" s="144">
        <v>28</v>
      </c>
      <c r="J5505" s="146">
        <f t="shared" si="62"/>
        <v>0</v>
      </c>
    </row>
    <row r="5506" spans="1:10" x14ac:dyDescent="0.3">
      <c r="A5506" s="32">
        <v>2015</v>
      </c>
      <c r="B5506" s="32" t="s">
        <v>87</v>
      </c>
      <c r="C5506" s="32" t="str">
        <f>VLOOKUP(B5506,lookup!A:C,3,FALSE)</f>
        <v>Non Metropolitan Fire Authorities</v>
      </c>
      <c r="D5506" s="32" t="str">
        <f>VLOOKUP(B5506,lookup!A:D,4,FALSE)</f>
        <v>E31000026</v>
      </c>
      <c r="E5506" s="32" t="s">
        <v>175</v>
      </c>
      <c r="F5506" s="32" t="s">
        <v>157</v>
      </c>
      <c r="G5506" s="57">
        <v>190</v>
      </c>
      <c r="H5506" s="145"/>
      <c r="I5506" s="144">
        <v>190</v>
      </c>
      <c r="J5506" s="146">
        <f t="shared" si="62"/>
        <v>0</v>
      </c>
    </row>
    <row r="5507" spans="1:10" x14ac:dyDescent="0.3">
      <c r="A5507" s="32">
        <v>2015</v>
      </c>
      <c r="B5507" s="32" t="s">
        <v>87</v>
      </c>
      <c r="C5507" s="32" t="str">
        <f>VLOOKUP(B5507,lookup!A:C,3,FALSE)</f>
        <v>Non Metropolitan Fire Authorities</v>
      </c>
      <c r="D5507" s="32" t="str">
        <f>VLOOKUP(B5507,lookup!A:D,4,FALSE)</f>
        <v>E31000026</v>
      </c>
      <c r="E5507" s="32" t="s">
        <v>177</v>
      </c>
      <c r="F5507" s="32" t="s">
        <v>157</v>
      </c>
      <c r="G5507" s="57">
        <v>1</v>
      </c>
      <c r="H5507" s="145"/>
      <c r="I5507" s="144">
        <v>1</v>
      </c>
      <c r="J5507" s="146">
        <f t="shared" ref="J5507:J5570" si="63">G5507-I5507</f>
        <v>0</v>
      </c>
    </row>
    <row r="5508" spans="1:10" x14ac:dyDescent="0.3">
      <c r="A5508" s="32">
        <v>2015</v>
      </c>
      <c r="B5508" s="32" t="s">
        <v>87</v>
      </c>
      <c r="C5508" s="32" t="str">
        <f>VLOOKUP(B5508,lookup!A:C,3,FALSE)</f>
        <v>Non Metropolitan Fire Authorities</v>
      </c>
      <c r="D5508" s="32" t="str">
        <f>VLOOKUP(B5508,lookup!A:D,4,FALSE)</f>
        <v>E31000026</v>
      </c>
      <c r="E5508" s="32" t="s">
        <v>178</v>
      </c>
      <c r="F5508" s="32" t="s">
        <v>157</v>
      </c>
      <c r="G5508" s="57">
        <v>0</v>
      </c>
      <c r="H5508" s="145"/>
      <c r="I5508" s="144">
        <v>0</v>
      </c>
      <c r="J5508" s="146">
        <f t="shared" si="63"/>
        <v>0</v>
      </c>
    </row>
    <row r="5509" spans="1:10" x14ac:dyDescent="0.3">
      <c r="A5509" s="32">
        <v>2015</v>
      </c>
      <c r="B5509" s="32" t="s">
        <v>87</v>
      </c>
      <c r="C5509" s="32" t="str">
        <f>VLOOKUP(B5509,lookup!A:C,3,FALSE)</f>
        <v>Non Metropolitan Fire Authorities</v>
      </c>
      <c r="D5509" s="32" t="str">
        <f>VLOOKUP(B5509,lookup!A:D,4,FALSE)</f>
        <v>E31000026</v>
      </c>
      <c r="E5509" s="32" t="s">
        <v>179</v>
      </c>
      <c r="F5509" s="32" t="s">
        <v>157</v>
      </c>
      <c r="G5509" s="57">
        <v>2</v>
      </c>
      <c r="H5509" s="145"/>
      <c r="I5509" s="144">
        <v>2</v>
      </c>
      <c r="J5509" s="146">
        <f t="shared" si="63"/>
        <v>0</v>
      </c>
    </row>
    <row r="5510" spans="1:10" x14ac:dyDescent="0.3">
      <c r="A5510" s="32">
        <v>2015</v>
      </c>
      <c r="B5510" s="32" t="s">
        <v>87</v>
      </c>
      <c r="C5510" s="32" t="str">
        <f>VLOOKUP(B5510,lookup!A:C,3,FALSE)</f>
        <v>Non Metropolitan Fire Authorities</v>
      </c>
      <c r="D5510" s="32" t="str">
        <f>VLOOKUP(B5510,lookup!A:D,4,FALSE)</f>
        <v>E31000026</v>
      </c>
      <c r="E5510" s="32" t="s">
        <v>1087</v>
      </c>
      <c r="F5510" s="32" t="s">
        <v>157</v>
      </c>
      <c r="G5510" s="57">
        <v>0</v>
      </c>
      <c r="H5510" s="145"/>
      <c r="I5510" s="144">
        <v>0</v>
      </c>
      <c r="J5510" s="146">
        <f t="shared" si="63"/>
        <v>0</v>
      </c>
    </row>
    <row r="5511" spans="1:10" x14ac:dyDescent="0.3">
      <c r="A5511" s="32">
        <v>2015</v>
      </c>
      <c r="B5511" s="32" t="s">
        <v>87</v>
      </c>
      <c r="C5511" s="32" t="str">
        <f>VLOOKUP(B5511,lookup!A:C,3,FALSE)</f>
        <v>Non Metropolitan Fire Authorities</v>
      </c>
      <c r="D5511" s="32" t="str">
        <f>VLOOKUP(B5511,lookup!A:D,4,FALSE)</f>
        <v>E31000026</v>
      </c>
      <c r="E5511" s="32" t="s">
        <v>176</v>
      </c>
      <c r="F5511" s="32" t="s">
        <v>157</v>
      </c>
      <c r="G5511" s="57">
        <v>78</v>
      </c>
      <c r="H5511" s="145"/>
      <c r="I5511" s="144">
        <v>78</v>
      </c>
      <c r="J5511" s="146">
        <f t="shared" si="63"/>
        <v>0</v>
      </c>
    </row>
    <row r="5512" spans="1:10" x14ac:dyDescent="0.3">
      <c r="A5512" s="32">
        <v>2015</v>
      </c>
      <c r="B5512" s="32" t="s">
        <v>87</v>
      </c>
      <c r="C5512" s="32" t="str">
        <f>VLOOKUP(B5512,lookup!A:C,3,FALSE)</f>
        <v>Non Metropolitan Fire Authorities</v>
      </c>
      <c r="D5512" s="32" t="str">
        <f>VLOOKUP(B5512,lookup!A:D,4,FALSE)</f>
        <v>E31000026</v>
      </c>
      <c r="E5512" s="32" t="s">
        <v>175</v>
      </c>
      <c r="F5512" s="32" t="s">
        <v>158</v>
      </c>
      <c r="G5512" s="57">
        <v>357</v>
      </c>
      <c r="H5512" s="145"/>
      <c r="I5512" s="144">
        <v>357</v>
      </c>
      <c r="J5512" s="146">
        <f t="shared" si="63"/>
        <v>0</v>
      </c>
    </row>
    <row r="5513" spans="1:10" x14ac:dyDescent="0.3">
      <c r="A5513" s="32">
        <v>2015</v>
      </c>
      <c r="B5513" s="32" t="s">
        <v>87</v>
      </c>
      <c r="C5513" s="32" t="str">
        <f>VLOOKUP(B5513,lookup!A:C,3,FALSE)</f>
        <v>Non Metropolitan Fire Authorities</v>
      </c>
      <c r="D5513" s="32" t="str">
        <f>VLOOKUP(B5513,lookup!A:D,4,FALSE)</f>
        <v>E31000026</v>
      </c>
      <c r="E5513" s="32" t="s">
        <v>177</v>
      </c>
      <c r="F5513" s="32" t="s">
        <v>158</v>
      </c>
      <c r="G5513" s="57">
        <v>2</v>
      </c>
      <c r="H5513" s="145"/>
      <c r="I5513" s="144">
        <v>2</v>
      </c>
      <c r="J5513" s="146">
        <f t="shared" si="63"/>
        <v>0</v>
      </c>
    </row>
    <row r="5514" spans="1:10" x14ac:dyDescent="0.3">
      <c r="A5514" s="32">
        <v>2015</v>
      </c>
      <c r="B5514" s="32" t="s">
        <v>87</v>
      </c>
      <c r="C5514" s="32" t="str">
        <f>VLOOKUP(B5514,lookup!A:C,3,FALSE)</f>
        <v>Non Metropolitan Fire Authorities</v>
      </c>
      <c r="D5514" s="32" t="str">
        <f>VLOOKUP(B5514,lookup!A:D,4,FALSE)</f>
        <v>E31000026</v>
      </c>
      <c r="E5514" s="32" t="s">
        <v>178</v>
      </c>
      <c r="F5514" s="32" t="s">
        <v>158</v>
      </c>
      <c r="G5514" s="57">
        <v>0</v>
      </c>
      <c r="H5514" s="145"/>
      <c r="I5514" s="144">
        <v>0</v>
      </c>
      <c r="J5514" s="146">
        <f t="shared" si="63"/>
        <v>0</v>
      </c>
    </row>
    <row r="5515" spans="1:10" x14ac:dyDescent="0.3">
      <c r="A5515" s="32">
        <v>2015</v>
      </c>
      <c r="B5515" s="32" t="s">
        <v>87</v>
      </c>
      <c r="C5515" s="32" t="str">
        <f>VLOOKUP(B5515,lookup!A:C,3,FALSE)</f>
        <v>Non Metropolitan Fire Authorities</v>
      </c>
      <c r="D5515" s="32" t="str">
        <f>VLOOKUP(B5515,lookup!A:D,4,FALSE)</f>
        <v>E31000026</v>
      </c>
      <c r="E5515" s="32" t="s">
        <v>179</v>
      </c>
      <c r="F5515" s="32" t="s">
        <v>158</v>
      </c>
      <c r="G5515" s="57">
        <v>1</v>
      </c>
      <c r="H5515" s="145"/>
      <c r="I5515" s="144">
        <v>1</v>
      </c>
      <c r="J5515" s="146">
        <f t="shared" si="63"/>
        <v>0</v>
      </c>
    </row>
    <row r="5516" spans="1:10" x14ac:dyDescent="0.3">
      <c r="A5516" s="32">
        <v>2015</v>
      </c>
      <c r="B5516" s="32" t="s">
        <v>87</v>
      </c>
      <c r="C5516" s="32" t="str">
        <f>VLOOKUP(B5516,lookup!A:C,3,FALSE)</f>
        <v>Non Metropolitan Fire Authorities</v>
      </c>
      <c r="D5516" s="32" t="str">
        <f>VLOOKUP(B5516,lookup!A:D,4,FALSE)</f>
        <v>E31000026</v>
      </c>
      <c r="E5516" s="32" t="s">
        <v>1087</v>
      </c>
      <c r="F5516" s="32" t="s">
        <v>158</v>
      </c>
      <c r="G5516" s="57">
        <v>0</v>
      </c>
      <c r="H5516" s="145"/>
      <c r="I5516" s="144">
        <v>0</v>
      </c>
      <c r="J5516" s="146">
        <f t="shared" si="63"/>
        <v>0</v>
      </c>
    </row>
    <row r="5517" spans="1:10" x14ac:dyDescent="0.3">
      <c r="A5517" s="32">
        <v>2015</v>
      </c>
      <c r="B5517" s="32" t="s">
        <v>87</v>
      </c>
      <c r="C5517" s="32" t="str">
        <f>VLOOKUP(B5517,lookup!A:C,3,FALSE)</f>
        <v>Non Metropolitan Fire Authorities</v>
      </c>
      <c r="D5517" s="32" t="str">
        <f>VLOOKUP(B5517,lookup!A:D,4,FALSE)</f>
        <v>E31000026</v>
      </c>
      <c r="E5517" s="32" t="s">
        <v>176</v>
      </c>
      <c r="F5517" s="32" t="s">
        <v>158</v>
      </c>
      <c r="G5517" s="57">
        <v>134</v>
      </c>
      <c r="H5517" s="145"/>
      <c r="I5517" s="144">
        <v>134</v>
      </c>
      <c r="J5517" s="146">
        <f t="shared" si="63"/>
        <v>0</v>
      </c>
    </row>
    <row r="5518" spans="1:10" x14ac:dyDescent="0.3">
      <c r="A5518" s="32">
        <v>2015</v>
      </c>
      <c r="B5518" s="32" t="s">
        <v>87</v>
      </c>
      <c r="C5518" s="32" t="str">
        <f>VLOOKUP(B5518,lookup!A:C,3,FALSE)</f>
        <v>Non Metropolitan Fire Authorities</v>
      </c>
      <c r="D5518" s="32" t="str">
        <f>VLOOKUP(B5518,lookup!A:D,4,FALSE)</f>
        <v>E31000026</v>
      </c>
      <c r="E5518" s="32" t="s">
        <v>175</v>
      </c>
      <c r="F5518" s="32" t="s">
        <v>149</v>
      </c>
      <c r="G5518" s="57">
        <v>14</v>
      </c>
      <c r="H5518" s="145"/>
      <c r="I5518" s="144">
        <v>14</v>
      </c>
      <c r="J5518" s="146">
        <f t="shared" si="63"/>
        <v>0</v>
      </c>
    </row>
    <row r="5519" spans="1:10" x14ac:dyDescent="0.3">
      <c r="A5519" s="32">
        <v>2015</v>
      </c>
      <c r="B5519" s="32" t="s">
        <v>87</v>
      </c>
      <c r="C5519" s="32" t="str">
        <f>VLOOKUP(B5519,lookup!A:C,3,FALSE)</f>
        <v>Non Metropolitan Fire Authorities</v>
      </c>
      <c r="D5519" s="32" t="str">
        <f>VLOOKUP(B5519,lookup!A:D,4,FALSE)</f>
        <v>E31000026</v>
      </c>
      <c r="E5519" s="32" t="s">
        <v>177</v>
      </c>
      <c r="F5519" s="32" t="s">
        <v>149</v>
      </c>
      <c r="G5519" s="57">
        <v>0</v>
      </c>
      <c r="H5519" s="145"/>
      <c r="I5519" s="144">
        <v>0</v>
      </c>
      <c r="J5519" s="146">
        <f t="shared" si="63"/>
        <v>0</v>
      </c>
    </row>
    <row r="5520" spans="1:10" x14ac:dyDescent="0.3">
      <c r="A5520" s="32">
        <v>2015</v>
      </c>
      <c r="B5520" s="32" t="s">
        <v>87</v>
      </c>
      <c r="C5520" s="32" t="str">
        <f>VLOOKUP(B5520,lookup!A:C,3,FALSE)</f>
        <v>Non Metropolitan Fire Authorities</v>
      </c>
      <c r="D5520" s="32" t="str">
        <f>VLOOKUP(B5520,lookup!A:D,4,FALSE)</f>
        <v>E31000026</v>
      </c>
      <c r="E5520" s="32" t="s">
        <v>178</v>
      </c>
      <c r="F5520" s="32" t="s">
        <v>149</v>
      </c>
      <c r="G5520" s="57">
        <v>0</v>
      </c>
      <c r="H5520" s="145"/>
      <c r="I5520" s="144">
        <v>0</v>
      </c>
      <c r="J5520" s="146">
        <f t="shared" si="63"/>
        <v>0</v>
      </c>
    </row>
    <row r="5521" spans="1:10" x14ac:dyDescent="0.3">
      <c r="A5521" s="32">
        <v>2015</v>
      </c>
      <c r="B5521" s="32" t="s">
        <v>87</v>
      </c>
      <c r="C5521" s="32" t="str">
        <f>VLOOKUP(B5521,lookup!A:C,3,FALSE)</f>
        <v>Non Metropolitan Fire Authorities</v>
      </c>
      <c r="D5521" s="32" t="str">
        <f>VLOOKUP(B5521,lookup!A:D,4,FALSE)</f>
        <v>E31000026</v>
      </c>
      <c r="E5521" s="32" t="s">
        <v>179</v>
      </c>
      <c r="F5521" s="32" t="s">
        <v>149</v>
      </c>
      <c r="G5521" s="57">
        <v>0</v>
      </c>
      <c r="H5521" s="145"/>
      <c r="I5521" s="144">
        <v>0</v>
      </c>
      <c r="J5521" s="146">
        <f t="shared" si="63"/>
        <v>0</v>
      </c>
    </row>
    <row r="5522" spans="1:10" x14ac:dyDescent="0.3">
      <c r="A5522" s="32">
        <v>2015</v>
      </c>
      <c r="B5522" s="32" t="s">
        <v>87</v>
      </c>
      <c r="C5522" s="32" t="str">
        <f>VLOOKUP(B5522,lookup!A:C,3,FALSE)</f>
        <v>Non Metropolitan Fire Authorities</v>
      </c>
      <c r="D5522" s="32" t="str">
        <f>VLOOKUP(B5522,lookup!A:D,4,FALSE)</f>
        <v>E31000026</v>
      </c>
      <c r="E5522" s="32" t="s">
        <v>1087</v>
      </c>
      <c r="F5522" s="32" t="s">
        <v>149</v>
      </c>
      <c r="G5522" s="57">
        <v>0</v>
      </c>
      <c r="H5522" s="145"/>
      <c r="I5522" s="144">
        <v>0</v>
      </c>
      <c r="J5522" s="146">
        <f t="shared" si="63"/>
        <v>0</v>
      </c>
    </row>
    <row r="5523" spans="1:10" x14ac:dyDescent="0.3">
      <c r="A5523" s="32">
        <v>2015</v>
      </c>
      <c r="B5523" s="32" t="s">
        <v>87</v>
      </c>
      <c r="C5523" s="32" t="str">
        <f>VLOOKUP(B5523,lookup!A:C,3,FALSE)</f>
        <v>Non Metropolitan Fire Authorities</v>
      </c>
      <c r="D5523" s="32" t="str">
        <f>VLOOKUP(B5523,lookup!A:D,4,FALSE)</f>
        <v>E31000026</v>
      </c>
      <c r="E5523" s="32" t="s">
        <v>176</v>
      </c>
      <c r="F5523" s="32" t="s">
        <v>149</v>
      </c>
      <c r="G5523" s="57">
        <v>7</v>
      </c>
      <c r="H5523" s="145"/>
      <c r="I5523" s="144">
        <v>7</v>
      </c>
      <c r="J5523" s="146">
        <f t="shared" si="63"/>
        <v>0</v>
      </c>
    </row>
    <row r="5524" spans="1:10" x14ac:dyDescent="0.3">
      <c r="A5524" s="32">
        <v>2015</v>
      </c>
      <c r="B5524" s="32" t="s">
        <v>87</v>
      </c>
      <c r="C5524" s="32" t="str">
        <f>VLOOKUP(B5524,lookup!A:C,3,FALSE)</f>
        <v>Non Metropolitan Fire Authorities</v>
      </c>
      <c r="D5524" s="32" t="str">
        <f>VLOOKUP(B5524,lookup!A:D,4,FALSE)</f>
        <v>E31000026</v>
      </c>
      <c r="E5524" s="32" t="s">
        <v>175</v>
      </c>
      <c r="F5524" s="32" t="s">
        <v>150</v>
      </c>
      <c r="G5524" s="57">
        <v>80</v>
      </c>
      <c r="H5524" s="145"/>
      <c r="I5524" s="144">
        <v>80</v>
      </c>
      <c r="J5524" s="146">
        <f t="shared" si="63"/>
        <v>0</v>
      </c>
    </row>
    <row r="5525" spans="1:10" x14ac:dyDescent="0.3">
      <c r="A5525" s="32">
        <v>2015</v>
      </c>
      <c r="B5525" s="32" t="s">
        <v>87</v>
      </c>
      <c r="C5525" s="32" t="str">
        <f>VLOOKUP(B5525,lookup!A:C,3,FALSE)</f>
        <v>Non Metropolitan Fire Authorities</v>
      </c>
      <c r="D5525" s="32" t="str">
        <f>VLOOKUP(B5525,lookup!A:D,4,FALSE)</f>
        <v>E31000026</v>
      </c>
      <c r="E5525" s="32" t="s">
        <v>177</v>
      </c>
      <c r="F5525" s="32" t="s">
        <v>150</v>
      </c>
      <c r="G5525" s="57">
        <v>1</v>
      </c>
      <c r="H5525" s="145"/>
      <c r="I5525" s="144">
        <v>1</v>
      </c>
      <c r="J5525" s="146">
        <f t="shared" si="63"/>
        <v>0</v>
      </c>
    </row>
    <row r="5526" spans="1:10" x14ac:dyDescent="0.3">
      <c r="A5526" s="32">
        <v>2015</v>
      </c>
      <c r="B5526" s="32" t="s">
        <v>87</v>
      </c>
      <c r="C5526" s="32" t="str">
        <f>VLOOKUP(B5526,lookup!A:C,3,FALSE)</f>
        <v>Non Metropolitan Fire Authorities</v>
      </c>
      <c r="D5526" s="32" t="str">
        <f>VLOOKUP(B5526,lookup!A:D,4,FALSE)</f>
        <v>E31000026</v>
      </c>
      <c r="E5526" s="32" t="s">
        <v>178</v>
      </c>
      <c r="F5526" s="32" t="s">
        <v>150</v>
      </c>
      <c r="G5526" s="57">
        <v>0</v>
      </c>
      <c r="H5526" s="145"/>
      <c r="I5526" s="144">
        <v>0</v>
      </c>
      <c r="J5526" s="146">
        <f t="shared" si="63"/>
        <v>0</v>
      </c>
    </row>
    <row r="5527" spans="1:10" x14ac:dyDescent="0.3">
      <c r="A5527" s="32">
        <v>2015</v>
      </c>
      <c r="B5527" s="32" t="s">
        <v>87</v>
      </c>
      <c r="C5527" s="32" t="str">
        <f>VLOOKUP(B5527,lookup!A:C,3,FALSE)</f>
        <v>Non Metropolitan Fire Authorities</v>
      </c>
      <c r="D5527" s="32" t="str">
        <f>VLOOKUP(B5527,lookup!A:D,4,FALSE)</f>
        <v>E31000026</v>
      </c>
      <c r="E5527" s="32" t="s">
        <v>179</v>
      </c>
      <c r="F5527" s="32" t="s">
        <v>150</v>
      </c>
      <c r="G5527" s="57">
        <v>0</v>
      </c>
      <c r="H5527" s="145"/>
      <c r="I5527" s="144">
        <v>0</v>
      </c>
      <c r="J5527" s="146">
        <f t="shared" si="63"/>
        <v>0</v>
      </c>
    </row>
    <row r="5528" spans="1:10" x14ac:dyDescent="0.3">
      <c r="A5528" s="32">
        <v>2015</v>
      </c>
      <c r="B5528" s="32" t="s">
        <v>87</v>
      </c>
      <c r="C5528" s="32" t="str">
        <f>VLOOKUP(B5528,lookup!A:C,3,FALSE)</f>
        <v>Non Metropolitan Fire Authorities</v>
      </c>
      <c r="D5528" s="32" t="str">
        <f>VLOOKUP(B5528,lookup!A:D,4,FALSE)</f>
        <v>E31000026</v>
      </c>
      <c r="E5528" s="32" t="s">
        <v>1087</v>
      </c>
      <c r="F5528" s="32" t="s">
        <v>150</v>
      </c>
      <c r="G5528" s="57">
        <v>0</v>
      </c>
      <c r="H5528" s="145"/>
      <c r="I5528" s="144">
        <v>0</v>
      </c>
      <c r="J5528" s="146">
        <f t="shared" si="63"/>
        <v>0</v>
      </c>
    </row>
    <row r="5529" spans="1:10" x14ac:dyDescent="0.3">
      <c r="A5529" s="32">
        <v>2015</v>
      </c>
      <c r="B5529" s="32" t="s">
        <v>87</v>
      </c>
      <c r="C5529" s="32" t="str">
        <f>VLOOKUP(B5529,lookup!A:C,3,FALSE)</f>
        <v>Non Metropolitan Fire Authorities</v>
      </c>
      <c r="D5529" s="32" t="str">
        <f>VLOOKUP(B5529,lookup!A:D,4,FALSE)</f>
        <v>E31000026</v>
      </c>
      <c r="E5529" s="32" t="s">
        <v>176</v>
      </c>
      <c r="F5529" s="32" t="s">
        <v>150</v>
      </c>
      <c r="G5529" s="57">
        <v>20</v>
      </c>
      <c r="H5529" s="145"/>
      <c r="I5529" s="144">
        <v>20</v>
      </c>
      <c r="J5529" s="146">
        <f t="shared" si="63"/>
        <v>0</v>
      </c>
    </row>
    <row r="5530" spans="1:10" x14ac:dyDescent="0.3">
      <c r="A5530" s="32">
        <v>2015</v>
      </c>
      <c r="B5530" s="32" t="s">
        <v>90</v>
      </c>
      <c r="C5530" s="32" t="str">
        <f>VLOOKUP(B5530,lookup!A:C,3,FALSE)</f>
        <v>Non Metropolitan Fire Authorities</v>
      </c>
      <c r="D5530" s="32" t="str">
        <f>VLOOKUP(B5530,lookup!A:D,4,FALSE)</f>
        <v>E31000027</v>
      </c>
      <c r="E5530" s="32" t="s">
        <v>175</v>
      </c>
      <c r="F5530" s="32" t="s">
        <v>157</v>
      </c>
      <c r="G5530" s="57">
        <v>258</v>
      </c>
      <c r="H5530" s="145"/>
      <c r="I5530" s="144">
        <v>258</v>
      </c>
      <c r="J5530" s="146">
        <f t="shared" si="63"/>
        <v>0</v>
      </c>
    </row>
    <row r="5531" spans="1:10" x14ac:dyDescent="0.3">
      <c r="A5531" s="32">
        <v>2015</v>
      </c>
      <c r="B5531" s="32" t="s">
        <v>90</v>
      </c>
      <c r="C5531" s="32" t="str">
        <f>VLOOKUP(B5531,lookup!A:C,3,FALSE)</f>
        <v>Non Metropolitan Fire Authorities</v>
      </c>
      <c r="D5531" s="32" t="str">
        <f>VLOOKUP(B5531,lookup!A:D,4,FALSE)</f>
        <v>E31000027</v>
      </c>
      <c r="E5531" s="32" t="s">
        <v>177</v>
      </c>
      <c r="F5531" s="32" t="s">
        <v>157</v>
      </c>
      <c r="G5531" s="57">
        <v>1</v>
      </c>
      <c r="H5531" s="145"/>
      <c r="I5531" s="144">
        <v>1</v>
      </c>
      <c r="J5531" s="146">
        <f t="shared" si="63"/>
        <v>0</v>
      </c>
    </row>
    <row r="5532" spans="1:10" x14ac:dyDescent="0.3">
      <c r="A5532" s="32">
        <v>2015</v>
      </c>
      <c r="B5532" s="32" t="s">
        <v>90</v>
      </c>
      <c r="C5532" s="32" t="str">
        <f>VLOOKUP(B5532,lookup!A:C,3,FALSE)</f>
        <v>Non Metropolitan Fire Authorities</v>
      </c>
      <c r="D5532" s="32" t="str">
        <f>VLOOKUP(B5532,lookup!A:D,4,FALSE)</f>
        <v>E31000027</v>
      </c>
      <c r="E5532" s="32" t="s">
        <v>178</v>
      </c>
      <c r="F5532" s="32" t="s">
        <v>157</v>
      </c>
      <c r="G5532" s="57">
        <v>0</v>
      </c>
      <c r="H5532" s="145"/>
      <c r="I5532" s="144">
        <v>0</v>
      </c>
      <c r="J5532" s="146">
        <f t="shared" si="63"/>
        <v>0</v>
      </c>
    </row>
    <row r="5533" spans="1:10" x14ac:dyDescent="0.3">
      <c r="A5533" s="32">
        <v>2015</v>
      </c>
      <c r="B5533" s="32" t="s">
        <v>90</v>
      </c>
      <c r="C5533" s="32" t="str">
        <f>VLOOKUP(B5533,lookup!A:C,3,FALSE)</f>
        <v>Non Metropolitan Fire Authorities</v>
      </c>
      <c r="D5533" s="32" t="str">
        <f>VLOOKUP(B5533,lookup!A:D,4,FALSE)</f>
        <v>E31000027</v>
      </c>
      <c r="E5533" s="32" t="s">
        <v>179</v>
      </c>
      <c r="F5533" s="32" t="s">
        <v>157</v>
      </c>
      <c r="G5533" s="57">
        <v>0</v>
      </c>
      <c r="H5533" s="145"/>
      <c r="I5533" s="144">
        <v>0</v>
      </c>
      <c r="J5533" s="146">
        <f t="shared" si="63"/>
        <v>0</v>
      </c>
    </row>
    <row r="5534" spans="1:10" x14ac:dyDescent="0.3">
      <c r="A5534" s="32">
        <v>2015</v>
      </c>
      <c r="B5534" s="32" t="s">
        <v>90</v>
      </c>
      <c r="C5534" s="32" t="str">
        <f>VLOOKUP(B5534,lookup!A:C,3,FALSE)</f>
        <v>Non Metropolitan Fire Authorities</v>
      </c>
      <c r="D5534" s="32" t="str">
        <f>VLOOKUP(B5534,lookup!A:D,4,FALSE)</f>
        <v>E31000027</v>
      </c>
      <c r="E5534" s="32" t="s">
        <v>1087</v>
      </c>
      <c r="F5534" s="32" t="s">
        <v>157</v>
      </c>
      <c r="G5534" s="57">
        <v>0</v>
      </c>
      <c r="H5534" s="145"/>
      <c r="I5534" s="144">
        <v>0</v>
      </c>
      <c r="J5534" s="146">
        <f t="shared" si="63"/>
        <v>0</v>
      </c>
    </row>
    <row r="5535" spans="1:10" x14ac:dyDescent="0.3">
      <c r="A5535" s="32">
        <v>2015</v>
      </c>
      <c r="B5535" s="32" t="s">
        <v>90</v>
      </c>
      <c r="C5535" s="32" t="str">
        <f>VLOOKUP(B5535,lookup!A:C,3,FALSE)</f>
        <v>Non Metropolitan Fire Authorities</v>
      </c>
      <c r="D5535" s="32" t="str">
        <f>VLOOKUP(B5535,lookup!A:D,4,FALSE)</f>
        <v>E31000027</v>
      </c>
      <c r="E5535" s="32" t="s">
        <v>176</v>
      </c>
      <c r="F5535" s="32" t="s">
        <v>157</v>
      </c>
      <c r="G5535" s="57">
        <v>57</v>
      </c>
      <c r="H5535" s="145"/>
      <c r="I5535" s="144">
        <v>57</v>
      </c>
      <c r="J5535" s="146">
        <f t="shared" si="63"/>
        <v>0</v>
      </c>
    </row>
    <row r="5536" spans="1:10" x14ac:dyDescent="0.3">
      <c r="A5536" s="32">
        <v>2015</v>
      </c>
      <c r="B5536" s="32" t="s">
        <v>90</v>
      </c>
      <c r="C5536" s="32" t="str">
        <f>VLOOKUP(B5536,lookup!A:C,3,FALSE)</f>
        <v>Non Metropolitan Fire Authorities</v>
      </c>
      <c r="D5536" s="32" t="str">
        <f>VLOOKUP(B5536,lookup!A:D,4,FALSE)</f>
        <v>E31000027</v>
      </c>
      <c r="E5536" s="32" t="s">
        <v>175</v>
      </c>
      <c r="F5536" s="32" t="s">
        <v>158</v>
      </c>
      <c r="G5536" s="57">
        <v>306</v>
      </c>
      <c r="H5536" s="145"/>
      <c r="I5536" s="144">
        <v>306</v>
      </c>
      <c r="J5536" s="146">
        <f t="shared" si="63"/>
        <v>0</v>
      </c>
    </row>
    <row r="5537" spans="1:10" x14ac:dyDescent="0.3">
      <c r="A5537" s="32">
        <v>2015</v>
      </c>
      <c r="B5537" s="32" t="s">
        <v>90</v>
      </c>
      <c r="C5537" s="32" t="str">
        <f>VLOOKUP(B5537,lookup!A:C,3,FALSE)</f>
        <v>Non Metropolitan Fire Authorities</v>
      </c>
      <c r="D5537" s="32" t="str">
        <f>VLOOKUP(B5537,lookup!A:D,4,FALSE)</f>
        <v>E31000027</v>
      </c>
      <c r="E5537" s="32" t="s">
        <v>177</v>
      </c>
      <c r="F5537" s="32" t="s">
        <v>158</v>
      </c>
      <c r="G5537" s="57">
        <v>0</v>
      </c>
      <c r="H5537" s="145"/>
      <c r="I5537" s="144">
        <v>0</v>
      </c>
      <c r="J5537" s="146">
        <f t="shared" si="63"/>
        <v>0</v>
      </c>
    </row>
    <row r="5538" spans="1:10" x14ac:dyDescent="0.3">
      <c r="A5538" s="32">
        <v>2015</v>
      </c>
      <c r="B5538" s="32" t="s">
        <v>90</v>
      </c>
      <c r="C5538" s="32" t="str">
        <f>VLOOKUP(B5538,lookup!A:C,3,FALSE)</f>
        <v>Non Metropolitan Fire Authorities</v>
      </c>
      <c r="D5538" s="32" t="str">
        <f>VLOOKUP(B5538,lookup!A:D,4,FALSE)</f>
        <v>E31000027</v>
      </c>
      <c r="E5538" s="32" t="s">
        <v>178</v>
      </c>
      <c r="F5538" s="32" t="s">
        <v>158</v>
      </c>
      <c r="G5538" s="57">
        <v>1</v>
      </c>
      <c r="H5538" s="145"/>
      <c r="I5538" s="144">
        <v>1</v>
      </c>
      <c r="J5538" s="146">
        <f t="shared" si="63"/>
        <v>0</v>
      </c>
    </row>
    <row r="5539" spans="1:10" x14ac:dyDescent="0.3">
      <c r="A5539" s="32">
        <v>2015</v>
      </c>
      <c r="B5539" s="32" t="s">
        <v>90</v>
      </c>
      <c r="C5539" s="32" t="str">
        <f>VLOOKUP(B5539,lookup!A:C,3,FALSE)</f>
        <v>Non Metropolitan Fire Authorities</v>
      </c>
      <c r="D5539" s="32" t="str">
        <f>VLOOKUP(B5539,lookup!A:D,4,FALSE)</f>
        <v>E31000027</v>
      </c>
      <c r="E5539" s="32" t="s">
        <v>179</v>
      </c>
      <c r="F5539" s="32" t="s">
        <v>158</v>
      </c>
      <c r="G5539" s="57">
        <v>0</v>
      </c>
      <c r="H5539" s="145"/>
      <c r="I5539" s="144">
        <v>0</v>
      </c>
      <c r="J5539" s="146">
        <f t="shared" si="63"/>
        <v>0</v>
      </c>
    </row>
    <row r="5540" spans="1:10" x14ac:dyDescent="0.3">
      <c r="A5540" s="32">
        <v>2015</v>
      </c>
      <c r="B5540" s="32" t="s">
        <v>90</v>
      </c>
      <c r="C5540" s="32" t="str">
        <f>VLOOKUP(B5540,lookup!A:C,3,FALSE)</f>
        <v>Non Metropolitan Fire Authorities</v>
      </c>
      <c r="D5540" s="32" t="str">
        <f>VLOOKUP(B5540,lookup!A:D,4,FALSE)</f>
        <v>E31000027</v>
      </c>
      <c r="E5540" s="32" t="s">
        <v>1087</v>
      </c>
      <c r="F5540" s="32" t="s">
        <v>158</v>
      </c>
      <c r="G5540" s="57">
        <v>0</v>
      </c>
      <c r="H5540" s="145"/>
      <c r="I5540" s="144">
        <v>0</v>
      </c>
      <c r="J5540" s="146">
        <f t="shared" si="63"/>
        <v>0</v>
      </c>
    </row>
    <row r="5541" spans="1:10" x14ac:dyDescent="0.3">
      <c r="A5541" s="32">
        <v>2015</v>
      </c>
      <c r="B5541" s="32" t="s">
        <v>90</v>
      </c>
      <c r="C5541" s="32" t="str">
        <f>VLOOKUP(B5541,lookup!A:C,3,FALSE)</f>
        <v>Non Metropolitan Fire Authorities</v>
      </c>
      <c r="D5541" s="32" t="str">
        <f>VLOOKUP(B5541,lookup!A:D,4,FALSE)</f>
        <v>E31000027</v>
      </c>
      <c r="E5541" s="32" t="s">
        <v>176</v>
      </c>
      <c r="F5541" s="32" t="s">
        <v>158</v>
      </c>
      <c r="G5541" s="57">
        <v>61</v>
      </c>
      <c r="H5541" s="145"/>
      <c r="I5541" s="144">
        <v>61</v>
      </c>
      <c r="J5541" s="146">
        <f t="shared" si="63"/>
        <v>0</v>
      </c>
    </row>
    <row r="5542" spans="1:10" x14ac:dyDescent="0.3">
      <c r="A5542" s="32">
        <v>2015</v>
      </c>
      <c r="B5542" s="32" t="s">
        <v>90</v>
      </c>
      <c r="C5542" s="32" t="str">
        <f>VLOOKUP(B5542,lookup!A:C,3,FALSE)</f>
        <v>Non Metropolitan Fire Authorities</v>
      </c>
      <c r="D5542" s="32" t="str">
        <f>VLOOKUP(B5542,lookup!A:D,4,FALSE)</f>
        <v>E31000027</v>
      </c>
      <c r="E5542" s="32" t="s">
        <v>175</v>
      </c>
      <c r="F5542" s="32" t="s">
        <v>149</v>
      </c>
      <c r="G5542" s="57">
        <v>23</v>
      </c>
      <c r="H5542" s="145"/>
      <c r="I5542" s="144">
        <v>23</v>
      </c>
      <c r="J5542" s="146">
        <f t="shared" si="63"/>
        <v>0</v>
      </c>
    </row>
    <row r="5543" spans="1:10" x14ac:dyDescent="0.3">
      <c r="A5543" s="32">
        <v>2015</v>
      </c>
      <c r="B5543" s="32" t="s">
        <v>90</v>
      </c>
      <c r="C5543" s="32" t="str">
        <f>VLOOKUP(B5543,lookup!A:C,3,FALSE)</f>
        <v>Non Metropolitan Fire Authorities</v>
      </c>
      <c r="D5543" s="32" t="str">
        <f>VLOOKUP(B5543,lookup!A:D,4,FALSE)</f>
        <v>E31000027</v>
      </c>
      <c r="E5543" s="32" t="s">
        <v>177</v>
      </c>
      <c r="F5543" s="32" t="s">
        <v>149</v>
      </c>
      <c r="G5543" s="57">
        <v>0</v>
      </c>
      <c r="H5543" s="145"/>
      <c r="I5543" s="144">
        <v>0</v>
      </c>
      <c r="J5543" s="146">
        <f t="shared" si="63"/>
        <v>0</v>
      </c>
    </row>
    <row r="5544" spans="1:10" x14ac:dyDescent="0.3">
      <c r="A5544" s="32">
        <v>2015</v>
      </c>
      <c r="B5544" s="32" t="s">
        <v>90</v>
      </c>
      <c r="C5544" s="32" t="str">
        <f>VLOOKUP(B5544,lookup!A:C,3,FALSE)</f>
        <v>Non Metropolitan Fire Authorities</v>
      </c>
      <c r="D5544" s="32" t="str">
        <f>VLOOKUP(B5544,lookup!A:D,4,FALSE)</f>
        <v>E31000027</v>
      </c>
      <c r="E5544" s="32" t="s">
        <v>178</v>
      </c>
      <c r="F5544" s="32" t="s">
        <v>149</v>
      </c>
      <c r="G5544" s="57">
        <v>0</v>
      </c>
      <c r="H5544" s="145"/>
      <c r="I5544" s="144">
        <v>0</v>
      </c>
      <c r="J5544" s="146">
        <f t="shared" si="63"/>
        <v>0</v>
      </c>
    </row>
    <row r="5545" spans="1:10" x14ac:dyDescent="0.3">
      <c r="A5545" s="32">
        <v>2015</v>
      </c>
      <c r="B5545" s="32" t="s">
        <v>90</v>
      </c>
      <c r="C5545" s="32" t="str">
        <f>VLOOKUP(B5545,lookup!A:C,3,FALSE)</f>
        <v>Non Metropolitan Fire Authorities</v>
      </c>
      <c r="D5545" s="32" t="str">
        <f>VLOOKUP(B5545,lookup!A:D,4,FALSE)</f>
        <v>E31000027</v>
      </c>
      <c r="E5545" s="32" t="s">
        <v>179</v>
      </c>
      <c r="F5545" s="32" t="s">
        <v>149</v>
      </c>
      <c r="G5545" s="57">
        <v>0</v>
      </c>
      <c r="H5545" s="145"/>
      <c r="I5545" s="144">
        <v>0</v>
      </c>
      <c r="J5545" s="146">
        <f t="shared" si="63"/>
        <v>0</v>
      </c>
    </row>
    <row r="5546" spans="1:10" x14ac:dyDescent="0.3">
      <c r="A5546" s="32">
        <v>2015</v>
      </c>
      <c r="B5546" s="32" t="s">
        <v>90</v>
      </c>
      <c r="C5546" s="32" t="str">
        <f>VLOOKUP(B5546,lookup!A:C,3,FALSE)</f>
        <v>Non Metropolitan Fire Authorities</v>
      </c>
      <c r="D5546" s="32" t="str">
        <f>VLOOKUP(B5546,lookup!A:D,4,FALSE)</f>
        <v>E31000027</v>
      </c>
      <c r="E5546" s="32" t="s">
        <v>1087</v>
      </c>
      <c r="F5546" s="32" t="s">
        <v>149</v>
      </c>
      <c r="G5546" s="57">
        <v>0</v>
      </c>
      <c r="H5546" s="145"/>
      <c r="I5546" s="144">
        <v>0</v>
      </c>
      <c r="J5546" s="146">
        <f t="shared" si="63"/>
        <v>0</v>
      </c>
    </row>
    <row r="5547" spans="1:10" x14ac:dyDescent="0.3">
      <c r="A5547" s="32">
        <v>2015</v>
      </c>
      <c r="B5547" s="32" t="s">
        <v>90</v>
      </c>
      <c r="C5547" s="32" t="str">
        <f>VLOOKUP(B5547,lookup!A:C,3,FALSE)</f>
        <v>Non Metropolitan Fire Authorities</v>
      </c>
      <c r="D5547" s="32" t="str">
        <f>VLOOKUP(B5547,lookup!A:D,4,FALSE)</f>
        <v>E31000027</v>
      </c>
      <c r="E5547" s="32" t="s">
        <v>176</v>
      </c>
      <c r="F5547" s="32" t="s">
        <v>149</v>
      </c>
      <c r="G5547" s="57">
        <v>0</v>
      </c>
      <c r="H5547" s="145"/>
      <c r="I5547" s="144">
        <v>0</v>
      </c>
      <c r="J5547" s="146">
        <f t="shared" si="63"/>
        <v>0</v>
      </c>
    </row>
    <row r="5548" spans="1:10" x14ac:dyDescent="0.3">
      <c r="A5548" s="32">
        <v>2015</v>
      </c>
      <c r="B5548" s="32" t="s">
        <v>90</v>
      </c>
      <c r="C5548" s="32" t="str">
        <f>VLOOKUP(B5548,lookup!A:C,3,FALSE)</f>
        <v>Non Metropolitan Fire Authorities</v>
      </c>
      <c r="D5548" s="32" t="str">
        <f>VLOOKUP(B5548,lookup!A:D,4,FALSE)</f>
        <v>E31000027</v>
      </c>
      <c r="E5548" s="32" t="s">
        <v>175</v>
      </c>
      <c r="F5548" s="32" t="s">
        <v>150</v>
      </c>
      <c r="G5548" s="57">
        <v>100</v>
      </c>
      <c r="H5548" s="145"/>
      <c r="I5548" s="144">
        <v>100</v>
      </c>
      <c r="J5548" s="146">
        <f t="shared" si="63"/>
        <v>0</v>
      </c>
    </row>
    <row r="5549" spans="1:10" x14ac:dyDescent="0.3">
      <c r="A5549" s="32">
        <v>2015</v>
      </c>
      <c r="B5549" s="32" t="s">
        <v>90</v>
      </c>
      <c r="C5549" s="32" t="str">
        <f>VLOOKUP(B5549,lookup!A:C,3,FALSE)</f>
        <v>Non Metropolitan Fire Authorities</v>
      </c>
      <c r="D5549" s="32" t="str">
        <f>VLOOKUP(B5549,lookup!A:D,4,FALSE)</f>
        <v>E31000027</v>
      </c>
      <c r="E5549" s="32" t="s">
        <v>177</v>
      </c>
      <c r="F5549" s="32" t="s">
        <v>150</v>
      </c>
      <c r="G5549" s="57">
        <v>0</v>
      </c>
      <c r="H5549" s="145"/>
      <c r="I5549" s="144">
        <v>0</v>
      </c>
      <c r="J5549" s="146">
        <f t="shared" si="63"/>
        <v>0</v>
      </c>
    </row>
    <row r="5550" spans="1:10" x14ac:dyDescent="0.3">
      <c r="A5550" s="32">
        <v>2015</v>
      </c>
      <c r="B5550" s="32" t="s">
        <v>90</v>
      </c>
      <c r="C5550" s="32" t="str">
        <f>VLOOKUP(B5550,lookup!A:C,3,FALSE)</f>
        <v>Non Metropolitan Fire Authorities</v>
      </c>
      <c r="D5550" s="32" t="str">
        <f>VLOOKUP(B5550,lookup!A:D,4,FALSE)</f>
        <v>E31000027</v>
      </c>
      <c r="E5550" s="32" t="s">
        <v>178</v>
      </c>
      <c r="F5550" s="32" t="s">
        <v>150</v>
      </c>
      <c r="G5550" s="57">
        <v>1</v>
      </c>
      <c r="H5550" s="145"/>
      <c r="I5550" s="144">
        <v>1</v>
      </c>
      <c r="J5550" s="146">
        <f t="shared" si="63"/>
        <v>0</v>
      </c>
    </row>
    <row r="5551" spans="1:10" x14ac:dyDescent="0.3">
      <c r="A5551" s="32">
        <v>2015</v>
      </c>
      <c r="B5551" s="32" t="s">
        <v>90</v>
      </c>
      <c r="C5551" s="32" t="str">
        <f>VLOOKUP(B5551,lookup!A:C,3,FALSE)</f>
        <v>Non Metropolitan Fire Authorities</v>
      </c>
      <c r="D5551" s="32" t="str">
        <f>VLOOKUP(B5551,lookup!A:D,4,FALSE)</f>
        <v>E31000027</v>
      </c>
      <c r="E5551" s="32" t="s">
        <v>179</v>
      </c>
      <c r="F5551" s="32" t="s">
        <v>150</v>
      </c>
      <c r="G5551" s="57">
        <v>0</v>
      </c>
      <c r="H5551" s="145"/>
      <c r="I5551" s="144">
        <v>0</v>
      </c>
      <c r="J5551" s="146">
        <f t="shared" si="63"/>
        <v>0</v>
      </c>
    </row>
    <row r="5552" spans="1:10" x14ac:dyDescent="0.3">
      <c r="A5552" s="32">
        <v>2015</v>
      </c>
      <c r="B5552" s="32" t="s">
        <v>90</v>
      </c>
      <c r="C5552" s="32" t="str">
        <f>VLOOKUP(B5552,lookup!A:C,3,FALSE)</f>
        <v>Non Metropolitan Fire Authorities</v>
      </c>
      <c r="D5552" s="32" t="str">
        <f>VLOOKUP(B5552,lookup!A:D,4,FALSE)</f>
        <v>E31000027</v>
      </c>
      <c r="E5552" s="32" t="s">
        <v>1087</v>
      </c>
      <c r="F5552" s="32" t="s">
        <v>150</v>
      </c>
      <c r="G5552" s="57">
        <v>0</v>
      </c>
      <c r="H5552" s="145"/>
      <c r="I5552" s="144">
        <v>0</v>
      </c>
      <c r="J5552" s="146">
        <f t="shared" si="63"/>
        <v>0</v>
      </c>
    </row>
    <row r="5553" spans="1:10" x14ac:dyDescent="0.3">
      <c r="A5553" s="32">
        <v>2015</v>
      </c>
      <c r="B5553" s="32" t="s">
        <v>90</v>
      </c>
      <c r="C5553" s="32" t="str">
        <f>VLOOKUP(B5553,lookup!A:C,3,FALSE)</f>
        <v>Non Metropolitan Fire Authorities</v>
      </c>
      <c r="D5553" s="32" t="str">
        <f>VLOOKUP(B5553,lookup!A:D,4,FALSE)</f>
        <v>E31000027</v>
      </c>
      <c r="E5553" s="32" t="s">
        <v>176</v>
      </c>
      <c r="F5553" s="32" t="s">
        <v>150</v>
      </c>
      <c r="G5553" s="57">
        <v>4</v>
      </c>
      <c r="H5553" s="145"/>
      <c r="I5553" s="144">
        <v>4</v>
      </c>
      <c r="J5553" s="146">
        <f t="shared" si="63"/>
        <v>0</v>
      </c>
    </row>
    <row r="5554" spans="1:10" x14ac:dyDescent="0.3">
      <c r="A5554" s="32">
        <v>2015</v>
      </c>
      <c r="B5554" s="32" t="s">
        <v>93</v>
      </c>
      <c r="C5554" s="32" t="str">
        <f>VLOOKUP(B5554,lookup!A:C,3,FALSE)</f>
        <v>Non Metropolitan Fire Authorities</v>
      </c>
      <c r="D5554" s="32" t="str">
        <f>VLOOKUP(B5554,lookup!A:D,4,FALSE)</f>
        <v>E31000028</v>
      </c>
      <c r="E5554" s="32" t="s">
        <v>175</v>
      </c>
      <c r="F5554" s="32" t="s">
        <v>157</v>
      </c>
      <c r="G5554" s="57">
        <v>233</v>
      </c>
      <c r="H5554" s="145"/>
      <c r="I5554" s="144">
        <v>233</v>
      </c>
      <c r="J5554" s="146">
        <f t="shared" si="63"/>
        <v>0</v>
      </c>
    </row>
    <row r="5555" spans="1:10" x14ac:dyDescent="0.3">
      <c r="A5555" s="32">
        <v>2015</v>
      </c>
      <c r="B5555" s="32" t="s">
        <v>93</v>
      </c>
      <c r="C5555" s="32" t="str">
        <f>VLOOKUP(B5555,lookup!A:C,3,FALSE)</f>
        <v>Non Metropolitan Fire Authorities</v>
      </c>
      <c r="D5555" s="32" t="str">
        <f>VLOOKUP(B5555,lookup!A:D,4,FALSE)</f>
        <v>E31000028</v>
      </c>
      <c r="E5555" s="32" t="s">
        <v>177</v>
      </c>
      <c r="F5555" s="32" t="s">
        <v>157</v>
      </c>
      <c r="G5555" s="57">
        <v>5</v>
      </c>
      <c r="H5555" s="145"/>
      <c r="I5555" s="144">
        <v>5</v>
      </c>
      <c r="J5555" s="146">
        <f t="shared" si="63"/>
        <v>0</v>
      </c>
    </row>
    <row r="5556" spans="1:10" x14ac:dyDescent="0.3">
      <c r="A5556" s="32">
        <v>2015</v>
      </c>
      <c r="B5556" s="32" t="s">
        <v>93</v>
      </c>
      <c r="C5556" s="32" t="str">
        <f>VLOOKUP(B5556,lookup!A:C,3,FALSE)</f>
        <v>Non Metropolitan Fire Authorities</v>
      </c>
      <c r="D5556" s="32" t="str">
        <f>VLOOKUP(B5556,lookup!A:D,4,FALSE)</f>
        <v>E31000028</v>
      </c>
      <c r="E5556" s="32" t="s">
        <v>178</v>
      </c>
      <c r="F5556" s="32" t="s">
        <v>157</v>
      </c>
      <c r="G5556" s="57">
        <v>0</v>
      </c>
      <c r="H5556" s="145"/>
      <c r="I5556" s="144">
        <v>0</v>
      </c>
      <c r="J5556" s="146">
        <f t="shared" si="63"/>
        <v>0</v>
      </c>
    </row>
    <row r="5557" spans="1:10" x14ac:dyDescent="0.3">
      <c r="A5557" s="32">
        <v>2015</v>
      </c>
      <c r="B5557" s="32" t="s">
        <v>93</v>
      </c>
      <c r="C5557" s="32" t="str">
        <f>VLOOKUP(B5557,lookup!A:C,3,FALSE)</f>
        <v>Non Metropolitan Fire Authorities</v>
      </c>
      <c r="D5557" s="32" t="str">
        <f>VLOOKUP(B5557,lookup!A:D,4,FALSE)</f>
        <v>E31000028</v>
      </c>
      <c r="E5557" s="32" t="s">
        <v>179</v>
      </c>
      <c r="F5557" s="32" t="s">
        <v>157</v>
      </c>
      <c r="G5557" s="57">
        <v>1</v>
      </c>
      <c r="H5557" s="145"/>
      <c r="I5557" s="144">
        <v>1</v>
      </c>
      <c r="J5557" s="146">
        <f t="shared" si="63"/>
        <v>0</v>
      </c>
    </row>
    <row r="5558" spans="1:10" x14ac:dyDescent="0.3">
      <c r="A5558" s="32">
        <v>2015</v>
      </c>
      <c r="B5558" s="32" t="s">
        <v>93</v>
      </c>
      <c r="C5558" s="32" t="str">
        <f>VLOOKUP(B5558,lookup!A:C,3,FALSE)</f>
        <v>Non Metropolitan Fire Authorities</v>
      </c>
      <c r="D5558" s="32" t="str">
        <f>VLOOKUP(B5558,lookup!A:D,4,FALSE)</f>
        <v>E31000028</v>
      </c>
      <c r="E5558" s="32" t="s">
        <v>1087</v>
      </c>
      <c r="F5558" s="32" t="s">
        <v>157</v>
      </c>
      <c r="G5558" s="57">
        <v>1</v>
      </c>
      <c r="H5558" s="145"/>
      <c r="I5558" s="144">
        <v>1</v>
      </c>
      <c r="J5558" s="146">
        <f t="shared" si="63"/>
        <v>0</v>
      </c>
    </row>
    <row r="5559" spans="1:10" x14ac:dyDescent="0.3">
      <c r="A5559" s="32">
        <v>2015</v>
      </c>
      <c r="B5559" s="32" t="s">
        <v>93</v>
      </c>
      <c r="C5559" s="32" t="str">
        <f>VLOOKUP(B5559,lookup!A:C,3,FALSE)</f>
        <v>Non Metropolitan Fire Authorities</v>
      </c>
      <c r="D5559" s="32" t="str">
        <f>VLOOKUP(B5559,lookup!A:D,4,FALSE)</f>
        <v>E31000028</v>
      </c>
      <c r="E5559" s="32" t="s">
        <v>176</v>
      </c>
      <c r="F5559" s="32" t="s">
        <v>157</v>
      </c>
      <c r="G5559" s="57">
        <v>20</v>
      </c>
      <c r="H5559" s="145"/>
      <c r="I5559" s="144">
        <v>20</v>
      </c>
      <c r="J5559" s="146">
        <f t="shared" si="63"/>
        <v>0</v>
      </c>
    </row>
    <row r="5560" spans="1:10" x14ac:dyDescent="0.3">
      <c r="A5560" s="32">
        <v>2015</v>
      </c>
      <c r="B5560" s="32" t="s">
        <v>93</v>
      </c>
      <c r="C5560" s="32" t="str">
        <f>VLOOKUP(B5560,lookup!A:C,3,FALSE)</f>
        <v>Non Metropolitan Fire Authorities</v>
      </c>
      <c r="D5560" s="32" t="str">
        <f>VLOOKUP(B5560,lookup!A:D,4,FALSE)</f>
        <v>E31000028</v>
      </c>
      <c r="E5560" s="32" t="s">
        <v>175</v>
      </c>
      <c r="F5560" s="32" t="s">
        <v>158</v>
      </c>
      <c r="G5560" s="57">
        <v>188</v>
      </c>
      <c r="H5560" s="145"/>
      <c r="I5560" s="144">
        <v>188</v>
      </c>
      <c r="J5560" s="146">
        <f t="shared" si="63"/>
        <v>0</v>
      </c>
    </row>
    <row r="5561" spans="1:10" x14ac:dyDescent="0.3">
      <c r="A5561" s="32">
        <v>2015</v>
      </c>
      <c r="B5561" s="32" t="s">
        <v>93</v>
      </c>
      <c r="C5561" s="32" t="str">
        <f>VLOOKUP(B5561,lookup!A:C,3,FALSE)</f>
        <v>Non Metropolitan Fire Authorities</v>
      </c>
      <c r="D5561" s="32" t="str">
        <f>VLOOKUP(B5561,lookup!A:D,4,FALSE)</f>
        <v>E31000028</v>
      </c>
      <c r="E5561" s="32" t="s">
        <v>177</v>
      </c>
      <c r="F5561" s="32" t="s">
        <v>158</v>
      </c>
      <c r="G5561" s="57">
        <v>1</v>
      </c>
      <c r="H5561" s="145"/>
      <c r="I5561" s="144">
        <v>1</v>
      </c>
      <c r="J5561" s="146">
        <f t="shared" si="63"/>
        <v>0</v>
      </c>
    </row>
    <row r="5562" spans="1:10" x14ac:dyDescent="0.3">
      <c r="A5562" s="32">
        <v>2015</v>
      </c>
      <c r="B5562" s="32" t="s">
        <v>93</v>
      </c>
      <c r="C5562" s="32" t="str">
        <f>VLOOKUP(B5562,lookup!A:C,3,FALSE)</f>
        <v>Non Metropolitan Fire Authorities</v>
      </c>
      <c r="D5562" s="32" t="str">
        <f>VLOOKUP(B5562,lookup!A:D,4,FALSE)</f>
        <v>E31000028</v>
      </c>
      <c r="E5562" s="32" t="s">
        <v>178</v>
      </c>
      <c r="F5562" s="32" t="s">
        <v>158</v>
      </c>
      <c r="G5562" s="57">
        <v>0</v>
      </c>
      <c r="H5562" s="145"/>
      <c r="I5562" s="144">
        <v>0</v>
      </c>
      <c r="J5562" s="146">
        <f t="shared" si="63"/>
        <v>0</v>
      </c>
    </row>
    <row r="5563" spans="1:10" x14ac:dyDescent="0.3">
      <c r="A5563" s="32">
        <v>2015</v>
      </c>
      <c r="B5563" s="32" t="s">
        <v>93</v>
      </c>
      <c r="C5563" s="32" t="str">
        <f>VLOOKUP(B5563,lookup!A:C,3,FALSE)</f>
        <v>Non Metropolitan Fire Authorities</v>
      </c>
      <c r="D5563" s="32" t="str">
        <f>VLOOKUP(B5563,lookup!A:D,4,FALSE)</f>
        <v>E31000028</v>
      </c>
      <c r="E5563" s="32" t="s">
        <v>179</v>
      </c>
      <c r="F5563" s="32" t="s">
        <v>158</v>
      </c>
      <c r="G5563" s="57">
        <v>1</v>
      </c>
      <c r="H5563" s="145"/>
      <c r="I5563" s="144">
        <v>1</v>
      </c>
      <c r="J5563" s="146">
        <f t="shared" si="63"/>
        <v>0</v>
      </c>
    </row>
    <row r="5564" spans="1:10" x14ac:dyDescent="0.3">
      <c r="A5564" s="32">
        <v>2015</v>
      </c>
      <c r="B5564" s="32" t="s">
        <v>93</v>
      </c>
      <c r="C5564" s="32" t="str">
        <f>VLOOKUP(B5564,lookup!A:C,3,FALSE)</f>
        <v>Non Metropolitan Fire Authorities</v>
      </c>
      <c r="D5564" s="32" t="str">
        <f>VLOOKUP(B5564,lookup!A:D,4,FALSE)</f>
        <v>E31000028</v>
      </c>
      <c r="E5564" s="32" t="s">
        <v>1087</v>
      </c>
      <c r="F5564" s="32" t="s">
        <v>158</v>
      </c>
      <c r="G5564" s="57">
        <v>1</v>
      </c>
      <c r="H5564" s="145"/>
      <c r="I5564" s="144">
        <v>1</v>
      </c>
      <c r="J5564" s="146">
        <f t="shared" si="63"/>
        <v>0</v>
      </c>
    </row>
    <row r="5565" spans="1:10" x14ac:dyDescent="0.3">
      <c r="A5565" s="32">
        <v>2015</v>
      </c>
      <c r="B5565" s="32" t="s">
        <v>93</v>
      </c>
      <c r="C5565" s="32" t="str">
        <f>VLOOKUP(B5565,lookup!A:C,3,FALSE)</f>
        <v>Non Metropolitan Fire Authorities</v>
      </c>
      <c r="D5565" s="32" t="str">
        <f>VLOOKUP(B5565,lookup!A:D,4,FALSE)</f>
        <v>E31000028</v>
      </c>
      <c r="E5565" s="32" t="s">
        <v>176</v>
      </c>
      <c r="F5565" s="32" t="s">
        <v>158</v>
      </c>
      <c r="G5565" s="57">
        <v>46</v>
      </c>
      <c r="H5565" s="145"/>
      <c r="I5565" s="144">
        <v>46</v>
      </c>
      <c r="J5565" s="146">
        <f t="shared" si="63"/>
        <v>0</v>
      </c>
    </row>
    <row r="5566" spans="1:10" x14ac:dyDescent="0.3">
      <c r="A5566" s="32">
        <v>2015</v>
      </c>
      <c r="B5566" s="32" t="s">
        <v>93</v>
      </c>
      <c r="C5566" s="32" t="str">
        <f>VLOOKUP(B5566,lookup!A:C,3,FALSE)</f>
        <v>Non Metropolitan Fire Authorities</v>
      </c>
      <c r="D5566" s="32" t="str">
        <f>VLOOKUP(B5566,lookup!A:D,4,FALSE)</f>
        <v>E31000028</v>
      </c>
      <c r="E5566" s="32" t="s">
        <v>175</v>
      </c>
      <c r="F5566" s="32" t="s">
        <v>149</v>
      </c>
      <c r="G5566" s="57">
        <v>16</v>
      </c>
      <c r="H5566" s="145"/>
      <c r="I5566" s="144">
        <v>16</v>
      </c>
      <c r="J5566" s="146">
        <f t="shared" si="63"/>
        <v>0</v>
      </c>
    </row>
    <row r="5567" spans="1:10" x14ac:dyDescent="0.3">
      <c r="A5567" s="32">
        <v>2015</v>
      </c>
      <c r="B5567" s="32" t="s">
        <v>93</v>
      </c>
      <c r="C5567" s="32" t="str">
        <f>VLOOKUP(B5567,lookup!A:C,3,FALSE)</f>
        <v>Non Metropolitan Fire Authorities</v>
      </c>
      <c r="D5567" s="32" t="str">
        <f>VLOOKUP(B5567,lookup!A:D,4,FALSE)</f>
        <v>E31000028</v>
      </c>
      <c r="E5567" s="32" t="s">
        <v>177</v>
      </c>
      <c r="F5567" s="32" t="s">
        <v>149</v>
      </c>
      <c r="G5567" s="57">
        <v>1</v>
      </c>
      <c r="H5567" s="145"/>
      <c r="I5567" s="144">
        <v>1</v>
      </c>
      <c r="J5567" s="146">
        <f t="shared" si="63"/>
        <v>0</v>
      </c>
    </row>
    <row r="5568" spans="1:10" x14ac:dyDescent="0.3">
      <c r="A5568" s="32">
        <v>2015</v>
      </c>
      <c r="B5568" s="32" t="s">
        <v>93</v>
      </c>
      <c r="C5568" s="32" t="str">
        <f>VLOOKUP(B5568,lookup!A:C,3,FALSE)</f>
        <v>Non Metropolitan Fire Authorities</v>
      </c>
      <c r="D5568" s="32" t="str">
        <f>VLOOKUP(B5568,lookup!A:D,4,FALSE)</f>
        <v>E31000028</v>
      </c>
      <c r="E5568" s="32" t="s">
        <v>178</v>
      </c>
      <c r="F5568" s="32" t="s">
        <v>149</v>
      </c>
      <c r="G5568" s="57">
        <v>0</v>
      </c>
      <c r="H5568" s="145"/>
      <c r="I5568" s="144">
        <v>0</v>
      </c>
      <c r="J5568" s="146">
        <f t="shared" si="63"/>
        <v>0</v>
      </c>
    </row>
    <row r="5569" spans="1:10" x14ac:dyDescent="0.3">
      <c r="A5569" s="32">
        <v>2015</v>
      </c>
      <c r="B5569" s="32" t="s">
        <v>93</v>
      </c>
      <c r="C5569" s="32" t="str">
        <f>VLOOKUP(B5569,lookup!A:C,3,FALSE)</f>
        <v>Non Metropolitan Fire Authorities</v>
      </c>
      <c r="D5569" s="32" t="str">
        <f>VLOOKUP(B5569,lookup!A:D,4,FALSE)</f>
        <v>E31000028</v>
      </c>
      <c r="E5569" s="32" t="s">
        <v>179</v>
      </c>
      <c r="F5569" s="32" t="s">
        <v>149</v>
      </c>
      <c r="G5569" s="57">
        <v>0</v>
      </c>
      <c r="H5569" s="145"/>
      <c r="I5569" s="144">
        <v>0</v>
      </c>
      <c r="J5569" s="146">
        <f t="shared" si="63"/>
        <v>0</v>
      </c>
    </row>
    <row r="5570" spans="1:10" x14ac:dyDescent="0.3">
      <c r="A5570" s="32">
        <v>2015</v>
      </c>
      <c r="B5570" s="32" t="s">
        <v>93</v>
      </c>
      <c r="C5570" s="32" t="str">
        <f>VLOOKUP(B5570,lookup!A:C,3,FALSE)</f>
        <v>Non Metropolitan Fire Authorities</v>
      </c>
      <c r="D5570" s="32" t="str">
        <f>VLOOKUP(B5570,lookup!A:D,4,FALSE)</f>
        <v>E31000028</v>
      </c>
      <c r="E5570" s="32" t="s">
        <v>1087</v>
      </c>
      <c r="F5570" s="32" t="s">
        <v>149</v>
      </c>
      <c r="G5570" s="57">
        <v>0</v>
      </c>
      <c r="H5570" s="145"/>
      <c r="I5570" s="144">
        <v>0</v>
      </c>
      <c r="J5570" s="146">
        <f t="shared" si="63"/>
        <v>0</v>
      </c>
    </row>
    <row r="5571" spans="1:10" x14ac:dyDescent="0.3">
      <c r="A5571" s="32">
        <v>2015</v>
      </c>
      <c r="B5571" s="32" t="s">
        <v>93</v>
      </c>
      <c r="C5571" s="32" t="str">
        <f>VLOOKUP(B5571,lookup!A:C,3,FALSE)</f>
        <v>Non Metropolitan Fire Authorities</v>
      </c>
      <c r="D5571" s="32" t="str">
        <f>VLOOKUP(B5571,lookup!A:D,4,FALSE)</f>
        <v>E31000028</v>
      </c>
      <c r="E5571" s="32" t="s">
        <v>176</v>
      </c>
      <c r="F5571" s="32" t="s">
        <v>149</v>
      </c>
      <c r="G5571" s="57">
        <v>2</v>
      </c>
      <c r="H5571" s="145"/>
      <c r="I5571" s="144">
        <v>2</v>
      </c>
      <c r="J5571" s="146">
        <f t="shared" ref="J5571:J5634" si="64">G5571-I5571</f>
        <v>0</v>
      </c>
    </row>
    <row r="5572" spans="1:10" x14ac:dyDescent="0.3">
      <c r="A5572" s="32">
        <v>2015</v>
      </c>
      <c r="B5572" s="32" t="s">
        <v>93</v>
      </c>
      <c r="C5572" s="32" t="str">
        <f>VLOOKUP(B5572,lookup!A:C,3,FALSE)</f>
        <v>Non Metropolitan Fire Authorities</v>
      </c>
      <c r="D5572" s="32" t="str">
        <f>VLOOKUP(B5572,lookup!A:D,4,FALSE)</f>
        <v>E31000028</v>
      </c>
      <c r="E5572" s="32" t="s">
        <v>175</v>
      </c>
      <c r="F5572" s="32" t="s">
        <v>150</v>
      </c>
      <c r="G5572" s="57">
        <v>45</v>
      </c>
      <c r="H5572" s="145"/>
      <c r="I5572" s="144">
        <v>45</v>
      </c>
      <c r="J5572" s="146">
        <f t="shared" si="64"/>
        <v>0</v>
      </c>
    </row>
    <row r="5573" spans="1:10" x14ac:dyDescent="0.3">
      <c r="A5573" s="32">
        <v>2015</v>
      </c>
      <c r="B5573" s="32" t="s">
        <v>93</v>
      </c>
      <c r="C5573" s="32" t="str">
        <f>VLOOKUP(B5573,lookup!A:C,3,FALSE)</f>
        <v>Non Metropolitan Fire Authorities</v>
      </c>
      <c r="D5573" s="32" t="str">
        <f>VLOOKUP(B5573,lookup!A:D,4,FALSE)</f>
        <v>E31000028</v>
      </c>
      <c r="E5573" s="32" t="s">
        <v>177</v>
      </c>
      <c r="F5573" s="32" t="s">
        <v>150</v>
      </c>
      <c r="G5573" s="57">
        <v>3</v>
      </c>
      <c r="H5573" s="145"/>
      <c r="I5573" s="144">
        <v>3</v>
      </c>
      <c r="J5573" s="146">
        <f t="shared" si="64"/>
        <v>0</v>
      </c>
    </row>
    <row r="5574" spans="1:10" x14ac:dyDescent="0.3">
      <c r="A5574" s="32">
        <v>2015</v>
      </c>
      <c r="B5574" s="32" t="s">
        <v>93</v>
      </c>
      <c r="C5574" s="32" t="str">
        <f>VLOOKUP(B5574,lookup!A:C,3,FALSE)</f>
        <v>Non Metropolitan Fire Authorities</v>
      </c>
      <c r="D5574" s="32" t="str">
        <f>VLOOKUP(B5574,lookup!A:D,4,FALSE)</f>
        <v>E31000028</v>
      </c>
      <c r="E5574" s="32" t="s">
        <v>178</v>
      </c>
      <c r="F5574" s="32" t="s">
        <v>150</v>
      </c>
      <c r="G5574" s="57">
        <v>2</v>
      </c>
      <c r="H5574" s="145"/>
      <c r="I5574" s="144">
        <v>2</v>
      </c>
      <c r="J5574" s="146">
        <f t="shared" si="64"/>
        <v>0</v>
      </c>
    </row>
    <row r="5575" spans="1:10" x14ac:dyDescent="0.3">
      <c r="A5575" s="32">
        <v>2015</v>
      </c>
      <c r="B5575" s="32" t="s">
        <v>93</v>
      </c>
      <c r="C5575" s="32" t="str">
        <f>VLOOKUP(B5575,lookup!A:C,3,FALSE)</f>
        <v>Non Metropolitan Fire Authorities</v>
      </c>
      <c r="D5575" s="32" t="str">
        <f>VLOOKUP(B5575,lookup!A:D,4,FALSE)</f>
        <v>E31000028</v>
      </c>
      <c r="E5575" s="32" t="s">
        <v>179</v>
      </c>
      <c r="F5575" s="32" t="s">
        <v>150</v>
      </c>
      <c r="G5575" s="57">
        <v>0</v>
      </c>
      <c r="H5575" s="145"/>
      <c r="I5575" s="144">
        <v>0</v>
      </c>
      <c r="J5575" s="146">
        <f t="shared" si="64"/>
        <v>0</v>
      </c>
    </row>
    <row r="5576" spans="1:10" x14ac:dyDescent="0.3">
      <c r="A5576" s="32">
        <v>2015</v>
      </c>
      <c r="B5576" s="32" t="s">
        <v>93</v>
      </c>
      <c r="C5576" s="32" t="str">
        <f>VLOOKUP(B5576,lookup!A:C,3,FALSE)</f>
        <v>Non Metropolitan Fire Authorities</v>
      </c>
      <c r="D5576" s="32" t="str">
        <f>VLOOKUP(B5576,lookup!A:D,4,FALSE)</f>
        <v>E31000028</v>
      </c>
      <c r="E5576" s="32" t="s">
        <v>1087</v>
      </c>
      <c r="F5576" s="32" t="s">
        <v>150</v>
      </c>
      <c r="G5576" s="57">
        <v>0</v>
      </c>
      <c r="H5576" s="145"/>
      <c r="I5576" s="144">
        <v>0</v>
      </c>
      <c r="J5576" s="146">
        <f t="shared" si="64"/>
        <v>0</v>
      </c>
    </row>
    <row r="5577" spans="1:10" x14ac:dyDescent="0.3">
      <c r="A5577" s="32">
        <v>2015</v>
      </c>
      <c r="B5577" s="32" t="s">
        <v>93</v>
      </c>
      <c r="C5577" s="32" t="str">
        <f>VLOOKUP(B5577,lookup!A:C,3,FALSE)</f>
        <v>Non Metropolitan Fire Authorities</v>
      </c>
      <c r="D5577" s="32" t="str">
        <f>VLOOKUP(B5577,lookup!A:D,4,FALSE)</f>
        <v>E31000028</v>
      </c>
      <c r="E5577" s="32" t="s">
        <v>176</v>
      </c>
      <c r="F5577" s="32" t="s">
        <v>150</v>
      </c>
      <c r="G5577" s="57">
        <v>12</v>
      </c>
      <c r="H5577" s="145"/>
      <c r="I5577" s="144">
        <v>12</v>
      </c>
      <c r="J5577" s="146">
        <f t="shared" si="64"/>
        <v>0</v>
      </c>
    </row>
    <row r="5578" spans="1:10" x14ac:dyDescent="0.3">
      <c r="A5578" s="32">
        <v>2015</v>
      </c>
      <c r="B5578" s="32" t="s">
        <v>138</v>
      </c>
      <c r="C5578" s="32" t="str">
        <f>VLOOKUP(B5578,lookup!A:C,3,FALSE)</f>
        <v>Non Metropolitan Fire Authorities</v>
      </c>
      <c r="D5578" s="32" t="str">
        <f>VLOOKUP(B5578,lookup!A:D,4,FALSE)</f>
        <v>NWFC</v>
      </c>
      <c r="E5578" s="32" t="s">
        <v>175</v>
      </c>
      <c r="F5578" s="32" t="s">
        <v>157</v>
      </c>
      <c r="G5578" s="57">
        <v>0</v>
      </c>
      <c r="H5578" s="145"/>
      <c r="I5578" s="144">
        <v>0</v>
      </c>
      <c r="J5578" s="146">
        <f t="shared" si="64"/>
        <v>0</v>
      </c>
    </row>
    <row r="5579" spans="1:10" x14ac:dyDescent="0.3">
      <c r="A5579" s="32">
        <v>2015</v>
      </c>
      <c r="B5579" s="32" t="s">
        <v>138</v>
      </c>
      <c r="C5579" s="32" t="str">
        <f>VLOOKUP(B5579,lookup!A:C,3,FALSE)</f>
        <v>Non Metropolitan Fire Authorities</v>
      </c>
      <c r="D5579" s="32" t="str">
        <f>VLOOKUP(B5579,lookup!A:D,4,FALSE)</f>
        <v>NWFC</v>
      </c>
      <c r="E5579" s="32" t="s">
        <v>177</v>
      </c>
      <c r="F5579" s="32" t="s">
        <v>157</v>
      </c>
      <c r="G5579" s="57">
        <v>0</v>
      </c>
      <c r="H5579" s="145"/>
      <c r="I5579" s="144">
        <v>0</v>
      </c>
      <c r="J5579" s="146">
        <f t="shared" si="64"/>
        <v>0</v>
      </c>
    </row>
    <row r="5580" spans="1:10" x14ac:dyDescent="0.3">
      <c r="A5580" s="32">
        <v>2015</v>
      </c>
      <c r="B5580" s="32" t="s">
        <v>138</v>
      </c>
      <c r="C5580" s="32" t="str">
        <f>VLOOKUP(B5580,lookup!A:C,3,FALSE)</f>
        <v>Non Metropolitan Fire Authorities</v>
      </c>
      <c r="D5580" s="32" t="str">
        <f>VLOOKUP(B5580,lookup!A:D,4,FALSE)</f>
        <v>NWFC</v>
      </c>
      <c r="E5580" s="32" t="s">
        <v>178</v>
      </c>
      <c r="F5580" s="32" t="s">
        <v>157</v>
      </c>
      <c r="G5580" s="57">
        <v>0</v>
      </c>
      <c r="H5580" s="145"/>
      <c r="I5580" s="144">
        <v>0</v>
      </c>
      <c r="J5580" s="146">
        <f t="shared" si="64"/>
        <v>0</v>
      </c>
    </row>
    <row r="5581" spans="1:10" x14ac:dyDescent="0.3">
      <c r="A5581" s="32">
        <v>2015</v>
      </c>
      <c r="B5581" s="32" t="s">
        <v>138</v>
      </c>
      <c r="C5581" s="32" t="str">
        <f>VLOOKUP(B5581,lookup!A:C,3,FALSE)</f>
        <v>Non Metropolitan Fire Authorities</v>
      </c>
      <c r="D5581" s="32" t="str">
        <f>VLOOKUP(B5581,lookup!A:D,4,FALSE)</f>
        <v>NWFC</v>
      </c>
      <c r="E5581" s="32" t="s">
        <v>179</v>
      </c>
      <c r="F5581" s="32" t="s">
        <v>157</v>
      </c>
      <c r="G5581" s="57">
        <v>0</v>
      </c>
      <c r="H5581" s="145"/>
      <c r="I5581" s="144">
        <v>0</v>
      </c>
      <c r="J5581" s="146">
        <f t="shared" si="64"/>
        <v>0</v>
      </c>
    </row>
    <row r="5582" spans="1:10" x14ac:dyDescent="0.3">
      <c r="A5582" s="32">
        <v>2015</v>
      </c>
      <c r="B5582" s="32" t="s">
        <v>138</v>
      </c>
      <c r="C5582" s="32" t="str">
        <f>VLOOKUP(B5582,lookup!A:C,3,FALSE)</f>
        <v>Non Metropolitan Fire Authorities</v>
      </c>
      <c r="D5582" s="32" t="str">
        <f>VLOOKUP(B5582,lookup!A:D,4,FALSE)</f>
        <v>NWFC</v>
      </c>
      <c r="E5582" s="32" t="s">
        <v>1087</v>
      </c>
      <c r="F5582" s="32" t="s">
        <v>157</v>
      </c>
      <c r="G5582" s="57">
        <v>0</v>
      </c>
      <c r="H5582" s="145"/>
      <c r="I5582" s="144">
        <v>0</v>
      </c>
      <c r="J5582" s="146">
        <f t="shared" si="64"/>
        <v>0</v>
      </c>
    </row>
    <row r="5583" spans="1:10" x14ac:dyDescent="0.3">
      <c r="A5583" s="32">
        <v>2015</v>
      </c>
      <c r="B5583" s="32" t="s">
        <v>138</v>
      </c>
      <c r="C5583" s="32" t="str">
        <f>VLOOKUP(B5583,lookup!A:C,3,FALSE)</f>
        <v>Non Metropolitan Fire Authorities</v>
      </c>
      <c r="D5583" s="32" t="str">
        <f>VLOOKUP(B5583,lookup!A:D,4,FALSE)</f>
        <v>NWFC</v>
      </c>
      <c r="E5583" s="32" t="s">
        <v>176</v>
      </c>
      <c r="F5583" s="32" t="s">
        <v>157</v>
      </c>
      <c r="G5583" s="57">
        <v>0</v>
      </c>
      <c r="H5583" s="145"/>
      <c r="I5583" s="144">
        <v>0</v>
      </c>
      <c r="J5583" s="146">
        <f t="shared" si="64"/>
        <v>0</v>
      </c>
    </row>
    <row r="5584" spans="1:10" x14ac:dyDescent="0.3">
      <c r="A5584" s="32">
        <v>2015</v>
      </c>
      <c r="B5584" s="32" t="s">
        <v>138</v>
      </c>
      <c r="C5584" s="32" t="str">
        <f>VLOOKUP(B5584,lookup!A:C,3,FALSE)</f>
        <v>Non Metropolitan Fire Authorities</v>
      </c>
      <c r="D5584" s="32" t="str">
        <f>VLOOKUP(B5584,lookup!A:D,4,FALSE)</f>
        <v>NWFC</v>
      </c>
      <c r="E5584" s="32" t="s">
        <v>175</v>
      </c>
      <c r="F5584" s="32" t="s">
        <v>158</v>
      </c>
      <c r="G5584" s="57">
        <v>0</v>
      </c>
      <c r="H5584" s="145"/>
      <c r="I5584" s="144">
        <v>0</v>
      </c>
      <c r="J5584" s="146">
        <f t="shared" si="64"/>
        <v>0</v>
      </c>
    </row>
    <row r="5585" spans="1:10" x14ac:dyDescent="0.3">
      <c r="A5585" s="32">
        <v>2015</v>
      </c>
      <c r="B5585" s="32" t="s">
        <v>138</v>
      </c>
      <c r="C5585" s="32" t="str">
        <f>VLOOKUP(B5585,lookup!A:C,3,FALSE)</f>
        <v>Non Metropolitan Fire Authorities</v>
      </c>
      <c r="D5585" s="32" t="str">
        <f>VLOOKUP(B5585,lookup!A:D,4,FALSE)</f>
        <v>NWFC</v>
      </c>
      <c r="E5585" s="32" t="s">
        <v>177</v>
      </c>
      <c r="F5585" s="32" t="s">
        <v>158</v>
      </c>
      <c r="G5585" s="57">
        <v>0</v>
      </c>
      <c r="H5585" s="145"/>
      <c r="I5585" s="144">
        <v>0</v>
      </c>
      <c r="J5585" s="146">
        <f t="shared" si="64"/>
        <v>0</v>
      </c>
    </row>
    <row r="5586" spans="1:10" x14ac:dyDescent="0.3">
      <c r="A5586" s="32">
        <v>2015</v>
      </c>
      <c r="B5586" s="32" t="s">
        <v>138</v>
      </c>
      <c r="C5586" s="32" t="str">
        <f>VLOOKUP(B5586,lookup!A:C,3,FALSE)</f>
        <v>Non Metropolitan Fire Authorities</v>
      </c>
      <c r="D5586" s="32" t="str">
        <f>VLOOKUP(B5586,lookup!A:D,4,FALSE)</f>
        <v>NWFC</v>
      </c>
      <c r="E5586" s="32" t="s">
        <v>178</v>
      </c>
      <c r="F5586" s="32" t="s">
        <v>158</v>
      </c>
      <c r="G5586" s="57">
        <v>0</v>
      </c>
      <c r="H5586" s="145"/>
      <c r="I5586" s="144">
        <v>0</v>
      </c>
      <c r="J5586" s="146">
        <f t="shared" si="64"/>
        <v>0</v>
      </c>
    </row>
    <row r="5587" spans="1:10" x14ac:dyDescent="0.3">
      <c r="A5587" s="32">
        <v>2015</v>
      </c>
      <c r="B5587" s="32" t="s">
        <v>138</v>
      </c>
      <c r="C5587" s="32" t="str">
        <f>VLOOKUP(B5587,lookup!A:C,3,FALSE)</f>
        <v>Non Metropolitan Fire Authorities</v>
      </c>
      <c r="D5587" s="32" t="str">
        <f>VLOOKUP(B5587,lookup!A:D,4,FALSE)</f>
        <v>NWFC</v>
      </c>
      <c r="E5587" s="32" t="s">
        <v>179</v>
      </c>
      <c r="F5587" s="32" t="s">
        <v>158</v>
      </c>
      <c r="G5587" s="57">
        <v>0</v>
      </c>
      <c r="H5587" s="145"/>
      <c r="I5587" s="144">
        <v>0</v>
      </c>
      <c r="J5587" s="146">
        <f t="shared" si="64"/>
        <v>0</v>
      </c>
    </row>
    <row r="5588" spans="1:10" x14ac:dyDescent="0.3">
      <c r="A5588" s="32">
        <v>2015</v>
      </c>
      <c r="B5588" s="32" t="s">
        <v>138</v>
      </c>
      <c r="C5588" s="32" t="str">
        <f>VLOOKUP(B5588,lookup!A:C,3,FALSE)</f>
        <v>Non Metropolitan Fire Authorities</v>
      </c>
      <c r="D5588" s="32" t="str">
        <f>VLOOKUP(B5588,lookup!A:D,4,FALSE)</f>
        <v>NWFC</v>
      </c>
      <c r="E5588" s="32" t="s">
        <v>1087</v>
      </c>
      <c r="F5588" s="32" t="s">
        <v>158</v>
      </c>
      <c r="G5588" s="57">
        <v>0</v>
      </c>
      <c r="H5588" s="145"/>
      <c r="I5588" s="144">
        <v>0</v>
      </c>
      <c r="J5588" s="146">
        <f t="shared" si="64"/>
        <v>0</v>
      </c>
    </row>
    <row r="5589" spans="1:10" x14ac:dyDescent="0.3">
      <c r="A5589" s="32">
        <v>2015</v>
      </c>
      <c r="B5589" s="32" t="s">
        <v>138</v>
      </c>
      <c r="C5589" s="32" t="str">
        <f>VLOOKUP(B5589,lookup!A:C,3,FALSE)</f>
        <v>Non Metropolitan Fire Authorities</v>
      </c>
      <c r="D5589" s="32" t="str">
        <f>VLOOKUP(B5589,lookup!A:D,4,FALSE)</f>
        <v>NWFC</v>
      </c>
      <c r="E5589" s="32" t="s">
        <v>176</v>
      </c>
      <c r="F5589" s="32" t="s">
        <v>158</v>
      </c>
      <c r="G5589" s="57">
        <v>0</v>
      </c>
      <c r="H5589" s="145"/>
      <c r="I5589" s="144">
        <v>0</v>
      </c>
      <c r="J5589" s="146">
        <f t="shared" si="64"/>
        <v>0</v>
      </c>
    </row>
    <row r="5590" spans="1:10" x14ac:dyDescent="0.3">
      <c r="A5590" s="32">
        <v>2015</v>
      </c>
      <c r="B5590" s="32" t="s">
        <v>138</v>
      </c>
      <c r="C5590" s="32" t="str">
        <f>VLOOKUP(B5590,lookup!A:C,3,FALSE)</f>
        <v>Non Metropolitan Fire Authorities</v>
      </c>
      <c r="D5590" s="32" t="str">
        <f>VLOOKUP(B5590,lookup!A:D,4,FALSE)</f>
        <v>NWFC</v>
      </c>
      <c r="E5590" s="32" t="s">
        <v>175</v>
      </c>
      <c r="F5590" s="32" t="s">
        <v>149</v>
      </c>
      <c r="G5590" s="57">
        <v>60</v>
      </c>
      <c r="H5590" s="145"/>
      <c r="I5590" s="144">
        <v>60</v>
      </c>
      <c r="J5590" s="146">
        <f t="shared" si="64"/>
        <v>0</v>
      </c>
    </row>
    <row r="5591" spans="1:10" x14ac:dyDescent="0.3">
      <c r="A5591" s="32">
        <v>2015</v>
      </c>
      <c r="B5591" s="32" t="s">
        <v>138</v>
      </c>
      <c r="C5591" s="32" t="str">
        <f>VLOOKUP(B5591,lookup!A:C,3,FALSE)</f>
        <v>Non Metropolitan Fire Authorities</v>
      </c>
      <c r="D5591" s="32" t="str">
        <f>VLOOKUP(B5591,lookup!A:D,4,FALSE)</f>
        <v>NWFC</v>
      </c>
      <c r="E5591" s="32" t="s">
        <v>177</v>
      </c>
      <c r="F5591" s="32" t="s">
        <v>149</v>
      </c>
      <c r="G5591" s="57">
        <v>0</v>
      </c>
      <c r="H5591" s="145"/>
      <c r="I5591" s="144">
        <v>0</v>
      </c>
      <c r="J5591" s="146">
        <f t="shared" si="64"/>
        <v>0</v>
      </c>
    </row>
    <row r="5592" spans="1:10" x14ac:dyDescent="0.3">
      <c r="A5592" s="32">
        <v>2015</v>
      </c>
      <c r="B5592" s="32" t="s">
        <v>138</v>
      </c>
      <c r="C5592" s="32" t="str">
        <f>VLOOKUP(B5592,lookup!A:C,3,FALSE)</f>
        <v>Non Metropolitan Fire Authorities</v>
      </c>
      <c r="D5592" s="32" t="str">
        <f>VLOOKUP(B5592,lookup!A:D,4,FALSE)</f>
        <v>NWFC</v>
      </c>
      <c r="E5592" s="32" t="s">
        <v>178</v>
      </c>
      <c r="F5592" s="32" t="s">
        <v>149</v>
      </c>
      <c r="G5592" s="57">
        <v>1</v>
      </c>
      <c r="H5592" s="145"/>
      <c r="I5592" s="144">
        <v>1</v>
      </c>
      <c r="J5592" s="146">
        <f t="shared" si="64"/>
        <v>0</v>
      </c>
    </row>
    <row r="5593" spans="1:10" x14ac:dyDescent="0.3">
      <c r="A5593" s="32">
        <v>2015</v>
      </c>
      <c r="B5593" s="32" t="s">
        <v>138</v>
      </c>
      <c r="C5593" s="32" t="str">
        <f>VLOOKUP(B5593,lookup!A:C,3,FALSE)</f>
        <v>Non Metropolitan Fire Authorities</v>
      </c>
      <c r="D5593" s="32" t="str">
        <f>VLOOKUP(B5593,lookup!A:D,4,FALSE)</f>
        <v>NWFC</v>
      </c>
      <c r="E5593" s="32" t="s">
        <v>179</v>
      </c>
      <c r="F5593" s="32" t="s">
        <v>149</v>
      </c>
      <c r="G5593" s="57">
        <v>0</v>
      </c>
      <c r="H5593" s="145"/>
      <c r="I5593" s="144">
        <v>0</v>
      </c>
      <c r="J5593" s="146">
        <f t="shared" si="64"/>
        <v>0</v>
      </c>
    </row>
    <row r="5594" spans="1:10" x14ac:dyDescent="0.3">
      <c r="A5594" s="32">
        <v>2015</v>
      </c>
      <c r="B5594" s="32" t="s">
        <v>138</v>
      </c>
      <c r="C5594" s="32" t="str">
        <f>VLOOKUP(B5594,lookup!A:C,3,FALSE)</f>
        <v>Non Metropolitan Fire Authorities</v>
      </c>
      <c r="D5594" s="32" t="str">
        <f>VLOOKUP(B5594,lookup!A:D,4,FALSE)</f>
        <v>NWFC</v>
      </c>
      <c r="E5594" s="32" t="s">
        <v>1087</v>
      </c>
      <c r="F5594" s="32" t="s">
        <v>149</v>
      </c>
      <c r="G5594" s="57">
        <v>0</v>
      </c>
      <c r="H5594" s="145"/>
      <c r="I5594" s="144">
        <v>0</v>
      </c>
      <c r="J5594" s="146">
        <f t="shared" si="64"/>
        <v>0</v>
      </c>
    </row>
    <row r="5595" spans="1:10" x14ac:dyDescent="0.3">
      <c r="A5595" s="32">
        <v>2015</v>
      </c>
      <c r="B5595" s="32" t="s">
        <v>138</v>
      </c>
      <c r="C5595" s="32" t="str">
        <f>VLOOKUP(B5595,lookup!A:C,3,FALSE)</f>
        <v>Non Metropolitan Fire Authorities</v>
      </c>
      <c r="D5595" s="32" t="str">
        <f>VLOOKUP(B5595,lookup!A:D,4,FALSE)</f>
        <v>NWFC</v>
      </c>
      <c r="E5595" s="32" t="s">
        <v>176</v>
      </c>
      <c r="F5595" s="32" t="s">
        <v>149</v>
      </c>
      <c r="G5595" s="57">
        <v>0</v>
      </c>
      <c r="H5595" s="145"/>
      <c r="I5595" s="144">
        <v>0</v>
      </c>
      <c r="J5595" s="146">
        <f t="shared" si="64"/>
        <v>0</v>
      </c>
    </row>
    <row r="5596" spans="1:10" x14ac:dyDescent="0.3">
      <c r="A5596" s="32">
        <v>2015</v>
      </c>
      <c r="B5596" s="32" t="s">
        <v>138</v>
      </c>
      <c r="C5596" s="32" t="str">
        <f>VLOOKUP(B5596,lookup!A:C,3,FALSE)</f>
        <v>Non Metropolitan Fire Authorities</v>
      </c>
      <c r="D5596" s="32" t="str">
        <f>VLOOKUP(B5596,lookup!A:D,4,FALSE)</f>
        <v>NWFC</v>
      </c>
      <c r="E5596" s="32" t="s">
        <v>175</v>
      </c>
      <c r="F5596" s="32" t="s">
        <v>150</v>
      </c>
      <c r="G5596" s="57">
        <v>2</v>
      </c>
      <c r="H5596" s="145"/>
      <c r="I5596" s="144">
        <v>2</v>
      </c>
      <c r="J5596" s="146">
        <f t="shared" si="64"/>
        <v>0</v>
      </c>
    </row>
    <row r="5597" spans="1:10" x14ac:dyDescent="0.3">
      <c r="A5597" s="32">
        <v>2015</v>
      </c>
      <c r="B5597" s="32" t="s">
        <v>138</v>
      </c>
      <c r="C5597" s="32" t="str">
        <f>VLOOKUP(B5597,lookup!A:C,3,FALSE)</f>
        <v>Non Metropolitan Fire Authorities</v>
      </c>
      <c r="D5597" s="32" t="str">
        <f>VLOOKUP(B5597,lookup!A:D,4,FALSE)</f>
        <v>NWFC</v>
      </c>
      <c r="E5597" s="32" t="s">
        <v>177</v>
      </c>
      <c r="F5597" s="32" t="s">
        <v>150</v>
      </c>
      <c r="G5597" s="57">
        <v>0</v>
      </c>
      <c r="H5597" s="145"/>
      <c r="I5597" s="144">
        <v>0</v>
      </c>
      <c r="J5597" s="146">
        <f t="shared" si="64"/>
        <v>0</v>
      </c>
    </row>
    <row r="5598" spans="1:10" x14ac:dyDescent="0.3">
      <c r="A5598" s="32">
        <v>2015</v>
      </c>
      <c r="B5598" s="32" t="s">
        <v>138</v>
      </c>
      <c r="C5598" s="32" t="str">
        <f>VLOOKUP(B5598,lookup!A:C,3,FALSE)</f>
        <v>Non Metropolitan Fire Authorities</v>
      </c>
      <c r="D5598" s="32" t="str">
        <f>VLOOKUP(B5598,lookup!A:D,4,FALSE)</f>
        <v>NWFC</v>
      </c>
      <c r="E5598" s="32" t="s">
        <v>178</v>
      </c>
      <c r="F5598" s="32" t="s">
        <v>150</v>
      </c>
      <c r="G5598" s="57">
        <v>0</v>
      </c>
      <c r="H5598" s="145"/>
      <c r="I5598" s="144">
        <v>0</v>
      </c>
      <c r="J5598" s="146">
        <f t="shared" si="64"/>
        <v>0</v>
      </c>
    </row>
    <row r="5599" spans="1:10" x14ac:dyDescent="0.3">
      <c r="A5599" s="32">
        <v>2015</v>
      </c>
      <c r="B5599" s="32" t="s">
        <v>138</v>
      </c>
      <c r="C5599" s="32" t="str">
        <f>VLOOKUP(B5599,lookup!A:C,3,FALSE)</f>
        <v>Non Metropolitan Fire Authorities</v>
      </c>
      <c r="D5599" s="32" t="str">
        <f>VLOOKUP(B5599,lookup!A:D,4,FALSE)</f>
        <v>NWFC</v>
      </c>
      <c r="E5599" s="32" t="s">
        <v>179</v>
      </c>
      <c r="F5599" s="32" t="s">
        <v>150</v>
      </c>
      <c r="G5599" s="57">
        <v>0</v>
      </c>
      <c r="H5599" s="145"/>
      <c r="I5599" s="144">
        <v>0</v>
      </c>
      <c r="J5599" s="146">
        <f t="shared" si="64"/>
        <v>0</v>
      </c>
    </row>
    <row r="5600" spans="1:10" x14ac:dyDescent="0.3">
      <c r="A5600" s="32">
        <v>2015</v>
      </c>
      <c r="B5600" s="32" t="s">
        <v>138</v>
      </c>
      <c r="C5600" s="32" t="str">
        <f>VLOOKUP(B5600,lookup!A:C,3,FALSE)</f>
        <v>Non Metropolitan Fire Authorities</v>
      </c>
      <c r="D5600" s="32" t="str">
        <f>VLOOKUP(B5600,lookup!A:D,4,FALSE)</f>
        <v>NWFC</v>
      </c>
      <c r="E5600" s="32" t="s">
        <v>1087</v>
      </c>
      <c r="F5600" s="32" t="s">
        <v>150</v>
      </c>
      <c r="G5600" s="57">
        <v>0</v>
      </c>
      <c r="H5600" s="145"/>
      <c r="I5600" s="144">
        <v>0</v>
      </c>
      <c r="J5600" s="146">
        <f t="shared" si="64"/>
        <v>0</v>
      </c>
    </row>
    <row r="5601" spans="1:10" x14ac:dyDescent="0.3">
      <c r="A5601" s="32">
        <v>2015</v>
      </c>
      <c r="B5601" s="32" t="s">
        <v>138</v>
      </c>
      <c r="C5601" s="32" t="str">
        <f>VLOOKUP(B5601,lookup!A:C,3,FALSE)</f>
        <v>Non Metropolitan Fire Authorities</v>
      </c>
      <c r="D5601" s="32" t="str">
        <f>VLOOKUP(B5601,lookup!A:D,4,FALSE)</f>
        <v>NWFC</v>
      </c>
      <c r="E5601" s="32" t="s">
        <v>176</v>
      </c>
      <c r="F5601" s="32" t="s">
        <v>150</v>
      </c>
      <c r="G5601" s="57">
        <v>0</v>
      </c>
      <c r="H5601" s="145"/>
      <c r="I5601" s="144">
        <v>0</v>
      </c>
      <c r="J5601" s="146">
        <f t="shared" si="64"/>
        <v>0</v>
      </c>
    </row>
    <row r="5602" spans="1:10" x14ac:dyDescent="0.3">
      <c r="A5602" s="32">
        <v>2015</v>
      </c>
      <c r="B5602" s="32" t="s">
        <v>96</v>
      </c>
      <c r="C5602" s="32" t="str">
        <f>VLOOKUP(B5602,lookup!A:C,3,FALSE)</f>
        <v>Non Metropolitan Fire Authorities</v>
      </c>
      <c r="D5602" s="32" t="str">
        <f>VLOOKUP(B5602,lookup!A:D,4,FALSE)</f>
        <v>E31000029</v>
      </c>
      <c r="E5602" s="32" t="s">
        <v>175</v>
      </c>
      <c r="F5602" s="32" t="s">
        <v>157</v>
      </c>
      <c r="G5602" s="57">
        <v>105</v>
      </c>
      <c r="H5602" s="145"/>
      <c r="I5602" s="144">
        <v>105</v>
      </c>
      <c r="J5602" s="146">
        <f t="shared" si="64"/>
        <v>0</v>
      </c>
    </row>
    <row r="5603" spans="1:10" x14ac:dyDescent="0.3">
      <c r="A5603" s="32">
        <v>2015</v>
      </c>
      <c r="B5603" s="32" t="s">
        <v>96</v>
      </c>
      <c r="C5603" s="32" t="str">
        <f>VLOOKUP(B5603,lookup!A:C,3,FALSE)</f>
        <v>Non Metropolitan Fire Authorities</v>
      </c>
      <c r="D5603" s="32" t="str">
        <f>VLOOKUP(B5603,lookup!A:D,4,FALSE)</f>
        <v>E31000029</v>
      </c>
      <c r="E5603" s="32" t="s">
        <v>177</v>
      </c>
      <c r="F5603" s="32" t="s">
        <v>157</v>
      </c>
      <c r="G5603" s="57">
        <v>0</v>
      </c>
      <c r="H5603" s="145"/>
      <c r="I5603" s="144">
        <v>0</v>
      </c>
      <c r="J5603" s="146">
        <f t="shared" si="64"/>
        <v>0</v>
      </c>
    </row>
    <row r="5604" spans="1:10" x14ac:dyDescent="0.3">
      <c r="A5604" s="32">
        <v>2015</v>
      </c>
      <c r="B5604" s="32" t="s">
        <v>96</v>
      </c>
      <c r="C5604" s="32" t="str">
        <f>VLOOKUP(B5604,lookup!A:C,3,FALSE)</f>
        <v>Non Metropolitan Fire Authorities</v>
      </c>
      <c r="D5604" s="32" t="str">
        <f>VLOOKUP(B5604,lookup!A:D,4,FALSE)</f>
        <v>E31000029</v>
      </c>
      <c r="E5604" s="32" t="s">
        <v>178</v>
      </c>
      <c r="F5604" s="32" t="s">
        <v>157</v>
      </c>
      <c r="G5604" s="57">
        <v>0</v>
      </c>
      <c r="H5604" s="145"/>
      <c r="I5604" s="144">
        <v>0</v>
      </c>
      <c r="J5604" s="146">
        <f t="shared" si="64"/>
        <v>0</v>
      </c>
    </row>
    <row r="5605" spans="1:10" x14ac:dyDescent="0.3">
      <c r="A5605" s="32">
        <v>2015</v>
      </c>
      <c r="B5605" s="32" t="s">
        <v>96</v>
      </c>
      <c r="C5605" s="32" t="str">
        <f>VLOOKUP(B5605,lookup!A:C,3,FALSE)</f>
        <v>Non Metropolitan Fire Authorities</v>
      </c>
      <c r="D5605" s="32" t="str">
        <f>VLOOKUP(B5605,lookup!A:D,4,FALSE)</f>
        <v>E31000029</v>
      </c>
      <c r="E5605" s="32" t="s">
        <v>179</v>
      </c>
      <c r="F5605" s="32" t="s">
        <v>157</v>
      </c>
      <c r="G5605" s="57">
        <v>0</v>
      </c>
      <c r="H5605" s="145"/>
      <c r="I5605" s="144">
        <v>0</v>
      </c>
      <c r="J5605" s="146">
        <f t="shared" si="64"/>
        <v>0</v>
      </c>
    </row>
    <row r="5606" spans="1:10" x14ac:dyDescent="0.3">
      <c r="A5606" s="32">
        <v>2015</v>
      </c>
      <c r="B5606" s="32" t="s">
        <v>96</v>
      </c>
      <c r="C5606" s="32" t="str">
        <f>VLOOKUP(B5606,lookup!A:C,3,FALSE)</f>
        <v>Non Metropolitan Fire Authorities</v>
      </c>
      <c r="D5606" s="32" t="str">
        <f>VLOOKUP(B5606,lookup!A:D,4,FALSE)</f>
        <v>E31000029</v>
      </c>
      <c r="E5606" s="32" t="s">
        <v>1087</v>
      </c>
      <c r="F5606" s="32" t="s">
        <v>157</v>
      </c>
      <c r="G5606" s="57">
        <v>0</v>
      </c>
      <c r="H5606" s="145"/>
      <c r="I5606" s="144">
        <v>0</v>
      </c>
      <c r="J5606" s="146">
        <f t="shared" si="64"/>
        <v>0</v>
      </c>
    </row>
    <row r="5607" spans="1:10" x14ac:dyDescent="0.3">
      <c r="A5607" s="32">
        <v>2015</v>
      </c>
      <c r="B5607" s="32" t="s">
        <v>96</v>
      </c>
      <c r="C5607" s="32" t="str">
        <f>VLOOKUP(B5607,lookup!A:C,3,FALSE)</f>
        <v>Non Metropolitan Fire Authorities</v>
      </c>
      <c r="D5607" s="32" t="str">
        <f>VLOOKUP(B5607,lookup!A:D,4,FALSE)</f>
        <v>E31000029</v>
      </c>
      <c r="E5607" s="32" t="s">
        <v>176</v>
      </c>
      <c r="F5607" s="32" t="s">
        <v>157</v>
      </c>
      <c r="G5607" s="57">
        <v>37</v>
      </c>
      <c r="H5607" s="145"/>
      <c r="I5607" s="144">
        <v>37</v>
      </c>
      <c r="J5607" s="146">
        <f t="shared" si="64"/>
        <v>0</v>
      </c>
    </row>
    <row r="5608" spans="1:10" x14ac:dyDescent="0.3">
      <c r="A5608" s="32">
        <v>2015</v>
      </c>
      <c r="B5608" s="32" t="s">
        <v>96</v>
      </c>
      <c r="C5608" s="32" t="str">
        <f>VLOOKUP(B5608,lookup!A:C,3,FALSE)</f>
        <v>Non Metropolitan Fire Authorities</v>
      </c>
      <c r="D5608" s="32" t="str">
        <f>VLOOKUP(B5608,lookup!A:D,4,FALSE)</f>
        <v>E31000029</v>
      </c>
      <c r="E5608" s="32" t="s">
        <v>175</v>
      </c>
      <c r="F5608" s="32" t="s">
        <v>158</v>
      </c>
      <c r="G5608" s="57">
        <v>147</v>
      </c>
      <c r="H5608" s="145"/>
      <c r="I5608" s="144">
        <v>147</v>
      </c>
      <c r="J5608" s="146">
        <f t="shared" si="64"/>
        <v>0</v>
      </c>
    </row>
    <row r="5609" spans="1:10" x14ac:dyDescent="0.3">
      <c r="A5609" s="32">
        <v>2015</v>
      </c>
      <c r="B5609" s="32" t="s">
        <v>96</v>
      </c>
      <c r="C5609" s="32" t="str">
        <f>VLOOKUP(B5609,lookup!A:C,3,FALSE)</f>
        <v>Non Metropolitan Fire Authorities</v>
      </c>
      <c r="D5609" s="32" t="str">
        <f>VLOOKUP(B5609,lookup!A:D,4,FALSE)</f>
        <v>E31000029</v>
      </c>
      <c r="E5609" s="32" t="s">
        <v>177</v>
      </c>
      <c r="F5609" s="32" t="s">
        <v>158</v>
      </c>
      <c r="G5609" s="57">
        <v>1</v>
      </c>
      <c r="H5609" s="145"/>
      <c r="I5609" s="144">
        <v>1</v>
      </c>
      <c r="J5609" s="146">
        <f t="shared" si="64"/>
        <v>0</v>
      </c>
    </row>
    <row r="5610" spans="1:10" x14ac:dyDescent="0.3">
      <c r="A5610" s="32">
        <v>2015</v>
      </c>
      <c r="B5610" s="32" t="s">
        <v>96</v>
      </c>
      <c r="C5610" s="32" t="str">
        <f>VLOOKUP(B5610,lookup!A:C,3,FALSE)</f>
        <v>Non Metropolitan Fire Authorities</v>
      </c>
      <c r="D5610" s="32" t="str">
        <f>VLOOKUP(B5610,lookup!A:D,4,FALSE)</f>
        <v>E31000029</v>
      </c>
      <c r="E5610" s="32" t="s">
        <v>178</v>
      </c>
      <c r="F5610" s="32" t="s">
        <v>158</v>
      </c>
      <c r="G5610" s="57">
        <v>0</v>
      </c>
      <c r="H5610" s="145"/>
      <c r="I5610" s="144">
        <v>0</v>
      </c>
      <c r="J5610" s="146">
        <f t="shared" si="64"/>
        <v>0</v>
      </c>
    </row>
    <row r="5611" spans="1:10" x14ac:dyDescent="0.3">
      <c r="A5611" s="32">
        <v>2015</v>
      </c>
      <c r="B5611" s="32" t="s">
        <v>96</v>
      </c>
      <c r="C5611" s="32" t="str">
        <f>VLOOKUP(B5611,lookup!A:C,3,FALSE)</f>
        <v>Non Metropolitan Fire Authorities</v>
      </c>
      <c r="D5611" s="32" t="str">
        <f>VLOOKUP(B5611,lookup!A:D,4,FALSE)</f>
        <v>E31000029</v>
      </c>
      <c r="E5611" s="32" t="s">
        <v>179</v>
      </c>
      <c r="F5611" s="32" t="s">
        <v>158</v>
      </c>
      <c r="G5611" s="57">
        <v>0</v>
      </c>
      <c r="H5611" s="145"/>
      <c r="I5611" s="144">
        <v>0</v>
      </c>
      <c r="J5611" s="146">
        <f t="shared" si="64"/>
        <v>0</v>
      </c>
    </row>
    <row r="5612" spans="1:10" x14ac:dyDescent="0.3">
      <c r="A5612" s="32">
        <v>2015</v>
      </c>
      <c r="B5612" s="32" t="s">
        <v>96</v>
      </c>
      <c r="C5612" s="32" t="str">
        <f>VLOOKUP(B5612,lookup!A:C,3,FALSE)</f>
        <v>Non Metropolitan Fire Authorities</v>
      </c>
      <c r="D5612" s="32" t="str">
        <f>VLOOKUP(B5612,lookup!A:D,4,FALSE)</f>
        <v>E31000029</v>
      </c>
      <c r="E5612" s="32" t="s">
        <v>1087</v>
      </c>
      <c r="F5612" s="32" t="s">
        <v>158</v>
      </c>
      <c r="G5612" s="57">
        <v>0</v>
      </c>
      <c r="H5612" s="145"/>
      <c r="I5612" s="144">
        <v>0</v>
      </c>
      <c r="J5612" s="146">
        <f t="shared" si="64"/>
        <v>0</v>
      </c>
    </row>
    <row r="5613" spans="1:10" x14ac:dyDescent="0.3">
      <c r="A5613" s="32">
        <v>2015</v>
      </c>
      <c r="B5613" s="32" t="s">
        <v>96</v>
      </c>
      <c r="C5613" s="32" t="str">
        <f>VLOOKUP(B5613,lookup!A:C,3,FALSE)</f>
        <v>Non Metropolitan Fire Authorities</v>
      </c>
      <c r="D5613" s="32" t="str">
        <f>VLOOKUP(B5613,lookup!A:D,4,FALSE)</f>
        <v>E31000029</v>
      </c>
      <c r="E5613" s="32" t="s">
        <v>176</v>
      </c>
      <c r="F5613" s="32" t="s">
        <v>158</v>
      </c>
      <c r="G5613" s="57">
        <v>44</v>
      </c>
      <c r="H5613" s="145"/>
      <c r="I5613" s="144">
        <v>44</v>
      </c>
      <c r="J5613" s="146">
        <f t="shared" si="64"/>
        <v>0</v>
      </c>
    </row>
    <row r="5614" spans="1:10" x14ac:dyDescent="0.3">
      <c r="A5614" s="32">
        <v>2015</v>
      </c>
      <c r="B5614" s="32" t="s">
        <v>96</v>
      </c>
      <c r="C5614" s="32" t="str">
        <f>VLOOKUP(B5614,lookup!A:C,3,FALSE)</f>
        <v>Non Metropolitan Fire Authorities</v>
      </c>
      <c r="D5614" s="32" t="str">
        <f>VLOOKUP(B5614,lookup!A:D,4,FALSE)</f>
        <v>E31000029</v>
      </c>
      <c r="E5614" s="32" t="s">
        <v>175</v>
      </c>
      <c r="F5614" s="32" t="s">
        <v>149</v>
      </c>
      <c r="G5614" s="57">
        <v>17</v>
      </c>
      <c r="H5614" s="145"/>
      <c r="I5614" s="144">
        <v>17</v>
      </c>
      <c r="J5614" s="146">
        <f t="shared" si="64"/>
        <v>0</v>
      </c>
    </row>
    <row r="5615" spans="1:10" x14ac:dyDescent="0.3">
      <c r="A5615" s="32">
        <v>2015</v>
      </c>
      <c r="B5615" s="32" t="s">
        <v>96</v>
      </c>
      <c r="C5615" s="32" t="str">
        <f>VLOOKUP(B5615,lookup!A:C,3,FALSE)</f>
        <v>Non Metropolitan Fire Authorities</v>
      </c>
      <c r="D5615" s="32" t="str">
        <f>VLOOKUP(B5615,lookup!A:D,4,FALSE)</f>
        <v>E31000029</v>
      </c>
      <c r="E5615" s="32" t="s">
        <v>177</v>
      </c>
      <c r="F5615" s="32" t="s">
        <v>149</v>
      </c>
      <c r="G5615" s="57">
        <v>0</v>
      </c>
      <c r="H5615" s="145"/>
      <c r="I5615" s="144">
        <v>0</v>
      </c>
      <c r="J5615" s="146">
        <f t="shared" si="64"/>
        <v>0</v>
      </c>
    </row>
    <row r="5616" spans="1:10" x14ac:dyDescent="0.3">
      <c r="A5616" s="32">
        <v>2015</v>
      </c>
      <c r="B5616" s="32" t="s">
        <v>96</v>
      </c>
      <c r="C5616" s="32" t="str">
        <f>VLOOKUP(B5616,lookup!A:C,3,FALSE)</f>
        <v>Non Metropolitan Fire Authorities</v>
      </c>
      <c r="D5616" s="32" t="str">
        <f>VLOOKUP(B5616,lookup!A:D,4,FALSE)</f>
        <v>E31000029</v>
      </c>
      <c r="E5616" s="32" t="s">
        <v>178</v>
      </c>
      <c r="F5616" s="32" t="s">
        <v>149</v>
      </c>
      <c r="G5616" s="57">
        <v>0</v>
      </c>
      <c r="H5616" s="145"/>
      <c r="I5616" s="144">
        <v>0</v>
      </c>
      <c r="J5616" s="146">
        <f t="shared" si="64"/>
        <v>0</v>
      </c>
    </row>
    <row r="5617" spans="1:10" x14ac:dyDescent="0.3">
      <c r="A5617" s="32">
        <v>2015</v>
      </c>
      <c r="B5617" s="32" t="s">
        <v>96</v>
      </c>
      <c r="C5617" s="32" t="str">
        <f>VLOOKUP(B5617,lookup!A:C,3,FALSE)</f>
        <v>Non Metropolitan Fire Authorities</v>
      </c>
      <c r="D5617" s="32" t="str">
        <f>VLOOKUP(B5617,lookup!A:D,4,FALSE)</f>
        <v>E31000029</v>
      </c>
      <c r="E5617" s="32" t="s">
        <v>179</v>
      </c>
      <c r="F5617" s="32" t="s">
        <v>149</v>
      </c>
      <c r="G5617" s="57">
        <v>0</v>
      </c>
      <c r="H5617" s="145"/>
      <c r="I5617" s="144">
        <v>0</v>
      </c>
      <c r="J5617" s="146">
        <f t="shared" si="64"/>
        <v>0</v>
      </c>
    </row>
    <row r="5618" spans="1:10" x14ac:dyDescent="0.3">
      <c r="A5618" s="32">
        <v>2015</v>
      </c>
      <c r="B5618" s="32" t="s">
        <v>96</v>
      </c>
      <c r="C5618" s="32" t="str">
        <f>VLOOKUP(B5618,lookup!A:C,3,FALSE)</f>
        <v>Non Metropolitan Fire Authorities</v>
      </c>
      <c r="D5618" s="32" t="str">
        <f>VLOOKUP(B5618,lookup!A:D,4,FALSE)</f>
        <v>E31000029</v>
      </c>
      <c r="E5618" s="32" t="s">
        <v>1087</v>
      </c>
      <c r="F5618" s="32" t="s">
        <v>149</v>
      </c>
      <c r="G5618" s="57">
        <v>0</v>
      </c>
      <c r="H5618" s="145"/>
      <c r="I5618" s="144">
        <v>0</v>
      </c>
      <c r="J5618" s="146">
        <f t="shared" si="64"/>
        <v>0</v>
      </c>
    </row>
    <row r="5619" spans="1:10" x14ac:dyDescent="0.3">
      <c r="A5619" s="32">
        <v>2015</v>
      </c>
      <c r="B5619" s="32" t="s">
        <v>96</v>
      </c>
      <c r="C5619" s="32" t="str">
        <f>VLOOKUP(B5619,lookup!A:C,3,FALSE)</f>
        <v>Non Metropolitan Fire Authorities</v>
      </c>
      <c r="D5619" s="32" t="str">
        <f>VLOOKUP(B5619,lookup!A:D,4,FALSE)</f>
        <v>E31000029</v>
      </c>
      <c r="E5619" s="32" t="s">
        <v>176</v>
      </c>
      <c r="F5619" s="32" t="s">
        <v>149</v>
      </c>
      <c r="G5619" s="57">
        <v>0</v>
      </c>
      <c r="H5619" s="145"/>
      <c r="I5619" s="144">
        <v>0</v>
      </c>
      <c r="J5619" s="146">
        <f t="shared" si="64"/>
        <v>0</v>
      </c>
    </row>
    <row r="5620" spans="1:10" x14ac:dyDescent="0.3">
      <c r="A5620" s="32">
        <v>2015</v>
      </c>
      <c r="B5620" s="32" t="s">
        <v>96</v>
      </c>
      <c r="C5620" s="32" t="str">
        <f>VLOOKUP(B5620,lookup!A:C,3,FALSE)</f>
        <v>Non Metropolitan Fire Authorities</v>
      </c>
      <c r="D5620" s="32" t="str">
        <f>VLOOKUP(B5620,lookup!A:D,4,FALSE)</f>
        <v>E31000029</v>
      </c>
      <c r="E5620" s="32" t="s">
        <v>175</v>
      </c>
      <c r="F5620" s="32" t="s">
        <v>150</v>
      </c>
      <c r="G5620" s="57">
        <v>38</v>
      </c>
      <c r="H5620" s="145"/>
      <c r="I5620" s="144">
        <v>38</v>
      </c>
      <c r="J5620" s="146">
        <f t="shared" si="64"/>
        <v>0</v>
      </c>
    </row>
    <row r="5621" spans="1:10" x14ac:dyDescent="0.3">
      <c r="A5621" s="32">
        <v>2015</v>
      </c>
      <c r="B5621" s="32" t="s">
        <v>96</v>
      </c>
      <c r="C5621" s="32" t="str">
        <f>VLOOKUP(B5621,lookup!A:C,3,FALSE)</f>
        <v>Non Metropolitan Fire Authorities</v>
      </c>
      <c r="D5621" s="32" t="str">
        <f>VLOOKUP(B5621,lookup!A:D,4,FALSE)</f>
        <v>E31000029</v>
      </c>
      <c r="E5621" s="32" t="s">
        <v>177</v>
      </c>
      <c r="F5621" s="32" t="s">
        <v>150</v>
      </c>
      <c r="G5621" s="57">
        <v>0</v>
      </c>
      <c r="H5621" s="145"/>
      <c r="I5621" s="144">
        <v>0</v>
      </c>
      <c r="J5621" s="146">
        <f t="shared" si="64"/>
        <v>0</v>
      </c>
    </row>
    <row r="5622" spans="1:10" x14ac:dyDescent="0.3">
      <c r="A5622" s="32">
        <v>2015</v>
      </c>
      <c r="B5622" s="32" t="s">
        <v>96</v>
      </c>
      <c r="C5622" s="32" t="str">
        <f>VLOOKUP(B5622,lookup!A:C,3,FALSE)</f>
        <v>Non Metropolitan Fire Authorities</v>
      </c>
      <c r="D5622" s="32" t="str">
        <f>VLOOKUP(B5622,lookup!A:D,4,FALSE)</f>
        <v>E31000029</v>
      </c>
      <c r="E5622" s="32" t="s">
        <v>178</v>
      </c>
      <c r="F5622" s="32" t="s">
        <v>150</v>
      </c>
      <c r="G5622" s="57">
        <v>0</v>
      </c>
      <c r="H5622" s="145"/>
      <c r="I5622" s="144">
        <v>0</v>
      </c>
      <c r="J5622" s="146">
        <f t="shared" si="64"/>
        <v>0</v>
      </c>
    </row>
    <row r="5623" spans="1:10" x14ac:dyDescent="0.3">
      <c r="A5623" s="32">
        <v>2015</v>
      </c>
      <c r="B5623" s="32" t="s">
        <v>96</v>
      </c>
      <c r="C5623" s="32" t="str">
        <f>VLOOKUP(B5623,lookup!A:C,3,FALSE)</f>
        <v>Non Metropolitan Fire Authorities</v>
      </c>
      <c r="D5623" s="32" t="str">
        <f>VLOOKUP(B5623,lookup!A:D,4,FALSE)</f>
        <v>E31000029</v>
      </c>
      <c r="E5623" s="32" t="s">
        <v>179</v>
      </c>
      <c r="F5623" s="32" t="s">
        <v>150</v>
      </c>
      <c r="G5623" s="57">
        <v>0</v>
      </c>
      <c r="H5623" s="145"/>
      <c r="I5623" s="144">
        <v>0</v>
      </c>
      <c r="J5623" s="146">
        <f t="shared" si="64"/>
        <v>0</v>
      </c>
    </row>
    <row r="5624" spans="1:10" x14ac:dyDescent="0.3">
      <c r="A5624" s="32">
        <v>2015</v>
      </c>
      <c r="B5624" s="32" t="s">
        <v>96</v>
      </c>
      <c r="C5624" s="32" t="str">
        <f>VLOOKUP(B5624,lookup!A:C,3,FALSE)</f>
        <v>Non Metropolitan Fire Authorities</v>
      </c>
      <c r="D5624" s="32" t="str">
        <f>VLOOKUP(B5624,lookup!A:D,4,FALSE)</f>
        <v>E31000029</v>
      </c>
      <c r="E5624" s="32" t="s">
        <v>1087</v>
      </c>
      <c r="F5624" s="32" t="s">
        <v>150</v>
      </c>
      <c r="G5624" s="57">
        <v>0</v>
      </c>
      <c r="H5624" s="145"/>
      <c r="I5624" s="144">
        <v>0</v>
      </c>
      <c r="J5624" s="146">
        <f t="shared" si="64"/>
        <v>0</v>
      </c>
    </row>
    <row r="5625" spans="1:10" x14ac:dyDescent="0.3">
      <c r="A5625" s="32">
        <v>2015</v>
      </c>
      <c r="B5625" s="32" t="s">
        <v>96</v>
      </c>
      <c r="C5625" s="32" t="str">
        <f>VLOOKUP(B5625,lookup!A:C,3,FALSE)</f>
        <v>Non Metropolitan Fire Authorities</v>
      </c>
      <c r="D5625" s="32" t="str">
        <f>VLOOKUP(B5625,lookup!A:D,4,FALSE)</f>
        <v>E31000029</v>
      </c>
      <c r="E5625" s="32" t="s">
        <v>176</v>
      </c>
      <c r="F5625" s="32" t="s">
        <v>150</v>
      </c>
      <c r="G5625" s="57">
        <v>6</v>
      </c>
      <c r="H5625" s="145"/>
      <c r="I5625" s="144">
        <v>6</v>
      </c>
      <c r="J5625" s="146">
        <f t="shared" si="64"/>
        <v>0</v>
      </c>
    </row>
    <row r="5626" spans="1:10" x14ac:dyDescent="0.3">
      <c r="A5626" s="32">
        <v>2015</v>
      </c>
      <c r="B5626" s="32" t="s">
        <v>99</v>
      </c>
      <c r="C5626" s="32" t="str">
        <f>VLOOKUP(B5626,lookup!A:C,3,FALSE)</f>
        <v>Non Metropolitan Fire Authorities</v>
      </c>
      <c r="D5626" s="32" t="str">
        <f>VLOOKUP(B5626,lookup!A:D,4,FALSE)</f>
        <v>E31000030</v>
      </c>
      <c r="E5626" s="32" t="s">
        <v>175</v>
      </c>
      <c r="F5626" s="32" t="s">
        <v>157</v>
      </c>
      <c r="G5626" s="57">
        <v>466</v>
      </c>
      <c r="H5626" s="145"/>
      <c r="I5626" s="144">
        <v>466</v>
      </c>
      <c r="J5626" s="146">
        <f t="shared" si="64"/>
        <v>0</v>
      </c>
    </row>
    <row r="5627" spans="1:10" x14ac:dyDescent="0.3">
      <c r="A5627" s="32">
        <v>2015</v>
      </c>
      <c r="B5627" s="32" t="s">
        <v>99</v>
      </c>
      <c r="C5627" s="32" t="str">
        <f>VLOOKUP(B5627,lookup!A:C,3,FALSE)</f>
        <v>Non Metropolitan Fire Authorities</v>
      </c>
      <c r="D5627" s="32" t="str">
        <f>VLOOKUP(B5627,lookup!A:D,4,FALSE)</f>
        <v>E31000030</v>
      </c>
      <c r="E5627" s="32" t="s">
        <v>177</v>
      </c>
      <c r="F5627" s="32" t="s">
        <v>157</v>
      </c>
      <c r="G5627" s="57">
        <v>13</v>
      </c>
      <c r="H5627" s="145"/>
      <c r="I5627" s="144">
        <v>13</v>
      </c>
      <c r="J5627" s="146">
        <f t="shared" si="64"/>
        <v>0</v>
      </c>
    </row>
    <row r="5628" spans="1:10" x14ac:dyDescent="0.3">
      <c r="A5628" s="32">
        <v>2015</v>
      </c>
      <c r="B5628" s="32" t="s">
        <v>99</v>
      </c>
      <c r="C5628" s="32" t="str">
        <f>VLOOKUP(B5628,lookup!A:C,3,FALSE)</f>
        <v>Non Metropolitan Fire Authorities</v>
      </c>
      <c r="D5628" s="32" t="str">
        <f>VLOOKUP(B5628,lookup!A:D,4,FALSE)</f>
        <v>E31000030</v>
      </c>
      <c r="E5628" s="32" t="s">
        <v>178</v>
      </c>
      <c r="F5628" s="32" t="s">
        <v>157</v>
      </c>
      <c r="G5628" s="57">
        <v>2</v>
      </c>
      <c r="H5628" s="145"/>
      <c r="I5628" s="144">
        <v>2</v>
      </c>
      <c r="J5628" s="146">
        <f t="shared" si="64"/>
        <v>0</v>
      </c>
    </row>
    <row r="5629" spans="1:10" x14ac:dyDescent="0.3">
      <c r="A5629" s="32">
        <v>2015</v>
      </c>
      <c r="B5629" s="32" t="s">
        <v>99</v>
      </c>
      <c r="C5629" s="32" t="str">
        <f>VLOOKUP(B5629,lookup!A:C,3,FALSE)</f>
        <v>Non Metropolitan Fire Authorities</v>
      </c>
      <c r="D5629" s="32" t="str">
        <f>VLOOKUP(B5629,lookup!A:D,4,FALSE)</f>
        <v>E31000030</v>
      </c>
      <c r="E5629" s="32" t="s">
        <v>179</v>
      </c>
      <c r="F5629" s="32" t="s">
        <v>157</v>
      </c>
      <c r="G5629" s="57">
        <v>3</v>
      </c>
      <c r="H5629" s="145"/>
      <c r="I5629" s="144">
        <v>3</v>
      </c>
      <c r="J5629" s="146">
        <f t="shared" si="64"/>
        <v>0</v>
      </c>
    </row>
    <row r="5630" spans="1:10" x14ac:dyDescent="0.3">
      <c r="A5630" s="32">
        <v>2015</v>
      </c>
      <c r="B5630" s="32" t="s">
        <v>99</v>
      </c>
      <c r="C5630" s="32" t="str">
        <f>VLOOKUP(B5630,lookup!A:C,3,FALSE)</f>
        <v>Non Metropolitan Fire Authorities</v>
      </c>
      <c r="D5630" s="32" t="str">
        <f>VLOOKUP(B5630,lookup!A:D,4,FALSE)</f>
        <v>E31000030</v>
      </c>
      <c r="E5630" s="32" t="s">
        <v>1087</v>
      </c>
      <c r="F5630" s="32" t="s">
        <v>157</v>
      </c>
      <c r="G5630" s="57">
        <v>1</v>
      </c>
      <c r="H5630" s="145"/>
      <c r="I5630" s="144">
        <v>1</v>
      </c>
      <c r="J5630" s="146">
        <f t="shared" si="64"/>
        <v>0</v>
      </c>
    </row>
    <row r="5631" spans="1:10" x14ac:dyDescent="0.3">
      <c r="A5631" s="32">
        <v>2015</v>
      </c>
      <c r="B5631" s="32" t="s">
        <v>99</v>
      </c>
      <c r="C5631" s="32" t="str">
        <f>VLOOKUP(B5631,lookup!A:C,3,FALSE)</f>
        <v>Non Metropolitan Fire Authorities</v>
      </c>
      <c r="D5631" s="32" t="str">
        <f>VLOOKUP(B5631,lookup!A:D,4,FALSE)</f>
        <v>E31000030</v>
      </c>
      <c r="E5631" s="32" t="s">
        <v>176</v>
      </c>
      <c r="F5631" s="32" t="s">
        <v>157</v>
      </c>
      <c r="G5631" s="57">
        <v>39</v>
      </c>
      <c r="H5631" s="145"/>
      <c r="I5631" s="144">
        <v>39</v>
      </c>
      <c r="J5631" s="146">
        <f t="shared" si="64"/>
        <v>0</v>
      </c>
    </row>
    <row r="5632" spans="1:10" x14ac:dyDescent="0.3">
      <c r="A5632" s="32">
        <v>2015</v>
      </c>
      <c r="B5632" s="32" t="s">
        <v>99</v>
      </c>
      <c r="C5632" s="32" t="str">
        <f>VLOOKUP(B5632,lookup!A:C,3,FALSE)</f>
        <v>Non Metropolitan Fire Authorities</v>
      </c>
      <c r="D5632" s="32" t="str">
        <f>VLOOKUP(B5632,lookup!A:D,4,FALSE)</f>
        <v>E31000030</v>
      </c>
      <c r="E5632" s="32" t="s">
        <v>175</v>
      </c>
      <c r="F5632" s="32" t="s">
        <v>158</v>
      </c>
      <c r="G5632" s="57">
        <v>229</v>
      </c>
      <c r="H5632" s="145"/>
      <c r="I5632" s="144">
        <v>229</v>
      </c>
      <c r="J5632" s="146">
        <f t="shared" si="64"/>
        <v>0</v>
      </c>
    </row>
    <row r="5633" spans="1:10" x14ac:dyDescent="0.3">
      <c r="A5633" s="32">
        <v>2015</v>
      </c>
      <c r="B5633" s="32" t="s">
        <v>99</v>
      </c>
      <c r="C5633" s="32" t="str">
        <f>VLOOKUP(B5633,lookup!A:C,3,FALSE)</f>
        <v>Non Metropolitan Fire Authorities</v>
      </c>
      <c r="D5633" s="32" t="str">
        <f>VLOOKUP(B5633,lookup!A:D,4,FALSE)</f>
        <v>E31000030</v>
      </c>
      <c r="E5633" s="32" t="s">
        <v>177</v>
      </c>
      <c r="F5633" s="32" t="s">
        <v>158</v>
      </c>
      <c r="G5633" s="57">
        <v>1</v>
      </c>
      <c r="H5633" s="145"/>
      <c r="I5633" s="144">
        <v>1</v>
      </c>
      <c r="J5633" s="146">
        <f t="shared" si="64"/>
        <v>0</v>
      </c>
    </row>
    <row r="5634" spans="1:10" x14ac:dyDescent="0.3">
      <c r="A5634" s="32">
        <v>2015</v>
      </c>
      <c r="B5634" s="32" t="s">
        <v>99</v>
      </c>
      <c r="C5634" s="32" t="str">
        <f>VLOOKUP(B5634,lookup!A:C,3,FALSE)</f>
        <v>Non Metropolitan Fire Authorities</v>
      </c>
      <c r="D5634" s="32" t="str">
        <f>VLOOKUP(B5634,lookup!A:D,4,FALSE)</f>
        <v>E31000030</v>
      </c>
      <c r="E5634" s="32" t="s">
        <v>178</v>
      </c>
      <c r="F5634" s="32" t="s">
        <v>158</v>
      </c>
      <c r="G5634" s="57">
        <v>1</v>
      </c>
      <c r="H5634" s="145"/>
      <c r="I5634" s="144">
        <v>1</v>
      </c>
      <c r="J5634" s="146">
        <f t="shared" si="64"/>
        <v>0</v>
      </c>
    </row>
    <row r="5635" spans="1:10" x14ac:dyDescent="0.3">
      <c r="A5635" s="32">
        <v>2015</v>
      </c>
      <c r="B5635" s="32" t="s">
        <v>99</v>
      </c>
      <c r="C5635" s="32" t="str">
        <f>VLOOKUP(B5635,lookup!A:C,3,FALSE)</f>
        <v>Non Metropolitan Fire Authorities</v>
      </c>
      <c r="D5635" s="32" t="str">
        <f>VLOOKUP(B5635,lookup!A:D,4,FALSE)</f>
        <v>E31000030</v>
      </c>
      <c r="E5635" s="32" t="s">
        <v>179</v>
      </c>
      <c r="F5635" s="32" t="s">
        <v>158</v>
      </c>
      <c r="G5635" s="57">
        <v>2</v>
      </c>
      <c r="H5635" s="145"/>
      <c r="I5635" s="144">
        <v>2</v>
      </c>
      <c r="J5635" s="146">
        <f t="shared" ref="J5635:J5698" si="65">G5635-I5635</f>
        <v>0</v>
      </c>
    </row>
    <row r="5636" spans="1:10" x14ac:dyDescent="0.3">
      <c r="A5636" s="32">
        <v>2015</v>
      </c>
      <c r="B5636" s="32" t="s">
        <v>99</v>
      </c>
      <c r="C5636" s="32" t="str">
        <f>VLOOKUP(B5636,lookup!A:C,3,FALSE)</f>
        <v>Non Metropolitan Fire Authorities</v>
      </c>
      <c r="D5636" s="32" t="str">
        <f>VLOOKUP(B5636,lookup!A:D,4,FALSE)</f>
        <v>E31000030</v>
      </c>
      <c r="E5636" s="32" t="s">
        <v>1087</v>
      </c>
      <c r="F5636" s="32" t="s">
        <v>158</v>
      </c>
      <c r="G5636" s="57">
        <v>0</v>
      </c>
      <c r="H5636" s="145"/>
      <c r="I5636" s="144">
        <v>0</v>
      </c>
      <c r="J5636" s="146">
        <f t="shared" si="65"/>
        <v>0</v>
      </c>
    </row>
    <row r="5637" spans="1:10" x14ac:dyDescent="0.3">
      <c r="A5637" s="32">
        <v>2015</v>
      </c>
      <c r="B5637" s="32" t="s">
        <v>99</v>
      </c>
      <c r="C5637" s="32" t="str">
        <f>VLOOKUP(B5637,lookup!A:C,3,FALSE)</f>
        <v>Non Metropolitan Fire Authorities</v>
      </c>
      <c r="D5637" s="32" t="str">
        <f>VLOOKUP(B5637,lookup!A:D,4,FALSE)</f>
        <v>E31000030</v>
      </c>
      <c r="E5637" s="32" t="s">
        <v>176</v>
      </c>
      <c r="F5637" s="32" t="s">
        <v>158</v>
      </c>
      <c r="G5637" s="57">
        <v>10</v>
      </c>
      <c r="H5637" s="145"/>
      <c r="I5637" s="144">
        <v>10</v>
      </c>
      <c r="J5637" s="146">
        <f t="shared" si="65"/>
        <v>0</v>
      </c>
    </row>
    <row r="5638" spans="1:10" x14ac:dyDescent="0.3">
      <c r="A5638" s="32">
        <v>2015</v>
      </c>
      <c r="B5638" s="32" t="s">
        <v>99</v>
      </c>
      <c r="C5638" s="32" t="str">
        <f>VLOOKUP(B5638,lookup!A:C,3,FALSE)</f>
        <v>Non Metropolitan Fire Authorities</v>
      </c>
      <c r="D5638" s="32" t="str">
        <f>VLOOKUP(B5638,lookup!A:D,4,FALSE)</f>
        <v>E31000030</v>
      </c>
      <c r="E5638" s="32" t="s">
        <v>175</v>
      </c>
      <c r="F5638" s="32" t="s">
        <v>149</v>
      </c>
      <c r="G5638" s="57">
        <v>29</v>
      </c>
      <c r="H5638" s="145"/>
      <c r="I5638" s="144">
        <v>29</v>
      </c>
      <c r="J5638" s="146">
        <f t="shared" si="65"/>
        <v>0</v>
      </c>
    </row>
    <row r="5639" spans="1:10" x14ac:dyDescent="0.3">
      <c r="A5639" s="32">
        <v>2015</v>
      </c>
      <c r="B5639" s="32" t="s">
        <v>99</v>
      </c>
      <c r="C5639" s="32" t="str">
        <f>VLOOKUP(B5639,lookup!A:C,3,FALSE)</f>
        <v>Non Metropolitan Fire Authorities</v>
      </c>
      <c r="D5639" s="32" t="str">
        <f>VLOOKUP(B5639,lookup!A:D,4,FALSE)</f>
        <v>E31000030</v>
      </c>
      <c r="E5639" s="32" t="s">
        <v>177</v>
      </c>
      <c r="F5639" s="32" t="s">
        <v>149</v>
      </c>
      <c r="G5639" s="57">
        <v>0</v>
      </c>
      <c r="H5639" s="145"/>
      <c r="I5639" s="144">
        <v>0</v>
      </c>
      <c r="J5639" s="146">
        <f t="shared" si="65"/>
        <v>0</v>
      </c>
    </row>
    <row r="5640" spans="1:10" x14ac:dyDescent="0.3">
      <c r="A5640" s="32">
        <v>2015</v>
      </c>
      <c r="B5640" s="32" t="s">
        <v>99</v>
      </c>
      <c r="C5640" s="32" t="str">
        <f>VLOOKUP(B5640,lookup!A:C,3,FALSE)</f>
        <v>Non Metropolitan Fire Authorities</v>
      </c>
      <c r="D5640" s="32" t="str">
        <f>VLOOKUP(B5640,lookup!A:D,4,FALSE)</f>
        <v>E31000030</v>
      </c>
      <c r="E5640" s="32" t="s">
        <v>178</v>
      </c>
      <c r="F5640" s="32" t="s">
        <v>149</v>
      </c>
      <c r="G5640" s="57">
        <v>0</v>
      </c>
      <c r="H5640" s="145"/>
      <c r="I5640" s="144">
        <v>0</v>
      </c>
      <c r="J5640" s="146">
        <f t="shared" si="65"/>
        <v>0</v>
      </c>
    </row>
    <row r="5641" spans="1:10" x14ac:dyDescent="0.3">
      <c r="A5641" s="32">
        <v>2015</v>
      </c>
      <c r="B5641" s="32" t="s">
        <v>99</v>
      </c>
      <c r="C5641" s="32" t="str">
        <f>VLOOKUP(B5641,lookup!A:C,3,FALSE)</f>
        <v>Non Metropolitan Fire Authorities</v>
      </c>
      <c r="D5641" s="32" t="str">
        <f>VLOOKUP(B5641,lookup!A:D,4,FALSE)</f>
        <v>E31000030</v>
      </c>
      <c r="E5641" s="32" t="s">
        <v>179</v>
      </c>
      <c r="F5641" s="32" t="s">
        <v>149</v>
      </c>
      <c r="G5641" s="57">
        <v>0</v>
      </c>
      <c r="H5641" s="145"/>
      <c r="I5641" s="144">
        <v>0</v>
      </c>
      <c r="J5641" s="146">
        <f t="shared" si="65"/>
        <v>0</v>
      </c>
    </row>
    <row r="5642" spans="1:10" x14ac:dyDescent="0.3">
      <c r="A5642" s="32">
        <v>2015</v>
      </c>
      <c r="B5642" s="32" t="s">
        <v>99</v>
      </c>
      <c r="C5642" s="32" t="str">
        <f>VLOOKUP(B5642,lookup!A:C,3,FALSE)</f>
        <v>Non Metropolitan Fire Authorities</v>
      </c>
      <c r="D5642" s="32" t="str">
        <f>VLOOKUP(B5642,lookup!A:D,4,FALSE)</f>
        <v>E31000030</v>
      </c>
      <c r="E5642" s="32" t="s">
        <v>1087</v>
      </c>
      <c r="F5642" s="32" t="s">
        <v>149</v>
      </c>
      <c r="G5642" s="57">
        <v>0</v>
      </c>
      <c r="H5642" s="145"/>
      <c r="I5642" s="144">
        <v>0</v>
      </c>
      <c r="J5642" s="146">
        <f t="shared" si="65"/>
        <v>0</v>
      </c>
    </row>
    <row r="5643" spans="1:10" x14ac:dyDescent="0.3">
      <c r="A5643" s="32">
        <v>2015</v>
      </c>
      <c r="B5643" s="32" t="s">
        <v>99</v>
      </c>
      <c r="C5643" s="32" t="str">
        <f>VLOOKUP(B5643,lookup!A:C,3,FALSE)</f>
        <v>Non Metropolitan Fire Authorities</v>
      </c>
      <c r="D5643" s="32" t="str">
        <f>VLOOKUP(B5643,lookup!A:D,4,FALSE)</f>
        <v>E31000030</v>
      </c>
      <c r="E5643" s="32" t="s">
        <v>176</v>
      </c>
      <c r="F5643" s="32" t="s">
        <v>149</v>
      </c>
      <c r="G5643" s="57">
        <v>0</v>
      </c>
      <c r="H5643" s="145"/>
      <c r="I5643" s="144">
        <v>0</v>
      </c>
      <c r="J5643" s="146">
        <f t="shared" si="65"/>
        <v>0</v>
      </c>
    </row>
    <row r="5644" spans="1:10" x14ac:dyDescent="0.3">
      <c r="A5644" s="32">
        <v>2015</v>
      </c>
      <c r="B5644" s="32" t="s">
        <v>99</v>
      </c>
      <c r="C5644" s="32" t="str">
        <f>VLOOKUP(B5644,lookup!A:C,3,FALSE)</f>
        <v>Non Metropolitan Fire Authorities</v>
      </c>
      <c r="D5644" s="32" t="str">
        <f>VLOOKUP(B5644,lookup!A:D,4,FALSE)</f>
        <v>E31000030</v>
      </c>
      <c r="E5644" s="32" t="s">
        <v>175</v>
      </c>
      <c r="F5644" s="32" t="s">
        <v>150</v>
      </c>
      <c r="G5644" s="57">
        <v>155</v>
      </c>
      <c r="H5644" s="145"/>
      <c r="I5644" s="144">
        <v>155</v>
      </c>
      <c r="J5644" s="146">
        <f t="shared" si="65"/>
        <v>0</v>
      </c>
    </row>
    <row r="5645" spans="1:10" x14ac:dyDescent="0.3">
      <c r="A5645" s="32">
        <v>2015</v>
      </c>
      <c r="B5645" s="32" t="s">
        <v>99</v>
      </c>
      <c r="C5645" s="32" t="str">
        <f>VLOOKUP(B5645,lookup!A:C,3,FALSE)</f>
        <v>Non Metropolitan Fire Authorities</v>
      </c>
      <c r="D5645" s="32" t="str">
        <f>VLOOKUP(B5645,lookup!A:D,4,FALSE)</f>
        <v>E31000030</v>
      </c>
      <c r="E5645" s="32" t="s">
        <v>177</v>
      </c>
      <c r="F5645" s="32" t="s">
        <v>150</v>
      </c>
      <c r="G5645" s="57">
        <v>1</v>
      </c>
      <c r="H5645" s="145"/>
      <c r="I5645" s="144">
        <v>1</v>
      </c>
      <c r="J5645" s="146">
        <f t="shared" si="65"/>
        <v>0</v>
      </c>
    </row>
    <row r="5646" spans="1:10" x14ac:dyDescent="0.3">
      <c r="A5646" s="32">
        <v>2015</v>
      </c>
      <c r="B5646" s="32" t="s">
        <v>99</v>
      </c>
      <c r="C5646" s="32" t="str">
        <f>VLOOKUP(B5646,lookup!A:C,3,FALSE)</f>
        <v>Non Metropolitan Fire Authorities</v>
      </c>
      <c r="D5646" s="32" t="str">
        <f>VLOOKUP(B5646,lookup!A:D,4,FALSE)</f>
        <v>E31000030</v>
      </c>
      <c r="E5646" s="32" t="s">
        <v>178</v>
      </c>
      <c r="F5646" s="32" t="s">
        <v>150</v>
      </c>
      <c r="G5646" s="57">
        <v>5</v>
      </c>
      <c r="H5646" s="145"/>
      <c r="I5646" s="144">
        <v>5</v>
      </c>
      <c r="J5646" s="146">
        <f t="shared" si="65"/>
        <v>0</v>
      </c>
    </row>
    <row r="5647" spans="1:10" x14ac:dyDescent="0.3">
      <c r="A5647" s="32">
        <v>2015</v>
      </c>
      <c r="B5647" s="32" t="s">
        <v>99</v>
      </c>
      <c r="C5647" s="32" t="str">
        <f>VLOOKUP(B5647,lookup!A:C,3,FALSE)</f>
        <v>Non Metropolitan Fire Authorities</v>
      </c>
      <c r="D5647" s="32" t="str">
        <f>VLOOKUP(B5647,lookup!A:D,4,FALSE)</f>
        <v>E31000030</v>
      </c>
      <c r="E5647" s="32" t="s">
        <v>179</v>
      </c>
      <c r="F5647" s="32" t="s">
        <v>150</v>
      </c>
      <c r="G5647" s="57">
        <v>2</v>
      </c>
      <c r="H5647" s="145"/>
      <c r="I5647" s="144">
        <v>2</v>
      </c>
      <c r="J5647" s="146">
        <f t="shared" si="65"/>
        <v>0</v>
      </c>
    </row>
    <row r="5648" spans="1:10" x14ac:dyDescent="0.3">
      <c r="A5648" s="32">
        <v>2015</v>
      </c>
      <c r="B5648" s="32" t="s">
        <v>99</v>
      </c>
      <c r="C5648" s="32" t="str">
        <f>VLOOKUP(B5648,lookup!A:C,3,FALSE)</f>
        <v>Non Metropolitan Fire Authorities</v>
      </c>
      <c r="D5648" s="32" t="str">
        <f>VLOOKUP(B5648,lookup!A:D,4,FALSE)</f>
        <v>E31000030</v>
      </c>
      <c r="E5648" s="32" t="s">
        <v>1087</v>
      </c>
      <c r="F5648" s="32" t="s">
        <v>150</v>
      </c>
      <c r="G5648" s="57">
        <v>1</v>
      </c>
      <c r="H5648" s="145"/>
      <c r="I5648" s="144">
        <v>1</v>
      </c>
      <c r="J5648" s="146">
        <f t="shared" si="65"/>
        <v>0</v>
      </c>
    </row>
    <row r="5649" spans="1:10" x14ac:dyDescent="0.3">
      <c r="A5649" s="32">
        <v>2015</v>
      </c>
      <c r="B5649" s="32" t="s">
        <v>99</v>
      </c>
      <c r="C5649" s="32" t="str">
        <f>VLOOKUP(B5649,lookup!A:C,3,FALSE)</f>
        <v>Non Metropolitan Fire Authorities</v>
      </c>
      <c r="D5649" s="32" t="str">
        <f>VLOOKUP(B5649,lookup!A:D,4,FALSE)</f>
        <v>E31000030</v>
      </c>
      <c r="E5649" s="32" t="s">
        <v>176</v>
      </c>
      <c r="F5649" s="32" t="s">
        <v>150</v>
      </c>
      <c r="G5649" s="57">
        <v>13</v>
      </c>
      <c r="H5649" s="145"/>
      <c r="I5649" s="144">
        <v>13</v>
      </c>
      <c r="J5649" s="146">
        <f t="shared" si="65"/>
        <v>0</v>
      </c>
    </row>
    <row r="5650" spans="1:10" x14ac:dyDescent="0.3">
      <c r="A5650" s="32">
        <v>2015</v>
      </c>
      <c r="B5650" s="32" t="s">
        <v>102</v>
      </c>
      <c r="C5650" s="32" t="str">
        <f>VLOOKUP(B5650,lookup!A:C,3,FALSE)</f>
        <v>Non Metropolitan Fire Authorities</v>
      </c>
      <c r="D5650" s="32" t="str">
        <f>VLOOKUP(B5650,lookup!A:D,4,FALSE)</f>
        <v>E31000031</v>
      </c>
      <c r="E5650" s="32" t="s">
        <v>175</v>
      </c>
      <c r="F5650" s="32" t="s">
        <v>157</v>
      </c>
      <c r="G5650" s="57">
        <v>231</v>
      </c>
      <c r="H5650" s="145"/>
      <c r="I5650" s="144">
        <v>231</v>
      </c>
      <c r="J5650" s="146">
        <f t="shared" si="65"/>
        <v>0</v>
      </c>
    </row>
    <row r="5651" spans="1:10" x14ac:dyDescent="0.3">
      <c r="A5651" s="32">
        <v>2015</v>
      </c>
      <c r="B5651" s="32" t="s">
        <v>102</v>
      </c>
      <c r="C5651" s="32" t="str">
        <f>VLOOKUP(B5651,lookup!A:C,3,FALSE)</f>
        <v>Non Metropolitan Fire Authorities</v>
      </c>
      <c r="D5651" s="32" t="str">
        <f>VLOOKUP(B5651,lookup!A:D,4,FALSE)</f>
        <v>E31000031</v>
      </c>
      <c r="E5651" s="32" t="s">
        <v>177</v>
      </c>
      <c r="F5651" s="32" t="s">
        <v>157</v>
      </c>
      <c r="G5651" s="57">
        <v>2</v>
      </c>
      <c r="H5651" s="145"/>
      <c r="I5651" s="144">
        <v>2</v>
      </c>
      <c r="J5651" s="146">
        <f t="shared" si="65"/>
        <v>0</v>
      </c>
    </row>
    <row r="5652" spans="1:10" x14ac:dyDescent="0.3">
      <c r="A5652" s="32">
        <v>2015</v>
      </c>
      <c r="B5652" s="32" t="s">
        <v>102</v>
      </c>
      <c r="C5652" s="32" t="str">
        <f>VLOOKUP(B5652,lookup!A:C,3,FALSE)</f>
        <v>Non Metropolitan Fire Authorities</v>
      </c>
      <c r="D5652" s="32" t="str">
        <f>VLOOKUP(B5652,lookup!A:D,4,FALSE)</f>
        <v>E31000031</v>
      </c>
      <c r="E5652" s="32" t="s">
        <v>178</v>
      </c>
      <c r="F5652" s="32" t="s">
        <v>157</v>
      </c>
      <c r="G5652" s="57">
        <v>0</v>
      </c>
      <c r="H5652" s="145"/>
      <c r="I5652" s="144">
        <v>0</v>
      </c>
      <c r="J5652" s="146">
        <f t="shared" si="65"/>
        <v>0</v>
      </c>
    </row>
    <row r="5653" spans="1:10" x14ac:dyDescent="0.3">
      <c r="A5653" s="32">
        <v>2015</v>
      </c>
      <c r="B5653" s="32" t="s">
        <v>102</v>
      </c>
      <c r="C5653" s="32" t="str">
        <f>VLOOKUP(B5653,lookup!A:C,3,FALSE)</f>
        <v>Non Metropolitan Fire Authorities</v>
      </c>
      <c r="D5653" s="32" t="str">
        <f>VLOOKUP(B5653,lookup!A:D,4,FALSE)</f>
        <v>E31000031</v>
      </c>
      <c r="E5653" s="32" t="s">
        <v>179</v>
      </c>
      <c r="F5653" s="32" t="s">
        <v>157</v>
      </c>
      <c r="G5653" s="57">
        <v>1</v>
      </c>
      <c r="H5653" s="145"/>
      <c r="I5653" s="144">
        <v>1</v>
      </c>
      <c r="J5653" s="146">
        <f t="shared" si="65"/>
        <v>0</v>
      </c>
    </row>
    <row r="5654" spans="1:10" x14ac:dyDescent="0.3">
      <c r="A5654" s="32">
        <v>2015</v>
      </c>
      <c r="B5654" s="32" t="s">
        <v>102</v>
      </c>
      <c r="C5654" s="32" t="str">
        <f>VLOOKUP(B5654,lookup!A:C,3,FALSE)</f>
        <v>Non Metropolitan Fire Authorities</v>
      </c>
      <c r="D5654" s="32" t="str">
        <f>VLOOKUP(B5654,lookup!A:D,4,FALSE)</f>
        <v>E31000031</v>
      </c>
      <c r="E5654" s="32" t="s">
        <v>1087</v>
      </c>
      <c r="F5654" s="32" t="s">
        <v>157</v>
      </c>
      <c r="G5654" s="57">
        <v>0</v>
      </c>
      <c r="H5654" s="145"/>
      <c r="I5654" s="144">
        <v>0</v>
      </c>
      <c r="J5654" s="146">
        <f t="shared" si="65"/>
        <v>0</v>
      </c>
    </row>
    <row r="5655" spans="1:10" x14ac:dyDescent="0.3">
      <c r="A5655" s="32">
        <v>2015</v>
      </c>
      <c r="B5655" s="32" t="s">
        <v>102</v>
      </c>
      <c r="C5655" s="32" t="str">
        <f>VLOOKUP(B5655,lookup!A:C,3,FALSE)</f>
        <v>Non Metropolitan Fire Authorities</v>
      </c>
      <c r="D5655" s="32" t="str">
        <f>VLOOKUP(B5655,lookup!A:D,4,FALSE)</f>
        <v>E31000031</v>
      </c>
      <c r="E5655" s="32" t="s">
        <v>176</v>
      </c>
      <c r="F5655" s="32" t="s">
        <v>157</v>
      </c>
      <c r="G5655" s="57">
        <v>3</v>
      </c>
      <c r="H5655" s="145"/>
      <c r="I5655" s="144">
        <v>3</v>
      </c>
      <c r="J5655" s="146">
        <f t="shared" si="65"/>
        <v>0</v>
      </c>
    </row>
    <row r="5656" spans="1:10" x14ac:dyDescent="0.3">
      <c r="A5656" s="32">
        <v>2015</v>
      </c>
      <c r="B5656" s="32" t="s">
        <v>102</v>
      </c>
      <c r="C5656" s="32" t="str">
        <f>VLOOKUP(B5656,lookup!A:C,3,FALSE)</f>
        <v>Non Metropolitan Fire Authorities</v>
      </c>
      <c r="D5656" s="32" t="str">
        <f>VLOOKUP(B5656,lookup!A:D,4,FALSE)</f>
        <v>E31000031</v>
      </c>
      <c r="E5656" s="32" t="s">
        <v>175</v>
      </c>
      <c r="F5656" s="32" t="s">
        <v>158</v>
      </c>
      <c r="G5656" s="57">
        <v>324</v>
      </c>
      <c r="H5656" s="145"/>
      <c r="I5656" s="144">
        <v>324</v>
      </c>
      <c r="J5656" s="146">
        <f t="shared" si="65"/>
        <v>0</v>
      </c>
    </row>
    <row r="5657" spans="1:10" x14ac:dyDescent="0.3">
      <c r="A5657" s="32">
        <v>2015</v>
      </c>
      <c r="B5657" s="32" t="s">
        <v>102</v>
      </c>
      <c r="C5657" s="32" t="str">
        <f>VLOOKUP(B5657,lookup!A:C,3,FALSE)</f>
        <v>Non Metropolitan Fire Authorities</v>
      </c>
      <c r="D5657" s="32" t="str">
        <f>VLOOKUP(B5657,lookup!A:D,4,FALSE)</f>
        <v>E31000031</v>
      </c>
      <c r="E5657" s="32" t="s">
        <v>177</v>
      </c>
      <c r="F5657" s="32" t="s">
        <v>158</v>
      </c>
      <c r="G5657" s="57">
        <v>1</v>
      </c>
      <c r="H5657" s="145"/>
      <c r="I5657" s="144">
        <v>1</v>
      </c>
      <c r="J5657" s="146">
        <f t="shared" si="65"/>
        <v>0</v>
      </c>
    </row>
    <row r="5658" spans="1:10" x14ac:dyDescent="0.3">
      <c r="A5658" s="32">
        <v>2015</v>
      </c>
      <c r="B5658" s="32" t="s">
        <v>102</v>
      </c>
      <c r="C5658" s="32" t="str">
        <f>VLOOKUP(B5658,lookup!A:C,3,FALSE)</f>
        <v>Non Metropolitan Fire Authorities</v>
      </c>
      <c r="D5658" s="32" t="str">
        <f>VLOOKUP(B5658,lookup!A:D,4,FALSE)</f>
        <v>E31000031</v>
      </c>
      <c r="E5658" s="32" t="s">
        <v>178</v>
      </c>
      <c r="F5658" s="32" t="s">
        <v>158</v>
      </c>
      <c r="G5658" s="57">
        <v>3</v>
      </c>
      <c r="H5658" s="145"/>
      <c r="I5658" s="144">
        <v>3</v>
      </c>
      <c r="J5658" s="146">
        <f t="shared" si="65"/>
        <v>0</v>
      </c>
    </row>
    <row r="5659" spans="1:10" x14ac:dyDescent="0.3">
      <c r="A5659" s="32">
        <v>2015</v>
      </c>
      <c r="B5659" s="32" t="s">
        <v>102</v>
      </c>
      <c r="C5659" s="32" t="str">
        <f>VLOOKUP(B5659,lookup!A:C,3,FALSE)</f>
        <v>Non Metropolitan Fire Authorities</v>
      </c>
      <c r="D5659" s="32" t="str">
        <f>VLOOKUP(B5659,lookup!A:D,4,FALSE)</f>
        <v>E31000031</v>
      </c>
      <c r="E5659" s="32" t="s">
        <v>179</v>
      </c>
      <c r="F5659" s="32" t="s">
        <v>158</v>
      </c>
      <c r="G5659" s="57">
        <v>0</v>
      </c>
      <c r="H5659" s="145"/>
      <c r="I5659" s="144">
        <v>0</v>
      </c>
      <c r="J5659" s="146">
        <f t="shared" si="65"/>
        <v>0</v>
      </c>
    </row>
    <row r="5660" spans="1:10" x14ac:dyDescent="0.3">
      <c r="A5660" s="32">
        <v>2015</v>
      </c>
      <c r="B5660" s="32" t="s">
        <v>102</v>
      </c>
      <c r="C5660" s="32" t="str">
        <f>VLOOKUP(B5660,lookup!A:C,3,FALSE)</f>
        <v>Non Metropolitan Fire Authorities</v>
      </c>
      <c r="D5660" s="32" t="str">
        <f>VLOOKUP(B5660,lookup!A:D,4,FALSE)</f>
        <v>E31000031</v>
      </c>
      <c r="E5660" s="32" t="s">
        <v>1087</v>
      </c>
      <c r="F5660" s="32" t="s">
        <v>158</v>
      </c>
      <c r="G5660" s="57">
        <v>1</v>
      </c>
      <c r="H5660" s="145"/>
      <c r="I5660" s="144">
        <v>1</v>
      </c>
      <c r="J5660" s="146">
        <f t="shared" si="65"/>
        <v>0</v>
      </c>
    </row>
    <row r="5661" spans="1:10" x14ac:dyDescent="0.3">
      <c r="A5661" s="32">
        <v>2015</v>
      </c>
      <c r="B5661" s="32" t="s">
        <v>102</v>
      </c>
      <c r="C5661" s="32" t="str">
        <f>VLOOKUP(B5661,lookup!A:C,3,FALSE)</f>
        <v>Non Metropolitan Fire Authorities</v>
      </c>
      <c r="D5661" s="32" t="str">
        <f>VLOOKUP(B5661,lookup!A:D,4,FALSE)</f>
        <v>E31000031</v>
      </c>
      <c r="E5661" s="32" t="s">
        <v>176</v>
      </c>
      <c r="F5661" s="32" t="s">
        <v>158</v>
      </c>
      <c r="G5661" s="57">
        <v>8</v>
      </c>
      <c r="H5661" s="145"/>
      <c r="I5661" s="144">
        <v>8</v>
      </c>
      <c r="J5661" s="146">
        <f t="shared" si="65"/>
        <v>0</v>
      </c>
    </row>
    <row r="5662" spans="1:10" x14ac:dyDescent="0.3">
      <c r="A5662" s="32">
        <v>2015</v>
      </c>
      <c r="B5662" s="32" t="s">
        <v>102</v>
      </c>
      <c r="C5662" s="32" t="str">
        <f>VLOOKUP(B5662,lookup!A:C,3,FALSE)</f>
        <v>Non Metropolitan Fire Authorities</v>
      </c>
      <c r="D5662" s="32" t="str">
        <f>VLOOKUP(B5662,lookup!A:D,4,FALSE)</f>
        <v>E31000031</v>
      </c>
      <c r="E5662" s="32" t="s">
        <v>175</v>
      </c>
      <c r="F5662" s="32" t="s">
        <v>149</v>
      </c>
      <c r="G5662" s="57">
        <v>18</v>
      </c>
      <c r="H5662" s="145"/>
      <c r="I5662" s="144">
        <v>18</v>
      </c>
      <c r="J5662" s="146">
        <f t="shared" si="65"/>
        <v>0</v>
      </c>
    </row>
    <row r="5663" spans="1:10" x14ac:dyDescent="0.3">
      <c r="A5663" s="32">
        <v>2015</v>
      </c>
      <c r="B5663" s="32" t="s">
        <v>102</v>
      </c>
      <c r="C5663" s="32" t="str">
        <f>VLOOKUP(B5663,lookup!A:C,3,FALSE)</f>
        <v>Non Metropolitan Fire Authorities</v>
      </c>
      <c r="D5663" s="32" t="str">
        <f>VLOOKUP(B5663,lookup!A:D,4,FALSE)</f>
        <v>E31000031</v>
      </c>
      <c r="E5663" s="32" t="s">
        <v>177</v>
      </c>
      <c r="F5663" s="32" t="s">
        <v>149</v>
      </c>
      <c r="G5663" s="57">
        <v>1</v>
      </c>
      <c r="H5663" s="145"/>
      <c r="I5663" s="144">
        <v>1</v>
      </c>
      <c r="J5663" s="146">
        <f t="shared" si="65"/>
        <v>0</v>
      </c>
    </row>
    <row r="5664" spans="1:10" x14ac:dyDescent="0.3">
      <c r="A5664" s="32">
        <v>2015</v>
      </c>
      <c r="B5664" s="32" t="s">
        <v>102</v>
      </c>
      <c r="C5664" s="32" t="str">
        <f>VLOOKUP(B5664,lookup!A:C,3,FALSE)</f>
        <v>Non Metropolitan Fire Authorities</v>
      </c>
      <c r="D5664" s="32" t="str">
        <f>VLOOKUP(B5664,lookup!A:D,4,FALSE)</f>
        <v>E31000031</v>
      </c>
      <c r="E5664" s="32" t="s">
        <v>178</v>
      </c>
      <c r="F5664" s="32" t="s">
        <v>149</v>
      </c>
      <c r="G5664" s="57">
        <v>0</v>
      </c>
      <c r="H5664" s="145"/>
      <c r="I5664" s="144">
        <v>0</v>
      </c>
      <c r="J5664" s="146">
        <f t="shared" si="65"/>
        <v>0</v>
      </c>
    </row>
    <row r="5665" spans="1:10" x14ac:dyDescent="0.3">
      <c r="A5665" s="32">
        <v>2015</v>
      </c>
      <c r="B5665" s="32" t="s">
        <v>102</v>
      </c>
      <c r="C5665" s="32" t="str">
        <f>VLOOKUP(B5665,lookup!A:C,3,FALSE)</f>
        <v>Non Metropolitan Fire Authorities</v>
      </c>
      <c r="D5665" s="32" t="str">
        <f>VLOOKUP(B5665,lookup!A:D,4,FALSE)</f>
        <v>E31000031</v>
      </c>
      <c r="E5665" s="32" t="s">
        <v>179</v>
      </c>
      <c r="F5665" s="32" t="s">
        <v>149</v>
      </c>
      <c r="G5665" s="57">
        <v>0</v>
      </c>
      <c r="H5665" s="145"/>
      <c r="I5665" s="144">
        <v>0</v>
      </c>
      <c r="J5665" s="146">
        <f t="shared" si="65"/>
        <v>0</v>
      </c>
    </row>
    <row r="5666" spans="1:10" x14ac:dyDescent="0.3">
      <c r="A5666" s="32">
        <v>2015</v>
      </c>
      <c r="B5666" s="32" t="s">
        <v>102</v>
      </c>
      <c r="C5666" s="32" t="str">
        <f>VLOOKUP(B5666,lookup!A:C,3,FALSE)</f>
        <v>Non Metropolitan Fire Authorities</v>
      </c>
      <c r="D5666" s="32" t="str">
        <f>VLOOKUP(B5666,lookup!A:D,4,FALSE)</f>
        <v>E31000031</v>
      </c>
      <c r="E5666" s="32" t="s">
        <v>1087</v>
      </c>
      <c r="F5666" s="32" t="s">
        <v>149</v>
      </c>
      <c r="G5666" s="57">
        <v>0</v>
      </c>
      <c r="H5666" s="145"/>
      <c r="I5666" s="144">
        <v>0</v>
      </c>
      <c r="J5666" s="146">
        <f t="shared" si="65"/>
        <v>0</v>
      </c>
    </row>
    <row r="5667" spans="1:10" x14ac:dyDescent="0.3">
      <c r="A5667" s="32">
        <v>2015</v>
      </c>
      <c r="B5667" s="32" t="s">
        <v>102</v>
      </c>
      <c r="C5667" s="32" t="str">
        <f>VLOOKUP(B5667,lookup!A:C,3,FALSE)</f>
        <v>Non Metropolitan Fire Authorities</v>
      </c>
      <c r="D5667" s="32" t="str">
        <f>VLOOKUP(B5667,lookup!A:D,4,FALSE)</f>
        <v>E31000031</v>
      </c>
      <c r="E5667" s="32" t="s">
        <v>176</v>
      </c>
      <c r="F5667" s="32" t="s">
        <v>149</v>
      </c>
      <c r="G5667" s="57">
        <v>1</v>
      </c>
      <c r="H5667" s="145"/>
      <c r="I5667" s="144">
        <v>1</v>
      </c>
      <c r="J5667" s="146">
        <f t="shared" si="65"/>
        <v>0</v>
      </c>
    </row>
    <row r="5668" spans="1:10" x14ac:dyDescent="0.3">
      <c r="A5668" s="32">
        <v>2015</v>
      </c>
      <c r="B5668" s="32" t="s">
        <v>102</v>
      </c>
      <c r="C5668" s="32" t="str">
        <f>VLOOKUP(B5668,lookup!A:C,3,FALSE)</f>
        <v>Non Metropolitan Fire Authorities</v>
      </c>
      <c r="D5668" s="32" t="str">
        <f>VLOOKUP(B5668,lookup!A:D,4,FALSE)</f>
        <v>E31000031</v>
      </c>
      <c r="E5668" s="32" t="s">
        <v>175</v>
      </c>
      <c r="F5668" s="32" t="s">
        <v>150</v>
      </c>
      <c r="G5668" s="57">
        <v>69</v>
      </c>
      <c r="H5668" s="145"/>
      <c r="I5668" s="144">
        <v>69</v>
      </c>
      <c r="J5668" s="146">
        <f t="shared" si="65"/>
        <v>0</v>
      </c>
    </row>
    <row r="5669" spans="1:10" x14ac:dyDescent="0.3">
      <c r="A5669" s="32">
        <v>2015</v>
      </c>
      <c r="B5669" s="32" t="s">
        <v>102</v>
      </c>
      <c r="C5669" s="32" t="str">
        <f>VLOOKUP(B5669,lookup!A:C,3,FALSE)</f>
        <v>Non Metropolitan Fire Authorities</v>
      </c>
      <c r="D5669" s="32" t="str">
        <f>VLOOKUP(B5669,lookup!A:D,4,FALSE)</f>
        <v>E31000031</v>
      </c>
      <c r="E5669" s="32" t="s">
        <v>177</v>
      </c>
      <c r="F5669" s="32" t="s">
        <v>150</v>
      </c>
      <c r="G5669" s="57">
        <v>0</v>
      </c>
      <c r="H5669" s="145"/>
      <c r="I5669" s="144">
        <v>0</v>
      </c>
      <c r="J5669" s="146">
        <f t="shared" si="65"/>
        <v>0</v>
      </c>
    </row>
    <row r="5670" spans="1:10" x14ac:dyDescent="0.3">
      <c r="A5670" s="32">
        <v>2015</v>
      </c>
      <c r="B5670" s="32" t="s">
        <v>102</v>
      </c>
      <c r="C5670" s="32" t="str">
        <f>VLOOKUP(B5670,lookup!A:C,3,FALSE)</f>
        <v>Non Metropolitan Fire Authorities</v>
      </c>
      <c r="D5670" s="32" t="str">
        <f>VLOOKUP(B5670,lookup!A:D,4,FALSE)</f>
        <v>E31000031</v>
      </c>
      <c r="E5670" s="32" t="s">
        <v>178</v>
      </c>
      <c r="F5670" s="32" t="s">
        <v>150</v>
      </c>
      <c r="G5670" s="57">
        <v>1</v>
      </c>
      <c r="H5670" s="145"/>
      <c r="I5670" s="144">
        <v>1</v>
      </c>
      <c r="J5670" s="146">
        <f t="shared" si="65"/>
        <v>0</v>
      </c>
    </row>
    <row r="5671" spans="1:10" x14ac:dyDescent="0.3">
      <c r="A5671" s="32">
        <v>2015</v>
      </c>
      <c r="B5671" s="32" t="s">
        <v>102</v>
      </c>
      <c r="C5671" s="32" t="str">
        <f>VLOOKUP(B5671,lookup!A:C,3,FALSE)</f>
        <v>Non Metropolitan Fire Authorities</v>
      </c>
      <c r="D5671" s="32" t="str">
        <f>VLOOKUP(B5671,lookup!A:D,4,FALSE)</f>
        <v>E31000031</v>
      </c>
      <c r="E5671" s="32" t="s">
        <v>179</v>
      </c>
      <c r="F5671" s="32" t="s">
        <v>150</v>
      </c>
      <c r="G5671" s="57">
        <v>1</v>
      </c>
      <c r="H5671" s="145"/>
      <c r="I5671" s="144">
        <v>1</v>
      </c>
      <c r="J5671" s="146">
        <f t="shared" si="65"/>
        <v>0</v>
      </c>
    </row>
    <row r="5672" spans="1:10" x14ac:dyDescent="0.3">
      <c r="A5672" s="32">
        <v>2015</v>
      </c>
      <c r="B5672" s="32" t="s">
        <v>102</v>
      </c>
      <c r="C5672" s="32" t="str">
        <f>VLOOKUP(B5672,lookup!A:C,3,FALSE)</f>
        <v>Non Metropolitan Fire Authorities</v>
      </c>
      <c r="D5672" s="32" t="str">
        <f>VLOOKUP(B5672,lookup!A:D,4,FALSE)</f>
        <v>E31000031</v>
      </c>
      <c r="E5672" s="32" t="s">
        <v>1087</v>
      </c>
      <c r="F5672" s="32" t="s">
        <v>150</v>
      </c>
      <c r="G5672" s="57">
        <v>0</v>
      </c>
      <c r="H5672" s="145"/>
      <c r="I5672" s="144">
        <v>0</v>
      </c>
      <c r="J5672" s="146">
        <f t="shared" si="65"/>
        <v>0</v>
      </c>
    </row>
    <row r="5673" spans="1:10" x14ac:dyDescent="0.3">
      <c r="A5673" s="32">
        <v>2015</v>
      </c>
      <c r="B5673" s="32" t="s">
        <v>102</v>
      </c>
      <c r="C5673" s="32" t="str">
        <f>VLOOKUP(B5673,lookup!A:C,3,FALSE)</f>
        <v>Non Metropolitan Fire Authorities</v>
      </c>
      <c r="D5673" s="32" t="str">
        <f>VLOOKUP(B5673,lookup!A:D,4,FALSE)</f>
        <v>E31000031</v>
      </c>
      <c r="E5673" s="32" t="s">
        <v>176</v>
      </c>
      <c r="F5673" s="32" t="s">
        <v>150</v>
      </c>
      <c r="G5673" s="57">
        <v>3</v>
      </c>
      <c r="H5673" s="145"/>
      <c r="I5673" s="144">
        <v>3</v>
      </c>
      <c r="J5673" s="146">
        <f t="shared" si="65"/>
        <v>0</v>
      </c>
    </row>
    <row r="5674" spans="1:10" x14ac:dyDescent="0.3">
      <c r="A5674" s="32">
        <v>2015</v>
      </c>
      <c r="B5674" s="32" t="s">
        <v>105</v>
      </c>
      <c r="C5674" s="32" t="str">
        <f>VLOOKUP(B5674,lookup!A:C,3,FALSE)</f>
        <v>Non Metropolitan Fire Authorities</v>
      </c>
      <c r="D5674" s="32" t="str">
        <f>VLOOKUP(B5674,lookup!A:D,4,FALSE)</f>
        <v>E31000032</v>
      </c>
      <c r="E5674" s="32" t="s">
        <v>175</v>
      </c>
      <c r="F5674" s="32" t="s">
        <v>157</v>
      </c>
      <c r="G5674" s="57">
        <v>133</v>
      </c>
      <c r="H5674" s="145"/>
      <c r="I5674" s="144">
        <v>133</v>
      </c>
      <c r="J5674" s="146">
        <f t="shared" si="65"/>
        <v>0</v>
      </c>
    </row>
    <row r="5675" spans="1:10" x14ac:dyDescent="0.3">
      <c r="A5675" s="32">
        <v>2015</v>
      </c>
      <c r="B5675" s="32" t="s">
        <v>105</v>
      </c>
      <c r="C5675" s="32" t="str">
        <f>VLOOKUP(B5675,lookup!A:C,3,FALSE)</f>
        <v>Non Metropolitan Fire Authorities</v>
      </c>
      <c r="D5675" s="32" t="str">
        <f>VLOOKUP(B5675,lookup!A:D,4,FALSE)</f>
        <v>E31000032</v>
      </c>
      <c r="E5675" s="32" t="s">
        <v>177</v>
      </c>
      <c r="F5675" s="32" t="s">
        <v>157</v>
      </c>
      <c r="G5675" s="57">
        <v>1</v>
      </c>
      <c r="H5675" s="145"/>
      <c r="I5675" s="144">
        <v>1</v>
      </c>
      <c r="J5675" s="146">
        <f t="shared" si="65"/>
        <v>0</v>
      </c>
    </row>
    <row r="5676" spans="1:10" x14ac:dyDescent="0.3">
      <c r="A5676" s="32">
        <v>2015</v>
      </c>
      <c r="B5676" s="32" t="s">
        <v>105</v>
      </c>
      <c r="C5676" s="32" t="str">
        <f>VLOOKUP(B5676,lookup!A:C,3,FALSE)</f>
        <v>Non Metropolitan Fire Authorities</v>
      </c>
      <c r="D5676" s="32" t="str">
        <f>VLOOKUP(B5676,lookup!A:D,4,FALSE)</f>
        <v>E31000032</v>
      </c>
      <c r="E5676" s="32" t="s">
        <v>178</v>
      </c>
      <c r="F5676" s="32" t="s">
        <v>157</v>
      </c>
      <c r="G5676" s="57">
        <v>0</v>
      </c>
      <c r="H5676" s="145"/>
      <c r="I5676" s="144">
        <v>0</v>
      </c>
      <c r="J5676" s="146">
        <f t="shared" si="65"/>
        <v>0</v>
      </c>
    </row>
    <row r="5677" spans="1:10" x14ac:dyDescent="0.3">
      <c r="A5677" s="32">
        <v>2015</v>
      </c>
      <c r="B5677" s="32" t="s">
        <v>105</v>
      </c>
      <c r="C5677" s="32" t="str">
        <f>VLOOKUP(B5677,lookup!A:C,3,FALSE)</f>
        <v>Non Metropolitan Fire Authorities</v>
      </c>
      <c r="D5677" s="32" t="str">
        <f>VLOOKUP(B5677,lookup!A:D,4,FALSE)</f>
        <v>E31000032</v>
      </c>
      <c r="E5677" s="32" t="s">
        <v>179</v>
      </c>
      <c r="F5677" s="32" t="s">
        <v>157</v>
      </c>
      <c r="G5677" s="57">
        <v>2</v>
      </c>
      <c r="H5677" s="145"/>
      <c r="I5677" s="144">
        <v>2</v>
      </c>
      <c r="J5677" s="146">
        <f t="shared" si="65"/>
        <v>0</v>
      </c>
    </row>
    <row r="5678" spans="1:10" x14ac:dyDescent="0.3">
      <c r="A5678" s="32">
        <v>2015</v>
      </c>
      <c r="B5678" s="32" t="s">
        <v>105</v>
      </c>
      <c r="C5678" s="32" t="str">
        <f>VLOOKUP(B5678,lookup!A:C,3,FALSE)</f>
        <v>Non Metropolitan Fire Authorities</v>
      </c>
      <c r="D5678" s="32" t="str">
        <f>VLOOKUP(B5678,lookup!A:D,4,FALSE)</f>
        <v>E31000032</v>
      </c>
      <c r="E5678" s="32" t="s">
        <v>1087</v>
      </c>
      <c r="F5678" s="32" t="s">
        <v>157</v>
      </c>
      <c r="G5678" s="57">
        <v>1</v>
      </c>
      <c r="H5678" s="145"/>
      <c r="I5678" s="144">
        <v>1</v>
      </c>
      <c r="J5678" s="146">
        <f t="shared" si="65"/>
        <v>0</v>
      </c>
    </row>
    <row r="5679" spans="1:10" x14ac:dyDescent="0.3">
      <c r="A5679" s="32">
        <v>2015</v>
      </c>
      <c r="B5679" s="32" t="s">
        <v>105</v>
      </c>
      <c r="C5679" s="32" t="str">
        <f>VLOOKUP(B5679,lookup!A:C,3,FALSE)</f>
        <v>Non Metropolitan Fire Authorities</v>
      </c>
      <c r="D5679" s="32" t="str">
        <f>VLOOKUP(B5679,lookup!A:D,4,FALSE)</f>
        <v>E31000032</v>
      </c>
      <c r="E5679" s="32" t="s">
        <v>176</v>
      </c>
      <c r="F5679" s="32" t="s">
        <v>157</v>
      </c>
      <c r="G5679" s="57">
        <v>30</v>
      </c>
      <c r="H5679" s="145"/>
      <c r="I5679" s="144">
        <v>30</v>
      </c>
      <c r="J5679" s="146">
        <f t="shared" si="65"/>
        <v>0</v>
      </c>
    </row>
    <row r="5680" spans="1:10" x14ac:dyDescent="0.3">
      <c r="A5680" s="32">
        <v>2015</v>
      </c>
      <c r="B5680" s="32" t="s">
        <v>105</v>
      </c>
      <c r="C5680" s="32" t="str">
        <f>VLOOKUP(B5680,lookup!A:C,3,FALSE)</f>
        <v>Non Metropolitan Fire Authorities</v>
      </c>
      <c r="D5680" s="32" t="str">
        <f>VLOOKUP(B5680,lookup!A:D,4,FALSE)</f>
        <v>E31000032</v>
      </c>
      <c r="E5680" s="32" t="s">
        <v>175</v>
      </c>
      <c r="F5680" s="32" t="s">
        <v>158</v>
      </c>
      <c r="G5680" s="57">
        <v>195</v>
      </c>
      <c r="H5680" s="145"/>
      <c r="I5680" s="144">
        <v>195</v>
      </c>
      <c r="J5680" s="146">
        <f t="shared" si="65"/>
        <v>0</v>
      </c>
    </row>
    <row r="5681" spans="1:10" x14ac:dyDescent="0.3">
      <c r="A5681" s="32">
        <v>2015</v>
      </c>
      <c r="B5681" s="32" t="s">
        <v>105</v>
      </c>
      <c r="C5681" s="32" t="str">
        <f>VLOOKUP(B5681,lookup!A:C,3,FALSE)</f>
        <v>Non Metropolitan Fire Authorities</v>
      </c>
      <c r="D5681" s="32" t="str">
        <f>VLOOKUP(B5681,lookup!A:D,4,FALSE)</f>
        <v>E31000032</v>
      </c>
      <c r="E5681" s="32" t="s">
        <v>177</v>
      </c>
      <c r="F5681" s="32" t="s">
        <v>158</v>
      </c>
      <c r="G5681" s="57">
        <v>0</v>
      </c>
      <c r="H5681" s="145"/>
      <c r="I5681" s="144">
        <v>0</v>
      </c>
      <c r="J5681" s="146">
        <f t="shared" si="65"/>
        <v>0</v>
      </c>
    </row>
    <row r="5682" spans="1:10" x14ac:dyDescent="0.3">
      <c r="A5682" s="32">
        <v>2015</v>
      </c>
      <c r="B5682" s="32" t="s">
        <v>105</v>
      </c>
      <c r="C5682" s="32" t="str">
        <f>VLOOKUP(B5682,lookup!A:C,3,FALSE)</f>
        <v>Non Metropolitan Fire Authorities</v>
      </c>
      <c r="D5682" s="32" t="str">
        <f>VLOOKUP(B5682,lookup!A:D,4,FALSE)</f>
        <v>E31000032</v>
      </c>
      <c r="E5682" s="32" t="s">
        <v>178</v>
      </c>
      <c r="F5682" s="32" t="s">
        <v>158</v>
      </c>
      <c r="G5682" s="57">
        <v>0</v>
      </c>
      <c r="H5682" s="145"/>
      <c r="I5682" s="144">
        <v>0</v>
      </c>
      <c r="J5682" s="146">
        <f t="shared" si="65"/>
        <v>0</v>
      </c>
    </row>
    <row r="5683" spans="1:10" x14ac:dyDescent="0.3">
      <c r="A5683" s="32">
        <v>2015</v>
      </c>
      <c r="B5683" s="32" t="s">
        <v>105</v>
      </c>
      <c r="C5683" s="32" t="str">
        <f>VLOOKUP(B5683,lookup!A:C,3,FALSE)</f>
        <v>Non Metropolitan Fire Authorities</v>
      </c>
      <c r="D5683" s="32" t="str">
        <f>VLOOKUP(B5683,lookup!A:D,4,FALSE)</f>
        <v>E31000032</v>
      </c>
      <c r="E5683" s="32" t="s">
        <v>179</v>
      </c>
      <c r="F5683" s="32" t="s">
        <v>158</v>
      </c>
      <c r="G5683" s="57">
        <v>0</v>
      </c>
      <c r="H5683" s="145"/>
      <c r="I5683" s="144">
        <v>0</v>
      </c>
      <c r="J5683" s="146">
        <f t="shared" si="65"/>
        <v>0</v>
      </c>
    </row>
    <row r="5684" spans="1:10" x14ac:dyDescent="0.3">
      <c r="A5684" s="32">
        <v>2015</v>
      </c>
      <c r="B5684" s="32" t="s">
        <v>105</v>
      </c>
      <c r="C5684" s="32" t="str">
        <f>VLOOKUP(B5684,lookup!A:C,3,FALSE)</f>
        <v>Non Metropolitan Fire Authorities</v>
      </c>
      <c r="D5684" s="32" t="str">
        <f>VLOOKUP(B5684,lookup!A:D,4,FALSE)</f>
        <v>E31000032</v>
      </c>
      <c r="E5684" s="32" t="s">
        <v>1087</v>
      </c>
      <c r="F5684" s="32" t="s">
        <v>158</v>
      </c>
      <c r="G5684" s="57">
        <v>0</v>
      </c>
      <c r="H5684" s="145"/>
      <c r="I5684" s="144">
        <v>0</v>
      </c>
      <c r="J5684" s="146">
        <f t="shared" si="65"/>
        <v>0</v>
      </c>
    </row>
    <row r="5685" spans="1:10" x14ac:dyDescent="0.3">
      <c r="A5685" s="32">
        <v>2015</v>
      </c>
      <c r="B5685" s="32" t="s">
        <v>105</v>
      </c>
      <c r="C5685" s="32" t="str">
        <f>VLOOKUP(B5685,lookup!A:C,3,FALSE)</f>
        <v>Non Metropolitan Fire Authorities</v>
      </c>
      <c r="D5685" s="32" t="str">
        <f>VLOOKUP(B5685,lookup!A:D,4,FALSE)</f>
        <v>E31000032</v>
      </c>
      <c r="E5685" s="32" t="s">
        <v>176</v>
      </c>
      <c r="F5685" s="32" t="s">
        <v>158</v>
      </c>
      <c r="G5685" s="57">
        <v>132</v>
      </c>
      <c r="H5685" s="145"/>
      <c r="I5685" s="144">
        <v>132</v>
      </c>
      <c r="J5685" s="146">
        <f t="shared" si="65"/>
        <v>0</v>
      </c>
    </row>
    <row r="5686" spans="1:10" x14ac:dyDescent="0.3">
      <c r="A5686" s="32">
        <v>2015</v>
      </c>
      <c r="B5686" s="32" t="s">
        <v>105</v>
      </c>
      <c r="C5686" s="32" t="str">
        <f>VLOOKUP(B5686,lookup!A:C,3,FALSE)</f>
        <v>Non Metropolitan Fire Authorities</v>
      </c>
      <c r="D5686" s="32" t="str">
        <f>VLOOKUP(B5686,lookup!A:D,4,FALSE)</f>
        <v>E31000032</v>
      </c>
      <c r="E5686" s="32" t="s">
        <v>175</v>
      </c>
      <c r="F5686" s="32" t="s">
        <v>149</v>
      </c>
      <c r="G5686" s="57">
        <v>18</v>
      </c>
      <c r="H5686" s="145"/>
      <c r="I5686" s="144">
        <v>18</v>
      </c>
      <c r="J5686" s="146">
        <f t="shared" si="65"/>
        <v>0</v>
      </c>
    </row>
    <row r="5687" spans="1:10" x14ac:dyDescent="0.3">
      <c r="A5687" s="32">
        <v>2015</v>
      </c>
      <c r="B5687" s="32" t="s">
        <v>105</v>
      </c>
      <c r="C5687" s="32" t="str">
        <f>VLOOKUP(B5687,lookup!A:C,3,FALSE)</f>
        <v>Non Metropolitan Fire Authorities</v>
      </c>
      <c r="D5687" s="32" t="str">
        <f>VLOOKUP(B5687,lookup!A:D,4,FALSE)</f>
        <v>E31000032</v>
      </c>
      <c r="E5687" s="32" t="s">
        <v>177</v>
      </c>
      <c r="F5687" s="32" t="s">
        <v>149</v>
      </c>
      <c r="G5687" s="57">
        <v>0</v>
      </c>
      <c r="H5687" s="145"/>
      <c r="I5687" s="144">
        <v>0</v>
      </c>
      <c r="J5687" s="146">
        <f t="shared" si="65"/>
        <v>0</v>
      </c>
    </row>
    <row r="5688" spans="1:10" x14ac:dyDescent="0.3">
      <c r="A5688" s="32">
        <v>2015</v>
      </c>
      <c r="B5688" s="32" t="s">
        <v>105</v>
      </c>
      <c r="C5688" s="32" t="str">
        <f>VLOOKUP(B5688,lookup!A:C,3,FALSE)</f>
        <v>Non Metropolitan Fire Authorities</v>
      </c>
      <c r="D5688" s="32" t="str">
        <f>VLOOKUP(B5688,lookup!A:D,4,FALSE)</f>
        <v>E31000032</v>
      </c>
      <c r="E5688" s="32" t="s">
        <v>178</v>
      </c>
      <c r="F5688" s="32" t="s">
        <v>149</v>
      </c>
      <c r="G5688" s="57">
        <v>0</v>
      </c>
      <c r="H5688" s="145"/>
      <c r="I5688" s="144">
        <v>0</v>
      </c>
      <c r="J5688" s="146">
        <f t="shared" si="65"/>
        <v>0</v>
      </c>
    </row>
    <row r="5689" spans="1:10" x14ac:dyDescent="0.3">
      <c r="A5689" s="32">
        <v>2015</v>
      </c>
      <c r="B5689" s="32" t="s">
        <v>105</v>
      </c>
      <c r="C5689" s="32" t="str">
        <f>VLOOKUP(B5689,lookup!A:C,3,FALSE)</f>
        <v>Non Metropolitan Fire Authorities</v>
      </c>
      <c r="D5689" s="32" t="str">
        <f>VLOOKUP(B5689,lookup!A:D,4,FALSE)</f>
        <v>E31000032</v>
      </c>
      <c r="E5689" s="32" t="s">
        <v>179</v>
      </c>
      <c r="F5689" s="32" t="s">
        <v>149</v>
      </c>
      <c r="G5689" s="57">
        <v>0</v>
      </c>
      <c r="H5689" s="145"/>
      <c r="I5689" s="144">
        <v>0</v>
      </c>
      <c r="J5689" s="146">
        <f t="shared" si="65"/>
        <v>0</v>
      </c>
    </row>
    <row r="5690" spans="1:10" x14ac:dyDescent="0.3">
      <c r="A5690" s="32">
        <v>2015</v>
      </c>
      <c r="B5690" s="32" t="s">
        <v>105</v>
      </c>
      <c r="C5690" s="32" t="str">
        <f>VLOOKUP(B5690,lookup!A:C,3,FALSE)</f>
        <v>Non Metropolitan Fire Authorities</v>
      </c>
      <c r="D5690" s="32" t="str">
        <f>VLOOKUP(B5690,lookup!A:D,4,FALSE)</f>
        <v>E31000032</v>
      </c>
      <c r="E5690" s="32" t="s">
        <v>1087</v>
      </c>
      <c r="F5690" s="32" t="s">
        <v>149</v>
      </c>
      <c r="G5690" s="57">
        <v>0</v>
      </c>
      <c r="H5690" s="145"/>
      <c r="I5690" s="144">
        <v>0</v>
      </c>
      <c r="J5690" s="146">
        <f t="shared" si="65"/>
        <v>0</v>
      </c>
    </row>
    <row r="5691" spans="1:10" x14ac:dyDescent="0.3">
      <c r="A5691" s="32">
        <v>2015</v>
      </c>
      <c r="B5691" s="32" t="s">
        <v>105</v>
      </c>
      <c r="C5691" s="32" t="str">
        <f>VLOOKUP(B5691,lookup!A:C,3,FALSE)</f>
        <v>Non Metropolitan Fire Authorities</v>
      </c>
      <c r="D5691" s="32" t="str">
        <f>VLOOKUP(B5691,lookup!A:D,4,FALSE)</f>
        <v>E31000032</v>
      </c>
      <c r="E5691" s="32" t="s">
        <v>176</v>
      </c>
      <c r="F5691" s="32" t="s">
        <v>149</v>
      </c>
      <c r="G5691" s="57">
        <v>1</v>
      </c>
      <c r="H5691" s="145"/>
      <c r="I5691" s="144">
        <v>1</v>
      </c>
      <c r="J5691" s="146">
        <f t="shared" si="65"/>
        <v>0</v>
      </c>
    </row>
    <row r="5692" spans="1:10" x14ac:dyDescent="0.3">
      <c r="A5692" s="32">
        <v>2015</v>
      </c>
      <c r="B5692" s="32" t="s">
        <v>105</v>
      </c>
      <c r="C5692" s="32" t="str">
        <f>VLOOKUP(B5692,lookup!A:C,3,FALSE)</f>
        <v>Non Metropolitan Fire Authorities</v>
      </c>
      <c r="D5692" s="32" t="str">
        <f>VLOOKUP(B5692,lookup!A:D,4,FALSE)</f>
        <v>E31000032</v>
      </c>
      <c r="E5692" s="32" t="s">
        <v>175</v>
      </c>
      <c r="F5692" s="32" t="s">
        <v>150</v>
      </c>
      <c r="G5692" s="57">
        <v>47</v>
      </c>
      <c r="H5692" s="145"/>
      <c r="I5692" s="144">
        <v>47</v>
      </c>
      <c r="J5692" s="146">
        <f t="shared" si="65"/>
        <v>0</v>
      </c>
    </row>
    <row r="5693" spans="1:10" x14ac:dyDescent="0.3">
      <c r="A5693" s="32">
        <v>2015</v>
      </c>
      <c r="B5693" s="32" t="s">
        <v>105</v>
      </c>
      <c r="C5693" s="32" t="str">
        <f>VLOOKUP(B5693,lookup!A:C,3,FALSE)</f>
        <v>Non Metropolitan Fire Authorities</v>
      </c>
      <c r="D5693" s="32" t="str">
        <f>VLOOKUP(B5693,lookup!A:D,4,FALSE)</f>
        <v>E31000032</v>
      </c>
      <c r="E5693" s="32" t="s">
        <v>177</v>
      </c>
      <c r="F5693" s="32" t="s">
        <v>150</v>
      </c>
      <c r="G5693" s="57">
        <v>0</v>
      </c>
      <c r="H5693" s="145"/>
      <c r="I5693" s="144">
        <v>0</v>
      </c>
      <c r="J5693" s="146">
        <f t="shared" si="65"/>
        <v>0</v>
      </c>
    </row>
    <row r="5694" spans="1:10" x14ac:dyDescent="0.3">
      <c r="A5694" s="32">
        <v>2015</v>
      </c>
      <c r="B5694" s="32" t="s">
        <v>105</v>
      </c>
      <c r="C5694" s="32" t="str">
        <f>VLOOKUP(B5694,lookup!A:C,3,FALSE)</f>
        <v>Non Metropolitan Fire Authorities</v>
      </c>
      <c r="D5694" s="32" t="str">
        <f>VLOOKUP(B5694,lookup!A:D,4,FALSE)</f>
        <v>E31000032</v>
      </c>
      <c r="E5694" s="32" t="s">
        <v>178</v>
      </c>
      <c r="F5694" s="32" t="s">
        <v>150</v>
      </c>
      <c r="G5694" s="57">
        <v>2</v>
      </c>
      <c r="H5694" s="145"/>
      <c r="I5694" s="144">
        <v>2</v>
      </c>
      <c r="J5694" s="146">
        <f t="shared" si="65"/>
        <v>0</v>
      </c>
    </row>
    <row r="5695" spans="1:10" x14ac:dyDescent="0.3">
      <c r="A5695" s="32">
        <v>2015</v>
      </c>
      <c r="B5695" s="32" t="s">
        <v>105</v>
      </c>
      <c r="C5695" s="32" t="str">
        <f>VLOOKUP(B5695,lookup!A:C,3,FALSE)</f>
        <v>Non Metropolitan Fire Authorities</v>
      </c>
      <c r="D5695" s="32" t="str">
        <f>VLOOKUP(B5695,lookup!A:D,4,FALSE)</f>
        <v>E31000032</v>
      </c>
      <c r="E5695" s="32" t="s">
        <v>179</v>
      </c>
      <c r="F5695" s="32" t="s">
        <v>150</v>
      </c>
      <c r="G5695" s="57">
        <v>0</v>
      </c>
      <c r="H5695" s="145"/>
      <c r="I5695" s="144">
        <v>0</v>
      </c>
      <c r="J5695" s="146">
        <f t="shared" si="65"/>
        <v>0</v>
      </c>
    </row>
    <row r="5696" spans="1:10" x14ac:dyDescent="0.3">
      <c r="A5696" s="32">
        <v>2015</v>
      </c>
      <c r="B5696" s="32" t="s">
        <v>105</v>
      </c>
      <c r="C5696" s="32" t="str">
        <f>VLOOKUP(B5696,lookup!A:C,3,FALSE)</f>
        <v>Non Metropolitan Fire Authorities</v>
      </c>
      <c r="D5696" s="32" t="str">
        <f>VLOOKUP(B5696,lookup!A:D,4,FALSE)</f>
        <v>E31000032</v>
      </c>
      <c r="E5696" s="32" t="s">
        <v>1087</v>
      </c>
      <c r="F5696" s="32" t="s">
        <v>150</v>
      </c>
      <c r="G5696" s="57">
        <v>0</v>
      </c>
      <c r="H5696" s="145"/>
      <c r="I5696" s="144">
        <v>0</v>
      </c>
      <c r="J5696" s="146">
        <f t="shared" si="65"/>
        <v>0</v>
      </c>
    </row>
    <row r="5697" spans="1:10" x14ac:dyDescent="0.3">
      <c r="A5697" s="32">
        <v>2015</v>
      </c>
      <c r="B5697" s="32" t="s">
        <v>105</v>
      </c>
      <c r="C5697" s="32" t="str">
        <f>VLOOKUP(B5697,lookup!A:C,3,FALSE)</f>
        <v>Non Metropolitan Fire Authorities</v>
      </c>
      <c r="D5697" s="32" t="str">
        <f>VLOOKUP(B5697,lookup!A:D,4,FALSE)</f>
        <v>E31000032</v>
      </c>
      <c r="E5697" s="32" t="s">
        <v>176</v>
      </c>
      <c r="F5697" s="32" t="s">
        <v>150</v>
      </c>
      <c r="G5697" s="57">
        <v>25</v>
      </c>
      <c r="H5697" s="145"/>
      <c r="I5697" s="144">
        <v>25</v>
      </c>
      <c r="J5697" s="146">
        <f t="shared" si="65"/>
        <v>0</v>
      </c>
    </row>
    <row r="5698" spans="1:10" x14ac:dyDescent="0.3">
      <c r="A5698" s="32">
        <v>2015</v>
      </c>
      <c r="B5698" s="32" t="s">
        <v>108</v>
      </c>
      <c r="C5698" s="32" t="str">
        <f>VLOOKUP(B5698,lookup!A:C,3,FALSE)</f>
        <v>Metropolitan Fire Authorities</v>
      </c>
      <c r="D5698" s="32" t="str">
        <f>VLOOKUP(B5698,lookup!A:D,4,FALSE)</f>
        <v>E31000042</v>
      </c>
      <c r="E5698" s="32" t="s">
        <v>175</v>
      </c>
      <c r="F5698" s="32" t="s">
        <v>157</v>
      </c>
      <c r="G5698" s="57">
        <v>608</v>
      </c>
      <c r="H5698" s="145"/>
      <c r="I5698" s="144">
        <v>608</v>
      </c>
      <c r="J5698" s="146">
        <f t="shared" si="65"/>
        <v>0</v>
      </c>
    </row>
    <row r="5699" spans="1:10" x14ac:dyDescent="0.3">
      <c r="A5699" s="32">
        <v>2015</v>
      </c>
      <c r="B5699" s="32" t="s">
        <v>108</v>
      </c>
      <c r="C5699" s="32" t="str">
        <f>VLOOKUP(B5699,lookup!A:C,3,FALSE)</f>
        <v>Metropolitan Fire Authorities</v>
      </c>
      <c r="D5699" s="32" t="str">
        <f>VLOOKUP(B5699,lookup!A:D,4,FALSE)</f>
        <v>E31000042</v>
      </c>
      <c r="E5699" s="32" t="s">
        <v>177</v>
      </c>
      <c r="F5699" s="32" t="s">
        <v>157</v>
      </c>
      <c r="G5699" s="57">
        <v>5</v>
      </c>
      <c r="H5699" s="145"/>
      <c r="I5699" s="144">
        <v>5</v>
      </c>
      <c r="J5699" s="146">
        <f t="shared" ref="J5699:J5762" si="66">G5699-I5699</f>
        <v>0</v>
      </c>
    </row>
    <row r="5700" spans="1:10" x14ac:dyDescent="0.3">
      <c r="A5700" s="32">
        <v>2015</v>
      </c>
      <c r="B5700" s="32" t="s">
        <v>108</v>
      </c>
      <c r="C5700" s="32" t="str">
        <f>VLOOKUP(B5700,lookup!A:C,3,FALSE)</f>
        <v>Metropolitan Fire Authorities</v>
      </c>
      <c r="D5700" s="32" t="str">
        <f>VLOOKUP(B5700,lookup!A:D,4,FALSE)</f>
        <v>E31000042</v>
      </c>
      <c r="E5700" s="32" t="s">
        <v>178</v>
      </c>
      <c r="F5700" s="32" t="s">
        <v>157</v>
      </c>
      <c r="G5700" s="57">
        <v>1</v>
      </c>
      <c r="H5700" s="145"/>
      <c r="I5700" s="144">
        <v>1</v>
      </c>
      <c r="J5700" s="146">
        <f t="shared" si="66"/>
        <v>0</v>
      </c>
    </row>
    <row r="5701" spans="1:10" x14ac:dyDescent="0.3">
      <c r="A5701" s="32">
        <v>2015</v>
      </c>
      <c r="B5701" s="32" t="s">
        <v>108</v>
      </c>
      <c r="C5701" s="32" t="str">
        <f>VLOOKUP(B5701,lookup!A:C,3,FALSE)</f>
        <v>Metropolitan Fire Authorities</v>
      </c>
      <c r="D5701" s="32" t="str">
        <f>VLOOKUP(B5701,lookup!A:D,4,FALSE)</f>
        <v>E31000042</v>
      </c>
      <c r="E5701" s="32" t="s">
        <v>179</v>
      </c>
      <c r="F5701" s="32" t="s">
        <v>157</v>
      </c>
      <c r="G5701" s="57">
        <v>6</v>
      </c>
      <c r="H5701" s="145"/>
      <c r="I5701" s="144">
        <v>6</v>
      </c>
      <c r="J5701" s="146">
        <f t="shared" si="66"/>
        <v>0</v>
      </c>
    </row>
    <row r="5702" spans="1:10" x14ac:dyDescent="0.3">
      <c r="A5702" s="32">
        <v>2015</v>
      </c>
      <c r="B5702" s="32" t="s">
        <v>108</v>
      </c>
      <c r="C5702" s="32" t="str">
        <f>VLOOKUP(B5702,lookup!A:C,3,FALSE)</f>
        <v>Metropolitan Fire Authorities</v>
      </c>
      <c r="D5702" s="32" t="str">
        <f>VLOOKUP(B5702,lookup!A:D,4,FALSE)</f>
        <v>E31000042</v>
      </c>
      <c r="E5702" s="32" t="s">
        <v>1087</v>
      </c>
      <c r="F5702" s="32" t="s">
        <v>157</v>
      </c>
      <c r="G5702" s="57">
        <v>4</v>
      </c>
      <c r="H5702" s="145"/>
      <c r="I5702" s="144">
        <v>4</v>
      </c>
      <c r="J5702" s="146">
        <f t="shared" si="66"/>
        <v>0</v>
      </c>
    </row>
    <row r="5703" spans="1:10" x14ac:dyDescent="0.3">
      <c r="A5703" s="32">
        <v>2015</v>
      </c>
      <c r="B5703" s="32" t="s">
        <v>108</v>
      </c>
      <c r="C5703" s="32" t="str">
        <f>VLOOKUP(B5703,lookup!A:C,3,FALSE)</f>
        <v>Metropolitan Fire Authorities</v>
      </c>
      <c r="D5703" s="32" t="str">
        <f>VLOOKUP(B5703,lookup!A:D,4,FALSE)</f>
        <v>E31000042</v>
      </c>
      <c r="E5703" s="32" t="s">
        <v>176</v>
      </c>
      <c r="F5703" s="32" t="s">
        <v>157</v>
      </c>
      <c r="G5703" s="57">
        <v>0</v>
      </c>
      <c r="H5703" s="145"/>
      <c r="I5703" s="144">
        <v>0</v>
      </c>
      <c r="J5703" s="146">
        <f t="shared" si="66"/>
        <v>0</v>
      </c>
    </row>
    <row r="5704" spans="1:10" x14ac:dyDescent="0.3">
      <c r="A5704" s="32">
        <v>2015</v>
      </c>
      <c r="B5704" s="32" t="s">
        <v>108</v>
      </c>
      <c r="C5704" s="32" t="str">
        <f>VLOOKUP(B5704,lookup!A:C,3,FALSE)</f>
        <v>Metropolitan Fire Authorities</v>
      </c>
      <c r="D5704" s="32" t="str">
        <f>VLOOKUP(B5704,lookup!A:D,4,FALSE)</f>
        <v>E31000042</v>
      </c>
      <c r="E5704" s="32" t="s">
        <v>175</v>
      </c>
      <c r="F5704" s="32" t="s">
        <v>158</v>
      </c>
      <c r="G5704" s="57">
        <v>92</v>
      </c>
      <c r="H5704" s="145"/>
      <c r="I5704" s="144">
        <v>92</v>
      </c>
      <c r="J5704" s="146">
        <f t="shared" si="66"/>
        <v>0</v>
      </c>
    </row>
    <row r="5705" spans="1:10" x14ac:dyDescent="0.3">
      <c r="A5705" s="32">
        <v>2015</v>
      </c>
      <c r="B5705" s="32" t="s">
        <v>108</v>
      </c>
      <c r="C5705" s="32" t="str">
        <f>VLOOKUP(B5705,lookup!A:C,3,FALSE)</f>
        <v>Metropolitan Fire Authorities</v>
      </c>
      <c r="D5705" s="32" t="str">
        <f>VLOOKUP(B5705,lookup!A:D,4,FALSE)</f>
        <v>E31000042</v>
      </c>
      <c r="E5705" s="32" t="s">
        <v>177</v>
      </c>
      <c r="F5705" s="32" t="s">
        <v>158</v>
      </c>
      <c r="G5705" s="57">
        <v>1</v>
      </c>
      <c r="H5705" s="145"/>
      <c r="I5705" s="144">
        <v>1</v>
      </c>
      <c r="J5705" s="146">
        <f t="shared" si="66"/>
        <v>0</v>
      </c>
    </row>
    <row r="5706" spans="1:10" x14ac:dyDescent="0.3">
      <c r="A5706" s="32">
        <v>2015</v>
      </c>
      <c r="B5706" s="32" t="s">
        <v>108</v>
      </c>
      <c r="C5706" s="32" t="str">
        <f>VLOOKUP(B5706,lookup!A:C,3,FALSE)</f>
        <v>Metropolitan Fire Authorities</v>
      </c>
      <c r="D5706" s="32" t="str">
        <f>VLOOKUP(B5706,lookup!A:D,4,FALSE)</f>
        <v>E31000042</v>
      </c>
      <c r="E5706" s="32" t="s">
        <v>178</v>
      </c>
      <c r="F5706" s="32" t="s">
        <v>158</v>
      </c>
      <c r="G5706" s="57">
        <v>0</v>
      </c>
      <c r="H5706" s="145"/>
      <c r="I5706" s="144">
        <v>0</v>
      </c>
      <c r="J5706" s="146">
        <f t="shared" si="66"/>
        <v>0</v>
      </c>
    </row>
    <row r="5707" spans="1:10" x14ac:dyDescent="0.3">
      <c r="A5707" s="32">
        <v>2015</v>
      </c>
      <c r="B5707" s="32" t="s">
        <v>108</v>
      </c>
      <c r="C5707" s="32" t="str">
        <f>VLOOKUP(B5707,lookup!A:C,3,FALSE)</f>
        <v>Metropolitan Fire Authorities</v>
      </c>
      <c r="D5707" s="32" t="str">
        <f>VLOOKUP(B5707,lookup!A:D,4,FALSE)</f>
        <v>E31000042</v>
      </c>
      <c r="E5707" s="32" t="s">
        <v>179</v>
      </c>
      <c r="F5707" s="32" t="s">
        <v>158</v>
      </c>
      <c r="G5707" s="57">
        <v>0</v>
      </c>
      <c r="H5707" s="145"/>
      <c r="I5707" s="144">
        <v>0</v>
      </c>
      <c r="J5707" s="146">
        <f t="shared" si="66"/>
        <v>0</v>
      </c>
    </row>
    <row r="5708" spans="1:10" x14ac:dyDescent="0.3">
      <c r="A5708" s="32">
        <v>2015</v>
      </c>
      <c r="B5708" s="32" t="s">
        <v>108</v>
      </c>
      <c r="C5708" s="32" t="str">
        <f>VLOOKUP(B5708,lookup!A:C,3,FALSE)</f>
        <v>Metropolitan Fire Authorities</v>
      </c>
      <c r="D5708" s="32" t="str">
        <f>VLOOKUP(B5708,lookup!A:D,4,FALSE)</f>
        <v>E31000042</v>
      </c>
      <c r="E5708" s="32" t="s">
        <v>1087</v>
      </c>
      <c r="F5708" s="32" t="s">
        <v>158</v>
      </c>
      <c r="G5708" s="57">
        <v>0</v>
      </c>
      <c r="H5708" s="145"/>
      <c r="I5708" s="144">
        <v>0</v>
      </c>
      <c r="J5708" s="146">
        <f t="shared" si="66"/>
        <v>0</v>
      </c>
    </row>
    <row r="5709" spans="1:10" x14ac:dyDescent="0.3">
      <c r="A5709" s="32">
        <v>2015</v>
      </c>
      <c r="B5709" s="32" t="s">
        <v>108</v>
      </c>
      <c r="C5709" s="32" t="str">
        <f>VLOOKUP(B5709,lookup!A:C,3,FALSE)</f>
        <v>Metropolitan Fire Authorities</v>
      </c>
      <c r="D5709" s="32" t="str">
        <f>VLOOKUP(B5709,lookup!A:D,4,FALSE)</f>
        <v>E31000042</v>
      </c>
      <c r="E5709" s="32" t="s">
        <v>176</v>
      </c>
      <c r="F5709" s="32" t="s">
        <v>158</v>
      </c>
      <c r="G5709" s="57">
        <v>2</v>
      </c>
      <c r="H5709" s="145"/>
      <c r="I5709" s="144">
        <v>2</v>
      </c>
      <c r="J5709" s="146">
        <f t="shared" si="66"/>
        <v>0</v>
      </c>
    </row>
    <row r="5710" spans="1:10" x14ac:dyDescent="0.3">
      <c r="A5710" s="32">
        <v>2015</v>
      </c>
      <c r="B5710" s="32" t="s">
        <v>108</v>
      </c>
      <c r="C5710" s="32" t="str">
        <f>VLOOKUP(B5710,lookup!A:C,3,FALSE)</f>
        <v>Metropolitan Fire Authorities</v>
      </c>
      <c r="D5710" s="32" t="str">
        <f>VLOOKUP(B5710,lookup!A:D,4,FALSE)</f>
        <v>E31000042</v>
      </c>
      <c r="E5710" s="32" t="s">
        <v>175</v>
      </c>
      <c r="F5710" s="32" t="s">
        <v>149</v>
      </c>
      <c r="G5710" s="57">
        <v>35</v>
      </c>
      <c r="H5710" s="145"/>
      <c r="I5710" s="144">
        <v>35</v>
      </c>
      <c r="J5710" s="146">
        <f t="shared" si="66"/>
        <v>0</v>
      </c>
    </row>
    <row r="5711" spans="1:10" x14ac:dyDescent="0.3">
      <c r="A5711" s="32">
        <v>2015</v>
      </c>
      <c r="B5711" s="32" t="s">
        <v>108</v>
      </c>
      <c r="C5711" s="32" t="str">
        <f>VLOOKUP(B5711,lookup!A:C,3,FALSE)</f>
        <v>Metropolitan Fire Authorities</v>
      </c>
      <c r="D5711" s="32" t="str">
        <f>VLOOKUP(B5711,lookup!A:D,4,FALSE)</f>
        <v>E31000042</v>
      </c>
      <c r="E5711" s="32" t="s">
        <v>177</v>
      </c>
      <c r="F5711" s="32" t="s">
        <v>149</v>
      </c>
      <c r="G5711" s="57">
        <v>0</v>
      </c>
      <c r="H5711" s="145"/>
      <c r="I5711" s="144">
        <v>0</v>
      </c>
      <c r="J5711" s="146">
        <f t="shared" si="66"/>
        <v>0</v>
      </c>
    </row>
    <row r="5712" spans="1:10" x14ac:dyDescent="0.3">
      <c r="A5712" s="32">
        <v>2015</v>
      </c>
      <c r="B5712" s="32" t="s">
        <v>108</v>
      </c>
      <c r="C5712" s="32" t="str">
        <f>VLOOKUP(B5712,lookup!A:C,3,FALSE)</f>
        <v>Metropolitan Fire Authorities</v>
      </c>
      <c r="D5712" s="32" t="str">
        <f>VLOOKUP(B5712,lookup!A:D,4,FALSE)</f>
        <v>E31000042</v>
      </c>
      <c r="E5712" s="32" t="s">
        <v>178</v>
      </c>
      <c r="F5712" s="32" t="s">
        <v>149</v>
      </c>
      <c r="G5712" s="57">
        <v>0</v>
      </c>
      <c r="H5712" s="145"/>
      <c r="I5712" s="144">
        <v>0</v>
      </c>
      <c r="J5712" s="146">
        <f t="shared" si="66"/>
        <v>0</v>
      </c>
    </row>
    <row r="5713" spans="1:10" x14ac:dyDescent="0.3">
      <c r="A5713" s="32">
        <v>2015</v>
      </c>
      <c r="B5713" s="32" t="s">
        <v>108</v>
      </c>
      <c r="C5713" s="32" t="str">
        <f>VLOOKUP(B5713,lookup!A:C,3,FALSE)</f>
        <v>Metropolitan Fire Authorities</v>
      </c>
      <c r="D5713" s="32" t="str">
        <f>VLOOKUP(B5713,lookup!A:D,4,FALSE)</f>
        <v>E31000042</v>
      </c>
      <c r="E5713" s="32" t="s">
        <v>179</v>
      </c>
      <c r="F5713" s="32" t="s">
        <v>149</v>
      </c>
      <c r="G5713" s="57">
        <v>0</v>
      </c>
      <c r="H5713" s="145"/>
      <c r="I5713" s="144">
        <v>0</v>
      </c>
      <c r="J5713" s="146">
        <f t="shared" si="66"/>
        <v>0</v>
      </c>
    </row>
    <row r="5714" spans="1:10" x14ac:dyDescent="0.3">
      <c r="A5714" s="32">
        <v>2015</v>
      </c>
      <c r="B5714" s="32" t="s">
        <v>108</v>
      </c>
      <c r="C5714" s="32" t="str">
        <f>VLOOKUP(B5714,lookup!A:C,3,FALSE)</f>
        <v>Metropolitan Fire Authorities</v>
      </c>
      <c r="D5714" s="32" t="str">
        <f>VLOOKUP(B5714,lookup!A:D,4,FALSE)</f>
        <v>E31000042</v>
      </c>
      <c r="E5714" s="32" t="s">
        <v>1087</v>
      </c>
      <c r="F5714" s="32" t="s">
        <v>149</v>
      </c>
      <c r="G5714" s="57">
        <v>0</v>
      </c>
      <c r="H5714" s="145"/>
      <c r="I5714" s="144">
        <v>0</v>
      </c>
      <c r="J5714" s="146">
        <f t="shared" si="66"/>
        <v>0</v>
      </c>
    </row>
    <row r="5715" spans="1:10" x14ac:dyDescent="0.3">
      <c r="A5715" s="32">
        <v>2015</v>
      </c>
      <c r="B5715" s="32" t="s">
        <v>108</v>
      </c>
      <c r="C5715" s="32" t="str">
        <f>VLOOKUP(B5715,lookup!A:C,3,FALSE)</f>
        <v>Metropolitan Fire Authorities</v>
      </c>
      <c r="D5715" s="32" t="str">
        <f>VLOOKUP(B5715,lookup!A:D,4,FALSE)</f>
        <v>E31000042</v>
      </c>
      <c r="E5715" s="32" t="s">
        <v>176</v>
      </c>
      <c r="F5715" s="32" t="s">
        <v>149</v>
      </c>
      <c r="G5715" s="57">
        <v>0</v>
      </c>
      <c r="H5715" s="145"/>
      <c r="I5715" s="144">
        <v>0</v>
      </c>
      <c r="J5715" s="146">
        <f t="shared" si="66"/>
        <v>0</v>
      </c>
    </row>
    <row r="5716" spans="1:10" x14ac:dyDescent="0.3">
      <c r="A5716" s="32">
        <v>2015</v>
      </c>
      <c r="B5716" s="32" t="s">
        <v>108</v>
      </c>
      <c r="C5716" s="32" t="str">
        <f>VLOOKUP(B5716,lookup!A:C,3,FALSE)</f>
        <v>Metropolitan Fire Authorities</v>
      </c>
      <c r="D5716" s="32" t="str">
        <f>VLOOKUP(B5716,lookup!A:D,4,FALSE)</f>
        <v>E31000042</v>
      </c>
      <c r="E5716" s="32" t="s">
        <v>175</v>
      </c>
      <c r="F5716" s="32" t="s">
        <v>150</v>
      </c>
      <c r="G5716" s="57">
        <v>195</v>
      </c>
      <c r="H5716" s="145"/>
      <c r="I5716" s="144">
        <v>195</v>
      </c>
      <c r="J5716" s="146">
        <f t="shared" si="66"/>
        <v>0</v>
      </c>
    </row>
    <row r="5717" spans="1:10" x14ac:dyDescent="0.3">
      <c r="A5717" s="32">
        <v>2015</v>
      </c>
      <c r="B5717" s="32" t="s">
        <v>108</v>
      </c>
      <c r="C5717" s="32" t="str">
        <f>VLOOKUP(B5717,lookup!A:C,3,FALSE)</f>
        <v>Metropolitan Fire Authorities</v>
      </c>
      <c r="D5717" s="32" t="str">
        <f>VLOOKUP(B5717,lookup!A:D,4,FALSE)</f>
        <v>E31000042</v>
      </c>
      <c r="E5717" s="32" t="s">
        <v>177</v>
      </c>
      <c r="F5717" s="32" t="s">
        <v>150</v>
      </c>
      <c r="G5717" s="57">
        <v>3</v>
      </c>
      <c r="H5717" s="145"/>
      <c r="I5717" s="144">
        <v>3</v>
      </c>
      <c r="J5717" s="146">
        <f t="shared" si="66"/>
        <v>0</v>
      </c>
    </row>
    <row r="5718" spans="1:10" x14ac:dyDescent="0.3">
      <c r="A5718" s="32">
        <v>2015</v>
      </c>
      <c r="B5718" s="32" t="s">
        <v>108</v>
      </c>
      <c r="C5718" s="32" t="str">
        <f>VLOOKUP(B5718,lookup!A:C,3,FALSE)</f>
        <v>Metropolitan Fire Authorities</v>
      </c>
      <c r="D5718" s="32" t="str">
        <f>VLOOKUP(B5718,lookup!A:D,4,FALSE)</f>
        <v>E31000042</v>
      </c>
      <c r="E5718" s="32" t="s">
        <v>178</v>
      </c>
      <c r="F5718" s="32" t="s">
        <v>150</v>
      </c>
      <c r="G5718" s="57">
        <v>2</v>
      </c>
      <c r="H5718" s="145"/>
      <c r="I5718" s="144">
        <v>2</v>
      </c>
      <c r="J5718" s="146">
        <f t="shared" si="66"/>
        <v>0</v>
      </c>
    </row>
    <row r="5719" spans="1:10" x14ac:dyDescent="0.3">
      <c r="A5719" s="32">
        <v>2015</v>
      </c>
      <c r="B5719" s="32" t="s">
        <v>108</v>
      </c>
      <c r="C5719" s="32" t="str">
        <f>VLOOKUP(B5719,lookup!A:C,3,FALSE)</f>
        <v>Metropolitan Fire Authorities</v>
      </c>
      <c r="D5719" s="32" t="str">
        <f>VLOOKUP(B5719,lookup!A:D,4,FALSE)</f>
        <v>E31000042</v>
      </c>
      <c r="E5719" s="32" t="s">
        <v>179</v>
      </c>
      <c r="F5719" s="32" t="s">
        <v>150</v>
      </c>
      <c r="G5719" s="57">
        <v>3</v>
      </c>
      <c r="H5719" s="145"/>
      <c r="I5719" s="144">
        <v>3</v>
      </c>
      <c r="J5719" s="146">
        <f t="shared" si="66"/>
        <v>0</v>
      </c>
    </row>
    <row r="5720" spans="1:10" x14ac:dyDescent="0.3">
      <c r="A5720" s="32">
        <v>2015</v>
      </c>
      <c r="B5720" s="32" t="s">
        <v>108</v>
      </c>
      <c r="C5720" s="32" t="str">
        <f>VLOOKUP(B5720,lookup!A:C,3,FALSE)</f>
        <v>Metropolitan Fire Authorities</v>
      </c>
      <c r="D5720" s="32" t="str">
        <f>VLOOKUP(B5720,lookup!A:D,4,FALSE)</f>
        <v>E31000042</v>
      </c>
      <c r="E5720" s="32" t="s">
        <v>1087</v>
      </c>
      <c r="F5720" s="32" t="s">
        <v>150</v>
      </c>
      <c r="G5720" s="57">
        <v>2</v>
      </c>
      <c r="H5720" s="145"/>
      <c r="I5720" s="144">
        <v>2</v>
      </c>
      <c r="J5720" s="146">
        <f t="shared" si="66"/>
        <v>0</v>
      </c>
    </row>
    <row r="5721" spans="1:10" x14ac:dyDescent="0.3">
      <c r="A5721" s="32">
        <v>2015</v>
      </c>
      <c r="B5721" s="32" t="s">
        <v>108</v>
      </c>
      <c r="C5721" s="32" t="str">
        <f>VLOOKUP(B5721,lookup!A:C,3,FALSE)</f>
        <v>Metropolitan Fire Authorities</v>
      </c>
      <c r="D5721" s="32" t="str">
        <f>VLOOKUP(B5721,lookup!A:D,4,FALSE)</f>
        <v>E31000042</v>
      </c>
      <c r="E5721" s="32" t="s">
        <v>176</v>
      </c>
      <c r="F5721" s="32" t="s">
        <v>150</v>
      </c>
      <c r="G5721" s="57">
        <v>1</v>
      </c>
      <c r="H5721" s="145"/>
      <c r="I5721" s="144">
        <v>1</v>
      </c>
      <c r="J5721" s="146">
        <f t="shared" si="66"/>
        <v>0</v>
      </c>
    </row>
    <row r="5722" spans="1:10" x14ac:dyDescent="0.3">
      <c r="A5722" s="32">
        <v>2015</v>
      </c>
      <c r="B5722" s="32" t="s">
        <v>111</v>
      </c>
      <c r="C5722" s="32" t="str">
        <f>VLOOKUP(B5722,lookup!A:C,3,FALSE)</f>
        <v>Non Metropolitan Fire Authorities</v>
      </c>
      <c r="D5722" s="32" t="str">
        <f>VLOOKUP(B5722,lookup!A:D,4,FALSE)</f>
        <v>E31000033</v>
      </c>
      <c r="E5722" s="32" t="s">
        <v>175</v>
      </c>
      <c r="F5722" s="32" t="s">
        <v>157</v>
      </c>
      <c r="G5722" s="57">
        <v>392</v>
      </c>
      <c r="H5722" s="145"/>
      <c r="I5722" s="144">
        <v>392</v>
      </c>
      <c r="J5722" s="146">
        <f t="shared" si="66"/>
        <v>0</v>
      </c>
    </row>
    <row r="5723" spans="1:10" x14ac:dyDescent="0.3">
      <c r="A5723" s="32">
        <v>2015</v>
      </c>
      <c r="B5723" s="32" t="s">
        <v>111</v>
      </c>
      <c r="C5723" s="32" t="str">
        <f>VLOOKUP(B5723,lookup!A:C,3,FALSE)</f>
        <v>Non Metropolitan Fire Authorities</v>
      </c>
      <c r="D5723" s="32" t="str">
        <f>VLOOKUP(B5723,lookup!A:D,4,FALSE)</f>
        <v>E31000033</v>
      </c>
      <c r="E5723" s="32" t="s">
        <v>177</v>
      </c>
      <c r="F5723" s="32" t="s">
        <v>157</v>
      </c>
      <c r="G5723" s="57">
        <v>4</v>
      </c>
      <c r="H5723" s="145"/>
      <c r="I5723" s="144">
        <v>4</v>
      </c>
      <c r="J5723" s="146">
        <f t="shared" si="66"/>
        <v>0</v>
      </c>
    </row>
    <row r="5724" spans="1:10" x14ac:dyDescent="0.3">
      <c r="A5724" s="32">
        <v>2015</v>
      </c>
      <c r="B5724" s="32" t="s">
        <v>111</v>
      </c>
      <c r="C5724" s="32" t="str">
        <f>VLOOKUP(B5724,lookup!A:C,3,FALSE)</f>
        <v>Non Metropolitan Fire Authorities</v>
      </c>
      <c r="D5724" s="32" t="str">
        <f>VLOOKUP(B5724,lookup!A:D,4,FALSE)</f>
        <v>E31000033</v>
      </c>
      <c r="E5724" s="32" t="s">
        <v>178</v>
      </c>
      <c r="F5724" s="32" t="s">
        <v>157</v>
      </c>
      <c r="G5724" s="57">
        <v>1</v>
      </c>
      <c r="H5724" s="145"/>
      <c r="I5724" s="144">
        <v>1</v>
      </c>
      <c r="J5724" s="146">
        <f t="shared" si="66"/>
        <v>0</v>
      </c>
    </row>
    <row r="5725" spans="1:10" x14ac:dyDescent="0.3">
      <c r="A5725" s="32">
        <v>2015</v>
      </c>
      <c r="B5725" s="32" t="s">
        <v>111</v>
      </c>
      <c r="C5725" s="32" t="str">
        <f>VLOOKUP(B5725,lookup!A:C,3,FALSE)</f>
        <v>Non Metropolitan Fire Authorities</v>
      </c>
      <c r="D5725" s="32" t="str">
        <f>VLOOKUP(B5725,lookup!A:D,4,FALSE)</f>
        <v>E31000033</v>
      </c>
      <c r="E5725" s="32" t="s">
        <v>179</v>
      </c>
      <c r="F5725" s="32" t="s">
        <v>157</v>
      </c>
      <c r="G5725" s="57">
        <v>0</v>
      </c>
      <c r="H5725" s="145"/>
      <c r="I5725" s="144">
        <v>0</v>
      </c>
      <c r="J5725" s="146">
        <f t="shared" si="66"/>
        <v>0</v>
      </c>
    </row>
    <row r="5726" spans="1:10" x14ac:dyDescent="0.3">
      <c r="A5726" s="32">
        <v>2015</v>
      </c>
      <c r="B5726" s="32" t="s">
        <v>111</v>
      </c>
      <c r="C5726" s="32" t="str">
        <f>VLOOKUP(B5726,lookup!A:C,3,FALSE)</f>
        <v>Non Metropolitan Fire Authorities</v>
      </c>
      <c r="D5726" s="32" t="str">
        <f>VLOOKUP(B5726,lookup!A:D,4,FALSE)</f>
        <v>E31000033</v>
      </c>
      <c r="E5726" s="32" t="s">
        <v>1087</v>
      </c>
      <c r="F5726" s="32" t="s">
        <v>157</v>
      </c>
      <c r="G5726" s="57">
        <v>0</v>
      </c>
      <c r="H5726" s="145"/>
      <c r="I5726" s="144">
        <v>0</v>
      </c>
      <c r="J5726" s="146">
        <f t="shared" si="66"/>
        <v>0</v>
      </c>
    </row>
    <row r="5727" spans="1:10" x14ac:dyDescent="0.3">
      <c r="A5727" s="32">
        <v>2015</v>
      </c>
      <c r="B5727" s="32" t="s">
        <v>111</v>
      </c>
      <c r="C5727" s="32" t="str">
        <f>VLOOKUP(B5727,lookup!A:C,3,FALSE)</f>
        <v>Non Metropolitan Fire Authorities</v>
      </c>
      <c r="D5727" s="32" t="str">
        <f>VLOOKUP(B5727,lookup!A:D,4,FALSE)</f>
        <v>E31000033</v>
      </c>
      <c r="E5727" s="32" t="s">
        <v>176</v>
      </c>
      <c r="F5727" s="32" t="s">
        <v>157</v>
      </c>
      <c r="G5727" s="57">
        <v>12</v>
      </c>
      <c r="H5727" s="145"/>
      <c r="I5727" s="144">
        <v>12</v>
      </c>
      <c r="J5727" s="146">
        <f t="shared" si="66"/>
        <v>0</v>
      </c>
    </row>
    <row r="5728" spans="1:10" x14ac:dyDescent="0.3">
      <c r="A5728" s="32">
        <v>2015</v>
      </c>
      <c r="B5728" s="32" t="s">
        <v>111</v>
      </c>
      <c r="C5728" s="32" t="str">
        <f>VLOOKUP(B5728,lookup!A:C,3,FALSE)</f>
        <v>Non Metropolitan Fire Authorities</v>
      </c>
      <c r="D5728" s="32" t="str">
        <f>VLOOKUP(B5728,lookup!A:D,4,FALSE)</f>
        <v>E31000033</v>
      </c>
      <c r="E5728" s="32" t="s">
        <v>175</v>
      </c>
      <c r="F5728" s="32" t="s">
        <v>158</v>
      </c>
      <c r="G5728" s="57">
        <v>418</v>
      </c>
      <c r="H5728" s="145"/>
      <c r="I5728" s="144">
        <v>418</v>
      </c>
      <c r="J5728" s="146">
        <f t="shared" si="66"/>
        <v>0</v>
      </c>
    </row>
    <row r="5729" spans="1:10" x14ac:dyDescent="0.3">
      <c r="A5729" s="32">
        <v>2015</v>
      </c>
      <c r="B5729" s="32" t="s">
        <v>111</v>
      </c>
      <c r="C5729" s="32" t="str">
        <f>VLOOKUP(B5729,lookup!A:C,3,FALSE)</f>
        <v>Non Metropolitan Fire Authorities</v>
      </c>
      <c r="D5729" s="32" t="str">
        <f>VLOOKUP(B5729,lookup!A:D,4,FALSE)</f>
        <v>E31000033</v>
      </c>
      <c r="E5729" s="32" t="s">
        <v>177</v>
      </c>
      <c r="F5729" s="32" t="s">
        <v>158</v>
      </c>
      <c r="G5729" s="57">
        <v>4</v>
      </c>
      <c r="H5729" s="145"/>
      <c r="I5729" s="144">
        <v>4</v>
      </c>
      <c r="J5729" s="146">
        <f t="shared" si="66"/>
        <v>0</v>
      </c>
    </row>
    <row r="5730" spans="1:10" x14ac:dyDescent="0.3">
      <c r="A5730" s="32">
        <v>2015</v>
      </c>
      <c r="B5730" s="32" t="s">
        <v>111</v>
      </c>
      <c r="C5730" s="32" t="str">
        <f>VLOOKUP(B5730,lookup!A:C,3,FALSE)</f>
        <v>Non Metropolitan Fire Authorities</v>
      </c>
      <c r="D5730" s="32" t="str">
        <f>VLOOKUP(B5730,lookup!A:D,4,FALSE)</f>
        <v>E31000033</v>
      </c>
      <c r="E5730" s="32" t="s">
        <v>178</v>
      </c>
      <c r="F5730" s="32" t="s">
        <v>158</v>
      </c>
      <c r="G5730" s="57">
        <v>1</v>
      </c>
      <c r="H5730" s="145"/>
      <c r="I5730" s="144">
        <v>1</v>
      </c>
      <c r="J5730" s="146">
        <f t="shared" si="66"/>
        <v>0</v>
      </c>
    </row>
    <row r="5731" spans="1:10" x14ac:dyDescent="0.3">
      <c r="A5731" s="32">
        <v>2015</v>
      </c>
      <c r="B5731" s="32" t="s">
        <v>111</v>
      </c>
      <c r="C5731" s="32" t="str">
        <f>VLOOKUP(B5731,lookup!A:C,3,FALSE)</f>
        <v>Non Metropolitan Fire Authorities</v>
      </c>
      <c r="D5731" s="32" t="str">
        <f>VLOOKUP(B5731,lookup!A:D,4,FALSE)</f>
        <v>E31000033</v>
      </c>
      <c r="E5731" s="32" t="s">
        <v>179</v>
      </c>
      <c r="F5731" s="32" t="s">
        <v>158</v>
      </c>
      <c r="G5731" s="57">
        <v>2</v>
      </c>
      <c r="H5731" s="145"/>
      <c r="I5731" s="144">
        <v>2</v>
      </c>
      <c r="J5731" s="146">
        <f t="shared" si="66"/>
        <v>0</v>
      </c>
    </row>
    <row r="5732" spans="1:10" x14ac:dyDescent="0.3">
      <c r="A5732" s="32">
        <v>2015</v>
      </c>
      <c r="B5732" s="32" t="s">
        <v>111</v>
      </c>
      <c r="C5732" s="32" t="str">
        <f>VLOOKUP(B5732,lookup!A:C,3,FALSE)</f>
        <v>Non Metropolitan Fire Authorities</v>
      </c>
      <c r="D5732" s="32" t="str">
        <f>VLOOKUP(B5732,lookup!A:D,4,FALSE)</f>
        <v>E31000033</v>
      </c>
      <c r="E5732" s="32" t="s">
        <v>1087</v>
      </c>
      <c r="F5732" s="32" t="s">
        <v>158</v>
      </c>
      <c r="G5732" s="57">
        <v>1</v>
      </c>
      <c r="H5732" s="145"/>
      <c r="I5732" s="144">
        <v>1</v>
      </c>
      <c r="J5732" s="146">
        <f t="shared" si="66"/>
        <v>0</v>
      </c>
    </row>
    <row r="5733" spans="1:10" x14ac:dyDescent="0.3">
      <c r="A5733" s="32">
        <v>2015</v>
      </c>
      <c r="B5733" s="32" t="s">
        <v>111</v>
      </c>
      <c r="C5733" s="32" t="str">
        <f>VLOOKUP(B5733,lookup!A:C,3,FALSE)</f>
        <v>Non Metropolitan Fire Authorities</v>
      </c>
      <c r="D5733" s="32" t="str">
        <f>VLOOKUP(B5733,lookup!A:D,4,FALSE)</f>
        <v>E31000033</v>
      </c>
      <c r="E5733" s="32" t="s">
        <v>176</v>
      </c>
      <c r="F5733" s="32" t="s">
        <v>158</v>
      </c>
      <c r="G5733" s="57">
        <v>15</v>
      </c>
      <c r="H5733" s="145"/>
      <c r="I5733" s="144">
        <v>15</v>
      </c>
      <c r="J5733" s="146">
        <f t="shared" si="66"/>
        <v>0</v>
      </c>
    </row>
    <row r="5734" spans="1:10" x14ac:dyDescent="0.3">
      <c r="A5734" s="32">
        <v>2015</v>
      </c>
      <c r="B5734" s="32" t="s">
        <v>111</v>
      </c>
      <c r="C5734" s="32" t="str">
        <f>VLOOKUP(B5734,lookup!A:C,3,FALSE)</f>
        <v>Non Metropolitan Fire Authorities</v>
      </c>
      <c r="D5734" s="32" t="str">
        <f>VLOOKUP(B5734,lookup!A:D,4,FALSE)</f>
        <v>E31000033</v>
      </c>
      <c r="E5734" s="32" t="s">
        <v>175</v>
      </c>
      <c r="F5734" s="32" t="s">
        <v>149</v>
      </c>
      <c r="G5734" s="57">
        <v>0</v>
      </c>
      <c r="H5734" s="145"/>
      <c r="I5734" s="144">
        <v>0</v>
      </c>
      <c r="J5734" s="146">
        <f t="shared" si="66"/>
        <v>0</v>
      </c>
    </row>
    <row r="5735" spans="1:10" x14ac:dyDescent="0.3">
      <c r="A5735" s="32">
        <v>2015</v>
      </c>
      <c r="B5735" s="32" t="s">
        <v>111</v>
      </c>
      <c r="C5735" s="32" t="str">
        <f>VLOOKUP(B5735,lookup!A:C,3,FALSE)</f>
        <v>Non Metropolitan Fire Authorities</v>
      </c>
      <c r="D5735" s="32" t="str">
        <f>VLOOKUP(B5735,lookup!A:D,4,FALSE)</f>
        <v>E31000033</v>
      </c>
      <c r="E5735" s="32" t="s">
        <v>177</v>
      </c>
      <c r="F5735" s="32" t="s">
        <v>149</v>
      </c>
      <c r="G5735" s="57">
        <v>0</v>
      </c>
      <c r="H5735" s="145"/>
      <c r="I5735" s="144">
        <v>0</v>
      </c>
      <c r="J5735" s="146">
        <f t="shared" si="66"/>
        <v>0</v>
      </c>
    </row>
    <row r="5736" spans="1:10" x14ac:dyDescent="0.3">
      <c r="A5736" s="32">
        <v>2015</v>
      </c>
      <c r="B5736" s="32" t="s">
        <v>111</v>
      </c>
      <c r="C5736" s="32" t="str">
        <f>VLOOKUP(B5736,lookup!A:C,3,FALSE)</f>
        <v>Non Metropolitan Fire Authorities</v>
      </c>
      <c r="D5736" s="32" t="str">
        <f>VLOOKUP(B5736,lookup!A:D,4,FALSE)</f>
        <v>E31000033</v>
      </c>
      <c r="E5736" s="32" t="s">
        <v>178</v>
      </c>
      <c r="F5736" s="32" t="s">
        <v>149</v>
      </c>
      <c r="G5736" s="57">
        <v>0</v>
      </c>
      <c r="H5736" s="145"/>
      <c r="I5736" s="144">
        <v>0</v>
      </c>
      <c r="J5736" s="146">
        <f t="shared" si="66"/>
        <v>0</v>
      </c>
    </row>
    <row r="5737" spans="1:10" x14ac:dyDescent="0.3">
      <c r="A5737" s="32">
        <v>2015</v>
      </c>
      <c r="B5737" s="32" t="s">
        <v>111</v>
      </c>
      <c r="C5737" s="32" t="str">
        <f>VLOOKUP(B5737,lookup!A:C,3,FALSE)</f>
        <v>Non Metropolitan Fire Authorities</v>
      </c>
      <c r="D5737" s="32" t="str">
        <f>VLOOKUP(B5737,lookup!A:D,4,FALSE)</f>
        <v>E31000033</v>
      </c>
      <c r="E5737" s="32" t="s">
        <v>179</v>
      </c>
      <c r="F5737" s="32" t="s">
        <v>149</v>
      </c>
      <c r="G5737" s="57">
        <v>0</v>
      </c>
      <c r="H5737" s="145"/>
      <c r="I5737" s="144">
        <v>0</v>
      </c>
      <c r="J5737" s="146">
        <f t="shared" si="66"/>
        <v>0</v>
      </c>
    </row>
    <row r="5738" spans="1:10" x14ac:dyDescent="0.3">
      <c r="A5738" s="32">
        <v>2015</v>
      </c>
      <c r="B5738" s="32" t="s">
        <v>111</v>
      </c>
      <c r="C5738" s="32" t="str">
        <f>VLOOKUP(B5738,lookup!A:C,3,FALSE)</f>
        <v>Non Metropolitan Fire Authorities</v>
      </c>
      <c r="D5738" s="32" t="str">
        <f>VLOOKUP(B5738,lookup!A:D,4,FALSE)</f>
        <v>E31000033</v>
      </c>
      <c r="E5738" s="32" t="s">
        <v>1087</v>
      </c>
      <c r="F5738" s="32" t="s">
        <v>149</v>
      </c>
      <c r="G5738" s="57">
        <v>0</v>
      </c>
      <c r="H5738" s="145"/>
      <c r="I5738" s="144">
        <v>0</v>
      </c>
      <c r="J5738" s="146">
        <f t="shared" si="66"/>
        <v>0</v>
      </c>
    </row>
    <row r="5739" spans="1:10" x14ac:dyDescent="0.3">
      <c r="A5739" s="32">
        <v>2015</v>
      </c>
      <c r="B5739" s="32" t="s">
        <v>111</v>
      </c>
      <c r="C5739" s="32" t="str">
        <f>VLOOKUP(B5739,lookup!A:C,3,FALSE)</f>
        <v>Non Metropolitan Fire Authorities</v>
      </c>
      <c r="D5739" s="32" t="str">
        <f>VLOOKUP(B5739,lookup!A:D,4,FALSE)</f>
        <v>E31000033</v>
      </c>
      <c r="E5739" s="32" t="s">
        <v>176</v>
      </c>
      <c r="F5739" s="32" t="s">
        <v>149</v>
      </c>
      <c r="G5739" s="57">
        <v>0</v>
      </c>
      <c r="H5739" s="145"/>
      <c r="I5739" s="144">
        <v>0</v>
      </c>
      <c r="J5739" s="146">
        <f t="shared" si="66"/>
        <v>0</v>
      </c>
    </row>
    <row r="5740" spans="1:10" x14ac:dyDescent="0.3">
      <c r="A5740" s="32">
        <v>2015</v>
      </c>
      <c r="B5740" s="32" t="s">
        <v>111</v>
      </c>
      <c r="C5740" s="32" t="str">
        <f>VLOOKUP(B5740,lookup!A:C,3,FALSE)</f>
        <v>Non Metropolitan Fire Authorities</v>
      </c>
      <c r="D5740" s="32" t="str">
        <f>VLOOKUP(B5740,lookup!A:D,4,FALSE)</f>
        <v>E31000033</v>
      </c>
      <c r="E5740" s="32" t="s">
        <v>175</v>
      </c>
      <c r="F5740" s="32" t="s">
        <v>150</v>
      </c>
      <c r="G5740" s="57">
        <v>182</v>
      </c>
      <c r="H5740" s="145"/>
      <c r="I5740" s="144">
        <v>182</v>
      </c>
      <c r="J5740" s="146">
        <f t="shared" si="66"/>
        <v>0</v>
      </c>
    </row>
    <row r="5741" spans="1:10" x14ac:dyDescent="0.3">
      <c r="A5741" s="32">
        <v>2015</v>
      </c>
      <c r="B5741" s="32" t="s">
        <v>111</v>
      </c>
      <c r="C5741" s="32" t="str">
        <f>VLOOKUP(B5741,lookup!A:C,3,FALSE)</f>
        <v>Non Metropolitan Fire Authorities</v>
      </c>
      <c r="D5741" s="32" t="str">
        <f>VLOOKUP(B5741,lookup!A:D,4,FALSE)</f>
        <v>E31000033</v>
      </c>
      <c r="E5741" s="32" t="s">
        <v>177</v>
      </c>
      <c r="F5741" s="32" t="s">
        <v>150</v>
      </c>
      <c r="G5741" s="57">
        <v>0</v>
      </c>
      <c r="H5741" s="145"/>
      <c r="I5741" s="144">
        <v>0</v>
      </c>
      <c r="J5741" s="146">
        <f t="shared" si="66"/>
        <v>0</v>
      </c>
    </row>
    <row r="5742" spans="1:10" x14ac:dyDescent="0.3">
      <c r="A5742" s="32">
        <v>2015</v>
      </c>
      <c r="B5742" s="32" t="s">
        <v>111</v>
      </c>
      <c r="C5742" s="32" t="str">
        <f>VLOOKUP(B5742,lookup!A:C,3,FALSE)</f>
        <v>Non Metropolitan Fire Authorities</v>
      </c>
      <c r="D5742" s="32" t="str">
        <f>VLOOKUP(B5742,lookup!A:D,4,FALSE)</f>
        <v>E31000033</v>
      </c>
      <c r="E5742" s="32" t="s">
        <v>178</v>
      </c>
      <c r="F5742" s="32" t="s">
        <v>150</v>
      </c>
      <c r="G5742" s="57">
        <v>0</v>
      </c>
      <c r="H5742" s="145"/>
      <c r="I5742" s="144">
        <v>0</v>
      </c>
      <c r="J5742" s="146">
        <f t="shared" si="66"/>
        <v>0</v>
      </c>
    </row>
    <row r="5743" spans="1:10" x14ac:dyDescent="0.3">
      <c r="A5743" s="32">
        <v>2015</v>
      </c>
      <c r="B5743" s="32" t="s">
        <v>111</v>
      </c>
      <c r="C5743" s="32" t="str">
        <f>VLOOKUP(B5743,lookup!A:C,3,FALSE)</f>
        <v>Non Metropolitan Fire Authorities</v>
      </c>
      <c r="D5743" s="32" t="str">
        <f>VLOOKUP(B5743,lookup!A:D,4,FALSE)</f>
        <v>E31000033</v>
      </c>
      <c r="E5743" s="32" t="s">
        <v>179</v>
      </c>
      <c r="F5743" s="32" t="s">
        <v>150</v>
      </c>
      <c r="G5743" s="57">
        <v>1</v>
      </c>
      <c r="H5743" s="145"/>
      <c r="I5743" s="144">
        <v>1</v>
      </c>
      <c r="J5743" s="146">
        <f t="shared" si="66"/>
        <v>0</v>
      </c>
    </row>
    <row r="5744" spans="1:10" x14ac:dyDescent="0.3">
      <c r="A5744" s="32">
        <v>2015</v>
      </c>
      <c r="B5744" s="32" t="s">
        <v>111</v>
      </c>
      <c r="C5744" s="32" t="str">
        <f>VLOOKUP(B5744,lookup!A:C,3,FALSE)</f>
        <v>Non Metropolitan Fire Authorities</v>
      </c>
      <c r="D5744" s="32" t="str">
        <f>VLOOKUP(B5744,lookup!A:D,4,FALSE)</f>
        <v>E31000033</v>
      </c>
      <c r="E5744" s="32" t="s">
        <v>1087</v>
      </c>
      <c r="F5744" s="32" t="s">
        <v>150</v>
      </c>
      <c r="G5744" s="57">
        <v>1</v>
      </c>
      <c r="H5744" s="145"/>
      <c r="I5744" s="144">
        <v>1</v>
      </c>
      <c r="J5744" s="146">
        <f t="shared" si="66"/>
        <v>0</v>
      </c>
    </row>
    <row r="5745" spans="1:10" x14ac:dyDescent="0.3">
      <c r="A5745" s="32">
        <v>2015</v>
      </c>
      <c r="B5745" s="32" t="s">
        <v>111</v>
      </c>
      <c r="C5745" s="32" t="str">
        <f>VLOOKUP(B5745,lookup!A:C,3,FALSE)</f>
        <v>Non Metropolitan Fire Authorities</v>
      </c>
      <c r="D5745" s="32" t="str">
        <f>VLOOKUP(B5745,lookup!A:D,4,FALSE)</f>
        <v>E31000033</v>
      </c>
      <c r="E5745" s="32" t="s">
        <v>176</v>
      </c>
      <c r="F5745" s="32" t="s">
        <v>150</v>
      </c>
      <c r="G5745" s="57">
        <v>13</v>
      </c>
      <c r="H5745" s="145"/>
      <c r="I5745" s="144">
        <v>13</v>
      </c>
      <c r="J5745" s="146">
        <f t="shared" si="66"/>
        <v>0</v>
      </c>
    </row>
    <row r="5746" spans="1:10" x14ac:dyDescent="0.3">
      <c r="A5746" s="32">
        <v>2015</v>
      </c>
      <c r="B5746" s="32" t="s">
        <v>114</v>
      </c>
      <c r="C5746" s="32" t="str">
        <f>VLOOKUP(B5746,lookup!A:C,3,FALSE)</f>
        <v>Non Metropolitan Fire Authorities</v>
      </c>
      <c r="D5746" s="32" t="str">
        <f>VLOOKUP(B5746,lookup!A:D,4,FALSE)</f>
        <v>E31000034</v>
      </c>
      <c r="E5746" s="32" t="s">
        <v>175</v>
      </c>
      <c r="F5746" s="32" t="s">
        <v>157</v>
      </c>
      <c r="G5746" s="57">
        <v>227</v>
      </c>
      <c r="H5746" s="145"/>
      <c r="I5746" s="144">
        <v>227</v>
      </c>
      <c r="J5746" s="146">
        <f t="shared" si="66"/>
        <v>0</v>
      </c>
    </row>
    <row r="5747" spans="1:10" x14ac:dyDescent="0.3">
      <c r="A5747" s="32">
        <v>2015</v>
      </c>
      <c r="B5747" s="32" t="s">
        <v>114</v>
      </c>
      <c r="C5747" s="32" t="str">
        <f>VLOOKUP(B5747,lookup!A:C,3,FALSE)</f>
        <v>Non Metropolitan Fire Authorities</v>
      </c>
      <c r="D5747" s="32" t="str">
        <f>VLOOKUP(B5747,lookup!A:D,4,FALSE)</f>
        <v>E31000034</v>
      </c>
      <c r="E5747" s="32" t="s">
        <v>177</v>
      </c>
      <c r="F5747" s="32" t="s">
        <v>157</v>
      </c>
      <c r="G5747" s="57">
        <v>3</v>
      </c>
      <c r="H5747" s="145"/>
      <c r="I5747" s="144">
        <v>3</v>
      </c>
      <c r="J5747" s="146">
        <f t="shared" si="66"/>
        <v>0</v>
      </c>
    </row>
    <row r="5748" spans="1:10" x14ac:dyDescent="0.3">
      <c r="A5748" s="32">
        <v>2015</v>
      </c>
      <c r="B5748" s="32" t="s">
        <v>114</v>
      </c>
      <c r="C5748" s="32" t="str">
        <f>VLOOKUP(B5748,lookup!A:C,3,FALSE)</f>
        <v>Non Metropolitan Fire Authorities</v>
      </c>
      <c r="D5748" s="32" t="str">
        <f>VLOOKUP(B5748,lookup!A:D,4,FALSE)</f>
        <v>E31000034</v>
      </c>
      <c r="E5748" s="32" t="s">
        <v>178</v>
      </c>
      <c r="F5748" s="32" t="s">
        <v>157</v>
      </c>
      <c r="G5748" s="57">
        <v>2</v>
      </c>
      <c r="H5748" s="145"/>
      <c r="I5748" s="144">
        <v>2</v>
      </c>
      <c r="J5748" s="146">
        <f t="shared" si="66"/>
        <v>0</v>
      </c>
    </row>
    <row r="5749" spans="1:10" x14ac:dyDescent="0.3">
      <c r="A5749" s="32">
        <v>2015</v>
      </c>
      <c r="B5749" s="32" t="s">
        <v>114</v>
      </c>
      <c r="C5749" s="32" t="str">
        <f>VLOOKUP(B5749,lookup!A:C,3,FALSE)</f>
        <v>Non Metropolitan Fire Authorities</v>
      </c>
      <c r="D5749" s="32" t="str">
        <f>VLOOKUP(B5749,lookup!A:D,4,FALSE)</f>
        <v>E31000034</v>
      </c>
      <c r="E5749" s="32" t="s">
        <v>179</v>
      </c>
      <c r="F5749" s="32" t="s">
        <v>157</v>
      </c>
      <c r="G5749" s="57">
        <v>0</v>
      </c>
      <c r="H5749" s="145"/>
      <c r="I5749" s="144">
        <v>0</v>
      </c>
      <c r="J5749" s="146">
        <f t="shared" si="66"/>
        <v>0</v>
      </c>
    </row>
    <row r="5750" spans="1:10" x14ac:dyDescent="0.3">
      <c r="A5750" s="32">
        <v>2015</v>
      </c>
      <c r="B5750" s="32" t="s">
        <v>114</v>
      </c>
      <c r="C5750" s="32" t="str">
        <f>VLOOKUP(B5750,lookup!A:C,3,FALSE)</f>
        <v>Non Metropolitan Fire Authorities</v>
      </c>
      <c r="D5750" s="32" t="str">
        <f>VLOOKUP(B5750,lookup!A:D,4,FALSE)</f>
        <v>E31000034</v>
      </c>
      <c r="E5750" s="32" t="s">
        <v>1087</v>
      </c>
      <c r="F5750" s="32" t="s">
        <v>157</v>
      </c>
      <c r="G5750" s="57">
        <v>4</v>
      </c>
      <c r="H5750" s="145"/>
      <c r="I5750" s="144">
        <v>4</v>
      </c>
      <c r="J5750" s="146">
        <f t="shared" si="66"/>
        <v>0</v>
      </c>
    </row>
    <row r="5751" spans="1:10" x14ac:dyDescent="0.3">
      <c r="A5751" s="32">
        <v>2015</v>
      </c>
      <c r="B5751" s="32" t="s">
        <v>114</v>
      </c>
      <c r="C5751" s="32" t="str">
        <f>VLOOKUP(B5751,lookup!A:C,3,FALSE)</f>
        <v>Non Metropolitan Fire Authorities</v>
      </c>
      <c r="D5751" s="32" t="str">
        <f>VLOOKUP(B5751,lookup!A:D,4,FALSE)</f>
        <v>E31000034</v>
      </c>
      <c r="E5751" s="32" t="s">
        <v>176</v>
      </c>
      <c r="F5751" s="32" t="s">
        <v>157</v>
      </c>
      <c r="G5751" s="57">
        <v>33</v>
      </c>
      <c r="H5751" s="145"/>
      <c r="I5751" s="144">
        <v>33</v>
      </c>
      <c r="J5751" s="146">
        <f t="shared" si="66"/>
        <v>0</v>
      </c>
    </row>
    <row r="5752" spans="1:10" x14ac:dyDescent="0.3">
      <c r="A5752" s="32">
        <v>2015</v>
      </c>
      <c r="B5752" s="32" t="s">
        <v>114</v>
      </c>
      <c r="C5752" s="32" t="str">
        <f>VLOOKUP(B5752,lookup!A:C,3,FALSE)</f>
        <v>Non Metropolitan Fire Authorities</v>
      </c>
      <c r="D5752" s="32" t="str">
        <f>VLOOKUP(B5752,lookup!A:D,4,FALSE)</f>
        <v>E31000034</v>
      </c>
      <c r="E5752" s="32" t="s">
        <v>175</v>
      </c>
      <c r="F5752" s="32" t="s">
        <v>158</v>
      </c>
      <c r="G5752" s="57">
        <v>317</v>
      </c>
      <c r="H5752" s="145"/>
      <c r="I5752" s="144">
        <v>317</v>
      </c>
      <c r="J5752" s="146">
        <f t="shared" si="66"/>
        <v>0</v>
      </c>
    </row>
    <row r="5753" spans="1:10" x14ac:dyDescent="0.3">
      <c r="A5753" s="32">
        <v>2015</v>
      </c>
      <c r="B5753" s="32" t="s">
        <v>114</v>
      </c>
      <c r="C5753" s="32" t="str">
        <f>VLOOKUP(B5753,lookup!A:C,3,FALSE)</f>
        <v>Non Metropolitan Fire Authorities</v>
      </c>
      <c r="D5753" s="32" t="str">
        <f>VLOOKUP(B5753,lookup!A:D,4,FALSE)</f>
        <v>E31000034</v>
      </c>
      <c r="E5753" s="32" t="s">
        <v>177</v>
      </c>
      <c r="F5753" s="32" t="s">
        <v>158</v>
      </c>
      <c r="G5753" s="57">
        <v>3</v>
      </c>
      <c r="H5753" s="145"/>
      <c r="I5753" s="144">
        <v>3</v>
      </c>
      <c r="J5753" s="146">
        <f t="shared" si="66"/>
        <v>0</v>
      </c>
    </row>
    <row r="5754" spans="1:10" x14ac:dyDescent="0.3">
      <c r="A5754" s="32">
        <v>2015</v>
      </c>
      <c r="B5754" s="32" t="s">
        <v>114</v>
      </c>
      <c r="C5754" s="32" t="str">
        <f>VLOOKUP(B5754,lookup!A:C,3,FALSE)</f>
        <v>Non Metropolitan Fire Authorities</v>
      </c>
      <c r="D5754" s="32" t="str">
        <f>VLOOKUP(B5754,lookup!A:D,4,FALSE)</f>
        <v>E31000034</v>
      </c>
      <c r="E5754" s="32" t="s">
        <v>178</v>
      </c>
      <c r="F5754" s="32" t="s">
        <v>158</v>
      </c>
      <c r="G5754" s="57">
        <v>1</v>
      </c>
      <c r="H5754" s="145"/>
      <c r="I5754" s="144">
        <v>1</v>
      </c>
      <c r="J5754" s="146">
        <f t="shared" si="66"/>
        <v>0</v>
      </c>
    </row>
    <row r="5755" spans="1:10" x14ac:dyDescent="0.3">
      <c r="A5755" s="32">
        <v>2015</v>
      </c>
      <c r="B5755" s="32" t="s">
        <v>114</v>
      </c>
      <c r="C5755" s="32" t="str">
        <f>VLOOKUP(B5755,lookup!A:C,3,FALSE)</f>
        <v>Non Metropolitan Fire Authorities</v>
      </c>
      <c r="D5755" s="32" t="str">
        <f>VLOOKUP(B5755,lookup!A:D,4,FALSE)</f>
        <v>E31000034</v>
      </c>
      <c r="E5755" s="32" t="s">
        <v>179</v>
      </c>
      <c r="F5755" s="32" t="s">
        <v>158</v>
      </c>
      <c r="G5755" s="57">
        <v>0</v>
      </c>
      <c r="H5755" s="145"/>
      <c r="I5755" s="144">
        <v>0</v>
      </c>
      <c r="J5755" s="146">
        <f t="shared" si="66"/>
        <v>0</v>
      </c>
    </row>
    <row r="5756" spans="1:10" x14ac:dyDescent="0.3">
      <c r="A5756" s="32">
        <v>2015</v>
      </c>
      <c r="B5756" s="32" t="s">
        <v>114</v>
      </c>
      <c r="C5756" s="32" t="str">
        <f>VLOOKUP(B5756,lookup!A:C,3,FALSE)</f>
        <v>Non Metropolitan Fire Authorities</v>
      </c>
      <c r="D5756" s="32" t="str">
        <f>VLOOKUP(B5756,lookup!A:D,4,FALSE)</f>
        <v>E31000034</v>
      </c>
      <c r="E5756" s="32" t="s">
        <v>1087</v>
      </c>
      <c r="F5756" s="32" t="s">
        <v>158</v>
      </c>
      <c r="G5756" s="57">
        <v>2</v>
      </c>
      <c r="H5756" s="145"/>
      <c r="I5756" s="144">
        <v>2</v>
      </c>
      <c r="J5756" s="146">
        <f t="shared" si="66"/>
        <v>0</v>
      </c>
    </row>
    <row r="5757" spans="1:10" x14ac:dyDescent="0.3">
      <c r="A5757" s="32">
        <v>2015</v>
      </c>
      <c r="B5757" s="32" t="s">
        <v>114</v>
      </c>
      <c r="C5757" s="32" t="str">
        <f>VLOOKUP(B5757,lookup!A:C,3,FALSE)</f>
        <v>Non Metropolitan Fire Authorities</v>
      </c>
      <c r="D5757" s="32" t="str">
        <f>VLOOKUP(B5757,lookup!A:D,4,FALSE)</f>
        <v>E31000034</v>
      </c>
      <c r="E5757" s="32" t="s">
        <v>176</v>
      </c>
      <c r="F5757" s="32" t="s">
        <v>158</v>
      </c>
      <c r="G5757" s="57">
        <v>112</v>
      </c>
      <c r="H5757" s="145"/>
      <c r="I5757" s="144">
        <v>112</v>
      </c>
      <c r="J5757" s="146">
        <f t="shared" si="66"/>
        <v>0</v>
      </c>
    </row>
    <row r="5758" spans="1:10" x14ac:dyDescent="0.3">
      <c r="A5758" s="32">
        <v>2015</v>
      </c>
      <c r="B5758" s="32" t="s">
        <v>114</v>
      </c>
      <c r="C5758" s="32" t="str">
        <f>VLOOKUP(B5758,lookup!A:C,3,FALSE)</f>
        <v>Non Metropolitan Fire Authorities</v>
      </c>
      <c r="D5758" s="32" t="str">
        <f>VLOOKUP(B5758,lookup!A:D,4,FALSE)</f>
        <v>E31000034</v>
      </c>
      <c r="E5758" s="32" t="s">
        <v>175</v>
      </c>
      <c r="F5758" s="32" t="s">
        <v>149</v>
      </c>
      <c r="G5758" s="57">
        <v>0</v>
      </c>
      <c r="H5758" s="145"/>
      <c r="I5758" s="144">
        <v>0</v>
      </c>
      <c r="J5758" s="146">
        <f t="shared" si="66"/>
        <v>0</v>
      </c>
    </row>
    <row r="5759" spans="1:10" x14ac:dyDescent="0.3">
      <c r="A5759" s="32">
        <v>2015</v>
      </c>
      <c r="B5759" s="32" t="s">
        <v>114</v>
      </c>
      <c r="C5759" s="32" t="str">
        <f>VLOOKUP(B5759,lookup!A:C,3,FALSE)</f>
        <v>Non Metropolitan Fire Authorities</v>
      </c>
      <c r="D5759" s="32" t="str">
        <f>VLOOKUP(B5759,lookup!A:D,4,FALSE)</f>
        <v>E31000034</v>
      </c>
      <c r="E5759" s="32" t="s">
        <v>177</v>
      </c>
      <c r="F5759" s="32" t="s">
        <v>149</v>
      </c>
      <c r="G5759" s="57">
        <v>0</v>
      </c>
      <c r="H5759" s="145"/>
      <c r="I5759" s="144">
        <v>0</v>
      </c>
      <c r="J5759" s="146">
        <f t="shared" si="66"/>
        <v>0</v>
      </c>
    </row>
    <row r="5760" spans="1:10" x14ac:dyDescent="0.3">
      <c r="A5760" s="32">
        <v>2015</v>
      </c>
      <c r="B5760" s="32" t="s">
        <v>114</v>
      </c>
      <c r="C5760" s="32" t="str">
        <f>VLOOKUP(B5760,lookup!A:C,3,FALSE)</f>
        <v>Non Metropolitan Fire Authorities</v>
      </c>
      <c r="D5760" s="32" t="str">
        <f>VLOOKUP(B5760,lookup!A:D,4,FALSE)</f>
        <v>E31000034</v>
      </c>
      <c r="E5760" s="32" t="s">
        <v>178</v>
      </c>
      <c r="F5760" s="32" t="s">
        <v>149</v>
      </c>
      <c r="G5760" s="57">
        <v>0</v>
      </c>
      <c r="H5760" s="145"/>
      <c r="I5760" s="144">
        <v>0</v>
      </c>
      <c r="J5760" s="146">
        <f t="shared" si="66"/>
        <v>0</v>
      </c>
    </row>
    <row r="5761" spans="1:10" x14ac:dyDescent="0.3">
      <c r="A5761" s="32">
        <v>2015</v>
      </c>
      <c r="B5761" s="32" t="s">
        <v>114</v>
      </c>
      <c r="C5761" s="32" t="str">
        <f>VLOOKUP(B5761,lookup!A:C,3,FALSE)</f>
        <v>Non Metropolitan Fire Authorities</v>
      </c>
      <c r="D5761" s="32" t="str">
        <f>VLOOKUP(B5761,lookup!A:D,4,FALSE)</f>
        <v>E31000034</v>
      </c>
      <c r="E5761" s="32" t="s">
        <v>179</v>
      </c>
      <c r="F5761" s="32" t="s">
        <v>149</v>
      </c>
      <c r="G5761" s="57">
        <v>0</v>
      </c>
      <c r="H5761" s="145"/>
      <c r="I5761" s="144">
        <v>0</v>
      </c>
      <c r="J5761" s="146">
        <f t="shared" si="66"/>
        <v>0</v>
      </c>
    </row>
    <row r="5762" spans="1:10" x14ac:dyDescent="0.3">
      <c r="A5762" s="32">
        <v>2015</v>
      </c>
      <c r="B5762" s="32" t="s">
        <v>114</v>
      </c>
      <c r="C5762" s="32" t="str">
        <f>VLOOKUP(B5762,lookup!A:C,3,FALSE)</f>
        <v>Non Metropolitan Fire Authorities</v>
      </c>
      <c r="D5762" s="32" t="str">
        <f>VLOOKUP(B5762,lookup!A:D,4,FALSE)</f>
        <v>E31000034</v>
      </c>
      <c r="E5762" s="32" t="s">
        <v>1087</v>
      </c>
      <c r="F5762" s="32" t="s">
        <v>149</v>
      </c>
      <c r="G5762" s="57">
        <v>0</v>
      </c>
      <c r="H5762" s="145"/>
      <c r="I5762" s="144">
        <v>0</v>
      </c>
      <c r="J5762" s="146">
        <f t="shared" si="66"/>
        <v>0</v>
      </c>
    </row>
    <row r="5763" spans="1:10" x14ac:dyDescent="0.3">
      <c r="A5763" s="32">
        <v>2015</v>
      </c>
      <c r="B5763" s="32" t="s">
        <v>114</v>
      </c>
      <c r="C5763" s="32" t="str">
        <f>VLOOKUP(B5763,lookup!A:C,3,FALSE)</f>
        <v>Non Metropolitan Fire Authorities</v>
      </c>
      <c r="D5763" s="32" t="str">
        <f>VLOOKUP(B5763,lookup!A:D,4,FALSE)</f>
        <v>E31000034</v>
      </c>
      <c r="E5763" s="32" t="s">
        <v>176</v>
      </c>
      <c r="F5763" s="32" t="s">
        <v>149</v>
      </c>
      <c r="G5763" s="57">
        <v>0</v>
      </c>
      <c r="H5763" s="145"/>
      <c r="I5763" s="144">
        <v>0</v>
      </c>
      <c r="J5763" s="146">
        <f t="shared" ref="J5763:J5826" si="67">G5763-I5763</f>
        <v>0</v>
      </c>
    </row>
    <row r="5764" spans="1:10" x14ac:dyDescent="0.3">
      <c r="A5764" s="32">
        <v>2015</v>
      </c>
      <c r="B5764" s="32" t="s">
        <v>114</v>
      </c>
      <c r="C5764" s="32" t="str">
        <f>VLOOKUP(B5764,lookup!A:C,3,FALSE)</f>
        <v>Non Metropolitan Fire Authorities</v>
      </c>
      <c r="D5764" s="32" t="str">
        <f>VLOOKUP(B5764,lookup!A:D,4,FALSE)</f>
        <v>E31000034</v>
      </c>
      <c r="E5764" s="32" t="s">
        <v>175</v>
      </c>
      <c r="F5764" s="32" t="s">
        <v>150</v>
      </c>
      <c r="G5764" s="57">
        <v>60</v>
      </c>
      <c r="H5764" s="145"/>
      <c r="I5764" s="144">
        <v>60</v>
      </c>
      <c r="J5764" s="146">
        <f t="shared" si="67"/>
        <v>0</v>
      </c>
    </row>
    <row r="5765" spans="1:10" x14ac:dyDescent="0.3">
      <c r="A5765" s="32">
        <v>2015</v>
      </c>
      <c r="B5765" s="32" t="s">
        <v>114</v>
      </c>
      <c r="C5765" s="32" t="str">
        <f>VLOOKUP(B5765,lookup!A:C,3,FALSE)</f>
        <v>Non Metropolitan Fire Authorities</v>
      </c>
      <c r="D5765" s="32" t="str">
        <f>VLOOKUP(B5765,lookup!A:D,4,FALSE)</f>
        <v>E31000034</v>
      </c>
      <c r="E5765" s="32" t="s">
        <v>177</v>
      </c>
      <c r="F5765" s="32" t="s">
        <v>150</v>
      </c>
      <c r="G5765" s="57">
        <v>0</v>
      </c>
      <c r="H5765" s="145"/>
      <c r="I5765" s="144">
        <v>0</v>
      </c>
      <c r="J5765" s="146">
        <f t="shared" si="67"/>
        <v>0</v>
      </c>
    </row>
    <row r="5766" spans="1:10" x14ac:dyDescent="0.3">
      <c r="A5766" s="32">
        <v>2015</v>
      </c>
      <c r="B5766" s="32" t="s">
        <v>114</v>
      </c>
      <c r="C5766" s="32" t="str">
        <f>VLOOKUP(B5766,lookup!A:C,3,FALSE)</f>
        <v>Non Metropolitan Fire Authorities</v>
      </c>
      <c r="D5766" s="32" t="str">
        <f>VLOOKUP(B5766,lookup!A:D,4,FALSE)</f>
        <v>E31000034</v>
      </c>
      <c r="E5766" s="32" t="s">
        <v>178</v>
      </c>
      <c r="F5766" s="32" t="s">
        <v>150</v>
      </c>
      <c r="G5766" s="57">
        <v>1</v>
      </c>
      <c r="H5766" s="145"/>
      <c r="I5766" s="144">
        <v>1</v>
      </c>
      <c r="J5766" s="146">
        <f t="shared" si="67"/>
        <v>0</v>
      </c>
    </row>
    <row r="5767" spans="1:10" x14ac:dyDescent="0.3">
      <c r="A5767" s="32">
        <v>2015</v>
      </c>
      <c r="B5767" s="32" t="s">
        <v>114</v>
      </c>
      <c r="C5767" s="32" t="str">
        <f>VLOOKUP(B5767,lookup!A:C,3,FALSE)</f>
        <v>Non Metropolitan Fire Authorities</v>
      </c>
      <c r="D5767" s="32" t="str">
        <f>VLOOKUP(B5767,lookup!A:D,4,FALSE)</f>
        <v>E31000034</v>
      </c>
      <c r="E5767" s="32" t="s">
        <v>179</v>
      </c>
      <c r="F5767" s="32" t="s">
        <v>150</v>
      </c>
      <c r="G5767" s="57">
        <v>0</v>
      </c>
      <c r="H5767" s="145"/>
      <c r="I5767" s="144">
        <v>0</v>
      </c>
      <c r="J5767" s="146">
        <f t="shared" si="67"/>
        <v>0</v>
      </c>
    </row>
    <row r="5768" spans="1:10" x14ac:dyDescent="0.3">
      <c r="A5768" s="32">
        <v>2015</v>
      </c>
      <c r="B5768" s="32" t="s">
        <v>114</v>
      </c>
      <c r="C5768" s="32" t="str">
        <f>VLOOKUP(B5768,lookup!A:C,3,FALSE)</f>
        <v>Non Metropolitan Fire Authorities</v>
      </c>
      <c r="D5768" s="32" t="str">
        <f>VLOOKUP(B5768,lookup!A:D,4,FALSE)</f>
        <v>E31000034</v>
      </c>
      <c r="E5768" s="32" t="s">
        <v>1087</v>
      </c>
      <c r="F5768" s="32" t="s">
        <v>150</v>
      </c>
      <c r="G5768" s="57">
        <v>0</v>
      </c>
      <c r="H5768" s="145"/>
      <c r="I5768" s="144">
        <v>0</v>
      </c>
      <c r="J5768" s="146">
        <f t="shared" si="67"/>
        <v>0</v>
      </c>
    </row>
    <row r="5769" spans="1:10" x14ac:dyDescent="0.3">
      <c r="A5769" s="32">
        <v>2015</v>
      </c>
      <c r="B5769" s="32" t="s">
        <v>114</v>
      </c>
      <c r="C5769" s="32" t="str">
        <f>VLOOKUP(B5769,lookup!A:C,3,FALSE)</f>
        <v>Non Metropolitan Fire Authorities</v>
      </c>
      <c r="D5769" s="32" t="str">
        <f>VLOOKUP(B5769,lookup!A:D,4,FALSE)</f>
        <v>E31000034</v>
      </c>
      <c r="E5769" s="32" t="s">
        <v>176</v>
      </c>
      <c r="F5769" s="32" t="s">
        <v>150</v>
      </c>
      <c r="G5769" s="57">
        <v>12</v>
      </c>
      <c r="H5769" s="145"/>
      <c r="I5769" s="144">
        <v>12</v>
      </c>
      <c r="J5769" s="146">
        <f t="shared" si="67"/>
        <v>0</v>
      </c>
    </row>
    <row r="5770" spans="1:10" x14ac:dyDescent="0.3">
      <c r="A5770" s="32">
        <v>2015</v>
      </c>
      <c r="B5770" s="32" t="s">
        <v>117</v>
      </c>
      <c r="C5770" s="32" t="str">
        <f>VLOOKUP(B5770,lookup!A:C,3,FALSE)</f>
        <v>Non Metropolitan Fire Authorities</v>
      </c>
      <c r="D5770" s="32" t="str">
        <f>VLOOKUP(B5770,lookup!A:D,4,FALSE)</f>
        <v>E31000035</v>
      </c>
      <c r="E5770" s="32" t="s">
        <v>175</v>
      </c>
      <c r="F5770" s="32" t="s">
        <v>157</v>
      </c>
      <c r="G5770" s="57">
        <v>500</v>
      </c>
      <c r="H5770" s="145"/>
      <c r="I5770" s="144">
        <v>500</v>
      </c>
      <c r="J5770" s="146">
        <f t="shared" si="67"/>
        <v>0</v>
      </c>
    </row>
    <row r="5771" spans="1:10" x14ac:dyDescent="0.3">
      <c r="A5771" s="32">
        <v>2015</v>
      </c>
      <c r="B5771" s="32" t="s">
        <v>117</v>
      </c>
      <c r="C5771" s="32" t="str">
        <f>VLOOKUP(B5771,lookup!A:C,3,FALSE)</f>
        <v>Non Metropolitan Fire Authorities</v>
      </c>
      <c r="D5771" s="32" t="str">
        <f>VLOOKUP(B5771,lookup!A:D,4,FALSE)</f>
        <v>E31000035</v>
      </c>
      <c r="E5771" s="32" t="s">
        <v>177</v>
      </c>
      <c r="F5771" s="32" t="s">
        <v>157</v>
      </c>
      <c r="G5771" s="57">
        <v>9</v>
      </c>
      <c r="H5771" s="145"/>
      <c r="I5771" s="144">
        <v>9</v>
      </c>
      <c r="J5771" s="146">
        <f t="shared" si="67"/>
        <v>0</v>
      </c>
    </row>
    <row r="5772" spans="1:10" x14ac:dyDescent="0.3">
      <c r="A5772" s="32">
        <v>2015</v>
      </c>
      <c r="B5772" s="32" t="s">
        <v>117</v>
      </c>
      <c r="C5772" s="32" t="str">
        <f>VLOOKUP(B5772,lookup!A:C,3,FALSE)</f>
        <v>Non Metropolitan Fire Authorities</v>
      </c>
      <c r="D5772" s="32" t="str">
        <f>VLOOKUP(B5772,lookup!A:D,4,FALSE)</f>
        <v>E31000035</v>
      </c>
      <c r="E5772" s="32" t="s">
        <v>178</v>
      </c>
      <c r="F5772" s="32" t="s">
        <v>157</v>
      </c>
      <c r="G5772" s="57">
        <v>5</v>
      </c>
      <c r="H5772" s="145"/>
      <c r="I5772" s="144">
        <v>5</v>
      </c>
      <c r="J5772" s="146">
        <f t="shared" si="67"/>
        <v>0</v>
      </c>
    </row>
    <row r="5773" spans="1:10" x14ac:dyDescent="0.3">
      <c r="A5773" s="32">
        <v>2015</v>
      </c>
      <c r="B5773" s="32" t="s">
        <v>117</v>
      </c>
      <c r="C5773" s="32" t="str">
        <f>VLOOKUP(B5773,lookup!A:C,3,FALSE)</f>
        <v>Non Metropolitan Fire Authorities</v>
      </c>
      <c r="D5773" s="32" t="str">
        <f>VLOOKUP(B5773,lookup!A:D,4,FALSE)</f>
        <v>E31000035</v>
      </c>
      <c r="E5773" s="32" t="s">
        <v>179</v>
      </c>
      <c r="F5773" s="32" t="s">
        <v>157</v>
      </c>
      <c r="G5773" s="57">
        <v>1</v>
      </c>
      <c r="H5773" s="145"/>
      <c r="I5773" s="144">
        <v>1</v>
      </c>
      <c r="J5773" s="146">
        <f t="shared" si="67"/>
        <v>0</v>
      </c>
    </row>
    <row r="5774" spans="1:10" x14ac:dyDescent="0.3">
      <c r="A5774" s="32">
        <v>2015</v>
      </c>
      <c r="B5774" s="32" t="s">
        <v>117</v>
      </c>
      <c r="C5774" s="32" t="str">
        <f>VLOOKUP(B5774,lookup!A:C,3,FALSE)</f>
        <v>Non Metropolitan Fire Authorities</v>
      </c>
      <c r="D5774" s="32" t="str">
        <f>VLOOKUP(B5774,lookup!A:D,4,FALSE)</f>
        <v>E31000035</v>
      </c>
      <c r="E5774" s="32" t="s">
        <v>1087</v>
      </c>
      <c r="F5774" s="32" t="s">
        <v>157</v>
      </c>
      <c r="G5774" s="57">
        <v>0</v>
      </c>
      <c r="H5774" s="145"/>
      <c r="I5774" s="144">
        <v>0</v>
      </c>
      <c r="J5774" s="146">
        <f t="shared" si="67"/>
        <v>0</v>
      </c>
    </row>
    <row r="5775" spans="1:10" x14ac:dyDescent="0.3">
      <c r="A5775" s="32">
        <v>2015</v>
      </c>
      <c r="B5775" s="32" t="s">
        <v>117</v>
      </c>
      <c r="C5775" s="32" t="str">
        <f>VLOOKUP(B5775,lookup!A:C,3,FALSE)</f>
        <v>Non Metropolitan Fire Authorities</v>
      </c>
      <c r="D5775" s="32" t="str">
        <f>VLOOKUP(B5775,lookup!A:D,4,FALSE)</f>
        <v>E31000035</v>
      </c>
      <c r="E5775" s="32" t="s">
        <v>176</v>
      </c>
      <c r="F5775" s="32" t="s">
        <v>157</v>
      </c>
      <c r="G5775" s="57">
        <v>38</v>
      </c>
      <c r="H5775" s="145"/>
      <c r="I5775" s="144">
        <v>38</v>
      </c>
      <c r="J5775" s="146">
        <f t="shared" si="67"/>
        <v>0</v>
      </c>
    </row>
    <row r="5776" spans="1:10" x14ac:dyDescent="0.3">
      <c r="A5776" s="32">
        <v>2015</v>
      </c>
      <c r="B5776" s="32" t="s">
        <v>117</v>
      </c>
      <c r="C5776" s="32" t="str">
        <f>VLOOKUP(B5776,lookup!A:C,3,FALSE)</f>
        <v>Non Metropolitan Fire Authorities</v>
      </c>
      <c r="D5776" s="32" t="str">
        <f>VLOOKUP(B5776,lookup!A:D,4,FALSE)</f>
        <v>E31000035</v>
      </c>
      <c r="E5776" s="32" t="s">
        <v>175</v>
      </c>
      <c r="F5776" s="32" t="s">
        <v>158</v>
      </c>
      <c r="G5776" s="57">
        <v>98</v>
      </c>
      <c r="H5776" s="145"/>
      <c r="I5776" s="144">
        <v>98</v>
      </c>
      <c r="J5776" s="146">
        <f t="shared" si="67"/>
        <v>0</v>
      </c>
    </row>
    <row r="5777" spans="1:10" x14ac:dyDescent="0.3">
      <c r="A5777" s="32">
        <v>2015</v>
      </c>
      <c r="B5777" s="32" t="s">
        <v>117</v>
      </c>
      <c r="C5777" s="32" t="str">
        <f>VLOOKUP(B5777,lookup!A:C,3,FALSE)</f>
        <v>Non Metropolitan Fire Authorities</v>
      </c>
      <c r="D5777" s="32" t="str">
        <f>VLOOKUP(B5777,lookup!A:D,4,FALSE)</f>
        <v>E31000035</v>
      </c>
      <c r="E5777" s="32" t="s">
        <v>177</v>
      </c>
      <c r="F5777" s="32" t="s">
        <v>158</v>
      </c>
      <c r="G5777" s="57">
        <v>1</v>
      </c>
      <c r="H5777" s="145"/>
      <c r="I5777" s="144">
        <v>1</v>
      </c>
      <c r="J5777" s="146">
        <f t="shared" si="67"/>
        <v>0</v>
      </c>
    </row>
    <row r="5778" spans="1:10" x14ac:dyDescent="0.3">
      <c r="A5778" s="32">
        <v>2015</v>
      </c>
      <c r="B5778" s="32" t="s">
        <v>117</v>
      </c>
      <c r="C5778" s="32" t="str">
        <f>VLOOKUP(B5778,lookup!A:C,3,FALSE)</f>
        <v>Non Metropolitan Fire Authorities</v>
      </c>
      <c r="D5778" s="32" t="str">
        <f>VLOOKUP(B5778,lookup!A:D,4,FALSE)</f>
        <v>E31000035</v>
      </c>
      <c r="E5778" s="32" t="s">
        <v>178</v>
      </c>
      <c r="F5778" s="32" t="s">
        <v>158</v>
      </c>
      <c r="G5778" s="57">
        <v>0</v>
      </c>
      <c r="H5778" s="145"/>
      <c r="I5778" s="144">
        <v>0</v>
      </c>
      <c r="J5778" s="146">
        <f t="shared" si="67"/>
        <v>0</v>
      </c>
    </row>
    <row r="5779" spans="1:10" x14ac:dyDescent="0.3">
      <c r="A5779" s="32">
        <v>2015</v>
      </c>
      <c r="B5779" s="32" t="s">
        <v>117</v>
      </c>
      <c r="C5779" s="32" t="str">
        <f>VLOOKUP(B5779,lookup!A:C,3,FALSE)</f>
        <v>Non Metropolitan Fire Authorities</v>
      </c>
      <c r="D5779" s="32" t="str">
        <f>VLOOKUP(B5779,lookup!A:D,4,FALSE)</f>
        <v>E31000035</v>
      </c>
      <c r="E5779" s="32" t="s">
        <v>179</v>
      </c>
      <c r="F5779" s="32" t="s">
        <v>158</v>
      </c>
      <c r="G5779" s="57">
        <v>0</v>
      </c>
      <c r="H5779" s="145"/>
      <c r="I5779" s="144">
        <v>0</v>
      </c>
      <c r="J5779" s="146">
        <f t="shared" si="67"/>
        <v>0</v>
      </c>
    </row>
    <row r="5780" spans="1:10" x14ac:dyDescent="0.3">
      <c r="A5780" s="32">
        <v>2015</v>
      </c>
      <c r="B5780" s="32" t="s">
        <v>117</v>
      </c>
      <c r="C5780" s="32" t="str">
        <f>VLOOKUP(B5780,lookup!A:C,3,FALSE)</f>
        <v>Non Metropolitan Fire Authorities</v>
      </c>
      <c r="D5780" s="32" t="str">
        <f>VLOOKUP(B5780,lookup!A:D,4,FALSE)</f>
        <v>E31000035</v>
      </c>
      <c r="E5780" s="32" t="s">
        <v>1087</v>
      </c>
      <c r="F5780" s="32" t="s">
        <v>158</v>
      </c>
      <c r="G5780" s="57">
        <v>0</v>
      </c>
      <c r="H5780" s="145"/>
      <c r="I5780" s="144">
        <v>0</v>
      </c>
      <c r="J5780" s="146">
        <f t="shared" si="67"/>
        <v>0</v>
      </c>
    </row>
    <row r="5781" spans="1:10" x14ac:dyDescent="0.3">
      <c r="A5781" s="32">
        <v>2015</v>
      </c>
      <c r="B5781" s="32" t="s">
        <v>117</v>
      </c>
      <c r="C5781" s="32" t="str">
        <f>VLOOKUP(B5781,lookup!A:C,3,FALSE)</f>
        <v>Non Metropolitan Fire Authorities</v>
      </c>
      <c r="D5781" s="32" t="str">
        <f>VLOOKUP(B5781,lookup!A:D,4,FALSE)</f>
        <v>E31000035</v>
      </c>
      <c r="E5781" s="32" t="s">
        <v>176</v>
      </c>
      <c r="F5781" s="32" t="s">
        <v>158</v>
      </c>
      <c r="G5781" s="57">
        <v>1</v>
      </c>
      <c r="H5781" s="145"/>
      <c r="I5781" s="144">
        <v>1</v>
      </c>
      <c r="J5781" s="146">
        <f t="shared" si="67"/>
        <v>0</v>
      </c>
    </row>
    <row r="5782" spans="1:10" x14ac:dyDescent="0.3">
      <c r="A5782" s="32">
        <v>2015</v>
      </c>
      <c r="B5782" s="32" t="s">
        <v>117</v>
      </c>
      <c r="C5782" s="32" t="str">
        <f>VLOOKUP(B5782,lookup!A:C,3,FALSE)</f>
        <v>Non Metropolitan Fire Authorities</v>
      </c>
      <c r="D5782" s="32" t="str">
        <f>VLOOKUP(B5782,lookup!A:D,4,FALSE)</f>
        <v>E31000035</v>
      </c>
      <c r="E5782" s="32" t="s">
        <v>175</v>
      </c>
      <c r="F5782" s="32" t="s">
        <v>149</v>
      </c>
      <c r="G5782" s="57">
        <v>27</v>
      </c>
      <c r="H5782" s="145"/>
      <c r="I5782" s="144">
        <v>27</v>
      </c>
      <c r="J5782" s="146">
        <f t="shared" si="67"/>
        <v>0</v>
      </c>
    </row>
    <row r="5783" spans="1:10" x14ac:dyDescent="0.3">
      <c r="A5783" s="32">
        <v>2015</v>
      </c>
      <c r="B5783" s="32" t="s">
        <v>117</v>
      </c>
      <c r="C5783" s="32" t="str">
        <f>VLOOKUP(B5783,lookup!A:C,3,FALSE)</f>
        <v>Non Metropolitan Fire Authorities</v>
      </c>
      <c r="D5783" s="32" t="str">
        <f>VLOOKUP(B5783,lookup!A:D,4,FALSE)</f>
        <v>E31000035</v>
      </c>
      <c r="E5783" s="32" t="s">
        <v>177</v>
      </c>
      <c r="F5783" s="32" t="s">
        <v>149</v>
      </c>
      <c r="G5783" s="57">
        <v>0</v>
      </c>
      <c r="H5783" s="145"/>
      <c r="I5783" s="144">
        <v>0</v>
      </c>
      <c r="J5783" s="146">
        <f t="shared" si="67"/>
        <v>0</v>
      </c>
    </row>
    <row r="5784" spans="1:10" x14ac:dyDescent="0.3">
      <c r="A5784" s="32">
        <v>2015</v>
      </c>
      <c r="B5784" s="32" t="s">
        <v>117</v>
      </c>
      <c r="C5784" s="32" t="str">
        <f>VLOOKUP(B5784,lookup!A:C,3,FALSE)</f>
        <v>Non Metropolitan Fire Authorities</v>
      </c>
      <c r="D5784" s="32" t="str">
        <f>VLOOKUP(B5784,lookup!A:D,4,FALSE)</f>
        <v>E31000035</v>
      </c>
      <c r="E5784" s="32" t="s">
        <v>178</v>
      </c>
      <c r="F5784" s="32" t="s">
        <v>149</v>
      </c>
      <c r="G5784" s="57">
        <v>0</v>
      </c>
      <c r="H5784" s="145"/>
      <c r="I5784" s="144">
        <v>0</v>
      </c>
      <c r="J5784" s="146">
        <f t="shared" si="67"/>
        <v>0</v>
      </c>
    </row>
    <row r="5785" spans="1:10" x14ac:dyDescent="0.3">
      <c r="A5785" s="32">
        <v>2015</v>
      </c>
      <c r="B5785" s="32" t="s">
        <v>117</v>
      </c>
      <c r="C5785" s="32" t="str">
        <f>VLOOKUP(B5785,lookup!A:C,3,FALSE)</f>
        <v>Non Metropolitan Fire Authorities</v>
      </c>
      <c r="D5785" s="32" t="str">
        <f>VLOOKUP(B5785,lookup!A:D,4,FALSE)</f>
        <v>E31000035</v>
      </c>
      <c r="E5785" s="32" t="s">
        <v>179</v>
      </c>
      <c r="F5785" s="32" t="s">
        <v>149</v>
      </c>
      <c r="G5785" s="57">
        <v>0</v>
      </c>
      <c r="H5785" s="145"/>
      <c r="I5785" s="144">
        <v>0</v>
      </c>
      <c r="J5785" s="146">
        <f t="shared" si="67"/>
        <v>0</v>
      </c>
    </row>
    <row r="5786" spans="1:10" x14ac:dyDescent="0.3">
      <c r="A5786" s="32">
        <v>2015</v>
      </c>
      <c r="B5786" s="32" t="s">
        <v>117</v>
      </c>
      <c r="C5786" s="32" t="str">
        <f>VLOOKUP(B5786,lookup!A:C,3,FALSE)</f>
        <v>Non Metropolitan Fire Authorities</v>
      </c>
      <c r="D5786" s="32" t="str">
        <f>VLOOKUP(B5786,lookup!A:D,4,FALSE)</f>
        <v>E31000035</v>
      </c>
      <c r="E5786" s="32" t="s">
        <v>1087</v>
      </c>
      <c r="F5786" s="32" t="s">
        <v>149</v>
      </c>
      <c r="G5786" s="57">
        <v>0</v>
      </c>
      <c r="H5786" s="145"/>
      <c r="I5786" s="144">
        <v>0</v>
      </c>
      <c r="J5786" s="146">
        <f t="shared" si="67"/>
        <v>0</v>
      </c>
    </row>
    <row r="5787" spans="1:10" x14ac:dyDescent="0.3">
      <c r="A5787" s="32">
        <v>2015</v>
      </c>
      <c r="B5787" s="32" t="s">
        <v>117</v>
      </c>
      <c r="C5787" s="32" t="str">
        <f>VLOOKUP(B5787,lookup!A:C,3,FALSE)</f>
        <v>Non Metropolitan Fire Authorities</v>
      </c>
      <c r="D5787" s="32" t="str">
        <f>VLOOKUP(B5787,lookup!A:D,4,FALSE)</f>
        <v>E31000035</v>
      </c>
      <c r="E5787" s="32" t="s">
        <v>176</v>
      </c>
      <c r="F5787" s="32" t="s">
        <v>149</v>
      </c>
      <c r="G5787" s="57">
        <v>0</v>
      </c>
      <c r="H5787" s="145"/>
      <c r="I5787" s="144">
        <v>0</v>
      </c>
      <c r="J5787" s="146">
        <f t="shared" si="67"/>
        <v>0</v>
      </c>
    </row>
    <row r="5788" spans="1:10" x14ac:dyDescent="0.3">
      <c r="A5788" s="32">
        <v>2015</v>
      </c>
      <c r="B5788" s="32" t="s">
        <v>117</v>
      </c>
      <c r="C5788" s="32" t="str">
        <f>VLOOKUP(B5788,lookup!A:C,3,FALSE)</f>
        <v>Non Metropolitan Fire Authorities</v>
      </c>
      <c r="D5788" s="32" t="str">
        <f>VLOOKUP(B5788,lookup!A:D,4,FALSE)</f>
        <v>E31000035</v>
      </c>
      <c r="E5788" s="32" t="s">
        <v>175</v>
      </c>
      <c r="F5788" s="32" t="s">
        <v>150</v>
      </c>
      <c r="G5788" s="57">
        <v>64</v>
      </c>
      <c r="H5788" s="145"/>
      <c r="I5788" s="144">
        <v>64</v>
      </c>
      <c r="J5788" s="146">
        <f t="shared" si="67"/>
        <v>0</v>
      </c>
    </row>
    <row r="5789" spans="1:10" x14ac:dyDescent="0.3">
      <c r="A5789" s="32">
        <v>2015</v>
      </c>
      <c r="B5789" s="32" t="s">
        <v>117</v>
      </c>
      <c r="C5789" s="32" t="str">
        <f>VLOOKUP(B5789,lookup!A:C,3,FALSE)</f>
        <v>Non Metropolitan Fire Authorities</v>
      </c>
      <c r="D5789" s="32" t="str">
        <f>VLOOKUP(B5789,lookup!A:D,4,FALSE)</f>
        <v>E31000035</v>
      </c>
      <c r="E5789" s="32" t="s">
        <v>177</v>
      </c>
      <c r="F5789" s="32" t="s">
        <v>150</v>
      </c>
      <c r="G5789" s="57">
        <v>1</v>
      </c>
      <c r="H5789" s="145"/>
      <c r="I5789" s="144">
        <v>1</v>
      </c>
      <c r="J5789" s="146">
        <f t="shared" si="67"/>
        <v>0</v>
      </c>
    </row>
    <row r="5790" spans="1:10" x14ac:dyDescent="0.3">
      <c r="A5790" s="32">
        <v>2015</v>
      </c>
      <c r="B5790" s="32" t="s">
        <v>117</v>
      </c>
      <c r="C5790" s="32" t="str">
        <f>VLOOKUP(B5790,lookup!A:C,3,FALSE)</f>
        <v>Non Metropolitan Fire Authorities</v>
      </c>
      <c r="D5790" s="32" t="str">
        <f>VLOOKUP(B5790,lookup!A:D,4,FALSE)</f>
        <v>E31000035</v>
      </c>
      <c r="E5790" s="32" t="s">
        <v>178</v>
      </c>
      <c r="F5790" s="32" t="s">
        <v>150</v>
      </c>
      <c r="G5790" s="57">
        <v>1</v>
      </c>
      <c r="H5790" s="145"/>
      <c r="I5790" s="144">
        <v>1</v>
      </c>
      <c r="J5790" s="146">
        <f t="shared" si="67"/>
        <v>0</v>
      </c>
    </row>
    <row r="5791" spans="1:10" x14ac:dyDescent="0.3">
      <c r="A5791" s="32">
        <v>2015</v>
      </c>
      <c r="B5791" s="32" t="s">
        <v>117</v>
      </c>
      <c r="C5791" s="32" t="str">
        <f>VLOOKUP(B5791,lookup!A:C,3,FALSE)</f>
        <v>Non Metropolitan Fire Authorities</v>
      </c>
      <c r="D5791" s="32" t="str">
        <f>VLOOKUP(B5791,lookup!A:D,4,FALSE)</f>
        <v>E31000035</v>
      </c>
      <c r="E5791" s="32" t="s">
        <v>179</v>
      </c>
      <c r="F5791" s="32" t="s">
        <v>150</v>
      </c>
      <c r="G5791" s="57">
        <v>0</v>
      </c>
      <c r="H5791" s="145"/>
      <c r="I5791" s="144">
        <v>0</v>
      </c>
      <c r="J5791" s="146">
        <f t="shared" si="67"/>
        <v>0</v>
      </c>
    </row>
    <row r="5792" spans="1:10" x14ac:dyDescent="0.3">
      <c r="A5792" s="32">
        <v>2015</v>
      </c>
      <c r="B5792" s="32" t="s">
        <v>117</v>
      </c>
      <c r="C5792" s="32" t="str">
        <f>VLOOKUP(B5792,lookup!A:C,3,FALSE)</f>
        <v>Non Metropolitan Fire Authorities</v>
      </c>
      <c r="D5792" s="32" t="str">
        <f>VLOOKUP(B5792,lookup!A:D,4,FALSE)</f>
        <v>E31000035</v>
      </c>
      <c r="E5792" s="32" t="s">
        <v>1087</v>
      </c>
      <c r="F5792" s="32" t="s">
        <v>150</v>
      </c>
      <c r="G5792" s="57">
        <v>0</v>
      </c>
      <c r="H5792" s="145"/>
      <c r="I5792" s="144">
        <v>0</v>
      </c>
      <c r="J5792" s="146">
        <f t="shared" si="67"/>
        <v>0</v>
      </c>
    </row>
    <row r="5793" spans="1:10" x14ac:dyDescent="0.3">
      <c r="A5793" s="32">
        <v>2015</v>
      </c>
      <c r="B5793" s="32" t="s">
        <v>117</v>
      </c>
      <c r="C5793" s="32" t="str">
        <f>VLOOKUP(B5793,lookup!A:C,3,FALSE)</f>
        <v>Non Metropolitan Fire Authorities</v>
      </c>
      <c r="D5793" s="32" t="str">
        <f>VLOOKUP(B5793,lookup!A:D,4,FALSE)</f>
        <v>E31000035</v>
      </c>
      <c r="E5793" s="32" t="s">
        <v>176</v>
      </c>
      <c r="F5793" s="32" t="s">
        <v>150</v>
      </c>
      <c r="G5793" s="57">
        <v>10</v>
      </c>
      <c r="H5793" s="145"/>
      <c r="I5793" s="144">
        <v>10</v>
      </c>
      <c r="J5793" s="146">
        <f t="shared" si="67"/>
        <v>0</v>
      </c>
    </row>
    <row r="5794" spans="1:10" x14ac:dyDescent="0.3">
      <c r="A5794" s="32">
        <v>2015</v>
      </c>
      <c r="B5794" s="32" t="s">
        <v>120</v>
      </c>
      <c r="C5794" s="32" t="str">
        <f>VLOOKUP(B5794,lookup!A:C,3,FALSE)</f>
        <v>Metropolitan Fire Authorities</v>
      </c>
      <c r="D5794" s="32" t="str">
        <f>VLOOKUP(B5794,lookup!A:D,4,FALSE)</f>
        <v>E31000043</v>
      </c>
      <c r="E5794" s="32" t="s">
        <v>175</v>
      </c>
      <c r="F5794" s="32" t="s">
        <v>157</v>
      </c>
      <c r="G5794" s="57">
        <v>664.375</v>
      </c>
      <c r="H5794" s="145"/>
      <c r="I5794" s="144">
        <v>664.375</v>
      </c>
      <c r="J5794" s="146">
        <f t="shared" si="67"/>
        <v>0</v>
      </c>
    </row>
    <row r="5795" spans="1:10" x14ac:dyDescent="0.3">
      <c r="A5795" s="32">
        <v>2015</v>
      </c>
      <c r="B5795" s="32" t="s">
        <v>120</v>
      </c>
      <c r="C5795" s="32" t="str">
        <f>VLOOKUP(B5795,lookup!A:C,3,FALSE)</f>
        <v>Metropolitan Fire Authorities</v>
      </c>
      <c r="D5795" s="32" t="str">
        <f>VLOOKUP(B5795,lookup!A:D,4,FALSE)</f>
        <v>E31000043</v>
      </c>
      <c r="E5795" s="32" t="s">
        <v>177</v>
      </c>
      <c r="F5795" s="32" t="s">
        <v>157</v>
      </c>
      <c r="G5795" s="57">
        <v>7</v>
      </c>
      <c r="H5795" s="145"/>
      <c r="I5795" s="144">
        <v>7</v>
      </c>
      <c r="J5795" s="146">
        <f t="shared" si="67"/>
        <v>0</v>
      </c>
    </row>
    <row r="5796" spans="1:10" x14ac:dyDescent="0.3">
      <c r="A5796" s="32">
        <v>2015</v>
      </c>
      <c r="B5796" s="32" t="s">
        <v>120</v>
      </c>
      <c r="C5796" s="32" t="str">
        <f>VLOOKUP(B5796,lookup!A:C,3,FALSE)</f>
        <v>Metropolitan Fire Authorities</v>
      </c>
      <c r="D5796" s="32" t="str">
        <f>VLOOKUP(B5796,lookup!A:D,4,FALSE)</f>
        <v>E31000043</v>
      </c>
      <c r="E5796" s="32" t="s">
        <v>178</v>
      </c>
      <c r="F5796" s="32" t="s">
        <v>157</v>
      </c>
      <c r="G5796" s="57">
        <v>0</v>
      </c>
      <c r="H5796" s="145"/>
      <c r="I5796" s="144">
        <v>0</v>
      </c>
      <c r="J5796" s="146">
        <f t="shared" si="67"/>
        <v>0</v>
      </c>
    </row>
    <row r="5797" spans="1:10" x14ac:dyDescent="0.3">
      <c r="A5797" s="32">
        <v>2015</v>
      </c>
      <c r="B5797" s="32" t="s">
        <v>120</v>
      </c>
      <c r="C5797" s="32" t="str">
        <f>VLOOKUP(B5797,lookup!A:C,3,FALSE)</f>
        <v>Metropolitan Fire Authorities</v>
      </c>
      <c r="D5797" s="32" t="str">
        <f>VLOOKUP(B5797,lookup!A:D,4,FALSE)</f>
        <v>E31000043</v>
      </c>
      <c r="E5797" s="32" t="s">
        <v>179</v>
      </c>
      <c r="F5797" s="32" t="s">
        <v>157</v>
      </c>
      <c r="G5797" s="57">
        <v>2</v>
      </c>
      <c r="H5797" s="145"/>
      <c r="I5797" s="144">
        <v>2</v>
      </c>
      <c r="J5797" s="146">
        <f t="shared" si="67"/>
        <v>0</v>
      </c>
    </row>
    <row r="5798" spans="1:10" x14ac:dyDescent="0.3">
      <c r="A5798" s="32">
        <v>2015</v>
      </c>
      <c r="B5798" s="32" t="s">
        <v>120</v>
      </c>
      <c r="C5798" s="32" t="str">
        <f>VLOOKUP(B5798,lookup!A:C,3,FALSE)</f>
        <v>Metropolitan Fire Authorities</v>
      </c>
      <c r="D5798" s="32" t="str">
        <f>VLOOKUP(B5798,lookup!A:D,4,FALSE)</f>
        <v>E31000043</v>
      </c>
      <c r="E5798" s="32" t="s">
        <v>1087</v>
      </c>
      <c r="F5798" s="32" t="s">
        <v>157</v>
      </c>
      <c r="G5798" s="57">
        <v>1</v>
      </c>
      <c r="H5798" s="145"/>
      <c r="I5798" s="144">
        <v>1</v>
      </c>
      <c r="J5798" s="146">
        <f t="shared" si="67"/>
        <v>0</v>
      </c>
    </row>
    <row r="5799" spans="1:10" x14ac:dyDescent="0.3">
      <c r="A5799" s="32">
        <v>2015</v>
      </c>
      <c r="B5799" s="32" t="s">
        <v>120</v>
      </c>
      <c r="C5799" s="32" t="str">
        <f>VLOOKUP(B5799,lookup!A:C,3,FALSE)</f>
        <v>Metropolitan Fire Authorities</v>
      </c>
      <c r="D5799" s="32" t="str">
        <f>VLOOKUP(B5799,lookup!A:D,4,FALSE)</f>
        <v>E31000043</v>
      </c>
      <c r="E5799" s="32" t="s">
        <v>176</v>
      </c>
      <c r="F5799" s="32" t="s">
        <v>157</v>
      </c>
      <c r="G5799" s="57">
        <v>14</v>
      </c>
      <c r="H5799" s="145"/>
      <c r="I5799" s="144">
        <v>14</v>
      </c>
      <c r="J5799" s="146">
        <f t="shared" si="67"/>
        <v>0</v>
      </c>
    </row>
    <row r="5800" spans="1:10" x14ac:dyDescent="0.3">
      <c r="A5800" s="32">
        <v>2015</v>
      </c>
      <c r="B5800" s="32" t="s">
        <v>120</v>
      </c>
      <c r="C5800" s="32" t="str">
        <f>VLOOKUP(B5800,lookup!A:C,3,FALSE)</f>
        <v>Metropolitan Fire Authorities</v>
      </c>
      <c r="D5800" s="32" t="str">
        <f>VLOOKUP(B5800,lookup!A:D,4,FALSE)</f>
        <v>E31000043</v>
      </c>
      <c r="E5800" s="32" t="s">
        <v>175</v>
      </c>
      <c r="F5800" s="32" t="s">
        <v>158</v>
      </c>
      <c r="G5800" s="57">
        <v>12</v>
      </c>
      <c r="H5800" s="145"/>
      <c r="I5800" s="144">
        <v>12</v>
      </c>
      <c r="J5800" s="146">
        <f t="shared" si="67"/>
        <v>0</v>
      </c>
    </row>
    <row r="5801" spans="1:10" x14ac:dyDescent="0.3">
      <c r="A5801" s="32">
        <v>2015</v>
      </c>
      <c r="B5801" s="32" t="s">
        <v>120</v>
      </c>
      <c r="C5801" s="32" t="str">
        <f>VLOOKUP(B5801,lookup!A:C,3,FALSE)</f>
        <v>Metropolitan Fire Authorities</v>
      </c>
      <c r="D5801" s="32" t="str">
        <f>VLOOKUP(B5801,lookup!A:D,4,FALSE)</f>
        <v>E31000043</v>
      </c>
      <c r="E5801" s="32" t="s">
        <v>177</v>
      </c>
      <c r="F5801" s="32" t="s">
        <v>158</v>
      </c>
      <c r="G5801" s="57">
        <v>0</v>
      </c>
      <c r="H5801" s="145"/>
      <c r="I5801" s="144">
        <v>0</v>
      </c>
      <c r="J5801" s="146">
        <f t="shared" si="67"/>
        <v>0</v>
      </c>
    </row>
    <row r="5802" spans="1:10" x14ac:dyDescent="0.3">
      <c r="A5802" s="32">
        <v>2015</v>
      </c>
      <c r="B5802" s="32" t="s">
        <v>120</v>
      </c>
      <c r="C5802" s="32" t="str">
        <f>VLOOKUP(B5802,lookup!A:C,3,FALSE)</f>
        <v>Metropolitan Fire Authorities</v>
      </c>
      <c r="D5802" s="32" t="str">
        <f>VLOOKUP(B5802,lookup!A:D,4,FALSE)</f>
        <v>E31000043</v>
      </c>
      <c r="E5802" s="32" t="s">
        <v>178</v>
      </c>
      <c r="F5802" s="32" t="s">
        <v>158</v>
      </c>
      <c r="G5802" s="57">
        <v>0</v>
      </c>
      <c r="H5802" s="145"/>
      <c r="I5802" s="144">
        <v>0</v>
      </c>
      <c r="J5802" s="146">
        <f t="shared" si="67"/>
        <v>0</v>
      </c>
    </row>
    <row r="5803" spans="1:10" x14ac:dyDescent="0.3">
      <c r="A5803" s="32">
        <v>2015</v>
      </c>
      <c r="B5803" s="32" t="s">
        <v>120</v>
      </c>
      <c r="C5803" s="32" t="str">
        <f>VLOOKUP(B5803,lookup!A:C,3,FALSE)</f>
        <v>Metropolitan Fire Authorities</v>
      </c>
      <c r="D5803" s="32" t="str">
        <f>VLOOKUP(B5803,lookup!A:D,4,FALSE)</f>
        <v>E31000043</v>
      </c>
      <c r="E5803" s="32" t="s">
        <v>179</v>
      </c>
      <c r="F5803" s="32" t="s">
        <v>158</v>
      </c>
      <c r="G5803" s="57">
        <v>0</v>
      </c>
      <c r="H5803" s="145"/>
      <c r="I5803" s="144">
        <v>0</v>
      </c>
      <c r="J5803" s="146">
        <f t="shared" si="67"/>
        <v>0</v>
      </c>
    </row>
    <row r="5804" spans="1:10" x14ac:dyDescent="0.3">
      <c r="A5804" s="32">
        <v>2015</v>
      </c>
      <c r="B5804" s="32" t="s">
        <v>120</v>
      </c>
      <c r="C5804" s="32" t="str">
        <f>VLOOKUP(B5804,lookup!A:C,3,FALSE)</f>
        <v>Metropolitan Fire Authorities</v>
      </c>
      <c r="D5804" s="32" t="str">
        <f>VLOOKUP(B5804,lookup!A:D,4,FALSE)</f>
        <v>E31000043</v>
      </c>
      <c r="E5804" s="32" t="s">
        <v>1087</v>
      </c>
      <c r="F5804" s="32" t="s">
        <v>158</v>
      </c>
      <c r="G5804" s="57">
        <v>0</v>
      </c>
      <c r="H5804" s="145"/>
      <c r="I5804" s="144">
        <v>0</v>
      </c>
      <c r="J5804" s="146">
        <f t="shared" si="67"/>
        <v>0</v>
      </c>
    </row>
    <row r="5805" spans="1:10" x14ac:dyDescent="0.3">
      <c r="A5805" s="32">
        <v>2015</v>
      </c>
      <c r="B5805" s="32" t="s">
        <v>120</v>
      </c>
      <c r="C5805" s="32" t="str">
        <f>VLOOKUP(B5805,lookup!A:C,3,FALSE)</f>
        <v>Metropolitan Fire Authorities</v>
      </c>
      <c r="D5805" s="32" t="str">
        <f>VLOOKUP(B5805,lookup!A:D,4,FALSE)</f>
        <v>E31000043</v>
      </c>
      <c r="E5805" s="32" t="s">
        <v>176</v>
      </c>
      <c r="F5805" s="32" t="s">
        <v>158</v>
      </c>
      <c r="G5805" s="57">
        <v>0</v>
      </c>
      <c r="H5805" s="145"/>
      <c r="I5805" s="144">
        <v>0</v>
      </c>
      <c r="J5805" s="146">
        <f t="shared" si="67"/>
        <v>0</v>
      </c>
    </row>
    <row r="5806" spans="1:10" x14ac:dyDescent="0.3">
      <c r="A5806" s="32">
        <v>2015</v>
      </c>
      <c r="B5806" s="32" t="s">
        <v>120</v>
      </c>
      <c r="C5806" s="32" t="str">
        <f>VLOOKUP(B5806,lookup!A:C,3,FALSE)</f>
        <v>Metropolitan Fire Authorities</v>
      </c>
      <c r="D5806" s="32" t="str">
        <f>VLOOKUP(B5806,lookup!A:D,4,FALSE)</f>
        <v>E31000043</v>
      </c>
      <c r="E5806" s="32" t="s">
        <v>175</v>
      </c>
      <c r="F5806" s="32" t="s">
        <v>149</v>
      </c>
      <c r="G5806" s="57">
        <v>30.625</v>
      </c>
      <c r="H5806" s="145"/>
      <c r="I5806" s="144">
        <v>30.625</v>
      </c>
      <c r="J5806" s="146">
        <f t="shared" si="67"/>
        <v>0</v>
      </c>
    </row>
    <row r="5807" spans="1:10" x14ac:dyDescent="0.3">
      <c r="A5807" s="32">
        <v>2015</v>
      </c>
      <c r="B5807" s="32" t="s">
        <v>120</v>
      </c>
      <c r="C5807" s="32" t="str">
        <f>VLOOKUP(B5807,lookup!A:C,3,FALSE)</f>
        <v>Metropolitan Fire Authorities</v>
      </c>
      <c r="D5807" s="32" t="str">
        <f>VLOOKUP(B5807,lookup!A:D,4,FALSE)</f>
        <v>E31000043</v>
      </c>
      <c r="E5807" s="32" t="s">
        <v>177</v>
      </c>
      <c r="F5807" s="32" t="s">
        <v>149</v>
      </c>
      <c r="G5807" s="57">
        <v>0</v>
      </c>
      <c r="H5807" s="145"/>
      <c r="I5807" s="144">
        <v>0</v>
      </c>
      <c r="J5807" s="146">
        <f t="shared" si="67"/>
        <v>0</v>
      </c>
    </row>
    <row r="5808" spans="1:10" x14ac:dyDescent="0.3">
      <c r="A5808" s="32">
        <v>2015</v>
      </c>
      <c r="B5808" s="32" t="s">
        <v>120</v>
      </c>
      <c r="C5808" s="32" t="str">
        <f>VLOOKUP(B5808,lookup!A:C,3,FALSE)</f>
        <v>Metropolitan Fire Authorities</v>
      </c>
      <c r="D5808" s="32" t="str">
        <f>VLOOKUP(B5808,lookup!A:D,4,FALSE)</f>
        <v>E31000043</v>
      </c>
      <c r="E5808" s="32" t="s">
        <v>178</v>
      </c>
      <c r="F5808" s="32" t="s">
        <v>149</v>
      </c>
      <c r="G5808" s="57">
        <v>0</v>
      </c>
      <c r="H5808" s="145"/>
      <c r="I5808" s="144">
        <v>0</v>
      </c>
      <c r="J5808" s="146">
        <f t="shared" si="67"/>
        <v>0</v>
      </c>
    </row>
    <row r="5809" spans="1:10" x14ac:dyDescent="0.3">
      <c r="A5809" s="32">
        <v>2015</v>
      </c>
      <c r="B5809" s="32" t="s">
        <v>120</v>
      </c>
      <c r="C5809" s="32" t="str">
        <f>VLOOKUP(B5809,lookup!A:C,3,FALSE)</f>
        <v>Metropolitan Fire Authorities</v>
      </c>
      <c r="D5809" s="32" t="str">
        <f>VLOOKUP(B5809,lookup!A:D,4,FALSE)</f>
        <v>E31000043</v>
      </c>
      <c r="E5809" s="32" t="s">
        <v>179</v>
      </c>
      <c r="F5809" s="32" t="s">
        <v>149</v>
      </c>
      <c r="G5809" s="57">
        <v>0</v>
      </c>
      <c r="H5809" s="145"/>
      <c r="I5809" s="144">
        <v>0</v>
      </c>
      <c r="J5809" s="146">
        <f t="shared" si="67"/>
        <v>0</v>
      </c>
    </row>
    <row r="5810" spans="1:10" x14ac:dyDescent="0.3">
      <c r="A5810" s="32">
        <v>2015</v>
      </c>
      <c r="B5810" s="32" t="s">
        <v>120</v>
      </c>
      <c r="C5810" s="32" t="str">
        <f>VLOOKUP(B5810,lookup!A:C,3,FALSE)</f>
        <v>Metropolitan Fire Authorities</v>
      </c>
      <c r="D5810" s="32" t="str">
        <f>VLOOKUP(B5810,lookup!A:D,4,FALSE)</f>
        <v>E31000043</v>
      </c>
      <c r="E5810" s="32" t="s">
        <v>1087</v>
      </c>
      <c r="F5810" s="32" t="s">
        <v>149</v>
      </c>
      <c r="G5810" s="57">
        <v>0</v>
      </c>
      <c r="H5810" s="145"/>
      <c r="I5810" s="144">
        <v>0</v>
      </c>
      <c r="J5810" s="146">
        <f t="shared" si="67"/>
        <v>0</v>
      </c>
    </row>
    <row r="5811" spans="1:10" x14ac:dyDescent="0.3">
      <c r="A5811" s="32">
        <v>2015</v>
      </c>
      <c r="B5811" s="32" t="s">
        <v>120</v>
      </c>
      <c r="C5811" s="32" t="str">
        <f>VLOOKUP(B5811,lookup!A:C,3,FALSE)</f>
        <v>Metropolitan Fire Authorities</v>
      </c>
      <c r="D5811" s="32" t="str">
        <f>VLOOKUP(B5811,lookup!A:D,4,FALSE)</f>
        <v>E31000043</v>
      </c>
      <c r="E5811" s="32" t="s">
        <v>176</v>
      </c>
      <c r="F5811" s="32" t="s">
        <v>149</v>
      </c>
      <c r="G5811" s="57">
        <v>0</v>
      </c>
      <c r="H5811" s="145"/>
      <c r="I5811" s="144">
        <v>0</v>
      </c>
      <c r="J5811" s="146">
        <f t="shared" si="67"/>
        <v>0</v>
      </c>
    </row>
    <row r="5812" spans="1:10" x14ac:dyDescent="0.3">
      <c r="A5812" s="32">
        <v>2015</v>
      </c>
      <c r="B5812" s="32" t="s">
        <v>120</v>
      </c>
      <c r="C5812" s="32" t="str">
        <f>VLOOKUP(B5812,lookup!A:C,3,FALSE)</f>
        <v>Metropolitan Fire Authorities</v>
      </c>
      <c r="D5812" s="32" t="str">
        <f>VLOOKUP(B5812,lookup!A:D,4,FALSE)</f>
        <v>E31000043</v>
      </c>
      <c r="E5812" s="32" t="s">
        <v>175</v>
      </c>
      <c r="F5812" s="32" t="s">
        <v>150</v>
      </c>
      <c r="G5812" s="57">
        <v>185</v>
      </c>
      <c r="H5812" s="145"/>
      <c r="I5812" s="144">
        <v>185</v>
      </c>
      <c r="J5812" s="146">
        <f t="shared" si="67"/>
        <v>0</v>
      </c>
    </row>
    <row r="5813" spans="1:10" x14ac:dyDescent="0.3">
      <c r="A5813" s="32">
        <v>2015</v>
      </c>
      <c r="B5813" s="32" t="s">
        <v>120</v>
      </c>
      <c r="C5813" s="32" t="str">
        <f>VLOOKUP(B5813,lookup!A:C,3,FALSE)</f>
        <v>Metropolitan Fire Authorities</v>
      </c>
      <c r="D5813" s="32" t="str">
        <f>VLOOKUP(B5813,lookup!A:D,4,FALSE)</f>
        <v>E31000043</v>
      </c>
      <c r="E5813" s="32" t="s">
        <v>177</v>
      </c>
      <c r="F5813" s="32" t="s">
        <v>150</v>
      </c>
      <c r="G5813" s="57">
        <v>1</v>
      </c>
      <c r="H5813" s="145"/>
      <c r="I5813" s="144">
        <v>1</v>
      </c>
      <c r="J5813" s="146">
        <f t="shared" si="67"/>
        <v>0</v>
      </c>
    </row>
    <row r="5814" spans="1:10" x14ac:dyDescent="0.3">
      <c r="A5814" s="32">
        <v>2015</v>
      </c>
      <c r="B5814" s="32" t="s">
        <v>120</v>
      </c>
      <c r="C5814" s="32" t="str">
        <f>VLOOKUP(B5814,lookup!A:C,3,FALSE)</f>
        <v>Metropolitan Fire Authorities</v>
      </c>
      <c r="D5814" s="32" t="str">
        <f>VLOOKUP(B5814,lookup!A:D,4,FALSE)</f>
        <v>E31000043</v>
      </c>
      <c r="E5814" s="32" t="s">
        <v>178</v>
      </c>
      <c r="F5814" s="32" t="s">
        <v>150</v>
      </c>
      <c r="G5814" s="57">
        <v>3</v>
      </c>
      <c r="H5814" s="145"/>
      <c r="I5814" s="144">
        <v>3</v>
      </c>
      <c r="J5814" s="146">
        <f t="shared" si="67"/>
        <v>0</v>
      </c>
    </row>
    <row r="5815" spans="1:10" x14ac:dyDescent="0.3">
      <c r="A5815" s="32">
        <v>2015</v>
      </c>
      <c r="B5815" s="32" t="s">
        <v>120</v>
      </c>
      <c r="C5815" s="32" t="str">
        <f>VLOOKUP(B5815,lookup!A:C,3,FALSE)</f>
        <v>Metropolitan Fire Authorities</v>
      </c>
      <c r="D5815" s="32" t="str">
        <f>VLOOKUP(B5815,lookup!A:D,4,FALSE)</f>
        <v>E31000043</v>
      </c>
      <c r="E5815" s="32" t="s">
        <v>179</v>
      </c>
      <c r="F5815" s="32" t="s">
        <v>150</v>
      </c>
      <c r="G5815" s="57">
        <v>1</v>
      </c>
      <c r="H5815" s="145"/>
      <c r="I5815" s="144">
        <v>1</v>
      </c>
      <c r="J5815" s="146">
        <f t="shared" si="67"/>
        <v>0</v>
      </c>
    </row>
    <row r="5816" spans="1:10" x14ac:dyDescent="0.3">
      <c r="A5816" s="32">
        <v>2015</v>
      </c>
      <c r="B5816" s="32" t="s">
        <v>120</v>
      </c>
      <c r="C5816" s="32" t="str">
        <f>VLOOKUP(B5816,lookup!A:C,3,FALSE)</f>
        <v>Metropolitan Fire Authorities</v>
      </c>
      <c r="D5816" s="32" t="str">
        <f>VLOOKUP(B5816,lookup!A:D,4,FALSE)</f>
        <v>E31000043</v>
      </c>
      <c r="E5816" s="32" t="s">
        <v>1087</v>
      </c>
      <c r="F5816" s="32" t="s">
        <v>150</v>
      </c>
      <c r="G5816" s="57">
        <v>0</v>
      </c>
      <c r="H5816" s="145"/>
      <c r="I5816" s="144">
        <v>0</v>
      </c>
      <c r="J5816" s="146">
        <f t="shared" si="67"/>
        <v>0</v>
      </c>
    </row>
    <row r="5817" spans="1:10" x14ac:dyDescent="0.3">
      <c r="A5817" s="32">
        <v>2015</v>
      </c>
      <c r="B5817" s="32" t="s">
        <v>120</v>
      </c>
      <c r="C5817" s="32" t="str">
        <f>VLOOKUP(B5817,lookup!A:C,3,FALSE)</f>
        <v>Metropolitan Fire Authorities</v>
      </c>
      <c r="D5817" s="32" t="str">
        <f>VLOOKUP(B5817,lookup!A:D,4,FALSE)</f>
        <v>E31000043</v>
      </c>
      <c r="E5817" s="32" t="s">
        <v>176</v>
      </c>
      <c r="F5817" s="32" t="s">
        <v>150</v>
      </c>
      <c r="G5817" s="57">
        <v>1</v>
      </c>
      <c r="H5817" s="145"/>
      <c r="I5817" s="144">
        <v>1</v>
      </c>
      <c r="J5817" s="146">
        <f t="shared" si="67"/>
        <v>0</v>
      </c>
    </row>
    <row r="5818" spans="1:10" x14ac:dyDescent="0.3">
      <c r="A5818" s="32">
        <v>2015</v>
      </c>
      <c r="B5818" s="32" t="s">
        <v>123</v>
      </c>
      <c r="C5818" s="32" t="str">
        <f>VLOOKUP(B5818,lookup!A:C,3,FALSE)</f>
        <v>Non Metropolitan Fire Authorities</v>
      </c>
      <c r="D5818" s="32" t="str">
        <f>VLOOKUP(B5818,lookup!A:D,4,FALSE)</f>
        <v>E31000036</v>
      </c>
      <c r="E5818" s="32" t="s">
        <v>175</v>
      </c>
      <c r="F5818" s="32" t="s">
        <v>157</v>
      </c>
      <c r="G5818" s="57">
        <v>206</v>
      </c>
      <c r="H5818" s="145"/>
      <c r="I5818" s="144">
        <v>206</v>
      </c>
      <c r="J5818" s="146">
        <f t="shared" si="67"/>
        <v>0</v>
      </c>
    </row>
    <row r="5819" spans="1:10" x14ac:dyDescent="0.3">
      <c r="A5819" s="32">
        <v>2015</v>
      </c>
      <c r="B5819" s="32" t="s">
        <v>123</v>
      </c>
      <c r="C5819" s="32" t="str">
        <f>VLOOKUP(B5819,lookup!A:C,3,FALSE)</f>
        <v>Non Metropolitan Fire Authorities</v>
      </c>
      <c r="D5819" s="32" t="str">
        <f>VLOOKUP(B5819,lookup!A:D,4,FALSE)</f>
        <v>E31000036</v>
      </c>
      <c r="E5819" s="32" t="s">
        <v>177</v>
      </c>
      <c r="F5819" s="32" t="s">
        <v>157</v>
      </c>
      <c r="G5819" s="57">
        <v>3</v>
      </c>
      <c r="H5819" s="145"/>
      <c r="I5819" s="144">
        <v>3</v>
      </c>
      <c r="J5819" s="146">
        <f t="shared" si="67"/>
        <v>0</v>
      </c>
    </row>
    <row r="5820" spans="1:10" x14ac:dyDescent="0.3">
      <c r="A5820" s="32">
        <v>2015</v>
      </c>
      <c r="B5820" s="32" t="s">
        <v>123</v>
      </c>
      <c r="C5820" s="32" t="str">
        <f>VLOOKUP(B5820,lookup!A:C,3,FALSE)</f>
        <v>Non Metropolitan Fire Authorities</v>
      </c>
      <c r="D5820" s="32" t="str">
        <f>VLOOKUP(B5820,lookup!A:D,4,FALSE)</f>
        <v>E31000036</v>
      </c>
      <c r="E5820" s="32" t="s">
        <v>178</v>
      </c>
      <c r="F5820" s="32" t="s">
        <v>157</v>
      </c>
      <c r="G5820" s="57">
        <v>3</v>
      </c>
      <c r="H5820" s="145"/>
      <c r="I5820" s="144">
        <v>3</v>
      </c>
      <c r="J5820" s="146">
        <f t="shared" si="67"/>
        <v>0</v>
      </c>
    </row>
    <row r="5821" spans="1:10" x14ac:dyDescent="0.3">
      <c r="A5821" s="32">
        <v>2015</v>
      </c>
      <c r="B5821" s="32" t="s">
        <v>123</v>
      </c>
      <c r="C5821" s="32" t="str">
        <f>VLOOKUP(B5821,lookup!A:C,3,FALSE)</f>
        <v>Non Metropolitan Fire Authorities</v>
      </c>
      <c r="D5821" s="32" t="str">
        <f>VLOOKUP(B5821,lookup!A:D,4,FALSE)</f>
        <v>E31000036</v>
      </c>
      <c r="E5821" s="32" t="s">
        <v>179</v>
      </c>
      <c r="F5821" s="32" t="s">
        <v>157</v>
      </c>
      <c r="G5821" s="57">
        <v>3</v>
      </c>
      <c r="H5821" s="145"/>
      <c r="I5821" s="144">
        <v>3</v>
      </c>
      <c r="J5821" s="146">
        <f t="shared" si="67"/>
        <v>0</v>
      </c>
    </row>
    <row r="5822" spans="1:10" x14ac:dyDescent="0.3">
      <c r="A5822" s="32">
        <v>2015</v>
      </c>
      <c r="B5822" s="32" t="s">
        <v>123</v>
      </c>
      <c r="C5822" s="32" t="str">
        <f>VLOOKUP(B5822,lookup!A:C,3,FALSE)</f>
        <v>Non Metropolitan Fire Authorities</v>
      </c>
      <c r="D5822" s="32" t="str">
        <f>VLOOKUP(B5822,lookup!A:D,4,FALSE)</f>
        <v>E31000036</v>
      </c>
      <c r="E5822" s="32" t="s">
        <v>1087</v>
      </c>
      <c r="F5822" s="32" t="s">
        <v>157</v>
      </c>
      <c r="G5822" s="57">
        <v>1</v>
      </c>
      <c r="H5822" s="145"/>
      <c r="I5822" s="144">
        <v>1</v>
      </c>
      <c r="J5822" s="146">
        <f t="shared" si="67"/>
        <v>0</v>
      </c>
    </row>
    <row r="5823" spans="1:10" x14ac:dyDescent="0.3">
      <c r="A5823" s="32">
        <v>2015</v>
      </c>
      <c r="B5823" s="32" t="s">
        <v>123</v>
      </c>
      <c r="C5823" s="32" t="str">
        <f>VLOOKUP(B5823,lookup!A:C,3,FALSE)</f>
        <v>Non Metropolitan Fire Authorities</v>
      </c>
      <c r="D5823" s="32" t="str">
        <f>VLOOKUP(B5823,lookup!A:D,4,FALSE)</f>
        <v>E31000036</v>
      </c>
      <c r="E5823" s="32" t="s">
        <v>176</v>
      </c>
      <c r="F5823" s="32" t="s">
        <v>157</v>
      </c>
      <c r="G5823" s="57">
        <v>35</v>
      </c>
      <c r="H5823" s="145"/>
      <c r="I5823" s="144">
        <v>35</v>
      </c>
      <c r="J5823" s="146">
        <f t="shared" si="67"/>
        <v>0</v>
      </c>
    </row>
    <row r="5824" spans="1:10" x14ac:dyDescent="0.3">
      <c r="A5824" s="32">
        <v>2015</v>
      </c>
      <c r="B5824" s="32" t="s">
        <v>123</v>
      </c>
      <c r="C5824" s="32" t="str">
        <f>VLOOKUP(B5824,lookup!A:C,3,FALSE)</f>
        <v>Non Metropolitan Fire Authorities</v>
      </c>
      <c r="D5824" s="32" t="str">
        <f>VLOOKUP(B5824,lookup!A:D,4,FALSE)</f>
        <v>E31000036</v>
      </c>
      <c r="E5824" s="32" t="s">
        <v>175</v>
      </c>
      <c r="F5824" s="32" t="s">
        <v>158</v>
      </c>
      <c r="G5824" s="57">
        <v>102</v>
      </c>
      <c r="H5824" s="145"/>
      <c r="I5824" s="144">
        <v>102</v>
      </c>
      <c r="J5824" s="146">
        <f t="shared" si="67"/>
        <v>0</v>
      </c>
    </row>
    <row r="5825" spans="1:10" x14ac:dyDescent="0.3">
      <c r="A5825" s="32">
        <v>2015</v>
      </c>
      <c r="B5825" s="32" t="s">
        <v>123</v>
      </c>
      <c r="C5825" s="32" t="str">
        <f>VLOOKUP(B5825,lookup!A:C,3,FALSE)</f>
        <v>Non Metropolitan Fire Authorities</v>
      </c>
      <c r="D5825" s="32" t="str">
        <f>VLOOKUP(B5825,lookup!A:D,4,FALSE)</f>
        <v>E31000036</v>
      </c>
      <c r="E5825" s="32" t="s">
        <v>177</v>
      </c>
      <c r="F5825" s="32" t="s">
        <v>158</v>
      </c>
      <c r="G5825" s="57">
        <v>0</v>
      </c>
      <c r="H5825" s="145"/>
      <c r="I5825" s="144">
        <v>0</v>
      </c>
      <c r="J5825" s="146">
        <f t="shared" si="67"/>
        <v>0</v>
      </c>
    </row>
    <row r="5826" spans="1:10" x14ac:dyDescent="0.3">
      <c r="A5826" s="32">
        <v>2015</v>
      </c>
      <c r="B5826" s="32" t="s">
        <v>123</v>
      </c>
      <c r="C5826" s="32" t="str">
        <f>VLOOKUP(B5826,lookup!A:C,3,FALSE)</f>
        <v>Non Metropolitan Fire Authorities</v>
      </c>
      <c r="D5826" s="32" t="str">
        <f>VLOOKUP(B5826,lookup!A:D,4,FALSE)</f>
        <v>E31000036</v>
      </c>
      <c r="E5826" s="32" t="s">
        <v>178</v>
      </c>
      <c r="F5826" s="32" t="s">
        <v>158</v>
      </c>
      <c r="G5826" s="57">
        <v>0</v>
      </c>
      <c r="H5826" s="145"/>
      <c r="I5826" s="144">
        <v>0</v>
      </c>
      <c r="J5826" s="146">
        <f t="shared" si="67"/>
        <v>0</v>
      </c>
    </row>
    <row r="5827" spans="1:10" x14ac:dyDescent="0.3">
      <c r="A5827" s="32">
        <v>2015</v>
      </c>
      <c r="B5827" s="32" t="s">
        <v>123</v>
      </c>
      <c r="C5827" s="32" t="str">
        <f>VLOOKUP(B5827,lookup!A:C,3,FALSE)</f>
        <v>Non Metropolitan Fire Authorities</v>
      </c>
      <c r="D5827" s="32" t="str">
        <f>VLOOKUP(B5827,lookup!A:D,4,FALSE)</f>
        <v>E31000036</v>
      </c>
      <c r="E5827" s="32" t="s">
        <v>179</v>
      </c>
      <c r="F5827" s="32" t="s">
        <v>158</v>
      </c>
      <c r="G5827" s="57">
        <v>0</v>
      </c>
      <c r="H5827" s="145"/>
      <c r="I5827" s="144">
        <v>0</v>
      </c>
      <c r="J5827" s="146">
        <f t="shared" ref="J5827:J5890" si="68">G5827-I5827</f>
        <v>0</v>
      </c>
    </row>
    <row r="5828" spans="1:10" x14ac:dyDescent="0.3">
      <c r="A5828" s="32">
        <v>2015</v>
      </c>
      <c r="B5828" s="32" t="s">
        <v>123</v>
      </c>
      <c r="C5828" s="32" t="str">
        <f>VLOOKUP(B5828,lookup!A:C,3,FALSE)</f>
        <v>Non Metropolitan Fire Authorities</v>
      </c>
      <c r="D5828" s="32" t="str">
        <f>VLOOKUP(B5828,lookup!A:D,4,FALSE)</f>
        <v>E31000036</v>
      </c>
      <c r="E5828" s="32" t="s">
        <v>1087</v>
      </c>
      <c r="F5828" s="32" t="s">
        <v>158</v>
      </c>
      <c r="G5828" s="57">
        <v>0</v>
      </c>
      <c r="H5828" s="145"/>
      <c r="I5828" s="144">
        <v>0</v>
      </c>
      <c r="J5828" s="146">
        <f t="shared" si="68"/>
        <v>0</v>
      </c>
    </row>
    <row r="5829" spans="1:10" x14ac:dyDescent="0.3">
      <c r="A5829" s="32">
        <v>2015</v>
      </c>
      <c r="B5829" s="32" t="s">
        <v>123</v>
      </c>
      <c r="C5829" s="32" t="str">
        <f>VLOOKUP(B5829,lookup!A:C,3,FALSE)</f>
        <v>Non Metropolitan Fire Authorities</v>
      </c>
      <c r="D5829" s="32" t="str">
        <f>VLOOKUP(B5829,lookup!A:D,4,FALSE)</f>
        <v>E31000036</v>
      </c>
      <c r="E5829" s="32" t="s">
        <v>176</v>
      </c>
      <c r="F5829" s="32" t="s">
        <v>158</v>
      </c>
      <c r="G5829" s="57">
        <v>24</v>
      </c>
      <c r="H5829" s="145"/>
      <c r="I5829" s="144">
        <v>24</v>
      </c>
      <c r="J5829" s="146">
        <f t="shared" si="68"/>
        <v>0</v>
      </c>
    </row>
    <row r="5830" spans="1:10" x14ac:dyDescent="0.3">
      <c r="A5830" s="32">
        <v>2015</v>
      </c>
      <c r="B5830" s="32" t="s">
        <v>123</v>
      </c>
      <c r="C5830" s="32" t="str">
        <f>VLOOKUP(B5830,lookup!A:C,3,FALSE)</f>
        <v>Non Metropolitan Fire Authorities</v>
      </c>
      <c r="D5830" s="32" t="str">
        <f>VLOOKUP(B5830,lookup!A:D,4,FALSE)</f>
        <v>E31000036</v>
      </c>
      <c r="E5830" s="32" t="s">
        <v>175</v>
      </c>
      <c r="F5830" s="32" t="s">
        <v>149</v>
      </c>
      <c r="G5830" s="57">
        <v>16</v>
      </c>
      <c r="H5830" s="145"/>
      <c r="I5830" s="144">
        <v>16</v>
      </c>
      <c r="J5830" s="146">
        <f t="shared" si="68"/>
        <v>0</v>
      </c>
    </row>
    <row r="5831" spans="1:10" x14ac:dyDescent="0.3">
      <c r="A5831" s="32">
        <v>2015</v>
      </c>
      <c r="B5831" s="32" t="s">
        <v>123</v>
      </c>
      <c r="C5831" s="32" t="str">
        <f>VLOOKUP(B5831,lookup!A:C,3,FALSE)</f>
        <v>Non Metropolitan Fire Authorities</v>
      </c>
      <c r="D5831" s="32" t="str">
        <f>VLOOKUP(B5831,lookup!A:D,4,FALSE)</f>
        <v>E31000036</v>
      </c>
      <c r="E5831" s="32" t="s">
        <v>177</v>
      </c>
      <c r="F5831" s="32" t="s">
        <v>149</v>
      </c>
      <c r="G5831" s="57">
        <v>0</v>
      </c>
      <c r="H5831" s="145"/>
      <c r="I5831" s="144">
        <v>0</v>
      </c>
      <c r="J5831" s="146">
        <f t="shared" si="68"/>
        <v>0</v>
      </c>
    </row>
    <row r="5832" spans="1:10" x14ac:dyDescent="0.3">
      <c r="A5832" s="32">
        <v>2015</v>
      </c>
      <c r="B5832" s="32" t="s">
        <v>123</v>
      </c>
      <c r="C5832" s="32" t="str">
        <f>VLOOKUP(B5832,lookup!A:C,3,FALSE)</f>
        <v>Non Metropolitan Fire Authorities</v>
      </c>
      <c r="D5832" s="32" t="str">
        <f>VLOOKUP(B5832,lookup!A:D,4,FALSE)</f>
        <v>E31000036</v>
      </c>
      <c r="E5832" s="32" t="s">
        <v>178</v>
      </c>
      <c r="F5832" s="32" t="s">
        <v>149</v>
      </c>
      <c r="G5832" s="57">
        <v>0</v>
      </c>
      <c r="H5832" s="145"/>
      <c r="I5832" s="144">
        <v>0</v>
      </c>
      <c r="J5832" s="146">
        <f t="shared" si="68"/>
        <v>0</v>
      </c>
    </row>
    <row r="5833" spans="1:10" x14ac:dyDescent="0.3">
      <c r="A5833" s="32">
        <v>2015</v>
      </c>
      <c r="B5833" s="32" t="s">
        <v>123</v>
      </c>
      <c r="C5833" s="32" t="str">
        <f>VLOOKUP(B5833,lookup!A:C,3,FALSE)</f>
        <v>Non Metropolitan Fire Authorities</v>
      </c>
      <c r="D5833" s="32" t="str">
        <f>VLOOKUP(B5833,lookup!A:D,4,FALSE)</f>
        <v>E31000036</v>
      </c>
      <c r="E5833" s="32" t="s">
        <v>179</v>
      </c>
      <c r="F5833" s="32" t="s">
        <v>149</v>
      </c>
      <c r="G5833" s="57">
        <v>0</v>
      </c>
      <c r="H5833" s="145"/>
      <c r="I5833" s="144">
        <v>0</v>
      </c>
      <c r="J5833" s="146">
        <f t="shared" si="68"/>
        <v>0</v>
      </c>
    </row>
    <row r="5834" spans="1:10" x14ac:dyDescent="0.3">
      <c r="A5834" s="32">
        <v>2015</v>
      </c>
      <c r="B5834" s="32" t="s">
        <v>123</v>
      </c>
      <c r="C5834" s="32" t="str">
        <f>VLOOKUP(B5834,lookup!A:C,3,FALSE)</f>
        <v>Non Metropolitan Fire Authorities</v>
      </c>
      <c r="D5834" s="32" t="str">
        <f>VLOOKUP(B5834,lookup!A:D,4,FALSE)</f>
        <v>E31000036</v>
      </c>
      <c r="E5834" s="32" t="s">
        <v>1087</v>
      </c>
      <c r="F5834" s="32" t="s">
        <v>149</v>
      </c>
      <c r="G5834" s="57">
        <v>0</v>
      </c>
      <c r="H5834" s="145"/>
      <c r="I5834" s="144">
        <v>0</v>
      </c>
      <c r="J5834" s="146">
        <f t="shared" si="68"/>
        <v>0</v>
      </c>
    </row>
    <row r="5835" spans="1:10" x14ac:dyDescent="0.3">
      <c r="A5835" s="32">
        <v>2015</v>
      </c>
      <c r="B5835" s="32" t="s">
        <v>123</v>
      </c>
      <c r="C5835" s="32" t="str">
        <f>VLOOKUP(B5835,lookup!A:C,3,FALSE)</f>
        <v>Non Metropolitan Fire Authorities</v>
      </c>
      <c r="D5835" s="32" t="str">
        <f>VLOOKUP(B5835,lookup!A:D,4,FALSE)</f>
        <v>E31000036</v>
      </c>
      <c r="E5835" s="32" t="s">
        <v>176</v>
      </c>
      <c r="F5835" s="32" t="s">
        <v>149</v>
      </c>
      <c r="G5835" s="57">
        <v>2</v>
      </c>
      <c r="H5835" s="145"/>
      <c r="I5835" s="144">
        <v>2</v>
      </c>
      <c r="J5835" s="146">
        <f t="shared" si="68"/>
        <v>0</v>
      </c>
    </row>
    <row r="5836" spans="1:10" x14ac:dyDescent="0.3">
      <c r="A5836" s="32">
        <v>2015</v>
      </c>
      <c r="B5836" s="32" t="s">
        <v>123</v>
      </c>
      <c r="C5836" s="32" t="str">
        <f>VLOOKUP(B5836,lookup!A:C,3,FALSE)</f>
        <v>Non Metropolitan Fire Authorities</v>
      </c>
      <c r="D5836" s="32" t="str">
        <f>VLOOKUP(B5836,lookup!A:D,4,FALSE)</f>
        <v>E31000036</v>
      </c>
      <c r="E5836" s="32" t="s">
        <v>175</v>
      </c>
      <c r="F5836" s="32" t="s">
        <v>150</v>
      </c>
      <c r="G5836" s="57">
        <v>68</v>
      </c>
      <c r="H5836" s="145"/>
      <c r="I5836" s="144">
        <v>68</v>
      </c>
      <c r="J5836" s="146">
        <f t="shared" si="68"/>
        <v>0</v>
      </c>
    </row>
    <row r="5837" spans="1:10" x14ac:dyDescent="0.3">
      <c r="A5837" s="32">
        <v>2015</v>
      </c>
      <c r="B5837" s="32" t="s">
        <v>123</v>
      </c>
      <c r="C5837" s="32" t="str">
        <f>VLOOKUP(B5837,lookup!A:C,3,FALSE)</f>
        <v>Non Metropolitan Fire Authorities</v>
      </c>
      <c r="D5837" s="32" t="str">
        <f>VLOOKUP(B5837,lookup!A:D,4,FALSE)</f>
        <v>E31000036</v>
      </c>
      <c r="E5837" s="32" t="s">
        <v>177</v>
      </c>
      <c r="F5837" s="32" t="s">
        <v>150</v>
      </c>
      <c r="G5837" s="57">
        <v>0</v>
      </c>
      <c r="H5837" s="145"/>
      <c r="I5837" s="144">
        <v>0</v>
      </c>
      <c r="J5837" s="146">
        <f t="shared" si="68"/>
        <v>0</v>
      </c>
    </row>
    <row r="5838" spans="1:10" x14ac:dyDescent="0.3">
      <c r="A5838" s="32">
        <v>2015</v>
      </c>
      <c r="B5838" s="32" t="s">
        <v>123</v>
      </c>
      <c r="C5838" s="32" t="str">
        <f>VLOOKUP(B5838,lookup!A:C,3,FALSE)</f>
        <v>Non Metropolitan Fire Authorities</v>
      </c>
      <c r="D5838" s="32" t="str">
        <f>VLOOKUP(B5838,lookup!A:D,4,FALSE)</f>
        <v>E31000036</v>
      </c>
      <c r="E5838" s="32" t="s">
        <v>178</v>
      </c>
      <c r="F5838" s="32" t="s">
        <v>150</v>
      </c>
      <c r="G5838" s="57">
        <v>0</v>
      </c>
      <c r="H5838" s="145"/>
      <c r="I5838" s="144">
        <v>0</v>
      </c>
      <c r="J5838" s="146">
        <f t="shared" si="68"/>
        <v>0</v>
      </c>
    </row>
    <row r="5839" spans="1:10" x14ac:dyDescent="0.3">
      <c r="A5839" s="32">
        <v>2015</v>
      </c>
      <c r="B5839" s="32" t="s">
        <v>123</v>
      </c>
      <c r="C5839" s="32" t="str">
        <f>VLOOKUP(B5839,lookup!A:C,3,FALSE)</f>
        <v>Non Metropolitan Fire Authorities</v>
      </c>
      <c r="D5839" s="32" t="str">
        <f>VLOOKUP(B5839,lookup!A:D,4,FALSE)</f>
        <v>E31000036</v>
      </c>
      <c r="E5839" s="32" t="s">
        <v>179</v>
      </c>
      <c r="F5839" s="32" t="s">
        <v>150</v>
      </c>
      <c r="G5839" s="57">
        <v>0</v>
      </c>
      <c r="H5839" s="145"/>
      <c r="I5839" s="144">
        <v>0</v>
      </c>
      <c r="J5839" s="146">
        <f t="shared" si="68"/>
        <v>0</v>
      </c>
    </row>
    <row r="5840" spans="1:10" x14ac:dyDescent="0.3">
      <c r="A5840" s="32">
        <v>2015</v>
      </c>
      <c r="B5840" s="32" t="s">
        <v>123</v>
      </c>
      <c r="C5840" s="32" t="str">
        <f>VLOOKUP(B5840,lookup!A:C,3,FALSE)</f>
        <v>Non Metropolitan Fire Authorities</v>
      </c>
      <c r="D5840" s="32" t="str">
        <f>VLOOKUP(B5840,lookup!A:D,4,FALSE)</f>
        <v>E31000036</v>
      </c>
      <c r="E5840" s="32" t="s">
        <v>1087</v>
      </c>
      <c r="F5840" s="32" t="s">
        <v>150</v>
      </c>
      <c r="G5840" s="57">
        <v>0</v>
      </c>
      <c r="H5840" s="145"/>
      <c r="I5840" s="144">
        <v>0</v>
      </c>
      <c r="J5840" s="146">
        <f t="shared" si="68"/>
        <v>0</v>
      </c>
    </row>
    <row r="5841" spans="1:10" x14ac:dyDescent="0.3">
      <c r="A5841" s="32">
        <v>2015</v>
      </c>
      <c r="B5841" s="32" t="s">
        <v>123</v>
      </c>
      <c r="C5841" s="32" t="str">
        <f>VLOOKUP(B5841,lookup!A:C,3,FALSE)</f>
        <v>Non Metropolitan Fire Authorities</v>
      </c>
      <c r="D5841" s="32" t="str">
        <f>VLOOKUP(B5841,lookup!A:D,4,FALSE)</f>
        <v>E31000036</v>
      </c>
      <c r="E5841" s="32" t="s">
        <v>176</v>
      </c>
      <c r="F5841" s="32" t="s">
        <v>150</v>
      </c>
      <c r="G5841" s="57">
        <v>5</v>
      </c>
      <c r="H5841" s="145"/>
      <c r="I5841" s="144">
        <v>5</v>
      </c>
      <c r="J5841" s="146">
        <f t="shared" si="68"/>
        <v>0</v>
      </c>
    </row>
    <row r="5842" spans="1:10" x14ac:dyDescent="0.3">
      <c r="A5842" s="32">
        <v>2015</v>
      </c>
      <c r="B5842" s="32" t="s">
        <v>126</v>
      </c>
      <c r="C5842" s="32" t="str">
        <f>VLOOKUP(B5842,lookup!A:C,3,FALSE)</f>
        <v>Metropolitan Fire Authorities</v>
      </c>
      <c r="D5842" s="32" t="str">
        <f>VLOOKUP(B5842,lookup!A:D,4,FALSE)</f>
        <v>E31000044</v>
      </c>
      <c r="E5842" s="32" t="s">
        <v>175</v>
      </c>
      <c r="F5842" s="32" t="s">
        <v>157</v>
      </c>
      <c r="G5842" s="57">
        <v>1437</v>
      </c>
      <c r="H5842" s="145"/>
      <c r="I5842" s="144">
        <v>1437</v>
      </c>
      <c r="J5842" s="146">
        <f t="shared" si="68"/>
        <v>0</v>
      </c>
    </row>
    <row r="5843" spans="1:10" x14ac:dyDescent="0.3">
      <c r="A5843" s="32">
        <v>2015</v>
      </c>
      <c r="B5843" s="32" t="s">
        <v>126</v>
      </c>
      <c r="C5843" s="32" t="str">
        <f>VLOOKUP(B5843,lookup!A:C,3,FALSE)</f>
        <v>Metropolitan Fire Authorities</v>
      </c>
      <c r="D5843" s="32" t="str">
        <f>VLOOKUP(B5843,lookup!A:D,4,FALSE)</f>
        <v>E31000044</v>
      </c>
      <c r="E5843" s="32" t="s">
        <v>177</v>
      </c>
      <c r="F5843" s="32" t="s">
        <v>157</v>
      </c>
      <c r="G5843" s="57">
        <v>38</v>
      </c>
      <c r="H5843" s="145"/>
      <c r="I5843" s="144">
        <v>38</v>
      </c>
      <c r="J5843" s="146">
        <f t="shared" si="68"/>
        <v>0</v>
      </c>
    </row>
    <row r="5844" spans="1:10" x14ac:dyDescent="0.3">
      <c r="A5844" s="32">
        <v>2015</v>
      </c>
      <c r="B5844" s="32" t="s">
        <v>126</v>
      </c>
      <c r="C5844" s="32" t="str">
        <f>VLOOKUP(B5844,lookup!A:C,3,FALSE)</f>
        <v>Metropolitan Fire Authorities</v>
      </c>
      <c r="D5844" s="32" t="str">
        <f>VLOOKUP(B5844,lookup!A:D,4,FALSE)</f>
        <v>E31000044</v>
      </c>
      <c r="E5844" s="32" t="s">
        <v>178</v>
      </c>
      <c r="F5844" s="32" t="s">
        <v>157</v>
      </c>
      <c r="G5844" s="57">
        <v>17</v>
      </c>
      <c r="H5844" s="145"/>
      <c r="I5844" s="144">
        <v>17</v>
      </c>
      <c r="J5844" s="146">
        <f t="shared" si="68"/>
        <v>0</v>
      </c>
    </row>
    <row r="5845" spans="1:10" x14ac:dyDescent="0.3">
      <c r="A5845" s="32">
        <v>2015</v>
      </c>
      <c r="B5845" s="32" t="s">
        <v>126</v>
      </c>
      <c r="C5845" s="32" t="str">
        <f>VLOOKUP(B5845,lookup!A:C,3,FALSE)</f>
        <v>Metropolitan Fire Authorities</v>
      </c>
      <c r="D5845" s="32" t="str">
        <f>VLOOKUP(B5845,lookup!A:D,4,FALSE)</f>
        <v>E31000044</v>
      </c>
      <c r="E5845" s="32" t="s">
        <v>179</v>
      </c>
      <c r="F5845" s="32" t="s">
        <v>157</v>
      </c>
      <c r="G5845" s="57">
        <v>60</v>
      </c>
      <c r="H5845" s="145"/>
      <c r="I5845" s="144">
        <v>60</v>
      </c>
      <c r="J5845" s="146">
        <f t="shared" si="68"/>
        <v>0</v>
      </c>
    </row>
    <row r="5846" spans="1:10" x14ac:dyDescent="0.3">
      <c r="A5846" s="32">
        <v>2015</v>
      </c>
      <c r="B5846" s="32" t="s">
        <v>126</v>
      </c>
      <c r="C5846" s="32" t="str">
        <f>VLOOKUP(B5846,lookup!A:C,3,FALSE)</f>
        <v>Metropolitan Fire Authorities</v>
      </c>
      <c r="D5846" s="32" t="str">
        <f>VLOOKUP(B5846,lookup!A:D,4,FALSE)</f>
        <v>E31000044</v>
      </c>
      <c r="E5846" s="32" t="s">
        <v>1087</v>
      </c>
      <c r="F5846" s="32" t="s">
        <v>157</v>
      </c>
      <c r="G5846" s="57">
        <v>13</v>
      </c>
      <c r="H5846" s="145"/>
      <c r="I5846" s="144">
        <v>13</v>
      </c>
      <c r="J5846" s="146">
        <f t="shared" si="68"/>
        <v>0</v>
      </c>
    </row>
    <row r="5847" spans="1:10" x14ac:dyDescent="0.3">
      <c r="A5847" s="32">
        <v>2015</v>
      </c>
      <c r="B5847" s="32" t="s">
        <v>126</v>
      </c>
      <c r="C5847" s="32" t="str">
        <f>VLOOKUP(B5847,lookup!A:C,3,FALSE)</f>
        <v>Metropolitan Fire Authorities</v>
      </c>
      <c r="D5847" s="32" t="str">
        <f>VLOOKUP(B5847,lookup!A:D,4,FALSE)</f>
        <v>E31000044</v>
      </c>
      <c r="E5847" s="32" t="s">
        <v>176</v>
      </c>
      <c r="F5847" s="32" t="s">
        <v>157</v>
      </c>
      <c r="G5847" s="57">
        <v>10</v>
      </c>
      <c r="H5847" s="145"/>
      <c r="I5847" s="144">
        <v>10</v>
      </c>
      <c r="J5847" s="146">
        <f t="shared" si="68"/>
        <v>0</v>
      </c>
    </row>
    <row r="5848" spans="1:10" x14ac:dyDescent="0.3">
      <c r="A5848" s="32">
        <v>2015</v>
      </c>
      <c r="B5848" s="32" t="s">
        <v>126</v>
      </c>
      <c r="C5848" s="32" t="str">
        <f>VLOOKUP(B5848,lookup!A:C,3,FALSE)</f>
        <v>Metropolitan Fire Authorities</v>
      </c>
      <c r="D5848" s="32" t="str">
        <f>VLOOKUP(B5848,lookup!A:D,4,FALSE)</f>
        <v>E31000044</v>
      </c>
      <c r="E5848" s="32" t="s">
        <v>175</v>
      </c>
      <c r="F5848" s="32" t="s">
        <v>158</v>
      </c>
      <c r="G5848" s="57">
        <v>6</v>
      </c>
      <c r="H5848" s="145"/>
      <c r="I5848" s="144">
        <v>6</v>
      </c>
      <c r="J5848" s="146">
        <f t="shared" si="68"/>
        <v>0</v>
      </c>
    </row>
    <row r="5849" spans="1:10" x14ac:dyDescent="0.3">
      <c r="A5849" s="32">
        <v>2015</v>
      </c>
      <c r="B5849" s="32" t="s">
        <v>126</v>
      </c>
      <c r="C5849" s="32" t="str">
        <f>VLOOKUP(B5849,lookup!A:C,3,FALSE)</f>
        <v>Metropolitan Fire Authorities</v>
      </c>
      <c r="D5849" s="32" t="str">
        <f>VLOOKUP(B5849,lookup!A:D,4,FALSE)</f>
        <v>E31000044</v>
      </c>
      <c r="E5849" s="32" t="s">
        <v>177</v>
      </c>
      <c r="F5849" s="32" t="s">
        <v>158</v>
      </c>
      <c r="G5849" s="57">
        <v>0</v>
      </c>
      <c r="H5849" s="145"/>
      <c r="I5849" s="144">
        <v>0</v>
      </c>
      <c r="J5849" s="146">
        <f t="shared" si="68"/>
        <v>0</v>
      </c>
    </row>
    <row r="5850" spans="1:10" x14ac:dyDescent="0.3">
      <c r="A5850" s="32">
        <v>2015</v>
      </c>
      <c r="B5850" s="32" t="s">
        <v>126</v>
      </c>
      <c r="C5850" s="32" t="str">
        <f>VLOOKUP(B5850,lookup!A:C,3,FALSE)</f>
        <v>Metropolitan Fire Authorities</v>
      </c>
      <c r="D5850" s="32" t="str">
        <f>VLOOKUP(B5850,lookup!A:D,4,FALSE)</f>
        <v>E31000044</v>
      </c>
      <c r="E5850" s="32" t="s">
        <v>178</v>
      </c>
      <c r="F5850" s="32" t="s">
        <v>158</v>
      </c>
      <c r="G5850" s="57">
        <v>0</v>
      </c>
      <c r="H5850" s="145"/>
      <c r="I5850" s="144">
        <v>0</v>
      </c>
      <c r="J5850" s="146">
        <f t="shared" si="68"/>
        <v>0</v>
      </c>
    </row>
    <row r="5851" spans="1:10" x14ac:dyDescent="0.3">
      <c r="A5851" s="32">
        <v>2015</v>
      </c>
      <c r="B5851" s="32" t="s">
        <v>126</v>
      </c>
      <c r="C5851" s="32" t="str">
        <f>VLOOKUP(B5851,lookup!A:C,3,FALSE)</f>
        <v>Metropolitan Fire Authorities</v>
      </c>
      <c r="D5851" s="32" t="str">
        <f>VLOOKUP(B5851,lookup!A:D,4,FALSE)</f>
        <v>E31000044</v>
      </c>
      <c r="E5851" s="32" t="s">
        <v>179</v>
      </c>
      <c r="F5851" s="32" t="s">
        <v>158</v>
      </c>
      <c r="G5851" s="57">
        <v>0</v>
      </c>
      <c r="H5851" s="145"/>
      <c r="I5851" s="144">
        <v>0</v>
      </c>
      <c r="J5851" s="146">
        <f t="shared" si="68"/>
        <v>0</v>
      </c>
    </row>
    <row r="5852" spans="1:10" x14ac:dyDescent="0.3">
      <c r="A5852" s="32">
        <v>2015</v>
      </c>
      <c r="B5852" s="32" t="s">
        <v>126</v>
      </c>
      <c r="C5852" s="32" t="str">
        <f>VLOOKUP(B5852,lookup!A:C,3,FALSE)</f>
        <v>Metropolitan Fire Authorities</v>
      </c>
      <c r="D5852" s="32" t="str">
        <f>VLOOKUP(B5852,lookup!A:D,4,FALSE)</f>
        <v>E31000044</v>
      </c>
      <c r="E5852" s="32" t="s">
        <v>1087</v>
      </c>
      <c r="F5852" s="32" t="s">
        <v>158</v>
      </c>
      <c r="G5852" s="57">
        <v>0</v>
      </c>
      <c r="H5852" s="145"/>
      <c r="I5852" s="144">
        <v>0</v>
      </c>
      <c r="J5852" s="146">
        <f t="shared" si="68"/>
        <v>0</v>
      </c>
    </row>
    <row r="5853" spans="1:10" x14ac:dyDescent="0.3">
      <c r="A5853" s="32">
        <v>2015</v>
      </c>
      <c r="B5853" s="32" t="s">
        <v>126</v>
      </c>
      <c r="C5853" s="32" t="str">
        <f>VLOOKUP(B5853,lookup!A:C,3,FALSE)</f>
        <v>Metropolitan Fire Authorities</v>
      </c>
      <c r="D5853" s="32" t="str">
        <f>VLOOKUP(B5853,lookup!A:D,4,FALSE)</f>
        <v>E31000044</v>
      </c>
      <c r="E5853" s="32" t="s">
        <v>176</v>
      </c>
      <c r="F5853" s="32" t="s">
        <v>158</v>
      </c>
      <c r="G5853" s="57">
        <v>0</v>
      </c>
      <c r="H5853" s="145"/>
      <c r="I5853" s="144">
        <v>0</v>
      </c>
      <c r="J5853" s="146">
        <f t="shared" si="68"/>
        <v>0</v>
      </c>
    </row>
    <row r="5854" spans="1:10" x14ac:dyDescent="0.3">
      <c r="A5854" s="32">
        <v>2015</v>
      </c>
      <c r="B5854" s="32" t="s">
        <v>126</v>
      </c>
      <c r="C5854" s="32" t="str">
        <f>VLOOKUP(B5854,lookup!A:C,3,FALSE)</f>
        <v>Metropolitan Fire Authorities</v>
      </c>
      <c r="D5854" s="32" t="str">
        <f>VLOOKUP(B5854,lookup!A:D,4,FALSE)</f>
        <v>E31000044</v>
      </c>
      <c r="E5854" s="32" t="s">
        <v>175</v>
      </c>
      <c r="F5854" s="32" t="s">
        <v>149</v>
      </c>
      <c r="G5854" s="57">
        <v>55</v>
      </c>
      <c r="H5854" s="145"/>
      <c r="I5854" s="144">
        <v>55</v>
      </c>
      <c r="J5854" s="146">
        <f t="shared" si="68"/>
        <v>0</v>
      </c>
    </row>
    <row r="5855" spans="1:10" x14ac:dyDescent="0.3">
      <c r="A5855" s="32">
        <v>2015</v>
      </c>
      <c r="B5855" s="32" t="s">
        <v>126</v>
      </c>
      <c r="C5855" s="32" t="str">
        <f>VLOOKUP(B5855,lookup!A:C,3,FALSE)</f>
        <v>Metropolitan Fire Authorities</v>
      </c>
      <c r="D5855" s="32" t="str">
        <f>VLOOKUP(B5855,lookup!A:D,4,FALSE)</f>
        <v>E31000044</v>
      </c>
      <c r="E5855" s="32" t="s">
        <v>177</v>
      </c>
      <c r="F5855" s="32" t="s">
        <v>149</v>
      </c>
      <c r="G5855" s="57">
        <v>0</v>
      </c>
      <c r="H5855" s="145"/>
      <c r="I5855" s="144">
        <v>0</v>
      </c>
      <c r="J5855" s="146">
        <f t="shared" si="68"/>
        <v>0</v>
      </c>
    </row>
    <row r="5856" spans="1:10" x14ac:dyDescent="0.3">
      <c r="A5856" s="32">
        <v>2015</v>
      </c>
      <c r="B5856" s="32" t="s">
        <v>126</v>
      </c>
      <c r="C5856" s="32" t="str">
        <f>VLOOKUP(B5856,lookup!A:C,3,FALSE)</f>
        <v>Metropolitan Fire Authorities</v>
      </c>
      <c r="D5856" s="32" t="str">
        <f>VLOOKUP(B5856,lookup!A:D,4,FALSE)</f>
        <v>E31000044</v>
      </c>
      <c r="E5856" s="32" t="s">
        <v>178</v>
      </c>
      <c r="F5856" s="32" t="s">
        <v>149</v>
      </c>
      <c r="G5856" s="57">
        <v>0</v>
      </c>
      <c r="H5856" s="145"/>
      <c r="I5856" s="144">
        <v>0</v>
      </c>
      <c r="J5856" s="146">
        <f t="shared" si="68"/>
        <v>0</v>
      </c>
    </row>
    <row r="5857" spans="1:10" x14ac:dyDescent="0.3">
      <c r="A5857" s="32">
        <v>2015</v>
      </c>
      <c r="B5857" s="32" t="s">
        <v>126</v>
      </c>
      <c r="C5857" s="32" t="str">
        <f>VLOOKUP(B5857,lookup!A:C,3,FALSE)</f>
        <v>Metropolitan Fire Authorities</v>
      </c>
      <c r="D5857" s="32" t="str">
        <f>VLOOKUP(B5857,lookup!A:D,4,FALSE)</f>
        <v>E31000044</v>
      </c>
      <c r="E5857" s="32" t="s">
        <v>179</v>
      </c>
      <c r="F5857" s="32" t="s">
        <v>149</v>
      </c>
      <c r="G5857" s="57">
        <v>2</v>
      </c>
      <c r="H5857" s="145"/>
      <c r="I5857" s="144">
        <v>2</v>
      </c>
      <c r="J5857" s="146">
        <f t="shared" si="68"/>
        <v>0</v>
      </c>
    </row>
    <row r="5858" spans="1:10" x14ac:dyDescent="0.3">
      <c r="A5858" s="32">
        <v>2015</v>
      </c>
      <c r="B5858" s="32" t="s">
        <v>126</v>
      </c>
      <c r="C5858" s="32" t="str">
        <f>VLOOKUP(B5858,lookup!A:C,3,FALSE)</f>
        <v>Metropolitan Fire Authorities</v>
      </c>
      <c r="D5858" s="32" t="str">
        <f>VLOOKUP(B5858,lookup!A:D,4,FALSE)</f>
        <v>E31000044</v>
      </c>
      <c r="E5858" s="32" t="s">
        <v>1087</v>
      </c>
      <c r="F5858" s="32" t="s">
        <v>149</v>
      </c>
      <c r="G5858" s="57">
        <v>0</v>
      </c>
      <c r="H5858" s="145"/>
      <c r="I5858" s="144">
        <v>0</v>
      </c>
      <c r="J5858" s="146">
        <f t="shared" si="68"/>
        <v>0</v>
      </c>
    </row>
    <row r="5859" spans="1:10" x14ac:dyDescent="0.3">
      <c r="A5859" s="32">
        <v>2015</v>
      </c>
      <c r="B5859" s="32" t="s">
        <v>126</v>
      </c>
      <c r="C5859" s="32" t="str">
        <f>VLOOKUP(B5859,lookup!A:C,3,FALSE)</f>
        <v>Metropolitan Fire Authorities</v>
      </c>
      <c r="D5859" s="32" t="str">
        <f>VLOOKUP(B5859,lookup!A:D,4,FALSE)</f>
        <v>E31000044</v>
      </c>
      <c r="E5859" s="32" t="s">
        <v>176</v>
      </c>
      <c r="F5859" s="32" t="s">
        <v>149</v>
      </c>
      <c r="G5859" s="57">
        <v>4</v>
      </c>
      <c r="H5859" s="145"/>
      <c r="I5859" s="144">
        <v>4</v>
      </c>
      <c r="J5859" s="146">
        <f t="shared" si="68"/>
        <v>0</v>
      </c>
    </row>
    <row r="5860" spans="1:10" x14ac:dyDescent="0.3">
      <c r="A5860" s="32">
        <v>2015</v>
      </c>
      <c r="B5860" s="32" t="s">
        <v>126</v>
      </c>
      <c r="C5860" s="32" t="str">
        <f>VLOOKUP(B5860,lookup!A:C,3,FALSE)</f>
        <v>Metropolitan Fire Authorities</v>
      </c>
      <c r="D5860" s="32" t="str">
        <f>VLOOKUP(B5860,lookup!A:D,4,FALSE)</f>
        <v>E31000044</v>
      </c>
      <c r="E5860" s="32" t="s">
        <v>175</v>
      </c>
      <c r="F5860" s="32" t="s">
        <v>150</v>
      </c>
      <c r="G5860" s="57">
        <v>380</v>
      </c>
      <c r="H5860" s="145"/>
      <c r="I5860" s="144">
        <v>380</v>
      </c>
      <c r="J5860" s="146">
        <f t="shared" si="68"/>
        <v>0</v>
      </c>
    </row>
    <row r="5861" spans="1:10" x14ac:dyDescent="0.3">
      <c r="A5861" s="32">
        <v>2015</v>
      </c>
      <c r="B5861" s="32" t="s">
        <v>126</v>
      </c>
      <c r="C5861" s="32" t="str">
        <f>VLOOKUP(B5861,lookup!A:C,3,FALSE)</f>
        <v>Metropolitan Fire Authorities</v>
      </c>
      <c r="D5861" s="32" t="str">
        <f>VLOOKUP(B5861,lookup!A:D,4,FALSE)</f>
        <v>E31000044</v>
      </c>
      <c r="E5861" s="32" t="s">
        <v>177</v>
      </c>
      <c r="F5861" s="32" t="s">
        <v>150</v>
      </c>
      <c r="G5861" s="57">
        <v>9</v>
      </c>
      <c r="H5861" s="145"/>
      <c r="I5861" s="144">
        <v>9</v>
      </c>
      <c r="J5861" s="146">
        <f t="shared" si="68"/>
        <v>0</v>
      </c>
    </row>
    <row r="5862" spans="1:10" x14ac:dyDescent="0.3">
      <c r="A5862" s="32">
        <v>2015</v>
      </c>
      <c r="B5862" s="32" t="s">
        <v>126</v>
      </c>
      <c r="C5862" s="32" t="str">
        <f>VLOOKUP(B5862,lookup!A:C,3,FALSE)</f>
        <v>Metropolitan Fire Authorities</v>
      </c>
      <c r="D5862" s="32" t="str">
        <f>VLOOKUP(B5862,lookup!A:D,4,FALSE)</f>
        <v>E31000044</v>
      </c>
      <c r="E5862" s="32" t="s">
        <v>178</v>
      </c>
      <c r="F5862" s="32" t="s">
        <v>150</v>
      </c>
      <c r="G5862" s="57">
        <v>41</v>
      </c>
      <c r="H5862" s="145"/>
      <c r="I5862" s="144">
        <v>41</v>
      </c>
      <c r="J5862" s="146">
        <f t="shared" si="68"/>
        <v>0</v>
      </c>
    </row>
    <row r="5863" spans="1:10" x14ac:dyDescent="0.3">
      <c r="A5863" s="32">
        <v>2015</v>
      </c>
      <c r="B5863" s="32" t="s">
        <v>126</v>
      </c>
      <c r="C5863" s="32" t="str">
        <f>VLOOKUP(B5863,lookup!A:C,3,FALSE)</f>
        <v>Metropolitan Fire Authorities</v>
      </c>
      <c r="D5863" s="32" t="str">
        <f>VLOOKUP(B5863,lookup!A:D,4,FALSE)</f>
        <v>E31000044</v>
      </c>
      <c r="E5863" s="32" t="s">
        <v>179</v>
      </c>
      <c r="F5863" s="32" t="s">
        <v>150</v>
      </c>
      <c r="G5863" s="57">
        <v>28</v>
      </c>
      <c r="H5863" s="145"/>
      <c r="I5863" s="144">
        <v>28</v>
      </c>
      <c r="J5863" s="146">
        <f t="shared" si="68"/>
        <v>0</v>
      </c>
    </row>
    <row r="5864" spans="1:10" x14ac:dyDescent="0.3">
      <c r="A5864" s="32">
        <v>2015</v>
      </c>
      <c r="B5864" s="32" t="s">
        <v>126</v>
      </c>
      <c r="C5864" s="32" t="str">
        <f>VLOOKUP(B5864,lookup!A:C,3,FALSE)</f>
        <v>Metropolitan Fire Authorities</v>
      </c>
      <c r="D5864" s="32" t="str">
        <f>VLOOKUP(B5864,lookup!A:D,4,FALSE)</f>
        <v>E31000044</v>
      </c>
      <c r="E5864" s="32" t="s">
        <v>1087</v>
      </c>
      <c r="F5864" s="32" t="s">
        <v>150</v>
      </c>
      <c r="G5864" s="57">
        <v>2</v>
      </c>
      <c r="H5864" s="145"/>
      <c r="I5864" s="144">
        <v>2</v>
      </c>
      <c r="J5864" s="146">
        <f t="shared" si="68"/>
        <v>0</v>
      </c>
    </row>
    <row r="5865" spans="1:10" x14ac:dyDescent="0.3">
      <c r="A5865" s="32">
        <v>2015</v>
      </c>
      <c r="B5865" s="32" t="s">
        <v>126</v>
      </c>
      <c r="C5865" s="32" t="str">
        <f>VLOOKUP(B5865,lookup!A:C,3,FALSE)</f>
        <v>Metropolitan Fire Authorities</v>
      </c>
      <c r="D5865" s="32" t="str">
        <f>VLOOKUP(B5865,lookup!A:D,4,FALSE)</f>
        <v>E31000044</v>
      </c>
      <c r="E5865" s="32" t="s">
        <v>176</v>
      </c>
      <c r="F5865" s="32" t="s">
        <v>150</v>
      </c>
      <c r="G5865" s="57">
        <v>14</v>
      </c>
      <c r="H5865" s="145"/>
      <c r="I5865" s="144">
        <v>14</v>
      </c>
      <c r="J5865" s="146">
        <f t="shared" si="68"/>
        <v>0</v>
      </c>
    </row>
    <row r="5866" spans="1:10" x14ac:dyDescent="0.3">
      <c r="A5866" s="32">
        <v>2015</v>
      </c>
      <c r="B5866" s="32" t="s">
        <v>129</v>
      </c>
      <c r="C5866" s="32" t="str">
        <f>VLOOKUP(B5866,lookup!A:C,3,FALSE)</f>
        <v>Non Metropolitan Fire Authorities</v>
      </c>
      <c r="D5866" s="32" t="str">
        <f>VLOOKUP(B5866,lookup!A:D,4,FALSE)</f>
        <v>E31000037</v>
      </c>
      <c r="E5866" s="32" t="s">
        <v>175</v>
      </c>
      <c r="F5866" s="32" t="s">
        <v>157</v>
      </c>
      <c r="G5866" s="57">
        <v>295</v>
      </c>
      <c r="H5866" s="145"/>
      <c r="I5866" s="144">
        <v>295</v>
      </c>
      <c r="J5866" s="146">
        <f t="shared" si="68"/>
        <v>0</v>
      </c>
    </row>
    <row r="5867" spans="1:10" x14ac:dyDescent="0.3">
      <c r="A5867" s="32">
        <v>2015</v>
      </c>
      <c r="B5867" s="32" t="s">
        <v>129</v>
      </c>
      <c r="C5867" s="32" t="str">
        <f>VLOOKUP(B5867,lookup!A:C,3,FALSE)</f>
        <v>Non Metropolitan Fire Authorities</v>
      </c>
      <c r="D5867" s="32" t="str">
        <f>VLOOKUP(B5867,lookup!A:D,4,FALSE)</f>
        <v>E31000037</v>
      </c>
      <c r="E5867" s="32" t="s">
        <v>177</v>
      </c>
      <c r="F5867" s="32" t="s">
        <v>157</v>
      </c>
      <c r="G5867" s="57">
        <v>1</v>
      </c>
      <c r="H5867" s="145"/>
      <c r="I5867" s="144">
        <v>1</v>
      </c>
      <c r="J5867" s="146">
        <f t="shared" si="68"/>
        <v>0</v>
      </c>
    </row>
    <row r="5868" spans="1:10" x14ac:dyDescent="0.3">
      <c r="A5868" s="32">
        <v>2015</v>
      </c>
      <c r="B5868" s="32" t="s">
        <v>129</v>
      </c>
      <c r="C5868" s="32" t="str">
        <f>VLOOKUP(B5868,lookup!A:C,3,FALSE)</f>
        <v>Non Metropolitan Fire Authorities</v>
      </c>
      <c r="D5868" s="32" t="str">
        <f>VLOOKUP(B5868,lookup!A:D,4,FALSE)</f>
        <v>E31000037</v>
      </c>
      <c r="E5868" s="32" t="s">
        <v>178</v>
      </c>
      <c r="F5868" s="32" t="s">
        <v>157</v>
      </c>
      <c r="G5868" s="57">
        <v>0</v>
      </c>
      <c r="H5868" s="145"/>
      <c r="I5868" s="144">
        <v>0</v>
      </c>
      <c r="J5868" s="146">
        <f t="shared" si="68"/>
        <v>0</v>
      </c>
    </row>
    <row r="5869" spans="1:10" x14ac:dyDescent="0.3">
      <c r="A5869" s="32">
        <v>2015</v>
      </c>
      <c r="B5869" s="32" t="s">
        <v>129</v>
      </c>
      <c r="C5869" s="32" t="str">
        <f>VLOOKUP(B5869,lookup!A:C,3,FALSE)</f>
        <v>Non Metropolitan Fire Authorities</v>
      </c>
      <c r="D5869" s="32" t="str">
        <f>VLOOKUP(B5869,lookup!A:D,4,FALSE)</f>
        <v>E31000037</v>
      </c>
      <c r="E5869" s="32" t="s">
        <v>179</v>
      </c>
      <c r="F5869" s="32" t="s">
        <v>157</v>
      </c>
      <c r="G5869" s="57">
        <v>0</v>
      </c>
      <c r="H5869" s="145"/>
      <c r="I5869" s="144">
        <v>0</v>
      </c>
      <c r="J5869" s="146">
        <f t="shared" si="68"/>
        <v>0</v>
      </c>
    </row>
    <row r="5870" spans="1:10" x14ac:dyDescent="0.3">
      <c r="A5870" s="32">
        <v>2015</v>
      </c>
      <c r="B5870" s="32" t="s">
        <v>129</v>
      </c>
      <c r="C5870" s="32" t="str">
        <f>VLOOKUP(B5870,lookup!A:C,3,FALSE)</f>
        <v>Non Metropolitan Fire Authorities</v>
      </c>
      <c r="D5870" s="32" t="str">
        <f>VLOOKUP(B5870,lookup!A:D,4,FALSE)</f>
        <v>E31000037</v>
      </c>
      <c r="E5870" s="32" t="s">
        <v>1087</v>
      </c>
      <c r="F5870" s="32" t="s">
        <v>157</v>
      </c>
      <c r="G5870" s="57">
        <v>1</v>
      </c>
      <c r="H5870" s="145"/>
      <c r="I5870" s="144">
        <v>1</v>
      </c>
      <c r="J5870" s="146">
        <f t="shared" si="68"/>
        <v>0</v>
      </c>
    </row>
    <row r="5871" spans="1:10" x14ac:dyDescent="0.3">
      <c r="A5871" s="32">
        <v>2015</v>
      </c>
      <c r="B5871" s="32" t="s">
        <v>129</v>
      </c>
      <c r="C5871" s="32" t="str">
        <f>VLOOKUP(B5871,lookup!A:C,3,FALSE)</f>
        <v>Non Metropolitan Fire Authorities</v>
      </c>
      <c r="D5871" s="32" t="str">
        <f>VLOOKUP(B5871,lookup!A:D,4,FALSE)</f>
        <v>E31000037</v>
      </c>
      <c r="E5871" s="32" t="s">
        <v>176</v>
      </c>
      <c r="F5871" s="32" t="s">
        <v>157</v>
      </c>
      <c r="G5871" s="57">
        <v>30</v>
      </c>
      <c r="H5871" s="145"/>
      <c r="I5871" s="144">
        <v>30</v>
      </c>
      <c r="J5871" s="146">
        <f t="shared" si="68"/>
        <v>0</v>
      </c>
    </row>
    <row r="5872" spans="1:10" x14ac:dyDescent="0.3">
      <c r="A5872" s="32">
        <v>2015</v>
      </c>
      <c r="B5872" s="32" t="s">
        <v>129</v>
      </c>
      <c r="C5872" s="32" t="str">
        <f>VLOOKUP(B5872,lookup!A:C,3,FALSE)</f>
        <v>Non Metropolitan Fire Authorities</v>
      </c>
      <c r="D5872" s="32" t="str">
        <f>VLOOKUP(B5872,lookup!A:D,4,FALSE)</f>
        <v>E31000037</v>
      </c>
      <c r="E5872" s="32" t="s">
        <v>175</v>
      </c>
      <c r="F5872" s="32" t="s">
        <v>158</v>
      </c>
      <c r="G5872" s="57">
        <v>196</v>
      </c>
      <c r="H5872" s="145"/>
      <c r="I5872" s="144">
        <v>196</v>
      </c>
      <c r="J5872" s="146">
        <f t="shared" si="68"/>
        <v>0</v>
      </c>
    </row>
    <row r="5873" spans="1:10" x14ac:dyDescent="0.3">
      <c r="A5873" s="32">
        <v>2015</v>
      </c>
      <c r="B5873" s="32" t="s">
        <v>129</v>
      </c>
      <c r="C5873" s="32" t="str">
        <f>VLOOKUP(B5873,lookup!A:C,3,FALSE)</f>
        <v>Non Metropolitan Fire Authorities</v>
      </c>
      <c r="D5873" s="32" t="str">
        <f>VLOOKUP(B5873,lookup!A:D,4,FALSE)</f>
        <v>E31000037</v>
      </c>
      <c r="E5873" s="32" t="s">
        <v>177</v>
      </c>
      <c r="F5873" s="32" t="s">
        <v>158</v>
      </c>
      <c r="G5873" s="57">
        <v>1</v>
      </c>
      <c r="H5873" s="145"/>
      <c r="I5873" s="144">
        <v>1</v>
      </c>
      <c r="J5873" s="146">
        <f t="shared" si="68"/>
        <v>0</v>
      </c>
    </row>
    <row r="5874" spans="1:10" x14ac:dyDescent="0.3">
      <c r="A5874" s="32">
        <v>2015</v>
      </c>
      <c r="B5874" s="32" t="s">
        <v>129</v>
      </c>
      <c r="C5874" s="32" t="str">
        <f>VLOOKUP(B5874,lookup!A:C,3,FALSE)</f>
        <v>Non Metropolitan Fire Authorities</v>
      </c>
      <c r="D5874" s="32" t="str">
        <f>VLOOKUP(B5874,lookup!A:D,4,FALSE)</f>
        <v>E31000037</v>
      </c>
      <c r="E5874" s="32" t="s">
        <v>178</v>
      </c>
      <c r="F5874" s="32" t="s">
        <v>158</v>
      </c>
      <c r="G5874" s="57">
        <v>0</v>
      </c>
      <c r="H5874" s="145"/>
      <c r="I5874" s="144">
        <v>0</v>
      </c>
      <c r="J5874" s="146">
        <f t="shared" si="68"/>
        <v>0</v>
      </c>
    </row>
    <row r="5875" spans="1:10" x14ac:dyDescent="0.3">
      <c r="A5875" s="32">
        <v>2015</v>
      </c>
      <c r="B5875" s="32" t="s">
        <v>129</v>
      </c>
      <c r="C5875" s="32" t="str">
        <f>VLOOKUP(B5875,lookup!A:C,3,FALSE)</f>
        <v>Non Metropolitan Fire Authorities</v>
      </c>
      <c r="D5875" s="32" t="str">
        <f>VLOOKUP(B5875,lookup!A:D,4,FALSE)</f>
        <v>E31000037</v>
      </c>
      <c r="E5875" s="32" t="s">
        <v>179</v>
      </c>
      <c r="F5875" s="32" t="s">
        <v>158</v>
      </c>
      <c r="G5875" s="57">
        <v>0</v>
      </c>
      <c r="H5875" s="145"/>
      <c r="I5875" s="144">
        <v>0</v>
      </c>
      <c r="J5875" s="146">
        <f t="shared" si="68"/>
        <v>0</v>
      </c>
    </row>
    <row r="5876" spans="1:10" x14ac:dyDescent="0.3">
      <c r="A5876" s="32">
        <v>2015</v>
      </c>
      <c r="B5876" s="32" t="s">
        <v>129</v>
      </c>
      <c r="C5876" s="32" t="str">
        <f>VLOOKUP(B5876,lookup!A:C,3,FALSE)</f>
        <v>Non Metropolitan Fire Authorities</v>
      </c>
      <c r="D5876" s="32" t="str">
        <f>VLOOKUP(B5876,lookup!A:D,4,FALSE)</f>
        <v>E31000037</v>
      </c>
      <c r="E5876" s="32" t="s">
        <v>1087</v>
      </c>
      <c r="F5876" s="32" t="s">
        <v>158</v>
      </c>
      <c r="G5876" s="57">
        <v>0</v>
      </c>
      <c r="H5876" s="145"/>
      <c r="I5876" s="144">
        <v>0</v>
      </c>
      <c r="J5876" s="146">
        <f t="shared" si="68"/>
        <v>0</v>
      </c>
    </row>
    <row r="5877" spans="1:10" x14ac:dyDescent="0.3">
      <c r="A5877" s="32">
        <v>2015</v>
      </c>
      <c r="B5877" s="32" t="s">
        <v>129</v>
      </c>
      <c r="C5877" s="32" t="str">
        <f>VLOOKUP(B5877,lookup!A:C,3,FALSE)</f>
        <v>Non Metropolitan Fire Authorities</v>
      </c>
      <c r="D5877" s="32" t="str">
        <f>VLOOKUP(B5877,lookup!A:D,4,FALSE)</f>
        <v>E31000037</v>
      </c>
      <c r="E5877" s="32" t="s">
        <v>176</v>
      </c>
      <c r="F5877" s="32" t="s">
        <v>158</v>
      </c>
      <c r="G5877" s="57">
        <v>98</v>
      </c>
      <c r="H5877" s="145"/>
      <c r="I5877" s="144">
        <v>98</v>
      </c>
      <c r="J5877" s="146">
        <f t="shared" si="68"/>
        <v>0</v>
      </c>
    </row>
    <row r="5878" spans="1:10" x14ac:dyDescent="0.3">
      <c r="A5878" s="32">
        <v>2015</v>
      </c>
      <c r="B5878" s="32" t="s">
        <v>129</v>
      </c>
      <c r="C5878" s="32" t="str">
        <f>VLOOKUP(B5878,lookup!A:C,3,FALSE)</f>
        <v>Non Metropolitan Fire Authorities</v>
      </c>
      <c r="D5878" s="32" t="str">
        <f>VLOOKUP(B5878,lookup!A:D,4,FALSE)</f>
        <v>E31000037</v>
      </c>
      <c r="E5878" s="32" t="s">
        <v>175</v>
      </c>
      <c r="F5878" s="32" t="s">
        <v>149</v>
      </c>
      <c r="G5878" s="57">
        <v>0</v>
      </c>
      <c r="H5878" s="145"/>
      <c r="I5878" s="144">
        <v>0</v>
      </c>
      <c r="J5878" s="146">
        <f t="shared" si="68"/>
        <v>0</v>
      </c>
    </row>
    <row r="5879" spans="1:10" x14ac:dyDescent="0.3">
      <c r="A5879" s="32">
        <v>2015</v>
      </c>
      <c r="B5879" s="32" t="s">
        <v>129</v>
      </c>
      <c r="C5879" s="32" t="str">
        <f>VLOOKUP(B5879,lookup!A:C,3,FALSE)</f>
        <v>Non Metropolitan Fire Authorities</v>
      </c>
      <c r="D5879" s="32" t="str">
        <f>VLOOKUP(B5879,lookup!A:D,4,FALSE)</f>
        <v>E31000037</v>
      </c>
      <c r="E5879" s="32" t="s">
        <v>177</v>
      </c>
      <c r="F5879" s="32" t="s">
        <v>149</v>
      </c>
      <c r="G5879" s="57">
        <v>0</v>
      </c>
      <c r="H5879" s="145"/>
      <c r="I5879" s="144">
        <v>0</v>
      </c>
      <c r="J5879" s="146">
        <f t="shared" si="68"/>
        <v>0</v>
      </c>
    </row>
    <row r="5880" spans="1:10" x14ac:dyDescent="0.3">
      <c r="A5880" s="32">
        <v>2015</v>
      </c>
      <c r="B5880" s="32" t="s">
        <v>129</v>
      </c>
      <c r="C5880" s="32" t="str">
        <f>VLOOKUP(B5880,lookup!A:C,3,FALSE)</f>
        <v>Non Metropolitan Fire Authorities</v>
      </c>
      <c r="D5880" s="32" t="str">
        <f>VLOOKUP(B5880,lookup!A:D,4,FALSE)</f>
        <v>E31000037</v>
      </c>
      <c r="E5880" s="32" t="s">
        <v>178</v>
      </c>
      <c r="F5880" s="32" t="s">
        <v>149</v>
      </c>
      <c r="G5880" s="57">
        <v>0</v>
      </c>
      <c r="H5880" s="145"/>
      <c r="I5880" s="144">
        <v>0</v>
      </c>
      <c r="J5880" s="146">
        <f t="shared" si="68"/>
        <v>0</v>
      </c>
    </row>
    <row r="5881" spans="1:10" x14ac:dyDescent="0.3">
      <c r="A5881" s="32">
        <v>2015</v>
      </c>
      <c r="B5881" s="32" t="s">
        <v>129</v>
      </c>
      <c r="C5881" s="32" t="str">
        <f>VLOOKUP(B5881,lookup!A:C,3,FALSE)</f>
        <v>Non Metropolitan Fire Authorities</v>
      </c>
      <c r="D5881" s="32" t="str">
        <f>VLOOKUP(B5881,lookup!A:D,4,FALSE)</f>
        <v>E31000037</v>
      </c>
      <c r="E5881" s="32" t="s">
        <v>179</v>
      </c>
      <c r="F5881" s="32" t="s">
        <v>149</v>
      </c>
      <c r="G5881" s="57">
        <v>0</v>
      </c>
      <c r="H5881" s="145"/>
      <c r="I5881" s="144">
        <v>0</v>
      </c>
      <c r="J5881" s="146">
        <f t="shared" si="68"/>
        <v>0</v>
      </c>
    </row>
    <row r="5882" spans="1:10" x14ac:dyDescent="0.3">
      <c r="A5882" s="32">
        <v>2015</v>
      </c>
      <c r="B5882" s="32" t="s">
        <v>129</v>
      </c>
      <c r="C5882" s="32" t="str">
        <f>VLOOKUP(B5882,lookup!A:C,3,FALSE)</f>
        <v>Non Metropolitan Fire Authorities</v>
      </c>
      <c r="D5882" s="32" t="str">
        <f>VLOOKUP(B5882,lookup!A:D,4,FALSE)</f>
        <v>E31000037</v>
      </c>
      <c r="E5882" s="32" t="s">
        <v>1087</v>
      </c>
      <c r="F5882" s="32" t="s">
        <v>149</v>
      </c>
      <c r="G5882" s="57">
        <v>0</v>
      </c>
      <c r="H5882" s="145"/>
      <c r="I5882" s="144">
        <v>0</v>
      </c>
      <c r="J5882" s="146">
        <f t="shared" si="68"/>
        <v>0</v>
      </c>
    </row>
    <row r="5883" spans="1:10" x14ac:dyDescent="0.3">
      <c r="A5883" s="32">
        <v>2015</v>
      </c>
      <c r="B5883" s="32" t="s">
        <v>129</v>
      </c>
      <c r="C5883" s="32" t="str">
        <f>VLOOKUP(B5883,lookup!A:C,3,FALSE)</f>
        <v>Non Metropolitan Fire Authorities</v>
      </c>
      <c r="D5883" s="32" t="str">
        <f>VLOOKUP(B5883,lookup!A:D,4,FALSE)</f>
        <v>E31000037</v>
      </c>
      <c r="E5883" s="32" t="s">
        <v>176</v>
      </c>
      <c r="F5883" s="32" t="s">
        <v>149</v>
      </c>
      <c r="G5883" s="57">
        <v>0</v>
      </c>
      <c r="H5883" s="145"/>
      <c r="I5883" s="144">
        <v>0</v>
      </c>
      <c r="J5883" s="146">
        <f t="shared" si="68"/>
        <v>0</v>
      </c>
    </row>
    <row r="5884" spans="1:10" x14ac:dyDescent="0.3">
      <c r="A5884" s="32">
        <v>2015</v>
      </c>
      <c r="B5884" s="32" t="s">
        <v>129</v>
      </c>
      <c r="C5884" s="32" t="str">
        <f>VLOOKUP(B5884,lookup!A:C,3,FALSE)</f>
        <v>Non Metropolitan Fire Authorities</v>
      </c>
      <c r="D5884" s="32" t="str">
        <f>VLOOKUP(B5884,lookup!A:D,4,FALSE)</f>
        <v>E31000037</v>
      </c>
      <c r="E5884" s="32" t="s">
        <v>175</v>
      </c>
      <c r="F5884" s="32" t="s">
        <v>150</v>
      </c>
      <c r="G5884" s="57">
        <v>86</v>
      </c>
      <c r="H5884" s="145"/>
      <c r="I5884" s="144">
        <v>86</v>
      </c>
      <c r="J5884" s="146">
        <f t="shared" si="68"/>
        <v>0</v>
      </c>
    </row>
    <row r="5885" spans="1:10" x14ac:dyDescent="0.3">
      <c r="A5885" s="32">
        <v>2015</v>
      </c>
      <c r="B5885" s="32" t="s">
        <v>129</v>
      </c>
      <c r="C5885" s="32" t="str">
        <f>VLOOKUP(B5885,lookup!A:C,3,FALSE)</f>
        <v>Non Metropolitan Fire Authorities</v>
      </c>
      <c r="D5885" s="32" t="str">
        <f>VLOOKUP(B5885,lookup!A:D,4,FALSE)</f>
        <v>E31000037</v>
      </c>
      <c r="E5885" s="32" t="s">
        <v>177</v>
      </c>
      <c r="F5885" s="32" t="s">
        <v>150</v>
      </c>
      <c r="G5885" s="57">
        <v>0</v>
      </c>
      <c r="H5885" s="145"/>
      <c r="I5885" s="144">
        <v>0</v>
      </c>
      <c r="J5885" s="146">
        <f t="shared" si="68"/>
        <v>0</v>
      </c>
    </row>
    <row r="5886" spans="1:10" x14ac:dyDescent="0.3">
      <c r="A5886" s="32">
        <v>2015</v>
      </c>
      <c r="B5886" s="32" t="s">
        <v>129</v>
      </c>
      <c r="C5886" s="32" t="str">
        <f>VLOOKUP(B5886,lookup!A:C,3,FALSE)</f>
        <v>Non Metropolitan Fire Authorities</v>
      </c>
      <c r="D5886" s="32" t="str">
        <f>VLOOKUP(B5886,lookup!A:D,4,FALSE)</f>
        <v>E31000037</v>
      </c>
      <c r="E5886" s="32" t="s">
        <v>178</v>
      </c>
      <c r="F5886" s="32" t="s">
        <v>150</v>
      </c>
      <c r="G5886" s="57">
        <v>0</v>
      </c>
      <c r="H5886" s="145"/>
      <c r="I5886" s="144">
        <v>0</v>
      </c>
      <c r="J5886" s="146">
        <f t="shared" si="68"/>
        <v>0</v>
      </c>
    </row>
    <row r="5887" spans="1:10" x14ac:dyDescent="0.3">
      <c r="A5887" s="32">
        <v>2015</v>
      </c>
      <c r="B5887" s="32" t="s">
        <v>129</v>
      </c>
      <c r="C5887" s="32" t="str">
        <f>VLOOKUP(B5887,lookup!A:C,3,FALSE)</f>
        <v>Non Metropolitan Fire Authorities</v>
      </c>
      <c r="D5887" s="32" t="str">
        <f>VLOOKUP(B5887,lookup!A:D,4,FALSE)</f>
        <v>E31000037</v>
      </c>
      <c r="E5887" s="32" t="s">
        <v>179</v>
      </c>
      <c r="F5887" s="32" t="s">
        <v>150</v>
      </c>
      <c r="G5887" s="57">
        <v>0</v>
      </c>
      <c r="H5887" s="145"/>
      <c r="I5887" s="144">
        <v>0</v>
      </c>
      <c r="J5887" s="146">
        <f t="shared" si="68"/>
        <v>0</v>
      </c>
    </row>
    <row r="5888" spans="1:10" x14ac:dyDescent="0.3">
      <c r="A5888" s="32">
        <v>2015</v>
      </c>
      <c r="B5888" s="32" t="s">
        <v>129</v>
      </c>
      <c r="C5888" s="32" t="str">
        <f>VLOOKUP(B5888,lookup!A:C,3,FALSE)</f>
        <v>Non Metropolitan Fire Authorities</v>
      </c>
      <c r="D5888" s="32" t="str">
        <f>VLOOKUP(B5888,lookup!A:D,4,FALSE)</f>
        <v>E31000037</v>
      </c>
      <c r="E5888" s="32" t="s">
        <v>1087</v>
      </c>
      <c r="F5888" s="32" t="s">
        <v>150</v>
      </c>
      <c r="G5888" s="57">
        <v>0</v>
      </c>
      <c r="H5888" s="145"/>
      <c r="I5888" s="144">
        <v>0</v>
      </c>
      <c r="J5888" s="146">
        <f t="shared" si="68"/>
        <v>0</v>
      </c>
    </row>
    <row r="5889" spans="1:10" x14ac:dyDescent="0.3">
      <c r="A5889" s="32">
        <v>2015</v>
      </c>
      <c r="B5889" s="32" t="s">
        <v>129</v>
      </c>
      <c r="C5889" s="32" t="str">
        <f>VLOOKUP(B5889,lookup!A:C,3,FALSE)</f>
        <v>Non Metropolitan Fire Authorities</v>
      </c>
      <c r="D5889" s="32" t="str">
        <f>VLOOKUP(B5889,lookup!A:D,4,FALSE)</f>
        <v>E31000037</v>
      </c>
      <c r="E5889" s="32" t="s">
        <v>176</v>
      </c>
      <c r="F5889" s="32" t="s">
        <v>150</v>
      </c>
      <c r="G5889" s="57">
        <v>26</v>
      </c>
      <c r="H5889" s="145"/>
      <c r="I5889" s="144">
        <v>26</v>
      </c>
      <c r="J5889" s="146">
        <f t="shared" si="68"/>
        <v>0</v>
      </c>
    </row>
    <row r="5890" spans="1:10" x14ac:dyDescent="0.3">
      <c r="A5890" s="32">
        <v>2015</v>
      </c>
      <c r="B5890" s="32" t="s">
        <v>132</v>
      </c>
      <c r="C5890" s="32" t="str">
        <f>VLOOKUP(B5890,lookup!A:C,3,FALSE)</f>
        <v>Metropolitan Fire Authorities</v>
      </c>
      <c r="D5890" s="32" t="str">
        <f>VLOOKUP(B5890,lookup!A:D,4,FALSE)</f>
        <v>E31000045</v>
      </c>
      <c r="E5890" s="32" t="s">
        <v>175</v>
      </c>
      <c r="F5890" s="32" t="s">
        <v>157</v>
      </c>
      <c r="G5890" s="57">
        <v>1103</v>
      </c>
      <c r="H5890" s="145"/>
      <c r="I5890" s="144">
        <v>1103</v>
      </c>
      <c r="J5890" s="146">
        <f t="shared" si="68"/>
        <v>0</v>
      </c>
    </row>
    <row r="5891" spans="1:10" x14ac:dyDescent="0.3">
      <c r="A5891" s="32">
        <v>2015</v>
      </c>
      <c r="B5891" s="32" t="s">
        <v>132</v>
      </c>
      <c r="C5891" s="32" t="str">
        <f>VLOOKUP(B5891,lookup!A:C,3,FALSE)</f>
        <v>Metropolitan Fire Authorities</v>
      </c>
      <c r="D5891" s="32" t="str">
        <f>VLOOKUP(B5891,lookup!A:D,4,FALSE)</f>
        <v>E31000045</v>
      </c>
      <c r="E5891" s="32" t="s">
        <v>177</v>
      </c>
      <c r="F5891" s="32" t="s">
        <v>157</v>
      </c>
      <c r="G5891" s="57">
        <v>21</v>
      </c>
      <c r="H5891" s="145"/>
      <c r="I5891" s="144">
        <v>21</v>
      </c>
      <c r="J5891" s="146">
        <f t="shared" ref="J5891:J5954" si="69">G5891-I5891</f>
        <v>0</v>
      </c>
    </row>
    <row r="5892" spans="1:10" x14ac:dyDescent="0.3">
      <c r="A5892" s="32">
        <v>2015</v>
      </c>
      <c r="B5892" s="32" t="s">
        <v>132</v>
      </c>
      <c r="C5892" s="32" t="str">
        <f>VLOOKUP(B5892,lookup!A:C,3,FALSE)</f>
        <v>Metropolitan Fire Authorities</v>
      </c>
      <c r="D5892" s="32" t="str">
        <f>VLOOKUP(B5892,lookup!A:D,4,FALSE)</f>
        <v>E31000045</v>
      </c>
      <c r="E5892" s="32" t="s">
        <v>178</v>
      </c>
      <c r="F5892" s="32" t="s">
        <v>157</v>
      </c>
      <c r="G5892" s="57">
        <v>16</v>
      </c>
      <c r="H5892" s="145"/>
      <c r="I5892" s="144">
        <v>16</v>
      </c>
      <c r="J5892" s="146">
        <f t="shared" si="69"/>
        <v>0</v>
      </c>
    </row>
    <row r="5893" spans="1:10" x14ac:dyDescent="0.3">
      <c r="A5893" s="32">
        <v>2015</v>
      </c>
      <c r="B5893" s="32" t="s">
        <v>132</v>
      </c>
      <c r="C5893" s="32" t="str">
        <f>VLOOKUP(B5893,lookup!A:C,3,FALSE)</f>
        <v>Metropolitan Fire Authorities</v>
      </c>
      <c r="D5893" s="32" t="str">
        <f>VLOOKUP(B5893,lookup!A:D,4,FALSE)</f>
        <v>E31000045</v>
      </c>
      <c r="E5893" s="32" t="s">
        <v>179</v>
      </c>
      <c r="F5893" s="32" t="s">
        <v>157</v>
      </c>
      <c r="G5893" s="57">
        <v>6</v>
      </c>
      <c r="H5893" s="145"/>
      <c r="I5893" s="144">
        <v>6</v>
      </c>
      <c r="J5893" s="146">
        <f t="shared" si="69"/>
        <v>0</v>
      </c>
    </row>
    <row r="5894" spans="1:10" x14ac:dyDescent="0.3">
      <c r="A5894" s="32">
        <v>2015</v>
      </c>
      <c r="B5894" s="32" t="s">
        <v>132</v>
      </c>
      <c r="C5894" s="32" t="str">
        <f>VLOOKUP(B5894,lookup!A:C,3,FALSE)</f>
        <v>Metropolitan Fire Authorities</v>
      </c>
      <c r="D5894" s="32" t="str">
        <f>VLOOKUP(B5894,lookup!A:D,4,FALSE)</f>
        <v>E31000045</v>
      </c>
      <c r="E5894" s="32" t="s">
        <v>1087</v>
      </c>
      <c r="F5894" s="32" t="s">
        <v>157</v>
      </c>
      <c r="G5894" s="57">
        <v>1</v>
      </c>
      <c r="H5894" s="145"/>
      <c r="I5894" s="144">
        <v>1</v>
      </c>
      <c r="J5894" s="146">
        <f t="shared" si="69"/>
        <v>0</v>
      </c>
    </row>
    <row r="5895" spans="1:10" x14ac:dyDescent="0.3">
      <c r="A5895" s="32">
        <v>2015</v>
      </c>
      <c r="B5895" s="32" t="s">
        <v>132</v>
      </c>
      <c r="C5895" s="32" t="str">
        <f>VLOOKUP(B5895,lookup!A:C,3,FALSE)</f>
        <v>Metropolitan Fire Authorities</v>
      </c>
      <c r="D5895" s="32" t="str">
        <f>VLOOKUP(B5895,lookup!A:D,4,FALSE)</f>
        <v>E31000045</v>
      </c>
      <c r="E5895" s="32" t="s">
        <v>176</v>
      </c>
      <c r="F5895" s="32" t="s">
        <v>157</v>
      </c>
      <c r="G5895" s="57">
        <v>0</v>
      </c>
      <c r="H5895" s="145"/>
      <c r="I5895" s="144">
        <v>0</v>
      </c>
      <c r="J5895" s="146">
        <f t="shared" si="69"/>
        <v>0</v>
      </c>
    </row>
    <row r="5896" spans="1:10" x14ac:dyDescent="0.3">
      <c r="A5896" s="32">
        <v>2015</v>
      </c>
      <c r="B5896" s="32" t="s">
        <v>132</v>
      </c>
      <c r="C5896" s="32" t="str">
        <f>VLOOKUP(B5896,lookup!A:C,3,FALSE)</f>
        <v>Metropolitan Fire Authorities</v>
      </c>
      <c r="D5896" s="32" t="str">
        <f>VLOOKUP(B5896,lookup!A:D,4,FALSE)</f>
        <v>E31000045</v>
      </c>
      <c r="E5896" s="32" t="s">
        <v>175</v>
      </c>
      <c r="F5896" s="32" t="s">
        <v>158</v>
      </c>
      <c r="G5896" s="57">
        <v>140</v>
      </c>
      <c r="H5896" s="145"/>
      <c r="I5896" s="144">
        <v>140</v>
      </c>
      <c r="J5896" s="146">
        <f t="shared" si="69"/>
        <v>0</v>
      </c>
    </row>
    <row r="5897" spans="1:10" x14ac:dyDescent="0.3">
      <c r="A5897" s="32">
        <v>2015</v>
      </c>
      <c r="B5897" s="32" t="s">
        <v>132</v>
      </c>
      <c r="C5897" s="32" t="str">
        <f>VLOOKUP(B5897,lookup!A:C,3,FALSE)</f>
        <v>Metropolitan Fire Authorities</v>
      </c>
      <c r="D5897" s="32" t="str">
        <f>VLOOKUP(B5897,lookup!A:D,4,FALSE)</f>
        <v>E31000045</v>
      </c>
      <c r="E5897" s="32" t="s">
        <v>177</v>
      </c>
      <c r="F5897" s="32" t="s">
        <v>158</v>
      </c>
      <c r="G5897" s="57">
        <v>0</v>
      </c>
      <c r="H5897" s="145"/>
      <c r="I5897" s="144">
        <v>0</v>
      </c>
      <c r="J5897" s="146">
        <f t="shared" si="69"/>
        <v>0</v>
      </c>
    </row>
    <row r="5898" spans="1:10" x14ac:dyDescent="0.3">
      <c r="A5898" s="32">
        <v>2015</v>
      </c>
      <c r="B5898" s="32" t="s">
        <v>132</v>
      </c>
      <c r="C5898" s="32" t="str">
        <f>VLOOKUP(B5898,lookup!A:C,3,FALSE)</f>
        <v>Metropolitan Fire Authorities</v>
      </c>
      <c r="D5898" s="32" t="str">
        <f>VLOOKUP(B5898,lookup!A:D,4,FALSE)</f>
        <v>E31000045</v>
      </c>
      <c r="E5898" s="32" t="s">
        <v>178</v>
      </c>
      <c r="F5898" s="32" t="s">
        <v>158</v>
      </c>
      <c r="G5898" s="57">
        <v>0</v>
      </c>
      <c r="H5898" s="145"/>
      <c r="I5898" s="144">
        <v>0</v>
      </c>
      <c r="J5898" s="146">
        <f t="shared" si="69"/>
        <v>0</v>
      </c>
    </row>
    <row r="5899" spans="1:10" x14ac:dyDescent="0.3">
      <c r="A5899" s="32">
        <v>2015</v>
      </c>
      <c r="B5899" s="32" t="s">
        <v>132</v>
      </c>
      <c r="C5899" s="32" t="str">
        <f>VLOOKUP(B5899,lookup!A:C,3,FALSE)</f>
        <v>Metropolitan Fire Authorities</v>
      </c>
      <c r="D5899" s="32" t="str">
        <f>VLOOKUP(B5899,lookup!A:D,4,FALSE)</f>
        <v>E31000045</v>
      </c>
      <c r="E5899" s="32" t="s">
        <v>179</v>
      </c>
      <c r="F5899" s="32" t="s">
        <v>158</v>
      </c>
      <c r="G5899" s="57">
        <v>0</v>
      </c>
      <c r="H5899" s="145"/>
      <c r="I5899" s="144">
        <v>0</v>
      </c>
      <c r="J5899" s="146">
        <f t="shared" si="69"/>
        <v>0</v>
      </c>
    </row>
    <row r="5900" spans="1:10" x14ac:dyDescent="0.3">
      <c r="A5900" s="32">
        <v>2015</v>
      </c>
      <c r="B5900" s="32" t="s">
        <v>132</v>
      </c>
      <c r="C5900" s="32" t="str">
        <f>VLOOKUP(B5900,lookup!A:C,3,FALSE)</f>
        <v>Metropolitan Fire Authorities</v>
      </c>
      <c r="D5900" s="32" t="str">
        <f>VLOOKUP(B5900,lookup!A:D,4,FALSE)</f>
        <v>E31000045</v>
      </c>
      <c r="E5900" s="32" t="s">
        <v>1087</v>
      </c>
      <c r="F5900" s="32" t="s">
        <v>158</v>
      </c>
      <c r="G5900" s="57">
        <v>0</v>
      </c>
      <c r="H5900" s="145"/>
      <c r="I5900" s="144">
        <v>0</v>
      </c>
      <c r="J5900" s="146">
        <f t="shared" si="69"/>
        <v>0</v>
      </c>
    </row>
    <row r="5901" spans="1:10" x14ac:dyDescent="0.3">
      <c r="A5901" s="32">
        <v>2015</v>
      </c>
      <c r="B5901" s="32" t="s">
        <v>132</v>
      </c>
      <c r="C5901" s="32" t="str">
        <f>VLOOKUP(B5901,lookup!A:C,3,FALSE)</f>
        <v>Metropolitan Fire Authorities</v>
      </c>
      <c r="D5901" s="32" t="str">
        <f>VLOOKUP(B5901,lookup!A:D,4,FALSE)</f>
        <v>E31000045</v>
      </c>
      <c r="E5901" s="32" t="s">
        <v>176</v>
      </c>
      <c r="F5901" s="32" t="s">
        <v>158</v>
      </c>
      <c r="G5901" s="57">
        <v>0</v>
      </c>
      <c r="H5901" s="145"/>
      <c r="I5901" s="144">
        <v>0</v>
      </c>
      <c r="J5901" s="146">
        <f t="shared" si="69"/>
        <v>0</v>
      </c>
    </row>
    <row r="5902" spans="1:10" x14ac:dyDescent="0.3">
      <c r="A5902" s="32">
        <v>2015</v>
      </c>
      <c r="B5902" s="32" t="s">
        <v>132</v>
      </c>
      <c r="C5902" s="32" t="str">
        <f>VLOOKUP(B5902,lookup!A:C,3,FALSE)</f>
        <v>Metropolitan Fire Authorities</v>
      </c>
      <c r="D5902" s="32" t="str">
        <f>VLOOKUP(B5902,lookup!A:D,4,FALSE)</f>
        <v>E31000045</v>
      </c>
      <c r="E5902" s="32" t="s">
        <v>175</v>
      </c>
      <c r="F5902" s="32" t="s">
        <v>149</v>
      </c>
      <c r="G5902" s="57">
        <v>40</v>
      </c>
      <c r="H5902" s="145"/>
      <c r="I5902" s="144">
        <v>40</v>
      </c>
      <c r="J5902" s="146">
        <f t="shared" si="69"/>
        <v>0</v>
      </c>
    </row>
    <row r="5903" spans="1:10" x14ac:dyDescent="0.3">
      <c r="A5903" s="32">
        <v>2015</v>
      </c>
      <c r="B5903" s="32" t="s">
        <v>132</v>
      </c>
      <c r="C5903" s="32" t="str">
        <f>VLOOKUP(B5903,lookup!A:C,3,FALSE)</f>
        <v>Metropolitan Fire Authorities</v>
      </c>
      <c r="D5903" s="32" t="str">
        <f>VLOOKUP(B5903,lookup!A:D,4,FALSE)</f>
        <v>E31000045</v>
      </c>
      <c r="E5903" s="32" t="s">
        <v>177</v>
      </c>
      <c r="F5903" s="32" t="s">
        <v>149</v>
      </c>
      <c r="G5903" s="57">
        <v>1</v>
      </c>
      <c r="H5903" s="145"/>
      <c r="I5903" s="144">
        <v>1</v>
      </c>
      <c r="J5903" s="146">
        <f t="shared" si="69"/>
        <v>0</v>
      </c>
    </row>
    <row r="5904" spans="1:10" x14ac:dyDescent="0.3">
      <c r="A5904" s="32">
        <v>2015</v>
      </c>
      <c r="B5904" s="32" t="s">
        <v>132</v>
      </c>
      <c r="C5904" s="32" t="str">
        <f>VLOOKUP(B5904,lookup!A:C,3,FALSE)</f>
        <v>Metropolitan Fire Authorities</v>
      </c>
      <c r="D5904" s="32" t="str">
        <f>VLOOKUP(B5904,lookup!A:D,4,FALSE)</f>
        <v>E31000045</v>
      </c>
      <c r="E5904" s="32" t="s">
        <v>178</v>
      </c>
      <c r="F5904" s="32" t="s">
        <v>149</v>
      </c>
      <c r="G5904" s="57">
        <v>0</v>
      </c>
      <c r="H5904" s="145"/>
      <c r="I5904" s="144">
        <v>0</v>
      </c>
      <c r="J5904" s="146">
        <f t="shared" si="69"/>
        <v>0</v>
      </c>
    </row>
    <row r="5905" spans="1:10" x14ac:dyDescent="0.3">
      <c r="A5905" s="32">
        <v>2015</v>
      </c>
      <c r="B5905" s="32" t="s">
        <v>132</v>
      </c>
      <c r="C5905" s="32" t="str">
        <f>VLOOKUP(B5905,lookup!A:C,3,FALSE)</f>
        <v>Metropolitan Fire Authorities</v>
      </c>
      <c r="D5905" s="32" t="str">
        <f>VLOOKUP(B5905,lookup!A:D,4,FALSE)</f>
        <v>E31000045</v>
      </c>
      <c r="E5905" s="32" t="s">
        <v>179</v>
      </c>
      <c r="F5905" s="32" t="s">
        <v>149</v>
      </c>
      <c r="G5905" s="57">
        <v>0</v>
      </c>
      <c r="H5905" s="145"/>
      <c r="I5905" s="144">
        <v>0</v>
      </c>
      <c r="J5905" s="146">
        <f t="shared" si="69"/>
        <v>0</v>
      </c>
    </row>
    <row r="5906" spans="1:10" x14ac:dyDescent="0.3">
      <c r="A5906" s="32">
        <v>2015</v>
      </c>
      <c r="B5906" s="32" t="s">
        <v>132</v>
      </c>
      <c r="C5906" s="32" t="str">
        <f>VLOOKUP(B5906,lookup!A:C,3,FALSE)</f>
        <v>Metropolitan Fire Authorities</v>
      </c>
      <c r="D5906" s="32" t="str">
        <f>VLOOKUP(B5906,lookup!A:D,4,FALSE)</f>
        <v>E31000045</v>
      </c>
      <c r="E5906" s="32" t="s">
        <v>1087</v>
      </c>
      <c r="F5906" s="32" t="s">
        <v>149</v>
      </c>
      <c r="G5906" s="57">
        <v>0</v>
      </c>
      <c r="H5906" s="145"/>
      <c r="I5906" s="144">
        <v>0</v>
      </c>
      <c r="J5906" s="146">
        <f t="shared" si="69"/>
        <v>0</v>
      </c>
    </row>
    <row r="5907" spans="1:10" x14ac:dyDescent="0.3">
      <c r="A5907" s="32">
        <v>2015</v>
      </c>
      <c r="B5907" s="32" t="s">
        <v>132</v>
      </c>
      <c r="C5907" s="32" t="str">
        <f>VLOOKUP(B5907,lookup!A:C,3,FALSE)</f>
        <v>Metropolitan Fire Authorities</v>
      </c>
      <c r="D5907" s="32" t="str">
        <f>VLOOKUP(B5907,lookup!A:D,4,FALSE)</f>
        <v>E31000045</v>
      </c>
      <c r="E5907" s="32" t="s">
        <v>176</v>
      </c>
      <c r="F5907" s="32" t="s">
        <v>149</v>
      </c>
      <c r="G5907" s="57">
        <v>0</v>
      </c>
      <c r="H5907" s="145"/>
      <c r="I5907" s="144">
        <v>0</v>
      </c>
      <c r="J5907" s="146">
        <f t="shared" si="69"/>
        <v>0</v>
      </c>
    </row>
    <row r="5908" spans="1:10" x14ac:dyDescent="0.3">
      <c r="A5908" s="32">
        <v>2015</v>
      </c>
      <c r="B5908" s="32" t="s">
        <v>132</v>
      </c>
      <c r="C5908" s="32" t="str">
        <f>VLOOKUP(B5908,lookup!A:C,3,FALSE)</f>
        <v>Metropolitan Fire Authorities</v>
      </c>
      <c r="D5908" s="32" t="str">
        <f>VLOOKUP(B5908,lookup!A:D,4,FALSE)</f>
        <v>E31000045</v>
      </c>
      <c r="E5908" s="32" t="s">
        <v>175</v>
      </c>
      <c r="F5908" s="32" t="s">
        <v>150</v>
      </c>
      <c r="G5908" s="57">
        <v>250</v>
      </c>
      <c r="H5908" s="145"/>
      <c r="I5908" s="144">
        <v>250</v>
      </c>
      <c r="J5908" s="146">
        <f t="shared" si="69"/>
        <v>0</v>
      </c>
    </row>
    <row r="5909" spans="1:10" x14ac:dyDescent="0.3">
      <c r="A5909" s="32">
        <v>2015</v>
      </c>
      <c r="B5909" s="32" t="s">
        <v>132</v>
      </c>
      <c r="C5909" s="32" t="str">
        <f>VLOOKUP(B5909,lookup!A:C,3,FALSE)</f>
        <v>Metropolitan Fire Authorities</v>
      </c>
      <c r="D5909" s="32" t="str">
        <f>VLOOKUP(B5909,lookup!A:D,4,FALSE)</f>
        <v>E31000045</v>
      </c>
      <c r="E5909" s="32" t="s">
        <v>177</v>
      </c>
      <c r="F5909" s="32" t="s">
        <v>150</v>
      </c>
      <c r="G5909" s="57">
        <v>1</v>
      </c>
      <c r="H5909" s="145"/>
      <c r="I5909" s="144">
        <v>1</v>
      </c>
      <c r="J5909" s="146">
        <f t="shared" si="69"/>
        <v>0</v>
      </c>
    </row>
    <row r="5910" spans="1:10" x14ac:dyDescent="0.3">
      <c r="A5910" s="32">
        <v>2015</v>
      </c>
      <c r="B5910" s="32" t="s">
        <v>132</v>
      </c>
      <c r="C5910" s="32" t="str">
        <f>VLOOKUP(B5910,lookup!A:C,3,FALSE)</f>
        <v>Metropolitan Fire Authorities</v>
      </c>
      <c r="D5910" s="32" t="str">
        <f>VLOOKUP(B5910,lookup!A:D,4,FALSE)</f>
        <v>E31000045</v>
      </c>
      <c r="E5910" s="32" t="s">
        <v>178</v>
      </c>
      <c r="F5910" s="32" t="s">
        <v>150</v>
      </c>
      <c r="G5910" s="57">
        <v>11</v>
      </c>
      <c r="H5910" s="145"/>
      <c r="I5910" s="144">
        <v>11</v>
      </c>
      <c r="J5910" s="146">
        <f t="shared" si="69"/>
        <v>0</v>
      </c>
    </row>
    <row r="5911" spans="1:10" x14ac:dyDescent="0.3">
      <c r="A5911" s="32">
        <v>2015</v>
      </c>
      <c r="B5911" s="32" t="s">
        <v>132</v>
      </c>
      <c r="C5911" s="32" t="str">
        <f>VLOOKUP(B5911,lookup!A:C,3,FALSE)</f>
        <v>Metropolitan Fire Authorities</v>
      </c>
      <c r="D5911" s="32" t="str">
        <f>VLOOKUP(B5911,lookup!A:D,4,FALSE)</f>
        <v>E31000045</v>
      </c>
      <c r="E5911" s="32" t="s">
        <v>179</v>
      </c>
      <c r="F5911" s="32" t="s">
        <v>150</v>
      </c>
      <c r="G5911" s="57">
        <v>0</v>
      </c>
      <c r="H5911" s="145"/>
      <c r="I5911" s="144">
        <v>0</v>
      </c>
      <c r="J5911" s="146">
        <f t="shared" si="69"/>
        <v>0</v>
      </c>
    </row>
    <row r="5912" spans="1:10" x14ac:dyDescent="0.3">
      <c r="A5912" s="32">
        <v>2015</v>
      </c>
      <c r="B5912" s="32" t="s">
        <v>132</v>
      </c>
      <c r="C5912" s="32" t="str">
        <f>VLOOKUP(B5912,lookup!A:C,3,FALSE)</f>
        <v>Metropolitan Fire Authorities</v>
      </c>
      <c r="D5912" s="32" t="str">
        <f>VLOOKUP(B5912,lookup!A:D,4,FALSE)</f>
        <v>E31000045</v>
      </c>
      <c r="E5912" s="32" t="s">
        <v>1087</v>
      </c>
      <c r="F5912" s="32" t="s">
        <v>150</v>
      </c>
      <c r="G5912" s="57">
        <v>1</v>
      </c>
      <c r="H5912" s="145"/>
      <c r="I5912" s="144">
        <v>1</v>
      </c>
      <c r="J5912" s="146">
        <f t="shared" si="69"/>
        <v>0</v>
      </c>
    </row>
    <row r="5913" spans="1:10" x14ac:dyDescent="0.3">
      <c r="A5913" s="32">
        <v>2015</v>
      </c>
      <c r="B5913" s="32" t="s">
        <v>132</v>
      </c>
      <c r="C5913" s="32" t="str">
        <f>VLOOKUP(B5913,lookup!A:C,3,FALSE)</f>
        <v>Metropolitan Fire Authorities</v>
      </c>
      <c r="D5913" s="32" t="str">
        <f>VLOOKUP(B5913,lookup!A:D,4,FALSE)</f>
        <v>E31000045</v>
      </c>
      <c r="E5913" s="32" t="s">
        <v>176</v>
      </c>
      <c r="F5913" s="32" t="s">
        <v>150</v>
      </c>
      <c r="G5913" s="57">
        <v>0</v>
      </c>
      <c r="H5913" s="145"/>
      <c r="I5913" s="144">
        <v>0</v>
      </c>
      <c r="J5913" s="146">
        <f t="shared" si="69"/>
        <v>0</v>
      </c>
    </row>
    <row r="5914" spans="1:10" x14ac:dyDescent="0.3">
      <c r="A5914" s="32">
        <v>2015</v>
      </c>
      <c r="B5914" s="32" t="s">
        <v>203</v>
      </c>
      <c r="C5914" s="32" t="str">
        <f>VLOOKUP(B5914,lookup!A:C,3,FALSE)</f>
        <v>Non Metropolitan Fire Authorities</v>
      </c>
      <c r="D5914" s="32" t="str">
        <f>VLOOKUP(B5914,lookup!A:D,4,FALSE)</f>
        <v>E31000047</v>
      </c>
      <c r="E5914" s="32" t="s">
        <v>175</v>
      </c>
      <c r="F5914" s="32" t="s">
        <v>157</v>
      </c>
      <c r="G5914" s="57">
        <v>177</v>
      </c>
      <c r="H5914" s="145"/>
      <c r="I5914" s="144">
        <v>177</v>
      </c>
      <c r="J5914" s="146">
        <f t="shared" si="69"/>
        <v>0</v>
      </c>
    </row>
    <row r="5915" spans="1:10" x14ac:dyDescent="0.3">
      <c r="A5915" s="32">
        <v>2015</v>
      </c>
      <c r="B5915" s="32" t="s">
        <v>203</v>
      </c>
      <c r="C5915" s="32" t="str">
        <f>VLOOKUP(B5915,lookup!A:C,3,FALSE)</f>
        <v>Non Metropolitan Fire Authorities</v>
      </c>
      <c r="D5915" s="32" t="str">
        <f>VLOOKUP(B5915,lookup!A:D,4,FALSE)</f>
        <v>E31000047</v>
      </c>
      <c r="E5915" s="32" t="s">
        <v>177</v>
      </c>
      <c r="F5915" s="32" t="s">
        <v>157</v>
      </c>
      <c r="G5915" s="57">
        <v>5</v>
      </c>
      <c r="H5915" s="145"/>
      <c r="I5915" s="144">
        <v>5</v>
      </c>
      <c r="J5915" s="146">
        <f t="shared" si="69"/>
        <v>0</v>
      </c>
    </row>
    <row r="5916" spans="1:10" x14ac:dyDescent="0.3">
      <c r="A5916" s="32">
        <v>2015</v>
      </c>
      <c r="B5916" s="32" t="s">
        <v>203</v>
      </c>
      <c r="C5916" s="32" t="str">
        <f>VLOOKUP(B5916,lookup!A:C,3,FALSE)</f>
        <v>Non Metropolitan Fire Authorities</v>
      </c>
      <c r="D5916" s="32" t="str">
        <f>VLOOKUP(B5916,lookup!A:D,4,FALSE)</f>
        <v>E31000047</v>
      </c>
      <c r="E5916" s="32" t="s">
        <v>178</v>
      </c>
      <c r="F5916" s="32" t="s">
        <v>157</v>
      </c>
      <c r="G5916" s="57">
        <v>0</v>
      </c>
      <c r="H5916" s="145"/>
      <c r="I5916" s="144">
        <v>0</v>
      </c>
      <c r="J5916" s="146">
        <f t="shared" si="69"/>
        <v>0</v>
      </c>
    </row>
    <row r="5917" spans="1:10" x14ac:dyDescent="0.3">
      <c r="A5917" s="32">
        <v>2015</v>
      </c>
      <c r="B5917" s="32" t="s">
        <v>203</v>
      </c>
      <c r="C5917" s="32" t="str">
        <f>VLOOKUP(B5917,lookup!A:C,3,FALSE)</f>
        <v>Non Metropolitan Fire Authorities</v>
      </c>
      <c r="D5917" s="32" t="str">
        <f>VLOOKUP(B5917,lookup!A:D,4,FALSE)</f>
        <v>E31000047</v>
      </c>
      <c r="E5917" s="32" t="s">
        <v>179</v>
      </c>
      <c r="F5917" s="32" t="s">
        <v>157</v>
      </c>
      <c r="G5917" s="57">
        <v>3</v>
      </c>
      <c r="H5917" s="145"/>
      <c r="I5917" s="144">
        <v>3</v>
      </c>
      <c r="J5917" s="146">
        <f t="shared" si="69"/>
        <v>0</v>
      </c>
    </row>
    <row r="5918" spans="1:10" x14ac:dyDescent="0.3">
      <c r="A5918" s="32">
        <v>2015</v>
      </c>
      <c r="B5918" s="32" t="s">
        <v>203</v>
      </c>
      <c r="C5918" s="32" t="str">
        <f>VLOOKUP(B5918,lookup!A:C,3,FALSE)</f>
        <v>Non Metropolitan Fire Authorities</v>
      </c>
      <c r="D5918" s="32" t="str">
        <f>VLOOKUP(B5918,lookup!A:D,4,FALSE)</f>
        <v>E31000047</v>
      </c>
      <c r="E5918" s="32" t="s">
        <v>1087</v>
      </c>
      <c r="F5918" s="32" t="s">
        <v>157</v>
      </c>
      <c r="G5918" s="57">
        <v>0</v>
      </c>
      <c r="H5918" s="145"/>
      <c r="I5918" s="144">
        <v>0</v>
      </c>
      <c r="J5918" s="146">
        <f t="shared" si="69"/>
        <v>0</v>
      </c>
    </row>
    <row r="5919" spans="1:10" x14ac:dyDescent="0.3">
      <c r="A5919" s="32">
        <v>2015</v>
      </c>
      <c r="B5919" s="32" t="s">
        <v>203</v>
      </c>
      <c r="C5919" s="32" t="str">
        <f>VLOOKUP(B5919,lookup!A:C,3,FALSE)</f>
        <v>Non Metropolitan Fire Authorities</v>
      </c>
      <c r="D5919" s="32" t="str">
        <f>VLOOKUP(B5919,lookup!A:D,4,FALSE)</f>
        <v>E31000047</v>
      </c>
      <c r="E5919" s="32" t="s">
        <v>176</v>
      </c>
      <c r="F5919" s="32" t="s">
        <v>157</v>
      </c>
      <c r="G5919" s="57">
        <v>3</v>
      </c>
      <c r="H5919" s="145"/>
      <c r="I5919" s="144">
        <v>3</v>
      </c>
      <c r="J5919" s="146">
        <f t="shared" si="69"/>
        <v>0</v>
      </c>
    </row>
    <row r="5920" spans="1:10" x14ac:dyDescent="0.3">
      <c r="A5920" s="32">
        <v>2015</v>
      </c>
      <c r="B5920" s="32" t="s">
        <v>203</v>
      </c>
      <c r="C5920" s="32" t="str">
        <f>VLOOKUP(B5920,lookup!A:C,3,FALSE)</f>
        <v>Non Metropolitan Fire Authorities</v>
      </c>
      <c r="D5920" s="32" t="str">
        <f>VLOOKUP(B5920,lookup!A:D,4,FALSE)</f>
        <v>E31000047</v>
      </c>
      <c r="E5920" s="32" t="s">
        <v>175</v>
      </c>
      <c r="F5920" s="32" t="s">
        <v>158</v>
      </c>
      <c r="G5920" s="57">
        <v>299</v>
      </c>
      <c r="H5920" s="145"/>
      <c r="I5920" s="144">
        <v>299</v>
      </c>
      <c r="J5920" s="146">
        <f t="shared" si="69"/>
        <v>0</v>
      </c>
    </row>
    <row r="5921" spans="1:10" x14ac:dyDescent="0.3">
      <c r="A5921" s="32">
        <v>2015</v>
      </c>
      <c r="B5921" s="32" t="s">
        <v>203</v>
      </c>
      <c r="C5921" s="32" t="str">
        <f>VLOOKUP(B5921,lookup!A:C,3,FALSE)</f>
        <v>Non Metropolitan Fire Authorities</v>
      </c>
      <c r="D5921" s="32" t="str">
        <f>VLOOKUP(B5921,lookup!A:D,4,FALSE)</f>
        <v>E31000047</v>
      </c>
      <c r="E5921" s="32" t="s">
        <v>177</v>
      </c>
      <c r="F5921" s="32" t="s">
        <v>158</v>
      </c>
      <c r="G5921" s="57">
        <v>3</v>
      </c>
      <c r="H5921" s="145"/>
      <c r="I5921" s="144">
        <v>3</v>
      </c>
      <c r="J5921" s="146">
        <f t="shared" si="69"/>
        <v>0</v>
      </c>
    </row>
    <row r="5922" spans="1:10" x14ac:dyDescent="0.3">
      <c r="A5922" s="32">
        <v>2015</v>
      </c>
      <c r="B5922" s="32" t="s">
        <v>203</v>
      </c>
      <c r="C5922" s="32" t="str">
        <f>VLOOKUP(B5922,lookup!A:C,3,FALSE)</f>
        <v>Non Metropolitan Fire Authorities</v>
      </c>
      <c r="D5922" s="32" t="str">
        <f>VLOOKUP(B5922,lookup!A:D,4,FALSE)</f>
        <v>E31000047</v>
      </c>
      <c r="E5922" s="32" t="s">
        <v>178</v>
      </c>
      <c r="F5922" s="32" t="s">
        <v>158</v>
      </c>
      <c r="G5922" s="57">
        <v>0</v>
      </c>
      <c r="H5922" s="145"/>
      <c r="I5922" s="144">
        <v>0</v>
      </c>
      <c r="J5922" s="146">
        <f t="shared" si="69"/>
        <v>0</v>
      </c>
    </row>
    <row r="5923" spans="1:10" x14ac:dyDescent="0.3">
      <c r="A5923" s="32">
        <v>2015</v>
      </c>
      <c r="B5923" s="32" t="s">
        <v>203</v>
      </c>
      <c r="C5923" s="32" t="str">
        <f>VLOOKUP(B5923,lookup!A:C,3,FALSE)</f>
        <v>Non Metropolitan Fire Authorities</v>
      </c>
      <c r="D5923" s="32" t="str">
        <f>VLOOKUP(B5923,lookup!A:D,4,FALSE)</f>
        <v>E31000047</v>
      </c>
      <c r="E5923" s="32" t="s">
        <v>179</v>
      </c>
      <c r="F5923" s="32" t="s">
        <v>158</v>
      </c>
      <c r="G5923" s="57">
        <v>1</v>
      </c>
      <c r="H5923" s="145"/>
      <c r="I5923" s="144">
        <v>1</v>
      </c>
      <c r="J5923" s="146">
        <f t="shared" si="69"/>
        <v>0</v>
      </c>
    </row>
    <row r="5924" spans="1:10" x14ac:dyDescent="0.3">
      <c r="A5924" s="32">
        <v>2015</v>
      </c>
      <c r="B5924" s="32" t="s">
        <v>203</v>
      </c>
      <c r="C5924" s="32" t="str">
        <f>VLOOKUP(B5924,lookup!A:C,3,FALSE)</f>
        <v>Non Metropolitan Fire Authorities</v>
      </c>
      <c r="D5924" s="32" t="str">
        <f>VLOOKUP(B5924,lookup!A:D,4,FALSE)</f>
        <v>E31000047</v>
      </c>
      <c r="E5924" s="32" t="s">
        <v>1087</v>
      </c>
      <c r="F5924" s="32" t="s">
        <v>158</v>
      </c>
      <c r="G5924" s="57">
        <v>1</v>
      </c>
      <c r="H5924" s="145"/>
      <c r="I5924" s="144">
        <v>1</v>
      </c>
      <c r="J5924" s="146">
        <f t="shared" si="69"/>
        <v>0</v>
      </c>
    </row>
    <row r="5925" spans="1:10" x14ac:dyDescent="0.3">
      <c r="A5925" s="32">
        <v>2015</v>
      </c>
      <c r="B5925" s="32" t="s">
        <v>203</v>
      </c>
      <c r="C5925" s="32" t="str">
        <f>VLOOKUP(B5925,lookup!A:C,3,FALSE)</f>
        <v>Non Metropolitan Fire Authorities</v>
      </c>
      <c r="D5925" s="32" t="str">
        <f>VLOOKUP(B5925,lookup!A:D,4,FALSE)</f>
        <v>E31000047</v>
      </c>
      <c r="E5925" s="32" t="s">
        <v>176</v>
      </c>
      <c r="F5925" s="32" t="s">
        <v>158</v>
      </c>
      <c r="G5925" s="57">
        <v>12</v>
      </c>
      <c r="H5925" s="145"/>
      <c r="I5925" s="144">
        <v>12</v>
      </c>
      <c r="J5925" s="146">
        <f t="shared" si="69"/>
        <v>0</v>
      </c>
    </row>
    <row r="5926" spans="1:10" x14ac:dyDescent="0.3">
      <c r="A5926" s="32">
        <v>2015</v>
      </c>
      <c r="B5926" s="32" t="s">
        <v>203</v>
      </c>
      <c r="C5926" s="32" t="str">
        <f>VLOOKUP(B5926,lookup!A:C,3,FALSE)</f>
        <v>Non Metropolitan Fire Authorities</v>
      </c>
      <c r="D5926" s="32" t="str">
        <f>VLOOKUP(B5926,lookup!A:D,4,FALSE)</f>
        <v>E31000047</v>
      </c>
      <c r="E5926" s="32" t="s">
        <v>175</v>
      </c>
      <c r="F5926" s="32" t="s">
        <v>149</v>
      </c>
      <c r="G5926" s="57">
        <v>18</v>
      </c>
      <c r="H5926" s="145"/>
      <c r="I5926" s="144">
        <v>18</v>
      </c>
      <c r="J5926" s="146">
        <f t="shared" si="69"/>
        <v>0</v>
      </c>
    </row>
    <row r="5927" spans="1:10" x14ac:dyDescent="0.3">
      <c r="A5927" s="32">
        <v>2015</v>
      </c>
      <c r="B5927" s="32" t="s">
        <v>203</v>
      </c>
      <c r="C5927" s="32" t="str">
        <f>VLOOKUP(B5927,lookup!A:C,3,FALSE)</f>
        <v>Non Metropolitan Fire Authorities</v>
      </c>
      <c r="D5927" s="32" t="str">
        <f>VLOOKUP(B5927,lookup!A:D,4,FALSE)</f>
        <v>E31000047</v>
      </c>
      <c r="E5927" s="32" t="s">
        <v>177</v>
      </c>
      <c r="F5927" s="32" t="s">
        <v>149</v>
      </c>
      <c r="G5927" s="57">
        <v>0</v>
      </c>
      <c r="H5927" s="145"/>
      <c r="I5927" s="144">
        <v>0</v>
      </c>
      <c r="J5927" s="146">
        <f t="shared" si="69"/>
        <v>0</v>
      </c>
    </row>
    <row r="5928" spans="1:10" x14ac:dyDescent="0.3">
      <c r="A5928" s="32">
        <v>2015</v>
      </c>
      <c r="B5928" s="32" t="s">
        <v>203</v>
      </c>
      <c r="C5928" s="32" t="str">
        <f>VLOOKUP(B5928,lookup!A:C,3,FALSE)</f>
        <v>Non Metropolitan Fire Authorities</v>
      </c>
      <c r="D5928" s="32" t="str">
        <f>VLOOKUP(B5928,lookup!A:D,4,FALSE)</f>
        <v>E31000047</v>
      </c>
      <c r="E5928" s="32" t="s">
        <v>178</v>
      </c>
      <c r="F5928" s="32" t="s">
        <v>149</v>
      </c>
      <c r="G5928" s="57">
        <v>0</v>
      </c>
      <c r="H5928" s="145"/>
      <c r="I5928" s="144">
        <v>0</v>
      </c>
      <c r="J5928" s="146">
        <f t="shared" si="69"/>
        <v>0</v>
      </c>
    </row>
    <row r="5929" spans="1:10" x14ac:dyDescent="0.3">
      <c r="A5929" s="32">
        <v>2015</v>
      </c>
      <c r="B5929" s="32" t="s">
        <v>203</v>
      </c>
      <c r="C5929" s="32" t="str">
        <f>VLOOKUP(B5929,lookup!A:C,3,FALSE)</f>
        <v>Non Metropolitan Fire Authorities</v>
      </c>
      <c r="D5929" s="32" t="str">
        <f>VLOOKUP(B5929,lookup!A:D,4,FALSE)</f>
        <v>E31000047</v>
      </c>
      <c r="E5929" s="32" t="s">
        <v>179</v>
      </c>
      <c r="F5929" s="32" t="s">
        <v>149</v>
      </c>
      <c r="G5929" s="57">
        <v>0</v>
      </c>
      <c r="H5929" s="145"/>
      <c r="I5929" s="144">
        <v>0</v>
      </c>
      <c r="J5929" s="146">
        <f t="shared" si="69"/>
        <v>0</v>
      </c>
    </row>
    <row r="5930" spans="1:10" x14ac:dyDescent="0.3">
      <c r="A5930" s="32">
        <v>2015</v>
      </c>
      <c r="B5930" s="32" t="s">
        <v>203</v>
      </c>
      <c r="C5930" s="32" t="str">
        <f>VLOOKUP(B5930,lookup!A:C,3,FALSE)</f>
        <v>Non Metropolitan Fire Authorities</v>
      </c>
      <c r="D5930" s="32" t="str">
        <f>VLOOKUP(B5930,lookup!A:D,4,FALSE)</f>
        <v>E31000047</v>
      </c>
      <c r="E5930" s="32" t="s">
        <v>1087</v>
      </c>
      <c r="F5930" s="32" t="s">
        <v>149</v>
      </c>
      <c r="G5930" s="57">
        <v>0</v>
      </c>
      <c r="H5930" s="145"/>
      <c r="I5930" s="144">
        <v>0</v>
      </c>
      <c r="J5930" s="146">
        <f t="shared" si="69"/>
        <v>0</v>
      </c>
    </row>
    <row r="5931" spans="1:10" x14ac:dyDescent="0.3">
      <c r="A5931" s="32">
        <v>2015</v>
      </c>
      <c r="B5931" s="32" t="s">
        <v>203</v>
      </c>
      <c r="C5931" s="32" t="str">
        <f>VLOOKUP(B5931,lookup!A:C,3,FALSE)</f>
        <v>Non Metropolitan Fire Authorities</v>
      </c>
      <c r="D5931" s="32" t="str">
        <f>VLOOKUP(B5931,lookup!A:D,4,FALSE)</f>
        <v>E31000047</v>
      </c>
      <c r="E5931" s="32" t="s">
        <v>176</v>
      </c>
      <c r="F5931" s="32" t="s">
        <v>149</v>
      </c>
      <c r="G5931" s="57">
        <v>4</v>
      </c>
      <c r="H5931" s="145"/>
      <c r="I5931" s="144">
        <v>4</v>
      </c>
      <c r="J5931" s="146">
        <f t="shared" si="69"/>
        <v>0</v>
      </c>
    </row>
    <row r="5932" spans="1:10" x14ac:dyDescent="0.3">
      <c r="A5932" s="32">
        <v>2015</v>
      </c>
      <c r="B5932" s="32" t="s">
        <v>203</v>
      </c>
      <c r="C5932" s="32" t="str">
        <f>VLOOKUP(B5932,lookup!A:C,3,FALSE)</f>
        <v>Non Metropolitan Fire Authorities</v>
      </c>
      <c r="D5932" s="32" t="str">
        <f>VLOOKUP(B5932,lookup!A:D,4,FALSE)</f>
        <v>E31000047</v>
      </c>
      <c r="E5932" s="32" t="s">
        <v>175</v>
      </c>
      <c r="F5932" s="32" t="s">
        <v>150</v>
      </c>
      <c r="G5932" s="57">
        <v>81</v>
      </c>
      <c r="H5932" s="145"/>
      <c r="I5932" s="144">
        <v>81</v>
      </c>
      <c r="J5932" s="146">
        <f t="shared" si="69"/>
        <v>0</v>
      </c>
    </row>
    <row r="5933" spans="1:10" x14ac:dyDescent="0.3">
      <c r="A5933" s="32">
        <v>2015</v>
      </c>
      <c r="B5933" s="32" t="s">
        <v>203</v>
      </c>
      <c r="C5933" s="32" t="str">
        <f>VLOOKUP(B5933,lookup!A:C,3,FALSE)</f>
        <v>Non Metropolitan Fire Authorities</v>
      </c>
      <c r="D5933" s="32" t="str">
        <f>VLOOKUP(B5933,lookup!A:D,4,FALSE)</f>
        <v>E31000047</v>
      </c>
      <c r="E5933" s="32" t="s">
        <v>177</v>
      </c>
      <c r="F5933" s="32" t="s">
        <v>150</v>
      </c>
      <c r="G5933" s="57">
        <v>2</v>
      </c>
      <c r="H5933" s="145"/>
      <c r="I5933" s="144">
        <v>2</v>
      </c>
      <c r="J5933" s="146">
        <f t="shared" si="69"/>
        <v>0</v>
      </c>
    </row>
    <row r="5934" spans="1:10" x14ac:dyDescent="0.3">
      <c r="A5934" s="32">
        <v>2015</v>
      </c>
      <c r="B5934" s="32" t="s">
        <v>203</v>
      </c>
      <c r="C5934" s="32" t="str">
        <f>VLOOKUP(B5934,lookup!A:C,3,FALSE)</f>
        <v>Non Metropolitan Fire Authorities</v>
      </c>
      <c r="D5934" s="32" t="str">
        <f>VLOOKUP(B5934,lookup!A:D,4,FALSE)</f>
        <v>E31000047</v>
      </c>
      <c r="E5934" s="32" t="s">
        <v>178</v>
      </c>
      <c r="F5934" s="32" t="s">
        <v>150</v>
      </c>
      <c r="G5934" s="57">
        <v>0</v>
      </c>
      <c r="H5934" s="145"/>
      <c r="I5934" s="144">
        <v>0</v>
      </c>
      <c r="J5934" s="146">
        <f t="shared" si="69"/>
        <v>0</v>
      </c>
    </row>
    <row r="5935" spans="1:10" x14ac:dyDescent="0.3">
      <c r="A5935" s="32">
        <v>2015</v>
      </c>
      <c r="B5935" s="32" t="s">
        <v>203</v>
      </c>
      <c r="C5935" s="32" t="str">
        <f>VLOOKUP(B5935,lookup!A:C,3,FALSE)</f>
        <v>Non Metropolitan Fire Authorities</v>
      </c>
      <c r="D5935" s="32" t="str">
        <f>VLOOKUP(B5935,lookup!A:D,4,FALSE)</f>
        <v>E31000047</v>
      </c>
      <c r="E5935" s="32" t="s">
        <v>179</v>
      </c>
      <c r="F5935" s="32" t="s">
        <v>150</v>
      </c>
      <c r="G5935" s="57">
        <v>0</v>
      </c>
      <c r="H5935" s="145"/>
      <c r="I5935" s="144">
        <v>0</v>
      </c>
      <c r="J5935" s="146">
        <f t="shared" si="69"/>
        <v>0</v>
      </c>
    </row>
    <row r="5936" spans="1:10" x14ac:dyDescent="0.3">
      <c r="A5936" s="32">
        <v>2015</v>
      </c>
      <c r="B5936" s="32" t="s">
        <v>203</v>
      </c>
      <c r="C5936" s="32" t="str">
        <f>VLOOKUP(B5936,lookup!A:C,3,FALSE)</f>
        <v>Non Metropolitan Fire Authorities</v>
      </c>
      <c r="D5936" s="32" t="str">
        <f>VLOOKUP(B5936,lookup!A:D,4,FALSE)</f>
        <v>E31000047</v>
      </c>
      <c r="E5936" s="32" t="s">
        <v>1087</v>
      </c>
      <c r="F5936" s="32" t="s">
        <v>150</v>
      </c>
      <c r="G5936" s="57">
        <v>1</v>
      </c>
      <c r="H5936" s="145"/>
      <c r="I5936" s="144">
        <v>1</v>
      </c>
      <c r="J5936" s="146">
        <f t="shared" si="69"/>
        <v>0</v>
      </c>
    </row>
    <row r="5937" spans="1:10" x14ac:dyDescent="0.3">
      <c r="A5937" s="32">
        <v>2015</v>
      </c>
      <c r="B5937" s="32" t="s">
        <v>203</v>
      </c>
      <c r="C5937" s="32" t="str">
        <f>VLOOKUP(B5937,lookup!A:C,3,FALSE)</f>
        <v>Non Metropolitan Fire Authorities</v>
      </c>
      <c r="D5937" s="32" t="str">
        <f>VLOOKUP(B5937,lookup!A:D,4,FALSE)</f>
        <v>E31000047</v>
      </c>
      <c r="E5937" s="32" t="s">
        <v>176</v>
      </c>
      <c r="F5937" s="32" t="s">
        <v>150</v>
      </c>
      <c r="G5937" s="57">
        <v>24</v>
      </c>
      <c r="H5937" s="145"/>
      <c r="I5937" s="144">
        <v>24</v>
      </c>
      <c r="J5937" s="146">
        <f t="shared" si="69"/>
        <v>0</v>
      </c>
    </row>
    <row r="5938" spans="1:10" x14ac:dyDescent="0.3">
      <c r="A5938" s="58">
        <v>2014</v>
      </c>
      <c r="B5938" s="58" t="s">
        <v>0</v>
      </c>
      <c r="C5938" s="58" t="str">
        <f>VLOOKUP(B5938,lookup!A:C,3,FALSE)</f>
        <v>Non Metropolitan Fire Authorities</v>
      </c>
      <c r="D5938" s="58" t="str">
        <f>VLOOKUP(B5938,lookup!A:D,4,FALSE)</f>
        <v>E31000001</v>
      </c>
      <c r="E5938" s="58" t="s">
        <v>175</v>
      </c>
      <c r="F5938" s="58" t="s">
        <v>157</v>
      </c>
      <c r="G5938" s="59">
        <v>534</v>
      </c>
      <c r="H5938" s="145"/>
      <c r="I5938" s="144">
        <v>534</v>
      </c>
      <c r="J5938" s="146">
        <f t="shared" si="69"/>
        <v>0</v>
      </c>
    </row>
    <row r="5939" spans="1:10" x14ac:dyDescent="0.3">
      <c r="A5939" s="58">
        <v>2014</v>
      </c>
      <c r="B5939" s="58" t="s">
        <v>0</v>
      </c>
      <c r="C5939" s="58" t="str">
        <f>VLOOKUP(B5939,lookup!A:C,3,FALSE)</f>
        <v>Non Metropolitan Fire Authorities</v>
      </c>
      <c r="D5939" s="58" t="str">
        <f>VLOOKUP(B5939,lookup!A:D,4,FALSE)</f>
        <v>E31000001</v>
      </c>
      <c r="E5939" s="58" t="s">
        <v>177</v>
      </c>
      <c r="F5939" s="58" t="s">
        <v>157</v>
      </c>
      <c r="G5939" s="59">
        <v>9</v>
      </c>
      <c r="H5939" s="145"/>
      <c r="I5939" s="144">
        <v>9</v>
      </c>
      <c r="J5939" s="146">
        <f t="shared" si="69"/>
        <v>0</v>
      </c>
    </row>
    <row r="5940" spans="1:10" x14ac:dyDescent="0.3">
      <c r="A5940" s="58">
        <v>2014</v>
      </c>
      <c r="B5940" s="58" t="s">
        <v>0</v>
      </c>
      <c r="C5940" s="58" t="str">
        <f>VLOOKUP(B5940,lookup!A:C,3,FALSE)</f>
        <v>Non Metropolitan Fire Authorities</v>
      </c>
      <c r="D5940" s="58" t="str">
        <f>VLOOKUP(B5940,lookup!A:D,4,FALSE)</f>
        <v>E31000001</v>
      </c>
      <c r="E5940" s="58" t="s">
        <v>178</v>
      </c>
      <c r="F5940" s="58" t="s">
        <v>157</v>
      </c>
      <c r="G5940" s="59">
        <v>0</v>
      </c>
      <c r="H5940" s="145"/>
      <c r="I5940" s="144">
        <v>0</v>
      </c>
      <c r="J5940" s="146">
        <f t="shared" si="69"/>
        <v>0</v>
      </c>
    </row>
    <row r="5941" spans="1:10" x14ac:dyDescent="0.3">
      <c r="A5941" s="58">
        <v>2014</v>
      </c>
      <c r="B5941" s="58" t="s">
        <v>0</v>
      </c>
      <c r="C5941" s="58" t="str">
        <f>VLOOKUP(B5941,lookup!A:C,3,FALSE)</f>
        <v>Non Metropolitan Fire Authorities</v>
      </c>
      <c r="D5941" s="58" t="str">
        <f>VLOOKUP(B5941,lookup!A:D,4,FALSE)</f>
        <v>E31000001</v>
      </c>
      <c r="E5941" s="58" t="s">
        <v>179</v>
      </c>
      <c r="F5941" s="58" t="s">
        <v>157</v>
      </c>
      <c r="G5941" s="59">
        <v>5</v>
      </c>
      <c r="H5941" s="145"/>
      <c r="I5941" s="144">
        <v>5</v>
      </c>
      <c r="J5941" s="146">
        <f t="shared" si="69"/>
        <v>0</v>
      </c>
    </row>
    <row r="5942" spans="1:10" x14ac:dyDescent="0.3">
      <c r="A5942" s="58">
        <v>2014</v>
      </c>
      <c r="B5942" s="58" t="s">
        <v>0</v>
      </c>
      <c r="C5942" s="58" t="str">
        <f>VLOOKUP(B5942,lookup!A:C,3,FALSE)</f>
        <v>Non Metropolitan Fire Authorities</v>
      </c>
      <c r="D5942" s="58" t="str">
        <f>VLOOKUP(B5942,lookup!A:D,4,FALSE)</f>
        <v>E31000001</v>
      </c>
      <c r="E5942" s="32" t="s">
        <v>1087</v>
      </c>
      <c r="F5942" s="58" t="s">
        <v>157</v>
      </c>
      <c r="G5942" s="59">
        <v>1</v>
      </c>
      <c r="H5942" s="145"/>
      <c r="I5942" s="144">
        <v>1</v>
      </c>
      <c r="J5942" s="146">
        <f t="shared" si="69"/>
        <v>0</v>
      </c>
    </row>
    <row r="5943" spans="1:10" x14ac:dyDescent="0.3">
      <c r="A5943" s="58">
        <v>2014</v>
      </c>
      <c r="B5943" s="58" t="s">
        <v>0</v>
      </c>
      <c r="C5943" s="58" t="str">
        <f>VLOOKUP(B5943,lookup!A:C,3,FALSE)</f>
        <v>Non Metropolitan Fire Authorities</v>
      </c>
      <c r="D5943" s="58" t="str">
        <f>VLOOKUP(B5943,lookup!A:D,4,FALSE)</f>
        <v>E31000001</v>
      </c>
      <c r="E5943" s="58" t="s">
        <v>176</v>
      </c>
      <c r="F5943" s="58" t="s">
        <v>157</v>
      </c>
      <c r="G5943" s="59">
        <v>30</v>
      </c>
      <c r="H5943" s="145"/>
      <c r="I5943" s="144">
        <v>30</v>
      </c>
      <c r="J5943" s="146">
        <f t="shared" si="69"/>
        <v>0</v>
      </c>
    </row>
    <row r="5944" spans="1:10" x14ac:dyDescent="0.3">
      <c r="A5944" s="58">
        <v>2014</v>
      </c>
      <c r="B5944" s="58" t="s">
        <v>0</v>
      </c>
      <c r="C5944" s="58" t="str">
        <f>VLOOKUP(B5944,lookup!A:C,3,FALSE)</f>
        <v>Non Metropolitan Fire Authorities</v>
      </c>
      <c r="D5944" s="58" t="str">
        <f>VLOOKUP(B5944,lookup!A:D,4,FALSE)</f>
        <v>E31000001</v>
      </c>
      <c r="E5944" s="58" t="s">
        <v>175</v>
      </c>
      <c r="F5944" s="58" t="s">
        <v>158</v>
      </c>
      <c r="G5944" s="59">
        <v>238</v>
      </c>
      <c r="H5944" s="145"/>
      <c r="I5944" s="144">
        <v>238</v>
      </c>
      <c r="J5944" s="146">
        <f t="shared" si="69"/>
        <v>0</v>
      </c>
    </row>
    <row r="5945" spans="1:10" x14ac:dyDescent="0.3">
      <c r="A5945" s="58">
        <v>2014</v>
      </c>
      <c r="B5945" s="58" t="s">
        <v>0</v>
      </c>
      <c r="C5945" s="58" t="str">
        <f>VLOOKUP(B5945,lookup!A:C,3,FALSE)</f>
        <v>Non Metropolitan Fire Authorities</v>
      </c>
      <c r="D5945" s="58" t="str">
        <f>VLOOKUP(B5945,lookup!A:D,4,FALSE)</f>
        <v>E31000001</v>
      </c>
      <c r="E5945" s="58" t="s">
        <v>177</v>
      </c>
      <c r="F5945" s="58" t="s">
        <v>158</v>
      </c>
      <c r="G5945" s="59">
        <v>0</v>
      </c>
      <c r="H5945" s="145"/>
      <c r="I5945" s="144">
        <v>0</v>
      </c>
      <c r="J5945" s="146">
        <f t="shared" si="69"/>
        <v>0</v>
      </c>
    </row>
    <row r="5946" spans="1:10" x14ac:dyDescent="0.3">
      <c r="A5946" s="58">
        <v>2014</v>
      </c>
      <c r="B5946" s="58" t="s">
        <v>0</v>
      </c>
      <c r="C5946" s="58" t="str">
        <f>VLOOKUP(B5946,lookup!A:C,3,FALSE)</f>
        <v>Non Metropolitan Fire Authorities</v>
      </c>
      <c r="D5946" s="58" t="str">
        <f>VLOOKUP(B5946,lookup!A:D,4,FALSE)</f>
        <v>E31000001</v>
      </c>
      <c r="E5946" s="58" t="s">
        <v>178</v>
      </c>
      <c r="F5946" s="58" t="s">
        <v>158</v>
      </c>
      <c r="G5946" s="59">
        <v>0</v>
      </c>
      <c r="H5946" s="145"/>
      <c r="I5946" s="144">
        <v>0</v>
      </c>
      <c r="J5946" s="146">
        <f t="shared" si="69"/>
        <v>0</v>
      </c>
    </row>
    <row r="5947" spans="1:10" x14ac:dyDescent="0.3">
      <c r="A5947" s="58">
        <v>2014</v>
      </c>
      <c r="B5947" s="58" t="s">
        <v>0</v>
      </c>
      <c r="C5947" s="58" t="str">
        <f>VLOOKUP(B5947,lookup!A:C,3,FALSE)</f>
        <v>Non Metropolitan Fire Authorities</v>
      </c>
      <c r="D5947" s="58" t="str">
        <f>VLOOKUP(B5947,lookup!A:D,4,FALSE)</f>
        <v>E31000001</v>
      </c>
      <c r="E5947" s="58" t="s">
        <v>179</v>
      </c>
      <c r="F5947" s="58" t="s">
        <v>158</v>
      </c>
      <c r="G5947" s="59">
        <v>0</v>
      </c>
      <c r="H5947" s="145"/>
      <c r="I5947" s="144">
        <v>0</v>
      </c>
      <c r="J5947" s="146">
        <f t="shared" si="69"/>
        <v>0</v>
      </c>
    </row>
    <row r="5948" spans="1:10" x14ac:dyDescent="0.3">
      <c r="A5948" s="58">
        <v>2014</v>
      </c>
      <c r="B5948" s="58" t="s">
        <v>0</v>
      </c>
      <c r="C5948" s="58" t="str">
        <f>VLOOKUP(B5948,lookup!A:C,3,FALSE)</f>
        <v>Non Metropolitan Fire Authorities</v>
      </c>
      <c r="D5948" s="58" t="str">
        <f>VLOOKUP(B5948,lookup!A:D,4,FALSE)</f>
        <v>E31000001</v>
      </c>
      <c r="E5948" s="32" t="s">
        <v>1087</v>
      </c>
      <c r="F5948" s="58" t="s">
        <v>158</v>
      </c>
      <c r="G5948" s="59">
        <v>1</v>
      </c>
      <c r="H5948" s="145"/>
      <c r="I5948" s="144">
        <v>1</v>
      </c>
      <c r="J5948" s="146">
        <f t="shared" si="69"/>
        <v>0</v>
      </c>
    </row>
    <row r="5949" spans="1:10" x14ac:dyDescent="0.3">
      <c r="A5949" s="58">
        <v>2014</v>
      </c>
      <c r="B5949" s="58" t="s">
        <v>0</v>
      </c>
      <c r="C5949" s="58" t="str">
        <f>VLOOKUP(B5949,lookup!A:C,3,FALSE)</f>
        <v>Non Metropolitan Fire Authorities</v>
      </c>
      <c r="D5949" s="58" t="str">
        <f>VLOOKUP(B5949,lookup!A:D,4,FALSE)</f>
        <v>E31000001</v>
      </c>
      <c r="E5949" s="58" t="s">
        <v>176</v>
      </c>
      <c r="F5949" s="58" t="s">
        <v>158</v>
      </c>
      <c r="G5949" s="59">
        <v>6</v>
      </c>
      <c r="H5949" s="145"/>
      <c r="I5949" s="144">
        <v>6</v>
      </c>
      <c r="J5949" s="146">
        <f t="shared" si="69"/>
        <v>0</v>
      </c>
    </row>
    <row r="5950" spans="1:10" x14ac:dyDescent="0.3">
      <c r="A5950" s="58">
        <v>2014</v>
      </c>
      <c r="B5950" s="58" t="s">
        <v>0</v>
      </c>
      <c r="C5950" s="58" t="str">
        <f>VLOOKUP(B5950,lookup!A:C,3,FALSE)</f>
        <v>Non Metropolitan Fire Authorities</v>
      </c>
      <c r="D5950" s="58" t="str">
        <f>VLOOKUP(B5950,lookup!A:D,4,FALSE)</f>
        <v>E31000001</v>
      </c>
      <c r="E5950" s="58" t="s">
        <v>175</v>
      </c>
      <c r="F5950" s="58" t="s">
        <v>149</v>
      </c>
      <c r="G5950" s="59">
        <v>28</v>
      </c>
      <c r="H5950" s="145"/>
      <c r="I5950" s="144">
        <v>28</v>
      </c>
      <c r="J5950" s="146">
        <f t="shared" si="69"/>
        <v>0</v>
      </c>
    </row>
    <row r="5951" spans="1:10" x14ac:dyDescent="0.3">
      <c r="A5951" s="58">
        <v>2014</v>
      </c>
      <c r="B5951" s="58" t="s">
        <v>0</v>
      </c>
      <c r="C5951" s="58" t="str">
        <f>VLOOKUP(B5951,lookup!A:C,3,FALSE)</f>
        <v>Non Metropolitan Fire Authorities</v>
      </c>
      <c r="D5951" s="58" t="str">
        <f>VLOOKUP(B5951,lookup!A:D,4,FALSE)</f>
        <v>E31000001</v>
      </c>
      <c r="E5951" s="58" t="s">
        <v>177</v>
      </c>
      <c r="F5951" s="58" t="s">
        <v>149</v>
      </c>
      <c r="G5951" s="59">
        <v>0</v>
      </c>
      <c r="H5951" s="145"/>
      <c r="I5951" s="144">
        <v>0</v>
      </c>
      <c r="J5951" s="146">
        <f t="shared" si="69"/>
        <v>0</v>
      </c>
    </row>
    <row r="5952" spans="1:10" x14ac:dyDescent="0.3">
      <c r="A5952" s="58">
        <v>2014</v>
      </c>
      <c r="B5952" s="58" t="s">
        <v>0</v>
      </c>
      <c r="C5952" s="58" t="str">
        <f>VLOOKUP(B5952,lookup!A:C,3,FALSE)</f>
        <v>Non Metropolitan Fire Authorities</v>
      </c>
      <c r="D5952" s="58" t="str">
        <f>VLOOKUP(B5952,lookup!A:D,4,FALSE)</f>
        <v>E31000001</v>
      </c>
      <c r="E5952" s="58" t="s">
        <v>178</v>
      </c>
      <c r="F5952" s="58" t="s">
        <v>149</v>
      </c>
      <c r="G5952" s="59">
        <v>0</v>
      </c>
      <c r="H5952" s="145"/>
      <c r="I5952" s="144">
        <v>0</v>
      </c>
      <c r="J5952" s="146">
        <f t="shared" si="69"/>
        <v>0</v>
      </c>
    </row>
    <row r="5953" spans="1:10" x14ac:dyDescent="0.3">
      <c r="A5953" s="58">
        <v>2014</v>
      </c>
      <c r="B5953" s="58" t="s">
        <v>0</v>
      </c>
      <c r="C5953" s="58" t="str">
        <f>VLOOKUP(B5953,lookup!A:C,3,FALSE)</f>
        <v>Non Metropolitan Fire Authorities</v>
      </c>
      <c r="D5953" s="58" t="str">
        <f>VLOOKUP(B5953,lookup!A:D,4,FALSE)</f>
        <v>E31000001</v>
      </c>
      <c r="E5953" s="58" t="s">
        <v>179</v>
      </c>
      <c r="F5953" s="58" t="s">
        <v>149</v>
      </c>
      <c r="G5953" s="59">
        <v>0</v>
      </c>
      <c r="H5953" s="145"/>
      <c r="I5953" s="144">
        <v>0</v>
      </c>
      <c r="J5953" s="146">
        <f t="shared" si="69"/>
        <v>0</v>
      </c>
    </row>
    <row r="5954" spans="1:10" x14ac:dyDescent="0.3">
      <c r="A5954" s="58">
        <v>2014</v>
      </c>
      <c r="B5954" s="58" t="s">
        <v>0</v>
      </c>
      <c r="C5954" s="58" t="str">
        <f>VLOOKUP(B5954,lookup!A:C,3,FALSE)</f>
        <v>Non Metropolitan Fire Authorities</v>
      </c>
      <c r="D5954" s="58" t="str">
        <f>VLOOKUP(B5954,lookup!A:D,4,FALSE)</f>
        <v>E31000001</v>
      </c>
      <c r="E5954" s="32" t="s">
        <v>1087</v>
      </c>
      <c r="F5954" s="58" t="s">
        <v>149</v>
      </c>
      <c r="G5954" s="59">
        <v>0</v>
      </c>
      <c r="H5954" s="145"/>
      <c r="I5954" s="144">
        <v>0</v>
      </c>
      <c r="J5954" s="146">
        <f t="shared" si="69"/>
        <v>0</v>
      </c>
    </row>
    <row r="5955" spans="1:10" x14ac:dyDescent="0.3">
      <c r="A5955" s="58">
        <v>2014</v>
      </c>
      <c r="B5955" s="58" t="s">
        <v>0</v>
      </c>
      <c r="C5955" s="58" t="str">
        <f>VLOOKUP(B5955,lookup!A:C,3,FALSE)</f>
        <v>Non Metropolitan Fire Authorities</v>
      </c>
      <c r="D5955" s="58" t="str">
        <f>VLOOKUP(B5955,lookup!A:D,4,FALSE)</f>
        <v>E31000001</v>
      </c>
      <c r="E5955" s="58" t="s">
        <v>176</v>
      </c>
      <c r="F5955" s="58" t="s">
        <v>149</v>
      </c>
      <c r="G5955" s="59">
        <v>5</v>
      </c>
      <c r="H5955" s="145"/>
      <c r="I5955" s="144">
        <v>5</v>
      </c>
      <c r="J5955" s="146">
        <f t="shared" ref="J5955:J6018" si="70">G5955-I5955</f>
        <v>0</v>
      </c>
    </row>
    <row r="5956" spans="1:10" x14ac:dyDescent="0.3">
      <c r="A5956" s="58">
        <v>2014</v>
      </c>
      <c r="B5956" s="58" t="s">
        <v>0</v>
      </c>
      <c r="C5956" s="58" t="str">
        <f>VLOOKUP(B5956,lookup!A:C,3,FALSE)</f>
        <v>Non Metropolitan Fire Authorities</v>
      </c>
      <c r="D5956" s="58" t="str">
        <f>VLOOKUP(B5956,lookup!A:D,4,FALSE)</f>
        <v>E31000001</v>
      </c>
      <c r="E5956" s="58" t="s">
        <v>175</v>
      </c>
      <c r="F5956" s="58" t="s">
        <v>150</v>
      </c>
      <c r="G5956" s="59">
        <v>121</v>
      </c>
      <c r="H5956" s="145"/>
      <c r="I5956" s="144">
        <v>121</v>
      </c>
      <c r="J5956" s="146">
        <f t="shared" si="70"/>
        <v>0</v>
      </c>
    </row>
    <row r="5957" spans="1:10" x14ac:dyDescent="0.3">
      <c r="A5957" s="58">
        <v>2014</v>
      </c>
      <c r="B5957" s="58" t="s">
        <v>0</v>
      </c>
      <c r="C5957" s="58" t="str">
        <f>VLOOKUP(B5957,lookup!A:C,3,FALSE)</f>
        <v>Non Metropolitan Fire Authorities</v>
      </c>
      <c r="D5957" s="58" t="str">
        <f>VLOOKUP(B5957,lookup!A:D,4,FALSE)</f>
        <v>E31000001</v>
      </c>
      <c r="E5957" s="58" t="s">
        <v>177</v>
      </c>
      <c r="F5957" s="58" t="s">
        <v>150</v>
      </c>
      <c r="G5957" s="59">
        <v>1</v>
      </c>
      <c r="H5957" s="145"/>
      <c r="I5957" s="144">
        <v>1</v>
      </c>
      <c r="J5957" s="146">
        <f t="shared" si="70"/>
        <v>0</v>
      </c>
    </row>
    <row r="5958" spans="1:10" x14ac:dyDescent="0.3">
      <c r="A5958" s="58">
        <v>2014</v>
      </c>
      <c r="B5958" s="58" t="s">
        <v>0</v>
      </c>
      <c r="C5958" s="58" t="str">
        <f>VLOOKUP(B5958,lookup!A:C,3,FALSE)</f>
        <v>Non Metropolitan Fire Authorities</v>
      </c>
      <c r="D5958" s="58" t="str">
        <f>VLOOKUP(B5958,lookup!A:D,4,FALSE)</f>
        <v>E31000001</v>
      </c>
      <c r="E5958" s="58" t="s">
        <v>178</v>
      </c>
      <c r="F5958" s="58" t="s">
        <v>150</v>
      </c>
      <c r="G5958" s="59">
        <v>2</v>
      </c>
      <c r="H5958" s="145"/>
      <c r="I5958" s="144">
        <v>2</v>
      </c>
      <c r="J5958" s="146">
        <f t="shared" si="70"/>
        <v>0</v>
      </c>
    </row>
    <row r="5959" spans="1:10" x14ac:dyDescent="0.3">
      <c r="A5959" s="58">
        <v>2014</v>
      </c>
      <c r="B5959" s="58" t="s">
        <v>0</v>
      </c>
      <c r="C5959" s="58" t="str">
        <f>VLOOKUP(B5959,lookup!A:C,3,FALSE)</f>
        <v>Non Metropolitan Fire Authorities</v>
      </c>
      <c r="D5959" s="58" t="str">
        <f>VLOOKUP(B5959,lookup!A:D,4,FALSE)</f>
        <v>E31000001</v>
      </c>
      <c r="E5959" s="58" t="s">
        <v>179</v>
      </c>
      <c r="F5959" s="58" t="s">
        <v>150</v>
      </c>
      <c r="G5959" s="59">
        <v>0</v>
      </c>
      <c r="H5959" s="145"/>
      <c r="I5959" s="144">
        <v>0</v>
      </c>
      <c r="J5959" s="146">
        <f t="shared" si="70"/>
        <v>0</v>
      </c>
    </row>
    <row r="5960" spans="1:10" x14ac:dyDescent="0.3">
      <c r="A5960" s="58">
        <v>2014</v>
      </c>
      <c r="B5960" s="58" t="s">
        <v>0</v>
      </c>
      <c r="C5960" s="58" t="str">
        <f>VLOOKUP(B5960,lookup!A:C,3,FALSE)</f>
        <v>Non Metropolitan Fire Authorities</v>
      </c>
      <c r="D5960" s="58" t="str">
        <f>VLOOKUP(B5960,lookup!A:D,4,FALSE)</f>
        <v>E31000001</v>
      </c>
      <c r="E5960" s="32" t="s">
        <v>1087</v>
      </c>
      <c r="F5960" s="58" t="s">
        <v>150</v>
      </c>
      <c r="G5960" s="59">
        <v>1</v>
      </c>
      <c r="H5960" s="145"/>
      <c r="I5960" s="144">
        <v>1</v>
      </c>
      <c r="J5960" s="146">
        <f t="shared" si="70"/>
        <v>0</v>
      </c>
    </row>
    <row r="5961" spans="1:10" x14ac:dyDescent="0.3">
      <c r="A5961" s="58">
        <v>2014</v>
      </c>
      <c r="B5961" s="58" t="s">
        <v>0</v>
      </c>
      <c r="C5961" s="58" t="str">
        <f>VLOOKUP(B5961,lookup!A:C,3,FALSE)</f>
        <v>Non Metropolitan Fire Authorities</v>
      </c>
      <c r="D5961" s="58" t="str">
        <f>VLOOKUP(B5961,lookup!A:D,4,FALSE)</f>
        <v>E31000001</v>
      </c>
      <c r="E5961" s="58" t="s">
        <v>176</v>
      </c>
      <c r="F5961" s="58" t="s">
        <v>150</v>
      </c>
      <c r="G5961" s="59">
        <v>2</v>
      </c>
      <c r="H5961" s="145"/>
      <c r="I5961" s="144">
        <v>2</v>
      </c>
      <c r="J5961" s="146">
        <f t="shared" si="70"/>
        <v>0</v>
      </c>
    </row>
    <row r="5962" spans="1:10" x14ac:dyDescent="0.3">
      <c r="A5962" s="58">
        <v>2014</v>
      </c>
      <c r="B5962" s="58" t="s">
        <v>3</v>
      </c>
      <c r="C5962" s="58" t="str">
        <f>VLOOKUP(B5962,lookup!A:C,3,FALSE)</f>
        <v>Non Metropolitan Fire Authorities</v>
      </c>
      <c r="D5962" s="58" t="str">
        <f>VLOOKUP(B5962,lookup!A:D,4,FALSE)</f>
        <v>E31000002</v>
      </c>
      <c r="E5962" s="58" t="s">
        <v>175</v>
      </c>
      <c r="F5962" s="58" t="s">
        <v>157</v>
      </c>
      <c r="G5962" s="59">
        <v>257</v>
      </c>
      <c r="H5962" s="145"/>
      <c r="I5962" s="144">
        <v>257</v>
      </c>
      <c r="J5962" s="146">
        <f t="shared" si="70"/>
        <v>0</v>
      </c>
    </row>
    <row r="5963" spans="1:10" x14ac:dyDescent="0.3">
      <c r="A5963" s="58">
        <v>2014</v>
      </c>
      <c r="B5963" s="58" t="s">
        <v>3</v>
      </c>
      <c r="C5963" s="58" t="str">
        <f>VLOOKUP(B5963,lookup!A:C,3,FALSE)</f>
        <v>Non Metropolitan Fire Authorities</v>
      </c>
      <c r="D5963" s="58" t="str">
        <f>VLOOKUP(B5963,lookup!A:D,4,FALSE)</f>
        <v>E31000002</v>
      </c>
      <c r="E5963" s="58" t="s">
        <v>177</v>
      </c>
      <c r="F5963" s="58" t="s">
        <v>157</v>
      </c>
      <c r="G5963" s="59">
        <v>7</v>
      </c>
      <c r="H5963" s="145"/>
      <c r="I5963" s="144">
        <v>7</v>
      </c>
      <c r="J5963" s="146">
        <f t="shared" si="70"/>
        <v>0</v>
      </c>
    </row>
    <row r="5964" spans="1:10" x14ac:dyDescent="0.3">
      <c r="A5964" s="58">
        <v>2014</v>
      </c>
      <c r="B5964" s="58" t="s">
        <v>3</v>
      </c>
      <c r="C5964" s="58" t="str">
        <f>VLOOKUP(B5964,lookup!A:C,3,FALSE)</f>
        <v>Non Metropolitan Fire Authorities</v>
      </c>
      <c r="D5964" s="58" t="str">
        <f>VLOOKUP(B5964,lookup!A:D,4,FALSE)</f>
        <v>E31000002</v>
      </c>
      <c r="E5964" s="58" t="s">
        <v>178</v>
      </c>
      <c r="F5964" s="58" t="s">
        <v>157</v>
      </c>
      <c r="G5964" s="59">
        <v>2</v>
      </c>
      <c r="H5964" s="145"/>
      <c r="I5964" s="144">
        <v>2</v>
      </c>
      <c r="J5964" s="146">
        <f t="shared" si="70"/>
        <v>0</v>
      </c>
    </row>
    <row r="5965" spans="1:10" x14ac:dyDescent="0.3">
      <c r="A5965" s="58">
        <v>2014</v>
      </c>
      <c r="B5965" s="58" t="s">
        <v>3</v>
      </c>
      <c r="C5965" s="58" t="str">
        <f>VLOOKUP(B5965,lookup!A:C,3,FALSE)</f>
        <v>Non Metropolitan Fire Authorities</v>
      </c>
      <c r="D5965" s="58" t="str">
        <f>VLOOKUP(B5965,lookup!A:D,4,FALSE)</f>
        <v>E31000002</v>
      </c>
      <c r="E5965" s="58" t="s">
        <v>179</v>
      </c>
      <c r="F5965" s="58" t="s">
        <v>157</v>
      </c>
      <c r="G5965" s="59">
        <v>4</v>
      </c>
      <c r="H5965" s="145"/>
      <c r="I5965" s="144">
        <v>4</v>
      </c>
      <c r="J5965" s="146">
        <f t="shared" si="70"/>
        <v>0</v>
      </c>
    </row>
    <row r="5966" spans="1:10" x14ac:dyDescent="0.3">
      <c r="A5966" s="58">
        <v>2014</v>
      </c>
      <c r="B5966" s="58" t="s">
        <v>3</v>
      </c>
      <c r="C5966" s="58" t="str">
        <f>VLOOKUP(B5966,lookup!A:C,3,FALSE)</f>
        <v>Non Metropolitan Fire Authorities</v>
      </c>
      <c r="D5966" s="58" t="str">
        <f>VLOOKUP(B5966,lookup!A:D,4,FALSE)</f>
        <v>E31000002</v>
      </c>
      <c r="E5966" s="32" t="s">
        <v>1087</v>
      </c>
      <c r="F5966" s="58" t="s">
        <v>157</v>
      </c>
      <c r="G5966" s="59">
        <v>1</v>
      </c>
      <c r="H5966" s="145"/>
      <c r="I5966" s="144">
        <v>1</v>
      </c>
      <c r="J5966" s="146">
        <f t="shared" si="70"/>
        <v>0</v>
      </c>
    </row>
    <row r="5967" spans="1:10" x14ac:dyDescent="0.3">
      <c r="A5967" s="58">
        <v>2014</v>
      </c>
      <c r="B5967" s="58" t="s">
        <v>3</v>
      </c>
      <c r="C5967" s="58" t="str">
        <f>VLOOKUP(B5967,lookup!A:C,3,FALSE)</f>
        <v>Non Metropolitan Fire Authorities</v>
      </c>
      <c r="D5967" s="58" t="str">
        <f>VLOOKUP(B5967,lookup!A:D,4,FALSE)</f>
        <v>E31000002</v>
      </c>
      <c r="E5967" s="58" t="s">
        <v>176</v>
      </c>
      <c r="F5967" s="58" t="s">
        <v>157</v>
      </c>
      <c r="G5967" s="59">
        <v>20</v>
      </c>
      <c r="H5967" s="145"/>
      <c r="I5967" s="144">
        <v>20</v>
      </c>
      <c r="J5967" s="146">
        <f t="shared" si="70"/>
        <v>0</v>
      </c>
    </row>
    <row r="5968" spans="1:10" x14ac:dyDescent="0.3">
      <c r="A5968" s="58">
        <v>2014</v>
      </c>
      <c r="B5968" s="58" t="s">
        <v>3</v>
      </c>
      <c r="C5968" s="58" t="str">
        <f>VLOOKUP(B5968,lookup!A:C,3,FALSE)</f>
        <v>Non Metropolitan Fire Authorities</v>
      </c>
      <c r="D5968" s="58" t="str">
        <f>VLOOKUP(B5968,lookup!A:D,4,FALSE)</f>
        <v>E31000002</v>
      </c>
      <c r="E5968" s="58" t="s">
        <v>175</v>
      </c>
      <c r="F5968" s="58" t="s">
        <v>158</v>
      </c>
      <c r="G5968" s="59">
        <v>142</v>
      </c>
      <c r="H5968" s="145"/>
      <c r="I5968" s="144">
        <v>142</v>
      </c>
      <c r="J5968" s="146">
        <f t="shared" si="70"/>
        <v>0</v>
      </c>
    </row>
    <row r="5969" spans="1:10" x14ac:dyDescent="0.3">
      <c r="A5969" s="58">
        <v>2014</v>
      </c>
      <c r="B5969" s="58" t="s">
        <v>3</v>
      </c>
      <c r="C5969" s="58" t="str">
        <f>VLOOKUP(B5969,lookup!A:C,3,FALSE)</f>
        <v>Non Metropolitan Fire Authorities</v>
      </c>
      <c r="D5969" s="58" t="str">
        <f>VLOOKUP(B5969,lookup!A:D,4,FALSE)</f>
        <v>E31000002</v>
      </c>
      <c r="E5969" s="58" t="s">
        <v>177</v>
      </c>
      <c r="F5969" s="58" t="s">
        <v>158</v>
      </c>
      <c r="G5969" s="59">
        <v>1</v>
      </c>
      <c r="H5969" s="145"/>
      <c r="I5969" s="144">
        <v>1</v>
      </c>
      <c r="J5969" s="146">
        <f t="shared" si="70"/>
        <v>0</v>
      </c>
    </row>
    <row r="5970" spans="1:10" x14ac:dyDescent="0.3">
      <c r="A5970" s="58">
        <v>2014</v>
      </c>
      <c r="B5970" s="58" t="s">
        <v>3</v>
      </c>
      <c r="C5970" s="58" t="str">
        <f>VLOOKUP(B5970,lookup!A:C,3,FALSE)</f>
        <v>Non Metropolitan Fire Authorities</v>
      </c>
      <c r="D5970" s="58" t="str">
        <f>VLOOKUP(B5970,lookup!A:D,4,FALSE)</f>
        <v>E31000002</v>
      </c>
      <c r="E5970" s="58" t="s">
        <v>178</v>
      </c>
      <c r="F5970" s="58" t="s">
        <v>158</v>
      </c>
      <c r="G5970" s="59">
        <v>0</v>
      </c>
      <c r="H5970" s="145"/>
      <c r="I5970" s="144">
        <v>0</v>
      </c>
      <c r="J5970" s="146">
        <f t="shared" si="70"/>
        <v>0</v>
      </c>
    </row>
    <row r="5971" spans="1:10" x14ac:dyDescent="0.3">
      <c r="A5971" s="58">
        <v>2014</v>
      </c>
      <c r="B5971" s="58" t="s">
        <v>3</v>
      </c>
      <c r="C5971" s="58" t="str">
        <f>VLOOKUP(B5971,lookup!A:C,3,FALSE)</f>
        <v>Non Metropolitan Fire Authorities</v>
      </c>
      <c r="D5971" s="58" t="str">
        <f>VLOOKUP(B5971,lookup!A:D,4,FALSE)</f>
        <v>E31000002</v>
      </c>
      <c r="E5971" s="58" t="s">
        <v>179</v>
      </c>
      <c r="F5971" s="58" t="s">
        <v>158</v>
      </c>
      <c r="G5971" s="59">
        <v>1</v>
      </c>
      <c r="H5971" s="145"/>
      <c r="I5971" s="144">
        <v>1</v>
      </c>
      <c r="J5971" s="146">
        <f t="shared" si="70"/>
        <v>0</v>
      </c>
    </row>
    <row r="5972" spans="1:10" x14ac:dyDescent="0.3">
      <c r="A5972" s="58">
        <v>2014</v>
      </c>
      <c r="B5972" s="58" t="s">
        <v>3</v>
      </c>
      <c r="C5972" s="58" t="str">
        <f>VLOOKUP(B5972,lookup!A:C,3,FALSE)</f>
        <v>Non Metropolitan Fire Authorities</v>
      </c>
      <c r="D5972" s="58" t="str">
        <f>VLOOKUP(B5972,lookup!A:D,4,FALSE)</f>
        <v>E31000002</v>
      </c>
      <c r="E5972" s="32" t="s">
        <v>1087</v>
      </c>
      <c r="F5972" s="58" t="s">
        <v>158</v>
      </c>
      <c r="G5972" s="59">
        <v>0</v>
      </c>
      <c r="H5972" s="145"/>
      <c r="I5972" s="144">
        <v>0</v>
      </c>
      <c r="J5972" s="146">
        <f t="shared" si="70"/>
        <v>0</v>
      </c>
    </row>
    <row r="5973" spans="1:10" x14ac:dyDescent="0.3">
      <c r="A5973" s="58">
        <v>2014</v>
      </c>
      <c r="B5973" s="58" t="s">
        <v>3</v>
      </c>
      <c r="C5973" s="58" t="str">
        <f>VLOOKUP(B5973,lookup!A:C,3,FALSE)</f>
        <v>Non Metropolitan Fire Authorities</v>
      </c>
      <c r="D5973" s="58" t="str">
        <f>VLOOKUP(B5973,lookup!A:D,4,FALSE)</f>
        <v>E31000002</v>
      </c>
      <c r="E5973" s="58" t="s">
        <v>176</v>
      </c>
      <c r="F5973" s="58" t="s">
        <v>158</v>
      </c>
      <c r="G5973" s="59">
        <v>8</v>
      </c>
      <c r="H5973" s="145"/>
      <c r="I5973" s="144">
        <v>8</v>
      </c>
      <c r="J5973" s="146">
        <f t="shared" si="70"/>
        <v>0</v>
      </c>
    </row>
    <row r="5974" spans="1:10" x14ac:dyDescent="0.3">
      <c r="A5974" s="58">
        <v>2014</v>
      </c>
      <c r="B5974" s="58" t="s">
        <v>3</v>
      </c>
      <c r="C5974" s="58" t="str">
        <f>VLOOKUP(B5974,lookup!A:C,3,FALSE)</f>
        <v>Non Metropolitan Fire Authorities</v>
      </c>
      <c r="D5974" s="58" t="str">
        <f>VLOOKUP(B5974,lookup!A:D,4,FALSE)</f>
        <v>E31000002</v>
      </c>
      <c r="E5974" s="58" t="s">
        <v>175</v>
      </c>
      <c r="F5974" s="58" t="s">
        <v>149</v>
      </c>
      <c r="G5974" s="59">
        <v>27</v>
      </c>
      <c r="H5974" s="145"/>
      <c r="I5974" s="144">
        <v>27</v>
      </c>
      <c r="J5974" s="146">
        <f t="shared" si="70"/>
        <v>0</v>
      </c>
    </row>
    <row r="5975" spans="1:10" x14ac:dyDescent="0.3">
      <c r="A5975" s="58">
        <v>2014</v>
      </c>
      <c r="B5975" s="58" t="s">
        <v>3</v>
      </c>
      <c r="C5975" s="58" t="str">
        <f>VLOOKUP(B5975,lookup!A:C,3,FALSE)</f>
        <v>Non Metropolitan Fire Authorities</v>
      </c>
      <c r="D5975" s="58" t="str">
        <f>VLOOKUP(B5975,lookup!A:D,4,FALSE)</f>
        <v>E31000002</v>
      </c>
      <c r="E5975" s="58" t="s">
        <v>177</v>
      </c>
      <c r="F5975" s="58" t="s">
        <v>149</v>
      </c>
      <c r="G5975" s="59">
        <v>0</v>
      </c>
      <c r="H5975" s="145"/>
      <c r="I5975" s="144">
        <v>0</v>
      </c>
      <c r="J5975" s="146">
        <f t="shared" si="70"/>
        <v>0</v>
      </c>
    </row>
    <row r="5976" spans="1:10" x14ac:dyDescent="0.3">
      <c r="A5976" s="58">
        <v>2014</v>
      </c>
      <c r="B5976" s="58" t="s">
        <v>3</v>
      </c>
      <c r="C5976" s="58" t="str">
        <f>VLOOKUP(B5976,lookup!A:C,3,FALSE)</f>
        <v>Non Metropolitan Fire Authorities</v>
      </c>
      <c r="D5976" s="58" t="str">
        <f>VLOOKUP(B5976,lookup!A:D,4,FALSE)</f>
        <v>E31000002</v>
      </c>
      <c r="E5976" s="58" t="s">
        <v>178</v>
      </c>
      <c r="F5976" s="58" t="s">
        <v>149</v>
      </c>
      <c r="G5976" s="59">
        <v>0</v>
      </c>
      <c r="H5976" s="145"/>
      <c r="I5976" s="144">
        <v>0</v>
      </c>
      <c r="J5976" s="146">
        <f t="shared" si="70"/>
        <v>0</v>
      </c>
    </row>
    <row r="5977" spans="1:10" x14ac:dyDescent="0.3">
      <c r="A5977" s="58">
        <v>2014</v>
      </c>
      <c r="B5977" s="58" t="s">
        <v>3</v>
      </c>
      <c r="C5977" s="58" t="str">
        <f>VLOOKUP(B5977,lookup!A:C,3,FALSE)</f>
        <v>Non Metropolitan Fire Authorities</v>
      </c>
      <c r="D5977" s="58" t="str">
        <f>VLOOKUP(B5977,lookup!A:D,4,FALSE)</f>
        <v>E31000002</v>
      </c>
      <c r="E5977" s="58" t="s">
        <v>179</v>
      </c>
      <c r="F5977" s="58" t="s">
        <v>149</v>
      </c>
      <c r="G5977" s="59">
        <v>1</v>
      </c>
      <c r="H5977" s="145"/>
      <c r="I5977" s="144">
        <v>1</v>
      </c>
      <c r="J5977" s="146">
        <f t="shared" si="70"/>
        <v>0</v>
      </c>
    </row>
    <row r="5978" spans="1:10" x14ac:dyDescent="0.3">
      <c r="A5978" s="58">
        <v>2014</v>
      </c>
      <c r="B5978" s="58" t="s">
        <v>3</v>
      </c>
      <c r="C5978" s="58" t="str">
        <f>VLOOKUP(B5978,lookup!A:C,3,FALSE)</f>
        <v>Non Metropolitan Fire Authorities</v>
      </c>
      <c r="D5978" s="58" t="str">
        <f>VLOOKUP(B5978,lookup!A:D,4,FALSE)</f>
        <v>E31000002</v>
      </c>
      <c r="E5978" s="32" t="s">
        <v>1087</v>
      </c>
      <c r="F5978" s="58" t="s">
        <v>149</v>
      </c>
      <c r="G5978" s="59">
        <v>0</v>
      </c>
      <c r="H5978" s="145"/>
      <c r="I5978" s="144">
        <v>0</v>
      </c>
      <c r="J5978" s="146">
        <f t="shared" si="70"/>
        <v>0</v>
      </c>
    </row>
    <row r="5979" spans="1:10" x14ac:dyDescent="0.3">
      <c r="A5979" s="58">
        <v>2014</v>
      </c>
      <c r="B5979" s="58" t="s">
        <v>3</v>
      </c>
      <c r="C5979" s="58" t="str">
        <f>VLOOKUP(B5979,lookup!A:C,3,FALSE)</f>
        <v>Non Metropolitan Fire Authorities</v>
      </c>
      <c r="D5979" s="58" t="str">
        <f>VLOOKUP(B5979,lookup!A:D,4,FALSE)</f>
        <v>E31000002</v>
      </c>
      <c r="E5979" s="58" t="s">
        <v>176</v>
      </c>
      <c r="F5979" s="58" t="s">
        <v>149</v>
      </c>
      <c r="G5979" s="59">
        <v>0</v>
      </c>
      <c r="H5979" s="145"/>
      <c r="I5979" s="144">
        <v>0</v>
      </c>
      <c r="J5979" s="146">
        <f t="shared" si="70"/>
        <v>0</v>
      </c>
    </row>
    <row r="5980" spans="1:10" x14ac:dyDescent="0.3">
      <c r="A5980" s="58">
        <v>2014</v>
      </c>
      <c r="B5980" s="58" t="s">
        <v>3</v>
      </c>
      <c r="C5980" s="58" t="str">
        <f>VLOOKUP(B5980,lookup!A:C,3,FALSE)</f>
        <v>Non Metropolitan Fire Authorities</v>
      </c>
      <c r="D5980" s="58" t="str">
        <f>VLOOKUP(B5980,lookup!A:D,4,FALSE)</f>
        <v>E31000002</v>
      </c>
      <c r="E5980" s="58" t="s">
        <v>175</v>
      </c>
      <c r="F5980" s="58" t="s">
        <v>150</v>
      </c>
      <c r="G5980" s="59">
        <v>129</v>
      </c>
      <c r="H5980" s="145"/>
      <c r="I5980" s="144">
        <v>129</v>
      </c>
      <c r="J5980" s="146">
        <f t="shared" si="70"/>
        <v>0</v>
      </c>
    </row>
    <row r="5981" spans="1:10" x14ac:dyDescent="0.3">
      <c r="A5981" s="58">
        <v>2014</v>
      </c>
      <c r="B5981" s="58" t="s">
        <v>3</v>
      </c>
      <c r="C5981" s="58" t="str">
        <f>VLOOKUP(B5981,lookup!A:C,3,FALSE)</f>
        <v>Non Metropolitan Fire Authorities</v>
      </c>
      <c r="D5981" s="58" t="str">
        <f>VLOOKUP(B5981,lookup!A:D,4,FALSE)</f>
        <v>E31000002</v>
      </c>
      <c r="E5981" s="58" t="s">
        <v>177</v>
      </c>
      <c r="F5981" s="58" t="s">
        <v>150</v>
      </c>
      <c r="G5981" s="59">
        <v>1</v>
      </c>
      <c r="H5981" s="145"/>
      <c r="I5981" s="144">
        <v>1</v>
      </c>
      <c r="J5981" s="146">
        <f t="shared" si="70"/>
        <v>0</v>
      </c>
    </row>
    <row r="5982" spans="1:10" x14ac:dyDescent="0.3">
      <c r="A5982" s="58">
        <v>2014</v>
      </c>
      <c r="B5982" s="58" t="s">
        <v>3</v>
      </c>
      <c r="C5982" s="58" t="str">
        <f>VLOOKUP(B5982,lookup!A:C,3,FALSE)</f>
        <v>Non Metropolitan Fire Authorities</v>
      </c>
      <c r="D5982" s="58" t="str">
        <f>VLOOKUP(B5982,lookup!A:D,4,FALSE)</f>
        <v>E31000002</v>
      </c>
      <c r="E5982" s="58" t="s">
        <v>178</v>
      </c>
      <c r="F5982" s="58" t="s">
        <v>150</v>
      </c>
      <c r="G5982" s="59">
        <v>5</v>
      </c>
      <c r="H5982" s="145"/>
      <c r="I5982" s="144">
        <v>5</v>
      </c>
      <c r="J5982" s="146">
        <f t="shared" si="70"/>
        <v>0</v>
      </c>
    </row>
    <row r="5983" spans="1:10" x14ac:dyDescent="0.3">
      <c r="A5983" s="58">
        <v>2014</v>
      </c>
      <c r="B5983" s="58" t="s">
        <v>3</v>
      </c>
      <c r="C5983" s="58" t="str">
        <f>VLOOKUP(B5983,lookup!A:C,3,FALSE)</f>
        <v>Non Metropolitan Fire Authorities</v>
      </c>
      <c r="D5983" s="58" t="str">
        <f>VLOOKUP(B5983,lookup!A:D,4,FALSE)</f>
        <v>E31000002</v>
      </c>
      <c r="E5983" s="58" t="s">
        <v>179</v>
      </c>
      <c r="F5983" s="58" t="s">
        <v>150</v>
      </c>
      <c r="G5983" s="59">
        <v>7</v>
      </c>
      <c r="H5983" s="145"/>
      <c r="I5983" s="144">
        <v>7</v>
      </c>
      <c r="J5983" s="146">
        <f t="shared" si="70"/>
        <v>0</v>
      </c>
    </row>
    <row r="5984" spans="1:10" x14ac:dyDescent="0.3">
      <c r="A5984" s="58">
        <v>2014</v>
      </c>
      <c r="B5984" s="58" t="s">
        <v>3</v>
      </c>
      <c r="C5984" s="58" t="str">
        <f>VLOOKUP(B5984,lookup!A:C,3,FALSE)</f>
        <v>Non Metropolitan Fire Authorities</v>
      </c>
      <c r="D5984" s="58" t="str">
        <f>VLOOKUP(B5984,lookup!A:D,4,FALSE)</f>
        <v>E31000002</v>
      </c>
      <c r="E5984" s="32" t="s">
        <v>1087</v>
      </c>
      <c r="F5984" s="58" t="s">
        <v>150</v>
      </c>
      <c r="G5984" s="59">
        <v>0</v>
      </c>
      <c r="H5984" s="145"/>
      <c r="I5984" s="144">
        <v>0</v>
      </c>
      <c r="J5984" s="146">
        <f t="shared" si="70"/>
        <v>0</v>
      </c>
    </row>
    <row r="5985" spans="1:10" x14ac:dyDescent="0.3">
      <c r="A5985" s="58">
        <v>2014</v>
      </c>
      <c r="B5985" s="58" t="s">
        <v>3</v>
      </c>
      <c r="C5985" s="58" t="str">
        <f>VLOOKUP(B5985,lookup!A:C,3,FALSE)</f>
        <v>Non Metropolitan Fire Authorities</v>
      </c>
      <c r="D5985" s="58" t="str">
        <f>VLOOKUP(B5985,lookup!A:D,4,FALSE)</f>
        <v>E31000002</v>
      </c>
      <c r="E5985" s="58" t="s">
        <v>176</v>
      </c>
      <c r="F5985" s="58" t="s">
        <v>150</v>
      </c>
      <c r="G5985" s="59">
        <v>0</v>
      </c>
      <c r="H5985" s="145"/>
      <c r="I5985" s="144">
        <v>0</v>
      </c>
      <c r="J5985" s="146">
        <f t="shared" si="70"/>
        <v>0</v>
      </c>
    </row>
    <row r="5986" spans="1:10" x14ac:dyDescent="0.3">
      <c r="A5986" s="58">
        <v>2014</v>
      </c>
      <c r="B5986" s="58" t="s">
        <v>6</v>
      </c>
      <c r="C5986" s="58" t="str">
        <f>VLOOKUP(B5986,lookup!A:C,3,FALSE)</f>
        <v>Non Metropolitan Fire Authorities</v>
      </c>
      <c r="D5986" s="58" t="str">
        <f>VLOOKUP(B5986,lookup!A:D,4,FALSE)</f>
        <v>E31000003</v>
      </c>
      <c r="E5986" s="58" t="s">
        <v>175</v>
      </c>
      <c r="F5986" s="58" t="s">
        <v>157</v>
      </c>
      <c r="G5986" s="59">
        <v>373</v>
      </c>
      <c r="H5986" s="145"/>
      <c r="I5986" s="144">
        <v>373</v>
      </c>
      <c r="J5986" s="146">
        <f t="shared" si="70"/>
        <v>0</v>
      </c>
    </row>
    <row r="5987" spans="1:10" x14ac:dyDescent="0.3">
      <c r="A5987" s="58">
        <v>2014</v>
      </c>
      <c r="B5987" s="58" t="s">
        <v>6</v>
      </c>
      <c r="C5987" s="58" t="str">
        <f>VLOOKUP(B5987,lookup!A:C,3,FALSE)</f>
        <v>Non Metropolitan Fire Authorities</v>
      </c>
      <c r="D5987" s="58" t="str">
        <f>VLOOKUP(B5987,lookup!A:D,4,FALSE)</f>
        <v>E31000003</v>
      </c>
      <c r="E5987" s="58" t="s">
        <v>177</v>
      </c>
      <c r="F5987" s="58" t="s">
        <v>157</v>
      </c>
      <c r="G5987" s="59">
        <v>4</v>
      </c>
      <c r="H5987" s="145"/>
      <c r="I5987" s="144">
        <v>4</v>
      </c>
      <c r="J5987" s="146">
        <f t="shared" si="70"/>
        <v>0</v>
      </c>
    </row>
    <row r="5988" spans="1:10" x14ac:dyDescent="0.3">
      <c r="A5988" s="58">
        <v>2014</v>
      </c>
      <c r="B5988" s="58" t="s">
        <v>6</v>
      </c>
      <c r="C5988" s="58" t="str">
        <f>VLOOKUP(B5988,lookup!A:C,3,FALSE)</f>
        <v>Non Metropolitan Fire Authorities</v>
      </c>
      <c r="D5988" s="58" t="str">
        <f>VLOOKUP(B5988,lookup!A:D,4,FALSE)</f>
        <v>E31000003</v>
      </c>
      <c r="E5988" s="58" t="s">
        <v>178</v>
      </c>
      <c r="F5988" s="58" t="s">
        <v>157</v>
      </c>
      <c r="G5988" s="59">
        <v>2</v>
      </c>
      <c r="H5988" s="145"/>
      <c r="I5988" s="144">
        <v>2</v>
      </c>
      <c r="J5988" s="146">
        <f t="shared" si="70"/>
        <v>0</v>
      </c>
    </row>
    <row r="5989" spans="1:10" x14ac:dyDescent="0.3">
      <c r="A5989" s="58">
        <v>2014</v>
      </c>
      <c r="B5989" s="58" t="s">
        <v>6</v>
      </c>
      <c r="C5989" s="58" t="str">
        <f>VLOOKUP(B5989,lookup!A:C,3,FALSE)</f>
        <v>Non Metropolitan Fire Authorities</v>
      </c>
      <c r="D5989" s="58" t="str">
        <f>VLOOKUP(B5989,lookup!A:D,4,FALSE)</f>
        <v>E31000003</v>
      </c>
      <c r="E5989" s="58" t="s">
        <v>179</v>
      </c>
      <c r="F5989" s="58" t="s">
        <v>157</v>
      </c>
      <c r="G5989" s="59">
        <v>5</v>
      </c>
      <c r="H5989" s="145"/>
      <c r="I5989" s="144">
        <v>5</v>
      </c>
      <c r="J5989" s="146">
        <f t="shared" si="70"/>
        <v>0</v>
      </c>
    </row>
    <row r="5990" spans="1:10" x14ac:dyDescent="0.3">
      <c r="A5990" s="58">
        <v>2014</v>
      </c>
      <c r="B5990" s="58" t="s">
        <v>6</v>
      </c>
      <c r="C5990" s="58" t="str">
        <f>VLOOKUP(B5990,lookup!A:C,3,FALSE)</f>
        <v>Non Metropolitan Fire Authorities</v>
      </c>
      <c r="D5990" s="58" t="str">
        <f>VLOOKUP(B5990,lookup!A:D,4,FALSE)</f>
        <v>E31000003</v>
      </c>
      <c r="E5990" s="32" t="s">
        <v>1087</v>
      </c>
      <c r="F5990" s="58" t="s">
        <v>157</v>
      </c>
      <c r="G5990" s="59">
        <v>1</v>
      </c>
      <c r="H5990" s="145"/>
      <c r="I5990" s="144">
        <v>1</v>
      </c>
      <c r="J5990" s="146">
        <f t="shared" si="70"/>
        <v>0</v>
      </c>
    </row>
    <row r="5991" spans="1:10" x14ac:dyDescent="0.3">
      <c r="A5991" s="58">
        <v>2014</v>
      </c>
      <c r="B5991" s="58" t="s">
        <v>6</v>
      </c>
      <c r="C5991" s="58" t="str">
        <f>VLOOKUP(B5991,lookup!A:C,3,FALSE)</f>
        <v>Non Metropolitan Fire Authorities</v>
      </c>
      <c r="D5991" s="58" t="str">
        <f>VLOOKUP(B5991,lookup!A:D,4,FALSE)</f>
        <v>E31000003</v>
      </c>
      <c r="E5991" s="58" t="s">
        <v>176</v>
      </c>
      <c r="F5991" s="58" t="s">
        <v>157</v>
      </c>
      <c r="G5991" s="59">
        <v>0</v>
      </c>
      <c r="H5991" s="145"/>
      <c r="I5991" s="144">
        <v>0</v>
      </c>
      <c r="J5991" s="146">
        <f t="shared" si="70"/>
        <v>0</v>
      </c>
    </row>
    <row r="5992" spans="1:10" x14ac:dyDescent="0.3">
      <c r="A5992" s="58">
        <v>2014</v>
      </c>
      <c r="B5992" s="58" t="s">
        <v>6</v>
      </c>
      <c r="C5992" s="58" t="str">
        <f>VLOOKUP(B5992,lookup!A:C,3,FALSE)</f>
        <v>Non Metropolitan Fire Authorities</v>
      </c>
      <c r="D5992" s="58" t="str">
        <f>VLOOKUP(B5992,lookup!A:D,4,FALSE)</f>
        <v>E31000003</v>
      </c>
      <c r="E5992" s="58" t="s">
        <v>175</v>
      </c>
      <c r="F5992" s="58" t="s">
        <v>158</v>
      </c>
      <c r="G5992" s="59">
        <v>75</v>
      </c>
      <c r="H5992" s="145"/>
      <c r="I5992" s="144">
        <v>75</v>
      </c>
      <c r="J5992" s="146">
        <f t="shared" si="70"/>
        <v>0</v>
      </c>
    </row>
    <row r="5993" spans="1:10" x14ac:dyDescent="0.3">
      <c r="A5993" s="58">
        <v>2014</v>
      </c>
      <c r="B5993" s="58" t="s">
        <v>6</v>
      </c>
      <c r="C5993" s="58" t="str">
        <f>VLOOKUP(B5993,lookup!A:C,3,FALSE)</f>
        <v>Non Metropolitan Fire Authorities</v>
      </c>
      <c r="D5993" s="58" t="str">
        <f>VLOOKUP(B5993,lookup!A:D,4,FALSE)</f>
        <v>E31000003</v>
      </c>
      <c r="E5993" s="58" t="s">
        <v>177</v>
      </c>
      <c r="F5993" s="58" t="s">
        <v>158</v>
      </c>
      <c r="G5993" s="59">
        <v>0</v>
      </c>
      <c r="H5993" s="145"/>
      <c r="I5993" s="144">
        <v>0</v>
      </c>
      <c r="J5993" s="146">
        <f t="shared" si="70"/>
        <v>0</v>
      </c>
    </row>
    <row r="5994" spans="1:10" x14ac:dyDescent="0.3">
      <c r="A5994" s="58">
        <v>2014</v>
      </c>
      <c r="B5994" s="58" t="s">
        <v>6</v>
      </c>
      <c r="C5994" s="58" t="str">
        <f>VLOOKUP(B5994,lookup!A:C,3,FALSE)</f>
        <v>Non Metropolitan Fire Authorities</v>
      </c>
      <c r="D5994" s="58" t="str">
        <f>VLOOKUP(B5994,lookup!A:D,4,FALSE)</f>
        <v>E31000003</v>
      </c>
      <c r="E5994" s="58" t="s">
        <v>178</v>
      </c>
      <c r="F5994" s="58" t="s">
        <v>158</v>
      </c>
      <c r="G5994" s="59">
        <v>0</v>
      </c>
      <c r="H5994" s="145"/>
      <c r="I5994" s="144">
        <v>0</v>
      </c>
      <c r="J5994" s="146">
        <f t="shared" si="70"/>
        <v>0</v>
      </c>
    </row>
    <row r="5995" spans="1:10" x14ac:dyDescent="0.3">
      <c r="A5995" s="58">
        <v>2014</v>
      </c>
      <c r="B5995" s="58" t="s">
        <v>6</v>
      </c>
      <c r="C5995" s="58" t="str">
        <f>VLOOKUP(B5995,lookup!A:C,3,FALSE)</f>
        <v>Non Metropolitan Fire Authorities</v>
      </c>
      <c r="D5995" s="58" t="str">
        <f>VLOOKUP(B5995,lookup!A:D,4,FALSE)</f>
        <v>E31000003</v>
      </c>
      <c r="E5995" s="58" t="s">
        <v>179</v>
      </c>
      <c r="F5995" s="58" t="s">
        <v>158</v>
      </c>
      <c r="G5995" s="59">
        <v>0</v>
      </c>
      <c r="H5995" s="145"/>
      <c r="I5995" s="144">
        <v>0</v>
      </c>
      <c r="J5995" s="146">
        <f t="shared" si="70"/>
        <v>0</v>
      </c>
    </row>
    <row r="5996" spans="1:10" x14ac:dyDescent="0.3">
      <c r="A5996" s="58">
        <v>2014</v>
      </c>
      <c r="B5996" s="58" t="s">
        <v>6</v>
      </c>
      <c r="C5996" s="58" t="str">
        <f>VLOOKUP(B5996,lookup!A:C,3,FALSE)</f>
        <v>Non Metropolitan Fire Authorities</v>
      </c>
      <c r="D5996" s="58" t="str">
        <f>VLOOKUP(B5996,lookup!A:D,4,FALSE)</f>
        <v>E31000003</v>
      </c>
      <c r="E5996" s="32" t="s">
        <v>1087</v>
      </c>
      <c r="F5996" s="58" t="s">
        <v>158</v>
      </c>
      <c r="G5996" s="59">
        <v>0</v>
      </c>
      <c r="H5996" s="145"/>
      <c r="I5996" s="144">
        <v>0</v>
      </c>
      <c r="J5996" s="146">
        <f t="shared" si="70"/>
        <v>0</v>
      </c>
    </row>
    <row r="5997" spans="1:10" x14ac:dyDescent="0.3">
      <c r="A5997" s="58">
        <v>2014</v>
      </c>
      <c r="B5997" s="58" t="s">
        <v>6</v>
      </c>
      <c r="C5997" s="58" t="str">
        <f>VLOOKUP(B5997,lookup!A:C,3,FALSE)</f>
        <v>Non Metropolitan Fire Authorities</v>
      </c>
      <c r="D5997" s="58" t="str">
        <f>VLOOKUP(B5997,lookup!A:D,4,FALSE)</f>
        <v>E31000003</v>
      </c>
      <c r="E5997" s="58" t="s">
        <v>176</v>
      </c>
      <c r="F5997" s="58" t="s">
        <v>158</v>
      </c>
      <c r="G5997" s="59">
        <v>0</v>
      </c>
      <c r="H5997" s="145"/>
      <c r="I5997" s="144">
        <v>0</v>
      </c>
      <c r="J5997" s="146">
        <f t="shared" si="70"/>
        <v>0</v>
      </c>
    </row>
    <row r="5998" spans="1:10" x14ac:dyDescent="0.3">
      <c r="A5998" s="58">
        <v>2014</v>
      </c>
      <c r="B5998" s="58" t="s">
        <v>6</v>
      </c>
      <c r="C5998" s="58" t="str">
        <f>VLOOKUP(B5998,lookup!A:C,3,FALSE)</f>
        <v>Non Metropolitan Fire Authorities</v>
      </c>
      <c r="D5998" s="58" t="str">
        <f>VLOOKUP(B5998,lookup!A:D,4,FALSE)</f>
        <v>E31000003</v>
      </c>
      <c r="E5998" s="58" t="s">
        <v>175</v>
      </c>
      <c r="F5998" s="58" t="s">
        <v>149</v>
      </c>
      <c r="G5998" s="59">
        <v>27</v>
      </c>
      <c r="H5998" s="145"/>
      <c r="I5998" s="144">
        <v>27</v>
      </c>
      <c r="J5998" s="146">
        <f t="shared" si="70"/>
        <v>0</v>
      </c>
    </row>
    <row r="5999" spans="1:10" x14ac:dyDescent="0.3">
      <c r="A5999" s="58">
        <v>2014</v>
      </c>
      <c r="B5999" s="58" t="s">
        <v>6</v>
      </c>
      <c r="C5999" s="58" t="str">
        <f>VLOOKUP(B5999,lookup!A:C,3,FALSE)</f>
        <v>Non Metropolitan Fire Authorities</v>
      </c>
      <c r="D5999" s="58" t="str">
        <f>VLOOKUP(B5999,lookup!A:D,4,FALSE)</f>
        <v>E31000003</v>
      </c>
      <c r="E5999" s="58" t="s">
        <v>177</v>
      </c>
      <c r="F5999" s="58" t="s">
        <v>149</v>
      </c>
      <c r="G5999" s="59">
        <v>0</v>
      </c>
      <c r="H5999" s="145"/>
      <c r="I5999" s="144">
        <v>0</v>
      </c>
      <c r="J5999" s="146">
        <f t="shared" si="70"/>
        <v>0</v>
      </c>
    </row>
    <row r="6000" spans="1:10" x14ac:dyDescent="0.3">
      <c r="A6000" s="58">
        <v>2014</v>
      </c>
      <c r="B6000" s="58" t="s">
        <v>6</v>
      </c>
      <c r="C6000" s="58" t="str">
        <f>VLOOKUP(B6000,lookup!A:C,3,FALSE)</f>
        <v>Non Metropolitan Fire Authorities</v>
      </c>
      <c r="D6000" s="58" t="str">
        <f>VLOOKUP(B6000,lookup!A:D,4,FALSE)</f>
        <v>E31000003</v>
      </c>
      <c r="E6000" s="58" t="s">
        <v>178</v>
      </c>
      <c r="F6000" s="58" t="s">
        <v>149</v>
      </c>
      <c r="G6000" s="59">
        <v>0</v>
      </c>
      <c r="H6000" s="145"/>
      <c r="I6000" s="144">
        <v>0</v>
      </c>
      <c r="J6000" s="146">
        <f t="shared" si="70"/>
        <v>0</v>
      </c>
    </row>
    <row r="6001" spans="1:10" x14ac:dyDescent="0.3">
      <c r="A6001" s="58">
        <v>2014</v>
      </c>
      <c r="B6001" s="58" t="s">
        <v>6</v>
      </c>
      <c r="C6001" s="58" t="str">
        <f>VLOOKUP(B6001,lookup!A:C,3,FALSE)</f>
        <v>Non Metropolitan Fire Authorities</v>
      </c>
      <c r="D6001" s="58" t="str">
        <f>VLOOKUP(B6001,lookup!A:D,4,FALSE)</f>
        <v>E31000003</v>
      </c>
      <c r="E6001" s="58" t="s">
        <v>179</v>
      </c>
      <c r="F6001" s="58" t="s">
        <v>149</v>
      </c>
      <c r="G6001" s="59">
        <v>0</v>
      </c>
      <c r="H6001" s="145"/>
      <c r="I6001" s="144">
        <v>0</v>
      </c>
      <c r="J6001" s="146">
        <f t="shared" si="70"/>
        <v>0</v>
      </c>
    </row>
    <row r="6002" spans="1:10" x14ac:dyDescent="0.3">
      <c r="A6002" s="58">
        <v>2014</v>
      </c>
      <c r="B6002" s="58" t="s">
        <v>6</v>
      </c>
      <c r="C6002" s="58" t="str">
        <f>VLOOKUP(B6002,lookup!A:C,3,FALSE)</f>
        <v>Non Metropolitan Fire Authorities</v>
      </c>
      <c r="D6002" s="58" t="str">
        <f>VLOOKUP(B6002,lookup!A:D,4,FALSE)</f>
        <v>E31000003</v>
      </c>
      <c r="E6002" s="32" t="s">
        <v>1087</v>
      </c>
      <c r="F6002" s="58" t="s">
        <v>149</v>
      </c>
      <c r="G6002" s="59">
        <v>0</v>
      </c>
      <c r="H6002" s="145"/>
      <c r="I6002" s="144">
        <v>0</v>
      </c>
      <c r="J6002" s="146">
        <f t="shared" si="70"/>
        <v>0</v>
      </c>
    </row>
    <row r="6003" spans="1:10" x14ac:dyDescent="0.3">
      <c r="A6003" s="58">
        <v>2014</v>
      </c>
      <c r="B6003" s="58" t="s">
        <v>6</v>
      </c>
      <c r="C6003" s="58" t="str">
        <f>VLOOKUP(B6003,lookup!A:C,3,FALSE)</f>
        <v>Non Metropolitan Fire Authorities</v>
      </c>
      <c r="D6003" s="58" t="str">
        <f>VLOOKUP(B6003,lookup!A:D,4,FALSE)</f>
        <v>E31000003</v>
      </c>
      <c r="E6003" s="58" t="s">
        <v>176</v>
      </c>
      <c r="F6003" s="58" t="s">
        <v>149</v>
      </c>
      <c r="G6003" s="59">
        <v>0</v>
      </c>
      <c r="H6003" s="145"/>
      <c r="I6003" s="144">
        <v>0</v>
      </c>
      <c r="J6003" s="146">
        <f t="shared" si="70"/>
        <v>0</v>
      </c>
    </row>
    <row r="6004" spans="1:10" x14ac:dyDescent="0.3">
      <c r="A6004" s="58">
        <v>2014</v>
      </c>
      <c r="B6004" s="58" t="s">
        <v>6</v>
      </c>
      <c r="C6004" s="58" t="str">
        <f>VLOOKUP(B6004,lookup!A:C,3,FALSE)</f>
        <v>Non Metropolitan Fire Authorities</v>
      </c>
      <c r="D6004" s="58" t="str">
        <f>VLOOKUP(B6004,lookup!A:D,4,FALSE)</f>
        <v>E31000003</v>
      </c>
      <c r="E6004" s="58" t="s">
        <v>175</v>
      </c>
      <c r="F6004" s="58" t="s">
        <v>150</v>
      </c>
      <c r="G6004" s="59">
        <v>124</v>
      </c>
      <c r="H6004" s="145"/>
      <c r="I6004" s="144">
        <v>124</v>
      </c>
      <c r="J6004" s="146">
        <f t="shared" si="70"/>
        <v>0</v>
      </c>
    </row>
    <row r="6005" spans="1:10" x14ac:dyDescent="0.3">
      <c r="A6005" s="58">
        <v>2014</v>
      </c>
      <c r="B6005" s="58" t="s">
        <v>6</v>
      </c>
      <c r="C6005" s="58" t="str">
        <f>VLOOKUP(B6005,lookup!A:C,3,FALSE)</f>
        <v>Non Metropolitan Fire Authorities</v>
      </c>
      <c r="D6005" s="58" t="str">
        <f>VLOOKUP(B6005,lookup!A:D,4,FALSE)</f>
        <v>E31000003</v>
      </c>
      <c r="E6005" s="58" t="s">
        <v>177</v>
      </c>
      <c r="F6005" s="58" t="s">
        <v>150</v>
      </c>
      <c r="G6005" s="59">
        <v>1</v>
      </c>
      <c r="H6005" s="145"/>
      <c r="I6005" s="144">
        <v>1</v>
      </c>
      <c r="J6005" s="146">
        <f t="shared" si="70"/>
        <v>0</v>
      </c>
    </row>
    <row r="6006" spans="1:10" x14ac:dyDescent="0.3">
      <c r="A6006" s="58">
        <v>2014</v>
      </c>
      <c r="B6006" s="58" t="s">
        <v>6</v>
      </c>
      <c r="C6006" s="58" t="str">
        <f>VLOOKUP(B6006,lookup!A:C,3,FALSE)</f>
        <v>Non Metropolitan Fire Authorities</v>
      </c>
      <c r="D6006" s="58" t="str">
        <f>VLOOKUP(B6006,lookup!A:D,4,FALSE)</f>
        <v>E31000003</v>
      </c>
      <c r="E6006" s="58" t="s">
        <v>178</v>
      </c>
      <c r="F6006" s="58" t="s">
        <v>150</v>
      </c>
      <c r="G6006" s="59">
        <v>3</v>
      </c>
      <c r="H6006" s="145"/>
      <c r="I6006" s="144">
        <v>3</v>
      </c>
      <c r="J6006" s="146">
        <f t="shared" si="70"/>
        <v>0</v>
      </c>
    </row>
    <row r="6007" spans="1:10" x14ac:dyDescent="0.3">
      <c r="A6007" s="58">
        <v>2014</v>
      </c>
      <c r="B6007" s="58" t="s">
        <v>6</v>
      </c>
      <c r="C6007" s="58" t="str">
        <f>VLOOKUP(B6007,lookup!A:C,3,FALSE)</f>
        <v>Non Metropolitan Fire Authorities</v>
      </c>
      <c r="D6007" s="58" t="str">
        <f>VLOOKUP(B6007,lookup!A:D,4,FALSE)</f>
        <v>E31000003</v>
      </c>
      <c r="E6007" s="58" t="s">
        <v>179</v>
      </c>
      <c r="F6007" s="58" t="s">
        <v>150</v>
      </c>
      <c r="G6007" s="59">
        <v>4</v>
      </c>
      <c r="H6007" s="145"/>
      <c r="I6007" s="144">
        <v>4</v>
      </c>
      <c r="J6007" s="146">
        <f t="shared" si="70"/>
        <v>0</v>
      </c>
    </row>
    <row r="6008" spans="1:10" x14ac:dyDescent="0.3">
      <c r="A6008" s="58">
        <v>2014</v>
      </c>
      <c r="B6008" s="58" t="s">
        <v>6</v>
      </c>
      <c r="C6008" s="58" t="str">
        <f>VLOOKUP(B6008,lookup!A:C,3,FALSE)</f>
        <v>Non Metropolitan Fire Authorities</v>
      </c>
      <c r="D6008" s="58" t="str">
        <f>VLOOKUP(B6008,lookup!A:D,4,FALSE)</f>
        <v>E31000003</v>
      </c>
      <c r="E6008" s="32" t="s">
        <v>1087</v>
      </c>
      <c r="F6008" s="58" t="s">
        <v>150</v>
      </c>
      <c r="G6008" s="59">
        <v>1</v>
      </c>
      <c r="H6008" s="145"/>
      <c r="I6008" s="144">
        <v>1</v>
      </c>
      <c r="J6008" s="146">
        <f t="shared" si="70"/>
        <v>0</v>
      </c>
    </row>
    <row r="6009" spans="1:10" x14ac:dyDescent="0.3">
      <c r="A6009" s="58">
        <v>2014</v>
      </c>
      <c r="B6009" s="58" t="s">
        <v>6</v>
      </c>
      <c r="C6009" s="58" t="str">
        <f>VLOOKUP(B6009,lookup!A:C,3,FALSE)</f>
        <v>Non Metropolitan Fire Authorities</v>
      </c>
      <c r="D6009" s="58" t="str">
        <f>VLOOKUP(B6009,lookup!A:D,4,FALSE)</f>
        <v>E31000003</v>
      </c>
      <c r="E6009" s="58" t="s">
        <v>176</v>
      </c>
      <c r="F6009" s="58" t="s">
        <v>150</v>
      </c>
      <c r="G6009" s="59">
        <v>6</v>
      </c>
      <c r="H6009" s="145"/>
      <c r="I6009" s="144">
        <v>6</v>
      </c>
      <c r="J6009" s="146">
        <f t="shared" si="70"/>
        <v>0</v>
      </c>
    </row>
    <row r="6010" spans="1:10" x14ac:dyDescent="0.3">
      <c r="A6010" s="58">
        <v>2014</v>
      </c>
      <c r="B6010" s="58" t="s">
        <v>9</v>
      </c>
      <c r="C6010" s="58" t="str">
        <f>VLOOKUP(B6010,lookup!A:C,3,FALSE)</f>
        <v>Non Metropolitan Fire Authorities</v>
      </c>
      <c r="D6010" s="58" t="str">
        <f>VLOOKUP(B6010,lookup!A:D,4,FALSE)</f>
        <v>E31000004</v>
      </c>
      <c r="E6010" s="58" t="s">
        <v>175</v>
      </c>
      <c r="F6010" s="58" t="s">
        <v>157</v>
      </c>
      <c r="G6010" s="59">
        <v>262</v>
      </c>
      <c r="H6010" s="145"/>
      <c r="I6010" s="144">
        <v>262</v>
      </c>
      <c r="J6010" s="146">
        <f t="shared" si="70"/>
        <v>0</v>
      </c>
    </row>
    <row r="6011" spans="1:10" x14ac:dyDescent="0.3">
      <c r="A6011" s="58">
        <v>2014</v>
      </c>
      <c r="B6011" s="58" t="s">
        <v>9</v>
      </c>
      <c r="C6011" s="58" t="str">
        <f>VLOOKUP(B6011,lookup!A:C,3,FALSE)</f>
        <v>Non Metropolitan Fire Authorities</v>
      </c>
      <c r="D6011" s="58" t="str">
        <f>VLOOKUP(B6011,lookup!A:D,4,FALSE)</f>
        <v>E31000004</v>
      </c>
      <c r="E6011" s="58" t="s">
        <v>177</v>
      </c>
      <c r="F6011" s="58" t="s">
        <v>157</v>
      </c>
      <c r="G6011" s="59">
        <v>4</v>
      </c>
      <c r="H6011" s="145"/>
      <c r="I6011" s="144">
        <v>4</v>
      </c>
      <c r="J6011" s="146">
        <f t="shared" si="70"/>
        <v>0</v>
      </c>
    </row>
    <row r="6012" spans="1:10" x14ac:dyDescent="0.3">
      <c r="A6012" s="58">
        <v>2014</v>
      </c>
      <c r="B6012" s="58" t="s">
        <v>9</v>
      </c>
      <c r="C6012" s="58" t="str">
        <f>VLOOKUP(B6012,lookup!A:C,3,FALSE)</f>
        <v>Non Metropolitan Fire Authorities</v>
      </c>
      <c r="D6012" s="58" t="str">
        <f>VLOOKUP(B6012,lookup!A:D,4,FALSE)</f>
        <v>E31000004</v>
      </c>
      <c r="E6012" s="58" t="s">
        <v>178</v>
      </c>
      <c r="F6012" s="58" t="s">
        <v>157</v>
      </c>
      <c r="G6012" s="59">
        <v>0</v>
      </c>
      <c r="H6012" s="145"/>
      <c r="I6012" s="144">
        <v>0</v>
      </c>
      <c r="J6012" s="146">
        <f t="shared" si="70"/>
        <v>0</v>
      </c>
    </row>
    <row r="6013" spans="1:10" x14ac:dyDescent="0.3">
      <c r="A6013" s="58">
        <v>2014</v>
      </c>
      <c r="B6013" s="58" t="s">
        <v>9</v>
      </c>
      <c r="C6013" s="58" t="str">
        <f>VLOOKUP(B6013,lookup!A:C,3,FALSE)</f>
        <v>Non Metropolitan Fire Authorities</v>
      </c>
      <c r="D6013" s="58" t="str">
        <f>VLOOKUP(B6013,lookup!A:D,4,FALSE)</f>
        <v>E31000004</v>
      </c>
      <c r="E6013" s="58" t="s">
        <v>179</v>
      </c>
      <c r="F6013" s="58" t="s">
        <v>157</v>
      </c>
      <c r="G6013" s="59">
        <v>3</v>
      </c>
      <c r="H6013" s="145"/>
      <c r="I6013" s="144">
        <v>3</v>
      </c>
      <c r="J6013" s="146">
        <f t="shared" si="70"/>
        <v>0</v>
      </c>
    </row>
    <row r="6014" spans="1:10" x14ac:dyDescent="0.3">
      <c r="A6014" s="58">
        <v>2014</v>
      </c>
      <c r="B6014" s="58" t="s">
        <v>9</v>
      </c>
      <c r="C6014" s="58" t="str">
        <f>VLOOKUP(B6014,lookup!A:C,3,FALSE)</f>
        <v>Non Metropolitan Fire Authorities</v>
      </c>
      <c r="D6014" s="58" t="str">
        <f>VLOOKUP(B6014,lookup!A:D,4,FALSE)</f>
        <v>E31000004</v>
      </c>
      <c r="E6014" s="32" t="s">
        <v>1087</v>
      </c>
      <c r="F6014" s="58" t="s">
        <v>157</v>
      </c>
      <c r="G6014" s="59">
        <v>0</v>
      </c>
      <c r="H6014" s="145"/>
      <c r="I6014" s="144">
        <v>0</v>
      </c>
      <c r="J6014" s="146">
        <f t="shared" si="70"/>
        <v>0</v>
      </c>
    </row>
    <row r="6015" spans="1:10" x14ac:dyDescent="0.3">
      <c r="A6015" s="58">
        <v>2014</v>
      </c>
      <c r="B6015" s="58" t="s">
        <v>9</v>
      </c>
      <c r="C6015" s="58" t="str">
        <f>VLOOKUP(B6015,lookup!A:C,3,FALSE)</f>
        <v>Non Metropolitan Fire Authorities</v>
      </c>
      <c r="D6015" s="58" t="str">
        <f>VLOOKUP(B6015,lookup!A:D,4,FALSE)</f>
        <v>E31000004</v>
      </c>
      <c r="E6015" s="58" t="s">
        <v>176</v>
      </c>
      <c r="F6015" s="58" t="s">
        <v>157</v>
      </c>
      <c r="G6015" s="59">
        <v>40</v>
      </c>
      <c r="H6015" s="145"/>
      <c r="I6015" s="144">
        <v>40</v>
      </c>
      <c r="J6015" s="146">
        <f t="shared" si="70"/>
        <v>0</v>
      </c>
    </row>
    <row r="6016" spans="1:10" x14ac:dyDescent="0.3">
      <c r="A6016" s="58">
        <v>2014</v>
      </c>
      <c r="B6016" s="58" t="s">
        <v>9</v>
      </c>
      <c r="C6016" s="58" t="str">
        <f>VLOOKUP(B6016,lookup!A:C,3,FALSE)</f>
        <v>Non Metropolitan Fire Authorities</v>
      </c>
      <c r="D6016" s="58" t="str">
        <f>VLOOKUP(B6016,lookup!A:D,4,FALSE)</f>
        <v>E31000004</v>
      </c>
      <c r="E6016" s="58" t="s">
        <v>175</v>
      </c>
      <c r="F6016" s="58" t="s">
        <v>158</v>
      </c>
      <c r="G6016" s="59">
        <v>153</v>
      </c>
      <c r="H6016" s="145"/>
      <c r="I6016" s="144">
        <v>153</v>
      </c>
      <c r="J6016" s="146">
        <f t="shared" si="70"/>
        <v>0</v>
      </c>
    </row>
    <row r="6017" spans="1:10" x14ac:dyDescent="0.3">
      <c r="A6017" s="58">
        <v>2014</v>
      </c>
      <c r="B6017" s="58" t="s">
        <v>9</v>
      </c>
      <c r="C6017" s="58" t="str">
        <f>VLOOKUP(B6017,lookup!A:C,3,FALSE)</f>
        <v>Non Metropolitan Fire Authorities</v>
      </c>
      <c r="D6017" s="58" t="str">
        <f>VLOOKUP(B6017,lookup!A:D,4,FALSE)</f>
        <v>E31000004</v>
      </c>
      <c r="E6017" s="58" t="s">
        <v>177</v>
      </c>
      <c r="F6017" s="58" t="s">
        <v>158</v>
      </c>
      <c r="G6017" s="59">
        <v>3</v>
      </c>
      <c r="H6017" s="145"/>
      <c r="I6017" s="144">
        <v>3</v>
      </c>
      <c r="J6017" s="146">
        <f t="shared" si="70"/>
        <v>0</v>
      </c>
    </row>
    <row r="6018" spans="1:10" x14ac:dyDescent="0.3">
      <c r="A6018" s="58">
        <v>2014</v>
      </c>
      <c r="B6018" s="58" t="s">
        <v>9</v>
      </c>
      <c r="C6018" s="58" t="str">
        <f>VLOOKUP(B6018,lookup!A:C,3,FALSE)</f>
        <v>Non Metropolitan Fire Authorities</v>
      </c>
      <c r="D6018" s="58" t="str">
        <f>VLOOKUP(B6018,lookup!A:D,4,FALSE)</f>
        <v>E31000004</v>
      </c>
      <c r="E6018" s="58" t="s">
        <v>178</v>
      </c>
      <c r="F6018" s="58" t="s">
        <v>158</v>
      </c>
      <c r="G6018" s="59">
        <v>1</v>
      </c>
      <c r="H6018" s="145"/>
      <c r="I6018" s="144">
        <v>1</v>
      </c>
      <c r="J6018" s="146">
        <f t="shared" si="70"/>
        <v>0</v>
      </c>
    </row>
    <row r="6019" spans="1:10" x14ac:dyDescent="0.3">
      <c r="A6019" s="58">
        <v>2014</v>
      </c>
      <c r="B6019" s="58" t="s">
        <v>9</v>
      </c>
      <c r="C6019" s="58" t="str">
        <f>VLOOKUP(B6019,lookup!A:C,3,FALSE)</f>
        <v>Non Metropolitan Fire Authorities</v>
      </c>
      <c r="D6019" s="58" t="str">
        <f>VLOOKUP(B6019,lookup!A:D,4,FALSE)</f>
        <v>E31000004</v>
      </c>
      <c r="E6019" s="58" t="s">
        <v>179</v>
      </c>
      <c r="F6019" s="58" t="s">
        <v>158</v>
      </c>
      <c r="G6019" s="59">
        <v>1</v>
      </c>
      <c r="H6019" s="145"/>
      <c r="I6019" s="144">
        <v>1</v>
      </c>
      <c r="J6019" s="146">
        <f t="shared" ref="J6019:J6082" si="71">G6019-I6019</f>
        <v>0</v>
      </c>
    </row>
    <row r="6020" spans="1:10" x14ac:dyDescent="0.3">
      <c r="A6020" s="58">
        <v>2014</v>
      </c>
      <c r="B6020" s="58" t="s">
        <v>9</v>
      </c>
      <c r="C6020" s="58" t="str">
        <f>VLOOKUP(B6020,lookup!A:C,3,FALSE)</f>
        <v>Non Metropolitan Fire Authorities</v>
      </c>
      <c r="D6020" s="58" t="str">
        <f>VLOOKUP(B6020,lookup!A:D,4,FALSE)</f>
        <v>E31000004</v>
      </c>
      <c r="E6020" s="32" t="s">
        <v>1087</v>
      </c>
      <c r="F6020" s="58" t="s">
        <v>158</v>
      </c>
      <c r="G6020" s="59">
        <v>0</v>
      </c>
      <c r="H6020" s="145"/>
      <c r="I6020" s="144">
        <v>0</v>
      </c>
      <c r="J6020" s="146">
        <f t="shared" si="71"/>
        <v>0</v>
      </c>
    </row>
    <row r="6021" spans="1:10" x14ac:dyDescent="0.3">
      <c r="A6021" s="58">
        <v>2014</v>
      </c>
      <c r="B6021" s="58" t="s">
        <v>9</v>
      </c>
      <c r="C6021" s="58" t="str">
        <f>VLOOKUP(B6021,lookup!A:C,3,FALSE)</f>
        <v>Non Metropolitan Fire Authorities</v>
      </c>
      <c r="D6021" s="58" t="str">
        <f>VLOOKUP(B6021,lookup!A:D,4,FALSE)</f>
        <v>E31000004</v>
      </c>
      <c r="E6021" s="58" t="s">
        <v>176</v>
      </c>
      <c r="F6021" s="58" t="s">
        <v>158</v>
      </c>
      <c r="G6021" s="59">
        <v>18</v>
      </c>
      <c r="H6021" s="145"/>
      <c r="I6021" s="144">
        <v>18</v>
      </c>
      <c r="J6021" s="146">
        <f t="shared" si="71"/>
        <v>0</v>
      </c>
    </row>
    <row r="6022" spans="1:10" x14ac:dyDescent="0.3">
      <c r="A6022" s="58">
        <v>2014</v>
      </c>
      <c r="B6022" s="58" t="s">
        <v>9</v>
      </c>
      <c r="C6022" s="58" t="str">
        <f>VLOOKUP(B6022,lookup!A:C,3,FALSE)</f>
        <v>Non Metropolitan Fire Authorities</v>
      </c>
      <c r="D6022" s="58" t="str">
        <f>VLOOKUP(B6022,lookup!A:D,4,FALSE)</f>
        <v>E31000004</v>
      </c>
      <c r="E6022" s="58" t="s">
        <v>175</v>
      </c>
      <c r="F6022" s="58" t="s">
        <v>149</v>
      </c>
      <c r="G6022" s="59">
        <v>15</v>
      </c>
      <c r="H6022" s="145"/>
      <c r="I6022" s="144">
        <v>15</v>
      </c>
      <c r="J6022" s="146">
        <f t="shared" si="71"/>
        <v>0</v>
      </c>
    </row>
    <row r="6023" spans="1:10" x14ac:dyDescent="0.3">
      <c r="A6023" s="58">
        <v>2014</v>
      </c>
      <c r="B6023" s="58" t="s">
        <v>9</v>
      </c>
      <c r="C6023" s="58" t="str">
        <f>VLOOKUP(B6023,lookup!A:C,3,FALSE)</f>
        <v>Non Metropolitan Fire Authorities</v>
      </c>
      <c r="D6023" s="58" t="str">
        <f>VLOOKUP(B6023,lookup!A:D,4,FALSE)</f>
        <v>E31000004</v>
      </c>
      <c r="E6023" s="58" t="s">
        <v>177</v>
      </c>
      <c r="F6023" s="58" t="s">
        <v>149</v>
      </c>
      <c r="G6023" s="59">
        <v>2</v>
      </c>
      <c r="H6023" s="145"/>
      <c r="I6023" s="144">
        <v>2</v>
      </c>
      <c r="J6023" s="146">
        <f t="shared" si="71"/>
        <v>0</v>
      </c>
    </row>
    <row r="6024" spans="1:10" x14ac:dyDescent="0.3">
      <c r="A6024" s="58">
        <v>2014</v>
      </c>
      <c r="B6024" s="58" t="s">
        <v>9</v>
      </c>
      <c r="C6024" s="58" t="str">
        <f>VLOOKUP(B6024,lookup!A:C,3,FALSE)</f>
        <v>Non Metropolitan Fire Authorities</v>
      </c>
      <c r="D6024" s="58" t="str">
        <f>VLOOKUP(B6024,lookup!A:D,4,FALSE)</f>
        <v>E31000004</v>
      </c>
      <c r="E6024" s="58" t="s">
        <v>178</v>
      </c>
      <c r="F6024" s="58" t="s">
        <v>149</v>
      </c>
      <c r="G6024" s="59">
        <v>0</v>
      </c>
      <c r="H6024" s="145"/>
      <c r="I6024" s="144">
        <v>0</v>
      </c>
      <c r="J6024" s="146">
        <f t="shared" si="71"/>
        <v>0</v>
      </c>
    </row>
    <row r="6025" spans="1:10" x14ac:dyDescent="0.3">
      <c r="A6025" s="58">
        <v>2014</v>
      </c>
      <c r="B6025" s="58" t="s">
        <v>9</v>
      </c>
      <c r="C6025" s="58" t="str">
        <f>VLOOKUP(B6025,lookup!A:C,3,FALSE)</f>
        <v>Non Metropolitan Fire Authorities</v>
      </c>
      <c r="D6025" s="58" t="str">
        <f>VLOOKUP(B6025,lookup!A:D,4,FALSE)</f>
        <v>E31000004</v>
      </c>
      <c r="E6025" s="58" t="s">
        <v>179</v>
      </c>
      <c r="F6025" s="58" t="s">
        <v>149</v>
      </c>
      <c r="G6025" s="59">
        <v>0</v>
      </c>
      <c r="H6025" s="145"/>
      <c r="I6025" s="144">
        <v>0</v>
      </c>
      <c r="J6025" s="146">
        <f t="shared" si="71"/>
        <v>0</v>
      </c>
    </row>
    <row r="6026" spans="1:10" x14ac:dyDescent="0.3">
      <c r="A6026" s="58">
        <v>2014</v>
      </c>
      <c r="B6026" s="58" t="s">
        <v>9</v>
      </c>
      <c r="C6026" s="58" t="str">
        <f>VLOOKUP(B6026,lookup!A:C,3,FALSE)</f>
        <v>Non Metropolitan Fire Authorities</v>
      </c>
      <c r="D6026" s="58" t="str">
        <f>VLOOKUP(B6026,lookup!A:D,4,FALSE)</f>
        <v>E31000004</v>
      </c>
      <c r="E6026" s="32" t="s">
        <v>1087</v>
      </c>
      <c r="F6026" s="58" t="s">
        <v>149</v>
      </c>
      <c r="G6026" s="59">
        <v>0</v>
      </c>
      <c r="H6026" s="145"/>
      <c r="I6026" s="144">
        <v>0</v>
      </c>
      <c r="J6026" s="146">
        <f t="shared" si="71"/>
        <v>0</v>
      </c>
    </row>
    <row r="6027" spans="1:10" x14ac:dyDescent="0.3">
      <c r="A6027" s="58">
        <v>2014</v>
      </c>
      <c r="B6027" s="58" t="s">
        <v>9</v>
      </c>
      <c r="C6027" s="58" t="str">
        <f>VLOOKUP(B6027,lookup!A:C,3,FALSE)</f>
        <v>Non Metropolitan Fire Authorities</v>
      </c>
      <c r="D6027" s="58" t="str">
        <f>VLOOKUP(B6027,lookup!A:D,4,FALSE)</f>
        <v>E31000004</v>
      </c>
      <c r="E6027" s="58" t="s">
        <v>176</v>
      </c>
      <c r="F6027" s="58" t="s">
        <v>149</v>
      </c>
      <c r="G6027" s="59">
        <v>0</v>
      </c>
      <c r="H6027" s="145"/>
      <c r="I6027" s="144">
        <v>0</v>
      </c>
      <c r="J6027" s="146">
        <f t="shared" si="71"/>
        <v>0</v>
      </c>
    </row>
    <row r="6028" spans="1:10" x14ac:dyDescent="0.3">
      <c r="A6028" s="58">
        <v>2014</v>
      </c>
      <c r="B6028" s="58" t="s">
        <v>9</v>
      </c>
      <c r="C6028" s="58" t="str">
        <f>VLOOKUP(B6028,lookup!A:C,3,FALSE)</f>
        <v>Non Metropolitan Fire Authorities</v>
      </c>
      <c r="D6028" s="58" t="str">
        <f>VLOOKUP(B6028,lookup!A:D,4,FALSE)</f>
        <v>E31000004</v>
      </c>
      <c r="E6028" s="58" t="s">
        <v>175</v>
      </c>
      <c r="F6028" s="58" t="s">
        <v>150</v>
      </c>
      <c r="G6028" s="59">
        <v>90</v>
      </c>
      <c r="H6028" s="145"/>
      <c r="I6028" s="144">
        <v>90</v>
      </c>
      <c r="J6028" s="146">
        <f t="shared" si="71"/>
        <v>0</v>
      </c>
    </row>
    <row r="6029" spans="1:10" x14ac:dyDescent="0.3">
      <c r="A6029" s="58">
        <v>2014</v>
      </c>
      <c r="B6029" s="58" t="s">
        <v>9</v>
      </c>
      <c r="C6029" s="58" t="str">
        <f>VLOOKUP(B6029,lookup!A:C,3,FALSE)</f>
        <v>Non Metropolitan Fire Authorities</v>
      </c>
      <c r="D6029" s="58" t="str">
        <f>VLOOKUP(B6029,lookup!A:D,4,FALSE)</f>
        <v>E31000004</v>
      </c>
      <c r="E6029" s="58" t="s">
        <v>177</v>
      </c>
      <c r="F6029" s="58" t="s">
        <v>150</v>
      </c>
      <c r="G6029" s="59">
        <v>3</v>
      </c>
      <c r="H6029" s="145"/>
      <c r="I6029" s="144">
        <v>3</v>
      </c>
      <c r="J6029" s="146">
        <f t="shared" si="71"/>
        <v>0</v>
      </c>
    </row>
    <row r="6030" spans="1:10" x14ac:dyDescent="0.3">
      <c r="A6030" s="58">
        <v>2014</v>
      </c>
      <c r="B6030" s="58" t="s">
        <v>9</v>
      </c>
      <c r="C6030" s="58" t="str">
        <f>VLOOKUP(B6030,lookup!A:C,3,FALSE)</f>
        <v>Non Metropolitan Fire Authorities</v>
      </c>
      <c r="D6030" s="58" t="str">
        <f>VLOOKUP(B6030,lookup!A:D,4,FALSE)</f>
        <v>E31000004</v>
      </c>
      <c r="E6030" s="58" t="s">
        <v>178</v>
      </c>
      <c r="F6030" s="58" t="s">
        <v>150</v>
      </c>
      <c r="G6030" s="59">
        <v>1</v>
      </c>
      <c r="H6030" s="145"/>
      <c r="I6030" s="144">
        <v>1</v>
      </c>
      <c r="J6030" s="146">
        <f t="shared" si="71"/>
        <v>0</v>
      </c>
    </row>
    <row r="6031" spans="1:10" x14ac:dyDescent="0.3">
      <c r="A6031" s="58">
        <v>2014</v>
      </c>
      <c r="B6031" s="58" t="s">
        <v>9</v>
      </c>
      <c r="C6031" s="58" t="str">
        <f>VLOOKUP(B6031,lookup!A:C,3,FALSE)</f>
        <v>Non Metropolitan Fire Authorities</v>
      </c>
      <c r="D6031" s="58" t="str">
        <f>VLOOKUP(B6031,lookup!A:D,4,FALSE)</f>
        <v>E31000004</v>
      </c>
      <c r="E6031" s="58" t="s">
        <v>179</v>
      </c>
      <c r="F6031" s="58" t="s">
        <v>150</v>
      </c>
      <c r="G6031" s="59">
        <v>0</v>
      </c>
      <c r="H6031" s="145"/>
      <c r="I6031" s="144">
        <v>0</v>
      </c>
      <c r="J6031" s="146">
        <f t="shared" si="71"/>
        <v>0</v>
      </c>
    </row>
    <row r="6032" spans="1:10" x14ac:dyDescent="0.3">
      <c r="A6032" s="58">
        <v>2014</v>
      </c>
      <c r="B6032" s="58" t="s">
        <v>9</v>
      </c>
      <c r="C6032" s="58" t="str">
        <f>VLOOKUP(B6032,lookup!A:C,3,FALSE)</f>
        <v>Non Metropolitan Fire Authorities</v>
      </c>
      <c r="D6032" s="58" t="str">
        <f>VLOOKUP(B6032,lookup!A:D,4,FALSE)</f>
        <v>E31000004</v>
      </c>
      <c r="E6032" s="32" t="s">
        <v>1087</v>
      </c>
      <c r="F6032" s="58" t="s">
        <v>150</v>
      </c>
      <c r="G6032" s="59">
        <v>1</v>
      </c>
      <c r="H6032" s="145"/>
      <c r="I6032" s="144">
        <v>1</v>
      </c>
      <c r="J6032" s="146">
        <f t="shared" si="71"/>
        <v>0</v>
      </c>
    </row>
    <row r="6033" spans="1:10" x14ac:dyDescent="0.3">
      <c r="A6033" s="58">
        <v>2014</v>
      </c>
      <c r="B6033" s="58" t="s">
        <v>9</v>
      </c>
      <c r="C6033" s="58" t="str">
        <f>VLOOKUP(B6033,lookup!A:C,3,FALSE)</f>
        <v>Non Metropolitan Fire Authorities</v>
      </c>
      <c r="D6033" s="58" t="str">
        <f>VLOOKUP(B6033,lookup!A:D,4,FALSE)</f>
        <v>E31000004</v>
      </c>
      <c r="E6033" s="58" t="s">
        <v>176</v>
      </c>
      <c r="F6033" s="58" t="s">
        <v>150</v>
      </c>
      <c r="G6033" s="59">
        <v>13</v>
      </c>
      <c r="H6033" s="145"/>
      <c r="I6033" s="144">
        <v>13</v>
      </c>
      <c r="J6033" s="146">
        <f t="shared" si="71"/>
        <v>0</v>
      </c>
    </row>
    <row r="6034" spans="1:10" x14ac:dyDescent="0.3">
      <c r="A6034" s="58">
        <v>2014</v>
      </c>
      <c r="B6034" s="58" t="s">
        <v>12</v>
      </c>
      <c r="C6034" s="58" t="str">
        <f>VLOOKUP(B6034,lookup!A:C,3,FALSE)</f>
        <v>Non Metropolitan Fire Authorities</v>
      </c>
      <c r="D6034" s="58" t="str">
        <f>VLOOKUP(B6034,lookup!A:D,4,FALSE)</f>
        <v>E31000005</v>
      </c>
      <c r="E6034" s="58" t="s">
        <v>175</v>
      </c>
      <c r="F6034" s="58" t="s">
        <v>157</v>
      </c>
      <c r="G6034" s="59">
        <v>219</v>
      </c>
      <c r="H6034" s="145"/>
      <c r="I6034" s="144">
        <v>219</v>
      </c>
      <c r="J6034" s="146">
        <f t="shared" si="71"/>
        <v>0</v>
      </c>
    </row>
    <row r="6035" spans="1:10" x14ac:dyDescent="0.3">
      <c r="A6035" s="58">
        <v>2014</v>
      </c>
      <c r="B6035" s="58" t="s">
        <v>12</v>
      </c>
      <c r="C6035" s="58" t="str">
        <f>VLOOKUP(B6035,lookup!A:C,3,FALSE)</f>
        <v>Non Metropolitan Fire Authorities</v>
      </c>
      <c r="D6035" s="58" t="str">
        <f>VLOOKUP(B6035,lookup!A:D,4,FALSE)</f>
        <v>E31000005</v>
      </c>
      <c r="E6035" s="58" t="s">
        <v>177</v>
      </c>
      <c r="F6035" s="58" t="s">
        <v>157</v>
      </c>
      <c r="G6035" s="59">
        <v>5</v>
      </c>
      <c r="H6035" s="145"/>
      <c r="I6035" s="144">
        <v>5</v>
      </c>
      <c r="J6035" s="146">
        <f t="shared" si="71"/>
        <v>0</v>
      </c>
    </row>
    <row r="6036" spans="1:10" x14ac:dyDescent="0.3">
      <c r="A6036" s="58">
        <v>2014</v>
      </c>
      <c r="B6036" s="58" t="s">
        <v>12</v>
      </c>
      <c r="C6036" s="58" t="str">
        <f>VLOOKUP(B6036,lookup!A:C,3,FALSE)</f>
        <v>Non Metropolitan Fire Authorities</v>
      </c>
      <c r="D6036" s="58" t="str">
        <f>VLOOKUP(B6036,lookup!A:D,4,FALSE)</f>
        <v>E31000005</v>
      </c>
      <c r="E6036" s="58" t="s">
        <v>178</v>
      </c>
      <c r="F6036" s="58" t="s">
        <v>157</v>
      </c>
      <c r="G6036" s="59">
        <v>1</v>
      </c>
      <c r="H6036" s="145"/>
      <c r="I6036" s="144">
        <v>1</v>
      </c>
      <c r="J6036" s="146">
        <f t="shared" si="71"/>
        <v>0</v>
      </c>
    </row>
    <row r="6037" spans="1:10" x14ac:dyDescent="0.3">
      <c r="A6037" s="58">
        <v>2014</v>
      </c>
      <c r="B6037" s="58" t="s">
        <v>12</v>
      </c>
      <c r="C6037" s="58" t="str">
        <f>VLOOKUP(B6037,lookup!A:C,3,FALSE)</f>
        <v>Non Metropolitan Fire Authorities</v>
      </c>
      <c r="D6037" s="58" t="str">
        <f>VLOOKUP(B6037,lookup!A:D,4,FALSE)</f>
        <v>E31000005</v>
      </c>
      <c r="E6037" s="58" t="s">
        <v>179</v>
      </c>
      <c r="F6037" s="58" t="s">
        <v>157</v>
      </c>
      <c r="G6037" s="59">
        <v>0</v>
      </c>
      <c r="H6037" s="145"/>
      <c r="I6037" s="144">
        <v>0</v>
      </c>
      <c r="J6037" s="146">
        <f t="shared" si="71"/>
        <v>0</v>
      </c>
    </row>
    <row r="6038" spans="1:10" x14ac:dyDescent="0.3">
      <c r="A6038" s="58">
        <v>2014</v>
      </c>
      <c r="B6038" s="58" t="s">
        <v>12</v>
      </c>
      <c r="C6038" s="58" t="str">
        <f>VLOOKUP(B6038,lookup!A:C,3,FALSE)</f>
        <v>Non Metropolitan Fire Authorities</v>
      </c>
      <c r="D6038" s="58" t="str">
        <f>VLOOKUP(B6038,lookup!A:D,4,FALSE)</f>
        <v>E31000005</v>
      </c>
      <c r="E6038" s="32" t="s">
        <v>1087</v>
      </c>
      <c r="F6038" s="58" t="s">
        <v>157</v>
      </c>
      <c r="G6038" s="59">
        <v>1</v>
      </c>
      <c r="H6038" s="145"/>
      <c r="I6038" s="144">
        <v>1</v>
      </c>
      <c r="J6038" s="146">
        <f t="shared" si="71"/>
        <v>0</v>
      </c>
    </row>
    <row r="6039" spans="1:10" x14ac:dyDescent="0.3">
      <c r="A6039" s="58">
        <v>2014</v>
      </c>
      <c r="B6039" s="58" t="s">
        <v>12</v>
      </c>
      <c r="C6039" s="58" t="str">
        <f>VLOOKUP(B6039,lookup!A:C,3,FALSE)</f>
        <v>Non Metropolitan Fire Authorities</v>
      </c>
      <c r="D6039" s="58" t="str">
        <f>VLOOKUP(B6039,lookup!A:D,4,FALSE)</f>
        <v>E31000005</v>
      </c>
      <c r="E6039" s="58" t="s">
        <v>176</v>
      </c>
      <c r="F6039" s="58" t="s">
        <v>157</v>
      </c>
      <c r="G6039" s="59">
        <v>17</v>
      </c>
      <c r="H6039" s="145"/>
      <c r="I6039" s="144">
        <v>17</v>
      </c>
      <c r="J6039" s="146">
        <f t="shared" si="71"/>
        <v>0</v>
      </c>
    </row>
    <row r="6040" spans="1:10" x14ac:dyDescent="0.3">
      <c r="A6040" s="58">
        <v>2014</v>
      </c>
      <c r="B6040" s="58" t="s">
        <v>12</v>
      </c>
      <c r="C6040" s="58" t="str">
        <f>VLOOKUP(B6040,lookup!A:C,3,FALSE)</f>
        <v>Non Metropolitan Fire Authorities</v>
      </c>
      <c r="D6040" s="58" t="str">
        <f>VLOOKUP(B6040,lookup!A:D,4,FALSE)</f>
        <v>E31000005</v>
      </c>
      <c r="E6040" s="58" t="s">
        <v>175</v>
      </c>
      <c r="F6040" s="58" t="s">
        <v>158</v>
      </c>
      <c r="G6040" s="59">
        <v>278</v>
      </c>
      <c r="H6040" s="145"/>
      <c r="I6040" s="144">
        <v>278</v>
      </c>
      <c r="J6040" s="146">
        <f t="shared" si="71"/>
        <v>0</v>
      </c>
    </row>
    <row r="6041" spans="1:10" x14ac:dyDescent="0.3">
      <c r="A6041" s="58">
        <v>2014</v>
      </c>
      <c r="B6041" s="58" t="s">
        <v>12</v>
      </c>
      <c r="C6041" s="58" t="str">
        <f>VLOOKUP(B6041,lookup!A:C,3,FALSE)</f>
        <v>Non Metropolitan Fire Authorities</v>
      </c>
      <c r="D6041" s="58" t="str">
        <f>VLOOKUP(B6041,lookup!A:D,4,FALSE)</f>
        <v>E31000005</v>
      </c>
      <c r="E6041" s="58" t="s">
        <v>177</v>
      </c>
      <c r="F6041" s="58" t="s">
        <v>158</v>
      </c>
      <c r="G6041" s="59">
        <v>1</v>
      </c>
      <c r="H6041" s="145"/>
      <c r="I6041" s="144">
        <v>1</v>
      </c>
      <c r="J6041" s="146">
        <f t="shared" si="71"/>
        <v>0</v>
      </c>
    </row>
    <row r="6042" spans="1:10" x14ac:dyDescent="0.3">
      <c r="A6042" s="58">
        <v>2014</v>
      </c>
      <c r="B6042" s="58" t="s">
        <v>12</v>
      </c>
      <c r="C6042" s="58" t="str">
        <f>VLOOKUP(B6042,lookup!A:C,3,FALSE)</f>
        <v>Non Metropolitan Fire Authorities</v>
      </c>
      <c r="D6042" s="58" t="str">
        <f>VLOOKUP(B6042,lookup!A:D,4,FALSE)</f>
        <v>E31000005</v>
      </c>
      <c r="E6042" s="58" t="s">
        <v>178</v>
      </c>
      <c r="F6042" s="58" t="s">
        <v>158</v>
      </c>
      <c r="G6042" s="59">
        <v>1</v>
      </c>
      <c r="H6042" s="145"/>
      <c r="I6042" s="144">
        <v>1</v>
      </c>
      <c r="J6042" s="146">
        <f t="shared" si="71"/>
        <v>0</v>
      </c>
    </row>
    <row r="6043" spans="1:10" x14ac:dyDescent="0.3">
      <c r="A6043" s="58">
        <v>2014</v>
      </c>
      <c r="B6043" s="58" t="s">
        <v>12</v>
      </c>
      <c r="C6043" s="58" t="str">
        <f>VLOOKUP(B6043,lookup!A:C,3,FALSE)</f>
        <v>Non Metropolitan Fire Authorities</v>
      </c>
      <c r="D6043" s="58" t="str">
        <f>VLOOKUP(B6043,lookup!A:D,4,FALSE)</f>
        <v>E31000005</v>
      </c>
      <c r="E6043" s="58" t="s">
        <v>179</v>
      </c>
      <c r="F6043" s="58" t="s">
        <v>158</v>
      </c>
      <c r="G6043" s="59">
        <v>0</v>
      </c>
      <c r="H6043" s="145"/>
      <c r="I6043" s="144">
        <v>0</v>
      </c>
      <c r="J6043" s="146">
        <f t="shared" si="71"/>
        <v>0</v>
      </c>
    </row>
    <row r="6044" spans="1:10" x14ac:dyDescent="0.3">
      <c r="A6044" s="58">
        <v>2014</v>
      </c>
      <c r="B6044" s="58" t="s">
        <v>12</v>
      </c>
      <c r="C6044" s="58" t="str">
        <f>VLOOKUP(B6044,lookup!A:C,3,FALSE)</f>
        <v>Non Metropolitan Fire Authorities</v>
      </c>
      <c r="D6044" s="58" t="str">
        <f>VLOOKUP(B6044,lookup!A:D,4,FALSE)</f>
        <v>E31000005</v>
      </c>
      <c r="E6044" s="32" t="s">
        <v>1087</v>
      </c>
      <c r="F6044" s="58" t="s">
        <v>158</v>
      </c>
      <c r="G6044" s="59">
        <v>2</v>
      </c>
      <c r="H6044" s="145"/>
      <c r="I6044" s="144">
        <v>2</v>
      </c>
      <c r="J6044" s="146">
        <f t="shared" si="71"/>
        <v>0</v>
      </c>
    </row>
    <row r="6045" spans="1:10" x14ac:dyDescent="0.3">
      <c r="A6045" s="58">
        <v>2014</v>
      </c>
      <c r="B6045" s="58" t="s">
        <v>12</v>
      </c>
      <c r="C6045" s="58" t="str">
        <f>VLOOKUP(B6045,lookup!A:C,3,FALSE)</f>
        <v>Non Metropolitan Fire Authorities</v>
      </c>
      <c r="D6045" s="58" t="str">
        <f>VLOOKUP(B6045,lookup!A:D,4,FALSE)</f>
        <v>E31000005</v>
      </c>
      <c r="E6045" s="58" t="s">
        <v>176</v>
      </c>
      <c r="F6045" s="58" t="s">
        <v>158</v>
      </c>
      <c r="G6045" s="59">
        <v>20</v>
      </c>
      <c r="H6045" s="145"/>
      <c r="I6045" s="144">
        <v>20</v>
      </c>
      <c r="J6045" s="146">
        <f t="shared" si="71"/>
        <v>0</v>
      </c>
    </row>
    <row r="6046" spans="1:10" x14ac:dyDescent="0.3">
      <c r="A6046" s="58">
        <v>2014</v>
      </c>
      <c r="B6046" s="58" t="s">
        <v>12</v>
      </c>
      <c r="C6046" s="58" t="str">
        <f>VLOOKUP(B6046,lookup!A:C,3,FALSE)</f>
        <v>Non Metropolitan Fire Authorities</v>
      </c>
      <c r="D6046" s="58" t="str">
        <f>VLOOKUP(B6046,lookup!A:D,4,FALSE)</f>
        <v>E31000005</v>
      </c>
      <c r="E6046" s="58" t="s">
        <v>175</v>
      </c>
      <c r="F6046" s="58" t="s">
        <v>149</v>
      </c>
      <c r="G6046" s="59">
        <v>36</v>
      </c>
      <c r="H6046" s="145"/>
      <c r="I6046" s="144">
        <v>36</v>
      </c>
      <c r="J6046" s="146">
        <f t="shared" si="71"/>
        <v>0</v>
      </c>
    </row>
    <row r="6047" spans="1:10" x14ac:dyDescent="0.3">
      <c r="A6047" s="58">
        <v>2014</v>
      </c>
      <c r="B6047" s="58" t="s">
        <v>12</v>
      </c>
      <c r="C6047" s="58" t="str">
        <f>VLOOKUP(B6047,lookup!A:C,3,FALSE)</f>
        <v>Non Metropolitan Fire Authorities</v>
      </c>
      <c r="D6047" s="58" t="str">
        <f>VLOOKUP(B6047,lookup!A:D,4,FALSE)</f>
        <v>E31000005</v>
      </c>
      <c r="E6047" s="58" t="s">
        <v>177</v>
      </c>
      <c r="F6047" s="58" t="s">
        <v>149</v>
      </c>
      <c r="G6047" s="59">
        <v>0</v>
      </c>
      <c r="H6047" s="145"/>
      <c r="I6047" s="144">
        <v>0</v>
      </c>
      <c r="J6047" s="146">
        <f t="shared" si="71"/>
        <v>0</v>
      </c>
    </row>
    <row r="6048" spans="1:10" x14ac:dyDescent="0.3">
      <c r="A6048" s="58">
        <v>2014</v>
      </c>
      <c r="B6048" s="58" t="s">
        <v>12</v>
      </c>
      <c r="C6048" s="58" t="str">
        <f>VLOOKUP(B6048,lookup!A:C,3,FALSE)</f>
        <v>Non Metropolitan Fire Authorities</v>
      </c>
      <c r="D6048" s="58" t="str">
        <f>VLOOKUP(B6048,lookup!A:D,4,FALSE)</f>
        <v>E31000005</v>
      </c>
      <c r="E6048" s="58" t="s">
        <v>178</v>
      </c>
      <c r="F6048" s="58" t="s">
        <v>149</v>
      </c>
      <c r="G6048" s="59">
        <v>0</v>
      </c>
      <c r="H6048" s="145"/>
      <c r="I6048" s="144">
        <v>0</v>
      </c>
      <c r="J6048" s="146">
        <f t="shared" si="71"/>
        <v>0</v>
      </c>
    </row>
    <row r="6049" spans="1:10" x14ac:dyDescent="0.3">
      <c r="A6049" s="58">
        <v>2014</v>
      </c>
      <c r="B6049" s="58" t="s">
        <v>12</v>
      </c>
      <c r="C6049" s="58" t="str">
        <f>VLOOKUP(B6049,lookup!A:C,3,FALSE)</f>
        <v>Non Metropolitan Fire Authorities</v>
      </c>
      <c r="D6049" s="58" t="str">
        <f>VLOOKUP(B6049,lookup!A:D,4,FALSE)</f>
        <v>E31000005</v>
      </c>
      <c r="E6049" s="58" t="s">
        <v>179</v>
      </c>
      <c r="F6049" s="58" t="s">
        <v>149</v>
      </c>
      <c r="G6049" s="59">
        <v>0</v>
      </c>
      <c r="H6049" s="145"/>
      <c r="I6049" s="144">
        <v>0</v>
      </c>
      <c r="J6049" s="146">
        <f t="shared" si="71"/>
        <v>0</v>
      </c>
    </row>
    <row r="6050" spans="1:10" x14ac:dyDescent="0.3">
      <c r="A6050" s="58">
        <v>2014</v>
      </c>
      <c r="B6050" s="58" t="s">
        <v>12</v>
      </c>
      <c r="C6050" s="58" t="str">
        <f>VLOOKUP(B6050,lookup!A:C,3,FALSE)</f>
        <v>Non Metropolitan Fire Authorities</v>
      </c>
      <c r="D6050" s="58" t="str">
        <f>VLOOKUP(B6050,lookup!A:D,4,FALSE)</f>
        <v>E31000005</v>
      </c>
      <c r="E6050" s="32" t="s">
        <v>1087</v>
      </c>
      <c r="F6050" s="58" t="s">
        <v>149</v>
      </c>
      <c r="G6050" s="59">
        <v>0</v>
      </c>
      <c r="H6050" s="145"/>
      <c r="I6050" s="144">
        <v>0</v>
      </c>
      <c r="J6050" s="146">
        <f t="shared" si="71"/>
        <v>0</v>
      </c>
    </row>
    <row r="6051" spans="1:10" x14ac:dyDescent="0.3">
      <c r="A6051" s="58">
        <v>2014</v>
      </c>
      <c r="B6051" s="58" t="s">
        <v>12</v>
      </c>
      <c r="C6051" s="58" t="str">
        <f>VLOOKUP(B6051,lookup!A:C,3,FALSE)</f>
        <v>Non Metropolitan Fire Authorities</v>
      </c>
      <c r="D6051" s="58" t="str">
        <f>VLOOKUP(B6051,lookup!A:D,4,FALSE)</f>
        <v>E31000005</v>
      </c>
      <c r="E6051" s="58" t="s">
        <v>176</v>
      </c>
      <c r="F6051" s="58" t="s">
        <v>149</v>
      </c>
      <c r="G6051" s="59">
        <v>6</v>
      </c>
      <c r="H6051" s="145"/>
      <c r="I6051" s="144">
        <v>6</v>
      </c>
      <c r="J6051" s="146">
        <f t="shared" si="71"/>
        <v>0</v>
      </c>
    </row>
    <row r="6052" spans="1:10" x14ac:dyDescent="0.3">
      <c r="A6052" s="58">
        <v>2014</v>
      </c>
      <c r="B6052" s="58" t="s">
        <v>12</v>
      </c>
      <c r="C6052" s="58" t="str">
        <f>VLOOKUP(B6052,lookup!A:C,3,FALSE)</f>
        <v>Non Metropolitan Fire Authorities</v>
      </c>
      <c r="D6052" s="58" t="str">
        <f>VLOOKUP(B6052,lookup!A:D,4,FALSE)</f>
        <v>E31000005</v>
      </c>
      <c r="E6052" s="58" t="s">
        <v>175</v>
      </c>
      <c r="F6052" s="58" t="s">
        <v>150</v>
      </c>
      <c r="G6052" s="59">
        <v>86</v>
      </c>
      <c r="H6052" s="145"/>
      <c r="I6052" s="144">
        <v>86</v>
      </c>
      <c r="J6052" s="146">
        <f t="shared" si="71"/>
        <v>0</v>
      </c>
    </row>
    <row r="6053" spans="1:10" x14ac:dyDescent="0.3">
      <c r="A6053" s="58">
        <v>2014</v>
      </c>
      <c r="B6053" s="58" t="s">
        <v>12</v>
      </c>
      <c r="C6053" s="58" t="str">
        <f>VLOOKUP(B6053,lookup!A:C,3,FALSE)</f>
        <v>Non Metropolitan Fire Authorities</v>
      </c>
      <c r="D6053" s="58" t="str">
        <f>VLOOKUP(B6053,lookup!A:D,4,FALSE)</f>
        <v>E31000005</v>
      </c>
      <c r="E6053" s="58" t="s">
        <v>177</v>
      </c>
      <c r="F6053" s="58" t="s">
        <v>150</v>
      </c>
      <c r="G6053" s="59">
        <v>1</v>
      </c>
      <c r="H6053" s="145"/>
      <c r="I6053" s="144">
        <v>1</v>
      </c>
      <c r="J6053" s="146">
        <f t="shared" si="71"/>
        <v>0</v>
      </c>
    </row>
    <row r="6054" spans="1:10" x14ac:dyDescent="0.3">
      <c r="A6054" s="58">
        <v>2014</v>
      </c>
      <c r="B6054" s="58" t="s">
        <v>12</v>
      </c>
      <c r="C6054" s="58" t="str">
        <f>VLOOKUP(B6054,lookup!A:C,3,FALSE)</f>
        <v>Non Metropolitan Fire Authorities</v>
      </c>
      <c r="D6054" s="58" t="str">
        <f>VLOOKUP(B6054,lookup!A:D,4,FALSE)</f>
        <v>E31000005</v>
      </c>
      <c r="E6054" s="58" t="s">
        <v>178</v>
      </c>
      <c r="F6054" s="58" t="s">
        <v>150</v>
      </c>
      <c r="G6054" s="59">
        <v>3</v>
      </c>
      <c r="H6054" s="145"/>
      <c r="I6054" s="144">
        <v>3</v>
      </c>
      <c r="J6054" s="146">
        <f t="shared" si="71"/>
        <v>0</v>
      </c>
    </row>
    <row r="6055" spans="1:10" x14ac:dyDescent="0.3">
      <c r="A6055" s="58">
        <v>2014</v>
      </c>
      <c r="B6055" s="58" t="s">
        <v>12</v>
      </c>
      <c r="C6055" s="58" t="str">
        <f>VLOOKUP(B6055,lookup!A:C,3,FALSE)</f>
        <v>Non Metropolitan Fire Authorities</v>
      </c>
      <c r="D6055" s="58" t="str">
        <f>VLOOKUP(B6055,lookup!A:D,4,FALSE)</f>
        <v>E31000005</v>
      </c>
      <c r="E6055" s="58" t="s">
        <v>179</v>
      </c>
      <c r="F6055" s="58" t="s">
        <v>150</v>
      </c>
      <c r="G6055" s="59">
        <v>0</v>
      </c>
      <c r="H6055" s="145"/>
      <c r="I6055" s="144">
        <v>0</v>
      </c>
      <c r="J6055" s="146">
        <f t="shared" si="71"/>
        <v>0</v>
      </c>
    </row>
    <row r="6056" spans="1:10" x14ac:dyDescent="0.3">
      <c r="A6056" s="58">
        <v>2014</v>
      </c>
      <c r="B6056" s="58" t="s">
        <v>12</v>
      </c>
      <c r="C6056" s="58" t="str">
        <f>VLOOKUP(B6056,lookup!A:C,3,FALSE)</f>
        <v>Non Metropolitan Fire Authorities</v>
      </c>
      <c r="D6056" s="58" t="str">
        <f>VLOOKUP(B6056,lookup!A:D,4,FALSE)</f>
        <v>E31000005</v>
      </c>
      <c r="E6056" s="32" t="s">
        <v>1087</v>
      </c>
      <c r="F6056" s="58" t="s">
        <v>150</v>
      </c>
      <c r="G6056" s="59">
        <v>0</v>
      </c>
      <c r="H6056" s="145"/>
      <c r="I6056" s="144">
        <v>0</v>
      </c>
      <c r="J6056" s="146">
        <f t="shared" si="71"/>
        <v>0</v>
      </c>
    </row>
    <row r="6057" spans="1:10" x14ac:dyDescent="0.3">
      <c r="A6057" s="58">
        <v>2014</v>
      </c>
      <c r="B6057" s="58" t="s">
        <v>12</v>
      </c>
      <c r="C6057" s="58" t="str">
        <f>VLOOKUP(B6057,lookup!A:C,3,FALSE)</f>
        <v>Non Metropolitan Fire Authorities</v>
      </c>
      <c r="D6057" s="58" t="str">
        <f>VLOOKUP(B6057,lookup!A:D,4,FALSE)</f>
        <v>E31000005</v>
      </c>
      <c r="E6057" s="58" t="s">
        <v>176</v>
      </c>
      <c r="F6057" s="58" t="s">
        <v>150</v>
      </c>
      <c r="G6057" s="59">
        <v>27</v>
      </c>
      <c r="H6057" s="145"/>
      <c r="I6057" s="144">
        <v>27</v>
      </c>
      <c r="J6057" s="146">
        <f t="shared" si="71"/>
        <v>0</v>
      </c>
    </row>
    <row r="6058" spans="1:10" x14ac:dyDescent="0.3">
      <c r="A6058" s="58">
        <v>2014</v>
      </c>
      <c r="B6058" s="58" t="s">
        <v>15</v>
      </c>
      <c r="C6058" s="58" t="str">
        <f>VLOOKUP(B6058,lookup!A:C,3,FALSE)</f>
        <v>Non Metropolitan Fire Authorities</v>
      </c>
      <c r="D6058" s="58" t="str">
        <f>VLOOKUP(B6058,lookup!A:D,4,FALSE)</f>
        <v>E31000006</v>
      </c>
      <c r="E6058" s="58" t="s">
        <v>175</v>
      </c>
      <c r="F6058" s="58" t="s">
        <v>157</v>
      </c>
      <c r="G6058" s="59">
        <v>445</v>
      </c>
      <c r="H6058" s="145"/>
      <c r="I6058" s="144">
        <v>445</v>
      </c>
      <c r="J6058" s="146">
        <f t="shared" si="71"/>
        <v>0</v>
      </c>
    </row>
    <row r="6059" spans="1:10" x14ac:dyDescent="0.3">
      <c r="A6059" s="58">
        <v>2014</v>
      </c>
      <c r="B6059" s="58" t="s">
        <v>15</v>
      </c>
      <c r="C6059" s="58" t="str">
        <f>VLOOKUP(B6059,lookup!A:C,3,FALSE)</f>
        <v>Non Metropolitan Fire Authorities</v>
      </c>
      <c r="D6059" s="58" t="str">
        <f>VLOOKUP(B6059,lookup!A:D,4,FALSE)</f>
        <v>E31000006</v>
      </c>
      <c r="E6059" s="58" t="s">
        <v>177</v>
      </c>
      <c r="F6059" s="58" t="s">
        <v>157</v>
      </c>
      <c r="G6059" s="59">
        <v>5</v>
      </c>
      <c r="H6059" s="145"/>
      <c r="I6059" s="144">
        <v>5</v>
      </c>
      <c r="J6059" s="146">
        <f t="shared" si="71"/>
        <v>0</v>
      </c>
    </row>
    <row r="6060" spans="1:10" x14ac:dyDescent="0.3">
      <c r="A6060" s="58">
        <v>2014</v>
      </c>
      <c r="B6060" s="58" t="s">
        <v>15</v>
      </c>
      <c r="C6060" s="58" t="str">
        <f>VLOOKUP(B6060,lookup!A:C,3,FALSE)</f>
        <v>Non Metropolitan Fire Authorities</v>
      </c>
      <c r="D6060" s="58" t="str">
        <f>VLOOKUP(B6060,lookup!A:D,4,FALSE)</f>
        <v>E31000006</v>
      </c>
      <c r="E6060" s="58" t="s">
        <v>178</v>
      </c>
      <c r="F6060" s="58" t="s">
        <v>157</v>
      </c>
      <c r="G6060" s="59">
        <v>2</v>
      </c>
      <c r="H6060" s="145"/>
      <c r="I6060" s="144">
        <v>2</v>
      </c>
      <c r="J6060" s="146">
        <f t="shared" si="71"/>
        <v>0</v>
      </c>
    </row>
    <row r="6061" spans="1:10" x14ac:dyDescent="0.3">
      <c r="A6061" s="58">
        <v>2014</v>
      </c>
      <c r="B6061" s="58" t="s">
        <v>15</v>
      </c>
      <c r="C6061" s="58" t="str">
        <f>VLOOKUP(B6061,lookup!A:C,3,FALSE)</f>
        <v>Non Metropolitan Fire Authorities</v>
      </c>
      <c r="D6061" s="58" t="str">
        <f>VLOOKUP(B6061,lookup!A:D,4,FALSE)</f>
        <v>E31000006</v>
      </c>
      <c r="E6061" s="58" t="s">
        <v>179</v>
      </c>
      <c r="F6061" s="58" t="s">
        <v>157</v>
      </c>
      <c r="G6061" s="59">
        <v>1</v>
      </c>
      <c r="H6061" s="145"/>
      <c r="I6061" s="144">
        <v>1</v>
      </c>
      <c r="J6061" s="146">
        <f t="shared" si="71"/>
        <v>0</v>
      </c>
    </row>
    <row r="6062" spans="1:10" x14ac:dyDescent="0.3">
      <c r="A6062" s="58">
        <v>2014</v>
      </c>
      <c r="B6062" s="58" t="s">
        <v>15</v>
      </c>
      <c r="C6062" s="58" t="str">
        <f>VLOOKUP(B6062,lookup!A:C,3,FALSE)</f>
        <v>Non Metropolitan Fire Authorities</v>
      </c>
      <c r="D6062" s="58" t="str">
        <f>VLOOKUP(B6062,lookup!A:D,4,FALSE)</f>
        <v>E31000006</v>
      </c>
      <c r="E6062" s="32" t="s">
        <v>1087</v>
      </c>
      <c r="F6062" s="58" t="s">
        <v>157</v>
      </c>
      <c r="G6062" s="59">
        <v>1</v>
      </c>
      <c r="H6062" s="145"/>
      <c r="I6062" s="144">
        <v>1</v>
      </c>
      <c r="J6062" s="146">
        <f t="shared" si="71"/>
        <v>0</v>
      </c>
    </row>
    <row r="6063" spans="1:10" x14ac:dyDescent="0.3">
      <c r="A6063" s="58">
        <v>2014</v>
      </c>
      <c r="B6063" s="58" t="s">
        <v>15</v>
      </c>
      <c r="C6063" s="58" t="str">
        <f>VLOOKUP(B6063,lookup!A:C,3,FALSE)</f>
        <v>Non Metropolitan Fire Authorities</v>
      </c>
      <c r="D6063" s="58" t="str">
        <f>VLOOKUP(B6063,lookup!A:D,4,FALSE)</f>
        <v>E31000006</v>
      </c>
      <c r="E6063" s="58" t="s">
        <v>176</v>
      </c>
      <c r="F6063" s="58" t="s">
        <v>157</v>
      </c>
      <c r="G6063" s="59">
        <v>7</v>
      </c>
      <c r="H6063" s="145"/>
      <c r="I6063" s="144">
        <v>7</v>
      </c>
      <c r="J6063" s="146">
        <f t="shared" si="71"/>
        <v>0</v>
      </c>
    </row>
    <row r="6064" spans="1:10" x14ac:dyDescent="0.3">
      <c r="A6064" s="58">
        <v>2014</v>
      </c>
      <c r="B6064" s="58" t="s">
        <v>15</v>
      </c>
      <c r="C6064" s="58" t="str">
        <f>VLOOKUP(B6064,lookup!A:C,3,FALSE)</f>
        <v>Non Metropolitan Fire Authorities</v>
      </c>
      <c r="D6064" s="58" t="str">
        <f>VLOOKUP(B6064,lookup!A:D,4,FALSE)</f>
        <v>E31000006</v>
      </c>
      <c r="E6064" s="58" t="s">
        <v>175</v>
      </c>
      <c r="F6064" s="58" t="s">
        <v>158</v>
      </c>
      <c r="G6064" s="59">
        <v>218</v>
      </c>
      <c r="H6064" s="145"/>
      <c r="I6064" s="144">
        <v>218</v>
      </c>
      <c r="J6064" s="146">
        <f t="shared" si="71"/>
        <v>0</v>
      </c>
    </row>
    <row r="6065" spans="1:10" x14ac:dyDescent="0.3">
      <c r="A6065" s="58">
        <v>2014</v>
      </c>
      <c r="B6065" s="58" t="s">
        <v>15</v>
      </c>
      <c r="C6065" s="58" t="str">
        <f>VLOOKUP(B6065,lookup!A:C,3,FALSE)</f>
        <v>Non Metropolitan Fire Authorities</v>
      </c>
      <c r="D6065" s="58" t="str">
        <f>VLOOKUP(B6065,lookup!A:D,4,FALSE)</f>
        <v>E31000006</v>
      </c>
      <c r="E6065" s="58" t="s">
        <v>177</v>
      </c>
      <c r="F6065" s="58" t="s">
        <v>158</v>
      </c>
      <c r="G6065" s="59">
        <v>2</v>
      </c>
      <c r="H6065" s="145"/>
      <c r="I6065" s="144">
        <v>2</v>
      </c>
      <c r="J6065" s="146">
        <f t="shared" si="71"/>
        <v>0</v>
      </c>
    </row>
    <row r="6066" spans="1:10" x14ac:dyDescent="0.3">
      <c r="A6066" s="58">
        <v>2014</v>
      </c>
      <c r="B6066" s="58" t="s">
        <v>15</v>
      </c>
      <c r="C6066" s="58" t="str">
        <f>VLOOKUP(B6066,lookup!A:C,3,FALSE)</f>
        <v>Non Metropolitan Fire Authorities</v>
      </c>
      <c r="D6066" s="58" t="str">
        <f>VLOOKUP(B6066,lookup!A:D,4,FALSE)</f>
        <v>E31000006</v>
      </c>
      <c r="E6066" s="58" t="s">
        <v>178</v>
      </c>
      <c r="F6066" s="58" t="s">
        <v>158</v>
      </c>
      <c r="G6066" s="59">
        <v>1</v>
      </c>
      <c r="H6066" s="145"/>
      <c r="I6066" s="144">
        <v>1</v>
      </c>
      <c r="J6066" s="146">
        <f t="shared" si="71"/>
        <v>0</v>
      </c>
    </row>
    <row r="6067" spans="1:10" x14ac:dyDescent="0.3">
      <c r="A6067" s="58">
        <v>2014</v>
      </c>
      <c r="B6067" s="58" t="s">
        <v>15</v>
      </c>
      <c r="C6067" s="58" t="str">
        <f>VLOOKUP(B6067,lookup!A:C,3,FALSE)</f>
        <v>Non Metropolitan Fire Authorities</v>
      </c>
      <c r="D6067" s="58" t="str">
        <f>VLOOKUP(B6067,lookup!A:D,4,FALSE)</f>
        <v>E31000006</v>
      </c>
      <c r="E6067" s="58" t="s">
        <v>179</v>
      </c>
      <c r="F6067" s="58" t="s">
        <v>158</v>
      </c>
      <c r="G6067" s="59">
        <v>1</v>
      </c>
      <c r="H6067" s="145"/>
      <c r="I6067" s="144">
        <v>1</v>
      </c>
      <c r="J6067" s="146">
        <f t="shared" si="71"/>
        <v>0</v>
      </c>
    </row>
    <row r="6068" spans="1:10" x14ac:dyDescent="0.3">
      <c r="A6068" s="58">
        <v>2014</v>
      </c>
      <c r="B6068" s="58" t="s">
        <v>15</v>
      </c>
      <c r="C6068" s="58" t="str">
        <f>VLOOKUP(B6068,lookup!A:C,3,FALSE)</f>
        <v>Non Metropolitan Fire Authorities</v>
      </c>
      <c r="D6068" s="58" t="str">
        <f>VLOOKUP(B6068,lookup!A:D,4,FALSE)</f>
        <v>E31000006</v>
      </c>
      <c r="E6068" s="32" t="s">
        <v>1087</v>
      </c>
      <c r="F6068" s="58" t="s">
        <v>158</v>
      </c>
      <c r="G6068" s="59">
        <v>1</v>
      </c>
      <c r="H6068" s="145"/>
      <c r="I6068" s="144">
        <v>1</v>
      </c>
      <c r="J6068" s="146">
        <f t="shared" si="71"/>
        <v>0</v>
      </c>
    </row>
    <row r="6069" spans="1:10" x14ac:dyDescent="0.3">
      <c r="A6069" s="58">
        <v>2014</v>
      </c>
      <c r="B6069" s="58" t="s">
        <v>15</v>
      </c>
      <c r="C6069" s="58" t="str">
        <f>VLOOKUP(B6069,lookup!A:C,3,FALSE)</f>
        <v>Non Metropolitan Fire Authorities</v>
      </c>
      <c r="D6069" s="58" t="str">
        <f>VLOOKUP(B6069,lookup!A:D,4,FALSE)</f>
        <v>E31000006</v>
      </c>
      <c r="E6069" s="58" t="s">
        <v>176</v>
      </c>
      <c r="F6069" s="58" t="s">
        <v>158</v>
      </c>
      <c r="G6069" s="59">
        <v>2</v>
      </c>
      <c r="H6069" s="145"/>
      <c r="I6069" s="144">
        <v>2</v>
      </c>
      <c r="J6069" s="146">
        <f t="shared" si="71"/>
        <v>0</v>
      </c>
    </row>
    <row r="6070" spans="1:10" x14ac:dyDescent="0.3">
      <c r="A6070" s="58">
        <v>2014</v>
      </c>
      <c r="B6070" s="58" t="s">
        <v>15</v>
      </c>
      <c r="C6070" s="58" t="str">
        <f>VLOOKUP(B6070,lookup!A:C,3,FALSE)</f>
        <v>Non Metropolitan Fire Authorities</v>
      </c>
      <c r="D6070" s="58" t="str">
        <f>VLOOKUP(B6070,lookup!A:D,4,FALSE)</f>
        <v>E31000006</v>
      </c>
      <c r="E6070" s="58" t="s">
        <v>175</v>
      </c>
      <c r="F6070" s="58" t="s">
        <v>149</v>
      </c>
      <c r="G6070" s="59">
        <v>23</v>
      </c>
      <c r="H6070" s="145"/>
      <c r="I6070" s="144">
        <v>23</v>
      </c>
      <c r="J6070" s="146">
        <f t="shared" si="71"/>
        <v>0</v>
      </c>
    </row>
    <row r="6071" spans="1:10" x14ac:dyDescent="0.3">
      <c r="A6071" s="58">
        <v>2014</v>
      </c>
      <c r="B6071" s="58" t="s">
        <v>15</v>
      </c>
      <c r="C6071" s="58" t="str">
        <f>VLOOKUP(B6071,lookup!A:C,3,FALSE)</f>
        <v>Non Metropolitan Fire Authorities</v>
      </c>
      <c r="D6071" s="58" t="str">
        <f>VLOOKUP(B6071,lookup!A:D,4,FALSE)</f>
        <v>E31000006</v>
      </c>
      <c r="E6071" s="58" t="s">
        <v>177</v>
      </c>
      <c r="F6071" s="58" t="s">
        <v>149</v>
      </c>
      <c r="G6071" s="59">
        <v>0</v>
      </c>
      <c r="H6071" s="145"/>
      <c r="I6071" s="144">
        <v>0</v>
      </c>
      <c r="J6071" s="146">
        <f t="shared" si="71"/>
        <v>0</v>
      </c>
    </row>
    <row r="6072" spans="1:10" x14ac:dyDescent="0.3">
      <c r="A6072" s="58">
        <v>2014</v>
      </c>
      <c r="B6072" s="58" t="s">
        <v>15</v>
      </c>
      <c r="C6072" s="58" t="str">
        <f>VLOOKUP(B6072,lookup!A:C,3,FALSE)</f>
        <v>Non Metropolitan Fire Authorities</v>
      </c>
      <c r="D6072" s="58" t="str">
        <f>VLOOKUP(B6072,lookup!A:D,4,FALSE)</f>
        <v>E31000006</v>
      </c>
      <c r="E6072" s="58" t="s">
        <v>178</v>
      </c>
      <c r="F6072" s="58" t="s">
        <v>149</v>
      </c>
      <c r="G6072" s="59">
        <v>0</v>
      </c>
      <c r="H6072" s="145"/>
      <c r="I6072" s="144">
        <v>0</v>
      </c>
      <c r="J6072" s="146">
        <f t="shared" si="71"/>
        <v>0</v>
      </c>
    </row>
    <row r="6073" spans="1:10" x14ac:dyDescent="0.3">
      <c r="A6073" s="58">
        <v>2014</v>
      </c>
      <c r="B6073" s="58" t="s">
        <v>15</v>
      </c>
      <c r="C6073" s="58" t="str">
        <f>VLOOKUP(B6073,lookup!A:C,3,FALSE)</f>
        <v>Non Metropolitan Fire Authorities</v>
      </c>
      <c r="D6073" s="58" t="str">
        <f>VLOOKUP(B6073,lookup!A:D,4,FALSE)</f>
        <v>E31000006</v>
      </c>
      <c r="E6073" s="58" t="s">
        <v>179</v>
      </c>
      <c r="F6073" s="58" t="s">
        <v>149</v>
      </c>
      <c r="G6073" s="59">
        <v>0</v>
      </c>
      <c r="H6073" s="145"/>
      <c r="I6073" s="144">
        <v>0</v>
      </c>
      <c r="J6073" s="146">
        <f t="shared" si="71"/>
        <v>0</v>
      </c>
    </row>
    <row r="6074" spans="1:10" x14ac:dyDescent="0.3">
      <c r="A6074" s="58">
        <v>2014</v>
      </c>
      <c r="B6074" s="58" t="s">
        <v>15</v>
      </c>
      <c r="C6074" s="58" t="str">
        <f>VLOOKUP(B6074,lookup!A:C,3,FALSE)</f>
        <v>Non Metropolitan Fire Authorities</v>
      </c>
      <c r="D6074" s="58" t="str">
        <f>VLOOKUP(B6074,lookup!A:D,4,FALSE)</f>
        <v>E31000006</v>
      </c>
      <c r="E6074" s="32" t="s">
        <v>1087</v>
      </c>
      <c r="F6074" s="58" t="s">
        <v>149</v>
      </c>
      <c r="G6074" s="59">
        <v>0</v>
      </c>
      <c r="H6074" s="145"/>
      <c r="I6074" s="144">
        <v>0</v>
      </c>
      <c r="J6074" s="146">
        <f t="shared" si="71"/>
        <v>0</v>
      </c>
    </row>
    <row r="6075" spans="1:10" x14ac:dyDescent="0.3">
      <c r="A6075" s="58">
        <v>2014</v>
      </c>
      <c r="B6075" s="58" t="s">
        <v>15</v>
      </c>
      <c r="C6075" s="58" t="str">
        <f>VLOOKUP(B6075,lookup!A:C,3,FALSE)</f>
        <v>Non Metropolitan Fire Authorities</v>
      </c>
      <c r="D6075" s="58" t="str">
        <f>VLOOKUP(B6075,lookup!A:D,4,FALSE)</f>
        <v>E31000006</v>
      </c>
      <c r="E6075" s="58" t="s">
        <v>176</v>
      </c>
      <c r="F6075" s="58" t="s">
        <v>149</v>
      </c>
      <c r="G6075" s="59">
        <v>0</v>
      </c>
      <c r="H6075" s="145"/>
      <c r="I6075" s="144">
        <v>0</v>
      </c>
      <c r="J6075" s="146">
        <f t="shared" si="71"/>
        <v>0</v>
      </c>
    </row>
    <row r="6076" spans="1:10" x14ac:dyDescent="0.3">
      <c r="A6076" s="58">
        <v>2014</v>
      </c>
      <c r="B6076" s="58" t="s">
        <v>15</v>
      </c>
      <c r="C6076" s="58" t="str">
        <f>VLOOKUP(B6076,lookup!A:C,3,FALSE)</f>
        <v>Non Metropolitan Fire Authorities</v>
      </c>
      <c r="D6076" s="58" t="str">
        <f>VLOOKUP(B6076,lookup!A:D,4,FALSE)</f>
        <v>E31000006</v>
      </c>
      <c r="E6076" s="58" t="s">
        <v>175</v>
      </c>
      <c r="F6076" s="58" t="s">
        <v>150</v>
      </c>
      <c r="G6076" s="59">
        <v>215</v>
      </c>
      <c r="H6076" s="145"/>
      <c r="I6076" s="144">
        <v>215</v>
      </c>
      <c r="J6076" s="146">
        <f t="shared" si="71"/>
        <v>0</v>
      </c>
    </row>
    <row r="6077" spans="1:10" x14ac:dyDescent="0.3">
      <c r="A6077" s="58">
        <v>2014</v>
      </c>
      <c r="B6077" s="58" t="s">
        <v>15</v>
      </c>
      <c r="C6077" s="58" t="str">
        <f>VLOOKUP(B6077,lookup!A:C,3,FALSE)</f>
        <v>Non Metropolitan Fire Authorities</v>
      </c>
      <c r="D6077" s="58" t="str">
        <f>VLOOKUP(B6077,lookup!A:D,4,FALSE)</f>
        <v>E31000006</v>
      </c>
      <c r="E6077" s="58" t="s">
        <v>177</v>
      </c>
      <c r="F6077" s="58" t="s">
        <v>150</v>
      </c>
      <c r="G6077" s="59">
        <v>2</v>
      </c>
      <c r="H6077" s="145"/>
      <c r="I6077" s="144">
        <v>2</v>
      </c>
      <c r="J6077" s="146">
        <f t="shared" si="71"/>
        <v>0</v>
      </c>
    </row>
    <row r="6078" spans="1:10" x14ac:dyDescent="0.3">
      <c r="A6078" s="58">
        <v>2014</v>
      </c>
      <c r="B6078" s="58" t="s">
        <v>15</v>
      </c>
      <c r="C6078" s="58" t="str">
        <f>VLOOKUP(B6078,lookup!A:C,3,FALSE)</f>
        <v>Non Metropolitan Fire Authorities</v>
      </c>
      <c r="D6078" s="58" t="str">
        <f>VLOOKUP(B6078,lookup!A:D,4,FALSE)</f>
        <v>E31000006</v>
      </c>
      <c r="E6078" s="58" t="s">
        <v>178</v>
      </c>
      <c r="F6078" s="58" t="s">
        <v>150</v>
      </c>
      <c r="G6078" s="59">
        <v>2</v>
      </c>
      <c r="H6078" s="145"/>
      <c r="I6078" s="144">
        <v>2</v>
      </c>
      <c r="J6078" s="146">
        <f t="shared" si="71"/>
        <v>0</v>
      </c>
    </row>
    <row r="6079" spans="1:10" x14ac:dyDescent="0.3">
      <c r="A6079" s="58">
        <v>2014</v>
      </c>
      <c r="B6079" s="58" t="s">
        <v>15</v>
      </c>
      <c r="C6079" s="58" t="str">
        <f>VLOOKUP(B6079,lookup!A:C,3,FALSE)</f>
        <v>Non Metropolitan Fire Authorities</v>
      </c>
      <c r="D6079" s="58" t="str">
        <f>VLOOKUP(B6079,lookup!A:D,4,FALSE)</f>
        <v>E31000006</v>
      </c>
      <c r="E6079" s="58" t="s">
        <v>179</v>
      </c>
      <c r="F6079" s="58" t="s">
        <v>150</v>
      </c>
      <c r="G6079" s="59">
        <v>0</v>
      </c>
      <c r="H6079" s="145"/>
      <c r="I6079" s="144">
        <v>0</v>
      </c>
      <c r="J6079" s="146">
        <f t="shared" si="71"/>
        <v>0</v>
      </c>
    </row>
    <row r="6080" spans="1:10" x14ac:dyDescent="0.3">
      <c r="A6080" s="58">
        <v>2014</v>
      </c>
      <c r="B6080" s="58" t="s">
        <v>15</v>
      </c>
      <c r="C6080" s="58" t="str">
        <f>VLOOKUP(B6080,lookup!A:C,3,FALSE)</f>
        <v>Non Metropolitan Fire Authorities</v>
      </c>
      <c r="D6080" s="58" t="str">
        <f>VLOOKUP(B6080,lookup!A:D,4,FALSE)</f>
        <v>E31000006</v>
      </c>
      <c r="E6080" s="32" t="s">
        <v>1087</v>
      </c>
      <c r="F6080" s="58" t="s">
        <v>150</v>
      </c>
      <c r="G6080" s="59">
        <v>1</v>
      </c>
      <c r="H6080" s="145"/>
      <c r="I6080" s="144">
        <v>1</v>
      </c>
      <c r="J6080" s="146">
        <f t="shared" si="71"/>
        <v>0</v>
      </c>
    </row>
    <row r="6081" spans="1:10" x14ac:dyDescent="0.3">
      <c r="A6081" s="58">
        <v>2014</v>
      </c>
      <c r="B6081" s="58" t="s">
        <v>15</v>
      </c>
      <c r="C6081" s="58" t="str">
        <f>VLOOKUP(B6081,lookup!A:C,3,FALSE)</f>
        <v>Non Metropolitan Fire Authorities</v>
      </c>
      <c r="D6081" s="58" t="str">
        <f>VLOOKUP(B6081,lookup!A:D,4,FALSE)</f>
        <v>E31000006</v>
      </c>
      <c r="E6081" s="58" t="s">
        <v>176</v>
      </c>
      <c r="F6081" s="58" t="s">
        <v>150</v>
      </c>
      <c r="G6081" s="59">
        <v>2</v>
      </c>
      <c r="H6081" s="145"/>
      <c r="I6081" s="144">
        <v>2</v>
      </c>
      <c r="J6081" s="146">
        <f t="shared" si="71"/>
        <v>0</v>
      </c>
    </row>
    <row r="6082" spans="1:10" x14ac:dyDescent="0.3">
      <c r="A6082" s="58">
        <v>2014</v>
      </c>
      <c r="B6082" s="58" t="s">
        <v>18</v>
      </c>
      <c r="C6082" s="58" t="str">
        <f>VLOOKUP(B6082,lookup!A:C,3,FALSE)</f>
        <v>Non Metropolitan Fire Authorities</v>
      </c>
      <c r="D6082" s="58" t="str">
        <f>VLOOKUP(B6082,lookup!A:D,4,FALSE)</f>
        <v>E31000007</v>
      </c>
      <c r="E6082" s="58" t="s">
        <v>175</v>
      </c>
      <c r="F6082" s="58" t="s">
        <v>157</v>
      </c>
      <c r="G6082" s="59">
        <v>413</v>
      </c>
      <c r="H6082" s="145"/>
      <c r="I6082" s="144">
        <v>413</v>
      </c>
      <c r="J6082" s="146">
        <f t="shared" si="71"/>
        <v>0</v>
      </c>
    </row>
    <row r="6083" spans="1:10" x14ac:dyDescent="0.3">
      <c r="A6083" s="58">
        <v>2014</v>
      </c>
      <c r="B6083" s="58" t="s">
        <v>18</v>
      </c>
      <c r="C6083" s="58" t="str">
        <f>VLOOKUP(B6083,lookup!A:C,3,FALSE)</f>
        <v>Non Metropolitan Fire Authorities</v>
      </c>
      <c r="D6083" s="58" t="str">
        <f>VLOOKUP(B6083,lookup!A:D,4,FALSE)</f>
        <v>E31000007</v>
      </c>
      <c r="E6083" s="58" t="s">
        <v>177</v>
      </c>
      <c r="F6083" s="58" t="s">
        <v>157</v>
      </c>
      <c r="G6083" s="59">
        <v>2</v>
      </c>
      <c r="H6083" s="145"/>
      <c r="I6083" s="144">
        <v>2</v>
      </c>
      <c r="J6083" s="146">
        <f t="shared" ref="J6083:J6146" si="72">G6083-I6083</f>
        <v>0</v>
      </c>
    </row>
    <row r="6084" spans="1:10" x14ac:dyDescent="0.3">
      <c r="A6084" s="58">
        <v>2014</v>
      </c>
      <c r="B6084" s="58" t="s">
        <v>18</v>
      </c>
      <c r="C6084" s="58" t="str">
        <f>VLOOKUP(B6084,lookup!A:C,3,FALSE)</f>
        <v>Non Metropolitan Fire Authorities</v>
      </c>
      <c r="D6084" s="58" t="str">
        <f>VLOOKUP(B6084,lookup!A:D,4,FALSE)</f>
        <v>E31000007</v>
      </c>
      <c r="E6084" s="58" t="s">
        <v>178</v>
      </c>
      <c r="F6084" s="58" t="s">
        <v>157</v>
      </c>
      <c r="G6084" s="59">
        <v>2</v>
      </c>
      <c r="H6084" s="145"/>
      <c r="I6084" s="144">
        <v>2</v>
      </c>
      <c r="J6084" s="146">
        <f t="shared" si="72"/>
        <v>0</v>
      </c>
    </row>
    <row r="6085" spans="1:10" x14ac:dyDescent="0.3">
      <c r="A6085" s="58">
        <v>2014</v>
      </c>
      <c r="B6085" s="58" t="s">
        <v>18</v>
      </c>
      <c r="C6085" s="58" t="str">
        <f>VLOOKUP(B6085,lookup!A:C,3,FALSE)</f>
        <v>Non Metropolitan Fire Authorities</v>
      </c>
      <c r="D6085" s="58" t="str">
        <f>VLOOKUP(B6085,lookup!A:D,4,FALSE)</f>
        <v>E31000007</v>
      </c>
      <c r="E6085" s="58" t="s">
        <v>179</v>
      </c>
      <c r="F6085" s="58" t="s">
        <v>157</v>
      </c>
      <c r="G6085" s="59">
        <v>3</v>
      </c>
      <c r="H6085" s="145"/>
      <c r="I6085" s="144">
        <v>3</v>
      </c>
      <c r="J6085" s="146">
        <f t="shared" si="72"/>
        <v>0</v>
      </c>
    </row>
    <row r="6086" spans="1:10" x14ac:dyDescent="0.3">
      <c r="A6086" s="58">
        <v>2014</v>
      </c>
      <c r="B6086" s="58" t="s">
        <v>18</v>
      </c>
      <c r="C6086" s="58" t="str">
        <f>VLOOKUP(B6086,lookup!A:C,3,FALSE)</f>
        <v>Non Metropolitan Fire Authorities</v>
      </c>
      <c r="D6086" s="58" t="str">
        <f>VLOOKUP(B6086,lookup!A:D,4,FALSE)</f>
        <v>E31000007</v>
      </c>
      <c r="E6086" s="32" t="s">
        <v>1087</v>
      </c>
      <c r="F6086" s="58" t="s">
        <v>157</v>
      </c>
      <c r="G6086" s="59">
        <v>0</v>
      </c>
      <c r="H6086" s="145"/>
      <c r="I6086" s="144">
        <v>0</v>
      </c>
      <c r="J6086" s="146">
        <f t="shared" si="72"/>
        <v>0</v>
      </c>
    </row>
    <row r="6087" spans="1:10" x14ac:dyDescent="0.3">
      <c r="A6087" s="58">
        <v>2014</v>
      </c>
      <c r="B6087" s="58" t="s">
        <v>18</v>
      </c>
      <c r="C6087" s="58" t="str">
        <f>VLOOKUP(B6087,lookup!A:C,3,FALSE)</f>
        <v>Non Metropolitan Fire Authorities</v>
      </c>
      <c r="D6087" s="58" t="str">
        <f>VLOOKUP(B6087,lookup!A:D,4,FALSE)</f>
        <v>E31000007</v>
      </c>
      <c r="E6087" s="58" t="s">
        <v>176</v>
      </c>
      <c r="F6087" s="58" t="s">
        <v>157</v>
      </c>
      <c r="G6087" s="59">
        <v>0</v>
      </c>
      <c r="H6087" s="145"/>
      <c r="I6087" s="144">
        <v>0</v>
      </c>
      <c r="J6087" s="146">
        <f t="shared" si="72"/>
        <v>0</v>
      </c>
    </row>
    <row r="6088" spans="1:10" x14ac:dyDescent="0.3">
      <c r="A6088" s="58">
        <v>2014</v>
      </c>
      <c r="B6088" s="58" t="s">
        <v>18</v>
      </c>
      <c r="C6088" s="58" t="str">
        <f>VLOOKUP(B6088,lookup!A:C,3,FALSE)</f>
        <v>Non Metropolitan Fire Authorities</v>
      </c>
      <c r="D6088" s="58" t="str">
        <f>VLOOKUP(B6088,lookup!A:D,4,FALSE)</f>
        <v>E31000007</v>
      </c>
      <c r="E6088" s="58" t="s">
        <v>175</v>
      </c>
      <c r="F6088" s="58" t="s">
        <v>158</v>
      </c>
      <c r="G6088" s="59">
        <v>75</v>
      </c>
      <c r="H6088" s="145"/>
      <c r="I6088" s="144">
        <v>75</v>
      </c>
      <c r="J6088" s="146">
        <f t="shared" si="72"/>
        <v>0</v>
      </c>
    </row>
    <row r="6089" spans="1:10" x14ac:dyDescent="0.3">
      <c r="A6089" s="58">
        <v>2014</v>
      </c>
      <c r="B6089" s="58" t="s">
        <v>18</v>
      </c>
      <c r="C6089" s="58" t="str">
        <f>VLOOKUP(B6089,lookup!A:C,3,FALSE)</f>
        <v>Non Metropolitan Fire Authorities</v>
      </c>
      <c r="D6089" s="58" t="str">
        <f>VLOOKUP(B6089,lookup!A:D,4,FALSE)</f>
        <v>E31000007</v>
      </c>
      <c r="E6089" s="58" t="s">
        <v>177</v>
      </c>
      <c r="F6089" s="58" t="s">
        <v>158</v>
      </c>
      <c r="G6089" s="59">
        <v>0</v>
      </c>
      <c r="H6089" s="145"/>
      <c r="I6089" s="144">
        <v>0</v>
      </c>
      <c r="J6089" s="146">
        <f t="shared" si="72"/>
        <v>0</v>
      </c>
    </row>
    <row r="6090" spans="1:10" x14ac:dyDescent="0.3">
      <c r="A6090" s="58">
        <v>2014</v>
      </c>
      <c r="B6090" s="58" t="s">
        <v>18</v>
      </c>
      <c r="C6090" s="58" t="str">
        <f>VLOOKUP(B6090,lookup!A:C,3,FALSE)</f>
        <v>Non Metropolitan Fire Authorities</v>
      </c>
      <c r="D6090" s="58" t="str">
        <f>VLOOKUP(B6090,lookup!A:D,4,FALSE)</f>
        <v>E31000007</v>
      </c>
      <c r="E6090" s="58" t="s">
        <v>178</v>
      </c>
      <c r="F6090" s="58" t="s">
        <v>158</v>
      </c>
      <c r="G6090" s="59">
        <v>0</v>
      </c>
      <c r="H6090" s="145"/>
      <c r="I6090" s="144">
        <v>0</v>
      </c>
      <c r="J6090" s="146">
        <f t="shared" si="72"/>
        <v>0</v>
      </c>
    </row>
    <row r="6091" spans="1:10" x14ac:dyDescent="0.3">
      <c r="A6091" s="58">
        <v>2014</v>
      </c>
      <c r="B6091" s="58" t="s">
        <v>18</v>
      </c>
      <c r="C6091" s="58" t="str">
        <f>VLOOKUP(B6091,lookup!A:C,3,FALSE)</f>
        <v>Non Metropolitan Fire Authorities</v>
      </c>
      <c r="D6091" s="58" t="str">
        <f>VLOOKUP(B6091,lookup!A:D,4,FALSE)</f>
        <v>E31000007</v>
      </c>
      <c r="E6091" s="58" t="s">
        <v>179</v>
      </c>
      <c r="F6091" s="58" t="s">
        <v>158</v>
      </c>
      <c r="G6091" s="59">
        <v>0</v>
      </c>
      <c r="H6091" s="145"/>
      <c r="I6091" s="144">
        <v>0</v>
      </c>
      <c r="J6091" s="146">
        <f t="shared" si="72"/>
        <v>0</v>
      </c>
    </row>
    <row r="6092" spans="1:10" x14ac:dyDescent="0.3">
      <c r="A6092" s="58">
        <v>2014</v>
      </c>
      <c r="B6092" s="58" t="s">
        <v>18</v>
      </c>
      <c r="C6092" s="58" t="str">
        <f>VLOOKUP(B6092,lookup!A:C,3,FALSE)</f>
        <v>Non Metropolitan Fire Authorities</v>
      </c>
      <c r="D6092" s="58" t="str">
        <f>VLOOKUP(B6092,lookup!A:D,4,FALSE)</f>
        <v>E31000007</v>
      </c>
      <c r="E6092" s="32" t="s">
        <v>1087</v>
      </c>
      <c r="F6092" s="58" t="s">
        <v>158</v>
      </c>
      <c r="G6092" s="59">
        <v>0</v>
      </c>
      <c r="H6092" s="145"/>
      <c r="I6092" s="144">
        <v>0</v>
      </c>
      <c r="J6092" s="146">
        <f t="shared" si="72"/>
        <v>0</v>
      </c>
    </row>
    <row r="6093" spans="1:10" x14ac:dyDescent="0.3">
      <c r="A6093" s="58">
        <v>2014</v>
      </c>
      <c r="B6093" s="58" t="s">
        <v>18</v>
      </c>
      <c r="C6093" s="58" t="str">
        <f>VLOOKUP(B6093,lookup!A:C,3,FALSE)</f>
        <v>Non Metropolitan Fire Authorities</v>
      </c>
      <c r="D6093" s="58" t="str">
        <f>VLOOKUP(B6093,lookup!A:D,4,FALSE)</f>
        <v>E31000007</v>
      </c>
      <c r="E6093" s="58" t="s">
        <v>176</v>
      </c>
      <c r="F6093" s="58" t="s">
        <v>158</v>
      </c>
      <c r="G6093" s="59">
        <v>0</v>
      </c>
      <c r="H6093" s="145"/>
      <c r="I6093" s="144">
        <v>0</v>
      </c>
      <c r="J6093" s="146">
        <f t="shared" si="72"/>
        <v>0</v>
      </c>
    </row>
    <row r="6094" spans="1:10" x14ac:dyDescent="0.3">
      <c r="A6094" s="58">
        <v>2014</v>
      </c>
      <c r="B6094" s="58" t="s">
        <v>18</v>
      </c>
      <c r="C6094" s="58" t="str">
        <f>VLOOKUP(B6094,lookup!A:C,3,FALSE)</f>
        <v>Non Metropolitan Fire Authorities</v>
      </c>
      <c r="D6094" s="58" t="str">
        <f>VLOOKUP(B6094,lookup!A:D,4,FALSE)</f>
        <v>E31000007</v>
      </c>
      <c r="E6094" s="58" t="s">
        <v>175</v>
      </c>
      <c r="F6094" s="58" t="s">
        <v>149</v>
      </c>
      <c r="G6094" s="59">
        <v>24</v>
      </c>
      <c r="H6094" s="145"/>
      <c r="I6094" s="144">
        <v>24</v>
      </c>
      <c r="J6094" s="146">
        <f t="shared" si="72"/>
        <v>0</v>
      </c>
    </row>
    <row r="6095" spans="1:10" x14ac:dyDescent="0.3">
      <c r="A6095" s="58">
        <v>2014</v>
      </c>
      <c r="B6095" s="58" t="s">
        <v>18</v>
      </c>
      <c r="C6095" s="58" t="str">
        <f>VLOOKUP(B6095,lookup!A:C,3,FALSE)</f>
        <v>Non Metropolitan Fire Authorities</v>
      </c>
      <c r="D6095" s="58" t="str">
        <f>VLOOKUP(B6095,lookup!A:D,4,FALSE)</f>
        <v>E31000007</v>
      </c>
      <c r="E6095" s="58" t="s">
        <v>177</v>
      </c>
      <c r="F6095" s="58" t="s">
        <v>149</v>
      </c>
      <c r="G6095" s="59">
        <v>0</v>
      </c>
      <c r="H6095" s="145"/>
      <c r="I6095" s="144">
        <v>0</v>
      </c>
      <c r="J6095" s="146">
        <f t="shared" si="72"/>
        <v>0</v>
      </c>
    </row>
    <row r="6096" spans="1:10" x14ac:dyDescent="0.3">
      <c r="A6096" s="58">
        <v>2014</v>
      </c>
      <c r="B6096" s="58" t="s">
        <v>18</v>
      </c>
      <c r="C6096" s="58" t="str">
        <f>VLOOKUP(B6096,lookup!A:C,3,FALSE)</f>
        <v>Non Metropolitan Fire Authorities</v>
      </c>
      <c r="D6096" s="58" t="str">
        <f>VLOOKUP(B6096,lookup!A:D,4,FALSE)</f>
        <v>E31000007</v>
      </c>
      <c r="E6096" s="58" t="s">
        <v>178</v>
      </c>
      <c r="F6096" s="58" t="s">
        <v>149</v>
      </c>
      <c r="G6096" s="59">
        <v>0</v>
      </c>
      <c r="H6096" s="145"/>
      <c r="I6096" s="144">
        <v>0</v>
      </c>
      <c r="J6096" s="146">
        <f t="shared" si="72"/>
        <v>0</v>
      </c>
    </row>
    <row r="6097" spans="1:10" x14ac:dyDescent="0.3">
      <c r="A6097" s="58">
        <v>2014</v>
      </c>
      <c r="B6097" s="58" t="s">
        <v>18</v>
      </c>
      <c r="C6097" s="58" t="str">
        <f>VLOOKUP(B6097,lookup!A:C,3,FALSE)</f>
        <v>Non Metropolitan Fire Authorities</v>
      </c>
      <c r="D6097" s="58" t="str">
        <f>VLOOKUP(B6097,lookup!A:D,4,FALSE)</f>
        <v>E31000007</v>
      </c>
      <c r="E6097" s="58" t="s">
        <v>179</v>
      </c>
      <c r="F6097" s="58" t="s">
        <v>149</v>
      </c>
      <c r="G6097" s="59">
        <v>0</v>
      </c>
      <c r="H6097" s="145"/>
      <c r="I6097" s="144">
        <v>0</v>
      </c>
      <c r="J6097" s="146">
        <f t="shared" si="72"/>
        <v>0</v>
      </c>
    </row>
    <row r="6098" spans="1:10" x14ac:dyDescent="0.3">
      <c r="A6098" s="58">
        <v>2014</v>
      </c>
      <c r="B6098" s="58" t="s">
        <v>18</v>
      </c>
      <c r="C6098" s="58" t="str">
        <f>VLOOKUP(B6098,lookup!A:C,3,FALSE)</f>
        <v>Non Metropolitan Fire Authorities</v>
      </c>
      <c r="D6098" s="58" t="str">
        <f>VLOOKUP(B6098,lookup!A:D,4,FALSE)</f>
        <v>E31000007</v>
      </c>
      <c r="E6098" s="32" t="s">
        <v>1087</v>
      </c>
      <c r="F6098" s="58" t="s">
        <v>149</v>
      </c>
      <c r="G6098" s="59">
        <v>0</v>
      </c>
      <c r="H6098" s="145"/>
      <c r="I6098" s="144">
        <v>0</v>
      </c>
      <c r="J6098" s="146">
        <f t="shared" si="72"/>
        <v>0</v>
      </c>
    </row>
    <row r="6099" spans="1:10" x14ac:dyDescent="0.3">
      <c r="A6099" s="58">
        <v>2014</v>
      </c>
      <c r="B6099" s="58" t="s">
        <v>18</v>
      </c>
      <c r="C6099" s="58" t="str">
        <f>VLOOKUP(B6099,lookup!A:C,3,FALSE)</f>
        <v>Non Metropolitan Fire Authorities</v>
      </c>
      <c r="D6099" s="58" t="str">
        <f>VLOOKUP(B6099,lookup!A:D,4,FALSE)</f>
        <v>E31000007</v>
      </c>
      <c r="E6099" s="58" t="s">
        <v>176</v>
      </c>
      <c r="F6099" s="58" t="s">
        <v>149</v>
      </c>
      <c r="G6099" s="59">
        <v>0</v>
      </c>
      <c r="H6099" s="145"/>
      <c r="I6099" s="144">
        <v>0</v>
      </c>
      <c r="J6099" s="146">
        <f t="shared" si="72"/>
        <v>0</v>
      </c>
    </row>
    <row r="6100" spans="1:10" x14ac:dyDescent="0.3">
      <c r="A6100" s="58">
        <v>2014</v>
      </c>
      <c r="B6100" s="58" t="s">
        <v>18</v>
      </c>
      <c r="C6100" s="58" t="str">
        <f>VLOOKUP(B6100,lookup!A:C,3,FALSE)</f>
        <v>Non Metropolitan Fire Authorities</v>
      </c>
      <c r="D6100" s="58" t="str">
        <f>VLOOKUP(B6100,lookup!A:D,4,FALSE)</f>
        <v>E31000007</v>
      </c>
      <c r="E6100" s="58" t="s">
        <v>175</v>
      </c>
      <c r="F6100" s="58" t="s">
        <v>150</v>
      </c>
      <c r="G6100" s="59">
        <v>112</v>
      </c>
      <c r="H6100" s="145"/>
      <c r="I6100" s="144">
        <v>112</v>
      </c>
      <c r="J6100" s="146">
        <f t="shared" si="72"/>
        <v>0</v>
      </c>
    </row>
    <row r="6101" spans="1:10" x14ac:dyDescent="0.3">
      <c r="A6101" s="58">
        <v>2014</v>
      </c>
      <c r="B6101" s="58" t="s">
        <v>18</v>
      </c>
      <c r="C6101" s="58" t="str">
        <f>VLOOKUP(B6101,lookup!A:C,3,FALSE)</f>
        <v>Non Metropolitan Fire Authorities</v>
      </c>
      <c r="D6101" s="58" t="str">
        <f>VLOOKUP(B6101,lookup!A:D,4,FALSE)</f>
        <v>E31000007</v>
      </c>
      <c r="E6101" s="58" t="s">
        <v>177</v>
      </c>
      <c r="F6101" s="58" t="s">
        <v>150</v>
      </c>
      <c r="G6101" s="59">
        <v>0</v>
      </c>
      <c r="H6101" s="145"/>
      <c r="I6101" s="144">
        <v>0</v>
      </c>
      <c r="J6101" s="146">
        <f t="shared" si="72"/>
        <v>0</v>
      </c>
    </row>
    <row r="6102" spans="1:10" x14ac:dyDescent="0.3">
      <c r="A6102" s="58">
        <v>2014</v>
      </c>
      <c r="B6102" s="58" t="s">
        <v>18</v>
      </c>
      <c r="C6102" s="58" t="str">
        <f>VLOOKUP(B6102,lookup!A:C,3,FALSE)</f>
        <v>Non Metropolitan Fire Authorities</v>
      </c>
      <c r="D6102" s="58" t="str">
        <f>VLOOKUP(B6102,lookup!A:D,4,FALSE)</f>
        <v>E31000007</v>
      </c>
      <c r="E6102" s="58" t="s">
        <v>178</v>
      </c>
      <c r="F6102" s="58" t="s">
        <v>150</v>
      </c>
      <c r="G6102" s="59">
        <v>2</v>
      </c>
      <c r="H6102" s="145"/>
      <c r="I6102" s="144">
        <v>2</v>
      </c>
      <c r="J6102" s="146">
        <f t="shared" si="72"/>
        <v>0</v>
      </c>
    </row>
    <row r="6103" spans="1:10" x14ac:dyDescent="0.3">
      <c r="A6103" s="58">
        <v>2014</v>
      </c>
      <c r="B6103" s="58" t="s">
        <v>18</v>
      </c>
      <c r="C6103" s="58" t="str">
        <f>VLOOKUP(B6103,lookup!A:C,3,FALSE)</f>
        <v>Non Metropolitan Fire Authorities</v>
      </c>
      <c r="D6103" s="58" t="str">
        <f>VLOOKUP(B6103,lookup!A:D,4,FALSE)</f>
        <v>E31000007</v>
      </c>
      <c r="E6103" s="58" t="s">
        <v>179</v>
      </c>
      <c r="F6103" s="58" t="s">
        <v>150</v>
      </c>
      <c r="G6103" s="59">
        <v>0</v>
      </c>
      <c r="H6103" s="145"/>
      <c r="I6103" s="144">
        <v>0</v>
      </c>
      <c r="J6103" s="146">
        <f t="shared" si="72"/>
        <v>0</v>
      </c>
    </row>
    <row r="6104" spans="1:10" x14ac:dyDescent="0.3">
      <c r="A6104" s="58">
        <v>2014</v>
      </c>
      <c r="B6104" s="58" t="s">
        <v>18</v>
      </c>
      <c r="C6104" s="58" t="str">
        <f>VLOOKUP(B6104,lookup!A:C,3,FALSE)</f>
        <v>Non Metropolitan Fire Authorities</v>
      </c>
      <c r="D6104" s="58" t="str">
        <f>VLOOKUP(B6104,lookup!A:D,4,FALSE)</f>
        <v>E31000007</v>
      </c>
      <c r="E6104" s="32" t="s">
        <v>1087</v>
      </c>
      <c r="F6104" s="58" t="s">
        <v>150</v>
      </c>
      <c r="G6104" s="59">
        <v>0</v>
      </c>
      <c r="H6104" s="145"/>
      <c r="I6104" s="144">
        <v>0</v>
      </c>
      <c r="J6104" s="146">
        <f t="shared" si="72"/>
        <v>0</v>
      </c>
    </row>
    <row r="6105" spans="1:10" x14ac:dyDescent="0.3">
      <c r="A6105" s="58">
        <v>2014</v>
      </c>
      <c r="B6105" s="58" t="s">
        <v>18</v>
      </c>
      <c r="C6105" s="58" t="str">
        <f>VLOOKUP(B6105,lookup!A:C,3,FALSE)</f>
        <v>Non Metropolitan Fire Authorities</v>
      </c>
      <c r="D6105" s="58" t="str">
        <f>VLOOKUP(B6105,lookup!A:D,4,FALSE)</f>
        <v>E31000007</v>
      </c>
      <c r="E6105" s="58" t="s">
        <v>176</v>
      </c>
      <c r="F6105" s="58" t="s">
        <v>150</v>
      </c>
      <c r="G6105" s="59">
        <v>0</v>
      </c>
      <c r="H6105" s="145"/>
      <c r="I6105" s="144">
        <v>0</v>
      </c>
      <c r="J6105" s="146">
        <f t="shared" si="72"/>
        <v>0</v>
      </c>
    </row>
    <row r="6106" spans="1:10" x14ac:dyDescent="0.3">
      <c r="A6106" s="58">
        <v>2014</v>
      </c>
      <c r="B6106" s="58" t="s">
        <v>21</v>
      </c>
      <c r="C6106" s="58" t="str">
        <f>VLOOKUP(B6106,lookup!A:C,3,FALSE)</f>
        <v>Non Metropolitan Fire Authorities</v>
      </c>
      <c r="D6106" s="58" t="str">
        <f>VLOOKUP(B6106,lookup!A:D,4,FALSE)</f>
        <v>E31000008</v>
      </c>
      <c r="E6106" s="58" t="s">
        <v>175</v>
      </c>
      <c r="F6106" s="58" t="s">
        <v>157</v>
      </c>
      <c r="G6106" s="59">
        <v>200</v>
      </c>
      <c r="H6106" s="145"/>
      <c r="I6106" s="144">
        <v>200</v>
      </c>
      <c r="J6106" s="146">
        <f t="shared" si="72"/>
        <v>0</v>
      </c>
    </row>
    <row r="6107" spans="1:10" x14ac:dyDescent="0.3">
      <c r="A6107" s="58">
        <v>2014</v>
      </c>
      <c r="B6107" s="58" t="s">
        <v>21</v>
      </c>
      <c r="C6107" s="58" t="str">
        <f>VLOOKUP(B6107,lookup!A:C,3,FALSE)</f>
        <v>Non Metropolitan Fire Authorities</v>
      </c>
      <c r="D6107" s="58" t="str">
        <f>VLOOKUP(B6107,lookup!A:D,4,FALSE)</f>
        <v>E31000008</v>
      </c>
      <c r="E6107" s="58" t="s">
        <v>177</v>
      </c>
      <c r="F6107" s="58" t="s">
        <v>157</v>
      </c>
      <c r="G6107" s="59">
        <v>2</v>
      </c>
      <c r="H6107" s="145"/>
      <c r="I6107" s="144">
        <v>2</v>
      </c>
      <c r="J6107" s="146">
        <f t="shared" si="72"/>
        <v>0</v>
      </c>
    </row>
    <row r="6108" spans="1:10" x14ac:dyDescent="0.3">
      <c r="A6108" s="58">
        <v>2014</v>
      </c>
      <c r="B6108" s="58" t="s">
        <v>21</v>
      </c>
      <c r="C6108" s="58" t="str">
        <f>VLOOKUP(B6108,lookup!A:C,3,FALSE)</f>
        <v>Non Metropolitan Fire Authorities</v>
      </c>
      <c r="D6108" s="58" t="str">
        <f>VLOOKUP(B6108,lookup!A:D,4,FALSE)</f>
        <v>E31000008</v>
      </c>
      <c r="E6108" s="58" t="s">
        <v>178</v>
      </c>
      <c r="F6108" s="58" t="s">
        <v>157</v>
      </c>
      <c r="G6108" s="59">
        <v>0</v>
      </c>
      <c r="H6108" s="145"/>
      <c r="I6108" s="144">
        <v>0</v>
      </c>
      <c r="J6108" s="146">
        <f t="shared" si="72"/>
        <v>0</v>
      </c>
    </row>
    <row r="6109" spans="1:10" x14ac:dyDescent="0.3">
      <c r="A6109" s="58">
        <v>2014</v>
      </c>
      <c r="B6109" s="58" t="s">
        <v>21</v>
      </c>
      <c r="C6109" s="58" t="str">
        <f>VLOOKUP(B6109,lookup!A:C,3,FALSE)</f>
        <v>Non Metropolitan Fire Authorities</v>
      </c>
      <c r="D6109" s="58" t="str">
        <f>VLOOKUP(B6109,lookup!A:D,4,FALSE)</f>
        <v>E31000008</v>
      </c>
      <c r="E6109" s="58" t="s">
        <v>179</v>
      </c>
      <c r="F6109" s="58" t="s">
        <v>157</v>
      </c>
      <c r="G6109" s="59">
        <v>0</v>
      </c>
      <c r="H6109" s="145"/>
      <c r="I6109" s="144">
        <v>0</v>
      </c>
      <c r="J6109" s="146">
        <f t="shared" si="72"/>
        <v>0</v>
      </c>
    </row>
    <row r="6110" spans="1:10" x14ac:dyDescent="0.3">
      <c r="A6110" s="58">
        <v>2014</v>
      </c>
      <c r="B6110" s="58" t="s">
        <v>21</v>
      </c>
      <c r="C6110" s="58" t="str">
        <f>VLOOKUP(B6110,lookup!A:C,3,FALSE)</f>
        <v>Non Metropolitan Fire Authorities</v>
      </c>
      <c r="D6110" s="58" t="str">
        <f>VLOOKUP(B6110,lookup!A:D,4,FALSE)</f>
        <v>E31000008</v>
      </c>
      <c r="E6110" s="32" t="s">
        <v>1087</v>
      </c>
      <c r="F6110" s="58" t="s">
        <v>157</v>
      </c>
      <c r="G6110" s="59">
        <v>4</v>
      </c>
      <c r="H6110" s="145"/>
      <c r="I6110" s="144">
        <v>4</v>
      </c>
      <c r="J6110" s="146">
        <f t="shared" si="72"/>
        <v>0</v>
      </c>
    </row>
    <row r="6111" spans="1:10" x14ac:dyDescent="0.3">
      <c r="A6111" s="58">
        <v>2014</v>
      </c>
      <c r="B6111" s="58" t="s">
        <v>21</v>
      </c>
      <c r="C6111" s="58" t="str">
        <f>VLOOKUP(B6111,lookup!A:C,3,FALSE)</f>
        <v>Non Metropolitan Fire Authorities</v>
      </c>
      <c r="D6111" s="58" t="str">
        <f>VLOOKUP(B6111,lookup!A:D,4,FALSE)</f>
        <v>E31000008</v>
      </c>
      <c r="E6111" s="58" t="s">
        <v>176</v>
      </c>
      <c r="F6111" s="58" t="s">
        <v>157</v>
      </c>
      <c r="G6111" s="59">
        <v>7</v>
      </c>
      <c r="H6111" s="145"/>
      <c r="I6111" s="144">
        <v>7</v>
      </c>
      <c r="J6111" s="146">
        <f t="shared" si="72"/>
        <v>0</v>
      </c>
    </row>
    <row r="6112" spans="1:10" x14ac:dyDescent="0.3">
      <c r="A6112" s="58">
        <v>2014</v>
      </c>
      <c r="B6112" s="58" t="s">
        <v>21</v>
      </c>
      <c r="C6112" s="58" t="str">
        <f>VLOOKUP(B6112,lookup!A:C,3,FALSE)</f>
        <v>Non Metropolitan Fire Authorities</v>
      </c>
      <c r="D6112" s="58" t="str">
        <f>VLOOKUP(B6112,lookup!A:D,4,FALSE)</f>
        <v>E31000008</v>
      </c>
      <c r="E6112" s="58" t="s">
        <v>175</v>
      </c>
      <c r="F6112" s="58" t="s">
        <v>158</v>
      </c>
      <c r="G6112" s="59">
        <v>360</v>
      </c>
      <c r="H6112" s="145"/>
      <c r="I6112" s="144">
        <v>360</v>
      </c>
      <c r="J6112" s="146">
        <f t="shared" si="72"/>
        <v>0</v>
      </c>
    </row>
    <row r="6113" spans="1:10" x14ac:dyDescent="0.3">
      <c r="A6113" s="58">
        <v>2014</v>
      </c>
      <c r="B6113" s="58" t="s">
        <v>21</v>
      </c>
      <c r="C6113" s="58" t="str">
        <f>VLOOKUP(B6113,lookup!A:C,3,FALSE)</f>
        <v>Non Metropolitan Fire Authorities</v>
      </c>
      <c r="D6113" s="58" t="str">
        <f>VLOOKUP(B6113,lookup!A:D,4,FALSE)</f>
        <v>E31000008</v>
      </c>
      <c r="E6113" s="58" t="s">
        <v>177</v>
      </c>
      <c r="F6113" s="58" t="s">
        <v>158</v>
      </c>
      <c r="G6113" s="59">
        <v>3</v>
      </c>
      <c r="H6113" s="145"/>
      <c r="I6113" s="144">
        <v>3</v>
      </c>
      <c r="J6113" s="146">
        <f t="shared" si="72"/>
        <v>0</v>
      </c>
    </row>
    <row r="6114" spans="1:10" x14ac:dyDescent="0.3">
      <c r="A6114" s="58">
        <v>2014</v>
      </c>
      <c r="B6114" s="58" t="s">
        <v>21</v>
      </c>
      <c r="C6114" s="58" t="str">
        <f>VLOOKUP(B6114,lookup!A:C,3,FALSE)</f>
        <v>Non Metropolitan Fire Authorities</v>
      </c>
      <c r="D6114" s="58" t="str">
        <f>VLOOKUP(B6114,lookup!A:D,4,FALSE)</f>
        <v>E31000008</v>
      </c>
      <c r="E6114" s="58" t="s">
        <v>178</v>
      </c>
      <c r="F6114" s="58" t="s">
        <v>158</v>
      </c>
      <c r="G6114" s="59">
        <v>0</v>
      </c>
      <c r="H6114" s="145"/>
      <c r="I6114" s="144">
        <v>0</v>
      </c>
      <c r="J6114" s="146">
        <f t="shared" si="72"/>
        <v>0</v>
      </c>
    </row>
    <row r="6115" spans="1:10" x14ac:dyDescent="0.3">
      <c r="A6115" s="58">
        <v>2014</v>
      </c>
      <c r="B6115" s="58" t="s">
        <v>21</v>
      </c>
      <c r="C6115" s="58" t="str">
        <f>VLOOKUP(B6115,lookup!A:C,3,FALSE)</f>
        <v>Non Metropolitan Fire Authorities</v>
      </c>
      <c r="D6115" s="58" t="str">
        <f>VLOOKUP(B6115,lookup!A:D,4,FALSE)</f>
        <v>E31000008</v>
      </c>
      <c r="E6115" s="58" t="s">
        <v>179</v>
      </c>
      <c r="F6115" s="58" t="s">
        <v>158</v>
      </c>
      <c r="G6115" s="59">
        <v>0</v>
      </c>
      <c r="H6115" s="145"/>
      <c r="I6115" s="144">
        <v>0</v>
      </c>
      <c r="J6115" s="146">
        <f t="shared" si="72"/>
        <v>0</v>
      </c>
    </row>
    <row r="6116" spans="1:10" x14ac:dyDescent="0.3">
      <c r="A6116" s="58">
        <v>2014</v>
      </c>
      <c r="B6116" s="58" t="s">
        <v>21</v>
      </c>
      <c r="C6116" s="58" t="str">
        <f>VLOOKUP(B6116,lookup!A:C,3,FALSE)</f>
        <v>Non Metropolitan Fire Authorities</v>
      </c>
      <c r="D6116" s="58" t="str">
        <f>VLOOKUP(B6116,lookup!A:D,4,FALSE)</f>
        <v>E31000008</v>
      </c>
      <c r="E6116" s="32" t="s">
        <v>1087</v>
      </c>
      <c r="F6116" s="58" t="s">
        <v>158</v>
      </c>
      <c r="G6116" s="59">
        <v>0</v>
      </c>
      <c r="H6116" s="145"/>
      <c r="I6116" s="144">
        <v>0</v>
      </c>
      <c r="J6116" s="146">
        <f t="shared" si="72"/>
        <v>0</v>
      </c>
    </row>
    <row r="6117" spans="1:10" x14ac:dyDescent="0.3">
      <c r="A6117" s="58">
        <v>2014</v>
      </c>
      <c r="B6117" s="58" t="s">
        <v>21</v>
      </c>
      <c r="C6117" s="58" t="str">
        <f>VLOOKUP(B6117,lookup!A:C,3,FALSE)</f>
        <v>Non Metropolitan Fire Authorities</v>
      </c>
      <c r="D6117" s="58" t="str">
        <f>VLOOKUP(B6117,lookup!A:D,4,FALSE)</f>
        <v>E31000008</v>
      </c>
      <c r="E6117" s="58" t="s">
        <v>176</v>
      </c>
      <c r="F6117" s="58" t="s">
        <v>158</v>
      </c>
      <c r="G6117" s="59">
        <v>49</v>
      </c>
      <c r="H6117" s="145"/>
      <c r="I6117" s="144">
        <v>49</v>
      </c>
      <c r="J6117" s="146">
        <f t="shared" si="72"/>
        <v>0</v>
      </c>
    </row>
    <row r="6118" spans="1:10" x14ac:dyDescent="0.3">
      <c r="A6118" s="58">
        <v>2014</v>
      </c>
      <c r="B6118" s="58" t="s">
        <v>21</v>
      </c>
      <c r="C6118" s="58" t="str">
        <f>VLOOKUP(B6118,lookup!A:C,3,FALSE)</f>
        <v>Non Metropolitan Fire Authorities</v>
      </c>
      <c r="D6118" s="58" t="str">
        <f>VLOOKUP(B6118,lookup!A:D,4,FALSE)</f>
        <v>E31000008</v>
      </c>
      <c r="E6118" s="58" t="s">
        <v>175</v>
      </c>
      <c r="F6118" s="58" t="s">
        <v>149</v>
      </c>
      <c r="G6118" s="59">
        <v>20</v>
      </c>
      <c r="H6118" s="145"/>
      <c r="I6118" s="144">
        <v>20</v>
      </c>
      <c r="J6118" s="146">
        <f t="shared" si="72"/>
        <v>0</v>
      </c>
    </row>
    <row r="6119" spans="1:10" x14ac:dyDescent="0.3">
      <c r="A6119" s="58">
        <v>2014</v>
      </c>
      <c r="B6119" s="58" t="s">
        <v>21</v>
      </c>
      <c r="C6119" s="58" t="str">
        <f>VLOOKUP(B6119,lookup!A:C,3,FALSE)</f>
        <v>Non Metropolitan Fire Authorities</v>
      </c>
      <c r="D6119" s="58" t="str">
        <f>VLOOKUP(B6119,lookup!A:D,4,FALSE)</f>
        <v>E31000008</v>
      </c>
      <c r="E6119" s="58" t="s">
        <v>177</v>
      </c>
      <c r="F6119" s="58" t="s">
        <v>149</v>
      </c>
      <c r="G6119" s="59">
        <v>0</v>
      </c>
      <c r="H6119" s="145"/>
      <c r="I6119" s="144">
        <v>0</v>
      </c>
      <c r="J6119" s="146">
        <f t="shared" si="72"/>
        <v>0</v>
      </c>
    </row>
    <row r="6120" spans="1:10" x14ac:dyDescent="0.3">
      <c r="A6120" s="58">
        <v>2014</v>
      </c>
      <c r="B6120" s="58" t="s">
        <v>21</v>
      </c>
      <c r="C6120" s="58" t="str">
        <f>VLOOKUP(B6120,lookup!A:C,3,FALSE)</f>
        <v>Non Metropolitan Fire Authorities</v>
      </c>
      <c r="D6120" s="58" t="str">
        <f>VLOOKUP(B6120,lookup!A:D,4,FALSE)</f>
        <v>E31000008</v>
      </c>
      <c r="E6120" s="58" t="s">
        <v>178</v>
      </c>
      <c r="F6120" s="58" t="s">
        <v>149</v>
      </c>
      <c r="G6120" s="59">
        <v>0</v>
      </c>
      <c r="H6120" s="145"/>
      <c r="I6120" s="144">
        <v>0</v>
      </c>
      <c r="J6120" s="146">
        <f t="shared" si="72"/>
        <v>0</v>
      </c>
    </row>
    <row r="6121" spans="1:10" x14ac:dyDescent="0.3">
      <c r="A6121" s="58">
        <v>2014</v>
      </c>
      <c r="B6121" s="58" t="s">
        <v>21</v>
      </c>
      <c r="C6121" s="58" t="str">
        <f>VLOOKUP(B6121,lookup!A:C,3,FALSE)</f>
        <v>Non Metropolitan Fire Authorities</v>
      </c>
      <c r="D6121" s="58" t="str">
        <f>VLOOKUP(B6121,lookup!A:D,4,FALSE)</f>
        <v>E31000008</v>
      </c>
      <c r="E6121" s="58" t="s">
        <v>179</v>
      </c>
      <c r="F6121" s="58" t="s">
        <v>149</v>
      </c>
      <c r="G6121" s="59">
        <v>0</v>
      </c>
      <c r="H6121" s="145"/>
      <c r="I6121" s="144">
        <v>0</v>
      </c>
      <c r="J6121" s="146">
        <f t="shared" si="72"/>
        <v>0</v>
      </c>
    </row>
    <row r="6122" spans="1:10" x14ac:dyDescent="0.3">
      <c r="A6122" s="58">
        <v>2014</v>
      </c>
      <c r="B6122" s="58" t="s">
        <v>21</v>
      </c>
      <c r="C6122" s="58" t="str">
        <f>VLOOKUP(B6122,lookup!A:C,3,FALSE)</f>
        <v>Non Metropolitan Fire Authorities</v>
      </c>
      <c r="D6122" s="58" t="str">
        <f>VLOOKUP(B6122,lookup!A:D,4,FALSE)</f>
        <v>E31000008</v>
      </c>
      <c r="E6122" s="32" t="s">
        <v>1087</v>
      </c>
      <c r="F6122" s="58" t="s">
        <v>149</v>
      </c>
      <c r="G6122" s="59">
        <v>0</v>
      </c>
      <c r="H6122" s="145"/>
      <c r="I6122" s="144">
        <v>0</v>
      </c>
      <c r="J6122" s="146">
        <f t="shared" si="72"/>
        <v>0</v>
      </c>
    </row>
    <row r="6123" spans="1:10" x14ac:dyDescent="0.3">
      <c r="A6123" s="58">
        <v>2014</v>
      </c>
      <c r="B6123" s="58" t="s">
        <v>21</v>
      </c>
      <c r="C6123" s="58" t="str">
        <f>VLOOKUP(B6123,lookup!A:C,3,FALSE)</f>
        <v>Non Metropolitan Fire Authorities</v>
      </c>
      <c r="D6123" s="58" t="str">
        <f>VLOOKUP(B6123,lookup!A:D,4,FALSE)</f>
        <v>E31000008</v>
      </c>
      <c r="E6123" s="58" t="s">
        <v>176</v>
      </c>
      <c r="F6123" s="58" t="s">
        <v>149</v>
      </c>
      <c r="G6123" s="59">
        <v>3</v>
      </c>
      <c r="H6123" s="145"/>
      <c r="I6123" s="144">
        <v>3</v>
      </c>
      <c r="J6123" s="146">
        <f t="shared" si="72"/>
        <v>0</v>
      </c>
    </row>
    <row r="6124" spans="1:10" x14ac:dyDescent="0.3">
      <c r="A6124" s="58">
        <v>2014</v>
      </c>
      <c r="B6124" s="58" t="s">
        <v>21</v>
      </c>
      <c r="C6124" s="58" t="str">
        <f>VLOOKUP(B6124,lookup!A:C,3,FALSE)</f>
        <v>Non Metropolitan Fire Authorities</v>
      </c>
      <c r="D6124" s="58" t="str">
        <f>VLOOKUP(B6124,lookup!A:D,4,FALSE)</f>
        <v>E31000008</v>
      </c>
      <c r="E6124" s="58" t="s">
        <v>175</v>
      </c>
      <c r="F6124" s="58" t="s">
        <v>150</v>
      </c>
      <c r="G6124" s="59">
        <v>87</v>
      </c>
      <c r="H6124" s="145"/>
      <c r="I6124" s="144">
        <v>87</v>
      </c>
      <c r="J6124" s="146">
        <f t="shared" si="72"/>
        <v>0</v>
      </c>
    </row>
    <row r="6125" spans="1:10" x14ac:dyDescent="0.3">
      <c r="A6125" s="58">
        <v>2014</v>
      </c>
      <c r="B6125" s="58" t="s">
        <v>21</v>
      </c>
      <c r="C6125" s="58" t="str">
        <f>VLOOKUP(B6125,lookup!A:C,3,FALSE)</f>
        <v>Non Metropolitan Fire Authorities</v>
      </c>
      <c r="D6125" s="58" t="str">
        <f>VLOOKUP(B6125,lookup!A:D,4,FALSE)</f>
        <v>E31000008</v>
      </c>
      <c r="E6125" s="58" t="s">
        <v>177</v>
      </c>
      <c r="F6125" s="58" t="s">
        <v>150</v>
      </c>
      <c r="G6125" s="59">
        <v>1</v>
      </c>
      <c r="H6125" s="145"/>
      <c r="I6125" s="144">
        <v>1</v>
      </c>
      <c r="J6125" s="146">
        <f t="shared" si="72"/>
        <v>0</v>
      </c>
    </row>
    <row r="6126" spans="1:10" x14ac:dyDescent="0.3">
      <c r="A6126" s="58">
        <v>2014</v>
      </c>
      <c r="B6126" s="58" t="s">
        <v>21</v>
      </c>
      <c r="C6126" s="58" t="str">
        <f>VLOOKUP(B6126,lookup!A:C,3,FALSE)</f>
        <v>Non Metropolitan Fire Authorities</v>
      </c>
      <c r="D6126" s="58" t="str">
        <f>VLOOKUP(B6126,lookup!A:D,4,FALSE)</f>
        <v>E31000008</v>
      </c>
      <c r="E6126" s="58" t="s">
        <v>178</v>
      </c>
      <c r="F6126" s="58" t="s">
        <v>150</v>
      </c>
      <c r="G6126" s="59">
        <v>0</v>
      </c>
      <c r="H6126" s="145"/>
      <c r="I6126" s="144">
        <v>0</v>
      </c>
      <c r="J6126" s="146">
        <f t="shared" si="72"/>
        <v>0</v>
      </c>
    </row>
    <row r="6127" spans="1:10" x14ac:dyDescent="0.3">
      <c r="A6127" s="58">
        <v>2014</v>
      </c>
      <c r="B6127" s="58" t="s">
        <v>21</v>
      </c>
      <c r="C6127" s="58" t="str">
        <f>VLOOKUP(B6127,lookup!A:C,3,FALSE)</f>
        <v>Non Metropolitan Fire Authorities</v>
      </c>
      <c r="D6127" s="58" t="str">
        <f>VLOOKUP(B6127,lookup!A:D,4,FALSE)</f>
        <v>E31000008</v>
      </c>
      <c r="E6127" s="58" t="s">
        <v>179</v>
      </c>
      <c r="F6127" s="58" t="s">
        <v>150</v>
      </c>
      <c r="G6127" s="59">
        <v>0</v>
      </c>
      <c r="H6127" s="145"/>
      <c r="I6127" s="144">
        <v>0</v>
      </c>
      <c r="J6127" s="146">
        <f t="shared" si="72"/>
        <v>0</v>
      </c>
    </row>
    <row r="6128" spans="1:10" x14ac:dyDescent="0.3">
      <c r="A6128" s="58">
        <v>2014</v>
      </c>
      <c r="B6128" s="58" t="s">
        <v>21</v>
      </c>
      <c r="C6128" s="58" t="str">
        <f>VLOOKUP(B6128,lookup!A:C,3,FALSE)</f>
        <v>Non Metropolitan Fire Authorities</v>
      </c>
      <c r="D6128" s="58" t="str">
        <f>VLOOKUP(B6128,lookup!A:D,4,FALSE)</f>
        <v>E31000008</v>
      </c>
      <c r="E6128" s="32" t="s">
        <v>1087</v>
      </c>
      <c r="F6128" s="58" t="s">
        <v>150</v>
      </c>
      <c r="G6128" s="59">
        <v>0</v>
      </c>
      <c r="H6128" s="145"/>
      <c r="I6128" s="144">
        <v>0</v>
      </c>
      <c r="J6128" s="146">
        <f t="shared" si="72"/>
        <v>0</v>
      </c>
    </row>
    <row r="6129" spans="1:10" x14ac:dyDescent="0.3">
      <c r="A6129" s="58">
        <v>2014</v>
      </c>
      <c r="B6129" s="58" t="s">
        <v>21</v>
      </c>
      <c r="C6129" s="58" t="str">
        <f>VLOOKUP(B6129,lookup!A:C,3,FALSE)</f>
        <v>Non Metropolitan Fire Authorities</v>
      </c>
      <c r="D6129" s="58" t="str">
        <f>VLOOKUP(B6129,lookup!A:D,4,FALSE)</f>
        <v>E31000008</v>
      </c>
      <c r="E6129" s="58" t="s">
        <v>176</v>
      </c>
      <c r="F6129" s="58" t="s">
        <v>150</v>
      </c>
      <c r="G6129" s="59">
        <v>8</v>
      </c>
      <c r="H6129" s="145"/>
      <c r="I6129" s="144">
        <v>8</v>
      </c>
      <c r="J6129" s="146">
        <f t="shared" si="72"/>
        <v>0</v>
      </c>
    </row>
    <row r="6130" spans="1:10" x14ac:dyDescent="0.3">
      <c r="A6130" s="58">
        <v>2014</v>
      </c>
      <c r="B6130" s="58" t="s">
        <v>24</v>
      </c>
      <c r="C6130" s="58" t="str">
        <f>VLOOKUP(B6130,lookup!A:C,3,FALSE)</f>
        <v>Non Metropolitan Fire Authorities</v>
      </c>
      <c r="D6130" s="58" t="str">
        <f>VLOOKUP(B6130,lookup!A:D,4,FALSE)</f>
        <v>E31000009</v>
      </c>
      <c r="E6130" s="58" t="s">
        <v>175</v>
      </c>
      <c r="F6130" s="58" t="s">
        <v>157</v>
      </c>
      <c r="G6130" s="59">
        <v>197</v>
      </c>
      <c r="H6130" s="145"/>
      <c r="I6130" s="144">
        <v>197</v>
      </c>
      <c r="J6130" s="146">
        <f t="shared" si="72"/>
        <v>0</v>
      </c>
    </row>
    <row r="6131" spans="1:10" x14ac:dyDescent="0.3">
      <c r="A6131" s="58">
        <v>2014</v>
      </c>
      <c r="B6131" s="58" t="s">
        <v>24</v>
      </c>
      <c r="C6131" s="58" t="str">
        <f>VLOOKUP(B6131,lookup!A:C,3,FALSE)</f>
        <v>Non Metropolitan Fire Authorities</v>
      </c>
      <c r="D6131" s="58" t="str">
        <f>VLOOKUP(B6131,lookup!A:D,4,FALSE)</f>
        <v>E31000009</v>
      </c>
      <c r="E6131" s="58" t="s">
        <v>177</v>
      </c>
      <c r="F6131" s="58" t="s">
        <v>157</v>
      </c>
      <c r="G6131" s="59">
        <v>0</v>
      </c>
      <c r="H6131" s="145"/>
      <c r="I6131" s="144">
        <v>0</v>
      </c>
      <c r="J6131" s="146">
        <f t="shared" si="72"/>
        <v>0</v>
      </c>
    </row>
    <row r="6132" spans="1:10" x14ac:dyDescent="0.3">
      <c r="A6132" s="58">
        <v>2014</v>
      </c>
      <c r="B6132" s="58" t="s">
        <v>24</v>
      </c>
      <c r="C6132" s="58" t="str">
        <f>VLOOKUP(B6132,lookup!A:C,3,FALSE)</f>
        <v>Non Metropolitan Fire Authorities</v>
      </c>
      <c r="D6132" s="58" t="str">
        <f>VLOOKUP(B6132,lookup!A:D,4,FALSE)</f>
        <v>E31000009</v>
      </c>
      <c r="E6132" s="58" t="s">
        <v>178</v>
      </c>
      <c r="F6132" s="58" t="s">
        <v>157</v>
      </c>
      <c r="G6132" s="59">
        <v>0</v>
      </c>
      <c r="H6132" s="145"/>
      <c r="I6132" s="144">
        <v>0</v>
      </c>
      <c r="J6132" s="146">
        <f t="shared" si="72"/>
        <v>0</v>
      </c>
    </row>
    <row r="6133" spans="1:10" x14ac:dyDescent="0.3">
      <c r="A6133" s="58">
        <v>2014</v>
      </c>
      <c r="B6133" s="58" t="s">
        <v>24</v>
      </c>
      <c r="C6133" s="58" t="str">
        <f>VLOOKUP(B6133,lookup!A:C,3,FALSE)</f>
        <v>Non Metropolitan Fire Authorities</v>
      </c>
      <c r="D6133" s="58" t="str">
        <f>VLOOKUP(B6133,lookup!A:D,4,FALSE)</f>
        <v>E31000009</v>
      </c>
      <c r="E6133" s="58" t="s">
        <v>179</v>
      </c>
      <c r="F6133" s="58" t="s">
        <v>157</v>
      </c>
      <c r="G6133" s="59">
        <v>0</v>
      </c>
      <c r="H6133" s="145"/>
      <c r="I6133" s="144">
        <v>0</v>
      </c>
      <c r="J6133" s="146">
        <f t="shared" si="72"/>
        <v>0</v>
      </c>
    </row>
    <row r="6134" spans="1:10" x14ac:dyDescent="0.3">
      <c r="A6134" s="58">
        <v>2014</v>
      </c>
      <c r="B6134" s="58" t="s">
        <v>24</v>
      </c>
      <c r="C6134" s="58" t="str">
        <f>VLOOKUP(B6134,lookup!A:C,3,FALSE)</f>
        <v>Non Metropolitan Fire Authorities</v>
      </c>
      <c r="D6134" s="58" t="str">
        <f>VLOOKUP(B6134,lookup!A:D,4,FALSE)</f>
        <v>E31000009</v>
      </c>
      <c r="E6134" s="32" t="s">
        <v>1087</v>
      </c>
      <c r="F6134" s="58" t="s">
        <v>157</v>
      </c>
      <c r="G6134" s="59">
        <v>0</v>
      </c>
      <c r="H6134" s="145"/>
      <c r="I6134" s="144">
        <v>0</v>
      </c>
      <c r="J6134" s="146">
        <f t="shared" si="72"/>
        <v>0</v>
      </c>
    </row>
    <row r="6135" spans="1:10" x14ac:dyDescent="0.3">
      <c r="A6135" s="58">
        <v>2014</v>
      </c>
      <c r="B6135" s="58" t="s">
        <v>24</v>
      </c>
      <c r="C6135" s="58" t="str">
        <f>VLOOKUP(B6135,lookup!A:C,3,FALSE)</f>
        <v>Non Metropolitan Fire Authorities</v>
      </c>
      <c r="D6135" s="58" t="str">
        <f>VLOOKUP(B6135,lookup!A:D,4,FALSE)</f>
        <v>E31000009</v>
      </c>
      <c r="E6135" s="58" t="s">
        <v>176</v>
      </c>
      <c r="F6135" s="58" t="s">
        <v>157</v>
      </c>
      <c r="G6135" s="59">
        <v>16</v>
      </c>
      <c r="H6135" s="145"/>
      <c r="I6135" s="144">
        <v>16</v>
      </c>
      <c r="J6135" s="146">
        <f t="shared" si="72"/>
        <v>0</v>
      </c>
    </row>
    <row r="6136" spans="1:10" x14ac:dyDescent="0.3">
      <c r="A6136" s="58">
        <v>2014</v>
      </c>
      <c r="B6136" s="58" t="s">
        <v>24</v>
      </c>
      <c r="C6136" s="58" t="str">
        <f>VLOOKUP(B6136,lookup!A:C,3,FALSE)</f>
        <v>Non Metropolitan Fire Authorities</v>
      </c>
      <c r="D6136" s="58" t="str">
        <f>VLOOKUP(B6136,lookup!A:D,4,FALSE)</f>
        <v>E31000009</v>
      </c>
      <c r="E6136" s="58" t="s">
        <v>175</v>
      </c>
      <c r="F6136" s="58" t="s">
        <v>158</v>
      </c>
      <c r="G6136" s="59">
        <v>356</v>
      </c>
      <c r="H6136" s="145"/>
      <c r="I6136" s="144">
        <v>356</v>
      </c>
      <c r="J6136" s="146">
        <f t="shared" si="72"/>
        <v>0</v>
      </c>
    </row>
    <row r="6137" spans="1:10" x14ac:dyDescent="0.3">
      <c r="A6137" s="58">
        <v>2014</v>
      </c>
      <c r="B6137" s="58" t="s">
        <v>24</v>
      </c>
      <c r="C6137" s="58" t="str">
        <f>VLOOKUP(B6137,lookup!A:C,3,FALSE)</f>
        <v>Non Metropolitan Fire Authorities</v>
      </c>
      <c r="D6137" s="58" t="str">
        <f>VLOOKUP(B6137,lookup!A:D,4,FALSE)</f>
        <v>E31000009</v>
      </c>
      <c r="E6137" s="58" t="s">
        <v>177</v>
      </c>
      <c r="F6137" s="58" t="s">
        <v>158</v>
      </c>
      <c r="G6137" s="59">
        <v>0</v>
      </c>
      <c r="H6137" s="145"/>
      <c r="I6137" s="144">
        <v>0</v>
      </c>
      <c r="J6137" s="146">
        <f t="shared" si="72"/>
        <v>0</v>
      </c>
    </row>
    <row r="6138" spans="1:10" x14ac:dyDescent="0.3">
      <c r="A6138" s="58">
        <v>2014</v>
      </c>
      <c r="B6138" s="58" t="s">
        <v>24</v>
      </c>
      <c r="C6138" s="58" t="str">
        <f>VLOOKUP(B6138,lookup!A:C,3,FALSE)</f>
        <v>Non Metropolitan Fire Authorities</v>
      </c>
      <c r="D6138" s="58" t="str">
        <f>VLOOKUP(B6138,lookup!A:D,4,FALSE)</f>
        <v>E31000009</v>
      </c>
      <c r="E6138" s="58" t="s">
        <v>178</v>
      </c>
      <c r="F6138" s="58" t="s">
        <v>158</v>
      </c>
      <c r="G6138" s="59">
        <v>0</v>
      </c>
      <c r="H6138" s="145"/>
      <c r="I6138" s="144">
        <v>0</v>
      </c>
      <c r="J6138" s="146">
        <f t="shared" si="72"/>
        <v>0</v>
      </c>
    </row>
    <row r="6139" spans="1:10" x14ac:dyDescent="0.3">
      <c r="A6139" s="58">
        <v>2014</v>
      </c>
      <c r="B6139" s="58" t="s">
        <v>24</v>
      </c>
      <c r="C6139" s="58" t="str">
        <f>VLOOKUP(B6139,lookup!A:C,3,FALSE)</f>
        <v>Non Metropolitan Fire Authorities</v>
      </c>
      <c r="D6139" s="58" t="str">
        <f>VLOOKUP(B6139,lookup!A:D,4,FALSE)</f>
        <v>E31000009</v>
      </c>
      <c r="E6139" s="58" t="s">
        <v>179</v>
      </c>
      <c r="F6139" s="58" t="s">
        <v>158</v>
      </c>
      <c r="G6139" s="59">
        <v>0</v>
      </c>
      <c r="H6139" s="145"/>
      <c r="I6139" s="144">
        <v>0</v>
      </c>
      <c r="J6139" s="146">
        <f t="shared" si="72"/>
        <v>0</v>
      </c>
    </row>
    <row r="6140" spans="1:10" x14ac:dyDescent="0.3">
      <c r="A6140" s="58">
        <v>2014</v>
      </c>
      <c r="B6140" s="58" t="s">
        <v>24</v>
      </c>
      <c r="C6140" s="58" t="str">
        <f>VLOOKUP(B6140,lookup!A:C,3,FALSE)</f>
        <v>Non Metropolitan Fire Authorities</v>
      </c>
      <c r="D6140" s="58" t="str">
        <f>VLOOKUP(B6140,lookup!A:D,4,FALSE)</f>
        <v>E31000009</v>
      </c>
      <c r="E6140" s="32" t="s">
        <v>1087</v>
      </c>
      <c r="F6140" s="58" t="s">
        <v>158</v>
      </c>
      <c r="G6140" s="59">
        <v>0</v>
      </c>
      <c r="H6140" s="145"/>
      <c r="I6140" s="144">
        <v>0</v>
      </c>
      <c r="J6140" s="146">
        <f t="shared" si="72"/>
        <v>0</v>
      </c>
    </row>
    <row r="6141" spans="1:10" x14ac:dyDescent="0.3">
      <c r="A6141" s="58">
        <v>2014</v>
      </c>
      <c r="B6141" s="58" t="s">
        <v>24</v>
      </c>
      <c r="C6141" s="58" t="str">
        <f>VLOOKUP(B6141,lookup!A:C,3,FALSE)</f>
        <v>Non Metropolitan Fire Authorities</v>
      </c>
      <c r="D6141" s="58" t="str">
        <f>VLOOKUP(B6141,lookup!A:D,4,FALSE)</f>
        <v>E31000009</v>
      </c>
      <c r="E6141" s="58" t="s">
        <v>176</v>
      </c>
      <c r="F6141" s="58" t="s">
        <v>158</v>
      </c>
      <c r="G6141" s="59">
        <v>47</v>
      </c>
      <c r="H6141" s="145"/>
      <c r="I6141" s="144">
        <v>47</v>
      </c>
      <c r="J6141" s="146">
        <f t="shared" si="72"/>
        <v>0</v>
      </c>
    </row>
    <row r="6142" spans="1:10" x14ac:dyDescent="0.3">
      <c r="A6142" s="58">
        <v>2014</v>
      </c>
      <c r="B6142" s="58" t="s">
        <v>24</v>
      </c>
      <c r="C6142" s="58" t="str">
        <f>VLOOKUP(B6142,lookup!A:C,3,FALSE)</f>
        <v>Non Metropolitan Fire Authorities</v>
      </c>
      <c r="D6142" s="58" t="str">
        <f>VLOOKUP(B6142,lookup!A:D,4,FALSE)</f>
        <v>E31000009</v>
      </c>
      <c r="E6142" s="58" t="s">
        <v>175</v>
      </c>
      <c r="F6142" s="58" t="s">
        <v>149</v>
      </c>
      <c r="G6142" s="59">
        <v>0</v>
      </c>
      <c r="H6142" s="145"/>
      <c r="I6142" s="144">
        <v>0</v>
      </c>
      <c r="J6142" s="146">
        <f t="shared" si="72"/>
        <v>0</v>
      </c>
    </row>
    <row r="6143" spans="1:10" x14ac:dyDescent="0.3">
      <c r="A6143" s="58">
        <v>2014</v>
      </c>
      <c r="B6143" s="58" t="s">
        <v>24</v>
      </c>
      <c r="C6143" s="58" t="str">
        <f>VLOOKUP(B6143,lookup!A:C,3,FALSE)</f>
        <v>Non Metropolitan Fire Authorities</v>
      </c>
      <c r="D6143" s="58" t="str">
        <f>VLOOKUP(B6143,lookup!A:D,4,FALSE)</f>
        <v>E31000009</v>
      </c>
      <c r="E6143" s="58" t="s">
        <v>177</v>
      </c>
      <c r="F6143" s="58" t="s">
        <v>149</v>
      </c>
      <c r="G6143" s="59">
        <v>0</v>
      </c>
      <c r="H6143" s="145"/>
      <c r="I6143" s="144">
        <v>0</v>
      </c>
      <c r="J6143" s="146">
        <f t="shared" si="72"/>
        <v>0</v>
      </c>
    </row>
    <row r="6144" spans="1:10" x14ac:dyDescent="0.3">
      <c r="A6144" s="58">
        <v>2014</v>
      </c>
      <c r="B6144" s="58" t="s">
        <v>24</v>
      </c>
      <c r="C6144" s="58" t="str">
        <f>VLOOKUP(B6144,lookup!A:C,3,FALSE)</f>
        <v>Non Metropolitan Fire Authorities</v>
      </c>
      <c r="D6144" s="58" t="str">
        <f>VLOOKUP(B6144,lookup!A:D,4,FALSE)</f>
        <v>E31000009</v>
      </c>
      <c r="E6144" s="58" t="s">
        <v>178</v>
      </c>
      <c r="F6144" s="58" t="s">
        <v>149</v>
      </c>
      <c r="G6144" s="59">
        <v>0</v>
      </c>
      <c r="H6144" s="145"/>
      <c r="I6144" s="144">
        <v>0</v>
      </c>
      <c r="J6144" s="146">
        <f t="shared" si="72"/>
        <v>0</v>
      </c>
    </row>
    <row r="6145" spans="1:10" x14ac:dyDescent="0.3">
      <c r="A6145" s="58">
        <v>2014</v>
      </c>
      <c r="B6145" s="58" t="s">
        <v>24</v>
      </c>
      <c r="C6145" s="58" t="str">
        <f>VLOOKUP(B6145,lookup!A:C,3,FALSE)</f>
        <v>Non Metropolitan Fire Authorities</v>
      </c>
      <c r="D6145" s="58" t="str">
        <f>VLOOKUP(B6145,lookup!A:D,4,FALSE)</f>
        <v>E31000009</v>
      </c>
      <c r="E6145" s="58" t="s">
        <v>179</v>
      </c>
      <c r="F6145" s="58" t="s">
        <v>149</v>
      </c>
      <c r="G6145" s="59">
        <v>0</v>
      </c>
      <c r="H6145" s="145"/>
      <c r="I6145" s="144">
        <v>0</v>
      </c>
      <c r="J6145" s="146">
        <f t="shared" si="72"/>
        <v>0</v>
      </c>
    </row>
    <row r="6146" spans="1:10" x14ac:dyDescent="0.3">
      <c r="A6146" s="58">
        <v>2014</v>
      </c>
      <c r="B6146" s="58" t="s">
        <v>24</v>
      </c>
      <c r="C6146" s="58" t="str">
        <f>VLOOKUP(B6146,lookup!A:C,3,FALSE)</f>
        <v>Non Metropolitan Fire Authorities</v>
      </c>
      <c r="D6146" s="58" t="str">
        <f>VLOOKUP(B6146,lookup!A:D,4,FALSE)</f>
        <v>E31000009</v>
      </c>
      <c r="E6146" s="32" t="s">
        <v>1087</v>
      </c>
      <c r="F6146" s="58" t="s">
        <v>149</v>
      </c>
      <c r="G6146" s="59">
        <v>0</v>
      </c>
      <c r="H6146" s="145"/>
      <c r="I6146" s="144">
        <v>0</v>
      </c>
      <c r="J6146" s="146">
        <f t="shared" si="72"/>
        <v>0</v>
      </c>
    </row>
    <row r="6147" spans="1:10" x14ac:dyDescent="0.3">
      <c r="A6147" s="58">
        <v>2014</v>
      </c>
      <c r="B6147" s="58" t="s">
        <v>24</v>
      </c>
      <c r="C6147" s="58" t="str">
        <f>VLOOKUP(B6147,lookup!A:C,3,FALSE)</f>
        <v>Non Metropolitan Fire Authorities</v>
      </c>
      <c r="D6147" s="58" t="str">
        <f>VLOOKUP(B6147,lookup!A:D,4,FALSE)</f>
        <v>E31000009</v>
      </c>
      <c r="E6147" s="58" t="s">
        <v>176</v>
      </c>
      <c r="F6147" s="58" t="s">
        <v>149</v>
      </c>
      <c r="G6147" s="59">
        <v>0</v>
      </c>
      <c r="H6147" s="145"/>
      <c r="I6147" s="144">
        <v>0</v>
      </c>
      <c r="J6147" s="146">
        <f t="shared" ref="J6147:J6210" si="73">G6147-I6147</f>
        <v>0</v>
      </c>
    </row>
    <row r="6148" spans="1:10" x14ac:dyDescent="0.3">
      <c r="A6148" s="58">
        <v>2014</v>
      </c>
      <c r="B6148" s="58" t="s">
        <v>24</v>
      </c>
      <c r="C6148" s="58" t="str">
        <f>VLOOKUP(B6148,lookup!A:C,3,FALSE)</f>
        <v>Non Metropolitan Fire Authorities</v>
      </c>
      <c r="D6148" s="58" t="str">
        <f>VLOOKUP(B6148,lookup!A:D,4,FALSE)</f>
        <v>E31000009</v>
      </c>
      <c r="E6148" s="58" t="s">
        <v>175</v>
      </c>
      <c r="F6148" s="58" t="s">
        <v>150</v>
      </c>
      <c r="G6148" s="59">
        <v>76</v>
      </c>
      <c r="H6148" s="145"/>
      <c r="I6148" s="144">
        <v>76</v>
      </c>
      <c r="J6148" s="146">
        <f t="shared" si="73"/>
        <v>0</v>
      </c>
    </row>
    <row r="6149" spans="1:10" x14ac:dyDescent="0.3">
      <c r="A6149" s="58">
        <v>2014</v>
      </c>
      <c r="B6149" s="58" t="s">
        <v>24</v>
      </c>
      <c r="C6149" s="58" t="str">
        <f>VLOOKUP(B6149,lookup!A:C,3,FALSE)</f>
        <v>Non Metropolitan Fire Authorities</v>
      </c>
      <c r="D6149" s="58" t="str">
        <f>VLOOKUP(B6149,lookup!A:D,4,FALSE)</f>
        <v>E31000009</v>
      </c>
      <c r="E6149" s="58" t="s">
        <v>177</v>
      </c>
      <c r="F6149" s="58" t="s">
        <v>150</v>
      </c>
      <c r="G6149" s="59">
        <v>0</v>
      </c>
      <c r="H6149" s="145"/>
      <c r="I6149" s="144">
        <v>0</v>
      </c>
      <c r="J6149" s="146">
        <f t="shared" si="73"/>
        <v>0</v>
      </c>
    </row>
    <row r="6150" spans="1:10" x14ac:dyDescent="0.3">
      <c r="A6150" s="58">
        <v>2014</v>
      </c>
      <c r="B6150" s="58" t="s">
        <v>24</v>
      </c>
      <c r="C6150" s="58" t="str">
        <f>VLOOKUP(B6150,lookup!A:C,3,FALSE)</f>
        <v>Non Metropolitan Fire Authorities</v>
      </c>
      <c r="D6150" s="58" t="str">
        <f>VLOOKUP(B6150,lookup!A:D,4,FALSE)</f>
        <v>E31000009</v>
      </c>
      <c r="E6150" s="58" t="s">
        <v>178</v>
      </c>
      <c r="F6150" s="58" t="s">
        <v>150</v>
      </c>
      <c r="G6150" s="59">
        <v>0</v>
      </c>
      <c r="H6150" s="145"/>
      <c r="I6150" s="144">
        <v>0</v>
      </c>
      <c r="J6150" s="146">
        <f t="shared" si="73"/>
        <v>0</v>
      </c>
    </row>
    <row r="6151" spans="1:10" x14ac:dyDescent="0.3">
      <c r="A6151" s="58">
        <v>2014</v>
      </c>
      <c r="B6151" s="58" t="s">
        <v>24</v>
      </c>
      <c r="C6151" s="58" t="str">
        <f>VLOOKUP(B6151,lookup!A:C,3,FALSE)</f>
        <v>Non Metropolitan Fire Authorities</v>
      </c>
      <c r="D6151" s="58" t="str">
        <f>VLOOKUP(B6151,lookup!A:D,4,FALSE)</f>
        <v>E31000009</v>
      </c>
      <c r="E6151" s="58" t="s">
        <v>179</v>
      </c>
      <c r="F6151" s="58" t="s">
        <v>150</v>
      </c>
      <c r="G6151" s="59">
        <v>0</v>
      </c>
      <c r="H6151" s="145"/>
      <c r="I6151" s="144">
        <v>0</v>
      </c>
      <c r="J6151" s="146">
        <f t="shared" si="73"/>
        <v>0</v>
      </c>
    </row>
    <row r="6152" spans="1:10" x14ac:dyDescent="0.3">
      <c r="A6152" s="58">
        <v>2014</v>
      </c>
      <c r="B6152" s="58" t="s">
        <v>24</v>
      </c>
      <c r="C6152" s="58" t="str">
        <f>VLOOKUP(B6152,lookup!A:C,3,FALSE)</f>
        <v>Non Metropolitan Fire Authorities</v>
      </c>
      <c r="D6152" s="58" t="str">
        <f>VLOOKUP(B6152,lookup!A:D,4,FALSE)</f>
        <v>E31000009</v>
      </c>
      <c r="E6152" s="32" t="s">
        <v>1087</v>
      </c>
      <c r="F6152" s="58" t="s">
        <v>150</v>
      </c>
      <c r="G6152" s="59">
        <v>0</v>
      </c>
      <c r="H6152" s="145"/>
      <c r="I6152" s="144">
        <v>0</v>
      </c>
      <c r="J6152" s="146">
        <f t="shared" si="73"/>
        <v>0</v>
      </c>
    </row>
    <row r="6153" spans="1:10" x14ac:dyDescent="0.3">
      <c r="A6153" s="58">
        <v>2014</v>
      </c>
      <c r="B6153" s="58" t="s">
        <v>24</v>
      </c>
      <c r="C6153" s="58" t="str">
        <f>VLOOKUP(B6153,lookup!A:C,3,FALSE)</f>
        <v>Non Metropolitan Fire Authorities</v>
      </c>
      <c r="D6153" s="58" t="str">
        <f>VLOOKUP(B6153,lookup!A:D,4,FALSE)</f>
        <v>E31000009</v>
      </c>
      <c r="E6153" s="58" t="s">
        <v>176</v>
      </c>
      <c r="F6153" s="58" t="s">
        <v>150</v>
      </c>
      <c r="G6153" s="59">
        <v>4</v>
      </c>
      <c r="H6153" s="145"/>
      <c r="I6153" s="144">
        <v>4</v>
      </c>
      <c r="J6153" s="146">
        <f t="shared" si="73"/>
        <v>0</v>
      </c>
    </row>
    <row r="6154" spans="1:10" x14ac:dyDescent="0.3">
      <c r="A6154" s="58">
        <v>2014</v>
      </c>
      <c r="B6154" s="58" t="s">
        <v>27</v>
      </c>
      <c r="C6154" s="58" t="str">
        <f>VLOOKUP(B6154,lookup!A:C,3,FALSE)</f>
        <v>Non Metropolitan Fire Authorities</v>
      </c>
      <c r="D6154" s="58" t="str">
        <f>VLOOKUP(B6154,lookup!A:D,4,FALSE)</f>
        <v>E31000010</v>
      </c>
      <c r="E6154" s="58" t="s">
        <v>175</v>
      </c>
      <c r="F6154" s="58" t="s">
        <v>157</v>
      </c>
      <c r="G6154" s="59">
        <v>349</v>
      </c>
      <c r="H6154" s="145"/>
      <c r="I6154" s="144">
        <v>349</v>
      </c>
      <c r="J6154" s="146">
        <f t="shared" si="73"/>
        <v>0</v>
      </c>
    </row>
    <row r="6155" spans="1:10" x14ac:dyDescent="0.3">
      <c r="A6155" s="58">
        <v>2014</v>
      </c>
      <c r="B6155" s="58" t="s">
        <v>27</v>
      </c>
      <c r="C6155" s="58" t="str">
        <f>VLOOKUP(B6155,lookup!A:C,3,FALSE)</f>
        <v>Non Metropolitan Fire Authorities</v>
      </c>
      <c r="D6155" s="58" t="str">
        <f>VLOOKUP(B6155,lookup!A:D,4,FALSE)</f>
        <v>E31000010</v>
      </c>
      <c r="E6155" s="58" t="s">
        <v>177</v>
      </c>
      <c r="F6155" s="58" t="s">
        <v>157</v>
      </c>
      <c r="G6155" s="59">
        <v>5</v>
      </c>
      <c r="H6155" s="145"/>
      <c r="I6155" s="144">
        <v>5</v>
      </c>
      <c r="J6155" s="146">
        <f t="shared" si="73"/>
        <v>0</v>
      </c>
    </row>
    <row r="6156" spans="1:10" x14ac:dyDescent="0.3">
      <c r="A6156" s="58">
        <v>2014</v>
      </c>
      <c r="B6156" s="58" t="s">
        <v>27</v>
      </c>
      <c r="C6156" s="58" t="str">
        <f>VLOOKUP(B6156,lookup!A:C,3,FALSE)</f>
        <v>Non Metropolitan Fire Authorities</v>
      </c>
      <c r="D6156" s="58" t="str">
        <f>VLOOKUP(B6156,lookup!A:D,4,FALSE)</f>
        <v>E31000010</v>
      </c>
      <c r="E6156" s="58" t="s">
        <v>178</v>
      </c>
      <c r="F6156" s="58" t="s">
        <v>157</v>
      </c>
      <c r="G6156" s="59">
        <v>6</v>
      </c>
      <c r="H6156" s="145"/>
      <c r="I6156" s="144">
        <v>6</v>
      </c>
      <c r="J6156" s="146">
        <f t="shared" si="73"/>
        <v>0</v>
      </c>
    </row>
    <row r="6157" spans="1:10" x14ac:dyDescent="0.3">
      <c r="A6157" s="58">
        <v>2014</v>
      </c>
      <c r="B6157" s="58" t="s">
        <v>27</v>
      </c>
      <c r="C6157" s="58" t="str">
        <f>VLOOKUP(B6157,lookup!A:C,3,FALSE)</f>
        <v>Non Metropolitan Fire Authorities</v>
      </c>
      <c r="D6157" s="58" t="str">
        <f>VLOOKUP(B6157,lookup!A:D,4,FALSE)</f>
        <v>E31000010</v>
      </c>
      <c r="E6157" s="58" t="s">
        <v>179</v>
      </c>
      <c r="F6157" s="58" t="s">
        <v>157</v>
      </c>
      <c r="G6157" s="59">
        <v>0</v>
      </c>
      <c r="H6157" s="145"/>
      <c r="I6157" s="144">
        <v>0</v>
      </c>
      <c r="J6157" s="146">
        <f t="shared" si="73"/>
        <v>0</v>
      </c>
    </row>
    <row r="6158" spans="1:10" x14ac:dyDescent="0.3">
      <c r="A6158" s="58">
        <v>2014</v>
      </c>
      <c r="B6158" s="58" t="s">
        <v>27</v>
      </c>
      <c r="C6158" s="58" t="str">
        <f>VLOOKUP(B6158,lookup!A:C,3,FALSE)</f>
        <v>Non Metropolitan Fire Authorities</v>
      </c>
      <c r="D6158" s="58" t="str">
        <f>VLOOKUP(B6158,lookup!A:D,4,FALSE)</f>
        <v>E31000010</v>
      </c>
      <c r="E6158" s="32" t="s">
        <v>1087</v>
      </c>
      <c r="F6158" s="58" t="s">
        <v>157</v>
      </c>
      <c r="G6158" s="59">
        <v>1</v>
      </c>
      <c r="H6158" s="145"/>
      <c r="I6158" s="144">
        <v>1</v>
      </c>
      <c r="J6158" s="146">
        <f t="shared" si="73"/>
        <v>0</v>
      </c>
    </row>
    <row r="6159" spans="1:10" x14ac:dyDescent="0.3">
      <c r="A6159" s="58">
        <v>2014</v>
      </c>
      <c r="B6159" s="58" t="s">
        <v>27</v>
      </c>
      <c r="C6159" s="58" t="str">
        <f>VLOOKUP(B6159,lookup!A:C,3,FALSE)</f>
        <v>Non Metropolitan Fire Authorities</v>
      </c>
      <c r="D6159" s="58" t="str">
        <f>VLOOKUP(B6159,lookup!A:D,4,FALSE)</f>
        <v>E31000010</v>
      </c>
      <c r="E6159" s="58" t="s">
        <v>176</v>
      </c>
      <c r="F6159" s="58" t="s">
        <v>157</v>
      </c>
      <c r="G6159" s="59">
        <v>9</v>
      </c>
      <c r="H6159" s="145"/>
      <c r="I6159" s="144">
        <v>9</v>
      </c>
      <c r="J6159" s="146">
        <f t="shared" si="73"/>
        <v>0</v>
      </c>
    </row>
    <row r="6160" spans="1:10" x14ac:dyDescent="0.3">
      <c r="A6160" s="58">
        <v>2014</v>
      </c>
      <c r="B6160" s="58" t="s">
        <v>27</v>
      </c>
      <c r="C6160" s="58" t="str">
        <f>VLOOKUP(B6160,lookup!A:C,3,FALSE)</f>
        <v>Non Metropolitan Fire Authorities</v>
      </c>
      <c r="D6160" s="58" t="str">
        <f>VLOOKUP(B6160,lookup!A:D,4,FALSE)</f>
        <v>E31000010</v>
      </c>
      <c r="E6160" s="58" t="s">
        <v>175</v>
      </c>
      <c r="F6160" s="58" t="s">
        <v>158</v>
      </c>
      <c r="G6160" s="59">
        <v>314</v>
      </c>
      <c r="H6160" s="145"/>
      <c r="I6160" s="144">
        <v>314</v>
      </c>
      <c r="J6160" s="146">
        <f t="shared" si="73"/>
        <v>0</v>
      </c>
    </row>
    <row r="6161" spans="1:10" x14ac:dyDescent="0.3">
      <c r="A6161" s="58">
        <v>2014</v>
      </c>
      <c r="B6161" s="58" t="s">
        <v>27</v>
      </c>
      <c r="C6161" s="58" t="str">
        <f>VLOOKUP(B6161,lookup!A:C,3,FALSE)</f>
        <v>Non Metropolitan Fire Authorities</v>
      </c>
      <c r="D6161" s="58" t="str">
        <f>VLOOKUP(B6161,lookup!A:D,4,FALSE)</f>
        <v>E31000010</v>
      </c>
      <c r="E6161" s="58" t="s">
        <v>177</v>
      </c>
      <c r="F6161" s="58" t="s">
        <v>158</v>
      </c>
      <c r="G6161" s="59">
        <v>0</v>
      </c>
      <c r="H6161" s="145"/>
      <c r="I6161" s="144">
        <v>0</v>
      </c>
      <c r="J6161" s="146">
        <f t="shared" si="73"/>
        <v>0</v>
      </c>
    </row>
    <row r="6162" spans="1:10" x14ac:dyDescent="0.3">
      <c r="A6162" s="58">
        <v>2014</v>
      </c>
      <c r="B6162" s="58" t="s">
        <v>27</v>
      </c>
      <c r="C6162" s="58" t="str">
        <f>VLOOKUP(B6162,lookup!A:C,3,FALSE)</f>
        <v>Non Metropolitan Fire Authorities</v>
      </c>
      <c r="D6162" s="58" t="str">
        <f>VLOOKUP(B6162,lookup!A:D,4,FALSE)</f>
        <v>E31000010</v>
      </c>
      <c r="E6162" s="58" t="s">
        <v>178</v>
      </c>
      <c r="F6162" s="58" t="s">
        <v>158</v>
      </c>
      <c r="G6162" s="59">
        <v>0</v>
      </c>
      <c r="H6162" s="145"/>
      <c r="I6162" s="144">
        <v>0</v>
      </c>
      <c r="J6162" s="146">
        <f t="shared" si="73"/>
        <v>0</v>
      </c>
    </row>
    <row r="6163" spans="1:10" x14ac:dyDescent="0.3">
      <c r="A6163" s="58">
        <v>2014</v>
      </c>
      <c r="B6163" s="58" t="s">
        <v>27</v>
      </c>
      <c r="C6163" s="58" t="str">
        <f>VLOOKUP(B6163,lookup!A:C,3,FALSE)</f>
        <v>Non Metropolitan Fire Authorities</v>
      </c>
      <c r="D6163" s="58" t="str">
        <f>VLOOKUP(B6163,lookup!A:D,4,FALSE)</f>
        <v>E31000010</v>
      </c>
      <c r="E6163" s="58" t="s">
        <v>179</v>
      </c>
      <c r="F6163" s="58" t="s">
        <v>158</v>
      </c>
      <c r="G6163" s="59">
        <v>0</v>
      </c>
      <c r="H6163" s="145"/>
      <c r="I6163" s="144">
        <v>0</v>
      </c>
      <c r="J6163" s="146">
        <f t="shared" si="73"/>
        <v>0</v>
      </c>
    </row>
    <row r="6164" spans="1:10" x14ac:dyDescent="0.3">
      <c r="A6164" s="58">
        <v>2014</v>
      </c>
      <c r="B6164" s="58" t="s">
        <v>27</v>
      </c>
      <c r="C6164" s="58" t="str">
        <f>VLOOKUP(B6164,lookup!A:C,3,FALSE)</f>
        <v>Non Metropolitan Fire Authorities</v>
      </c>
      <c r="D6164" s="58" t="str">
        <f>VLOOKUP(B6164,lookup!A:D,4,FALSE)</f>
        <v>E31000010</v>
      </c>
      <c r="E6164" s="32" t="s">
        <v>1087</v>
      </c>
      <c r="F6164" s="58" t="s">
        <v>158</v>
      </c>
      <c r="G6164" s="59">
        <v>0</v>
      </c>
      <c r="H6164" s="145"/>
      <c r="I6164" s="144">
        <v>0</v>
      </c>
      <c r="J6164" s="146">
        <f t="shared" si="73"/>
        <v>0</v>
      </c>
    </row>
    <row r="6165" spans="1:10" x14ac:dyDescent="0.3">
      <c r="A6165" s="58">
        <v>2014</v>
      </c>
      <c r="B6165" s="58" t="s">
        <v>27</v>
      </c>
      <c r="C6165" s="58" t="str">
        <f>VLOOKUP(B6165,lookup!A:C,3,FALSE)</f>
        <v>Non Metropolitan Fire Authorities</v>
      </c>
      <c r="D6165" s="58" t="str">
        <f>VLOOKUP(B6165,lookup!A:D,4,FALSE)</f>
        <v>E31000010</v>
      </c>
      <c r="E6165" s="58" t="s">
        <v>176</v>
      </c>
      <c r="F6165" s="58" t="s">
        <v>158</v>
      </c>
      <c r="G6165" s="59">
        <v>12</v>
      </c>
      <c r="H6165" s="145"/>
      <c r="I6165" s="144">
        <v>12</v>
      </c>
      <c r="J6165" s="146">
        <f t="shared" si="73"/>
        <v>0</v>
      </c>
    </row>
    <row r="6166" spans="1:10" x14ac:dyDescent="0.3">
      <c r="A6166" s="58">
        <v>2014</v>
      </c>
      <c r="B6166" s="58" t="s">
        <v>27</v>
      </c>
      <c r="C6166" s="58" t="str">
        <f>VLOOKUP(B6166,lookup!A:C,3,FALSE)</f>
        <v>Non Metropolitan Fire Authorities</v>
      </c>
      <c r="D6166" s="58" t="str">
        <f>VLOOKUP(B6166,lookup!A:D,4,FALSE)</f>
        <v>E31000010</v>
      </c>
      <c r="E6166" s="58" t="s">
        <v>175</v>
      </c>
      <c r="F6166" s="58" t="s">
        <v>149</v>
      </c>
      <c r="G6166" s="59">
        <v>24</v>
      </c>
      <c r="H6166" s="145"/>
      <c r="I6166" s="144">
        <v>24</v>
      </c>
      <c r="J6166" s="146">
        <f t="shared" si="73"/>
        <v>0</v>
      </c>
    </row>
    <row r="6167" spans="1:10" x14ac:dyDescent="0.3">
      <c r="A6167" s="58">
        <v>2014</v>
      </c>
      <c r="B6167" s="58" t="s">
        <v>27</v>
      </c>
      <c r="C6167" s="58" t="str">
        <f>VLOOKUP(B6167,lookup!A:C,3,FALSE)</f>
        <v>Non Metropolitan Fire Authorities</v>
      </c>
      <c r="D6167" s="58" t="str">
        <f>VLOOKUP(B6167,lookup!A:D,4,FALSE)</f>
        <v>E31000010</v>
      </c>
      <c r="E6167" s="58" t="s">
        <v>177</v>
      </c>
      <c r="F6167" s="58" t="s">
        <v>149</v>
      </c>
      <c r="G6167" s="59">
        <v>0</v>
      </c>
      <c r="H6167" s="145"/>
      <c r="I6167" s="144">
        <v>0</v>
      </c>
      <c r="J6167" s="146">
        <f t="shared" si="73"/>
        <v>0</v>
      </c>
    </row>
    <row r="6168" spans="1:10" x14ac:dyDescent="0.3">
      <c r="A6168" s="58">
        <v>2014</v>
      </c>
      <c r="B6168" s="58" t="s">
        <v>27</v>
      </c>
      <c r="C6168" s="58" t="str">
        <f>VLOOKUP(B6168,lookup!A:C,3,FALSE)</f>
        <v>Non Metropolitan Fire Authorities</v>
      </c>
      <c r="D6168" s="58" t="str">
        <f>VLOOKUP(B6168,lookup!A:D,4,FALSE)</f>
        <v>E31000010</v>
      </c>
      <c r="E6168" s="58" t="s">
        <v>178</v>
      </c>
      <c r="F6168" s="58" t="s">
        <v>149</v>
      </c>
      <c r="G6168" s="59">
        <v>1</v>
      </c>
      <c r="H6168" s="145"/>
      <c r="I6168" s="144">
        <v>1</v>
      </c>
      <c r="J6168" s="146">
        <f t="shared" si="73"/>
        <v>0</v>
      </c>
    </row>
    <row r="6169" spans="1:10" x14ac:dyDescent="0.3">
      <c r="A6169" s="58">
        <v>2014</v>
      </c>
      <c r="B6169" s="58" t="s">
        <v>27</v>
      </c>
      <c r="C6169" s="58" t="str">
        <f>VLOOKUP(B6169,lookup!A:C,3,FALSE)</f>
        <v>Non Metropolitan Fire Authorities</v>
      </c>
      <c r="D6169" s="58" t="str">
        <f>VLOOKUP(B6169,lookup!A:D,4,FALSE)</f>
        <v>E31000010</v>
      </c>
      <c r="E6169" s="58" t="s">
        <v>179</v>
      </c>
      <c r="F6169" s="58" t="s">
        <v>149</v>
      </c>
      <c r="G6169" s="59">
        <v>1</v>
      </c>
      <c r="H6169" s="145"/>
      <c r="I6169" s="144">
        <v>1</v>
      </c>
      <c r="J6169" s="146">
        <f t="shared" si="73"/>
        <v>0</v>
      </c>
    </row>
    <row r="6170" spans="1:10" x14ac:dyDescent="0.3">
      <c r="A6170" s="58">
        <v>2014</v>
      </c>
      <c r="B6170" s="58" t="s">
        <v>27</v>
      </c>
      <c r="C6170" s="58" t="str">
        <f>VLOOKUP(B6170,lookup!A:C,3,FALSE)</f>
        <v>Non Metropolitan Fire Authorities</v>
      </c>
      <c r="D6170" s="58" t="str">
        <f>VLOOKUP(B6170,lookup!A:D,4,FALSE)</f>
        <v>E31000010</v>
      </c>
      <c r="E6170" s="32" t="s">
        <v>1087</v>
      </c>
      <c r="F6170" s="58" t="s">
        <v>149</v>
      </c>
      <c r="G6170" s="59">
        <v>0</v>
      </c>
      <c r="H6170" s="145"/>
      <c r="I6170" s="144">
        <v>0</v>
      </c>
      <c r="J6170" s="146">
        <f t="shared" si="73"/>
        <v>0</v>
      </c>
    </row>
    <row r="6171" spans="1:10" x14ac:dyDescent="0.3">
      <c r="A6171" s="58">
        <v>2014</v>
      </c>
      <c r="B6171" s="58" t="s">
        <v>27</v>
      </c>
      <c r="C6171" s="58" t="str">
        <f>VLOOKUP(B6171,lookup!A:C,3,FALSE)</f>
        <v>Non Metropolitan Fire Authorities</v>
      </c>
      <c r="D6171" s="58" t="str">
        <f>VLOOKUP(B6171,lookup!A:D,4,FALSE)</f>
        <v>E31000010</v>
      </c>
      <c r="E6171" s="58" t="s">
        <v>176</v>
      </c>
      <c r="F6171" s="58" t="s">
        <v>149</v>
      </c>
      <c r="G6171" s="59">
        <v>0</v>
      </c>
      <c r="H6171" s="145"/>
      <c r="I6171" s="144">
        <v>0</v>
      </c>
      <c r="J6171" s="146">
        <f t="shared" si="73"/>
        <v>0</v>
      </c>
    </row>
    <row r="6172" spans="1:10" x14ac:dyDescent="0.3">
      <c r="A6172" s="58">
        <v>2014</v>
      </c>
      <c r="B6172" s="58" t="s">
        <v>27</v>
      </c>
      <c r="C6172" s="58" t="str">
        <f>VLOOKUP(B6172,lookup!A:C,3,FALSE)</f>
        <v>Non Metropolitan Fire Authorities</v>
      </c>
      <c r="D6172" s="58" t="str">
        <f>VLOOKUP(B6172,lookup!A:D,4,FALSE)</f>
        <v>E31000010</v>
      </c>
      <c r="E6172" s="58" t="s">
        <v>175</v>
      </c>
      <c r="F6172" s="58" t="s">
        <v>150</v>
      </c>
      <c r="G6172" s="59">
        <v>142</v>
      </c>
      <c r="H6172" s="145"/>
      <c r="I6172" s="144">
        <v>142</v>
      </c>
      <c r="J6172" s="146">
        <f t="shared" si="73"/>
        <v>0</v>
      </c>
    </row>
    <row r="6173" spans="1:10" x14ac:dyDescent="0.3">
      <c r="A6173" s="58">
        <v>2014</v>
      </c>
      <c r="B6173" s="58" t="s">
        <v>27</v>
      </c>
      <c r="C6173" s="58" t="str">
        <f>VLOOKUP(B6173,lookup!A:C,3,FALSE)</f>
        <v>Non Metropolitan Fire Authorities</v>
      </c>
      <c r="D6173" s="58" t="str">
        <f>VLOOKUP(B6173,lookup!A:D,4,FALSE)</f>
        <v>E31000010</v>
      </c>
      <c r="E6173" s="58" t="s">
        <v>177</v>
      </c>
      <c r="F6173" s="58" t="s">
        <v>150</v>
      </c>
      <c r="G6173" s="59">
        <v>1</v>
      </c>
      <c r="H6173" s="145"/>
      <c r="I6173" s="144">
        <v>1</v>
      </c>
      <c r="J6173" s="146">
        <f t="shared" si="73"/>
        <v>0</v>
      </c>
    </row>
    <row r="6174" spans="1:10" x14ac:dyDescent="0.3">
      <c r="A6174" s="58">
        <v>2014</v>
      </c>
      <c r="B6174" s="58" t="s">
        <v>27</v>
      </c>
      <c r="C6174" s="58" t="str">
        <f>VLOOKUP(B6174,lookup!A:C,3,FALSE)</f>
        <v>Non Metropolitan Fire Authorities</v>
      </c>
      <c r="D6174" s="58" t="str">
        <f>VLOOKUP(B6174,lookup!A:D,4,FALSE)</f>
        <v>E31000010</v>
      </c>
      <c r="E6174" s="58" t="s">
        <v>178</v>
      </c>
      <c r="F6174" s="58" t="s">
        <v>150</v>
      </c>
      <c r="G6174" s="59">
        <v>7</v>
      </c>
      <c r="H6174" s="145"/>
      <c r="I6174" s="144">
        <v>7</v>
      </c>
      <c r="J6174" s="146">
        <f t="shared" si="73"/>
        <v>0</v>
      </c>
    </row>
    <row r="6175" spans="1:10" x14ac:dyDescent="0.3">
      <c r="A6175" s="58">
        <v>2014</v>
      </c>
      <c r="B6175" s="58" t="s">
        <v>27</v>
      </c>
      <c r="C6175" s="58" t="str">
        <f>VLOOKUP(B6175,lookup!A:C,3,FALSE)</f>
        <v>Non Metropolitan Fire Authorities</v>
      </c>
      <c r="D6175" s="58" t="str">
        <f>VLOOKUP(B6175,lookup!A:D,4,FALSE)</f>
        <v>E31000010</v>
      </c>
      <c r="E6175" s="58" t="s">
        <v>179</v>
      </c>
      <c r="F6175" s="58" t="s">
        <v>150</v>
      </c>
      <c r="G6175" s="59">
        <v>1</v>
      </c>
      <c r="H6175" s="145"/>
      <c r="I6175" s="144">
        <v>1</v>
      </c>
      <c r="J6175" s="146">
        <f t="shared" si="73"/>
        <v>0</v>
      </c>
    </row>
    <row r="6176" spans="1:10" x14ac:dyDescent="0.3">
      <c r="A6176" s="58">
        <v>2014</v>
      </c>
      <c r="B6176" s="58" t="s">
        <v>27</v>
      </c>
      <c r="C6176" s="58" t="str">
        <f>VLOOKUP(B6176,lookup!A:C,3,FALSE)</f>
        <v>Non Metropolitan Fire Authorities</v>
      </c>
      <c r="D6176" s="58" t="str">
        <f>VLOOKUP(B6176,lookup!A:D,4,FALSE)</f>
        <v>E31000010</v>
      </c>
      <c r="E6176" s="32" t="s">
        <v>1087</v>
      </c>
      <c r="F6176" s="58" t="s">
        <v>150</v>
      </c>
      <c r="G6176" s="59">
        <v>2</v>
      </c>
      <c r="H6176" s="145"/>
      <c r="I6176" s="144">
        <v>2</v>
      </c>
      <c r="J6176" s="146">
        <f t="shared" si="73"/>
        <v>0</v>
      </c>
    </row>
    <row r="6177" spans="1:10" x14ac:dyDescent="0.3">
      <c r="A6177" s="58">
        <v>2014</v>
      </c>
      <c r="B6177" s="58" t="s">
        <v>27</v>
      </c>
      <c r="C6177" s="58" t="str">
        <f>VLOOKUP(B6177,lookup!A:C,3,FALSE)</f>
        <v>Non Metropolitan Fire Authorities</v>
      </c>
      <c r="D6177" s="58" t="str">
        <f>VLOOKUP(B6177,lookup!A:D,4,FALSE)</f>
        <v>E31000010</v>
      </c>
      <c r="E6177" s="58" t="s">
        <v>176</v>
      </c>
      <c r="F6177" s="58" t="s">
        <v>150</v>
      </c>
      <c r="G6177" s="59">
        <v>9</v>
      </c>
      <c r="H6177" s="145"/>
      <c r="I6177" s="144">
        <v>9</v>
      </c>
      <c r="J6177" s="146">
        <f t="shared" si="73"/>
        <v>0</v>
      </c>
    </row>
    <row r="6178" spans="1:10" x14ac:dyDescent="0.3">
      <c r="A6178" s="58">
        <v>2014</v>
      </c>
      <c r="B6178" s="58" t="s">
        <v>30</v>
      </c>
      <c r="C6178" s="58" t="str">
        <f>VLOOKUP(B6178,lookup!A:C,3,FALSE)</f>
        <v>Non Metropolitan Fire Authorities</v>
      </c>
      <c r="D6178" s="58" t="str">
        <f>VLOOKUP(B6178,lookup!A:D,4,FALSE)</f>
        <v>E31000011</v>
      </c>
      <c r="E6178" s="58" t="s">
        <v>175</v>
      </c>
      <c r="F6178" s="58" t="s">
        <v>157</v>
      </c>
      <c r="G6178" s="59">
        <v>588</v>
      </c>
      <c r="H6178" s="145"/>
      <c r="I6178" s="144">
        <v>588</v>
      </c>
      <c r="J6178" s="146">
        <f t="shared" si="73"/>
        <v>0</v>
      </c>
    </row>
    <row r="6179" spans="1:10" x14ac:dyDescent="0.3">
      <c r="A6179" s="58">
        <v>2014</v>
      </c>
      <c r="B6179" s="58" t="s">
        <v>30</v>
      </c>
      <c r="C6179" s="58" t="str">
        <f>VLOOKUP(B6179,lookup!A:C,3,FALSE)</f>
        <v>Non Metropolitan Fire Authorities</v>
      </c>
      <c r="D6179" s="58" t="str">
        <f>VLOOKUP(B6179,lookup!A:D,4,FALSE)</f>
        <v>E31000011</v>
      </c>
      <c r="E6179" s="58" t="s">
        <v>177</v>
      </c>
      <c r="F6179" s="58" t="s">
        <v>157</v>
      </c>
      <c r="G6179" s="59">
        <v>4</v>
      </c>
      <c r="H6179" s="145"/>
      <c r="I6179" s="144">
        <v>4</v>
      </c>
      <c r="J6179" s="146">
        <f t="shared" si="73"/>
        <v>0</v>
      </c>
    </row>
    <row r="6180" spans="1:10" x14ac:dyDescent="0.3">
      <c r="A6180" s="58">
        <v>2014</v>
      </c>
      <c r="B6180" s="58" t="s">
        <v>30</v>
      </c>
      <c r="C6180" s="58" t="str">
        <f>VLOOKUP(B6180,lookup!A:C,3,FALSE)</f>
        <v>Non Metropolitan Fire Authorities</v>
      </c>
      <c r="D6180" s="58" t="str">
        <f>VLOOKUP(B6180,lookup!A:D,4,FALSE)</f>
        <v>E31000011</v>
      </c>
      <c r="E6180" s="58" t="s">
        <v>178</v>
      </c>
      <c r="F6180" s="58" t="s">
        <v>157</v>
      </c>
      <c r="G6180" s="59">
        <v>0</v>
      </c>
      <c r="H6180" s="145"/>
      <c r="I6180" s="144">
        <v>0</v>
      </c>
      <c r="J6180" s="146">
        <f t="shared" si="73"/>
        <v>0</v>
      </c>
    </row>
    <row r="6181" spans="1:10" x14ac:dyDescent="0.3">
      <c r="A6181" s="58">
        <v>2014</v>
      </c>
      <c r="B6181" s="58" t="s">
        <v>30</v>
      </c>
      <c r="C6181" s="58" t="str">
        <f>VLOOKUP(B6181,lookup!A:C,3,FALSE)</f>
        <v>Non Metropolitan Fire Authorities</v>
      </c>
      <c r="D6181" s="58" t="str">
        <f>VLOOKUP(B6181,lookup!A:D,4,FALSE)</f>
        <v>E31000011</v>
      </c>
      <c r="E6181" s="58" t="s">
        <v>179</v>
      </c>
      <c r="F6181" s="58" t="s">
        <v>157</v>
      </c>
      <c r="G6181" s="59">
        <v>0</v>
      </c>
      <c r="H6181" s="145"/>
      <c r="I6181" s="144">
        <v>0</v>
      </c>
      <c r="J6181" s="146">
        <f t="shared" si="73"/>
        <v>0</v>
      </c>
    </row>
    <row r="6182" spans="1:10" x14ac:dyDescent="0.3">
      <c r="A6182" s="58">
        <v>2014</v>
      </c>
      <c r="B6182" s="58" t="s">
        <v>30</v>
      </c>
      <c r="C6182" s="58" t="str">
        <f>VLOOKUP(B6182,lookup!A:C,3,FALSE)</f>
        <v>Non Metropolitan Fire Authorities</v>
      </c>
      <c r="D6182" s="58" t="str">
        <f>VLOOKUP(B6182,lookup!A:D,4,FALSE)</f>
        <v>E31000011</v>
      </c>
      <c r="E6182" s="32" t="s">
        <v>1087</v>
      </c>
      <c r="F6182" s="58" t="s">
        <v>157</v>
      </c>
      <c r="G6182" s="59">
        <v>1</v>
      </c>
      <c r="H6182" s="145"/>
      <c r="I6182" s="144">
        <v>1</v>
      </c>
      <c r="J6182" s="146">
        <f t="shared" si="73"/>
        <v>0</v>
      </c>
    </row>
    <row r="6183" spans="1:10" x14ac:dyDescent="0.3">
      <c r="A6183" s="58">
        <v>2014</v>
      </c>
      <c r="B6183" s="58" t="s">
        <v>30</v>
      </c>
      <c r="C6183" s="58" t="str">
        <f>VLOOKUP(B6183,lookup!A:C,3,FALSE)</f>
        <v>Non Metropolitan Fire Authorities</v>
      </c>
      <c r="D6183" s="58" t="str">
        <f>VLOOKUP(B6183,lookup!A:D,4,FALSE)</f>
        <v>E31000011</v>
      </c>
      <c r="E6183" s="58" t="s">
        <v>176</v>
      </c>
      <c r="F6183" s="58" t="s">
        <v>157</v>
      </c>
      <c r="G6183" s="59">
        <v>52</v>
      </c>
      <c r="H6183" s="145"/>
      <c r="I6183" s="144">
        <v>52</v>
      </c>
      <c r="J6183" s="146">
        <f t="shared" si="73"/>
        <v>0</v>
      </c>
    </row>
    <row r="6184" spans="1:10" x14ac:dyDescent="0.3">
      <c r="A6184" s="58">
        <v>2014</v>
      </c>
      <c r="B6184" s="58" t="s">
        <v>30</v>
      </c>
      <c r="C6184" s="58" t="str">
        <f>VLOOKUP(B6184,lookup!A:C,3,FALSE)</f>
        <v>Non Metropolitan Fire Authorities</v>
      </c>
      <c r="D6184" s="58" t="str">
        <f>VLOOKUP(B6184,lookup!A:D,4,FALSE)</f>
        <v>E31000011</v>
      </c>
      <c r="E6184" s="58" t="s">
        <v>175</v>
      </c>
      <c r="F6184" s="58" t="s">
        <v>158</v>
      </c>
      <c r="G6184" s="59">
        <v>1191</v>
      </c>
      <c r="H6184" s="145"/>
      <c r="I6184" s="144">
        <v>1191</v>
      </c>
      <c r="J6184" s="146">
        <f t="shared" si="73"/>
        <v>0</v>
      </c>
    </row>
    <row r="6185" spans="1:10" x14ac:dyDescent="0.3">
      <c r="A6185" s="58">
        <v>2014</v>
      </c>
      <c r="B6185" s="58" t="s">
        <v>30</v>
      </c>
      <c r="C6185" s="58" t="str">
        <f>VLOOKUP(B6185,lookup!A:C,3,FALSE)</f>
        <v>Non Metropolitan Fire Authorities</v>
      </c>
      <c r="D6185" s="58" t="str">
        <f>VLOOKUP(B6185,lookup!A:D,4,FALSE)</f>
        <v>E31000011</v>
      </c>
      <c r="E6185" s="58" t="s">
        <v>177</v>
      </c>
      <c r="F6185" s="58" t="s">
        <v>158</v>
      </c>
      <c r="G6185" s="59">
        <v>2</v>
      </c>
      <c r="H6185" s="145"/>
      <c r="I6185" s="144">
        <v>2</v>
      </c>
      <c r="J6185" s="146">
        <f t="shared" si="73"/>
        <v>0</v>
      </c>
    </row>
    <row r="6186" spans="1:10" x14ac:dyDescent="0.3">
      <c r="A6186" s="58">
        <v>2014</v>
      </c>
      <c r="B6186" s="58" t="s">
        <v>30</v>
      </c>
      <c r="C6186" s="58" t="str">
        <f>VLOOKUP(B6186,lookup!A:C,3,FALSE)</f>
        <v>Non Metropolitan Fire Authorities</v>
      </c>
      <c r="D6186" s="58" t="str">
        <f>VLOOKUP(B6186,lookup!A:D,4,FALSE)</f>
        <v>E31000011</v>
      </c>
      <c r="E6186" s="58" t="s">
        <v>178</v>
      </c>
      <c r="F6186" s="58" t="s">
        <v>158</v>
      </c>
      <c r="G6186" s="59">
        <v>0</v>
      </c>
      <c r="H6186" s="145"/>
      <c r="I6186" s="144">
        <v>0</v>
      </c>
      <c r="J6186" s="146">
        <f t="shared" si="73"/>
        <v>0</v>
      </c>
    </row>
    <row r="6187" spans="1:10" x14ac:dyDescent="0.3">
      <c r="A6187" s="58">
        <v>2014</v>
      </c>
      <c r="B6187" s="58" t="s">
        <v>30</v>
      </c>
      <c r="C6187" s="58" t="str">
        <f>VLOOKUP(B6187,lookup!A:C,3,FALSE)</f>
        <v>Non Metropolitan Fire Authorities</v>
      </c>
      <c r="D6187" s="58" t="str">
        <f>VLOOKUP(B6187,lookup!A:D,4,FALSE)</f>
        <v>E31000011</v>
      </c>
      <c r="E6187" s="58" t="s">
        <v>179</v>
      </c>
      <c r="F6187" s="58" t="s">
        <v>158</v>
      </c>
      <c r="G6187" s="59">
        <v>0</v>
      </c>
      <c r="H6187" s="145"/>
      <c r="I6187" s="144">
        <v>0</v>
      </c>
      <c r="J6187" s="146">
        <f t="shared" si="73"/>
        <v>0</v>
      </c>
    </row>
    <row r="6188" spans="1:10" x14ac:dyDescent="0.3">
      <c r="A6188" s="58">
        <v>2014</v>
      </c>
      <c r="B6188" s="58" t="s">
        <v>30</v>
      </c>
      <c r="C6188" s="58" t="str">
        <f>VLOOKUP(B6188,lookup!A:C,3,FALSE)</f>
        <v>Non Metropolitan Fire Authorities</v>
      </c>
      <c r="D6188" s="58" t="str">
        <f>VLOOKUP(B6188,lookup!A:D,4,FALSE)</f>
        <v>E31000011</v>
      </c>
      <c r="E6188" s="32" t="s">
        <v>1087</v>
      </c>
      <c r="F6188" s="58" t="s">
        <v>158</v>
      </c>
      <c r="G6188" s="59">
        <v>1</v>
      </c>
      <c r="H6188" s="145"/>
      <c r="I6188" s="144">
        <v>1</v>
      </c>
      <c r="J6188" s="146">
        <f t="shared" si="73"/>
        <v>0</v>
      </c>
    </row>
    <row r="6189" spans="1:10" x14ac:dyDescent="0.3">
      <c r="A6189" s="58">
        <v>2014</v>
      </c>
      <c r="B6189" s="58" t="s">
        <v>30</v>
      </c>
      <c r="C6189" s="58" t="str">
        <f>VLOOKUP(B6189,lookup!A:C,3,FALSE)</f>
        <v>Non Metropolitan Fire Authorities</v>
      </c>
      <c r="D6189" s="58" t="str">
        <f>VLOOKUP(B6189,lookup!A:D,4,FALSE)</f>
        <v>E31000011</v>
      </c>
      <c r="E6189" s="58" t="s">
        <v>176</v>
      </c>
      <c r="F6189" s="58" t="s">
        <v>158</v>
      </c>
      <c r="G6189" s="59">
        <v>44</v>
      </c>
      <c r="H6189" s="145"/>
      <c r="I6189" s="144">
        <v>44</v>
      </c>
      <c r="J6189" s="146">
        <f t="shared" si="73"/>
        <v>0</v>
      </c>
    </row>
    <row r="6190" spans="1:10" x14ac:dyDescent="0.3">
      <c r="A6190" s="58">
        <v>2014</v>
      </c>
      <c r="B6190" s="58" t="s">
        <v>30</v>
      </c>
      <c r="C6190" s="58" t="str">
        <f>VLOOKUP(B6190,lookup!A:C,3,FALSE)</f>
        <v>Non Metropolitan Fire Authorities</v>
      </c>
      <c r="D6190" s="58" t="str">
        <f>VLOOKUP(B6190,lookup!A:D,4,FALSE)</f>
        <v>E31000011</v>
      </c>
      <c r="E6190" s="58" t="s">
        <v>175</v>
      </c>
      <c r="F6190" s="58" t="s">
        <v>149</v>
      </c>
      <c r="G6190" s="59">
        <v>42</v>
      </c>
      <c r="H6190" s="145"/>
      <c r="I6190" s="144">
        <v>42</v>
      </c>
      <c r="J6190" s="146">
        <f t="shared" si="73"/>
        <v>0</v>
      </c>
    </row>
    <row r="6191" spans="1:10" x14ac:dyDescent="0.3">
      <c r="A6191" s="58">
        <v>2014</v>
      </c>
      <c r="B6191" s="58" t="s">
        <v>30</v>
      </c>
      <c r="C6191" s="58" t="str">
        <f>VLOOKUP(B6191,lookup!A:C,3,FALSE)</f>
        <v>Non Metropolitan Fire Authorities</v>
      </c>
      <c r="D6191" s="58" t="str">
        <f>VLOOKUP(B6191,lookup!A:D,4,FALSE)</f>
        <v>E31000011</v>
      </c>
      <c r="E6191" s="58" t="s">
        <v>177</v>
      </c>
      <c r="F6191" s="58" t="s">
        <v>149</v>
      </c>
      <c r="G6191" s="59">
        <v>1</v>
      </c>
      <c r="H6191" s="145"/>
      <c r="I6191" s="144">
        <v>1</v>
      </c>
      <c r="J6191" s="146">
        <f t="shared" si="73"/>
        <v>0</v>
      </c>
    </row>
    <row r="6192" spans="1:10" x14ac:dyDescent="0.3">
      <c r="A6192" s="58">
        <v>2014</v>
      </c>
      <c r="B6192" s="58" t="s">
        <v>30</v>
      </c>
      <c r="C6192" s="58" t="str">
        <f>VLOOKUP(B6192,lookup!A:C,3,FALSE)</f>
        <v>Non Metropolitan Fire Authorities</v>
      </c>
      <c r="D6192" s="58" t="str">
        <f>VLOOKUP(B6192,lookup!A:D,4,FALSE)</f>
        <v>E31000011</v>
      </c>
      <c r="E6192" s="58" t="s">
        <v>178</v>
      </c>
      <c r="F6192" s="58" t="s">
        <v>149</v>
      </c>
      <c r="G6192" s="59">
        <v>0</v>
      </c>
      <c r="H6192" s="145"/>
      <c r="I6192" s="144">
        <v>0</v>
      </c>
      <c r="J6192" s="146">
        <f t="shared" si="73"/>
        <v>0</v>
      </c>
    </row>
    <row r="6193" spans="1:10" x14ac:dyDescent="0.3">
      <c r="A6193" s="58">
        <v>2014</v>
      </c>
      <c r="B6193" s="58" t="s">
        <v>30</v>
      </c>
      <c r="C6193" s="58" t="str">
        <f>VLOOKUP(B6193,lookup!A:C,3,FALSE)</f>
        <v>Non Metropolitan Fire Authorities</v>
      </c>
      <c r="D6193" s="58" t="str">
        <f>VLOOKUP(B6193,lookup!A:D,4,FALSE)</f>
        <v>E31000011</v>
      </c>
      <c r="E6193" s="58" t="s">
        <v>179</v>
      </c>
      <c r="F6193" s="58" t="s">
        <v>149</v>
      </c>
      <c r="G6193" s="59">
        <v>0</v>
      </c>
      <c r="H6193" s="145"/>
      <c r="I6193" s="144">
        <v>0</v>
      </c>
      <c r="J6193" s="146">
        <f t="shared" si="73"/>
        <v>0</v>
      </c>
    </row>
    <row r="6194" spans="1:10" x14ac:dyDescent="0.3">
      <c r="A6194" s="58">
        <v>2014</v>
      </c>
      <c r="B6194" s="58" t="s">
        <v>30</v>
      </c>
      <c r="C6194" s="58" t="str">
        <f>VLOOKUP(B6194,lookup!A:C,3,FALSE)</f>
        <v>Non Metropolitan Fire Authorities</v>
      </c>
      <c r="D6194" s="58" t="str">
        <f>VLOOKUP(B6194,lookup!A:D,4,FALSE)</f>
        <v>E31000011</v>
      </c>
      <c r="E6194" s="32" t="s">
        <v>1087</v>
      </c>
      <c r="F6194" s="58" t="s">
        <v>149</v>
      </c>
      <c r="G6194" s="59">
        <v>0</v>
      </c>
      <c r="H6194" s="145"/>
      <c r="I6194" s="144">
        <v>0</v>
      </c>
      <c r="J6194" s="146">
        <f t="shared" si="73"/>
        <v>0</v>
      </c>
    </row>
    <row r="6195" spans="1:10" x14ac:dyDescent="0.3">
      <c r="A6195" s="58">
        <v>2014</v>
      </c>
      <c r="B6195" s="58" t="s">
        <v>30</v>
      </c>
      <c r="C6195" s="58" t="str">
        <f>VLOOKUP(B6195,lookup!A:C,3,FALSE)</f>
        <v>Non Metropolitan Fire Authorities</v>
      </c>
      <c r="D6195" s="58" t="str">
        <f>VLOOKUP(B6195,lookup!A:D,4,FALSE)</f>
        <v>E31000011</v>
      </c>
      <c r="E6195" s="58" t="s">
        <v>176</v>
      </c>
      <c r="F6195" s="58" t="s">
        <v>149</v>
      </c>
      <c r="G6195" s="59">
        <v>0</v>
      </c>
      <c r="H6195" s="145"/>
      <c r="I6195" s="144">
        <v>0</v>
      </c>
      <c r="J6195" s="146">
        <f t="shared" si="73"/>
        <v>0</v>
      </c>
    </row>
    <row r="6196" spans="1:10" x14ac:dyDescent="0.3">
      <c r="A6196" s="58">
        <v>2014</v>
      </c>
      <c r="B6196" s="58" t="s">
        <v>30</v>
      </c>
      <c r="C6196" s="58" t="str">
        <f>VLOOKUP(B6196,lookup!A:C,3,FALSE)</f>
        <v>Non Metropolitan Fire Authorities</v>
      </c>
      <c r="D6196" s="58" t="str">
        <f>VLOOKUP(B6196,lookup!A:D,4,FALSE)</f>
        <v>E31000011</v>
      </c>
      <c r="E6196" s="58" t="s">
        <v>175</v>
      </c>
      <c r="F6196" s="58" t="s">
        <v>150</v>
      </c>
      <c r="G6196" s="59">
        <v>239</v>
      </c>
      <c r="H6196" s="145"/>
      <c r="I6196" s="144">
        <v>239</v>
      </c>
      <c r="J6196" s="146">
        <f t="shared" si="73"/>
        <v>0</v>
      </c>
    </row>
    <row r="6197" spans="1:10" x14ac:dyDescent="0.3">
      <c r="A6197" s="58">
        <v>2014</v>
      </c>
      <c r="B6197" s="58" t="s">
        <v>30</v>
      </c>
      <c r="C6197" s="58" t="str">
        <f>VLOOKUP(B6197,lookup!A:C,3,FALSE)</f>
        <v>Non Metropolitan Fire Authorities</v>
      </c>
      <c r="D6197" s="58" t="str">
        <f>VLOOKUP(B6197,lookup!A:D,4,FALSE)</f>
        <v>E31000011</v>
      </c>
      <c r="E6197" s="58" t="s">
        <v>177</v>
      </c>
      <c r="F6197" s="58" t="s">
        <v>150</v>
      </c>
      <c r="G6197" s="59">
        <v>0</v>
      </c>
      <c r="H6197" s="145"/>
      <c r="I6197" s="144">
        <v>0</v>
      </c>
      <c r="J6197" s="146">
        <f t="shared" si="73"/>
        <v>0</v>
      </c>
    </row>
    <row r="6198" spans="1:10" x14ac:dyDescent="0.3">
      <c r="A6198" s="58">
        <v>2014</v>
      </c>
      <c r="B6198" s="58" t="s">
        <v>30</v>
      </c>
      <c r="C6198" s="58" t="str">
        <f>VLOOKUP(B6198,lookup!A:C,3,FALSE)</f>
        <v>Non Metropolitan Fire Authorities</v>
      </c>
      <c r="D6198" s="58" t="str">
        <f>VLOOKUP(B6198,lookup!A:D,4,FALSE)</f>
        <v>E31000011</v>
      </c>
      <c r="E6198" s="58" t="s">
        <v>178</v>
      </c>
      <c r="F6198" s="58" t="s">
        <v>150</v>
      </c>
      <c r="G6198" s="59">
        <v>0</v>
      </c>
      <c r="H6198" s="145"/>
      <c r="I6198" s="144">
        <v>0</v>
      </c>
      <c r="J6198" s="146">
        <f t="shared" si="73"/>
        <v>0</v>
      </c>
    </row>
    <row r="6199" spans="1:10" x14ac:dyDescent="0.3">
      <c r="A6199" s="58">
        <v>2014</v>
      </c>
      <c r="B6199" s="58" t="s">
        <v>30</v>
      </c>
      <c r="C6199" s="58" t="str">
        <f>VLOOKUP(B6199,lookup!A:C,3,FALSE)</f>
        <v>Non Metropolitan Fire Authorities</v>
      </c>
      <c r="D6199" s="58" t="str">
        <f>VLOOKUP(B6199,lookup!A:D,4,FALSE)</f>
        <v>E31000011</v>
      </c>
      <c r="E6199" s="58" t="s">
        <v>179</v>
      </c>
      <c r="F6199" s="58" t="s">
        <v>150</v>
      </c>
      <c r="G6199" s="59">
        <v>0</v>
      </c>
      <c r="H6199" s="145"/>
      <c r="I6199" s="144">
        <v>0</v>
      </c>
      <c r="J6199" s="146">
        <f t="shared" si="73"/>
        <v>0</v>
      </c>
    </row>
    <row r="6200" spans="1:10" x14ac:dyDescent="0.3">
      <c r="A6200" s="58">
        <v>2014</v>
      </c>
      <c r="B6200" s="58" t="s">
        <v>30</v>
      </c>
      <c r="C6200" s="58" t="str">
        <f>VLOOKUP(B6200,lookup!A:C,3,FALSE)</f>
        <v>Non Metropolitan Fire Authorities</v>
      </c>
      <c r="D6200" s="58" t="str">
        <f>VLOOKUP(B6200,lookup!A:D,4,FALSE)</f>
        <v>E31000011</v>
      </c>
      <c r="E6200" s="32" t="s">
        <v>1087</v>
      </c>
      <c r="F6200" s="58" t="s">
        <v>150</v>
      </c>
      <c r="G6200" s="59">
        <v>0</v>
      </c>
      <c r="H6200" s="145"/>
      <c r="I6200" s="144">
        <v>0</v>
      </c>
      <c r="J6200" s="146">
        <f t="shared" si="73"/>
        <v>0</v>
      </c>
    </row>
    <row r="6201" spans="1:10" x14ac:dyDescent="0.3">
      <c r="A6201" s="58">
        <v>2014</v>
      </c>
      <c r="B6201" s="58" t="s">
        <v>30</v>
      </c>
      <c r="C6201" s="58" t="str">
        <f>VLOOKUP(B6201,lookup!A:C,3,FALSE)</f>
        <v>Non Metropolitan Fire Authorities</v>
      </c>
      <c r="D6201" s="58" t="str">
        <f>VLOOKUP(B6201,lookup!A:D,4,FALSE)</f>
        <v>E31000011</v>
      </c>
      <c r="E6201" s="58" t="s">
        <v>176</v>
      </c>
      <c r="F6201" s="58" t="s">
        <v>150</v>
      </c>
      <c r="G6201" s="59">
        <v>31</v>
      </c>
      <c r="H6201" s="145"/>
      <c r="I6201" s="144">
        <v>31</v>
      </c>
      <c r="J6201" s="146">
        <f t="shared" si="73"/>
        <v>0</v>
      </c>
    </row>
    <row r="6202" spans="1:10" x14ac:dyDescent="0.3">
      <c r="A6202" s="58">
        <v>2014</v>
      </c>
      <c r="B6202" s="58" t="s">
        <v>203</v>
      </c>
      <c r="C6202" s="58" t="str">
        <f>VLOOKUP(B6202,lookup!A:C,3,FALSE)</f>
        <v>Non Metropolitan Fire Authorities</v>
      </c>
      <c r="D6202" s="58" t="str">
        <f>VLOOKUP(B6202,lookup!A:D,4,FALSE)</f>
        <v>E31000047</v>
      </c>
      <c r="E6202" s="58" t="s">
        <v>175</v>
      </c>
      <c r="F6202" s="58" t="s">
        <v>157</v>
      </c>
      <c r="G6202" s="59">
        <v>260</v>
      </c>
      <c r="H6202" s="145"/>
      <c r="I6202" s="144">
        <v>260</v>
      </c>
      <c r="J6202" s="146">
        <f t="shared" si="73"/>
        <v>0</v>
      </c>
    </row>
    <row r="6203" spans="1:10" x14ac:dyDescent="0.3">
      <c r="A6203" s="58">
        <v>2014</v>
      </c>
      <c r="B6203" s="58" t="s">
        <v>203</v>
      </c>
      <c r="C6203" s="58" t="str">
        <f>VLOOKUP(B6203,lookup!A:C,3,FALSE)</f>
        <v>Non Metropolitan Fire Authorities</v>
      </c>
      <c r="D6203" s="58" t="str">
        <f>VLOOKUP(B6203,lookup!A:D,4,FALSE)</f>
        <v>E31000047</v>
      </c>
      <c r="E6203" s="58" t="s">
        <v>177</v>
      </c>
      <c r="F6203" s="58" t="s">
        <v>157</v>
      </c>
      <c r="G6203" s="59">
        <v>1</v>
      </c>
      <c r="H6203" s="145"/>
      <c r="I6203" s="144">
        <v>1</v>
      </c>
      <c r="J6203" s="146">
        <f t="shared" si="73"/>
        <v>0</v>
      </c>
    </row>
    <row r="6204" spans="1:10" x14ac:dyDescent="0.3">
      <c r="A6204" s="58">
        <v>2014</v>
      </c>
      <c r="B6204" s="58" t="s">
        <v>203</v>
      </c>
      <c r="C6204" s="58" t="str">
        <f>VLOOKUP(B6204,lookup!A:C,3,FALSE)</f>
        <v>Non Metropolitan Fire Authorities</v>
      </c>
      <c r="D6204" s="58" t="str">
        <f>VLOOKUP(B6204,lookup!A:D,4,FALSE)</f>
        <v>E31000047</v>
      </c>
      <c r="E6204" s="58" t="s">
        <v>178</v>
      </c>
      <c r="F6204" s="58" t="s">
        <v>157</v>
      </c>
      <c r="G6204" s="59">
        <v>0</v>
      </c>
      <c r="H6204" s="145"/>
      <c r="I6204" s="144">
        <v>0</v>
      </c>
      <c r="J6204" s="146">
        <f t="shared" si="73"/>
        <v>0</v>
      </c>
    </row>
    <row r="6205" spans="1:10" x14ac:dyDescent="0.3">
      <c r="A6205" s="58">
        <v>2014</v>
      </c>
      <c r="B6205" s="58" t="s">
        <v>203</v>
      </c>
      <c r="C6205" s="58" t="str">
        <f>VLOOKUP(B6205,lookup!A:C,3,FALSE)</f>
        <v>Non Metropolitan Fire Authorities</v>
      </c>
      <c r="D6205" s="58" t="str">
        <f>VLOOKUP(B6205,lookup!A:D,4,FALSE)</f>
        <v>E31000047</v>
      </c>
      <c r="E6205" s="58" t="s">
        <v>179</v>
      </c>
      <c r="F6205" s="58" t="s">
        <v>157</v>
      </c>
      <c r="G6205" s="59">
        <v>1</v>
      </c>
      <c r="H6205" s="145"/>
      <c r="I6205" s="144">
        <v>1</v>
      </c>
      <c r="J6205" s="146">
        <f t="shared" si="73"/>
        <v>0</v>
      </c>
    </row>
    <row r="6206" spans="1:10" x14ac:dyDescent="0.3">
      <c r="A6206" s="58">
        <v>2014</v>
      </c>
      <c r="B6206" s="58" t="s">
        <v>203</v>
      </c>
      <c r="C6206" s="58" t="str">
        <f>VLOOKUP(B6206,lookup!A:C,3,FALSE)</f>
        <v>Non Metropolitan Fire Authorities</v>
      </c>
      <c r="D6206" s="58" t="str">
        <f>VLOOKUP(B6206,lookup!A:D,4,FALSE)</f>
        <v>E31000047</v>
      </c>
      <c r="E6206" s="32" t="s">
        <v>1087</v>
      </c>
      <c r="F6206" s="58" t="s">
        <v>157</v>
      </c>
      <c r="G6206" s="59">
        <v>1</v>
      </c>
      <c r="H6206" s="145"/>
      <c r="I6206" s="144">
        <v>1</v>
      </c>
      <c r="J6206" s="146">
        <f t="shared" si="73"/>
        <v>0</v>
      </c>
    </row>
    <row r="6207" spans="1:10" x14ac:dyDescent="0.3">
      <c r="A6207" s="58">
        <v>2014</v>
      </c>
      <c r="B6207" s="58" t="s">
        <v>203</v>
      </c>
      <c r="C6207" s="58" t="str">
        <f>VLOOKUP(B6207,lookup!A:C,3,FALSE)</f>
        <v>Non Metropolitan Fire Authorities</v>
      </c>
      <c r="D6207" s="58" t="str">
        <f>VLOOKUP(B6207,lookup!A:D,4,FALSE)</f>
        <v>E31000047</v>
      </c>
      <c r="E6207" s="58" t="s">
        <v>176</v>
      </c>
      <c r="F6207" s="58" t="s">
        <v>157</v>
      </c>
      <c r="G6207" s="59">
        <v>0</v>
      </c>
      <c r="H6207" s="145"/>
      <c r="I6207" s="144">
        <v>0</v>
      </c>
      <c r="J6207" s="146">
        <f t="shared" si="73"/>
        <v>0</v>
      </c>
    </row>
    <row r="6208" spans="1:10" x14ac:dyDescent="0.3">
      <c r="A6208" s="58">
        <v>2014</v>
      </c>
      <c r="B6208" s="58" t="s">
        <v>203</v>
      </c>
      <c r="C6208" s="58" t="str">
        <f>VLOOKUP(B6208,lookup!A:C,3,FALSE)</f>
        <v>Non Metropolitan Fire Authorities</v>
      </c>
      <c r="D6208" s="58" t="str">
        <f>VLOOKUP(B6208,lookup!A:D,4,FALSE)</f>
        <v>E31000047</v>
      </c>
      <c r="E6208" s="58" t="s">
        <v>175</v>
      </c>
      <c r="F6208" s="58" t="s">
        <v>158</v>
      </c>
      <c r="G6208" s="59">
        <v>341</v>
      </c>
      <c r="H6208" s="145"/>
      <c r="I6208" s="144">
        <v>341</v>
      </c>
      <c r="J6208" s="146">
        <f t="shared" si="73"/>
        <v>0</v>
      </c>
    </row>
    <row r="6209" spans="1:10" x14ac:dyDescent="0.3">
      <c r="A6209" s="58">
        <v>2014</v>
      </c>
      <c r="B6209" s="58" t="s">
        <v>203</v>
      </c>
      <c r="C6209" s="58" t="str">
        <f>VLOOKUP(B6209,lookup!A:C,3,FALSE)</f>
        <v>Non Metropolitan Fire Authorities</v>
      </c>
      <c r="D6209" s="58" t="str">
        <f>VLOOKUP(B6209,lookup!A:D,4,FALSE)</f>
        <v>E31000047</v>
      </c>
      <c r="E6209" s="58" t="s">
        <v>177</v>
      </c>
      <c r="F6209" s="58" t="s">
        <v>158</v>
      </c>
      <c r="G6209" s="59">
        <v>2</v>
      </c>
      <c r="H6209" s="145"/>
      <c r="I6209" s="144">
        <v>2</v>
      </c>
      <c r="J6209" s="146">
        <f t="shared" si="73"/>
        <v>0</v>
      </c>
    </row>
    <row r="6210" spans="1:10" x14ac:dyDescent="0.3">
      <c r="A6210" s="58">
        <v>2014</v>
      </c>
      <c r="B6210" s="58" t="s">
        <v>203</v>
      </c>
      <c r="C6210" s="58" t="str">
        <f>VLOOKUP(B6210,lookup!A:C,3,FALSE)</f>
        <v>Non Metropolitan Fire Authorities</v>
      </c>
      <c r="D6210" s="58" t="str">
        <f>VLOOKUP(B6210,lookup!A:D,4,FALSE)</f>
        <v>E31000047</v>
      </c>
      <c r="E6210" s="58" t="s">
        <v>178</v>
      </c>
      <c r="F6210" s="58" t="s">
        <v>158</v>
      </c>
      <c r="G6210" s="59">
        <v>0</v>
      </c>
      <c r="H6210" s="145"/>
      <c r="I6210" s="144">
        <v>0</v>
      </c>
      <c r="J6210" s="146">
        <f t="shared" si="73"/>
        <v>0</v>
      </c>
    </row>
    <row r="6211" spans="1:10" x14ac:dyDescent="0.3">
      <c r="A6211" s="58">
        <v>2014</v>
      </c>
      <c r="B6211" s="58" t="s">
        <v>203</v>
      </c>
      <c r="C6211" s="58" t="str">
        <f>VLOOKUP(B6211,lookup!A:C,3,FALSE)</f>
        <v>Non Metropolitan Fire Authorities</v>
      </c>
      <c r="D6211" s="58" t="str">
        <f>VLOOKUP(B6211,lookup!A:D,4,FALSE)</f>
        <v>E31000047</v>
      </c>
      <c r="E6211" s="58" t="s">
        <v>179</v>
      </c>
      <c r="F6211" s="58" t="s">
        <v>158</v>
      </c>
      <c r="G6211" s="59">
        <v>1</v>
      </c>
      <c r="H6211" s="145"/>
      <c r="I6211" s="144">
        <v>1</v>
      </c>
      <c r="J6211" s="146">
        <f t="shared" ref="J6211:J6274" si="74">G6211-I6211</f>
        <v>0</v>
      </c>
    </row>
    <row r="6212" spans="1:10" x14ac:dyDescent="0.3">
      <c r="A6212" s="58">
        <v>2014</v>
      </c>
      <c r="B6212" s="58" t="s">
        <v>203</v>
      </c>
      <c r="C6212" s="58" t="str">
        <f>VLOOKUP(B6212,lookup!A:C,3,FALSE)</f>
        <v>Non Metropolitan Fire Authorities</v>
      </c>
      <c r="D6212" s="58" t="str">
        <f>VLOOKUP(B6212,lookup!A:D,4,FALSE)</f>
        <v>E31000047</v>
      </c>
      <c r="E6212" s="32" t="s">
        <v>1087</v>
      </c>
      <c r="F6212" s="58" t="s">
        <v>158</v>
      </c>
      <c r="G6212" s="59">
        <v>1</v>
      </c>
      <c r="H6212" s="145"/>
      <c r="I6212" s="144">
        <v>1</v>
      </c>
      <c r="J6212" s="146">
        <f t="shared" si="74"/>
        <v>0</v>
      </c>
    </row>
    <row r="6213" spans="1:10" x14ac:dyDescent="0.3">
      <c r="A6213" s="58">
        <v>2014</v>
      </c>
      <c r="B6213" s="58" t="s">
        <v>203</v>
      </c>
      <c r="C6213" s="58" t="str">
        <f>VLOOKUP(B6213,lookup!A:C,3,FALSE)</f>
        <v>Non Metropolitan Fire Authorities</v>
      </c>
      <c r="D6213" s="58" t="str">
        <f>VLOOKUP(B6213,lookup!A:D,4,FALSE)</f>
        <v>E31000047</v>
      </c>
      <c r="E6213" s="58" t="s">
        <v>176</v>
      </c>
      <c r="F6213" s="58" t="s">
        <v>158</v>
      </c>
      <c r="G6213" s="59">
        <v>3</v>
      </c>
      <c r="H6213" s="145"/>
      <c r="I6213" s="144">
        <v>3</v>
      </c>
      <c r="J6213" s="146">
        <f t="shared" si="74"/>
        <v>0</v>
      </c>
    </row>
    <row r="6214" spans="1:10" x14ac:dyDescent="0.3">
      <c r="A6214" s="58">
        <v>2014</v>
      </c>
      <c r="B6214" s="58" t="s">
        <v>203</v>
      </c>
      <c r="C6214" s="58" t="str">
        <f>VLOOKUP(B6214,lookup!A:C,3,FALSE)</f>
        <v>Non Metropolitan Fire Authorities</v>
      </c>
      <c r="D6214" s="58" t="str">
        <f>VLOOKUP(B6214,lookup!A:D,4,FALSE)</f>
        <v>E31000047</v>
      </c>
      <c r="E6214" s="58" t="s">
        <v>175</v>
      </c>
      <c r="F6214" s="58" t="s">
        <v>149</v>
      </c>
      <c r="G6214" s="59">
        <v>22</v>
      </c>
      <c r="H6214" s="145"/>
      <c r="I6214" s="144">
        <v>22</v>
      </c>
      <c r="J6214" s="146">
        <f t="shared" si="74"/>
        <v>0</v>
      </c>
    </row>
    <row r="6215" spans="1:10" x14ac:dyDescent="0.3">
      <c r="A6215" s="58">
        <v>2014</v>
      </c>
      <c r="B6215" s="58" t="s">
        <v>203</v>
      </c>
      <c r="C6215" s="58" t="str">
        <f>VLOOKUP(B6215,lookup!A:C,3,FALSE)</f>
        <v>Non Metropolitan Fire Authorities</v>
      </c>
      <c r="D6215" s="58" t="str">
        <f>VLOOKUP(B6215,lookup!A:D,4,FALSE)</f>
        <v>E31000047</v>
      </c>
      <c r="E6215" s="58" t="s">
        <v>177</v>
      </c>
      <c r="F6215" s="58" t="s">
        <v>149</v>
      </c>
      <c r="G6215" s="59">
        <v>1</v>
      </c>
      <c r="H6215" s="145"/>
      <c r="I6215" s="144">
        <v>1</v>
      </c>
      <c r="J6215" s="146">
        <f t="shared" si="74"/>
        <v>0</v>
      </c>
    </row>
    <row r="6216" spans="1:10" x14ac:dyDescent="0.3">
      <c r="A6216" s="58">
        <v>2014</v>
      </c>
      <c r="B6216" s="58" t="s">
        <v>203</v>
      </c>
      <c r="C6216" s="58" t="str">
        <f>VLOOKUP(B6216,lookup!A:C,3,FALSE)</f>
        <v>Non Metropolitan Fire Authorities</v>
      </c>
      <c r="D6216" s="58" t="str">
        <f>VLOOKUP(B6216,lookup!A:D,4,FALSE)</f>
        <v>E31000047</v>
      </c>
      <c r="E6216" s="58" t="s">
        <v>178</v>
      </c>
      <c r="F6216" s="58" t="s">
        <v>149</v>
      </c>
      <c r="G6216" s="59">
        <v>0</v>
      </c>
      <c r="H6216" s="145"/>
      <c r="I6216" s="144">
        <v>0</v>
      </c>
      <c r="J6216" s="146">
        <f t="shared" si="74"/>
        <v>0</v>
      </c>
    </row>
    <row r="6217" spans="1:10" x14ac:dyDescent="0.3">
      <c r="A6217" s="58">
        <v>2014</v>
      </c>
      <c r="B6217" s="58" t="s">
        <v>203</v>
      </c>
      <c r="C6217" s="58" t="str">
        <f>VLOOKUP(B6217,lookup!A:C,3,FALSE)</f>
        <v>Non Metropolitan Fire Authorities</v>
      </c>
      <c r="D6217" s="58" t="str">
        <f>VLOOKUP(B6217,lookup!A:D,4,FALSE)</f>
        <v>E31000047</v>
      </c>
      <c r="E6217" s="58" t="s">
        <v>179</v>
      </c>
      <c r="F6217" s="58" t="s">
        <v>149</v>
      </c>
      <c r="G6217" s="59">
        <v>0</v>
      </c>
      <c r="H6217" s="145"/>
      <c r="I6217" s="144">
        <v>0</v>
      </c>
      <c r="J6217" s="146">
        <f t="shared" si="74"/>
        <v>0</v>
      </c>
    </row>
    <row r="6218" spans="1:10" x14ac:dyDescent="0.3">
      <c r="A6218" s="58">
        <v>2014</v>
      </c>
      <c r="B6218" s="58" t="s">
        <v>203</v>
      </c>
      <c r="C6218" s="58" t="str">
        <f>VLOOKUP(B6218,lookup!A:C,3,FALSE)</f>
        <v>Non Metropolitan Fire Authorities</v>
      </c>
      <c r="D6218" s="58" t="str">
        <f>VLOOKUP(B6218,lookup!A:D,4,FALSE)</f>
        <v>E31000047</v>
      </c>
      <c r="E6218" s="32" t="s">
        <v>1087</v>
      </c>
      <c r="F6218" s="58" t="s">
        <v>149</v>
      </c>
      <c r="G6218" s="59">
        <v>0</v>
      </c>
      <c r="H6218" s="145"/>
      <c r="I6218" s="144">
        <v>0</v>
      </c>
      <c r="J6218" s="146">
        <f t="shared" si="74"/>
        <v>0</v>
      </c>
    </row>
    <row r="6219" spans="1:10" x14ac:dyDescent="0.3">
      <c r="A6219" s="58">
        <v>2014</v>
      </c>
      <c r="B6219" s="58" t="s">
        <v>203</v>
      </c>
      <c r="C6219" s="58" t="str">
        <f>VLOOKUP(B6219,lookup!A:C,3,FALSE)</f>
        <v>Non Metropolitan Fire Authorities</v>
      </c>
      <c r="D6219" s="58" t="str">
        <f>VLOOKUP(B6219,lookup!A:D,4,FALSE)</f>
        <v>E31000047</v>
      </c>
      <c r="E6219" s="58" t="s">
        <v>176</v>
      </c>
      <c r="F6219" s="58" t="s">
        <v>149</v>
      </c>
      <c r="G6219" s="59">
        <v>1</v>
      </c>
      <c r="H6219" s="145"/>
      <c r="I6219" s="144">
        <v>1</v>
      </c>
      <c r="J6219" s="146">
        <f t="shared" si="74"/>
        <v>0</v>
      </c>
    </row>
    <row r="6220" spans="1:10" x14ac:dyDescent="0.3">
      <c r="A6220" s="58">
        <v>2014</v>
      </c>
      <c r="B6220" s="58" t="s">
        <v>203</v>
      </c>
      <c r="C6220" s="58" t="str">
        <f>VLOOKUP(B6220,lookup!A:C,3,FALSE)</f>
        <v>Non Metropolitan Fire Authorities</v>
      </c>
      <c r="D6220" s="58" t="str">
        <f>VLOOKUP(B6220,lookup!A:D,4,FALSE)</f>
        <v>E31000047</v>
      </c>
      <c r="E6220" s="58" t="s">
        <v>175</v>
      </c>
      <c r="F6220" s="58" t="s">
        <v>150</v>
      </c>
      <c r="G6220" s="59">
        <v>145</v>
      </c>
      <c r="H6220" s="145"/>
      <c r="I6220" s="144">
        <v>145</v>
      </c>
      <c r="J6220" s="146">
        <f t="shared" si="74"/>
        <v>0</v>
      </c>
    </row>
    <row r="6221" spans="1:10" x14ac:dyDescent="0.3">
      <c r="A6221" s="58">
        <v>2014</v>
      </c>
      <c r="B6221" s="58" t="s">
        <v>203</v>
      </c>
      <c r="C6221" s="58" t="str">
        <f>VLOOKUP(B6221,lookup!A:C,3,FALSE)</f>
        <v>Non Metropolitan Fire Authorities</v>
      </c>
      <c r="D6221" s="58" t="str">
        <f>VLOOKUP(B6221,lookup!A:D,4,FALSE)</f>
        <v>E31000047</v>
      </c>
      <c r="E6221" s="58" t="s">
        <v>177</v>
      </c>
      <c r="F6221" s="58" t="s">
        <v>150</v>
      </c>
      <c r="G6221" s="59">
        <v>0</v>
      </c>
      <c r="H6221" s="145"/>
      <c r="I6221" s="144">
        <v>0</v>
      </c>
      <c r="J6221" s="146">
        <f t="shared" si="74"/>
        <v>0</v>
      </c>
    </row>
    <row r="6222" spans="1:10" x14ac:dyDescent="0.3">
      <c r="A6222" s="58">
        <v>2014</v>
      </c>
      <c r="B6222" s="58" t="s">
        <v>203</v>
      </c>
      <c r="C6222" s="58" t="str">
        <f>VLOOKUP(B6222,lookup!A:C,3,FALSE)</f>
        <v>Non Metropolitan Fire Authorities</v>
      </c>
      <c r="D6222" s="58" t="str">
        <f>VLOOKUP(B6222,lookup!A:D,4,FALSE)</f>
        <v>E31000047</v>
      </c>
      <c r="E6222" s="58" t="s">
        <v>178</v>
      </c>
      <c r="F6222" s="58" t="s">
        <v>150</v>
      </c>
      <c r="G6222" s="59">
        <v>0</v>
      </c>
      <c r="H6222" s="145"/>
      <c r="I6222" s="144">
        <v>0</v>
      </c>
      <c r="J6222" s="146">
        <f t="shared" si="74"/>
        <v>0</v>
      </c>
    </row>
    <row r="6223" spans="1:10" x14ac:dyDescent="0.3">
      <c r="A6223" s="58">
        <v>2014</v>
      </c>
      <c r="B6223" s="58" t="s">
        <v>203</v>
      </c>
      <c r="C6223" s="58" t="str">
        <f>VLOOKUP(B6223,lookup!A:C,3,FALSE)</f>
        <v>Non Metropolitan Fire Authorities</v>
      </c>
      <c r="D6223" s="58" t="str">
        <f>VLOOKUP(B6223,lookup!A:D,4,FALSE)</f>
        <v>E31000047</v>
      </c>
      <c r="E6223" s="58" t="s">
        <v>179</v>
      </c>
      <c r="F6223" s="58" t="s">
        <v>150</v>
      </c>
      <c r="G6223" s="59">
        <v>0</v>
      </c>
      <c r="H6223" s="145"/>
      <c r="I6223" s="144">
        <v>0</v>
      </c>
      <c r="J6223" s="146">
        <f t="shared" si="74"/>
        <v>0</v>
      </c>
    </row>
    <row r="6224" spans="1:10" x14ac:dyDescent="0.3">
      <c r="A6224" s="58">
        <v>2014</v>
      </c>
      <c r="B6224" s="58" t="s">
        <v>203</v>
      </c>
      <c r="C6224" s="58" t="str">
        <f>VLOOKUP(B6224,lookup!A:C,3,FALSE)</f>
        <v>Non Metropolitan Fire Authorities</v>
      </c>
      <c r="D6224" s="58" t="str">
        <f>VLOOKUP(B6224,lookup!A:D,4,FALSE)</f>
        <v>E31000047</v>
      </c>
      <c r="E6224" s="32" t="s">
        <v>1087</v>
      </c>
      <c r="F6224" s="58" t="s">
        <v>150</v>
      </c>
      <c r="G6224" s="59">
        <v>0</v>
      </c>
      <c r="H6224" s="145"/>
      <c r="I6224" s="144">
        <v>0</v>
      </c>
      <c r="J6224" s="146">
        <f t="shared" si="74"/>
        <v>0</v>
      </c>
    </row>
    <row r="6225" spans="1:10" x14ac:dyDescent="0.3">
      <c r="A6225" s="58">
        <v>2014</v>
      </c>
      <c r="B6225" s="58" t="s">
        <v>203</v>
      </c>
      <c r="C6225" s="58" t="str">
        <f>VLOOKUP(B6225,lookup!A:C,3,FALSE)</f>
        <v>Non Metropolitan Fire Authorities</v>
      </c>
      <c r="D6225" s="58" t="str">
        <f>VLOOKUP(B6225,lookup!A:D,4,FALSE)</f>
        <v>E31000047</v>
      </c>
      <c r="E6225" s="58" t="s">
        <v>176</v>
      </c>
      <c r="F6225" s="58" t="s">
        <v>150</v>
      </c>
      <c r="G6225" s="59">
        <v>2</v>
      </c>
      <c r="H6225" s="145"/>
      <c r="I6225" s="144">
        <v>2</v>
      </c>
      <c r="J6225" s="146">
        <f t="shared" si="74"/>
        <v>0</v>
      </c>
    </row>
    <row r="6226" spans="1:10" x14ac:dyDescent="0.3">
      <c r="A6226" s="58">
        <v>2014</v>
      </c>
      <c r="B6226" s="58" t="s">
        <v>36</v>
      </c>
      <c r="C6226" s="58" t="str">
        <f>VLOOKUP(B6226,lookup!A:C,3,FALSE)</f>
        <v>Non Metropolitan Fire Authorities</v>
      </c>
      <c r="D6226" s="58" t="str">
        <f>VLOOKUP(B6226,lookup!A:D,4,FALSE)</f>
        <v>E31000013</v>
      </c>
      <c r="E6226" s="58" t="s">
        <v>175</v>
      </c>
      <c r="F6226" s="58" t="s">
        <v>157</v>
      </c>
      <c r="G6226" s="59">
        <v>335</v>
      </c>
      <c r="H6226" s="145"/>
      <c r="I6226" s="144">
        <v>335</v>
      </c>
      <c r="J6226" s="146">
        <f t="shared" si="74"/>
        <v>0</v>
      </c>
    </row>
    <row r="6227" spans="1:10" x14ac:dyDescent="0.3">
      <c r="A6227" s="58">
        <v>2014</v>
      </c>
      <c r="B6227" s="58" t="s">
        <v>36</v>
      </c>
      <c r="C6227" s="58" t="str">
        <f>VLOOKUP(B6227,lookup!A:C,3,FALSE)</f>
        <v>Non Metropolitan Fire Authorities</v>
      </c>
      <c r="D6227" s="58" t="str">
        <f>VLOOKUP(B6227,lookup!A:D,4,FALSE)</f>
        <v>E31000013</v>
      </c>
      <c r="E6227" s="58" t="s">
        <v>177</v>
      </c>
      <c r="F6227" s="58" t="s">
        <v>157</v>
      </c>
      <c r="G6227" s="59">
        <v>1</v>
      </c>
      <c r="H6227" s="145"/>
      <c r="I6227" s="144">
        <v>1</v>
      </c>
      <c r="J6227" s="146">
        <f t="shared" si="74"/>
        <v>0</v>
      </c>
    </row>
    <row r="6228" spans="1:10" x14ac:dyDescent="0.3">
      <c r="A6228" s="58">
        <v>2014</v>
      </c>
      <c r="B6228" s="58" t="s">
        <v>36</v>
      </c>
      <c r="C6228" s="58" t="str">
        <f>VLOOKUP(B6228,lookup!A:C,3,FALSE)</f>
        <v>Non Metropolitan Fire Authorities</v>
      </c>
      <c r="D6228" s="58" t="str">
        <f>VLOOKUP(B6228,lookup!A:D,4,FALSE)</f>
        <v>E31000013</v>
      </c>
      <c r="E6228" s="58" t="s">
        <v>178</v>
      </c>
      <c r="F6228" s="58" t="s">
        <v>157</v>
      </c>
      <c r="G6228" s="59">
        <v>1</v>
      </c>
      <c r="H6228" s="145"/>
      <c r="I6228" s="144">
        <v>1</v>
      </c>
      <c r="J6228" s="146">
        <f t="shared" si="74"/>
        <v>0</v>
      </c>
    </row>
    <row r="6229" spans="1:10" x14ac:dyDescent="0.3">
      <c r="A6229" s="58">
        <v>2014</v>
      </c>
      <c r="B6229" s="58" t="s">
        <v>36</v>
      </c>
      <c r="C6229" s="58" t="str">
        <f>VLOOKUP(B6229,lookup!A:C,3,FALSE)</f>
        <v>Non Metropolitan Fire Authorities</v>
      </c>
      <c r="D6229" s="58" t="str">
        <f>VLOOKUP(B6229,lookup!A:D,4,FALSE)</f>
        <v>E31000013</v>
      </c>
      <c r="E6229" s="58" t="s">
        <v>179</v>
      </c>
      <c r="F6229" s="58" t="s">
        <v>157</v>
      </c>
      <c r="G6229" s="59">
        <v>6</v>
      </c>
      <c r="H6229" s="145"/>
      <c r="I6229" s="144">
        <v>6</v>
      </c>
      <c r="J6229" s="146">
        <f t="shared" si="74"/>
        <v>0</v>
      </c>
    </row>
    <row r="6230" spans="1:10" x14ac:dyDescent="0.3">
      <c r="A6230" s="58">
        <v>2014</v>
      </c>
      <c r="B6230" s="58" t="s">
        <v>36</v>
      </c>
      <c r="C6230" s="58" t="str">
        <f>VLOOKUP(B6230,lookup!A:C,3,FALSE)</f>
        <v>Non Metropolitan Fire Authorities</v>
      </c>
      <c r="D6230" s="58" t="str">
        <f>VLOOKUP(B6230,lookup!A:D,4,FALSE)</f>
        <v>E31000013</v>
      </c>
      <c r="E6230" s="32" t="s">
        <v>1087</v>
      </c>
      <c r="F6230" s="58" t="s">
        <v>157</v>
      </c>
      <c r="G6230" s="59">
        <v>0</v>
      </c>
      <c r="H6230" s="145"/>
      <c r="I6230" s="144">
        <v>0</v>
      </c>
      <c r="J6230" s="146">
        <f t="shared" si="74"/>
        <v>0</v>
      </c>
    </row>
    <row r="6231" spans="1:10" x14ac:dyDescent="0.3">
      <c r="A6231" s="58">
        <v>2014</v>
      </c>
      <c r="B6231" s="58" t="s">
        <v>36</v>
      </c>
      <c r="C6231" s="58" t="str">
        <f>VLOOKUP(B6231,lookup!A:C,3,FALSE)</f>
        <v>Non Metropolitan Fire Authorities</v>
      </c>
      <c r="D6231" s="58" t="str">
        <f>VLOOKUP(B6231,lookup!A:D,4,FALSE)</f>
        <v>E31000013</v>
      </c>
      <c r="E6231" s="58" t="s">
        <v>176</v>
      </c>
      <c r="F6231" s="58" t="s">
        <v>157</v>
      </c>
      <c r="G6231" s="59">
        <v>0</v>
      </c>
      <c r="H6231" s="145"/>
      <c r="I6231" s="144">
        <v>0</v>
      </c>
      <c r="J6231" s="146">
        <f t="shared" si="74"/>
        <v>0</v>
      </c>
    </row>
    <row r="6232" spans="1:10" x14ac:dyDescent="0.3">
      <c r="A6232" s="58">
        <v>2014</v>
      </c>
      <c r="B6232" s="58" t="s">
        <v>36</v>
      </c>
      <c r="C6232" s="58" t="str">
        <f>VLOOKUP(B6232,lookup!A:C,3,FALSE)</f>
        <v>Non Metropolitan Fire Authorities</v>
      </c>
      <c r="D6232" s="58" t="str">
        <f>VLOOKUP(B6232,lookup!A:D,4,FALSE)</f>
        <v>E31000013</v>
      </c>
      <c r="E6232" s="58" t="s">
        <v>175</v>
      </c>
      <c r="F6232" s="58" t="s">
        <v>158</v>
      </c>
      <c r="G6232" s="59">
        <v>181</v>
      </c>
      <c r="H6232" s="145"/>
      <c r="I6232" s="144">
        <v>181</v>
      </c>
      <c r="J6232" s="146">
        <f t="shared" si="74"/>
        <v>0</v>
      </c>
    </row>
    <row r="6233" spans="1:10" x14ac:dyDescent="0.3">
      <c r="A6233" s="58">
        <v>2014</v>
      </c>
      <c r="B6233" s="58" t="s">
        <v>36</v>
      </c>
      <c r="C6233" s="58" t="str">
        <f>VLOOKUP(B6233,lookup!A:C,3,FALSE)</f>
        <v>Non Metropolitan Fire Authorities</v>
      </c>
      <c r="D6233" s="58" t="str">
        <f>VLOOKUP(B6233,lookup!A:D,4,FALSE)</f>
        <v>E31000013</v>
      </c>
      <c r="E6233" s="58" t="s">
        <v>177</v>
      </c>
      <c r="F6233" s="58" t="s">
        <v>158</v>
      </c>
      <c r="G6233" s="59">
        <v>1</v>
      </c>
      <c r="H6233" s="145"/>
      <c r="I6233" s="144">
        <v>1</v>
      </c>
      <c r="J6233" s="146">
        <f t="shared" si="74"/>
        <v>0</v>
      </c>
    </row>
    <row r="6234" spans="1:10" x14ac:dyDescent="0.3">
      <c r="A6234" s="58">
        <v>2014</v>
      </c>
      <c r="B6234" s="58" t="s">
        <v>36</v>
      </c>
      <c r="C6234" s="58" t="str">
        <f>VLOOKUP(B6234,lookup!A:C,3,FALSE)</f>
        <v>Non Metropolitan Fire Authorities</v>
      </c>
      <c r="D6234" s="58" t="str">
        <f>VLOOKUP(B6234,lookup!A:D,4,FALSE)</f>
        <v>E31000013</v>
      </c>
      <c r="E6234" s="58" t="s">
        <v>178</v>
      </c>
      <c r="F6234" s="58" t="s">
        <v>158</v>
      </c>
      <c r="G6234" s="59">
        <v>1</v>
      </c>
      <c r="H6234" s="145"/>
      <c r="I6234" s="144">
        <v>1</v>
      </c>
      <c r="J6234" s="146">
        <f t="shared" si="74"/>
        <v>0</v>
      </c>
    </row>
    <row r="6235" spans="1:10" x14ac:dyDescent="0.3">
      <c r="A6235" s="58">
        <v>2014</v>
      </c>
      <c r="B6235" s="58" t="s">
        <v>36</v>
      </c>
      <c r="C6235" s="58" t="str">
        <f>VLOOKUP(B6235,lookup!A:C,3,FALSE)</f>
        <v>Non Metropolitan Fire Authorities</v>
      </c>
      <c r="D6235" s="58" t="str">
        <f>VLOOKUP(B6235,lookup!A:D,4,FALSE)</f>
        <v>E31000013</v>
      </c>
      <c r="E6235" s="58" t="s">
        <v>179</v>
      </c>
      <c r="F6235" s="58" t="s">
        <v>158</v>
      </c>
      <c r="G6235" s="59">
        <v>1</v>
      </c>
      <c r="H6235" s="145"/>
      <c r="I6235" s="144">
        <v>1</v>
      </c>
      <c r="J6235" s="146">
        <f t="shared" si="74"/>
        <v>0</v>
      </c>
    </row>
    <row r="6236" spans="1:10" x14ac:dyDescent="0.3">
      <c r="A6236" s="58">
        <v>2014</v>
      </c>
      <c r="B6236" s="58" t="s">
        <v>36</v>
      </c>
      <c r="C6236" s="58" t="str">
        <f>VLOOKUP(B6236,lookup!A:C,3,FALSE)</f>
        <v>Non Metropolitan Fire Authorities</v>
      </c>
      <c r="D6236" s="58" t="str">
        <f>VLOOKUP(B6236,lookup!A:D,4,FALSE)</f>
        <v>E31000013</v>
      </c>
      <c r="E6236" s="32" t="s">
        <v>1087</v>
      </c>
      <c r="F6236" s="58" t="s">
        <v>158</v>
      </c>
      <c r="G6236" s="59">
        <v>0</v>
      </c>
      <c r="H6236" s="145"/>
      <c r="I6236" s="144">
        <v>0</v>
      </c>
      <c r="J6236" s="146">
        <f t="shared" si="74"/>
        <v>0</v>
      </c>
    </row>
    <row r="6237" spans="1:10" x14ac:dyDescent="0.3">
      <c r="A6237" s="58">
        <v>2014</v>
      </c>
      <c r="B6237" s="58" t="s">
        <v>36</v>
      </c>
      <c r="C6237" s="58" t="str">
        <f>VLOOKUP(B6237,lookup!A:C,3,FALSE)</f>
        <v>Non Metropolitan Fire Authorities</v>
      </c>
      <c r="D6237" s="58" t="str">
        <f>VLOOKUP(B6237,lookup!A:D,4,FALSE)</f>
        <v>E31000013</v>
      </c>
      <c r="E6237" s="58" t="s">
        <v>176</v>
      </c>
      <c r="F6237" s="58" t="s">
        <v>158</v>
      </c>
      <c r="G6237" s="59">
        <v>1</v>
      </c>
      <c r="H6237" s="145"/>
      <c r="I6237" s="144">
        <v>1</v>
      </c>
      <c r="J6237" s="146">
        <f t="shared" si="74"/>
        <v>0</v>
      </c>
    </row>
    <row r="6238" spans="1:10" x14ac:dyDescent="0.3">
      <c r="A6238" s="58">
        <v>2014</v>
      </c>
      <c r="B6238" s="58" t="s">
        <v>36</v>
      </c>
      <c r="C6238" s="58" t="str">
        <f>VLOOKUP(B6238,lookup!A:C,3,FALSE)</f>
        <v>Non Metropolitan Fire Authorities</v>
      </c>
      <c r="D6238" s="58" t="str">
        <f>VLOOKUP(B6238,lookup!A:D,4,FALSE)</f>
        <v>E31000013</v>
      </c>
      <c r="E6238" s="58" t="s">
        <v>175</v>
      </c>
      <c r="F6238" s="58" t="s">
        <v>149</v>
      </c>
      <c r="G6238" s="59">
        <v>27</v>
      </c>
      <c r="H6238" s="145"/>
      <c r="I6238" s="144">
        <v>27</v>
      </c>
      <c r="J6238" s="146">
        <f t="shared" si="74"/>
        <v>0</v>
      </c>
    </row>
    <row r="6239" spans="1:10" x14ac:dyDescent="0.3">
      <c r="A6239" s="58">
        <v>2014</v>
      </c>
      <c r="B6239" s="58" t="s">
        <v>36</v>
      </c>
      <c r="C6239" s="58" t="str">
        <f>VLOOKUP(B6239,lookup!A:C,3,FALSE)</f>
        <v>Non Metropolitan Fire Authorities</v>
      </c>
      <c r="D6239" s="58" t="str">
        <f>VLOOKUP(B6239,lookup!A:D,4,FALSE)</f>
        <v>E31000013</v>
      </c>
      <c r="E6239" s="58" t="s">
        <v>177</v>
      </c>
      <c r="F6239" s="58" t="s">
        <v>149</v>
      </c>
      <c r="G6239" s="59">
        <v>0</v>
      </c>
      <c r="H6239" s="145"/>
      <c r="I6239" s="144">
        <v>0</v>
      </c>
      <c r="J6239" s="146">
        <f t="shared" si="74"/>
        <v>0</v>
      </c>
    </row>
    <row r="6240" spans="1:10" x14ac:dyDescent="0.3">
      <c r="A6240" s="58">
        <v>2014</v>
      </c>
      <c r="B6240" s="58" t="s">
        <v>36</v>
      </c>
      <c r="C6240" s="58" t="str">
        <f>VLOOKUP(B6240,lookup!A:C,3,FALSE)</f>
        <v>Non Metropolitan Fire Authorities</v>
      </c>
      <c r="D6240" s="58" t="str">
        <f>VLOOKUP(B6240,lookup!A:D,4,FALSE)</f>
        <v>E31000013</v>
      </c>
      <c r="E6240" s="58" t="s">
        <v>178</v>
      </c>
      <c r="F6240" s="58" t="s">
        <v>149</v>
      </c>
      <c r="G6240" s="59">
        <v>0</v>
      </c>
      <c r="H6240" s="145"/>
      <c r="I6240" s="144">
        <v>0</v>
      </c>
      <c r="J6240" s="146">
        <f t="shared" si="74"/>
        <v>0</v>
      </c>
    </row>
    <row r="6241" spans="1:10" x14ac:dyDescent="0.3">
      <c r="A6241" s="58">
        <v>2014</v>
      </c>
      <c r="B6241" s="58" t="s">
        <v>36</v>
      </c>
      <c r="C6241" s="58" t="str">
        <f>VLOOKUP(B6241,lookup!A:C,3,FALSE)</f>
        <v>Non Metropolitan Fire Authorities</v>
      </c>
      <c r="D6241" s="58" t="str">
        <f>VLOOKUP(B6241,lookup!A:D,4,FALSE)</f>
        <v>E31000013</v>
      </c>
      <c r="E6241" s="58" t="s">
        <v>179</v>
      </c>
      <c r="F6241" s="58" t="s">
        <v>149</v>
      </c>
      <c r="G6241" s="59">
        <v>0</v>
      </c>
      <c r="H6241" s="145"/>
      <c r="I6241" s="144">
        <v>0</v>
      </c>
      <c r="J6241" s="146">
        <f t="shared" si="74"/>
        <v>0</v>
      </c>
    </row>
    <row r="6242" spans="1:10" x14ac:dyDescent="0.3">
      <c r="A6242" s="58">
        <v>2014</v>
      </c>
      <c r="B6242" s="58" t="s">
        <v>36</v>
      </c>
      <c r="C6242" s="58" t="str">
        <f>VLOOKUP(B6242,lookup!A:C,3,FALSE)</f>
        <v>Non Metropolitan Fire Authorities</v>
      </c>
      <c r="D6242" s="58" t="str">
        <f>VLOOKUP(B6242,lookup!A:D,4,FALSE)</f>
        <v>E31000013</v>
      </c>
      <c r="E6242" s="32" t="s">
        <v>1087</v>
      </c>
      <c r="F6242" s="58" t="s">
        <v>149</v>
      </c>
      <c r="G6242" s="59">
        <v>0</v>
      </c>
      <c r="H6242" s="145"/>
      <c r="I6242" s="144">
        <v>0</v>
      </c>
      <c r="J6242" s="146">
        <f t="shared" si="74"/>
        <v>0</v>
      </c>
    </row>
    <row r="6243" spans="1:10" x14ac:dyDescent="0.3">
      <c r="A6243" s="58">
        <v>2014</v>
      </c>
      <c r="B6243" s="58" t="s">
        <v>36</v>
      </c>
      <c r="C6243" s="58" t="str">
        <f>VLOOKUP(B6243,lookup!A:C,3,FALSE)</f>
        <v>Non Metropolitan Fire Authorities</v>
      </c>
      <c r="D6243" s="58" t="str">
        <f>VLOOKUP(B6243,lookup!A:D,4,FALSE)</f>
        <v>E31000013</v>
      </c>
      <c r="E6243" s="58" t="s">
        <v>176</v>
      </c>
      <c r="F6243" s="58" t="s">
        <v>149</v>
      </c>
      <c r="G6243" s="59">
        <v>0</v>
      </c>
      <c r="H6243" s="145"/>
      <c r="I6243" s="144">
        <v>0</v>
      </c>
      <c r="J6243" s="146">
        <f t="shared" si="74"/>
        <v>0</v>
      </c>
    </row>
    <row r="6244" spans="1:10" x14ac:dyDescent="0.3">
      <c r="A6244" s="58">
        <v>2014</v>
      </c>
      <c r="B6244" s="58" t="s">
        <v>36</v>
      </c>
      <c r="C6244" s="58" t="str">
        <f>VLOOKUP(B6244,lookup!A:C,3,FALSE)</f>
        <v>Non Metropolitan Fire Authorities</v>
      </c>
      <c r="D6244" s="58" t="str">
        <f>VLOOKUP(B6244,lookup!A:D,4,FALSE)</f>
        <v>E31000013</v>
      </c>
      <c r="E6244" s="58" t="s">
        <v>175</v>
      </c>
      <c r="F6244" s="58" t="s">
        <v>150</v>
      </c>
      <c r="G6244" s="59">
        <v>68</v>
      </c>
      <c r="H6244" s="145"/>
      <c r="I6244" s="144">
        <v>68</v>
      </c>
      <c r="J6244" s="146">
        <f t="shared" si="74"/>
        <v>0</v>
      </c>
    </row>
    <row r="6245" spans="1:10" x14ac:dyDescent="0.3">
      <c r="A6245" s="58">
        <v>2014</v>
      </c>
      <c r="B6245" s="58" t="s">
        <v>36</v>
      </c>
      <c r="C6245" s="58" t="str">
        <f>VLOOKUP(B6245,lookup!A:C,3,FALSE)</f>
        <v>Non Metropolitan Fire Authorities</v>
      </c>
      <c r="D6245" s="58" t="str">
        <f>VLOOKUP(B6245,lookup!A:D,4,FALSE)</f>
        <v>E31000013</v>
      </c>
      <c r="E6245" s="58" t="s">
        <v>177</v>
      </c>
      <c r="F6245" s="58" t="s">
        <v>150</v>
      </c>
      <c r="G6245" s="59">
        <v>0</v>
      </c>
      <c r="H6245" s="145"/>
      <c r="I6245" s="144">
        <v>0</v>
      </c>
      <c r="J6245" s="146">
        <f t="shared" si="74"/>
        <v>0</v>
      </c>
    </row>
    <row r="6246" spans="1:10" x14ac:dyDescent="0.3">
      <c r="A6246" s="58">
        <v>2014</v>
      </c>
      <c r="B6246" s="58" t="s">
        <v>36</v>
      </c>
      <c r="C6246" s="58" t="str">
        <f>VLOOKUP(B6246,lookup!A:C,3,FALSE)</f>
        <v>Non Metropolitan Fire Authorities</v>
      </c>
      <c r="D6246" s="58" t="str">
        <f>VLOOKUP(B6246,lookup!A:D,4,FALSE)</f>
        <v>E31000013</v>
      </c>
      <c r="E6246" s="58" t="s">
        <v>178</v>
      </c>
      <c r="F6246" s="58" t="s">
        <v>150</v>
      </c>
      <c r="G6246" s="59">
        <v>0</v>
      </c>
      <c r="H6246" s="145"/>
      <c r="I6246" s="144">
        <v>0</v>
      </c>
      <c r="J6246" s="146">
        <f t="shared" si="74"/>
        <v>0</v>
      </c>
    </row>
    <row r="6247" spans="1:10" x14ac:dyDescent="0.3">
      <c r="A6247" s="58">
        <v>2014</v>
      </c>
      <c r="B6247" s="58" t="s">
        <v>36</v>
      </c>
      <c r="C6247" s="58" t="str">
        <f>VLOOKUP(B6247,lookup!A:C,3,FALSE)</f>
        <v>Non Metropolitan Fire Authorities</v>
      </c>
      <c r="D6247" s="58" t="str">
        <f>VLOOKUP(B6247,lookup!A:D,4,FALSE)</f>
        <v>E31000013</v>
      </c>
      <c r="E6247" s="58" t="s">
        <v>179</v>
      </c>
      <c r="F6247" s="58" t="s">
        <v>150</v>
      </c>
      <c r="G6247" s="59">
        <v>0</v>
      </c>
      <c r="H6247" s="145"/>
      <c r="I6247" s="144">
        <v>0</v>
      </c>
      <c r="J6247" s="146">
        <f t="shared" si="74"/>
        <v>0</v>
      </c>
    </row>
    <row r="6248" spans="1:10" x14ac:dyDescent="0.3">
      <c r="A6248" s="58">
        <v>2014</v>
      </c>
      <c r="B6248" s="58" t="s">
        <v>36</v>
      </c>
      <c r="C6248" s="58" t="str">
        <f>VLOOKUP(B6248,lookup!A:C,3,FALSE)</f>
        <v>Non Metropolitan Fire Authorities</v>
      </c>
      <c r="D6248" s="58" t="str">
        <f>VLOOKUP(B6248,lookup!A:D,4,FALSE)</f>
        <v>E31000013</v>
      </c>
      <c r="E6248" s="32" t="s">
        <v>1087</v>
      </c>
      <c r="F6248" s="58" t="s">
        <v>150</v>
      </c>
      <c r="G6248" s="59">
        <v>0</v>
      </c>
      <c r="H6248" s="145"/>
      <c r="I6248" s="144">
        <v>0</v>
      </c>
      <c r="J6248" s="146">
        <f t="shared" si="74"/>
        <v>0</v>
      </c>
    </row>
    <row r="6249" spans="1:10" x14ac:dyDescent="0.3">
      <c r="A6249" s="58">
        <v>2014</v>
      </c>
      <c r="B6249" s="58" t="s">
        <v>36</v>
      </c>
      <c r="C6249" s="58" t="str">
        <f>VLOOKUP(B6249,lookup!A:C,3,FALSE)</f>
        <v>Non Metropolitan Fire Authorities</v>
      </c>
      <c r="D6249" s="58" t="str">
        <f>VLOOKUP(B6249,lookup!A:D,4,FALSE)</f>
        <v>E31000013</v>
      </c>
      <c r="E6249" s="58" t="s">
        <v>176</v>
      </c>
      <c r="F6249" s="58" t="s">
        <v>150</v>
      </c>
      <c r="G6249" s="59">
        <v>0</v>
      </c>
      <c r="H6249" s="145"/>
      <c r="I6249" s="144">
        <v>0</v>
      </c>
      <c r="J6249" s="146">
        <f t="shared" si="74"/>
        <v>0</v>
      </c>
    </row>
    <row r="6250" spans="1:10" x14ac:dyDescent="0.3">
      <c r="A6250" s="58">
        <v>2014</v>
      </c>
      <c r="B6250" s="58" t="s">
        <v>39</v>
      </c>
      <c r="C6250" s="58" t="str">
        <f>VLOOKUP(B6250,lookup!A:C,3,FALSE)</f>
        <v>Non Metropolitan Fire Authorities</v>
      </c>
      <c r="D6250" s="58" t="str">
        <f>VLOOKUP(B6250,lookup!A:D,4,FALSE)</f>
        <v>E31000014</v>
      </c>
      <c r="E6250" s="58" t="s">
        <v>175</v>
      </c>
      <c r="F6250" s="58" t="s">
        <v>157</v>
      </c>
      <c r="G6250" s="59">
        <v>381</v>
      </c>
      <c r="H6250" s="145"/>
      <c r="I6250" s="144">
        <v>381</v>
      </c>
      <c r="J6250" s="146">
        <f t="shared" si="74"/>
        <v>0</v>
      </c>
    </row>
    <row r="6251" spans="1:10" x14ac:dyDescent="0.3">
      <c r="A6251" s="58">
        <v>2014</v>
      </c>
      <c r="B6251" s="58" t="s">
        <v>39</v>
      </c>
      <c r="C6251" s="58" t="str">
        <f>VLOOKUP(B6251,lookup!A:C,3,FALSE)</f>
        <v>Non Metropolitan Fire Authorities</v>
      </c>
      <c r="D6251" s="58" t="str">
        <f>VLOOKUP(B6251,lookup!A:D,4,FALSE)</f>
        <v>E31000014</v>
      </c>
      <c r="E6251" s="58" t="s">
        <v>177</v>
      </c>
      <c r="F6251" s="58" t="s">
        <v>157</v>
      </c>
      <c r="G6251" s="59">
        <v>7</v>
      </c>
      <c r="H6251" s="145"/>
      <c r="I6251" s="144">
        <v>7</v>
      </c>
      <c r="J6251" s="146">
        <f t="shared" si="74"/>
        <v>0</v>
      </c>
    </row>
    <row r="6252" spans="1:10" x14ac:dyDescent="0.3">
      <c r="A6252" s="58">
        <v>2014</v>
      </c>
      <c r="B6252" s="58" t="s">
        <v>39</v>
      </c>
      <c r="C6252" s="58" t="str">
        <f>VLOOKUP(B6252,lookup!A:C,3,FALSE)</f>
        <v>Non Metropolitan Fire Authorities</v>
      </c>
      <c r="D6252" s="58" t="str">
        <f>VLOOKUP(B6252,lookup!A:D,4,FALSE)</f>
        <v>E31000014</v>
      </c>
      <c r="E6252" s="58" t="s">
        <v>178</v>
      </c>
      <c r="F6252" s="58" t="s">
        <v>157</v>
      </c>
      <c r="G6252" s="59">
        <v>1</v>
      </c>
      <c r="H6252" s="145"/>
      <c r="I6252" s="144">
        <v>1</v>
      </c>
      <c r="J6252" s="146">
        <f t="shared" si="74"/>
        <v>0</v>
      </c>
    </row>
    <row r="6253" spans="1:10" x14ac:dyDescent="0.3">
      <c r="A6253" s="58">
        <v>2014</v>
      </c>
      <c r="B6253" s="58" t="s">
        <v>39</v>
      </c>
      <c r="C6253" s="58" t="str">
        <f>VLOOKUP(B6253,lookup!A:C,3,FALSE)</f>
        <v>Non Metropolitan Fire Authorities</v>
      </c>
      <c r="D6253" s="58" t="str">
        <f>VLOOKUP(B6253,lookup!A:D,4,FALSE)</f>
        <v>E31000014</v>
      </c>
      <c r="E6253" s="58" t="s">
        <v>179</v>
      </c>
      <c r="F6253" s="58" t="s">
        <v>157</v>
      </c>
      <c r="G6253" s="59">
        <v>2</v>
      </c>
      <c r="H6253" s="145"/>
      <c r="I6253" s="144">
        <v>2</v>
      </c>
      <c r="J6253" s="146">
        <f t="shared" si="74"/>
        <v>0</v>
      </c>
    </row>
    <row r="6254" spans="1:10" x14ac:dyDescent="0.3">
      <c r="A6254" s="58">
        <v>2014</v>
      </c>
      <c r="B6254" s="58" t="s">
        <v>39</v>
      </c>
      <c r="C6254" s="58" t="str">
        <f>VLOOKUP(B6254,lookup!A:C,3,FALSE)</f>
        <v>Non Metropolitan Fire Authorities</v>
      </c>
      <c r="D6254" s="58" t="str">
        <f>VLOOKUP(B6254,lookup!A:D,4,FALSE)</f>
        <v>E31000014</v>
      </c>
      <c r="E6254" s="32" t="s">
        <v>1087</v>
      </c>
      <c r="F6254" s="58" t="s">
        <v>157</v>
      </c>
      <c r="G6254" s="59">
        <v>2</v>
      </c>
      <c r="H6254" s="145"/>
      <c r="I6254" s="144">
        <v>2</v>
      </c>
      <c r="J6254" s="146">
        <f t="shared" si="74"/>
        <v>0</v>
      </c>
    </row>
    <row r="6255" spans="1:10" x14ac:dyDescent="0.3">
      <c r="A6255" s="58">
        <v>2014</v>
      </c>
      <c r="B6255" s="58" t="s">
        <v>39</v>
      </c>
      <c r="C6255" s="58" t="str">
        <f>VLOOKUP(B6255,lookup!A:C,3,FALSE)</f>
        <v>Non Metropolitan Fire Authorities</v>
      </c>
      <c r="D6255" s="58" t="str">
        <f>VLOOKUP(B6255,lookup!A:D,4,FALSE)</f>
        <v>E31000014</v>
      </c>
      <c r="E6255" s="58" t="s">
        <v>176</v>
      </c>
      <c r="F6255" s="58" t="s">
        <v>157</v>
      </c>
      <c r="G6255" s="59">
        <v>14</v>
      </c>
      <c r="H6255" s="145"/>
      <c r="I6255" s="144">
        <v>14</v>
      </c>
      <c r="J6255" s="146">
        <f t="shared" si="74"/>
        <v>0</v>
      </c>
    </row>
    <row r="6256" spans="1:10" x14ac:dyDescent="0.3">
      <c r="A6256" s="58">
        <v>2014</v>
      </c>
      <c r="B6256" s="58" t="s">
        <v>39</v>
      </c>
      <c r="C6256" s="58" t="str">
        <f>VLOOKUP(B6256,lookup!A:C,3,FALSE)</f>
        <v>Non Metropolitan Fire Authorities</v>
      </c>
      <c r="D6256" s="58" t="str">
        <f>VLOOKUP(B6256,lookup!A:D,4,FALSE)</f>
        <v>E31000014</v>
      </c>
      <c r="E6256" s="58" t="s">
        <v>175</v>
      </c>
      <c r="F6256" s="58" t="s">
        <v>158</v>
      </c>
      <c r="G6256" s="59">
        <v>264</v>
      </c>
      <c r="H6256" s="145"/>
      <c r="I6256" s="144">
        <v>264</v>
      </c>
      <c r="J6256" s="146">
        <f t="shared" si="74"/>
        <v>0</v>
      </c>
    </row>
    <row r="6257" spans="1:10" x14ac:dyDescent="0.3">
      <c r="A6257" s="58">
        <v>2014</v>
      </c>
      <c r="B6257" s="58" t="s">
        <v>39</v>
      </c>
      <c r="C6257" s="58" t="str">
        <f>VLOOKUP(B6257,lookup!A:C,3,FALSE)</f>
        <v>Non Metropolitan Fire Authorities</v>
      </c>
      <c r="D6257" s="58" t="str">
        <f>VLOOKUP(B6257,lookup!A:D,4,FALSE)</f>
        <v>E31000014</v>
      </c>
      <c r="E6257" s="58" t="s">
        <v>177</v>
      </c>
      <c r="F6257" s="58" t="s">
        <v>158</v>
      </c>
      <c r="G6257" s="59">
        <v>5</v>
      </c>
      <c r="H6257" s="145"/>
      <c r="I6257" s="144">
        <v>5</v>
      </c>
      <c r="J6257" s="146">
        <f t="shared" si="74"/>
        <v>0</v>
      </c>
    </row>
    <row r="6258" spans="1:10" x14ac:dyDescent="0.3">
      <c r="A6258" s="58">
        <v>2014</v>
      </c>
      <c r="B6258" s="58" t="s">
        <v>39</v>
      </c>
      <c r="C6258" s="58" t="str">
        <f>VLOOKUP(B6258,lookup!A:C,3,FALSE)</f>
        <v>Non Metropolitan Fire Authorities</v>
      </c>
      <c r="D6258" s="58" t="str">
        <f>VLOOKUP(B6258,lookup!A:D,4,FALSE)</f>
        <v>E31000014</v>
      </c>
      <c r="E6258" s="58" t="s">
        <v>178</v>
      </c>
      <c r="F6258" s="58" t="s">
        <v>158</v>
      </c>
      <c r="G6258" s="59">
        <v>0</v>
      </c>
      <c r="H6258" s="145"/>
      <c r="I6258" s="144">
        <v>0</v>
      </c>
      <c r="J6258" s="146">
        <f t="shared" si="74"/>
        <v>0</v>
      </c>
    </row>
    <row r="6259" spans="1:10" x14ac:dyDescent="0.3">
      <c r="A6259" s="58">
        <v>2014</v>
      </c>
      <c r="B6259" s="58" t="s">
        <v>39</v>
      </c>
      <c r="C6259" s="58" t="str">
        <f>VLOOKUP(B6259,lookup!A:C,3,FALSE)</f>
        <v>Non Metropolitan Fire Authorities</v>
      </c>
      <c r="D6259" s="58" t="str">
        <f>VLOOKUP(B6259,lookup!A:D,4,FALSE)</f>
        <v>E31000014</v>
      </c>
      <c r="E6259" s="58" t="s">
        <v>179</v>
      </c>
      <c r="F6259" s="58" t="s">
        <v>158</v>
      </c>
      <c r="G6259" s="59">
        <v>0</v>
      </c>
      <c r="H6259" s="145"/>
      <c r="I6259" s="144">
        <v>0</v>
      </c>
      <c r="J6259" s="146">
        <f t="shared" si="74"/>
        <v>0</v>
      </c>
    </row>
    <row r="6260" spans="1:10" x14ac:dyDescent="0.3">
      <c r="A6260" s="58">
        <v>2014</v>
      </c>
      <c r="B6260" s="58" t="s">
        <v>39</v>
      </c>
      <c r="C6260" s="58" t="str">
        <f>VLOOKUP(B6260,lookup!A:C,3,FALSE)</f>
        <v>Non Metropolitan Fire Authorities</v>
      </c>
      <c r="D6260" s="58" t="str">
        <f>VLOOKUP(B6260,lookup!A:D,4,FALSE)</f>
        <v>E31000014</v>
      </c>
      <c r="E6260" s="32" t="s">
        <v>1087</v>
      </c>
      <c r="F6260" s="58" t="s">
        <v>158</v>
      </c>
      <c r="G6260" s="59">
        <v>0</v>
      </c>
      <c r="H6260" s="145"/>
      <c r="I6260" s="144">
        <v>0</v>
      </c>
      <c r="J6260" s="146">
        <f t="shared" si="74"/>
        <v>0</v>
      </c>
    </row>
    <row r="6261" spans="1:10" x14ac:dyDescent="0.3">
      <c r="A6261" s="58">
        <v>2014</v>
      </c>
      <c r="B6261" s="58" t="s">
        <v>39</v>
      </c>
      <c r="C6261" s="58" t="str">
        <f>VLOOKUP(B6261,lookup!A:C,3,FALSE)</f>
        <v>Non Metropolitan Fire Authorities</v>
      </c>
      <c r="D6261" s="58" t="str">
        <f>VLOOKUP(B6261,lookup!A:D,4,FALSE)</f>
        <v>E31000014</v>
      </c>
      <c r="E6261" s="58" t="s">
        <v>176</v>
      </c>
      <c r="F6261" s="58" t="s">
        <v>158</v>
      </c>
      <c r="G6261" s="59">
        <v>12</v>
      </c>
      <c r="H6261" s="145"/>
      <c r="I6261" s="144">
        <v>12</v>
      </c>
      <c r="J6261" s="146">
        <f t="shared" si="74"/>
        <v>0</v>
      </c>
    </row>
    <row r="6262" spans="1:10" x14ac:dyDescent="0.3">
      <c r="A6262" s="58">
        <v>2014</v>
      </c>
      <c r="B6262" s="58" t="s">
        <v>39</v>
      </c>
      <c r="C6262" s="58" t="str">
        <f>VLOOKUP(B6262,lookup!A:C,3,FALSE)</f>
        <v>Non Metropolitan Fire Authorities</v>
      </c>
      <c r="D6262" s="58" t="str">
        <f>VLOOKUP(B6262,lookup!A:D,4,FALSE)</f>
        <v>E31000014</v>
      </c>
      <c r="E6262" s="58" t="s">
        <v>175</v>
      </c>
      <c r="F6262" s="58" t="s">
        <v>149</v>
      </c>
      <c r="G6262" s="59">
        <v>51</v>
      </c>
      <c r="H6262" s="145"/>
      <c r="I6262" s="144">
        <v>51</v>
      </c>
      <c r="J6262" s="146">
        <f t="shared" si="74"/>
        <v>0</v>
      </c>
    </row>
    <row r="6263" spans="1:10" x14ac:dyDescent="0.3">
      <c r="A6263" s="58">
        <v>2014</v>
      </c>
      <c r="B6263" s="58" t="s">
        <v>39</v>
      </c>
      <c r="C6263" s="58" t="str">
        <f>VLOOKUP(B6263,lookup!A:C,3,FALSE)</f>
        <v>Non Metropolitan Fire Authorities</v>
      </c>
      <c r="D6263" s="58" t="str">
        <f>VLOOKUP(B6263,lookup!A:D,4,FALSE)</f>
        <v>E31000014</v>
      </c>
      <c r="E6263" s="58" t="s">
        <v>177</v>
      </c>
      <c r="F6263" s="58" t="s">
        <v>149</v>
      </c>
      <c r="G6263" s="59">
        <v>5</v>
      </c>
      <c r="H6263" s="145"/>
      <c r="I6263" s="144">
        <v>5</v>
      </c>
      <c r="J6263" s="146">
        <f t="shared" si="74"/>
        <v>0</v>
      </c>
    </row>
    <row r="6264" spans="1:10" x14ac:dyDescent="0.3">
      <c r="A6264" s="58">
        <v>2014</v>
      </c>
      <c r="B6264" s="58" t="s">
        <v>39</v>
      </c>
      <c r="C6264" s="58" t="str">
        <f>VLOOKUP(B6264,lookup!A:C,3,FALSE)</f>
        <v>Non Metropolitan Fire Authorities</v>
      </c>
      <c r="D6264" s="58" t="str">
        <f>VLOOKUP(B6264,lookup!A:D,4,FALSE)</f>
        <v>E31000014</v>
      </c>
      <c r="E6264" s="58" t="s">
        <v>178</v>
      </c>
      <c r="F6264" s="58" t="s">
        <v>149</v>
      </c>
      <c r="G6264" s="59">
        <v>0</v>
      </c>
      <c r="H6264" s="145"/>
      <c r="I6264" s="144">
        <v>0</v>
      </c>
      <c r="J6264" s="146">
        <f t="shared" si="74"/>
        <v>0</v>
      </c>
    </row>
    <row r="6265" spans="1:10" x14ac:dyDescent="0.3">
      <c r="A6265" s="58">
        <v>2014</v>
      </c>
      <c r="B6265" s="58" t="s">
        <v>39</v>
      </c>
      <c r="C6265" s="58" t="str">
        <f>VLOOKUP(B6265,lookup!A:C,3,FALSE)</f>
        <v>Non Metropolitan Fire Authorities</v>
      </c>
      <c r="D6265" s="58" t="str">
        <f>VLOOKUP(B6265,lookup!A:D,4,FALSE)</f>
        <v>E31000014</v>
      </c>
      <c r="E6265" s="58" t="s">
        <v>179</v>
      </c>
      <c r="F6265" s="58" t="s">
        <v>149</v>
      </c>
      <c r="G6265" s="59">
        <v>0</v>
      </c>
      <c r="H6265" s="145"/>
      <c r="I6265" s="144">
        <v>0</v>
      </c>
      <c r="J6265" s="146">
        <f t="shared" si="74"/>
        <v>0</v>
      </c>
    </row>
    <row r="6266" spans="1:10" x14ac:dyDescent="0.3">
      <c r="A6266" s="58">
        <v>2014</v>
      </c>
      <c r="B6266" s="58" t="s">
        <v>39</v>
      </c>
      <c r="C6266" s="58" t="str">
        <f>VLOOKUP(B6266,lookup!A:C,3,FALSE)</f>
        <v>Non Metropolitan Fire Authorities</v>
      </c>
      <c r="D6266" s="58" t="str">
        <f>VLOOKUP(B6266,lookup!A:D,4,FALSE)</f>
        <v>E31000014</v>
      </c>
      <c r="E6266" s="32" t="s">
        <v>1087</v>
      </c>
      <c r="F6266" s="58" t="s">
        <v>149</v>
      </c>
      <c r="G6266" s="59">
        <v>0</v>
      </c>
      <c r="H6266" s="145"/>
      <c r="I6266" s="144">
        <v>0</v>
      </c>
      <c r="J6266" s="146">
        <f t="shared" si="74"/>
        <v>0</v>
      </c>
    </row>
    <row r="6267" spans="1:10" x14ac:dyDescent="0.3">
      <c r="A6267" s="58">
        <v>2014</v>
      </c>
      <c r="B6267" s="58" t="s">
        <v>39</v>
      </c>
      <c r="C6267" s="58" t="str">
        <f>VLOOKUP(B6267,lookup!A:C,3,FALSE)</f>
        <v>Non Metropolitan Fire Authorities</v>
      </c>
      <c r="D6267" s="58" t="str">
        <f>VLOOKUP(B6267,lookup!A:D,4,FALSE)</f>
        <v>E31000014</v>
      </c>
      <c r="E6267" s="58" t="s">
        <v>176</v>
      </c>
      <c r="F6267" s="58" t="s">
        <v>149</v>
      </c>
      <c r="G6267" s="59">
        <v>4</v>
      </c>
      <c r="H6267" s="145"/>
      <c r="I6267" s="144">
        <v>4</v>
      </c>
      <c r="J6267" s="146">
        <f t="shared" si="74"/>
        <v>0</v>
      </c>
    </row>
    <row r="6268" spans="1:10" x14ac:dyDescent="0.3">
      <c r="A6268" s="58">
        <v>2014</v>
      </c>
      <c r="B6268" s="58" t="s">
        <v>39</v>
      </c>
      <c r="C6268" s="58" t="str">
        <f>VLOOKUP(B6268,lookup!A:C,3,FALSE)</f>
        <v>Non Metropolitan Fire Authorities</v>
      </c>
      <c r="D6268" s="58" t="str">
        <f>VLOOKUP(B6268,lookup!A:D,4,FALSE)</f>
        <v>E31000014</v>
      </c>
      <c r="E6268" s="58" t="s">
        <v>175</v>
      </c>
      <c r="F6268" s="58" t="s">
        <v>150</v>
      </c>
      <c r="G6268" s="59">
        <v>151</v>
      </c>
      <c r="H6268" s="145"/>
      <c r="I6268" s="144">
        <v>151</v>
      </c>
      <c r="J6268" s="146">
        <f t="shared" si="74"/>
        <v>0</v>
      </c>
    </row>
    <row r="6269" spans="1:10" x14ac:dyDescent="0.3">
      <c r="A6269" s="58">
        <v>2014</v>
      </c>
      <c r="B6269" s="58" t="s">
        <v>39</v>
      </c>
      <c r="C6269" s="58" t="str">
        <f>VLOOKUP(B6269,lookup!A:C,3,FALSE)</f>
        <v>Non Metropolitan Fire Authorities</v>
      </c>
      <c r="D6269" s="58" t="str">
        <f>VLOOKUP(B6269,lookup!A:D,4,FALSE)</f>
        <v>E31000014</v>
      </c>
      <c r="E6269" s="58" t="s">
        <v>177</v>
      </c>
      <c r="F6269" s="58" t="s">
        <v>150</v>
      </c>
      <c r="G6269" s="59">
        <v>5</v>
      </c>
      <c r="H6269" s="145"/>
      <c r="I6269" s="144">
        <v>5</v>
      </c>
      <c r="J6269" s="146">
        <f t="shared" si="74"/>
        <v>0</v>
      </c>
    </row>
    <row r="6270" spans="1:10" x14ac:dyDescent="0.3">
      <c r="A6270" s="58">
        <v>2014</v>
      </c>
      <c r="B6270" s="58" t="s">
        <v>39</v>
      </c>
      <c r="C6270" s="58" t="str">
        <f>VLOOKUP(B6270,lookup!A:C,3,FALSE)</f>
        <v>Non Metropolitan Fire Authorities</v>
      </c>
      <c r="D6270" s="58" t="str">
        <f>VLOOKUP(B6270,lookup!A:D,4,FALSE)</f>
        <v>E31000014</v>
      </c>
      <c r="E6270" s="58" t="s">
        <v>178</v>
      </c>
      <c r="F6270" s="58" t="s">
        <v>150</v>
      </c>
      <c r="G6270" s="59">
        <v>1</v>
      </c>
      <c r="H6270" s="145"/>
      <c r="I6270" s="144">
        <v>1</v>
      </c>
      <c r="J6270" s="146">
        <f t="shared" si="74"/>
        <v>0</v>
      </c>
    </row>
    <row r="6271" spans="1:10" x14ac:dyDescent="0.3">
      <c r="A6271" s="58">
        <v>2014</v>
      </c>
      <c r="B6271" s="58" t="s">
        <v>39</v>
      </c>
      <c r="C6271" s="58" t="str">
        <f>VLOOKUP(B6271,lookup!A:C,3,FALSE)</f>
        <v>Non Metropolitan Fire Authorities</v>
      </c>
      <c r="D6271" s="58" t="str">
        <f>VLOOKUP(B6271,lookup!A:D,4,FALSE)</f>
        <v>E31000014</v>
      </c>
      <c r="E6271" s="58" t="s">
        <v>179</v>
      </c>
      <c r="F6271" s="58" t="s">
        <v>150</v>
      </c>
      <c r="G6271" s="59">
        <v>0</v>
      </c>
      <c r="H6271" s="145"/>
      <c r="I6271" s="144">
        <v>0</v>
      </c>
      <c r="J6271" s="146">
        <f t="shared" si="74"/>
        <v>0</v>
      </c>
    </row>
    <row r="6272" spans="1:10" x14ac:dyDescent="0.3">
      <c r="A6272" s="58">
        <v>2014</v>
      </c>
      <c r="B6272" s="58" t="s">
        <v>39</v>
      </c>
      <c r="C6272" s="58" t="str">
        <f>VLOOKUP(B6272,lookup!A:C,3,FALSE)</f>
        <v>Non Metropolitan Fire Authorities</v>
      </c>
      <c r="D6272" s="58" t="str">
        <f>VLOOKUP(B6272,lookup!A:D,4,FALSE)</f>
        <v>E31000014</v>
      </c>
      <c r="E6272" s="32" t="s">
        <v>1087</v>
      </c>
      <c r="F6272" s="58" t="s">
        <v>150</v>
      </c>
      <c r="G6272" s="59">
        <v>0</v>
      </c>
      <c r="H6272" s="145"/>
      <c r="I6272" s="144">
        <v>0</v>
      </c>
      <c r="J6272" s="146">
        <f t="shared" si="74"/>
        <v>0</v>
      </c>
    </row>
    <row r="6273" spans="1:10" x14ac:dyDescent="0.3">
      <c r="A6273" s="58">
        <v>2014</v>
      </c>
      <c r="B6273" s="58" t="s">
        <v>39</v>
      </c>
      <c r="C6273" s="58" t="str">
        <f>VLOOKUP(B6273,lookup!A:C,3,FALSE)</f>
        <v>Non Metropolitan Fire Authorities</v>
      </c>
      <c r="D6273" s="58" t="str">
        <f>VLOOKUP(B6273,lookup!A:D,4,FALSE)</f>
        <v>E31000014</v>
      </c>
      <c r="E6273" s="58" t="s">
        <v>176</v>
      </c>
      <c r="F6273" s="58" t="s">
        <v>150</v>
      </c>
      <c r="G6273" s="59">
        <v>2</v>
      </c>
      <c r="H6273" s="145"/>
      <c r="I6273" s="144">
        <v>2</v>
      </c>
      <c r="J6273" s="146">
        <f t="shared" si="74"/>
        <v>0</v>
      </c>
    </row>
    <row r="6274" spans="1:10" x14ac:dyDescent="0.3">
      <c r="A6274" s="58">
        <v>2014</v>
      </c>
      <c r="B6274" s="58" t="s">
        <v>42</v>
      </c>
      <c r="C6274" s="58" t="str">
        <f>VLOOKUP(B6274,lookup!A:C,3,FALSE)</f>
        <v>Non Metropolitan Fire Authorities</v>
      </c>
      <c r="D6274" s="58" t="str">
        <f>VLOOKUP(B6274,lookup!A:D,4,FALSE)</f>
        <v>E31000015</v>
      </c>
      <c r="E6274" s="58" t="s">
        <v>175</v>
      </c>
      <c r="F6274" s="58" t="s">
        <v>157</v>
      </c>
      <c r="G6274" s="59">
        <v>259</v>
      </c>
      <c r="H6274" s="145"/>
      <c r="I6274" s="144">
        <v>259</v>
      </c>
      <c r="J6274" s="146">
        <f t="shared" si="74"/>
        <v>0</v>
      </c>
    </row>
    <row r="6275" spans="1:10" x14ac:dyDescent="0.3">
      <c r="A6275" s="58">
        <v>2014</v>
      </c>
      <c r="B6275" s="58" t="s">
        <v>42</v>
      </c>
      <c r="C6275" s="58" t="str">
        <f>VLOOKUP(B6275,lookup!A:C,3,FALSE)</f>
        <v>Non Metropolitan Fire Authorities</v>
      </c>
      <c r="D6275" s="58" t="str">
        <f>VLOOKUP(B6275,lookup!A:D,4,FALSE)</f>
        <v>E31000015</v>
      </c>
      <c r="E6275" s="58" t="s">
        <v>177</v>
      </c>
      <c r="F6275" s="58" t="s">
        <v>157</v>
      </c>
      <c r="G6275" s="59">
        <v>3</v>
      </c>
      <c r="H6275" s="145"/>
      <c r="I6275" s="144">
        <v>3</v>
      </c>
      <c r="J6275" s="146">
        <f t="shared" ref="J6275:J6338" si="75">G6275-I6275</f>
        <v>0</v>
      </c>
    </row>
    <row r="6276" spans="1:10" x14ac:dyDescent="0.3">
      <c r="A6276" s="58">
        <v>2014</v>
      </c>
      <c r="B6276" s="58" t="s">
        <v>42</v>
      </c>
      <c r="C6276" s="58" t="str">
        <f>VLOOKUP(B6276,lookup!A:C,3,FALSE)</f>
        <v>Non Metropolitan Fire Authorities</v>
      </c>
      <c r="D6276" s="58" t="str">
        <f>VLOOKUP(B6276,lookup!A:D,4,FALSE)</f>
        <v>E31000015</v>
      </c>
      <c r="E6276" s="58" t="s">
        <v>178</v>
      </c>
      <c r="F6276" s="58" t="s">
        <v>157</v>
      </c>
      <c r="G6276" s="59">
        <v>0</v>
      </c>
      <c r="H6276" s="145"/>
      <c r="I6276" s="144">
        <v>0</v>
      </c>
      <c r="J6276" s="146">
        <f t="shared" si="75"/>
        <v>0</v>
      </c>
    </row>
    <row r="6277" spans="1:10" x14ac:dyDescent="0.3">
      <c r="A6277" s="58">
        <v>2014</v>
      </c>
      <c r="B6277" s="58" t="s">
        <v>42</v>
      </c>
      <c r="C6277" s="58" t="str">
        <f>VLOOKUP(B6277,lookup!A:C,3,FALSE)</f>
        <v>Non Metropolitan Fire Authorities</v>
      </c>
      <c r="D6277" s="58" t="str">
        <f>VLOOKUP(B6277,lookup!A:D,4,FALSE)</f>
        <v>E31000015</v>
      </c>
      <c r="E6277" s="58" t="s">
        <v>179</v>
      </c>
      <c r="F6277" s="58" t="s">
        <v>157</v>
      </c>
      <c r="G6277" s="59">
        <v>1</v>
      </c>
      <c r="H6277" s="145"/>
      <c r="I6277" s="144">
        <v>1</v>
      </c>
      <c r="J6277" s="146">
        <f t="shared" si="75"/>
        <v>0</v>
      </c>
    </row>
    <row r="6278" spans="1:10" x14ac:dyDescent="0.3">
      <c r="A6278" s="58">
        <v>2014</v>
      </c>
      <c r="B6278" s="58" t="s">
        <v>42</v>
      </c>
      <c r="C6278" s="58" t="str">
        <f>VLOOKUP(B6278,lookup!A:C,3,FALSE)</f>
        <v>Non Metropolitan Fire Authorities</v>
      </c>
      <c r="D6278" s="58" t="str">
        <f>VLOOKUP(B6278,lookup!A:D,4,FALSE)</f>
        <v>E31000015</v>
      </c>
      <c r="E6278" s="32" t="s">
        <v>1087</v>
      </c>
      <c r="F6278" s="58" t="s">
        <v>157</v>
      </c>
      <c r="G6278" s="59">
        <v>0</v>
      </c>
      <c r="H6278" s="145"/>
      <c r="I6278" s="144">
        <v>0</v>
      </c>
      <c r="J6278" s="146">
        <f t="shared" si="75"/>
        <v>0</v>
      </c>
    </row>
    <row r="6279" spans="1:10" x14ac:dyDescent="0.3">
      <c r="A6279" s="58">
        <v>2014</v>
      </c>
      <c r="B6279" s="58" t="s">
        <v>42</v>
      </c>
      <c r="C6279" s="58" t="str">
        <f>VLOOKUP(B6279,lookup!A:C,3,FALSE)</f>
        <v>Non Metropolitan Fire Authorities</v>
      </c>
      <c r="D6279" s="58" t="str">
        <f>VLOOKUP(B6279,lookup!A:D,4,FALSE)</f>
        <v>E31000015</v>
      </c>
      <c r="E6279" s="58" t="s">
        <v>176</v>
      </c>
      <c r="F6279" s="58" t="s">
        <v>157</v>
      </c>
      <c r="G6279" s="59">
        <v>514</v>
      </c>
      <c r="H6279" s="145"/>
      <c r="I6279" s="144">
        <v>514</v>
      </c>
      <c r="J6279" s="146">
        <f t="shared" si="75"/>
        <v>0</v>
      </c>
    </row>
    <row r="6280" spans="1:10" x14ac:dyDescent="0.3">
      <c r="A6280" s="58">
        <v>2014</v>
      </c>
      <c r="B6280" s="58" t="s">
        <v>42</v>
      </c>
      <c r="C6280" s="58" t="str">
        <f>VLOOKUP(B6280,lookup!A:C,3,FALSE)</f>
        <v>Non Metropolitan Fire Authorities</v>
      </c>
      <c r="D6280" s="58" t="str">
        <f>VLOOKUP(B6280,lookup!A:D,4,FALSE)</f>
        <v>E31000015</v>
      </c>
      <c r="E6280" s="58" t="s">
        <v>175</v>
      </c>
      <c r="F6280" s="58" t="s">
        <v>158</v>
      </c>
      <c r="G6280" s="59">
        <v>241</v>
      </c>
      <c r="H6280" s="145"/>
      <c r="I6280" s="144">
        <v>241</v>
      </c>
      <c r="J6280" s="146">
        <f t="shared" si="75"/>
        <v>0</v>
      </c>
    </row>
    <row r="6281" spans="1:10" x14ac:dyDescent="0.3">
      <c r="A6281" s="58">
        <v>2014</v>
      </c>
      <c r="B6281" s="58" t="s">
        <v>42</v>
      </c>
      <c r="C6281" s="58" t="str">
        <f>VLOOKUP(B6281,lookup!A:C,3,FALSE)</f>
        <v>Non Metropolitan Fire Authorities</v>
      </c>
      <c r="D6281" s="58" t="str">
        <f>VLOOKUP(B6281,lookup!A:D,4,FALSE)</f>
        <v>E31000015</v>
      </c>
      <c r="E6281" s="58" t="s">
        <v>177</v>
      </c>
      <c r="F6281" s="58" t="s">
        <v>158</v>
      </c>
      <c r="G6281" s="59">
        <v>3</v>
      </c>
      <c r="H6281" s="145"/>
      <c r="I6281" s="144">
        <v>3</v>
      </c>
      <c r="J6281" s="146">
        <f t="shared" si="75"/>
        <v>0</v>
      </c>
    </row>
    <row r="6282" spans="1:10" x14ac:dyDescent="0.3">
      <c r="A6282" s="58">
        <v>2014</v>
      </c>
      <c r="B6282" s="58" t="s">
        <v>42</v>
      </c>
      <c r="C6282" s="58" t="str">
        <f>VLOOKUP(B6282,lookup!A:C,3,FALSE)</f>
        <v>Non Metropolitan Fire Authorities</v>
      </c>
      <c r="D6282" s="58" t="str">
        <f>VLOOKUP(B6282,lookup!A:D,4,FALSE)</f>
        <v>E31000015</v>
      </c>
      <c r="E6282" s="58" t="s">
        <v>178</v>
      </c>
      <c r="F6282" s="58" t="s">
        <v>158</v>
      </c>
      <c r="G6282" s="59">
        <v>0</v>
      </c>
      <c r="H6282" s="145"/>
      <c r="I6282" s="144">
        <v>0</v>
      </c>
      <c r="J6282" s="146">
        <f t="shared" si="75"/>
        <v>0</v>
      </c>
    </row>
    <row r="6283" spans="1:10" x14ac:dyDescent="0.3">
      <c r="A6283" s="58">
        <v>2014</v>
      </c>
      <c r="B6283" s="58" t="s">
        <v>42</v>
      </c>
      <c r="C6283" s="58" t="str">
        <f>VLOOKUP(B6283,lookup!A:C,3,FALSE)</f>
        <v>Non Metropolitan Fire Authorities</v>
      </c>
      <c r="D6283" s="58" t="str">
        <f>VLOOKUP(B6283,lookup!A:D,4,FALSE)</f>
        <v>E31000015</v>
      </c>
      <c r="E6283" s="58" t="s">
        <v>179</v>
      </c>
      <c r="F6283" s="58" t="s">
        <v>158</v>
      </c>
      <c r="G6283" s="59">
        <v>0</v>
      </c>
      <c r="H6283" s="145"/>
      <c r="I6283" s="144">
        <v>0</v>
      </c>
      <c r="J6283" s="146">
        <f t="shared" si="75"/>
        <v>0</v>
      </c>
    </row>
    <row r="6284" spans="1:10" x14ac:dyDescent="0.3">
      <c r="A6284" s="58">
        <v>2014</v>
      </c>
      <c r="B6284" s="58" t="s">
        <v>42</v>
      </c>
      <c r="C6284" s="58" t="str">
        <f>VLOOKUP(B6284,lookup!A:C,3,FALSE)</f>
        <v>Non Metropolitan Fire Authorities</v>
      </c>
      <c r="D6284" s="58" t="str">
        <f>VLOOKUP(B6284,lookup!A:D,4,FALSE)</f>
        <v>E31000015</v>
      </c>
      <c r="E6284" s="32" t="s">
        <v>1087</v>
      </c>
      <c r="F6284" s="58" t="s">
        <v>158</v>
      </c>
      <c r="G6284" s="59">
        <v>0</v>
      </c>
      <c r="H6284" s="145"/>
      <c r="I6284" s="144">
        <v>0</v>
      </c>
      <c r="J6284" s="146">
        <f t="shared" si="75"/>
        <v>0</v>
      </c>
    </row>
    <row r="6285" spans="1:10" x14ac:dyDescent="0.3">
      <c r="A6285" s="58">
        <v>2014</v>
      </c>
      <c r="B6285" s="58" t="s">
        <v>42</v>
      </c>
      <c r="C6285" s="58" t="str">
        <f>VLOOKUP(B6285,lookup!A:C,3,FALSE)</f>
        <v>Non Metropolitan Fire Authorities</v>
      </c>
      <c r="D6285" s="58" t="str">
        <f>VLOOKUP(B6285,lookup!A:D,4,FALSE)</f>
        <v>E31000015</v>
      </c>
      <c r="E6285" s="58" t="s">
        <v>176</v>
      </c>
      <c r="F6285" s="58" t="s">
        <v>158</v>
      </c>
      <c r="G6285" s="59">
        <v>244</v>
      </c>
      <c r="H6285" s="145"/>
      <c r="I6285" s="144">
        <v>244</v>
      </c>
      <c r="J6285" s="146">
        <f t="shared" si="75"/>
        <v>0</v>
      </c>
    </row>
    <row r="6286" spans="1:10" x14ac:dyDescent="0.3">
      <c r="A6286" s="58">
        <v>2014</v>
      </c>
      <c r="B6286" s="58" t="s">
        <v>42</v>
      </c>
      <c r="C6286" s="58" t="str">
        <f>VLOOKUP(B6286,lookup!A:C,3,FALSE)</f>
        <v>Non Metropolitan Fire Authorities</v>
      </c>
      <c r="D6286" s="58" t="str">
        <f>VLOOKUP(B6286,lookup!A:D,4,FALSE)</f>
        <v>E31000015</v>
      </c>
      <c r="E6286" s="58" t="s">
        <v>175</v>
      </c>
      <c r="F6286" s="58" t="s">
        <v>149</v>
      </c>
      <c r="G6286" s="59">
        <v>26</v>
      </c>
      <c r="H6286" s="145"/>
      <c r="I6286" s="144">
        <v>26</v>
      </c>
      <c r="J6286" s="146">
        <f t="shared" si="75"/>
        <v>0</v>
      </c>
    </row>
    <row r="6287" spans="1:10" x14ac:dyDescent="0.3">
      <c r="A6287" s="58">
        <v>2014</v>
      </c>
      <c r="B6287" s="58" t="s">
        <v>42</v>
      </c>
      <c r="C6287" s="58" t="str">
        <f>VLOOKUP(B6287,lookup!A:C,3,FALSE)</f>
        <v>Non Metropolitan Fire Authorities</v>
      </c>
      <c r="D6287" s="58" t="str">
        <f>VLOOKUP(B6287,lookup!A:D,4,FALSE)</f>
        <v>E31000015</v>
      </c>
      <c r="E6287" s="58" t="s">
        <v>177</v>
      </c>
      <c r="F6287" s="58" t="s">
        <v>149</v>
      </c>
      <c r="G6287" s="59">
        <v>1</v>
      </c>
      <c r="H6287" s="145"/>
      <c r="I6287" s="144">
        <v>1</v>
      </c>
      <c r="J6287" s="146">
        <f t="shared" si="75"/>
        <v>0</v>
      </c>
    </row>
    <row r="6288" spans="1:10" x14ac:dyDescent="0.3">
      <c r="A6288" s="58">
        <v>2014</v>
      </c>
      <c r="B6288" s="58" t="s">
        <v>42</v>
      </c>
      <c r="C6288" s="58" t="str">
        <f>VLOOKUP(B6288,lookup!A:C,3,FALSE)</f>
        <v>Non Metropolitan Fire Authorities</v>
      </c>
      <c r="D6288" s="58" t="str">
        <f>VLOOKUP(B6288,lookup!A:D,4,FALSE)</f>
        <v>E31000015</v>
      </c>
      <c r="E6288" s="58" t="s">
        <v>178</v>
      </c>
      <c r="F6288" s="58" t="s">
        <v>149</v>
      </c>
      <c r="G6288" s="59">
        <v>0</v>
      </c>
      <c r="H6288" s="145"/>
      <c r="I6288" s="144">
        <v>0</v>
      </c>
      <c r="J6288" s="146">
        <f t="shared" si="75"/>
        <v>0</v>
      </c>
    </row>
    <row r="6289" spans="1:10" x14ac:dyDescent="0.3">
      <c r="A6289" s="58">
        <v>2014</v>
      </c>
      <c r="B6289" s="58" t="s">
        <v>42</v>
      </c>
      <c r="C6289" s="58" t="str">
        <f>VLOOKUP(B6289,lookup!A:C,3,FALSE)</f>
        <v>Non Metropolitan Fire Authorities</v>
      </c>
      <c r="D6289" s="58" t="str">
        <f>VLOOKUP(B6289,lookup!A:D,4,FALSE)</f>
        <v>E31000015</v>
      </c>
      <c r="E6289" s="58" t="s">
        <v>179</v>
      </c>
      <c r="F6289" s="58" t="s">
        <v>149</v>
      </c>
      <c r="G6289" s="59">
        <v>0</v>
      </c>
      <c r="H6289" s="145"/>
      <c r="I6289" s="144">
        <v>0</v>
      </c>
      <c r="J6289" s="146">
        <f t="shared" si="75"/>
        <v>0</v>
      </c>
    </row>
    <row r="6290" spans="1:10" x14ac:dyDescent="0.3">
      <c r="A6290" s="58">
        <v>2014</v>
      </c>
      <c r="B6290" s="58" t="s">
        <v>42</v>
      </c>
      <c r="C6290" s="58" t="str">
        <f>VLOOKUP(B6290,lookup!A:C,3,FALSE)</f>
        <v>Non Metropolitan Fire Authorities</v>
      </c>
      <c r="D6290" s="58" t="str">
        <f>VLOOKUP(B6290,lookup!A:D,4,FALSE)</f>
        <v>E31000015</v>
      </c>
      <c r="E6290" s="32" t="s">
        <v>1087</v>
      </c>
      <c r="F6290" s="58" t="s">
        <v>149</v>
      </c>
      <c r="G6290" s="59">
        <v>0</v>
      </c>
      <c r="H6290" s="145"/>
      <c r="I6290" s="144">
        <v>0</v>
      </c>
      <c r="J6290" s="146">
        <f t="shared" si="75"/>
        <v>0</v>
      </c>
    </row>
    <row r="6291" spans="1:10" x14ac:dyDescent="0.3">
      <c r="A6291" s="58">
        <v>2014</v>
      </c>
      <c r="B6291" s="58" t="s">
        <v>42</v>
      </c>
      <c r="C6291" s="58" t="str">
        <f>VLOOKUP(B6291,lookup!A:C,3,FALSE)</f>
        <v>Non Metropolitan Fire Authorities</v>
      </c>
      <c r="D6291" s="58" t="str">
        <f>VLOOKUP(B6291,lookup!A:D,4,FALSE)</f>
        <v>E31000015</v>
      </c>
      <c r="E6291" s="58" t="s">
        <v>176</v>
      </c>
      <c r="F6291" s="58" t="s">
        <v>149</v>
      </c>
      <c r="G6291" s="59">
        <v>17</v>
      </c>
      <c r="H6291" s="145"/>
      <c r="I6291" s="144">
        <v>17</v>
      </c>
      <c r="J6291" s="146">
        <f t="shared" si="75"/>
        <v>0</v>
      </c>
    </row>
    <row r="6292" spans="1:10" x14ac:dyDescent="0.3">
      <c r="A6292" s="58">
        <v>2014</v>
      </c>
      <c r="B6292" s="58" t="s">
        <v>42</v>
      </c>
      <c r="C6292" s="58" t="str">
        <f>VLOOKUP(B6292,lookup!A:C,3,FALSE)</f>
        <v>Non Metropolitan Fire Authorities</v>
      </c>
      <c r="D6292" s="58" t="str">
        <f>VLOOKUP(B6292,lookup!A:D,4,FALSE)</f>
        <v>E31000015</v>
      </c>
      <c r="E6292" s="58" t="s">
        <v>175</v>
      </c>
      <c r="F6292" s="58" t="s">
        <v>150</v>
      </c>
      <c r="G6292" s="59">
        <v>169</v>
      </c>
      <c r="H6292" s="145"/>
      <c r="I6292" s="144">
        <v>169</v>
      </c>
      <c r="J6292" s="146">
        <f t="shared" si="75"/>
        <v>0</v>
      </c>
    </row>
    <row r="6293" spans="1:10" x14ac:dyDescent="0.3">
      <c r="A6293" s="58">
        <v>2014</v>
      </c>
      <c r="B6293" s="58" t="s">
        <v>42</v>
      </c>
      <c r="C6293" s="58" t="str">
        <f>VLOOKUP(B6293,lookup!A:C,3,FALSE)</f>
        <v>Non Metropolitan Fire Authorities</v>
      </c>
      <c r="D6293" s="58" t="str">
        <f>VLOOKUP(B6293,lookup!A:D,4,FALSE)</f>
        <v>E31000015</v>
      </c>
      <c r="E6293" s="58" t="s">
        <v>177</v>
      </c>
      <c r="F6293" s="58" t="s">
        <v>150</v>
      </c>
      <c r="G6293" s="59">
        <v>1</v>
      </c>
      <c r="H6293" s="145"/>
      <c r="I6293" s="144">
        <v>1</v>
      </c>
      <c r="J6293" s="146">
        <f t="shared" si="75"/>
        <v>0</v>
      </c>
    </row>
    <row r="6294" spans="1:10" x14ac:dyDescent="0.3">
      <c r="A6294" s="58">
        <v>2014</v>
      </c>
      <c r="B6294" s="58" t="s">
        <v>42</v>
      </c>
      <c r="C6294" s="58" t="str">
        <f>VLOOKUP(B6294,lookup!A:C,3,FALSE)</f>
        <v>Non Metropolitan Fire Authorities</v>
      </c>
      <c r="D6294" s="58" t="str">
        <f>VLOOKUP(B6294,lookup!A:D,4,FALSE)</f>
        <v>E31000015</v>
      </c>
      <c r="E6294" s="58" t="s">
        <v>178</v>
      </c>
      <c r="F6294" s="58" t="s">
        <v>150</v>
      </c>
      <c r="G6294" s="59">
        <v>0</v>
      </c>
      <c r="H6294" s="145"/>
      <c r="I6294" s="144">
        <v>0</v>
      </c>
      <c r="J6294" s="146">
        <f t="shared" si="75"/>
        <v>0</v>
      </c>
    </row>
    <row r="6295" spans="1:10" x14ac:dyDescent="0.3">
      <c r="A6295" s="58">
        <v>2014</v>
      </c>
      <c r="B6295" s="58" t="s">
        <v>42</v>
      </c>
      <c r="C6295" s="58" t="str">
        <f>VLOOKUP(B6295,lookup!A:C,3,FALSE)</f>
        <v>Non Metropolitan Fire Authorities</v>
      </c>
      <c r="D6295" s="58" t="str">
        <f>VLOOKUP(B6295,lookup!A:D,4,FALSE)</f>
        <v>E31000015</v>
      </c>
      <c r="E6295" s="58" t="s">
        <v>179</v>
      </c>
      <c r="F6295" s="58" t="s">
        <v>150</v>
      </c>
      <c r="G6295" s="59">
        <v>2</v>
      </c>
      <c r="H6295" s="145"/>
      <c r="I6295" s="144">
        <v>2</v>
      </c>
      <c r="J6295" s="146">
        <f t="shared" si="75"/>
        <v>0</v>
      </c>
    </row>
    <row r="6296" spans="1:10" x14ac:dyDescent="0.3">
      <c r="A6296" s="58">
        <v>2014</v>
      </c>
      <c r="B6296" s="58" t="s">
        <v>42</v>
      </c>
      <c r="C6296" s="58" t="str">
        <f>VLOOKUP(B6296,lookup!A:C,3,FALSE)</f>
        <v>Non Metropolitan Fire Authorities</v>
      </c>
      <c r="D6296" s="58" t="str">
        <f>VLOOKUP(B6296,lookup!A:D,4,FALSE)</f>
        <v>E31000015</v>
      </c>
      <c r="E6296" s="32" t="s">
        <v>1087</v>
      </c>
      <c r="F6296" s="58" t="s">
        <v>150</v>
      </c>
      <c r="G6296" s="59">
        <v>1</v>
      </c>
      <c r="H6296" s="145"/>
      <c r="I6296" s="144">
        <v>1</v>
      </c>
      <c r="J6296" s="146">
        <f t="shared" si="75"/>
        <v>0</v>
      </c>
    </row>
    <row r="6297" spans="1:10" x14ac:dyDescent="0.3">
      <c r="A6297" s="58">
        <v>2014</v>
      </c>
      <c r="B6297" s="58" t="s">
        <v>42</v>
      </c>
      <c r="C6297" s="58" t="str">
        <f>VLOOKUP(B6297,lookup!A:C,3,FALSE)</f>
        <v>Non Metropolitan Fire Authorities</v>
      </c>
      <c r="D6297" s="58" t="str">
        <f>VLOOKUP(B6297,lookup!A:D,4,FALSE)</f>
        <v>E31000015</v>
      </c>
      <c r="E6297" s="58" t="s">
        <v>176</v>
      </c>
      <c r="F6297" s="58" t="s">
        <v>150</v>
      </c>
      <c r="G6297" s="59">
        <v>104</v>
      </c>
      <c r="H6297" s="145"/>
      <c r="I6297" s="144">
        <v>104</v>
      </c>
      <c r="J6297" s="146">
        <f t="shared" si="75"/>
        <v>0</v>
      </c>
    </row>
    <row r="6298" spans="1:10" x14ac:dyDescent="0.3">
      <c r="A6298" s="58">
        <v>2014</v>
      </c>
      <c r="B6298" s="58" t="s">
        <v>45</v>
      </c>
      <c r="C6298" s="58" t="str">
        <f>VLOOKUP(B6298,lookup!A:C,3,FALSE)</f>
        <v>Non Metropolitan Fire Authorities</v>
      </c>
      <c r="D6298" s="58" t="str">
        <f>VLOOKUP(B6298,lookup!A:D,4,FALSE)</f>
        <v>E31000016</v>
      </c>
      <c r="E6298" s="58" t="s">
        <v>175</v>
      </c>
      <c r="F6298" s="58" t="s">
        <v>157</v>
      </c>
      <c r="G6298" s="59">
        <v>156</v>
      </c>
      <c r="H6298" s="145"/>
      <c r="I6298" s="144">
        <v>156</v>
      </c>
      <c r="J6298" s="146">
        <f t="shared" si="75"/>
        <v>0</v>
      </c>
    </row>
    <row r="6299" spans="1:10" x14ac:dyDescent="0.3">
      <c r="A6299" s="58">
        <v>2014</v>
      </c>
      <c r="B6299" s="58" t="s">
        <v>45</v>
      </c>
      <c r="C6299" s="58" t="str">
        <f>VLOOKUP(B6299,lookup!A:C,3,FALSE)</f>
        <v>Non Metropolitan Fire Authorities</v>
      </c>
      <c r="D6299" s="58" t="str">
        <f>VLOOKUP(B6299,lookup!A:D,4,FALSE)</f>
        <v>E31000016</v>
      </c>
      <c r="E6299" s="58" t="s">
        <v>177</v>
      </c>
      <c r="F6299" s="58" t="s">
        <v>157</v>
      </c>
      <c r="G6299" s="59">
        <v>4</v>
      </c>
      <c r="H6299" s="145"/>
      <c r="I6299" s="144">
        <v>4</v>
      </c>
      <c r="J6299" s="146">
        <f t="shared" si="75"/>
        <v>0</v>
      </c>
    </row>
    <row r="6300" spans="1:10" x14ac:dyDescent="0.3">
      <c r="A6300" s="58">
        <v>2014</v>
      </c>
      <c r="B6300" s="58" t="s">
        <v>45</v>
      </c>
      <c r="C6300" s="58" t="str">
        <f>VLOOKUP(B6300,lookup!A:C,3,FALSE)</f>
        <v>Non Metropolitan Fire Authorities</v>
      </c>
      <c r="D6300" s="58" t="str">
        <f>VLOOKUP(B6300,lookup!A:D,4,FALSE)</f>
        <v>E31000016</v>
      </c>
      <c r="E6300" s="58" t="s">
        <v>178</v>
      </c>
      <c r="F6300" s="58" t="s">
        <v>157</v>
      </c>
      <c r="G6300" s="59">
        <v>1</v>
      </c>
      <c r="H6300" s="145"/>
      <c r="I6300" s="144">
        <v>1</v>
      </c>
      <c r="J6300" s="146">
        <f t="shared" si="75"/>
        <v>0</v>
      </c>
    </row>
    <row r="6301" spans="1:10" x14ac:dyDescent="0.3">
      <c r="A6301" s="58">
        <v>2014</v>
      </c>
      <c r="B6301" s="58" t="s">
        <v>45</v>
      </c>
      <c r="C6301" s="58" t="str">
        <f>VLOOKUP(B6301,lookup!A:C,3,FALSE)</f>
        <v>Non Metropolitan Fire Authorities</v>
      </c>
      <c r="D6301" s="58" t="str">
        <f>VLOOKUP(B6301,lookup!A:D,4,FALSE)</f>
        <v>E31000016</v>
      </c>
      <c r="E6301" s="58" t="s">
        <v>179</v>
      </c>
      <c r="F6301" s="58" t="s">
        <v>157</v>
      </c>
      <c r="G6301" s="59">
        <v>6</v>
      </c>
      <c r="H6301" s="145"/>
      <c r="I6301" s="144">
        <v>6</v>
      </c>
      <c r="J6301" s="146">
        <f t="shared" si="75"/>
        <v>0</v>
      </c>
    </row>
    <row r="6302" spans="1:10" x14ac:dyDescent="0.3">
      <c r="A6302" s="58">
        <v>2014</v>
      </c>
      <c r="B6302" s="58" t="s">
        <v>45</v>
      </c>
      <c r="C6302" s="58" t="str">
        <f>VLOOKUP(B6302,lookup!A:C,3,FALSE)</f>
        <v>Non Metropolitan Fire Authorities</v>
      </c>
      <c r="D6302" s="58" t="str">
        <f>VLOOKUP(B6302,lookup!A:D,4,FALSE)</f>
        <v>E31000016</v>
      </c>
      <c r="E6302" s="32" t="s">
        <v>1087</v>
      </c>
      <c r="F6302" s="58" t="s">
        <v>157</v>
      </c>
      <c r="G6302" s="59">
        <v>1</v>
      </c>
      <c r="H6302" s="145"/>
      <c r="I6302" s="144">
        <v>1</v>
      </c>
      <c r="J6302" s="146">
        <f t="shared" si="75"/>
        <v>0</v>
      </c>
    </row>
    <row r="6303" spans="1:10" x14ac:dyDescent="0.3">
      <c r="A6303" s="58">
        <v>2014</v>
      </c>
      <c r="B6303" s="58" t="s">
        <v>45</v>
      </c>
      <c r="C6303" s="58" t="str">
        <f>VLOOKUP(B6303,lookup!A:C,3,FALSE)</f>
        <v>Non Metropolitan Fire Authorities</v>
      </c>
      <c r="D6303" s="58" t="str">
        <f>VLOOKUP(B6303,lookup!A:D,4,FALSE)</f>
        <v>E31000016</v>
      </c>
      <c r="E6303" s="58" t="s">
        <v>176</v>
      </c>
      <c r="F6303" s="58" t="s">
        <v>157</v>
      </c>
      <c r="G6303" s="59">
        <v>38</v>
      </c>
      <c r="H6303" s="145"/>
      <c r="I6303" s="144">
        <v>38</v>
      </c>
      <c r="J6303" s="146">
        <f t="shared" si="75"/>
        <v>0</v>
      </c>
    </row>
    <row r="6304" spans="1:10" x14ac:dyDescent="0.3">
      <c r="A6304" s="58">
        <v>2014</v>
      </c>
      <c r="B6304" s="58" t="s">
        <v>45</v>
      </c>
      <c r="C6304" s="58" t="str">
        <f>VLOOKUP(B6304,lookup!A:C,3,FALSE)</f>
        <v>Non Metropolitan Fire Authorities</v>
      </c>
      <c r="D6304" s="58" t="str">
        <f>VLOOKUP(B6304,lookup!A:D,4,FALSE)</f>
        <v>E31000016</v>
      </c>
      <c r="E6304" s="58" t="s">
        <v>175</v>
      </c>
      <c r="F6304" s="58" t="s">
        <v>158</v>
      </c>
      <c r="G6304" s="59">
        <v>203</v>
      </c>
      <c r="H6304" s="145"/>
      <c r="I6304" s="144">
        <v>203</v>
      </c>
      <c r="J6304" s="146">
        <f t="shared" si="75"/>
        <v>0</v>
      </c>
    </row>
    <row r="6305" spans="1:10" x14ac:dyDescent="0.3">
      <c r="A6305" s="58">
        <v>2014</v>
      </c>
      <c r="B6305" s="58" t="s">
        <v>45</v>
      </c>
      <c r="C6305" s="58" t="str">
        <f>VLOOKUP(B6305,lookup!A:C,3,FALSE)</f>
        <v>Non Metropolitan Fire Authorities</v>
      </c>
      <c r="D6305" s="58" t="str">
        <f>VLOOKUP(B6305,lookup!A:D,4,FALSE)</f>
        <v>E31000016</v>
      </c>
      <c r="E6305" s="58" t="s">
        <v>177</v>
      </c>
      <c r="F6305" s="58" t="s">
        <v>158</v>
      </c>
      <c r="G6305" s="59">
        <v>1</v>
      </c>
      <c r="H6305" s="145"/>
      <c r="I6305" s="144">
        <v>1</v>
      </c>
      <c r="J6305" s="146">
        <f t="shared" si="75"/>
        <v>0</v>
      </c>
    </row>
    <row r="6306" spans="1:10" x14ac:dyDescent="0.3">
      <c r="A6306" s="58">
        <v>2014</v>
      </c>
      <c r="B6306" s="58" t="s">
        <v>45</v>
      </c>
      <c r="C6306" s="58" t="str">
        <f>VLOOKUP(B6306,lookup!A:C,3,FALSE)</f>
        <v>Non Metropolitan Fire Authorities</v>
      </c>
      <c r="D6306" s="58" t="str">
        <f>VLOOKUP(B6306,lookup!A:D,4,FALSE)</f>
        <v>E31000016</v>
      </c>
      <c r="E6306" s="58" t="s">
        <v>178</v>
      </c>
      <c r="F6306" s="58" t="s">
        <v>158</v>
      </c>
      <c r="G6306" s="59">
        <v>0</v>
      </c>
      <c r="H6306" s="145"/>
      <c r="I6306" s="144">
        <v>0</v>
      </c>
      <c r="J6306" s="146">
        <f t="shared" si="75"/>
        <v>0</v>
      </c>
    </row>
    <row r="6307" spans="1:10" x14ac:dyDescent="0.3">
      <c r="A6307" s="58">
        <v>2014</v>
      </c>
      <c r="B6307" s="58" t="s">
        <v>45</v>
      </c>
      <c r="C6307" s="58" t="str">
        <f>VLOOKUP(B6307,lookup!A:C,3,FALSE)</f>
        <v>Non Metropolitan Fire Authorities</v>
      </c>
      <c r="D6307" s="58" t="str">
        <f>VLOOKUP(B6307,lookup!A:D,4,FALSE)</f>
        <v>E31000016</v>
      </c>
      <c r="E6307" s="58" t="s">
        <v>179</v>
      </c>
      <c r="F6307" s="58" t="s">
        <v>158</v>
      </c>
      <c r="G6307" s="59">
        <v>0</v>
      </c>
      <c r="H6307" s="145"/>
      <c r="I6307" s="144">
        <v>0</v>
      </c>
      <c r="J6307" s="146">
        <f t="shared" si="75"/>
        <v>0</v>
      </c>
    </row>
    <row r="6308" spans="1:10" x14ac:dyDescent="0.3">
      <c r="A6308" s="58">
        <v>2014</v>
      </c>
      <c r="B6308" s="58" t="s">
        <v>45</v>
      </c>
      <c r="C6308" s="58" t="str">
        <f>VLOOKUP(B6308,lookup!A:C,3,FALSE)</f>
        <v>Non Metropolitan Fire Authorities</v>
      </c>
      <c r="D6308" s="58" t="str">
        <f>VLOOKUP(B6308,lookup!A:D,4,FALSE)</f>
        <v>E31000016</v>
      </c>
      <c r="E6308" s="32" t="s">
        <v>1087</v>
      </c>
      <c r="F6308" s="58" t="s">
        <v>158</v>
      </c>
      <c r="G6308" s="59">
        <v>1</v>
      </c>
      <c r="H6308" s="145"/>
      <c r="I6308" s="144">
        <v>1</v>
      </c>
      <c r="J6308" s="146">
        <f t="shared" si="75"/>
        <v>0</v>
      </c>
    </row>
    <row r="6309" spans="1:10" x14ac:dyDescent="0.3">
      <c r="A6309" s="58">
        <v>2014</v>
      </c>
      <c r="B6309" s="58" t="s">
        <v>45</v>
      </c>
      <c r="C6309" s="58" t="str">
        <f>VLOOKUP(B6309,lookup!A:C,3,FALSE)</f>
        <v>Non Metropolitan Fire Authorities</v>
      </c>
      <c r="D6309" s="58" t="str">
        <f>VLOOKUP(B6309,lookup!A:D,4,FALSE)</f>
        <v>E31000016</v>
      </c>
      <c r="E6309" s="58" t="s">
        <v>176</v>
      </c>
      <c r="F6309" s="58" t="s">
        <v>158</v>
      </c>
      <c r="G6309" s="59">
        <v>43</v>
      </c>
      <c r="H6309" s="145"/>
      <c r="I6309" s="144">
        <v>43</v>
      </c>
      <c r="J6309" s="146">
        <f t="shared" si="75"/>
        <v>0</v>
      </c>
    </row>
    <row r="6310" spans="1:10" x14ac:dyDescent="0.3">
      <c r="A6310" s="58">
        <v>2014</v>
      </c>
      <c r="B6310" s="58" t="s">
        <v>45</v>
      </c>
      <c r="C6310" s="58" t="str">
        <f>VLOOKUP(B6310,lookup!A:C,3,FALSE)</f>
        <v>Non Metropolitan Fire Authorities</v>
      </c>
      <c r="D6310" s="58" t="str">
        <f>VLOOKUP(B6310,lookup!A:D,4,FALSE)</f>
        <v>E31000016</v>
      </c>
      <c r="E6310" s="58" t="s">
        <v>175</v>
      </c>
      <c r="F6310" s="58" t="s">
        <v>149</v>
      </c>
      <c r="G6310" s="59">
        <v>19</v>
      </c>
      <c r="H6310" s="145"/>
      <c r="I6310" s="144">
        <v>19</v>
      </c>
      <c r="J6310" s="146">
        <f t="shared" si="75"/>
        <v>0</v>
      </c>
    </row>
    <row r="6311" spans="1:10" x14ac:dyDescent="0.3">
      <c r="A6311" s="58">
        <v>2014</v>
      </c>
      <c r="B6311" s="58" t="s">
        <v>45</v>
      </c>
      <c r="C6311" s="58" t="str">
        <f>VLOOKUP(B6311,lookup!A:C,3,FALSE)</f>
        <v>Non Metropolitan Fire Authorities</v>
      </c>
      <c r="D6311" s="58" t="str">
        <f>VLOOKUP(B6311,lookup!A:D,4,FALSE)</f>
        <v>E31000016</v>
      </c>
      <c r="E6311" s="58" t="s">
        <v>177</v>
      </c>
      <c r="F6311" s="58" t="s">
        <v>149</v>
      </c>
      <c r="G6311" s="59">
        <v>0</v>
      </c>
      <c r="H6311" s="145"/>
      <c r="I6311" s="144">
        <v>0</v>
      </c>
      <c r="J6311" s="146">
        <f t="shared" si="75"/>
        <v>0</v>
      </c>
    </row>
    <row r="6312" spans="1:10" x14ac:dyDescent="0.3">
      <c r="A6312" s="58">
        <v>2014</v>
      </c>
      <c r="B6312" s="58" t="s">
        <v>45</v>
      </c>
      <c r="C6312" s="58" t="str">
        <f>VLOOKUP(B6312,lookup!A:C,3,FALSE)</f>
        <v>Non Metropolitan Fire Authorities</v>
      </c>
      <c r="D6312" s="58" t="str">
        <f>VLOOKUP(B6312,lookup!A:D,4,FALSE)</f>
        <v>E31000016</v>
      </c>
      <c r="E6312" s="58" t="s">
        <v>178</v>
      </c>
      <c r="F6312" s="58" t="s">
        <v>149</v>
      </c>
      <c r="G6312" s="59">
        <v>0</v>
      </c>
      <c r="H6312" s="145"/>
      <c r="I6312" s="144">
        <v>0</v>
      </c>
      <c r="J6312" s="146">
        <f t="shared" si="75"/>
        <v>0</v>
      </c>
    </row>
    <row r="6313" spans="1:10" x14ac:dyDescent="0.3">
      <c r="A6313" s="58">
        <v>2014</v>
      </c>
      <c r="B6313" s="58" t="s">
        <v>45</v>
      </c>
      <c r="C6313" s="58" t="str">
        <f>VLOOKUP(B6313,lookup!A:C,3,FALSE)</f>
        <v>Non Metropolitan Fire Authorities</v>
      </c>
      <c r="D6313" s="58" t="str">
        <f>VLOOKUP(B6313,lookup!A:D,4,FALSE)</f>
        <v>E31000016</v>
      </c>
      <c r="E6313" s="58" t="s">
        <v>179</v>
      </c>
      <c r="F6313" s="58" t="s">
        <v>149</v>
      </c>
      <c r="G6313" s="59">
        <v>0</v>
      </c>
      <c r="H6313" s="145"/>
      <c r="I6313" s="144">
        <v>0</v>
      </c>
      <c r="J6313" s="146">
        <f t="shared" si="75"/>
        <v>0</v>
      </c>
    </row>
    <row r="6314" spans="1:10" x14ac:dyDescent="0.3">
      <c r="A6314" s="58">
        <v>2014</v>
      </c>
      <c r="B6314" s="58" t="s">
        <v>45</v>
      </c>
      <c r="C6314" s="58" t="str">
        <f>VLOOKUP(B6314,lookup!A:C,3,FALSE)</f>
        <v>Non Metropolitan Fire Authorities</v>
      </c>
      <c r="D6314" s="58" t="str">
        <f>VLOOKUP(B6314,lookup!A:D,4,FALSE)</f>
        <v>E31000016</v>
      </c>
      <c r="E6314" s="32" t="s">
        <v>1087</v>
      </c>
      <c r="F6314" s="58" t="s">
        <v>149</v>
      </c>
      <c r="G6314" s="59">
        <v>0</v>
      </c>
      <c r="H6314" s="145"/>
      <c r="I6314" s="144">
        <v>0</v>
      </c>
      <c r="J6314" s="146">
        <f t="shared" si="75"/>
        <v>0</v>
      </c>
    </row>
    <row r="6315" spans="1:10" x14ac:dyDescent="0.3">
      <c r="A6315" s="58">
        <v>2014</v>
      </c>
      <c r="B6315" s="58" t="s">
        <v>45</v>
      </c>
      <c r="C6315" s="58" t="str">
        <f>VLOOKUP(B6315,lookup!A:C,3,FALSE)</f>
        <v>Non Metropolitan Fire Authorities</v>
      </c>
      <c r="D6315" s="58" t="str">
        <f>VLOOKUP(B6315,lookup!A:D,4,FALSE)</f>
        <v>E31000016</v>
      </c>
      <c r="E6315" s="58" t="s">
        <v>176</v>
      </c>
      <c r="F6315" s="58" t="s">
        <v>149</v>
      </c>
      <c r="G6315" s="59">
        <v>1</v>
      </c>
      <c r="H6315" s="145"/>
      <c r="I6315" s="144">
        <v>1</v>
      </c>
      <c r="J6315" s="146">
        <f t="shared" si="75"/>
        <v>0</v>
      </c>
    </row>
    <row r="6316" spans="1:10" x14ac:dyDescent="0.3">
      <c r="A6316" s="58">
        <v>2014</v>
      </c>
      <c r="B6316" s="58" t="s">
        <v>45</v>
      </c>
      <c r="C6316" s="58" t="str">
        <f>VLOOKUP(B6316,lookup!A:C,3,FALSE)</f>
        <v>Non Metropolitan Fire Authorities</v>
      </c>
      <c r="D6316" s="58" t="str">
        <f>VLOOKUP(B6316,lookup!A:D,4,FALSE)</f>
        <v>E31000016</v>
      </c>
      <c r="E6316" s="58" t="s">
        <v>175</v>
      </c>
      <c r="F6316" s="58" t="s">
        <v>150</v>
      </c>
      <c r="G6316" s="59">
        <v>51</v>
      </c>
      <c r="H6316" s="145"/>
      <c r="I6316" s="144">
        <v>51</v>
      </c>
      <c r="J6316" s="146">
        <f t="shared" si="75"/>
        <v>0</v>
      </c>
    </row>
    <row r="6317" spans="1:10" x14ac:dyDescent="0.3">
      <c r="A6317" s="58">
        <v>2014</v>
      </c>
      <c r="B6317" s="58" t="s">
        <v>45</v>
      </c>
      <c r="C6317" s="58" t="str">
        <f>VLOOKUP(B6317,lookup!A:C,3,FALSE)</f>
        <v>Non Metropolitan Fire Authorities</v>
      </c>
      <c r="D6317" s="58" t="str">
        <f>VLOOKUP(B6317,lookup!A:D,4,FALSE)</f>
        <v>E31000016</v>
      </c>
      <c r="E6317" s="58" t="s">
        <v>177</v>
      </c>
      <c r="F6317" s="58" t="s">
        <v>150</v>
      </c>
      <c r="G6317" s="59">
        <v>1</v>
      </c>
      <c r="H6317" s="145"/>
      <c r="I6317" s="144">
        <v>1</v>
      </c>
      <c r="J6317" s="146">
        <f t="shared" si="75"/>
        <v>0</v>
      </c>
    </row>
    <row r="6318" spans="1:10" x14ac:dyDescent="0.3">
      <c r="A6318" s="58">
        <v>2014</v>
      </c>
      <c r="B6318" s="58" t="s">
        <v>45</v>
      </c>
      <c r="C6318" s="58" t="str">
        <f>VLOOKUP(B6318,lookup!A:C,3,FALSE)</f>
        <v>Non Metropolitan Fire Authorities</v>
      </c>
      <c r="D6318" s="58" t="str">
        <f>VLOOKUP(B6318,lookup!A:D,4,FALSE)</f>
        <v>E31000016</v>
      </c>
      <c r="E6318" s="58" t="s">
        <v>178</v>
      </c>
      <c r="F6318" s="58" t="s">
        <v>150</v>
      </c>
      <c r="G6318" s="59">
        <v>0</v>
      </c>
      <c r="H6318" s="145"/>
      <c r="I6318" s="144">
        <v>0</v>
      </c>
      <c r="J6318" s="146">
        <f t="shared" si="75"/>
        <v>0</v>
      </c>
    </row>
    <row r="6319" spans="1:10" x14ac:dyDescent="0.3">
      <c r="A6319" s="58">
        <v>2014</v>
      </c>
      <c r="B6319" s="58" t="s">
        <v>45</v>
      </c>
      <c r="C6319" s="58" t="str">
        <f>VLOOKUP(B6319,lookup!A:C,3,FALSE)</f>
        <v>Non Metropolitan Fire Authorities</v>
      </c>
      <c r="D6319" s="58" t="str">
        <f>VLOOKUP(B6319,lookup!A:D,4,FALSE)</f>
        <v>E31000016</v>
      </c>
      <c r="E6319" s="58" t="s">
        <v>179</v>
      </c>
      <c r="F6319" s="58" t="s">
        <v>150</v>
      </c>
      <c r="G6319" s="59">
        <v>0</v>
      </c>
      <c r="H6319" s="145"/>
      <c r="I6319" s="144">
        <v>0</v>
      </c>
      <c r="J6319" s="146">
        <f t="shared" si="75"/>
        <v>0</v>
      </c>
    </row>
    <row r="6320" spans="1:10" x14ac:dyDescent="0.3">
      <c r="A6320" s="58">
        <v>2014</v>
      </c>
      <c r="B6320" s="58" t="s">
        <v>45</v>
      </c>
      <c r="C6320" s="58" t="str">
        <f>VLOOKUP(B6320,lookup!A:C,3,FALSE)</f>
        <v>Non Metropolitan Fire Authorities</v>
      </c>
      <c r="D6320" s="58" t="str">
        <f>VLOOKUP(B6320,lookup!A:D,4,FALSE)</f>
        <v>E31000016</v>
      </c>
      <c r="E6320" s="32" t="s">
        <v>1087</v>
      </c>
      <c r="F6320" s="58" t="s">
        <v>150</v>
      </c>
      <c r="G6320" s="59">
        <v>1</v>
      </c>
      <c r="H6320" s="145"/>
      <c r="I6320" s="144">
        <v>1</v>
      </c>
      <c r="J6320" s="146">
        <f t="shared" si="75"/>
        <v>0</v>
      </c>
    </row>
    <row r="6321" spans="1:10" x14ac:dyDescent="0.3">
      <c r="A6321" s="58">
        <v>2014</v>
      </c>
      <c r="B6321" s="58" t="s">
        <v>45</v>
      </c>
      <c r="C6321" s="58" t="str">
        <f>VLOOKUP(B6321,lookup!A:C,3,FALSE)</f>
        <v>Non Metropolitan Fire Authorities</v>
      </c>
      <c r="D6321" s="58" t="str">
        <f>VLOOKUP(B6321,lookup!A:D,4,FALSE)</f>
        <v>E31000016</v>
      </c>
      <c r="E6321" s="58" t="s">
        <v>176</v>
      </c>
      <c r="F6321" s="58" t="s">
        <v>150</v>
      </c>
      <c r="G6321" s="59">
        <v>3</v>
      </c>
      <c r="H6321" s="145"/>
      <c r="I6321" s="144">
        <v>3</v>
      </c>
      <c r="J6321" s="146">
        <f t="shared" si="75"/>
        <v>0</v>
      </c>
    </row>
    <row r="6322" spans="1:10" x14ac:dyDescent="0.3">
      <c r="A6322" s="58">
        <v>2014</v>
      </c>
      <c r="B6322" s="58" t="s">
        <v>48</v>
      </c>
      <c r="C6322" s="58" t="str">
        <f>VLOOKUP(B6322,lookup!A:C,3,FALSE)</f>
        <v>Metropolitan Fire Authorities</v>
      </c>
      <c r="D6322" s="58" t="str">
        <f>VLOOKUP(B6322,lookup!A:D,4,FALSE)</f>
        <v>E31000046</v>
      </c>
      <c r="E6322" s="58" t="s">
        <v>175</v>
      </c>
      <c r="F6322" s="58" t="s">
        <v>157</v>
      </c>
      <c r="G6322" s="59">
        <v>4581</v>
      </c>
      <c r="H6322" s="145"/>
      <c r="I6322" s="144">
        <v>4581</v>
      </c>
      <c r="J6322" s="146">
        <f t="shared" si="75"/>
        <v>0</v>
      </c>
    </row>
    <row r="6323" spans="1:10" x14ac:dyDescent="0.3">
      <c r="A6323" s="58">
        <v>2014</v>
      </c>
      <c r="B6323" s="58" t="s">
        <v>48</v>
      </c>
      <c r="C6323" s="58" t="str">
        <f>VLOOKUP(B6323,lookup!A:C,3,FALSE)</f>
        <v>Metropolitan Fire Authorities</v>
      </c>
      <c r="D6323" s="58" t="str">
        <f>VLOOKUP(B6323,lookup!A:D,4,FALSE)</f>
        <v>E31000046</v>
      </c>
      <c r="E6323" s="58" t="s">
        <v>177</v>
      </c>
      <c r="F6323" s="58" t="s">
        <v>157</v>
      </c>
      <c r="G6323" s="59">
        <v>211</v>
      </c>
      <c r="H6323" s="145"/>
      <c r="I6323" s="144">
        <v>211</v>
      </c>
      <c r="J6323" s="146">
        <f t="shared" si="75"/>
        <v>0</v>
      </c>
    </row>
    <row r="6324" spans="1:10" x14ac:dyDescent="0.3">
      <c r="A6324" s="58">
        <v>2014</v>
      </c>
      <c r="B6324" s="58" t="s">
        <v>48</v>
      </c>
      <c r="C6324" s="58" t="str">
        <f>VLOOKUP(B6324,lookup!A:C,3,FALSE)</f>
        <v>Metropolitan Fire Authorities</v>
      </c>
      <c r="D6324" s="58" t="str">
        <f>VLOOKUP(B6324,lookup!A:D,4,FALSE)</f>
        <v>E31000046</v>
      </c>
      <c r="E6324" s="58" t="s">
        <v>178</v>
      </c>
      <c r="F6324" s="58" t="s">
        <v>157</v>
      </c>
      <c r="G6324" s="59">
        <v>60</v>
      </c>
      <c r="H6324" s="145"/>
      <c r="I6324" s="144">
        <v>60</v>
      </c>
      <c r="J6324" s="146">
        <f t="shared" si="75"/>
        <v>0</v>
      </c>
    </row>
    <row r="6325" spans="1:10" x14ac:dyDescent="0.3">
      <c r="A6325" s="58">
        <v>2014</v>
      </c>
      <c r="B6325" s="58" t="s">
        <v>48</v>
      </c>
      <c r="C6325" s="58" t="str">
        <f>VLOOKUP(B6325,lookup!A:C,3,FALSE)</f>
        <v>Metropolitan Fire Authorities</v>
      </c>
      <c r="D6325" s="58" t="str">
        <f>VLOOKUP(B6325,lookup!A:D,4,FALSE)</f>
        <v>E31000046</v>
      </c>
      <c r="E6325" s="58" t="s">
        <v>179</v>
      </c>
      <c r="F6325" s="58" t="s">
        <v>157</v>
      </c>
      <c r="G6325" s="59">
        <v>292</v>
      </c>
      <c r="H6325" s="145"/>
      <c r="I6325" s="144">
        <v>292</v>
      </c>
      <c r="J6325" s="146">
        <f t="shared" si="75"/>
        <v>0</v>
      </c>
    </row>
    <row r="6326" spans="1:10" x14ac:dyDescent="0.3">
      <c r="A6326" s="58">
        <v>2014</v>
      </c>
      <c r="B6326" s="58" t="s">
        <v>48</v>
      </c>
      <c r="C6326" s="58" t="str">
        <f>VLOOKUP(B6326,lookup!A:C,3,FALSE)</f>
        <v>Metropolitan Fire Authorities</v>
      </c>
      <c r="D6326" s="58" t="str">
        <f>VLOOKUP(B6326,lookup!A:D,4,FALSE)</f>
        <v>E31000046</v>
      </c>
      <c r="E6326" s="32" t="s">
        <v>1087</v>
      </c>
      <c r="F6326" s="58" t="s">
        <v>157</v>
      </c>
      <c r="G6326" s="59">
        <v>86</v>
      </c>
      <c r="H6326" s="145"/>
      <c r="I6326" s="144">
        <v>86</v>
      </c>
      <c r="J6326" s="146">
        <f t="shared" si="75"/>
        <v>0</v>
      </c>
    </row>
    <row r="6327" spans="1:10" x14ac:dyDescent="0.3">
      <c r="A6327" s="58">
        <v>2014</v>
      </c>
      <c r="B6327" s="58" t="s">
        <v>48</v>
      </c>
      <c r="C6327" s="58" t="str">
        <f>VLOOKUP(B6327,lookup!A:C,3,FALSE)</f>
        <v>Metropolitan Fire Authorities</v>
      </c>
      <c r="D6327" s="58" t="str">
        <f>VLOOKUP(B6327,lookup!A:D,4,FALSE)</f>
        <v>E31000046</v>
      </c>
      <c r="E6327" s="58" t="s">
        <v>176</v>
      </c>
      <c r="F6327" s="58" t="s">
        <v>157</v>
      </c>
      <c r="G6327" s="59">
        <v>107</v>
      </c>
      <c r="H6327" s="145"/>
      <c r="I6327" s="144">
        <v>107</v>
      </c>
      <c r="J6327" s="146">
        <f t="shared" si="75"/>
        <v>0</v>
      </c>
    </row>
    <row r="6328" spans="1:10" x14ac:dyDescent="0.3">
      <c r="A6328" s="58">
        <v>2014</v>
      </c>
      <c r="B6328" s="58" t="s">
        <v>48</v>
      </c>
      <c r="C6328" s="58" t="str">
        <f>VLOOKUP(B6328,lookup!A:C,3,FALSE)</f>
        <v>Metropolitan Fire Authorities</v>
      </c>
      <c r="D6328" s="58" t="str">
        <f>VLOOKUP(B6328,lookup!A:D,4,FALSE)</f>
        <v>E31000046</v>
      </c>
      <c r="E6328" s="58" t="s">
        <v>175</v>
      </c>
      <c r="F6328" s="58" t="s">
        <v>158</v>
      </c>
      <c r="G6328" s="59">
        <v>0</v>
      </c>
      <c r="H6328" s="145"/>
      <c r="I6328" s="144">
        <v>0</v>
      </c>
      <c r="J6328" s="146">
        <f t="shared" si="75"/>
        <v>0</v>
      </c>
    </row>
    <row r="6329" spans="1:10" x14ac:dyDescent="0.3">
      <c r="A6329" s="58">
        <v>2014</v>
      </c>
      <c r="B6329" s="58" t="s">
        <v>48</v>
      </c>
      <c r="C6329" s="58" t="str">
        <f>VLOOKUP(B6329,lookup!A:C,3,FALSE)</f>
        <v>Metropolitan Fire Authorities</v>
      </c>
      <c r="D6329" s="58" t="str">
        <f>VLOOKUP(B6329,lookup!A:D,4,FALSE)</f>
        <v>E31000046</v>
      </c>
      <c r="E6329" s="58" t="s">
        <v>177</v>
      </c>
      <c r="F6329" s="58" t="s">
        <v>158</v>
      </c>
      <c r="G6329" s="59">
        <v>0</v>
      </c>
      <c r="H6329" s="145"/>
      <c r="I6329" s="144">
        <v>0</v>
      </c>
      <c r="J6329" s="146">
        <f t="shared" si="75"/>
        <v>0</v>
      </c>
    </row>
    <row r="6330" spans="1:10" x14ac:dyDescent="0.3">
      <c r="A6330" s="58">
        <v>2014</v>
      </c>
      <c r="B6330" s="58" t="s">
        <v>48</v>
      </c>
      <c r="C6330" s="58" t="str">
        <f>VLOOKUP(B6330,lookup!A:C,3,FALSE)</f>
        <v>Metropolitan Fire Authorities</v>
      </c>
      <c r="D6330" s="58" t="str">
        <f>VLOOKUP(B6330,lookup!A:D,4,FALSE)</f>
        <v>E31000046</v>
      </c>
      <c r="E6330" s="58" t="s">
        <v>178</v>
      </c>
      <c r="F6330" s="58" t="s">
        <v>158</v>
      </c>
      <c r="G6330" s="59">
        <v>0</v>
      </c>
      <c r="H6330" s="145"/>
      <c r="I6330" s="144">
        <v>0</v>
      </c>
      <c r="J6330" s="146">
        <f t="shared" si="75"/>
        <v>0</v>
      </c>
    </row>
    <row r="6331" spans="1:10" x14ac:dyDescent="0.3">
      <c r="A6331" s="58">
        <v>2014</v>
      </c>
      <c r="B6331" s="58" t="s">
        <v>48</v>
      </c>
      <c r="C6331" s="58" t="str">
        <f>VLOOKUP(B6331,lookup!A:C,3,FALSE)</f>
        <v>Metropolitan Fire Authorities</v>
      </c>
      <c r="D6331" s="58" t="str">
        <f>VLOOKUP(B6331,lookup!A:D,4,FALSE)</f>
        <v>E31000046</v>
      </c>
      <c r="E6331" s="58" t="s">
        <v>179</v>
      </c>
      <c r="F6331" s="58" t="s">
        <v>158</v>
      </c>
      <c r="G6331" s="59">
        <v>0</v>
      </c>
      <c r="H6331" s="145"/>
      <c r="I6331" s="144">
        <v>0</v>
      </c>
      <c r="J6331" s="146">
        <f t="shared" si="75"/>
        <v>0</v>
      </c>
    </row>
    <row r="6332" spans="1:10" x14ac:dyDescent="0.3">
      <c r="A6332" s="58">
        <v>2014</v>
      </c>
      <c r="B6332" s="58" t="s">
        <v>48</v>
      </c>
      <c r="C6332" s="58" t="str">
        <f>VLOOKUP(B6332,lookup!A:C,3,FALSE)</f>
        <v>Metropolitan Fire Authorities</v>
      </c>
      <c r="D6332" s="58" t="str">
        <f>VLOOKUP(B6332,lookup!A:D,4,FALSE)</f>
        <v>E31000046</v>
      </c>
      <c r="E6332" s="32" t="s">
        <v>1087</v>
      </c>
      <c r="F6332" s="58" t="s">
        <v>158</v>
      </c>
      <c r="G6332" s="59">
        <v>0</v>
      </c>
      <c r="H6332" s="145"/>
      <c r="I6332" s="144">
        <v>0</v>
      </c>
      <c r="J6332" s="146">
        <f t="shared" si="75"/>
        <v>0</v>
      </c>
    </row>
    <row r="6333" spans="1:10" x14ac:dyDescent="0.3">
      <c r="A6333" s="58">
        <v>2014</v>
      </c>
      <c r="B6333" s="58" t="s">
        <v>48</v>
      </c>
      <c r="C6333" s="58" t="str">
        <f>VLOOKUP(B6333,lookup!A:C,3,FALSE)</f>
        <v>Metropolitan Fire Authorities</v>
      </c>
      <c r="D6333" s="58" t="str">
        <f>VLOOKUP(B6333,lookup!A:D,4,FALSE)</f>
        <v>E31000046</v>
      </c>
      <c r="E6333" s="58" t="s">
        <v>176</v>
      </c>
      <c r="F6333" s="58" t="s">
        <v>158</v>
      </c>
      <c r="G6333" s="59">
        <v>0</v>
      </c>
      <c r="H6333" s="145"/>
      <c r="I6333" s="144">
        <v>0</v>
      </c>
      <c r="J6333" s="146">
        <f t="shared" si="75"/>
        <v>0</v>
      </c>
    </row>
    <row r="6334" spans="1:10" x14ac:dyDescent="0.3">
      <c r="A6334" s="58">
        <v>2014</v>
      </c>
      <c r="B6334" s="58" t="s">
        <v>48</v>
      </c>
      <c r="C6334" s="58" t="str">
        <f>VLOOKUP(B6334,lookup!A:C,3,FALSE)</f>
        <v>Metropolitan Fire Authorities</v>
      </c>
      <c r="D6334" s="58" t="str">
        <f>VLOOKUP(B6334,lookup!A:D,4,FALSE)</f>
        <v>E31000046</v>
      </c>
      <c r="E6334" s="58" t="s">
        <v>175</v>
      </c>
      <c r="F6334" s="58" t="s">
        <v>149</v>
      </c>
      <c r="G6334" s="59">
        <v>98</v>
      </c>
      <c r="H6334" s="145"/>
      <c r="I6334" s="144">
        <v>98</v>
      </c>
      <c r="J6334" s="146">
        <f t="shared" si="75"/>
        <v>0</v>
      </c>
    </row>
    <row r="6335" spans="1:10" x14ac:dyDescent="0.3">
      <c r="A6335" s="58">
        <v>2014</v>
      </c>
      <c r="B6335" s="58" t="s">
        <v>48</v>
      </c>
      <c r="C6335" s="58" t="str">
        <f>VLOOKUP(B6335,lookup!A:C,3,FALSE)</f>
        <v>Metropolitan Fire Authorities</v>
      </c>
      <c r="D6335" s="58" t="str">
        <f>VLOOKUP(B6335,lookup!A:D,4,FALSE)</f>
        <v>E31000046</v>
      </c>
      <c r="E6335" s="58" t="s">
        <v>177</v>
      </c>
      <c r="F6335" s="58" t="s">
        <v>149</v>
      </c>
      <c r="G6335" s="59">
        <v>5</v>
      </c>
      <c r="H6335" s="145"/>
      <c r="I6335" s="144">
        <v>5</v>
      </c>
      <c r="J6335" s="146">
        <f t="shared" si="75"/>
        <v>0</v>
      </c>
    </row>
    <row r="6336" spans="1:10" x14ac:dyDescent="0.3">
      <c r="A6336" s="58">
        <v>2014</v>
      </c>
      <c r="B6336" s="58" t="s">
        <v>48</v>
      </c>
      <c r="C6336" s="58" t="str">
        <f>VLOOKUP(B6336,lookup!A:C,3,FALSE)</f>
        <v>Metropolitan Fire Authorities</v>
      </c>
      <c r="D6336" s="58" t="str">
        <f>VLOOKUP(B6336,lookup!A:D,4,FALSE)</f>
        <v>E31000046</v>
      </c>
      <c r="E6336" s="58" t="s">
        <v>178</v>
      </c>
      <c r="F6336" s="58" t="s">
        <v>149</v>
      </c>
      <c r="G6336" s="59">
        <v>0</v>
      </c>
      <c r="H6336" s="145"/>
      <c r="I6336" s="144">
        <v>0</v>
      </c>
      <c r="J6336" s="146">
        <f t="shared" si="75"/>
        <v>0</v>
      </c>
    </row>
    <row r="6337" spans="1:10" x14ac:dyDescent="0.3">
      <c r="A6337" s="58">
        <v>2014</v>
      </c>
      <c r="B6337" s="58" t="s">
        <v>48</v>
      </c>
      <c r="C6337" s="58" t="str">
        <f>VLOOKUP(B6337,lookup!A:C,3,FALSE)</f>
        <v>Metropolitan Fire Authorities</v>
      </c>
      <c r="D6337" s="58" t="str">
        <f>VLOOKUP(B6337,lookup!A:D,4,FALSE)</f>
        <v>E31000046</v>
      </c>
      <c r="E6337" s="58" t="s">
        <v>179</v>
      </c>
      <c r="F6337" s="58" t="s">
        <v>149</v>
      </c>
      <c r="G6337" s="59">
        <v>3</v>
      </c>
      <c r="H6337" s="145"/>
      <c r="I6337" s="144">
        <v>3</v>
      </c>
      <c r="J6337" s="146">
        <f t="shared" si="75"/>
        <v>0</v>
      </c>
    </row>
    <row r="6338" spans="1:10" x14ac:dyDescent="0.3">
      <c r="A6338" s="58">
        <v>2014</v>
      </c>
      <c r="B6338" s="58" t="s">
        <v>48</v>
      </c>
      <c r="C6338" s="58" t="str">
        <f>VLOOKUP(B6338,lookup!A:C,3,FALSE)</f>
        <v>Metropolitan Fire Authorities</v>
      </c>
      <c r="D6338" s="58" t="str">
        <f>VLOOKUP(B6338,lookup!A:D,4,FALSE)</f>
        <v>E31000046</v>
      </c>
      <c r="E6338" s="32" t="s">
        <v>1087</v>
      </c>
      <c r="F6338" s="58" t="s">
        <v>149</v>
      </c>
      <c r="G6338" s="59">
        <v>3</v>
      </c>
      <c r="H6338" s="145"/>
      <c r="I6338" s="144">
        <v>3</v>
      </c>
      <c r="J6338" s="146">
        <f t="shared" si="75"/>
        <v>0</v>
      </c>
    </row>
    <row r="6339" spans="1:10" x14ac:dyDescent="0.3">
      <c r="A6339" s="58">
        <v>2014</v>
      </c>
      <c r="B6339" s="58" t="s">
        <v>48</v>
      </c>
      <c r="C6339" s="58" t="str">
        <f>VLOOKUP(B6339,lookup!A:C,3,FALSE)</f>
        <v>Metropolitan Fire Authorities</v>
      </c>
      <c r="D6339" s="58" t="str">
        <f>VLOOKUP(B6339,lookup!A:D,4,FALSE)</f>
        <v>E31000046</v>
      </c>
      <c r="E6339" s="58" t="s">
        <v>176</v>
      </c>
      <c r="F6339" s="58" t="s">
        <v>149</v>
      </c>
      <c r="G6339" s="59">
        <v>4</v>
      </c>
      <c r="H6339" s="145"/>
      <c r="I6339" s="144">
        <v>4</v>
      </c>
      <c r="J6339" s="146">
        <f t="shared" ref="J6339:J6402" si="76">G6339-I6339</f>
        <v>0</v>
      </c>
    </row>
    <row r="6340" spans="1:10" x14ac:dyDescent="0.3">
      <c r="A6340" s="58">
        <v>2014</v>
      </c>
      <c r="B6340" s="58" t="s">
        <v>48</v>
      </c>
      <c r="C6340" s="58" t="str">
        <f>VLOOKUP(B6340,lookup!A:C,3,FALSE)</f>
        <v>Metropolitan Fire Authorities</v>
      </c>
      <c r="D6340" s="58" t="str">
        <f>VLOOKUP(B6340,lookup!A:D,4,FALSE)</f>
        <v>E31000046</v>
      </c>
      <c r="E6340" s="58" t="s">
        <v>175</v>
      </c>
      <c r="F6340" s="58" t="s">
        <v>150</v>
      </c>
      <c r="G6340" s="59">
        <v>603</v>
      </c>
      <c r="H6340" s="145"/>
      <c r="I6340" s="144">
        <v>603</v>
      </c>
      <c r="J6340" s="146">
        <f t="shared" si="76"/>
        <v>0</v>
      </c>
    </row>
    <row r="6341" spans="1:10" x14ac:dyDescent="0.3">
      <c r="A6341" s="58">
        <v>2014</v>
      </c>
      <c r="B6341" s="58" t="s">
        <v>48</v>
      </c>
      <c r="C6341" s="58" t="str">
        <f>VLOOKUP(B6341,lookup!A:C,3,FALSE)</f>
        <v>Metropolitan Fire Authorities</v>
      </c>
      <c r="D6341" s="58" t="str">
        <f>VLOOKUP(B6341,lookup!A:D,4,FALSE)</f>
        <v>E31000046</v>
      </c>
      <c r="E6341" s="58" t="s">
        <v>177</v>
      </c>
      <c r="F6341" s="58" t="s">
        <v>150</v>
      </c>
      <c r="G6341" s="59">
        <v>21</v>
      </c>
      <c r="H6341" s="145"/>
      <c r="I6341" s="144">
        <v>21</v>
      </c>
      <c r="J6341" s="146">
        <f t="shared" si="76"/>
        <v>0</v>
      </c>
    </row>
    <row r="6342" spans="1:10" x14ac:dyDescent="0.3">
      <c r="A6342" s="58">
        <v>2014</v>
      </c>
      <c r="B6342" s="58" t="s">
        <v>48</v>
      </c>
      <c r="C6342" s="58" t="str">
        <f>VLOOKUP(B6342,lookup!A:C,3,FALSE)</f>
        <v>Metropolitan Fire Authorities</v>
      </c>
      <c r="D6342" s="58" t="str">
        <f>VLOOKUP(B6342,lookup!A:D,4,FALSE)</f>
        <v>E31000046</v>
      </c>
      <c r="E6342" s="58" t="s">
        <v>178</v>
      </c>
      <c r="F6342" s="58" t="s">
        <v>150</v>
      </c>
      <c r="G6342" s="59">
        <v>59</v>
      </c>
      <c r="H6342" s="145"/>
      <c r="I6342" s="144">
        <v>59</v>
      </c>
      <c r="J6342" s="146">
        <f t="shared" si="76"/>
        <v>0</v>
      </c>
    </row>
    <row r="6343" spans="1:10" x14ac:dyDescent="0.3">
      <c r="A6343" s="58">
        <v>2014</v>
      </c>
      <c r="B6343" s="58" t="s">
        <v>48</v>
      </c>
      <c r="C6343" s="58" t="str">
        <f>VLOOKUP(B6343,lookup!A:C,3,FALSE)</f>
        <v>Metropolitan Fire Authorities</v>
      </c>
      <c r="D6343" s="58" t="str">
        <f>VLOOKUP(B6343,lookup!A:D,4,FALSE)</f>
        <v>E31000046</v>
      </c>
      <c r="E6343" s="58" t="s">
        <v>179</v>
      </c>
      <c r="F6343" s="58" t="s">
        <v>150</v>
      </c>
      <c r="G6343" s="59">
        <v>118</v>
      </c>
      <c r="H6343" s="145"/>
      <c r="I6343" s="144">
        <v>118</v>
      </c>
      <c r="J6343" s="146">
        <f t="shared" si="76"/>
        <v>0</v>
      </c>
    </row>
    <row r="6344" spans="1:10" x14ac:dyDescent="0.3">
      <c r="A6344" s="58">
        <v>2014</v>
      </c>
      <c r="B6344" s="58" t="s">
        <v>48</v>
      </c>
      <c r="C6344" s="58" t="str">
        <f>VLOOKUP(B6344,lookup!A:C,3,FALSE)</f>
        <v>Metropolitan Fire Authorities</v>
      </c>
      <c r="D6344" s="58" t="str">
        <f>VLOOKUP(B6344,lookup!A:D,4,FALSE)</f>
        <v>E31000046</v>
      </c>
      <c r="E6344" s="32" t="s">
        <v>1087</v>
      </c>
      <c r="F6344" s="58" t="s">
        <v>150</v>
      </c>
      <c r="G6344" s="59">
        <v>18</v>
      </c>
      <c r="H6344" s="145"/>
      <c r="I6344" s="144">
        <v>18</v>
      </c>
      <c r="J6344" s="146">
        <f t="shared" si="76"/>
        <v>0</v>
      </c>
    </row>
    <row r="6345" spans="1:10" x14ac:dyDescent="0.3">
      <c r="A6345" s="58">
        <v>2014</v>
      </c>
      <c r="B6345" s="58" t="s">
        <v>48</v>
      </c>
      <c r="C6345" s="58" t="str">
        <f>VLOOKUP(B6345,lookup!A:C,3,FALSE)</f>
        <v>Metropolitan Fire Authorities</v>
      </c>
      <c r="D6345" s="58" t="str">
        <f>VLOOKUP(B6345,lookup!A:D,4,FALSE)</f>
        <v>E31000046</v>
      </c>
      <c r="E6345" s="58" t="s">
        <v>176</v>
      </c>
      <c r="F6345" s="58" t="s">
        <v>150</v>
      </c>
      <c r="G6345" s="59">
        <v>5</v>
      </c>
      <c r="H6345" s="145"/>
      <c r="I6345" s="144">
        <v>5</v>
      </c>
      <c r="J6345" s="146">
        <f t="shared" si="76"/>
        <v>0</v>
      </c>
    </row>
    <row r="6346" spans="1:10" x14ac:dyDescent="0.3">
      <c r="A6346" s="58">
        <v>2014</v>
      </c>
      <c r="B6346" s="58" t="s">
        <v>51</v>
      </c>
      <c r="C6346" s="58" t="str">
        <f>VLOOKUP(B6346,lookup!A:C,3,FALSE)</f>
        <v>Metropolitan Fire Authorities</v>
      </c>
      <c r="D6346" s="58" t="str">
        <f>VLOOKUP(B6346,lookup!A:D,4,FALSE)</f>
        <v>E31000040</v>
      </c>
      <c r="E6346" s="58" t="s">
        <v>175</v>
      </c>
      <c r="F6346" s="58" t="s">
        <v>157</v>
      </c>
      <c r="G6346" s="59">
        <v>1409</v>
      </c>
      <c r="H6346" s="145"/>
      <c r="I6346" s="144">
        <v>1409</v>
      </c>
      <c r="J6346" s="146">
        <f t="shared" si="76"/>
        <v>0</v>
      </c>
    </row>
    <row r="6347" spans="1:10" x14ac:dyDescent="0.3">
      <c r="A6347" s="58">
        <v>2014</v>
      </c>
      <c r="B6347" s="58" t="s">
        <v>51</v>
      </c>
      <c r="C6347" s="58" t="str">
        <f>VLOOKUP(B6347,lookup!A:C,3,FALSE)</f>
        <v>Metropolitan Fire Authorities</v>
      </c>
      <c r="D6347" s="58" t="str">
        <f>VLOOKUP(B6347,lookup!A:D,4,FALSE)</f>
        <v>E31000040</v>
      </c>
      <c r="E6347" s="58" t="s">
        <v>177</v>
      </c>
      <c r="F6347" s="58" t="s">
        <v>157</v>
      </c>
      <c r="G6347" s="59">
        <v>18</v>
      </c>
      <c r="H6347" s="145"/>
      <c r="I6347" s="144">
        <v>18</v>
      </c>
      <c r="J6347" s="146">
        <f t="shared" si="76"/>
        <v>0</v>
      </c>
    </row>
    <row r="6348" spans="1:10" x14ac:dyDescent="0.3">
      <c r="A6348" s="58">
        <v>2014</v>
      </c>
      <c r="B6348" s="58" t="s">
        <v>51</v>
      </c>
      <c r="C6348" s="58" t="str">
        <f>VLOOKUP(B6348,lookup!A:C,3,FALSE)</f>
        <v>Metropolitan Fire Authorities</v>
      </c>
      <c r="D6348" s="58" t="str">
        <f>VLOOKUP(B6348,lookup!A:D,4,FALSE)</f>
        <v>E31000040</v>
      </c>
      <c r="E6348" s="58" t="s">
        <v>178</v>
      </c>
      <c r="F6348" s="58" t="s">
        <v>157</v>
      </c>
      <c r="G6348" s="59">
        <v>9</v>
      </c>
      <c r="H6348" s="145"/>
      <c r="I6348" s="144">
        <v>9</v>
      </c>
      <c r="J6348" s="146">
        <f t="shared" si="76"/>
        <v>0</v>
      </c>
    </row>
    <row r="6349" spans="1:10" x14ac:dyDescent="0.3">
      <c r="A6349" s="58">
        <v>2014</v>
      </c>
      <c r="B6349" s="58" t="s">
        <v>51</v>
      </c>
      <c r="C6349" s="58" t="str">
        <f>VLOOKUP(B6349,lookup!A:C,3,FALSE)</f>
        <v>Metropolitan Fire Authorities</v>
      </c>
      <c r="D6349" s="58" t="str">
        <f>VLOOKUP(B6349,lookup!A:D,4,FALSE)</f>
        <v>E31000040</v>
      </c>
      <c r="E6349" s="58" t="s">
        <v>179</v>
      </c>
      <c r="F6349" s="58" t="s">
        <v>157</v>
      </c>
      <c r="G6349" s="59">
        <v>14</v>
      </c>
      <c r="H6349" s="145"/>
      <c r="I6349" s="144">
        <v>14</v>
      </c>
      <c r="J6349" s="146">
        <f t="shared" si="76"/>
        <v>0</v>
      </c>
    </row>
    <row r="6350" spans="1:10" x14ac:dyDescent="0.3">
      <c r="A6350" s="58">
        <v>2014</v>
      </c>
      <c r="B6350" s="58" t="s">
        <v>51</v>
      </c>
      <c r="C6350" s="58" t="str">
        <f>VLOOKUP(B6350,lookup!A:C,3,FALSE)</f>
        <v>Metropolitan Fire Authorities</v>
      </c>
      <c r="D6350" s="58" t="str">
        <f>VLOOKUP(B6350,lookup!A:D,4,FALSE)</f>
        <v>E31000040</v>
      </c>
      <c r="E6350" s="32" t="s">
        <v>1087</v>
      </c>
      <c r="F6350" s="58" t="s">
        <v>157</v>
      </c>
      <c r="G6350" s="59">
        <v>0</v>
      </c>
      <c r="H6350" s="145"/>
      <c r="I6350" s="144">
        <v>0</v>
      </c>
      <c r="J6350" s="146">
        <f t="shared" si="76"/>
        <v>0</v>
      </c>
    </row>
    <row r="6351" spans="1:10" x14ac:dyDescent="0.3">
      <c r="A6351" s="58">
        <v>2014</v>
      </c>
      <c r="B6351" s="58" t="s">
        <v>51</v>
      </c>
      <c r="C6351" s="58" t="str">
        <f>VLOOKUP(B6351,lookup!A:C,3,FALSE)</f>
        <v>Metropolitan Fire Authorities</v>
      </c>
      <c r="D6351" s="58" t="str">
        <f>VLOOKUP(B6351,lookup!A:D,4,FALSE)</f>
        <v>E31000040</v>
      </c>
      <c r="E6351" s="58" t="s">
        <v>176</v>
      </c>
      <c r="F6351" s="58" t="s">
        <v>157</v>
      </c>
      <c r="G6351" s="59">
        <v>53</v>
      </c>
      <c r="H6351" s="145"/>
      <c r="I6351" s="144">
        <v>53</v>
      </c>
      <c r="J6351" s="146">
        <f t="shared" si="76"/>
        <v>0</v>
      </c>
    </row>
    <row r="6352" spans="1:10" x14ac:dyDescent="0.3">
      <c r="A6352" s="58">
        <v>2014</v>
      </c>
      <c r="B6352" s="58" t="s">
        <v>51</v>
      </c>
      <c r="C6352" s="58" t="str">
        <f>VLOOKUP(B6352,lookup!A:C,3,FALSE)</f>
        <v>Metropolitan Fire Authorities</v>
      </c>
      <c r="D6352" s="58" t="str">
        <f>VLOOKUP(B6352,lookup!A:D,4,FALSE)</f>
        <v>E31000040</v>
      </c>
      <c r="E6352" s="58" t="s">
        <v>175</v>
      </c>
      <c r="F6352" s="58" t="s">
        <v>158</v>
      </c>
      <c r="G6352" s="59">
        <v>37</v>
      </c>
      <c r="H6352" s="145"/>
      <c r="I6352" s="144">
        <v>37</v>
      </c>
      <c r="J6352" s="146">
        <f t="shared" si="76"/>
        <v>0</v>
      </c>
    </row>
    <row r="6353" spans="1:10" x14ac:dyDescent="0.3">
      <c r="A6353" s="58">
        <v>2014</v>
      </c>
      <c r="B6353" s="58" t="s">
        <v>51</v>
      </c>
      <c r="C6353" s="58" t="str">
        <f>VLOOKUP(B6353,lookup!A:C,3,FALSE)</f>
        <v>Metropolitan Fire Authorities</v>
      </c>
      <c r="D6353" s="58" t="str">
        <f>VLOOKUP(B6353,lookup!A:D,4,FALSE)</f>
        <v>E31000040</v>
      </c>
      <c r="E6353" s="58" t="s">
        <v>177</v>
      </c>
      <c r="F6353" s="58" t="s">
        <v>158</v>
      </c>
      <c r="G6353" s="59">
        <v>1</v>
      </c>
      <c r="H6353" s="145"/>
      <c r="I6353" s="144">
        <v>1</v>
      </c>
      <c r="J6353" s="146">
        <f t="shared" si="76"/>
        <v>0</v>
      </c>
    </row>
    <row r="6354" spans="1:10" x14ac:dyDescent="0.3">
      <c r="A6354" s="58">
        <v>2014</v>
      </c>
      <c r="B6354" s="58" t="s">
        <v>51</v>
      </c>
      <c r="C6354" s="58" t="str">
        <f>VLOOKUP(B6354,lookup!A:C,3,FALSE)</f>
        <v>Metropolitan Fire Authorities</v>
      </c>
      <c r="D6354" s="58" t="str">
        <f>VLOOKUP(B6354,lookup!A:D,4,FALSE)</f>
        <v>E31000040</v>
      </c>
      <c r="E6354" s="58" t="s">
        <v>178</v>
      </c>
      <c r="F6354" s="58" t="s">
        <v>158</v>
      </c>
      <c r="G6354" s="59">
        <v>0</v>
      </c>
      <c r="H6354" s="145"/>
      <c r="I6354" s="144">
        <v>0</v>
      </c>
      <c r="J6354" s="146">
        <f t="shared" si="76"/>
        <v>0</v>
      </c>
    </row>
    <row r="6355" spans="1:10" x14ac:dyDescent="0.3">
      <c r="A6355" s="58">
        <v>2014</v>
      </c>
      <c r="B6355" s="58" t="s">
        <v>51</v>
      </c>
      <c r="C6355" s="58" t="str">
        <f>VLOOKUP(B6355,lookup!A:C,3,FALSE)</f>
        <v>Metropolitan Fire Authorities</v>
      </c>
      <c r="D6355" s="58" t="str">
        <f>VLOOKUP(B6355,lookup!A:D,4,FALSE)</f>
        <v>E31000040</v>
      </c>
      <c r="E6355" s="58" t="s">
        <v>179</v>
      </c>
      <c r="F6355" s="58" t="s">
        <v>158</v>
      </c>
      <c r="G6355" s="59">
        <v>0</v>
      </c>
      <c r="H6355" s="145"/>
      <c r="I6355" s="144">
        <v>0</v>
      </c>
      <c r="J6355" s="146">
        <f t="shared" si="76"/>
        <v>0</v>
      </c>
    </row>
    <row r="6356" spans="1:10" x14ac:dyDescent="0.3">
      <c r="A6356" s="58">
        <v>2014</v>
      </c>
      <c r="B6356" s="58" t="s">
        <v>51</v>
      </c>
      <c r="C6356" s="58" t="str">
        <f>VLOOKUP(B6356,lookup!A:C,3,FALSE)</f>
        <v>Metropolitan Fire Authorities</v>
      </c>
      <c r="D6356" s="58" t="str">
        <f>VLOOKUP(B6356,lookup!A:D,4,FALSE)</f>
        <v>E31000040</v>
      </c>
      <c r="E6356" s="32" t="s">
        <v>1087</v>
      </c>
      <c r="F6356" s="58" t="s">
        <v>158</v>
      </c>
      <c r="G6356" s="59">
        <v>0</v>
      </c>
      <c r="H6356" s="145"/>
      <c r="I6356" s="144">
        <v>0</v>
      </c>
      <c r="J6356" s="146">
        <f t="shared" si="76"/>
        <v>0</v>
      </c>
    </row>
    <row r="6357" spans="1:10" x14ac:dyDescent="0.3">
      <c r="A6357" s="58">
        <v>2014</v>
      </c>
      <c r="B6357" s="58" t="s">
        <v>51</v>
      </c>
      <c r="C6357" s="58" t="str">
        <f>VLOOKUP(B6357,lookup!A:C,3,FALSE)</f>
        <v>Metropolitan Fire Authorities</v>
      </c>
      <c r="D6357" s="58" t="str">
        <f>VLOOKUP(B6357,lookup!A:D,4,FALSE)</f>
        <v>E31000040</v>
      </c>
      <c r="E6357" s="58" t="s">
        <v>176</v>
      </c>
      <c r="F6357" s="58" t="s">
        <v>158</v>
      </c>
      <c r="G6357" s="59">
        <v>0</v>
      </c>
      <c r="H6357" s="145"/>
      <c r="I6357" s="144">
        <v>0</v>
      </c>
      <c r="J6357" s="146">
        <f t="shared" si="76"/>
        <v>0</v>
      </c>
    </row>
    <row r="6358" spans="1:10" x14ac:dyDescent="0.3">
      <c r="A6358" s="58">
        <v>2014</v>
      </c>
      <c r="B6358" s="58" t="s">
        <v>51</v>
      </c>
      <c r="C6358" s="58" t="str">
        <f>VLOOKUP(B6358,lookup!A:C,3,FALSE)</f>
        <v>Metropolitan Fire Authorities</v>
      </c>
      <c r="D6358" s="58" t="str">
        <f>VLOOKUP(B6358,lookup!A:D,4,FALSE)</f>
        <v>E31000040</v>
      </c>
      <c r="E6358" s="58" t="s">
        <v>175</v>
      </c>
      <c r="F6358" s="58" t="s">
        <v>149</v>
      </c>
      <c r="G6358" s="59">
        <v>46</v>
      </c>
      <c r="H6358" s="145"/>
      <c r="I6358" s="144">
        <v>46</v>
      </c>
      <c r="J6358" s="146">
        <f t="shared" si="76"/>
        <v>0</v>
      </c>
    </row>
    <row r="6359" spans="1:10" x14ac:dyDescent="0.3">
      <c r="A6359" s="58">
        <v>2014</v>
      </c>
      <c r="B6359" s="58" t="s">
        <v>51</v>
      </c>
      <c r="C6359" s="58" t="str">
        <f>VLOOKUP(B6359,lookup!A:C,3,FALSE)</f>
        <v>Metropolitan Fire Authorities</v>
      </c>
      <c r="D6359" s="58" t="str">
        <f>VLOOKUP(B6359,lookup!A:D,4,FALSE)</f>
        <v>E31000040</v>
      </c>
      <c r="E6359" s="58" t="s">
        <v>177</v>
      </c>
      <c r="F6359" s="58" t="s">
        <v>149</v>
      </c>
      <c r="G6359" s="59">
        <v>1</v>
      </c>
      <c r="H6359" s="145"/>
      <c r="I6359" s="144">
        <v>1</v>
      </c>
      <c r="J6359" s="146">
        <f t="shared" si="76"/>
        <v>0</v>
      </c>
    </row>
    <row r="6360" spans="1:10" x14ac:dyDescent="0.3">
      <c r="A6360" s="58">
        <v>2014</v>
      </c>
      <c r="B6360" s="58" t="s">
        <v>51</v>
      </c>
      <c r="C6360" s="58" t="str">
        <f>VLOOKUP(B6360,lookup!A:C,3,FALSE)</f>
        <v>Metropolitan Fire Authorities</v>
      </c>
      <c r="D6360" s="58" t="str">
        <f>VLOOKUP(B6360,lookup!A:D,4,FALSE)</f>
        <v>E31000040</v>
      </c>
      <c r="E6360" s="58" t="s">
        <v>178</v>
      </c>
      <c r="F6360" s="58" t="s">
        <v>149</v>
      </c>
      <c r="G6360" s="59">
        <v>0</v>
      </c>
      <c r="H6360" s="145"/>
      <c r="I6360" s="144">
        <v>0</v>
      </c>
      <c r="J6360" s="146">
        <f t="shared" si="76"/>
        <v>0</v>
      </c>
    </row>
    <row r="6361" spans="1:10" x14ac:dyDescent="0.3">
      <c r="A6361" s="58">
        <v>2014</v>
      </c>
      <c r="B6361" s="58" t="s">
        <v>51</v>
      </c>
      <c r="C6361" s="58" t="str">
        <f>VLOOKUP(B6361,lookup!A:C,3,FALSE)</f>
        <v>Metropolitan Fire Authorities</v>
      </c>
      <c r="D6361" s="58" t="str">
        <f>VLOOKUP(B6361,lookup!A:D,4,FALSE)</f>
        <v>E31000040</v>
      </c>
      <c r="E6361" s="58" t="s">
        <v>179</v>
      </c>
      <c r="F6361" s="58" t="s">
        <v>149</v>
      </c>
      <c r="G6361" s="59">
        <v>0</v>
      </c>
      <c r="H6361" s="145"/>
      <c r="I6361" s="144">
        <v>0</v>
      </c>
      <c r="J6361" s="146">
        <f t="shared" si="76"/>
        <v>0</v>
      </c>
    </row>
    <row r="6362" spans="1:10" x14ac:dyDescent="0.3">
      <c r="A6362" s="58">
        <v>2014</v>
      </c>
      <c r="B6362" s="58" t="s">
        <v>51</v>
      </c>
      <c r="C6362" s="58" t="str">
        <f>VLOOKUP(B6362,lookup!A:C,3,FALSE)</f>
        <v>Metropolitan Fire Authorities</v>
      </c>
      <c r="D6362" s="58" t="str">
        <f>VLOOKUP(B6362,lookup!A:D,4,FALSE)</f>
        <v>E31000040</v>
      </c>
      <c r="E6362" s="32" t="s">
        <v>1087</v>
      </c>
      <c r="F6362" s="58" t="s">
        <v>149</v>
      </c>
      <c r="G6362" s="59">
        <v>0</v>
      </c>
      <c r="H6362" s="145"/>
      <c r="I6362" s="144">
        <v>0</v>
      </c>
      <c r="J6362" s="146">
        <f t="shared" si="76"/>
        <v>0</v>
      </c>
    </row>
    <row r="6363" spans="1:10" x14ac:dyDescent="0.3">
      <c r="A6363" s="58">
        <v>2014</v>
      </c>
      <c r="B6363" s="58" t="s">
        <v>51</v>
      </c>
      <c r="C6363" s="58" t="str">
        <f>VLOOKUP(B6363,lookup!A:C,3,FALSE)</f>
        <v>Metropolitan Fire Authorities</v>
      </c>
      <c r="D6363" s="58" t="str">
        <f>VLOOKUP(B6363,lookup!A:D,4,FALSE)</f>
        <v>E31000040</v>
      </c>
      <c r="E6363" s="58" t="s">
        <v>176</v>
      </c>
      <c r="F6363" s="58" t="s">
        <v>149</v>
      </c>
      <c r="G6363" s="59">
        <v>2</v>
      </c>
      <c r="H6363" s="145"/>
      <c r="I6363" s="144">
        <v>2</v>
      </c>
      <c r="J6363" s="146">
        <f t="shared" si="76"/>
        <v>0</v>
      </c>
    </row>
    <row r="6364" spans="1:10" x14ac:dyDescent="0.3">
      <c r="A6364" s="58">
        <v>2014</v>
      </c>
      <c r="B6364" s="58" t="s">
        <v>51</v>
      </c>
      <c r="C6364" s="58" t="str">
        <f>VLOOKUP(B6364,lookup!A:C,3,FALSE)</f>
        <v>Metropolitan Fire Authorities</v>
      </c>
      <c r="D6364" s="58" t="str">
        <f>VLOOKUP(B6364,lookup!A:D,4,FALSE)</f>
        <v>E31000040</v>
      </c>
      <c r="E6364" s="58" t="s">
        <v>175</v>
      </c>
      <c r="F6364" s="58" t="s">
        <v>150</v>
      </c>
      <c r="G6364" s="59">
        <v>399</v>
      </c>
      <c r="H6364" s="145"/>
      <c r="I6364" s="144">
        <v>399</v>
      </c>
      <c r="J6364" s="146">
        <f t="shared" si="76"/>
        <v>0</v>
      </c>
    </row>
    <row r="6365" spans="1:10" x14ac:dyDescent="0.3">
      <c r="A6365" s="58">
        <v>2014</v>
      </c>
      <c r="B6365" s="58" t="s">
        <v>51</v>
      </c>
      <c r="C6365" s="58" t="str">
        <f>VLOOKUP(B6365,lookup!A:C,3,FALSE)</f>
        <v>Metropolitan Fire Authorities</v>
      </c>
      <c r="D6365" s="58" t="str">
        <f>VLOOKUP(B6365,lookup!A:D,4,FALSE)</f>
        <v>E31000040</v>
      </c>
      <c r="E6365" s="58" t="s">
        <v>177</v>
      </c>
      <c r="F6365" s="58" t="s">
        <v>150</v>
      </c>
      <c r="G6365" s="59">
        <v>6</v>
      </c>
      <c r="H6365" s="145"/>
      <c r="I6365" s="144">
        <v>6</v>
      </c>
      <c r="J6365" s="146">
        <f t="shared" si="76"/>
        <v>0</v>
      </c>
    </row>
    <row r="6366" spans="1:10" x14ac:dyDescent="0.3">
      <c r="A6366" s="58">
        <v>2014</v>
      </c>
      <c r="B6366" s="58" t="s">
        <v>51</v>
      </c>
      <c r="C6366" s="58" t="str">
        <f>VLOOKUP(B6366,lookup!A:C,3,FALSE)</f>
        <v>Metropolitan Fire Authorities</v>
      </c>
      <c r="D6366" s="58" t="str">
        <f>VLOOKUP(B6366,lookup!A:D,4,FALSE)</f>
        <v>E31000040</v>
      </c>
      <c r="E6366" s="58" t="s">
        <v>178</v>
      </c>
      <c r="F6366" s="58" t="s">
        <v>150</v>
      </c>
      <c r="G6366" s="59">
        <v>6</v>
      </c>
      <c r="H6366" s="145"/>
      <c r="I6366" s="144">
        <v>6</v>
      </c>
      <c r="J6366" s="146">
        <f t="shared" si="76"/>
        <v>0</v>
      </c>
    </row>
    <row r="6367" spans="1:10" x14ac:dyDescent="0.3">
      <c r="A6367" s="58">
        <v>2014</v>
      </c>
      <c r="B6367" s="58" t="s">
        <v>51</v>
      </c>
      <c r="C6367" s="58" t="str">
        <f>VLOOKUP(B6367,lookup!A:C,3,FALSE)</f>
        <v>Metropolitan Fire Authorities</v>
      </c>
      <c r="D6367" s="58" t="str">
        <f>VLOOKUP(B6367,lookup!A:D,4,FALSE)</f>
        <v>E31000040</v>
      </c>
      <c r="E6367" s="58" t="s">
        <v>179</v>
      </c>
      <c r="F6367" s="58" t="s">
        <v>150</v>
      </c>
      <c r="G6367" s="59">
        <v>8</v>
      </c>
      <c r="H6367" s="145"/>
      <c r="I6367" s="144">
        <v>8</v>
      </c>
      <c r="J6367" s="146">
        <f t="shared" si="76"/>
        <v>0</v>
      </c>
    </row>
    <row r="6368" spans="1:10" x14ac:dyDescent="0.3">
      <c r="A6368" s="58">
        <v>2014</v>
      </c>
      <c r="B6368" s="58" t="s">
        <v>51</v>
      </c>
      <c r="C6368" s="58" t="str">
        <f>VLOOKUP(B6368,lookup!A:C,3,FALSE)</f>
        <v>Metropolitan Fire Authorities</v>
      </c>
      <c r="D6368" s="58" t="str">
        <f>VLOOKUP(B6368,lookup!A:D,4,FALSE)</f>
        <v>E31000040</v>
      </c>
      <c r="E6368" s="32" t="s">
        <v>1087</v>
      </c>
      <c r="F6368" s="58" t="s">
        <v>150</v>
      </c>
      <c r="G6368" s="59">
        <v>2</v>
      </c>
      <c r="H6368" s="145"/>
      <c r="I6368" s="144">
        <v>2</v>
      </c>
      <c r="J6368" s="146">
        <f t="shared" si="76"/>
        <v>0</v>
      </c>
    </row>
    <row r="6369" spans="1:10" x14ac:dyDescent="0.3">
      <c r="A6369" s="58">
        <v>2014</v>
      </c>
      <c r="B6369" s="58" t="s">
        <v>51</v>
      </c>
      <c r="C6369" s="58" t="str">
        <f>VLOOKUP(B6369,lookup!A:C,3,FALSE)</f>
        <v>Metropolitan Fire Authorities</v>
      </c>
      <c r="D6369" s="58" t="str">
        <f>VLOOKUP(B6369,lookup!A:D,4,FALSE)</f>
        <v>E31000040</v>
      </c>
      <c r="E6369" s="58" t="s">
        <v>176</v>
      </c>
      <c r="F6369" s="58" t="s">
        <v>150</v>
      </c>
      <c r="G6369" s="59">
        <v>45</v>
      </c>
      <c r="H6369" s="145"/>
      <c r="I6369" s="144">
        <v>45</v>
      </c>
      <c r="J6369" s="146">
        <f t="shared" si="76"/>
        <v>0</v>
      </c>
    </row>
    <row r="6370" spans="1:10" x14ac:dyDescent="0.3">
      <c r="A6370" s="58">
        <v>2014</v>
      </c>
      <c r="B6370" s="58" t="s">
        <v>54</v>
      </c>
      <c r="C6370" s="58" t="str">
        <f>VLOOKUP(B6370,lookup!A:C,3,FALSE)</f>
        <v>Non Metropolitan Fire Authorities</v>
      </c>
      <c r="D6370" s="58" t="str">
        <f>VLOOKUP(B6370,lookup!A:D,4,FALSE)</f>
        <v>E31000017</v>
      </c>
      <c r="E6370" s="58" t="s">
        <v>175</v>
      </c>
      <c r="F6370" s="58" t="s">
        <v>157</v>
      </c>
      <c r="G6370" s="59">
        <v>713</v>
      </c>
      <c r="H6370" s="145"/>
      <c r="I6370" s="144">
        <v>713</v>
      </c>
      <c r="J6370" s="146">
        <f t="shared" si="76"/>
        <v>0</v>
      </c>
    </row>
    <row r="6371" spans="1:10" x14ac:dyDescent="0.3">
      <c r="A6371" s="58">
        <v>2014</v>
      </c>
      <c r="B6371" s="58" t="s">
        <v>54</v>
      </c>
      <c r="C6371" s="58" t="str">
        <f>VLOOKUP(B6371,lookup!A:C,3,FALSE)</f>
        <v>Non Metropolitan Fire Authorities</v>
      </c>
      <c r="D6371" s="58" t="str">
        <f>VLOOKUP(B6371,lookup!A:D,4,FALSE)</f>
        <v>E31000017</v>
      </c>
      <c r="E6371" s="58" t="s">
        <v>177</v>
      </c>
      <c r="F6371" s="58" t="s">
        <v>157</v>
      </c>
      <c r="G6371" s="59">
        <v>5</v>
      </c>
      <c r="H6371" s="145"/>
      <c r="I6371" s="144">
        <v>5</v>
      </c>
      <c r="J6371" s="146">
        <f t="shared" si="76"/>
        <v>0</v>
      </c>
    </row>
    <row r="6372" spans="1:10" x14ac:dyDescent="0.3">
      <c r="A6372" s="58">
        <v>2014</v>
      </c>
      <c r="B6372" s="58" t="s">
        <v>54</v>
      </c>
      <c r="C6372" s="58" t="str">
        <f>VLOOKUP(B6372,lookup!A:C,3,FALSE)</f>
        <v>Non Metropolitan Fire Authorities</v>
      </c>
      <c r="D6372" s="58" t="str">
        <f>VLOOKUP(B6372,lookup!A:D,4,FALSE)</f>
        <v>E31000017</v>
      </c>
      <c r="E6372" s="58" t="s">
        <v>178</v>
      </c>
      <c r="F6372" s="58" t="s">
        <v>157</v>
      </c>
      <c r="G6372" s="59">
        <v>3</v>
      </c>
      <c r="H6372" s="145"/>
      <c r="I6372" s="144">
        <v>3</v>
      </c>
      <c r="J6372" s="146">
        <f t="shared" si="76"/>
        <v>0</v>
      </c>
    </row>
    <row r="6373" spans="1:10" x14ac:dyDescent="0.3">
      <c r="A6373" s="58">
        <v>2014</v>
      </c>
      <c r="B6373" s="58" t="s">
        <v>54</v>
      </c>
      <c r="C6373" s="58" t="str">
        <f>VLOOKUP(B6373,lookup!A:C,3,FALSE)</f>
        <v>Non Metropolitan Fire Authorities</v>
      </c>
      <c r="D6373" s="58" t="str">
        <f>VLOOKUP(B6373,lookup!A:D,4,FALSE)</f>
        <v>E31000017</v>
      </c>
      <c r="E6373" s="58" t="s">
        <v>179</v>
      </c>
      <c r="F6373" s="58" t="s">
        <v>157</v>
      </c>
      <c r="G6373" s="59">
        <v>0</v>
      </c>
      <c r="H6373" s="145"/>
      <c r="I6373" s="144">
        <v>0</v>
      </c>
      <c r="J6373" s="146">
        <f t="shared" si="76"/>
        <v>0</v>
      </c>
    </row>
    <row r="6374" spans="1:10" x14ac:dyDescent="0.3">
      <c r="A6374" s="58">
        <v>2014</v>
      </c>
      <c r="B6374" s="58" t="s">
        <v>54</v>
      </c>
      <c r="C6374" s="58" t="str">
        <f>VLOOKUP(B6374,lookup!A:C,3,FALSE)</f>
        <v>Non Metropolitan Fire Authorities</v>
      </c>
      <c r="D6374" s="58" t="str">
        <f>VLOOKUP(B6374,lookup!A:D,4,FALSE)</f>
        <v>E31000017</v>
      </c>
      <c r="E6374" s="32" t="s">
        <v>1087</v>
      </c>
      <c r="F6374" s="58" t="s">
        <v>157</v>
      </c>
      <c r="G6374" s="59">
        <v>0</v>
      </c>
      <c r="H6374" s="145"/>
      <c r="I6374" s="144">
        <v>0</v>
      </c>
      <c r="J6374" s="146">
        <f t="shared" si="76"/>
        <v>0</v>
      </c>
    </row>
    <row r="6375" spans="1:10" x14ac:dyDescent="0.3">
      <c r="A6375" s="58">
        <v>2014</v>
      </c>
      <c r="B6375" s="58" t="s">
        <v>54</v>
      </c>
      <c r="C6375" s="58" t="str">
        <f>VLOOKUP(B6375,lookup!A:C,3,FALSE)</f>
        <v>Non Metropolitan Fire Authorities</v>
      </c>
      <c r="D6375" s="58" t="str">
        <f>VLOOKUP(B6375,lookup!A:D,4,FALSE)</f>
        <v>E31000017</v>
      </c>
      <c r="E6375" s="58" t="s">
        <v>176</v>
      </c>
      <c r="F6375" s="58" t="s">
        <v>157</v>
      </c>
      <c r="G6375" s="59">
        <v>17</v>
      </c>
      <c r="H6375" s="145"/>
      <c r="I6375" s="144">
        <v>17</v>
      </c>
      <c r="J6375" s="146">
        <f t="shared" si="76"/>
        <v>0</v>
      </c>
    </row>
    <row r="6376" spans="1:10" x14ac:dyDescent="0.3">
      <c r="A6376" s="58">
        <v>2014</v>
      </c>
      <c r="B6376" s="58" t="s">
        <v>54</v>
      </c>
      <c r="C6376" s="58" t="str">
        <f>VLOOKUP(B6376,lookup!A:C,3,FALSE)</f>
        <v>Non Metropolitan Fire Authorities</v>
      </c>
      <c r="D6376" s="58" t="str">
        <f>VLOOKUP(B6376,lookup!A:D,4,FALSE)</f>
        <v>E31000017</v>
      </c>
      <c r="E6376" s="58" t="s">
        <v>175</v>
      </c>
      <c r="F6376" s="58" t="s">
        <v>158</v>
      </c>
      <c r="G6376" s="59">
        <v>678</v>
      </c>
      <c r="H6376" s="145"/>
      <c r="I6376" s="144">
        <v>678</v>
      </c>
      <c r="J6376" s="146">
        <f t="shared" si="76"/>
        <v>0</v>
      </c>
    </row>
    <row r="6377" spans="1:10" x14ac:dyDescent="0.3">
      <c r="A6377" s="58">
        <v>2014</v>
      </c>
      <c r="B6377" s="58" t="s">
        <v>54</v>
      </c>
      <c r="C6377" s="58" t="str">
        <f>VLOOKUP(B6377,lookup!A:C,3,FALSE)</f>
        <v>Non Metropolitan Fire Authorities</v>
      </c>
      <c r="D6377" s="58" t="str">
        <f>VLOOKUP(B6377,lookup!A:D,4,FALSE)</f>
        <v>E31000017</v>
      </c>
      <c r="E6377" s="58" t="s">
        <v>177</v>
      </c>
      <c r="F6377" s="58" t="s">
        <v>158</v>
      </c>
      <c r="G6377" s="59">
        <v>2</v>
      </c>
      <c r="H6377" s="145"/>
      <c r="I6377" s="144">
        <v>2</v>
      </c>
      <c r="J6377" s="146">
        <f t="shared" si="76"/>
        <v>0</v>
      </c>
    </row>
    <row r="6378" spans="1:10" x14ac:dyDescent="0.3">
      <c r="A6378" s="58">
        <v>2014</v>
      </c>
      <c r="B6378" s="58" t="s">
        <v>54</v>
      </c>
      <c r="C6378" s="58" t="str">
        <f>VLOOKUP(B6378,lookup!A:C,3,FALSE)</f>
        <v>Non Metropolitan Fire Authorities</v>
      </c>
      <c r="D6378" s="58" t="str">
        <f>VLOOKUP(B6378,lookup!A:D,4,FALSE)</f>
        <v>E31000017</v>
      </c>
      <c r="E6378" s="58" t="s">
        <v>178</v>
      </c>
      <c r="F6378" s="58" t="s">
        <v>158</v>
      </c>
      <c r="G6378" s="59">
        <v>0</v>
      </c>
      <c r="H6378" s="145"/>
      <c r="I6378" s="144">
        <v>0</v>
      </c>
      <c r="J6378" s="146">
        <f t="shared" si="76"/>
        <v>0</v>
      </c>
    </row>
    <row r="6379" spans="1:10" x14ac:dyDescent="0.3">
      <c r="A6379" s="58">
        <v>2014</v>
      </c>
      <c r="B6379" s="58" t="s">
        <v>54</v>
      </c>
      <c r="C6379" s="58" t="str">
        <f>VLOOKUP(B6379,lookup!A:C,3,FALSE)</f>
        <v>Non Metropolitan Fire Authorities</v>
      </c>
      <c r="D6379" s="58" t="str">
        <f>VLOOKUP(B6379,lookup!A:D,4,FALSE)</f>
        <v>E31000017</v>
      </c>
      <c r="E6379" s="58" t="s">
        <v>179</v>
      </c>
      <c r="F6379" s="58" t="s">
        <v>158</v>
      </c>
      <c r="G6379" s="59">
        <v>0</v>
      </c>
      <c r="H6379" s="145"/>
      <c r="I6379" s="144">
        <v>0</v>
      </c>
      <c r="J6379" s="146">
        <f t="shared" si="76"/>
        <v>0</v>
      </c>
    </row>
    <row r="6380" spans="1:10" x14ac:dyDescent="0.3">
      <c r="A6380" s="58">
        <v>2014</v>
      </c>
      <c r="B6380" s="58" t="s">
        <v>54</v>
      </c>
      <c r="C6380" s="58" t="str">
        <f>VLOOKUP(B6380,lookup!A:C,3,FALSE)</f>
        <v>Non Metropolitan Fire Authorities</v>
      </c>
      <c r="D6380" s="58" t="str">
        <f>VLOOKUP(B6380,lookup!A:D,4,FALSE)</f>
        <v>E31000017</v>
      </c>
      <c r="E6380" s="32" t="s">
        <v>1087</v>
      </c>
      <c r="F6380" s="58" t="s">
        <v>158</v>
      </c>
      <c r="G6380" s="59">
        <v>1</v>
      </c>
      <c r="H6380" s="145"/>
      <c r="I6380" s="144">
        <v>1</v>
      </c>
      <c r="J6380" s="146">
        <f t="shared" si="76"/>
        <v>0</v>
      </c>
    </row>
    <row r="6381" spans="1:10" x14ac:dyDescent="0.3">
      <c r="A6381" s="58">
        <v>2014</v>
      </c>
      <c r="B6381" s="58" t="s">
        <v>54</v>
      </c>
      <c r="C6381" s="58" t="str">
        <f>VLOOKUP(B6381,lookup!A:C,3,FALSE)</f>
        <v>Non Metropolitan Fire Authorities</v>
      </c>
      <c r="D6381" s="58" t="str">
        <f>VLOOKUP(B6381,lookup!A:D,4,FALSE)</f>
        <v>E31000017</v>
      </c>
      <c r="E6381" s="58" t="s">
        <v>176</v>
      </c>
      <c r="F6381" s="58" t="s">
        <v>158</v>
      </c>
      <c r="G6381" s="59">
        <v>102</v>
      </c>
      <c r="H6381" s="145"/>
      <c r="I6381" s="144">
        <v>102</v>
      </c>
      <c r="J6381" s="146">
        <f t="shared" si="76"/>
        <v>0</v>
      </c>
    </row>
    <row r="6382" spans="1:10" x14ac:dyDescent="0.3">
      <c r="A6382" s="58">
        <v>2014</v>
      </c>
      <c r="B6382" s="58" t="s">
        <v>54</v>
      </c>
      <c r="C6382" s="58" t="str">
        <f>VLOOKUP(B6382,lookup!A:C,3,FALSE)</f>
        <v>Non Metropolitan Fire Authorities</v>
      </c>
      <c r="D6382" s="58" t="str">
        <f>VLOOKUP(B6382,lookup!A:D,4,FALSE)</f>
        <v>E31000017</v>
      </c>
      <c r="E6382" s="58" t="s">
        <v>175</v>
      </c>
      <c r="F6382" s="58" t="s">
        <v>149</v>
      </c>
      <c r="G6382" s="59">
        <v>39</v>
      </c>
      <c r="H6382" s="145"/>
      <c r="I6382" s="144">
        <v>39</v>
      </c>
      <c r="J6382" s="146">
        <f t="shared" si="76"/>
        <v>0</v>
      </c>
    </row>
    <row r="6383" spans="1:10" x14ac:dyDescent="0.3">
      <c r="A6383" s="58">
        <v>2014</v>
      </c>
      <c r="B6383" s="58" t="s">
        <v>54</v>
      </c>
      <c r="C6383" s="58" t="str">
        <f>VLOOKUP(B6383,lookup!A:C,3,FALSE)</f>
        <v>Non Metropolitan Fire Authorities</v>
      </c>
      <c r="D6383" s="58" t="str">
        <f>VLOOKUP(B6383,lookup!A:D,4,FALSE)</f>
        <v>E31000017</v>
      </c>
      <c r="E6383" s="58" t="s">
        <v>177</v>
      </c>
      <c r="F6383" s="58" t="s">
        <v>149</v>
      </c>
      <c r="G6383" s="59">
        <v>0</v>
      </c>
      <c r="H6383" s="145"/>
      <c r="I6383" s="144">
        <v>0</v>
      </c>
      <c r="J6383" s="146">
        <f t="shared" si="76"/>
        <v>0</v>
      </c>
    </row>
    <row r="6384" spans="1:10" x14ac:dyDescent="0.3">
      <c r="A6384" s="58">
        <v>2014</v>
      </c>
      <c r="B6384" s="58" t="s">
        <v>54</v>
      </c>
      <c r="C6384" s="58" t="str">
        <f>VLOOKUP(B6384,lookup!A:C,3,FALSE)</f>
        <v>Non Metropolitan Fire Authorities</v>
      </c>
      <c r="D6384" s="58" t="str">
        <f>VLOOKUP(B6384,lookup!A:D,4,FALSE)</f>
        <v>E31000017</v>
      </c>
      <c r="E6384" s="58" t="s">
        <v>178</v>
      </c>
      <c r="F6384" s="58" t="s">
        <v>149</v>
      </c>
      <c r="G6384" s="59">
        <v>0</v>
      </c>
      <c r="H6384" s="145"/>
      <c r="I6384" s="144">
        <v>0</v>
      </c>
      <c r="J6384" s="146">
        <f t="shared" si="76"/>
        <v>0</v>
      </c>
    </row>
    <row r="6385" spans="1:10" x14ac:dyDescent="0.3">
      <c r="A6385" s="58">
        <v>2014</v>
      </c>
      <c r="B6385" s="58" t="s">
        <v>54</v>
      </c>
      <c r="C6385" s="58" t="str">
        <f>VLOOKUP(B6385,lookup!A:C,3,FALSE)</f>
        <v>Non Metropolitan Fire Authorities</v>
      </c>
      <c r="D6385" s="58" t="str">
        <f>VLOOKUP(B6385,lookup!A:D,4,FALSE)</f>
        <v>E31000017</v>
      </c>
      <c r="E6385" s="58" t="s">
        <v>179</v>
      </c>
      <c r="F6385" s="58" t="s">
        <v>149</v>
      </c>
      <c r="G6385" s="59">
        <v>0</v>
      </c>
      <c r="H6385" s="145"/>
      <c r="I6385" s="144">
        <v>0</v>
      </c>
      <c r="J6385" s="146">
        <f t="shared" si="76"/>
        <v>0</v>
      </c>
    </row>
    <row r="6386" spans="1:10" x14ac:dyDescent="0.3">
      <c r="A6386" s="58">
        <v>2014</v>
      </c>
      <c r="B6386" s="58" t="s">
        <v>54</v>
      </c>
      <c r="C6386" s="58" t="str">
        <f>VLOOKUP(B6386,lookup!A:C,3,FALSE)</f>
        <v>Non Metropolitan Fire Authorities</v>
      </c>
      <c r="D6386" s="58" t="str">
        <f>VLOOKUP(B6386,lookup!A:D,4,FALSE)</f>
        <v>E31000017</v>
      </c>
      <c r="E6386" s="32" t="s">
        <v>1087</v>
      </c>
      <c r="F6386" s="58" t="s">
        <v>149</v>
      </c>
      <c r="G6386" s="59">
        <v>0</v>
      </c>
      <c r="H6386" s="145"/>
      <c r="I6386" s="144">
        <v>0</v>
      </c>
      <c r="J6386" s="146">
        <f t="shared" si="76"/>
        <v>0</v>
      </c>
    </row>
    <row r="6387" spans="1:10" x14ac:dyDescent="0.3">
      <c r="A6387" s="58">
        <v>2014</v>
      </c>
      <c r="B6387" s="58" t="s">
        <v>54</v>
      </c>
      <c r="C6387" s="58" t="str">
        <f>VLOOKUP(B6387,lookup!A:C,3,FALSE)</f>
        <v>Non Metropolitan Fire Authorities</v>
      </c>
      <c r="D6387" s="58" t="str">
        <f>VLOOKUP(B6387,lookup!A:D,4,FALSE)</f>
        <v>E31000017</v>
      </c>
      <c r="E6387" s="58" t="s">
        <v>176</v>
      </c>
      <c r="F6387" s="58" t="s">
        <v>149</v>
      </c>
      <c r="G6387" s="59">
        <v>4</v>
      </c>
      <c r="H6387" s="145"/>
      <c r="I6387" s="144">
        <v>4</v>
      </c>
      <c r="J6387" s="146">
        <f t="shared" si="76"/>
        <v>0</v>
      </c>
    </row>
    <row r="6388" spans="1:10" x14ac:dyDescent="0.3">
      <c r="A6388" s="58">
        <v>2014</v>
      </c>
      <c r="B6388" s="58" t="s">
        <v>54</v>
      </c>
      <c r="C6388" s="58" t="str">
        <f>VLOOKUP(B6388,lookup!A:C,3,FALSE)</f>
        <v>Non Metropolitan Fire Authorities</v>
      </c>
      <c r="D6388" s="58" t="str">
        <f>VLOOKUP(B6388,lookup!A:D,4,FALSE)</f>
        <v>E31000017</v>
      </c>
      <c r="E6388" s="58" t="s">
        <v>175</v>
      </c>
      <c r="F6388" s="58" t="s">
        <v>150</v>
      </c>
      <c r="G6388" s="59">
        <v>259</v>
      </c>
      <c r="H6388" s="145"/>
      <c r="I6388" s="144">
        <v>259</v>
      </c>
      <c r="J6388" s="146">
        <f t="shared" si="76"/>
        <v>0</v>
      </c>
    </row>
    <row r="6389" spans="1:10" x14ac:dyDescent="0.3">
      <c r="A6389" s="58">
        <v>2014</v>
      </c>
      <c r="B6389" s="58" t="s">
        <v>54</v>
      </c>
      <c r="C6389" s="58" t="str">
        <f>VLOOKUP(B6389,lookup!A:C,3,FALSE)</f>
        <v>Non Metropolitan Fire Authorities</v>
      </c>
      <c r="D6389" s="58" t="str">
        <f>VLOOKUP(B6389,lookup!A:D,4,FALSE)</f>
        <v>E31000017</v>
      </c>
      <c r="E6389" s="58" t="s">
        <v>177</v>
      </c>
      <c r="F6389" s="58" t="s">
        <v>150</v>
      </c>
      <c r="G6389" s="59">
        <v>1</v>
      </c>
      <c r="H6389" s="145"/>
      <c r="I6389" s="144">
        <v>1</v>
      </c>
      <c r="J6389" s="146">
        <f t="shared" si="76"/>
        <v>0</v>
      </c>
    </row>
    <row r="6390" spans="1:10" x14ac:dyDescent="0.3">
      <c r="A6390" s="58">
        <v>2014</v>
      </c>
      <c r="B6390" s="58" t="s">
        <v>54</v>
      </c>
      <c r="C6390" s="58" t="str">
        <f>VLOOKUP(B6390,lookup!A:C,3,FALSE)</f>
        <v>Non Metropolitan Fire Authorities</v>
      </c>
      <c r="D6390" s="58" t="str">
        <f>VLOOKUP(B6390,lookup!A:D,4,FALSE)</f>
        <v>E31000017</v>
      </c>
      <c r="E6390" s="58" t="s">
        <v>178</v>
      </c>
      <c r="F6390" s="58" t="s">
        <v>150</v>
      </c>
      <c r="G6390" s="59">
        <v>4</v>
      </c>
      <c r="H6390" s="145"/>
      <c r="I6390" s="144">
        <v>4</v>
      </c>
      <c r="J6390" s="146">
        <f t="shared" si="76"/>
        <v>0</v>
      </c>
    </row>
    <row r="6391" spans="1:10" x14ac:dyDescent="0.3">
      <c r="A6391" s="58">
        <v>2014</v>
      </c>
      <c r="B6391" s="58" t="s">
        <v>54</v>
      </c>
      <c r="C6391" s="58" t="str">
        <f>VLOOKUP(B6391,lookup!A:C,3,FALSE)</f>
        <v>Non Metropolitan Fire Authorities</v>
      </c>
      <c r="D6391" s="58" t="str">
        <f>VLOOKUP(B6391,lookup!A:D,4,FALSE)</f>
        <v>E31000017</v>
      </c>
      <c r="E6391" s="58" t="s">
        <v>179</v>
      </c>
      <c r="F6391" s="58" t="s">
        <v>150</v>
      </c>
      <c r="G6391" s="59">
        <v>0</v>
      </c>
      <c r="H6391" s="145"/>
      <c r="I6391" s="144">
        <v>0</v>
      </c>
      <c r="J6391" s="146">
        <f t="shared" si="76"/>
        <v>0</v>
      </c>
    </row>
    <row r="6392" spans="1:10" x14ac:dyDescent="0.3">
      <c r="A6392" s="58">
        <v>2014</v>
      </c>
      <c r="B6392" s="58" t="s">
        <v>54</v>
      </c>
      <c r="C6392" s="58" t="str">
        <f>VLOOKUP(B6392,lookup!A:C,3,FALSE)</f>
        <v>Non Metropolitan Fire Authorities</v>
      </c>
      <c r="D6392" s="58" t="str">
        <f>VLOOKUP(B6392,lookup!A:D,4,FALSE)</f>
        <v>E31000017</v>
      </c>
      <c r="E6392" s="32" t="s">
        <v>1087</v>
      </c>
      <c r="F6392" s="58" t="s">
        <v>150</v>
      </c>
      <c r="G6392" s="59">
        <v>1</v>
      </c>
      <c r="H6392" s="145"/>
      <c r="I6392" s="144">
        <v>1</v>
      </c>
      <c r="J6392" s="146">
        <f t="shared" si="76"/>
        <v>0</v>
      </c>
    </row>
    <row r="6393" spans="1:10" x14ac:dyDescent="0.3">
      <c r="A6393" s="58">
        <v>2014</v>
      </c>
      <c r="B6393" s="58" t="s">
        <v>54</v>
      </c>
      <c r="C6393" s="58" t="str">
        <f>VLOOKUP(B6393,lookup!A:C,3,FALSE)</f>
        <v>Non Metropolitan Fire Authorities</v>
      </c>
      <c r="D6393" s="58" t="str">
        <f>VLOOKUP(B6393,lookup!A:D,4,FALSE)</f>
        <v>E31000017</v>
      </c>
      <c r="E6393" s="58" t="s">
        <v>176</v>
      </c>
      <c r="F6393" s="58" t="s">
        <v>150</v>
      </c>
      <c r="G6393" s="59">
        <v>50</v>
      </c>
      <c r="H6393" s="145"/>
      <c r="I6393" s="144">
        <v>50</v>
      </c>
      <c r="J6393" s="146">
        <f t="shared" si="76"/>
        <v>0</v>
      </c>
    </row>
    <row r="6394" spans="1:10" x14ac:dyDescent="0.3">
      <c r="A6394" s="58">
        <v>2014</v>
      </c>
      <c r="B6394" s="58" t="s">
        <v>57</v>
      </c>
      <c r="C6394" s="58" t="str">
        <f>VLOOKUP(B6394,lookup!A:C,3,FALSE)</f>
        <v>Non Metropolitan Fire Authorities</v>
      </c>
      <c r="D6394" s="58" t="str">
        <f>VLOOKUP(B6394,lookup!A:D,4,FALSE)</f>
        <v>E31000018</v>
      </c>
      <c r="E6394" s="58" t="s">
        <v>175</v>
      </c>
      <c r="F6394" s="58" t="s">
        <v>157</v>
      </c>
      <c r="G6394" s="59">
        <v>287</v>
      </c>
      <c r="H6394" s="145"/>
      <c r="I6394" s="144">
        <v>287</v>
      </c>
      <c r="J6394" s="146">
        <f t="shared" si="76"/>
        <v>0</v>
      </c>
    </row>
    <row r="6395" spans="1:10" x14ac:dyDescent="0.3">
      <c r="A6395" s="58">
        <v>2014</v>
      </c>
      <c r="B6395" s="58" t="s">
        <v>57</v>
      </c>
      <c r="C6395" s="58" t="str">
        <f>VLOOKUP(B6395,lookup!A:C,3,FALSE)</f>
        <v>Non Metropolitan Fire Authorities</v>
      </c>
      <c r="D6395" s="58" t="str">
        <f>VLOOKUP(B6395,lookup!A:D,4,FALSE)</f>
        <v>E31000018</v>
      </c>
      <c r="E6395" s="58" t="s">
        <v>177</v>
      </c>
      <c r="F6395" s="58" t="s">
        <v>157</v>
      </c>
      <c r="G6395" s="59">
        <v>0</v>
      </c>
      <c r="H6395" s="145"/>
      <c r="I6395" s="144">
        <v>0</v>
      </c>
      <c r="J6395" s="146">
        <f t="shared" si="76"/>
        <v>0</v>
      </c>
    </row>
    <row r="6396" spans="1:10" x14ac:dyDescent="0.3">
      <c r="A6396" s="58">
        <v>2014</v>
      </c>
      <c r="B6396" s="58" t="s">
        <v>57</v>
      </c>
      <c r="C6396" s="58" t="str">
        <f>VLOOKUP(B6396,lookup!A:C,3,FALSE)</f>
        <v>Non Metropolitan Fire Authorities</v>
      </c>
      <c r="D6396" s="58" t="str">
        <f>VLOOKUP(B6396,lookup!A:D,4,FALSE)</f>
        <v>E31000018</v>
      </c>
      <c r="E6396" s="58" t="s">
        <v>178</v>
      </c>
      <c r="F6396" s="58" t="s">
        <v>157</v>
      </c>
      <c r="G6396" s="59">
        <v>0</v>
      </c>
      <c r="H6396" s="145"/>
      <c r="I6396" s="144">
        <v>0</v>
      </c>
      <c r="J6396" s="146">
        <f t="shared" si="76"/>
        <v>0</v>
      </c>
    </row>
    <row r="6397" spans="1:10" x14ac:dyDescent="0.3">
      <c r="A6397" s="58">
        <v>2014</v>
      </c>
      <c r="B6397" s="58" t="s">
        <v>57</v>
      </c>
      <c r="C6397" s="58" t="str">
        <f>VLOOKUP(B6397,lookup!A:C,3,FALSE)</f>
        <v>Non Metropolitan Fire Authorities</v>
      </c>
      <c r="D6397" s="58" t="str">
        <f>VLOOKUP(B6397,lookup!A:D,4,FALSE)</f>
        <v>E31000018</v>
      </c>
      <c r="E6397" s="58" t="s">
        <v>179</v>
      </c>
      <c r="F6397" s="58" t="s">
        <v>157</v>
      </c>
      <c r="G6397" s="59">
        <v>1</v>
      </c>
      <c r="H6397" s="145"/>
      <c r="I6397" s="144">
        <v>1</v>
      </c>
      <c r="J6397" s="146">
        <f t="shared" si="76"/>
        <v>0</v>
      </c>
    </row>
    <row r="6398" spans="1:10" x14ac:dyDescent="0.3">
      <c r="A6398" s="58">
        <v>2014</v>
      </c>
      <c r="B6398" s="58" t="s">
        <v>57</v>
      </c>
      <c r="C6398" s="58" t="str">
        <f>VLOOKUP(B6398,lookup!A:C,3,FALSE)</f>
        <v>Non Metropolitan Fire Authorities</v>
      </c>
      <c r="D6398" s="58" t="str">
        <f>VLOOKUP(B6398,lookup!A:D,4,FALSE)</f>
        <v>E31000018</v>
      </c>
      <c r="E6398" s="32" t="s">
        <v>1087</v>
      </c>
      <c r="F6398" s="58" t="s">
        <v>157</v>
      </c>
      <c r="G6398" s="59">
        <v>6</v>
      </c>
      <c r="H6398" s="145"/>
      <c r="I6398" s="144">
        <v>6</v>
      </c>
      <c r="J6398" s="146">
        <f t="shared" si="76"/>
        <v>0</v>
      </c>
    </row>
    <row r="6399" spans="1:10" x14ac:dyDescent="0.3">
      <c r="A6399" s="58">
        <v>2014</v>
      </c>
      <c r="B6399" s="58" t="s">
        <v>57</v>
      </c>
      <c r="C6399" s="58" t="str">
        <f>VLOOKUP(B6399,lookup!A:C,3,FALSE)</f>
        <v>Non Metropolitan Fire Authorities</v>
      </c>
      <c r="D6399" s="58" t="str">
        <f>VLOOKUP(B6399,lookup!A:D,4,FALSE)</f>
        <v>E31000018</v>
      </c>
      <c r="E6399" s="58" t="s">
        <v>176</v>
      </c>
      <c r="F6399" s="58" t="s">
        <v>157</v>
      </c>
      <c r="G6399" s="59">
        <v>3</v>
      </c>
      <c r="H6399" s="145"/>
      <c r="I6399" s="144">
        <v>3</v>
      </c>
      <c r="J6399" s="146">
        <f t="shared" si="76"/>
        <v>0</v>
      </c>
    </row>
    <row r="6400" spans="1:10" x14ac:dyDescent="0.3">
      <c r="A6400" s="58">
        <v>2014</v>
      </c>
      <c r="B6400" s="58" t="s">
        <v>57</v>
      </c>
      <c r="C6400" s="58" t="str">
        <f>VLOOKUP(B6400,lookup!A:C,3,FALSE)</f>
        <v>Non Metropolitan Fire Authorities</v>
      </c>
      <c r="D6400" s="58" t="str">
        <f>VLOOKUP(B6400,lookup!A:D,4,FALSE)</f>
        <v>E31000018</v>
      </c>
      <c r="E6400" s="58" t="s">
        <v>175</v>
      </c>
      <c r="F6400" s="58" t="s">
        <v>158</v>
      </c>
      <c r="G6400" s="59">
        <v>382</v>
      </c>
      <c r="H6400" s="145"/>
      <c r="I6400" s="144">
        <v>382</v>
      </c>
      <c r="J6400" s="146">
        <f t="shared" si="76"/>
        <v>0</v>
      </c>
    </row>
    <row r="6401" spans="1:10" x14ac:dyDescent="0.3">
      <c r="A6401" s="58">
        <v>2014</v>
      </c>
      <c r="B6401" s="58" t="s">
        <v>57</v>
      </c>
      <c r="C6401" s="58" t="str">
        <f>VLOOKUP(B6401,lookup!A:C,3,FALSE)</f>
        <v>Non Metropolitan Fire Authorities</v>
      </c>
      <c r="D6401" s="58" t="str">
        <f>VLOOKUP(B6401,lookup!A:D,4,FALSE)</f>
        <v>E31000018</v>
      </c>
      <c r="E6401" s="58" t="s">
        <v>177</v>
      </c>
      <c r="F6401" s="58" t="s">
        <v>158</v>
      </c>
      <c r="G6401" s="59">
        <v>0</v>
      </c>
      <c r="H6401" s="145"/>
      <c r="I6401" s="144">
        <v>0</v>
      </c>
      <c r="J6401" s="146">
        <f t="shared" si="76"/>
        <v>0</v>
      </c>
    </row>
    <row r="6402" spans="1:10" x14ac:dyDescent="0.3">
      <c r="A6402" s="58">
        <v>2014</v>
      </c>
      <c r="B6402" s="58" t="s">
        <v>57</v>
      </c>
      <c r="C6402" s="58" t="str">
        <f>VLOOKUP(B6402,lookup!A:C,3,FALSE)</f>
        <v>Non Metropolitan Fire Authorities</v>
      </c>
      <c r="D6402" s="58" t="str">
        <f>VLOOKUP(B6402,lookup!A:D,4,FALSE)</f>
        <v>E31000018</v>
      </c>
      <c r="E6402" s="58" t="s">
        <v>178</v>
      </c>
      <c r="F6402" s="58" t="s">
        <v>158</v>
      </c>
      <c r="G6402" s="59">
        <v>1</v>
      </c>
      <c r="H6402" s="145"/>
      <c r="I6402" s="144">
        <v>1</v>
      </c>
      <c r="J6402" s="146">
        <f t="shared" si="76"/>
        <v>0</v>
      </c>
    </row>
    <row r="6403" spans="1:10" x14ac:dyDescent="0.3">
      <c r="A6403" s="58">
        <v>2014</v>
      </c>
      <c r="B6403" s="58" t="s">
        <v>57</v>
      </c>
      <c r="C6403" s="58" t="str">
        <f>VLOOKUP(B6403,lookup!A:C,3,FALSE)</f>
        <v>Non Metropolitan Fire Authorities</v>
      </c>
      <c r="D6403" s="58" t="str">
        <f>VLOOKUP(B6403,lookup!A:D,4,FALSE)</f>
        <v>E31000018</v>
      </c>
      <c r="E6403" s="58" t="s">
        <v>179</v>
      </c>
      <c r="F6403" s="58" t="s">
        <v>158</v>
      </c>
      <c r="G6403" s="59">
        <v>5</v>
      </c>
      <c r="H6403" s="145"/>
      <c r="I6403" s="144">
        <v>5</v>
      </c>
      <c r="J6403" s="146">
        <f t="shared" ref="J6403:J6466" si="77">G6403-I6403</f>
        <v>0</v>
      </c>
    </row>
    <row r="6404" spans="1:10" x14ac:dyDescent="0.3">
      <c r="A6404" s="58">
        <v>2014</v>
      </c>
      <c r="B6404" s="58" t="s">
        <v>57</v>
      </c>
      <c r="C6404" s="58" t="str">
        <f>VLOOKUP(B6404,lookup!A:C,3,FALSE)</f>
        <v>Non Metropolitan Fire Authorities</v>
      </c>
      <c r="D6404" s="58" t="str">
        <f>VLOOKUP(B6404,lookup!A:D,4,FALSE)</f>
        <v>E31000018</v>
      </c>
      <c r="E6404" s="32" t="s">
        <v>1087</v>
      </c>
      <c r="F6404" s="58" t="s">
        <v>158</v>
      </c>
      <c r="G6404" s="59">
        <v>1</v>
      </c>
      <c r="H6404" s="145"/>
      <c r="I6404" s="144">
        <v>1</v>
      </c>
      <c r="J6404" s="146">
        <f t="shared" si="77"/>
        <v>0</v>
      </c>
    </row>
    <row r="6405" spans="1:10" x14ac:dyDescent="0.3">
      <c r="A6405" s="58">
        <v>2014</v>
      </c>
      <c r="B6405" s="58" t="s">
        <v>57</v>
      </c>
      <c r="C6405" s="58" t="str">
        <f>VLOOKUP(B6405,lookup!A:C,3,FALSE)</f>
        <v>Non Metropolitan Fire Authorities</v>
      </c>
      <c r="D6405" s="58" t="str">
        <f>VLOOKUP(B6405,lookup!A:D,4,FALSE)</f>
        <v>E31000018</v>
      </c>
      <c r="E6405" s="58" t="s">
        <v>176</v>
      </c>
      <c r="F6405" s="58" t="s">
        <v>158</v>
      </c>
      <c r="G6405" s="59">
        <v>3</v>
      </c>
      <c r="H6405" s="145"/>
      <c r="I6405" s="144">
        <v>3</v>
      </c>
      <c r="J6405" s="146">
        <f t="shared" si="77"/>
        <v>0</v>
      </c>
    </row>
    <row r="6406" spans="1:10" x14ac:dyDescent="0.3">
      <c r="A6406" s="58">
        <v>2014</v>
      </c>
      <c r="B6406" s="58" t="s">
        <v>57</v>
      </c>
      <c r="C6406" s="58" t="str">
        <f>VLOOKUP(B6406,lookup!A:C,3,FALSE)</f>
        <v>Non Metropolitan Fire Authorities</v>
      </c>
      <c r="D6406" s="58" t="str">
        <f>VLOOKUP(B6406,lookup!A:D,4,FALSE)</f>
        <v>E31000018</v>
      </c>
      <c r="E6406" s="58" t="s">
        <v>175</v>
      </c>
      <c r="F6406" s="58" t="s">
        <v>149</v>
      </c>
      <c r="G6406" s="59">
        <v>22</v>
      </c>
      <c r="H6406" s="145"/>
      <c r="I6406" s="144">
        <v>22</v>
      </c>
      <c r="J6406" s="146">
        <f t="shared" si="77"/>
        <v>0</v>
      </c>
    </row>
    <row r="6407" spans="1:10" x14ac:dyDescent="0.3">
      <c r="A6407" s="58">
        <v>2014</v>
      </c>
      <c r="B6407" s="58" t="s">
        <v>57</v>
      </c>
      <c r="C6407" s="58" t="str">
        <f>VLOOKUP(B6407,lookup!A:C,3,FALSE)</f>
        <v>Non Metropolitan Fire Authorities</v>
      </c>
      <c r="D6407" s="58" t="str">
        <f>VLOOKUP(B6407,lookup!A:D,4,FALSE)</f>
        <v>E31000018</v>
      </c>
      <c r="E6407" s="58" t="s">
        <v>177</v>
      </c>
      <c r="F6407" s="58" t="s">
        <v>149</v>
      </c>
      <c r="G6407" s="59">
        <v>0</v>
      </c>
      <c r="H6407" s="145"/>
      <c r="I6407" s="144">
        <v>0</v>
      </c>
      <c r="J6407" s="146">
        <f t="shared" si="77"/>
        <v>0</v>
      </c>
    </row>
    <row r="6408" spans="1:10" x14ac:dyDescent="0.3">
      <c r="A6408" s="58">
        <v>2014</v>
      </c>
      <c r="B6408" s="58" t="s">
        <v>57</v>
      </c>
      <c r="C6408" s="58" t="str">
        <f>VLOOKUP(B6408,lookup!A:C,3,FALSE)</f>
        <v>Non Metropolitan Fire Authorities</v>
      </c>
      <c r="D6408" s="58" t="str">
        <f>VLOOKUP(B6408,lookup!A:D,4,FALSE)</f>
        <v>E31000018</v>
      </c>
      <c r="E6408" s="58" t="s">
        <v>178</v>
      </c>
      <c r="F6408" s="58" t="s">
        <v>149</v>
      </c>
      <c r="G6408" s="59">
        <v>0</v>
      </c>
      <c r="H6408" s="145"/>
      <c r="I6408" s="144">
        <v>0</v>
      </c>
      <c r="J6408" s="146">
        <f t="shared" si="77"/>
        <v>0</v>
      </c>
    </row>
    <row r="6409" spans="1:10" x14ac:dyDescent="0.3">
      <c r="A6409" s="58">
        <v>2014</v>
      </c>
      <c r="B6409" s="58" t="s">
        <v>57</v>
      </c>
      <c r="C6409" s="58" t="str">
        <f>VLOOKUP(B6409,lookup!A:C,3,FALSE)</f>
        <v>Non Metropolitan Fire Authorities</v>
      </c>
      <c r="D6409" s="58" t="str">
        <f>VLOOKUP(B6409,lookup!A:D,4,FALSE)</f>
        <v>E31000018</v>
      </c>
      <c r="E6409" s="58" t="s">
        <v>179</v>
      </c>
      <c r="F6409" s="58" t="s">
        <v>149</v>
      </c>
      <c r="G6409" s="59">
        <v>0</v>
      </c>
      <c r="H6409" s="145"/>
      <c r="I6409" s="144">
        <v>0</v>
      </c>
      <c r="J6409" s="146">
        <f t="shared" si="77"/>
        <v>0</v>
      </c>
    </row>
    <row r="6410" spans="1:10" x14ac:dyDescent="0.3">
      <c r="A6410" s="58">
        <v>2014</v>
      </c>
      <c r="B6410" s="58" t="s">
        <v>57</v>
      </c>
      <c r="C6410" s="58" t="str">
        <f>VLOOKUP(B6410,lookup!A:C,3,FALSE)</f>
        <v>Non Metropolitan Fire Authorities</v>
      </c>
      <c r="D6410" s="58" t="str">
        <f>VLOOKUP(B6410,lookup!A:D,4,FALSE)</f>
        <v>E31000018</v>
      </c>
      <c r="E6410" s="32" t="s">
        <v>1087</v>
      </c>
      <c r="F6410" s="58" t="s">
        <v>149</v>
      </c>
      <c r="G6410" s="59">
        <v>0</v>
      </c>
      <c r="H6410" s="145"/>
      <c r="I6410" s="144">
        <v>0</v>
      </c>
      <c r="J6410" s="146">
        <f t="shared" si="77"/>
        <v>0</v>
      </c>
    </row>
    <row r="6411" spans="1:10" x14ac:dyDescent="0.3">
      <c r="A6411" s="58">
        <v>2014</v>
      </c>
      <c r="B6411" s="58" t="s">
        <v>57</v>
      </c>
      <c r="C6411" s="58" t="str">
        <f>VLOOKUP(B6411,lookup!A:C,3,FALSE)</f>
        <v>Non Metropolitan Fire Authorities</v>
      </c>
      <c r="D6411" s="58" t="str">
        <f>VLOOKUP(B6411,lookup!A:D,4,FALSE)</f>
        <v>E31000018</v>
      </c>
      <c r="E6411" s="58" t="s">
        <v>176</v>
      </c>
      <c r="F6411" s="58" t="s">
        <v>149</v>
      </c>
      <c r="G6411" s="59">
        <v>0</v>
      </c>
      <c r="H6411" s="145"/>
      <c r="I6411" s="144">
        <v>0</v>
      </c>
      <c r="J6411" s="146">
        <f t="shared" si="77"/>
        <v>0</v>
      </c>
    </row>
    <row r="6412" spans="1:10" x14ac:dyDescent="0.3">
      <c r="A6412" s="58">
        <v>2014</v>
      </c>
      <c r="B6412" s="58" t="s">
        <v>57</v>
      </c>
      <c r="C6412" s="58" t="str">
        <f>VLOOKUP(B6412,lookup!A:C,3,FALSE)</f>
        <v>Non Metropolitan Fire Authorities</v>
      </c>
      <c r="D6412" s="58" t="str">
        <f>VLOOKUP(B6412,lookup!A:D,4,FALSE)</f>
        <v>E31000018</v>
      </c>
      <c r="E6412" s="58" t="s">
        <v>175</v>
      </c>
      <c r="F6412" s="58" t="s">
        <v>150</v>
      </c>
      <c r="G6412" s="59">
        <v>103</v>
      </c>
      <c r="H6412" s="145"/>
      <c r="I6412" s="144">
        <v>103</v>
      </c>
      <c r="J6412" s="146">
        <f t="shared" si="77"/>
        <v>0</v>
      </c>
    </row>
    <row r="6413" spans="1:10" x14ac:dyDescent="0.3">
      <c r="A6413" s="58">
        <v>2014</v>
      </c>
      <c r="B6413" s="58" t="s">
        <v>57</v>
      </c>
      <c r="C6413" s="58" t="str">
        <f>VLOOKUP(B6413,lookup!A:C,3,FALSE)</f>
        <v>Non Metropolitan Fire Authorities</v>
      </c>
      <c r="D6413" s="58" t="str">
        <f>VLOOKUP(B6413,lookup!A:D,4,FALSE)</f>
        <v>E31000018</v>
      </c>
      <c r="E6413" s="58" t="s">
        <v>177</v>
      </c>
      <c r="F6413" s="58" t="s">
        <v>150</v>
      </c>
      <c r="G6413" s="59">
        <v>0</v>
      </c>
      <c r="H6413" s="145"/>
      <c r="I6413" s="144">
        <v>0</v>
      </c>
      <c r="J6413" s="146">
        <f t="shared" si="77"/>
        <v>0</v>
      </c>
    </row>
    <row r="6414" spans="1:10" x14ac:dyDescent="0.3">
      <c r="A6414" s="58">
        <v>2014</v>
      </c>
      <c r="B6414" s="58" t="s">
        <v>57</v>
      </c>
      <c r="C6414" s="58" t="str">
        <f>VLOOKUP(B6414,lookup!A:C,3,FALSE)</f>
        <v>Non Metropolitan Fire Authorities</v>
      </c>
      <c r="D6414" s="58" t="str">
        <f>VLOOKUP(B6414,lookup!A:D,4,FALSE)</f>
        <v>E31000018</v>
      </c>
      <c r="E6414" s="58" t="s">
        <v>178</v>
      </c>
      <c r="F6414" s="58" t="s">
        <v>150</v>
      </c>
      <c r="G6414" s="59">
        <v>2</v>
      </c>
      <c r="H6414" s="145"/>
      <c r="I6414" s="144">
        <v>2</v>
      </c>
      <c r="J6414" s="146">
        <f t="shared" si="77"/>
        <v>0</v>
      </c>
    </row>
    <row r="6415" spans="1:10" x14ac:dyDescent="0.3">
      <c r="A6415" s="58">
        <v>2014</v>
      </c>
      <c r="B6415" s="58" t="s">
        <v>57</v>
      </c>
      <c r="C6415" s="58" t="str">
        <f>VLOOKUP(B6415,lookup!A:C,3,FALSE)</f>
        <v>Non Metropolitan Fire Authorities</v>
      </c>
      <c r="D6415" s="58" t="str">
        <f>VLOOKUP(B6415,lookup!A:D,4,FALSE)</f>
        <v>E31000018</v>
      </c>
      <c r="E6415" s="58" t="s">
        <v>179</v>
      </c>
      <c r="F6415" s="58" t="s">
        <v>150</v>
      </c>
      <c r="G6415" s="59">
        <v>2</v>
      </c>
      <c r="H6415" s="145"/>
      <c r="I6415" s="144">
        <v>2</v>
      </c>
      <c r="J6415" s="146">
        <f t="shared" si="77"/>
        <v>0</v>
      </c>
    </row>
    <row r="6416" spans="1:10" x14ac:dyDescent="0.3">
      <c r="A6416" s="58">
        <v>2014</v>
      </c>
      <c r="B6416" s="58" t="s">
        <v>57</v>
      </c>
      <c r="C6416" s="58" t="str">
        <f>VLOOKUP(B6416,lookup!A:C,3,FALSE)</f>
        <v>Non Metropolitan Fire Authorities</v>
      </c>
      <c r="D6416" s="58" t="str">
        <f>VLOOKUP(B6416,lookup!A:D,4,FALSE)</f>
        <v>E31000018</v>
      </c>
      <c r="E6416" s="32" t="s">
        <v>1087</v>
      </c>
      <c r="F6416" s="58" t="s">
        <v>150</v>
      </c>
      <c r="G6416" s="59">
        <v>0</v>
      </c>
      <c r="H6416" s="145"/>
      <c r="I6416" s="144">
        <v>0</v>
      </c>
      <c r="J6416" s="146">
        <f t="shared" si="77"/>
        <v>0</v>
      </c>
    </row>
    <row r="6417" spans="1:10" x14ac:dyDescent="0.3">
      <c r="A6417" s="58">
        <v>2014</v>
      </c>
      <c r="B6417" s="58" t="s">
        <v>57</v>
      </c>
      <c r="C6417" s="58" t="str">
        <f>VLOOKUP(B6417,lookup!A:C,3,FALSE)</f>
        <v>Non Metropolitan Fire Authorities</v>
      </c>
      <c r="D6417" s="58" t="str">
        <f>VLOOKUP(B6417,lookup!A:D,4,FALSE)</f>
        <v>E31000018</v>
      </c>
      <c r="E6417" s="58" t="s">
        <v>176</v>
      </c>
      <c r="F6417" s="58" t="s">
        <v>150</v>
      </c>
      <c r="G6417" s="59">
        <v>4</v>
      </c>
      <c r="H6417" s="145"/>
      <c r="I6417" s="144">
        <v>4</v>
      </c>
      <c r="J6417" s="146">
        <f t="shared" si="77"/>
        <v>0</v>
      </c>
    </row>
    <row r="6418" spans="1:10" x14ac:dyDescent="0.3">
      <c r="A6418" s="58">
        <v>2014</v>
      </c>
      <c r="B6418" s="58" t="s">
        <v>60</v>
      </c>
      <c r="C6418" s="58" t="str">
        <f>VLOOKUP(B6418,lookup!A:C,3,FALSE)</f>
        <v>Non Metropolitan Fire Authorities</v>
      </c>
      <c r="D6418" s="58" t="str">
        <f>VLOOKUP(B6418,lookup!A:D,4,FALSE)</f>
        <v>E31000019</v>
      </c>
      <c r="E6418" s="58" t="s">
        <v>175</v>
      </c>
      <c r="F6418" s="58" t="s">
        <v>157</v>
      </c>
      <c r="G6418" s="147">
        <v>467</v>
      </c>
      <c r="H6418" s="145"/>
      <c r="I6418" s="144">
        <v>466</v>
      </c>
      <c r="J6418" s="146">
        <f t="shared" si="77"/>
        <v>1</v>
      </c>
    </row>
    <row r="6419" spans="1:10" x14ac:dyDescent="0.3">
      <c r="A6419" s="58">
        <v>2014</v>
      </c>
      <c r="B6419" s="58" t="s">
        <v>60</v>
      </c>
      <c r="C6419" s="58" t="str">
        <f>VLOOKUP(B6419,lookup!A:C,3,FALSE)</f>
        <v>Non Metropolitan Fire Authorities</v>
      </c>
      <c r="D6419" s="58" t="str">
        <f>VLOOKUP(B6419,lookup!A:D,4,FALSE)</f>
        <v>E31000019</v>
      </c>
      <c r="E6419" s="58" t="s">
        <v>177</v>
      </c>
      <c r="F6419" s="58" t="s">
        <v>157</v>
      </c>
      <c r="G6419" s="147">
        <v>5</v>
      </c>
      <c r="H6419" s="145"/>
      <c r="I6419" s="144">
        <v>5</v>
      </c>
      <c r="J6419" s="146">
        <f t="shared" si="77"/>
        <v>0</v>
      </c>
    </row>
    <row r="6420" spans="1:10" x14ac:dyDescent="0.3">
      <c r="A6420" s="58">
        <v>2014</v>
      </c>
      <c r="B6420" s="58" t="s">
        <v>60</v>
      </c>
      <c r="C6420" s="58" t="str">
        <f>VLOOKUP(B6420,lookup!A:C,3,FALSE)</f>
        <v>Non Metropolitan Fire Authorities</v>
      </c>
      <c r="D6420" s="58" t="str">
        <f>VLOOKUP(B6420,lookup!A:D,4,FALSE)</f>
        <v>E31000019</v>
      </c>
      <c r="E6420" s="58" t="s">
        <v>178</v>
      </c>
      <c r="F6420" s="58" t="s">
        <v>157</v>
      </c>
      <c r="G6420" s="147">
        <v>1</v>
      </c>
      <c r="H6420" s="145"/>
      <c r="I6420" s="144">
        <v>1</v>
      </c>
      <c r="J6420" s="146">
        <f t="shared" si="77"/>
        <v>0</v>
      </c>
    </row>
    <row r="6421" spans="1:10" x14ac:dyDescent="0.3">
      <c r="A6421" s="58">
        <v>2014</v>
      </c>
      <c r="B6421" s="58" t="s">
        <v>60</v>
      </c>
      <c r="C6421" s="58" t="str">
        <f>VLOOKUP(B6421,lookup!A:C,3,FALSE)</f>
        <v>Non Metropolitan Fire Authorities</v>
      </c>
      <c r="D6421" s="58" t="str">
        <f>VLOOKUP(B6421,lookup!A:D,4,FALSE)</f>
        <v>E31000019</v>
      </c>
      <c r="E6421" s="58" t="s">
        <v>179</v>
      </c>
      <c r="F6421" s="58" t="s">
        <v>157</v>
      </c>
      <c r="G6421" s="147">
        <v>3</v>
      </c>
      <c r="H6421" s="145"/>
      <c r="I6421" s="144">
        <v>3</v>
      </c>
      <c r="J6421" s="146">
        <f t="shared" si="77"/>
        <v>0</v>
      </c>
    </row>
    <row r="6422" spans="1:10" x14ac:dyDescent="0.3">
      <c r="A6422" s="58">
        <v>2014</v>
      </c>
      <c r="B6422" s="58" t="s">
        <v>60</v>
      </c>
      <c r="C6422" s="58" t="str">
        <f>VLOOKUP(B6422,lookup!A:C,3,FALSE)</f>
        <v>Non Metropolitan Fire Authorities</v>
      </c>
      <c r="D6422" s="58" t="str">
        <f>VLOOKUP(B6422,lookup!A:D,4,FALSE)</f>
        <v>E31000019</v>
      </c>
      <c r="E6422" s="32" t="s">
        <v>1087</v>
      </c>
      <c r="F6422" s="58" t="s">
        <v>157</v>
      </c>
      <c r="G6422" s="147">
        <v>2</v>
      </c>
      <c r="H6422" s="145"/>
      <c r="I6422" s="144">
        <v>2</v>
      </c>
      <c r="J6422" s="146">
        <f t="shared" si="77"/>
        <v>0</v>
      </c>
    </row>
    <row r="6423" spans="1:10" x14ac:dyDescent="0.3">
      <c r="A6423" s="58">
        <v>2014</v>
      </c>
      <c r="B6423" s="58" t="s">
        <v>60</v>
      </c>
      <c r="C6423" s="58" t="str">
        <f>VLOOKUP(B6423,lookup!A:C,3,FALSE)</f>
        <v>Non Metropolitan Fire Authorities</v>
      </c>
      <c r="D6423" s="58" t="str">
        <f>VLOOKUP(B6423,lookup!A:D,4,FALSE)</f>
        <v>E31000019</v>
      </c>
      <c r="E6423" s="58" t="s">
        <v>176</v>
      </c>
      <c r="F6423" s="58" t="s">
        <v>157</v>
      </c>
      <c r="G6423" s="147">
        <v>39</v>
      </c>
      <c r="H6423" s="145"/>
      <c r="I6423" s="144">
        <v>38</v>
      </c>
      <c r="J6423" s="146">
        <f t="shared" si="77"/>
        <v>1</v>
      </c>
    </row>
    <row r="6424" spans="1:10" x14ac:dyDescent="0.3">
      <c r="A6424" s="58">
        <v>2014</v>
      </c>
      <c r="B6424" s="58" t="s">
        <v>60</v>
      </c>
      <c r="C6424" s="58" t="str">
        <f>VLOOKUP(B6424,lookup!A:C,3,FALSE)</f>
        <v>Non Metropolitan Fire Authorities</v>
      </c>
      <c r="D6424" s="58" t="str">
        <f>VLOOKUP(B6424,lookup!A:D,4,FALSE)</f>
        <v>E31000019</v>
      </c>
      <c r="E6424" s="58" t="s">
        <v>175</v>
      </c>
      <c r="F6424" s="58" t="s">
        <v>158</v>
      </c>
      <c r="G6424" s="147">
        <v>220</v>
      </c>
      <c r="H6424" s="145"/>
      <c r="I6424" s="144">
        <v>217</v>
      </c>
      <c r="J6424" s="146">
        <f t="shared" si="77"/>
        <v>3</v>
      </c>
    </row>
    <row r="6425" spans="1:10" x14ac:dyDescent="0.3">
      <c r="A6425" s="58">
        <v>2014</v>
      </c>
      <c r="B6425" s="58" t="s">
        <v>60</v>
      </c>
      <c r="C6425" s="58" t="str">
        <f>VLOOKUP(B6425,lookup!A:C,3,FALSE)</f>
        <v>Non Metropolitan Fire Authorities</v>
      </c>
      <c r="D6425" s="58" t="str">
        <f>VLOOKUP(B6425,lookup!A:D,4,FALSE)</f>
        <v>E31000019</v>
      </c>
      <c r="E6425" s="58" t="s">
        <v>177</v>
      </c>
      <c r="F6425" s="58" t="s">
        <v>158</v>
      </c>
      <c r="G6425" s="147">
        <v>1</v>
      </c>
      <c r="H6425" s="145"/>
      <c r="I6425" s="144">
        <v>0</v>
      </c>
      <c r="J6425" s="146">
        <f t="shared" si="77"/>
        <v>1</v>
      </c>
    </row>
    <row r="6426" spans="1:10" x14ac:dyDescent="0.3">
      <c r="A6426" s="58">
        <v>2014</v>
      </c>
      <c r="B6426" s="58" t="s">
        <v>60</v>
      </c>
      <c r="C6426" s="58" t="str">
        <f>VLOOKUP(B6426,lookup!A:C,3,FALSE)</f>
        <v>Non Metropolitan Fire Authorities</v>
      </c>
      <c r="D6426" s="58" t="str">
        <f>VLOOKUP(B6426,lookup!A:D,4,FALSE)</f>
        <v>E31000019</v>
      </c>
      <c r="E6426" s="58" t="s">
        <v>178</v>
      </c>
      <c r="F6426" s="58" t="s">
        <v>158</v>
      </c>
      <c r="G6426" s="147">
        <v>0</v>
      </c>
      <c r="H6426" s="145"/>
      <c r="I6426" s="144">
        <v>0</v>
      </c>
      <c r="J6426" s="146">
        <f t="shared" si="77"/>
        <v>0</v>
      </c>
    </row>
    <row r="6427" spans="1:10" x14ac:dyDescent="0.3">
      <c r="A6427" s="58">
        <v>2014</v>
      </c>
      <c r="B6427" s="58" t="s">
        <v>60</v>
      </c>
      <c r="C6427" s="58" t="str">
        <f>VLOOKUP(B6427,lookup!A:C,3,FALSE)</f>
        <v>Non Metropolitan Fire Authorities</v>
      </c>
      <c r="D6427" s="58" t="str">
        <f>VLOOKUP(B6427,lookup!A:D,4,FALSE)</f>
        <v>E31000019</v>
      </c>
      <c r="E6427" s="58" t="s">
        <v>179</v>
      </c>
      <c r="F6427" s="58" t="s">
        <v>158</v>
      </c>
      <c r="G6427" s="147">
        <v>3</v>
      </c>
      <c r="H6427" s="145"/>
      <c r="I6427" s="144">
        <v>3</v>
      </c>
      <c r="J6427" s="146">
        <f t="shared" si="77"/>
        <v>0</v>
      </c>
    </row>
    <row r="6428" spans="1:10" x14ac:dyDescent="0.3">
      <c r="A6428" s="58">
        <v>2014</v>
      </c>
      <c r="B6428" s="58" t="s">
        <v>60</v>
      </c>
      <c r="C6428" s="58" t="str">
        <f>VLOOKUP(B6428,lookup!A:C,3,FALSE)</f>
        <v>Non Metropolitan Fire Authorities</v>
      </c>
      <c r="D6428" s="58" t="str">
        <f>VLOOKUP(B6428,lookup!A:D,4,FALSE)</f>
        <v>E31000019</v>
      </c>
      <c r="E6428" s="32" t="s">
        <v>1087</v>
      </c>
      <c r="F6428" s="58" t="s">
        <v>158</v>
      </c>
      <c r="G6428" s="147">
        <v>2</v>
      </c>
      <c r="H6428" s="145"/>
      <c r="I6428" s="144">
        <v>2</v>
      </c>
      <c r="J6428" s="146">
        <f t="shared" si="77"/>
        <v>0</v>
      </c>
    </row>
    <row r="6429" spans="1:10" x14ac:dyDescent="0.3">
      <c r="A6429" s="58">
        <v>2014</v>
      </c>
      <c r="B6429" s="58" t="s">
        <v>60</v>
      </c>
      <c r="C6429" s="58" t="str">
        <f>VLOOKUP(B6429,lookup!A:C,3,FALSE)</f>
        <v>Non Metropolitan Fire Authorities</v>
      </c>
      <c r="D6429" s="58" t="str">
        <f>VLOOKUP(B6429,lookup!A:D,4,FALSE)</f>
        <v>E31000019</v>
      </c>
      <c r="E6429" s="58" t="s">
        <v>176</v>
      </c>
      <c r="F6429" s="58" t="s">
        <v>158</v>
      </c>
      <c r="G6429" s="147">
        <v>22</v>
      </c>
      <c r="H6429" s="145"/>
      <c r="I6429" s="144">
        <v>22</v>
      </c>
      <c r="J6429" s="146">
        <f t="shared" si="77"/>
        <v>0</v>
      </c>
    </row>
    <row r="6430" spans="1:10" x14ac:dyDescent="0.3">
      <c r="A6430" s="58">
        <v>2014</v>
      </c>
      <c r="B6430" s="58" t="s">
        <v>60</v>
      </c>
      <c r="C6430" s="58" t="str">
        <f>VLOOKUP(B6430,lookup!A:C,3,FALSE)</f>
        <v>Non Metropolitan Fire Authorities</v>
      </c>
      <c r="D6430" s="58" t="str">
        <f>VLOOKUP(B6430,lookup!A:D,4,FALSE)</f>
        <v>E31000019</v>
      </c>
      <c r="E6430" s="58" t="s">
        <v>175</v>
      </c>
      <c r="F6430" s="58" t="s">
        <v>149</v>
      </c>
      <c r="G6430" s="147">
        <v>19</v>
      </c>
      <c r="H6430" s="145"/>
      <c r="I6430" s="144">
        <v>27</v>
      </c>
      <c r="J6430" s="146">
        <f t="shared" si="77"/>
        <v>-8</v>
      </c>
    </row>
    <row r="6431" spans="1:10" x14ac:dyDescent="0.3">
      <c r="A6431" s="58">
        <v>2014</v>
      </c>
      <c r="B6431" s="58" t="s">
        <v>60</v>
      </c>
      <c r="C6431" s="58" t="str">
        <f>VLOOKUP(B6431,lookup!A:C,3,FALSE)</f>
        <v>Non Metropolitan Fire Authorities</v>
      </c>
      <c r="D6431" s="58" t="str">
        <f>VLOOKUP(B6431,lookup!A:D,4,FALSE)</f>
        <v>E31000019</v>
      </c>
      <c r="E6431" s="58" t="s">
        <v>177</v>
      </c>
      <c r="F6431" s="58" t="s">
        <v>149</v>
      </c>
      <c r="G6431" s="147">
        <v>0</v>
      </c>
      <c r="H6431" s="145"/>
      <c r="I6431" s="144">
        <v>0</v>
      </c>
      <c r="J6431" s="146">
        <f t="shared" si="77"/>
        <v>0</v>
      </c>
    </row>
    <row r="6432" spans="1:10" x14ac:dyDescent="0.3">
      <c r="A6432" s="58">
        <v>2014</v>
      </c>
      <c r="B6432" s="58" t="s">
        <v>60</v>
      </c>
      <c r="C6432" s="58" t="str">
        <f>VLOOKUP(B6432,lookup!A:C,3,FALSE)</f>
        <v>Non Metropolitan Fire Authorities</v>
      </c>
      <c r="D6432" s="58" t="str">
        <f>VLOOKUP(B6432,lookup!A:D,4,FALSE)</f>
        <v>E31000019</v>
      </c>
      <c r="E6432" s="58" t="s">
        <v>178</v>
      </c>
      <c r="F6432" s="58" t="s">
        <v>149</v>
      </c>
      <c r="G6432" s="147">
        <v>0</v>
      </c>
      <c r="H6432" s="145"/>
      <c r="I6432" s="144">
        <v>0</v>
      </c>
      <c r="J6432" s="146">
        <f t="shared" si="77"/>
        <v>0</v>
      </c>
    </row>
    <row r="6433" spans="1:10" x14ac:dyDescent="0.3">
      <c r="A6433" s="58">
        <v>2014</v>
      </c>
      <c r="B6433" s="58" t="s">
        <v>60</v>
      </c>
      <c r="C6433" s="58" t="str">
        <f>VLOOKUP(B6433,lookup!A:C,3,FALSE)</f>
        <v>Non Metropolitan Fire Authorities</v>
      </c>
      <c r="D6433" s="58" t="str">
        <f>VLOOKUP(B6433,lookup!A:D,4,FALSE)</f>
        <v>E31000019</v>
      </c>
      <c r="E6433" s="58" t="s">
        <v>179</v>
      </c>
      <c r="F6433" s="58" t="s">
        <v>149</v>
      </c>
      <c r="G6433" s="147">
        <v>0</v>
      </c>
      <c r="H6433" s="145"/>
      <c r="I6433" s="144">
        <v>0</v>
      </c>
      <c r="J6433" s="146">
        <f t="shared" si="77"/>
        <v>0</v>
      </c>
    </row>
    <row r="6434" spans="1:10" x14ac:dyDescent="0.3">
      <c r="A6434" s="58">
        <v>2014</v>
      </c>
      <c r="B6434" s="58" t="s">
        <v>60</v>
      </c>
      <c r="C6434" s="58" t="str">
        <f>VLOOKUP(B6434,lookup!A:C,3,FALSE)</f>
        <v>Non Metropolitan Fire Authorities</v>
      </c>
      <c r="D6434" s="58" t="str">
        <f>VLOOKUP(B6434,lookup!A:D,4,FALSE)</f>
        <v>E31000019</v>
      </c>
      <c r="E6434" s="32" t="s">
        <v>1087</v>
      </c>
      <c r="F6434" s="58" t="s">
        <v>149</v>
      </c>
      <c r="G6434" s="147">
        <v>0</v>
      </c>
      <c r="H6434" s="145"/>
      <c r="I6434" s="144">
        <v>1</v>
      </c>
      <c r="J6434" s="146">
        <f t="shared" si="77"/>
        <v>-1</v>
      </c>
    </row>
    <row r="6435" spans="1:10" x14ac:dyDescent="0.3">
      <c r="A6435" s="58">
        <v>2014</v>
      </c>
      <c r="B6435" s="58" t="s">
        <v>60</v>
      </c>
      <c r="C6435" s="58" t="str">
        <f>VLOOKUP(B6435,lookup!A:C,3,FALSE)</f>
        <v>Non Metropolitan Fire Authorities</v>
      </c>
      <c r="D6435" s="58" t="str">
        <f>VLOOKUP(B6435,lookup!A:D,4,FALSE)</f>
        <v>E31000019</v>
      </c>
      <c r="E6435" s="58" t="s">
        <v>176</v>
      </c>
      <c r="F6435" s="58" t="s">
        <v>149</v>
      </c>
      <c r="G6435" s="147">
        <v>0</v>
      </c>
      <c r="H6435" s="145"/>
      <c r="I6435" s="144">
        <v>0</v>
      </c>
      <c r="J6435" s="146">
        <f t="shared" si="77"/>
        <v>0</v>
      </c>
    </row>
    <row r="6436" spans="1:10" x14ac:dyDescent="0.3">
      <c r="A6436" s="58">
        <v>2014</v>
      </c>
      <c r="B6436" s="58" t="s">
        <v>60</v>
      </c>
      <c r="C6436" s="58" t="str">
        <f>VLOOKUP(B6436,lookup!A:C,3,FALSE)</f>
        <v>Non Metropolitan Fire Authorities</v>
      </c>
      <c r="D6436" s="58" t="str">
        <f>VLOOKUP(B6436,lookup!A:D,4,FALSE)</f>
        <v>E31000019</v>
      </c>
      <c r="E6436" s="58" t="s">
        <v>175</v>
      </c>
      <c r="F6436" s="58" t="s">
        <v>150</v>
      </c>
      <c r="G6436" s="147">
        <v>128</v>
      </c>
      <c r="H6436" s="145"/>
      <c r="I6436" s="144">
        <v>181</v>
      </c>
      <c r="J6436" s="146">
        <f t="shared" si="77"/>
        <v>-53</v>
      </c>
    </row>
    <row r="6437" spans="1:10" x14ac:dyDescent="0.3">
      <c r="A6437" s="58">
        <v>2014</v>
      </c>
      <c r="B6437" s="58" t="s">
        <v>60</v>
      </c>
      <c r="C6437" s="58" t="str">
        <f>VLOOKUP(B6437,lookup!A:C,3,FALSE)</f>
        <v>Non Metropolitan Fire Authorities</v>
      </c>
      <c r="D6437" s="58" t="str">
        <f>VLOOKUP(B6437,lookup!A:D,4,FALSE)</f>
        <v>E31000019</v>
      </c>
      <c r="E6437" s="58" t="s">
        <v>177</v>
      </c>
      <c r="F6437" s="58" t="s">
        <v>150</v>
      </c>
      <c r="G6437" s="147">
        <v>2</v>
      </c>
      <c r="H6437" s="145"/>
      <c r="I6437" s="144">
        <v>3</v>
      </c>
      <c r="J6437" s="146">
        <f t="shared" si="77"/>
        <v>-1</v>
      </c>
    </row>
    <row r="6438" spans="1:10" x14ac:dyDescent="0.3">
      <c r="A6438" s="58">
        <v>2014</v>
      </c>
      <c r="B6438" s="58" t="s">
        <v>60</v>
      </c>
      <c r="C6438" s="58" t="str">
        <f>VLOOKUP(B6438,lookup!A:C,3,FALSE)</f>
        <v>Non Metropolitan Fire Authorities</v>
      </c>
      <c r="D6438" s="58" t="str">
        <f>VLOOKUP(B6438,lookup!A:D,4,FALSE)</f>
        <v>E31000019</v>
      </c>
      <c r="E6438" s="58" t="s">
        <v>178</v>
      </c>
      <c r="F6438" s="58" t="s">
        <v>150</v>
      </c>
      <c r="G6438" s="147">
        <v>1</v>
      </c>
      <c r="H6438" s="145"/>
      <c r="I6438" s="144">
        <v>4</v>
      </c>
      <c r="J6438" s="146">
        <f t="shared" si="77"/>
        <v>-3</v>
      </c>
    </row>
    <row r="6439" spans="1:10" x14ac:dyDescent="0.3">
      <c r="A6439" s="58">
        <v>2014</v>
      </c>
      <c r="B6439" s="58" t="s">
        <v>60</v>
      </c>
      <c r="C6439" s="58" t="str">
        <f>VLOOKUP(B6439,lookup!A:C,3,FALSE)</f>
        <v>Non Metropolitan Fire Authorities</v>
      </c>
      <c r="D6439" s="58" t="str">
        <f>VLOOKUP(B6439,lookup!A:D,4,FALSE)</f>
        <v>E31000019</v>
      </c>
      <c r="E6439" s="58" t="s">
        <v>179</v>
      </c>
      <c r="F6439" s="58" t="s">
        <v>150</v>
      </c>
      <c r="G6439" s="147">
        <v>1</v>
      </c>
      <c r="H6439" s="145"/>
      <c r="I6439" s="144">
        <v>1</v>
      </c>
      <c r="J6439" s="146">
        <f t="shared" si="77"/>
        <v>0</v>
      </c>
    </row>
    <row r="6440" spans="1:10" x14ac:dyDescent="0.3">
      <c r="A6440" s="58">
        <v>2014</v>
      </c>
      <c r="B6440" s="58" t="s">
        <v>60</v>
      </c>
      <c r="C6440" s="58" t="str">
        <f>VLOOKUP(B6440,lookup!A:C,3,FALSE)</f>
        <v>Non Metropolitan Fire Authorities</v>
      </c>
      <c r="D6440" s="58" t="str">
        <f>VLOOKUP(B6440,lookup!A:D,4,FALSE)</f>
        <v>E31000019</v>
      </c>
      <c r="E6440" s="32" t="s">
        <v>1087</v>
      </c>
      <c r="F6440" s="58" t="s">
        <v>150</v>
      </c>
      <c r="G6440" s="147">
        <v>1</v>
      </c>
      <c r="H6440" s="145"/>
      <c r="I6440" s="144">
        <v>1</v>
      </c>
      <c r="J6440" s="146">
        <f t="shared" si="77"/>
        <v>0</v>
      </c>
    </row>
    <row r="6441" spans="1:10" x14ac:dyDescent="0.3">
      <c r="A6441" s="58">
        <v>2014</v>
      </c>
      <c r="B6441" s="58" t="s">
        <v>60</v>
      </c>
      <c r="C6441" s="58" t="str">
        <f>VLOOKUP(B6441,lookup!A:C,3,FALSE)</f>
        <v>Non Metropolitan Fire Authorities</v>
      </c>
      <c r="D6441" s="58" t="str">
        <f>VLOOKUP(B6441,lookup!A:D,4,FALSE)</f>
        <v>E31000019</v>
      </c>
      <c r="E6441" s="58" t="s">
        <v>176</v>
      </c>
      <c r="F6441" s="58" t="s">
        <v>150</v>
      </c>
      <c r="G6441" s="147">
        <v>5</v>
      </c>
      <c r="H6441" s="145"/>
      <c r="I6441" s="144">
        <v>10</v>
      </c>
      <c r="J6441" s="146">
        <f t="shared" si="77"/>
        <v>-5</v>
      </c>
    </row>
    <row r="6442" spans="1:10" x14ac:dyDescent="0.3">
      <c r="A6442" s="58">
        <v>2014</v>
      </c>
      <c r="B6442" s="58" t="s">
        <v>63</v>
      </c>
      <c r="C6442" s="58" t="str">
        <f>VLOOKUP(B6442,lookup!A:C,3,FALSE)</f>
        <v>Non Metropolitan Fire Authorities</v>
      </c>
      <c r="D6442" s="58" t="str">
        <f>VLOOKUP(B6442,lookup!A:D,4,FALSE)</f>
        <v>E31000020</v>
      </c>
      <c r="E6442" s="58" t="s">
        <v>175</v>
      </c>
      <c r="F6442" s="58" t="s">
        <v>157</v>
      </c>
      <c r="G6442" s="59">
        <v>455</v>
      </c>
      <c r="H6442" s="145"/>
      <c r="I6442" s="144">
        <v>455</v>
      </c>
      <c r="J6442" s="146">
        <f t="shared" si="77"/>
        <v>0</v>
      </c>
    </row>
    <row r="6443" spans="1:10" x14ac:dyDescent="0.3">
      <c r="A6443" s="58">
        <v>2014</v>
      </c>
      <c r="B6443" s="58" t="s">
        <v>63</v>
      </c>
      <c r="C6443" s="58" t="str">
        <f>VLOOKUP(B6443,lookup!A:C,3,FALSE)</f>
        <v>Non Metropolitan Fire Authorities</v>
      </c>
      <c r="D6443" s="58" t="str">
        <f>VLOOKUP(B6443,lookup!A:D,4,FALSE)</f>
        <v>E31000020</v>
      </c>
      <c r="E6443" s="58" t="s">
        <v>177</v>
      </c>
      <c r="F6443" s="58" t="s">
        <v>157</v>
      </c>
      <c r="G6443" s="59">
        <v>4</v>
      </c>
      <c r="H6443" s="145"/>
      <c r="I6443" s="144">
        <v>4</v>
      </c>
      <c r="J6443" s="146">
        <f t="shared" si="77"/>
        <v>0</v>
      </c>
    </row>
    <row r="6444" spans="1:10" x14ac:dyDescent="0.3">
      <c r="A6444" s="58">
        <v>2014</v>
      </c>
      <c r="B6444" s="58" t="s">
        <v>63</v>
      </c>
      <c r="C6444" s="58" t="str">
        <f>VLOOKUP(B6444,lookup!A:C,3,FALSE)</f>
        <v>Non Metropolitan Fire Authorities</v>
      </c>
      <c r="D6444" s="58" t="str">
        <f>VLOOKUP(B6444,lookup!A:D,4,FALSE)</f>
        <v>E31000020</v>
      </c>
      <c r="E6444" s="58" t="s">
        <v>178</v>
      </c>
      <c r="F6444" s="58" t="s">
        <v>157</v>
      </c>
      <c r="G6444" s="59">
        <v>1</v>
      </c>
      <c r="H6444" s="145"/>
      <c r="I6444" s="144">
        <v>1</v>
      </c>
      <c r="J6444" s="146">
        <f t="shared" si="77"/>
        <v>0</v>
      </c>
    </row>
    <row r="6445" spans="1:10" x14ac:dyDescent="0.3">
      <c r="A6445" s="58">
        <v>2014</v>
      </c>
      <c r="B6445" s="58" t="s">
        <v>63</v>
      </c>
      <c r="C6445" s="58" t="str">
        <f>VLOOKUP(B6445,lookup!A:C,3,FALSE)</f>
        <v>Non Metropolitan Fire Authorities</v>
      </c>
      <c r="D6445" s="58" t="str">
        <f>VLOOKUP(B6445,lookup!A:D,4,FALSE)</f>
        <v>E31000020</v>
      </c>
      <c r="E6445" s="58" t="s">
        <v>179</v>
      </c>
      <c r="F6445" s="58" t="s">
        <v>157</v>
      </c>
      <c r="G6445" s="59">
        <v>2</v>
      </c>
      <c r="H6445" s="145"/>
      <c r="I6445" s="144">
        <v>2</v>
      </c>
      <c r="J6445" s="146">
        <f t="shared" si="77"/>
        <v>0</v>
      </c>
    </row>
    <row r="6446" spans="1:10" x14ac:dyDescent="0.3">
      <c r="A6446" s="58">
        <v>2014</v>
      </c>
      <c r="B6446" s="58" t="s">
        <v>63</v>
      </c>
      <c r="C6446" s="58" t="str">
        <f>VLOOKUP(B6446,lookup!A:C,3,FALSE)</f>
        <v>Non Metropolitan Fire Authorities</v>
      </c>
      <c r="D6446" s="58" t="str">
        <f>VLOOKUP(B6446,lookup!A:D,4,FALSE)</f>
        <v>E31000020</v>
      </c>
      <c r="E6446" s="32" t="s">
        <v>1087</v>
      </c>
      <c r="F6446" s="58" t="s">
        <v>157</v>
      </c>
      <c r="G6446" s="59">
        <v>0</v>
      </c>
      <c r="H6446" s="145"/>
      <c r="I6446" s="144">
        <v>0</v>
      </c>
      <c r="J6446" s="146">
        <f t="shared" si="77"/>
        <v>0</v>
      </c>
    </row>
    <row r="6447" spans="1:10" x14ac:dyDescent="0.3">
      <c r="A6447" s="58">
        <v>2014</v>
      </c>
      <c r="B6447" s="58" t="s">
        <v>63</v>
      </c>
      <c r="C6447" s="58" t="str">
        <f>VLOOKUP(B6447,lookup!A:C,3,FALSE)</f>
        <v>Non Metropolitan Fire Authorities</v>
      </c>
      <c r="D6447" s="58" t="str">
        <f>VLOOKUP(B6447,lookup!A:D,4,FALSE)</f>
        <v>E31000020</v>
      </c>
      <c r="E6447" s="58" t="s">
        <v>176</v>
      </c>
      <c r="F6447" s="58" t="s">
        <v>157</v>
      </c>
      <c r="G6447" s="59">
        <v>97</v>
      </c>
      <c r="H6447" s="145"/>
      <c r="I6447" s="144">
        <v>97</v>
      </c>
      <c r="J6447" s="146">
        <f t="shared" si="77"/>
        <v>0</v>
      </c>
    </row>
    <row r="6448" spans="1:10" x14ac:dyDescent="0.3">
      <c r="A6448" s="58">
        <v>2014</v>
      </c>
      <c r="B6448" s="58" t="s">
        <v>63</v>
      </c>
      <c r="C6448" s="58" t="str">
        <f>VLOOKUP(B6448,lookup!A:C,3,FALSE)</f>
        <v>Non Metropolitan Fire Authorities</v>
      </c>
      <c r="D6448" s="58" t="str">
        <f>VLOOKUP(B6448,lookup!A:D,4,FALSE)</f>
        <v>E31000020</v>
      </c>
      <c r="E6448" s="58" t="s">
        <v>175</v>
      </c>
      <c r="F6448" s="58" t="s">
        <v>158</v>
      </c>
      <c r="G6448" s="59">
        <v>219</v>
      </c>
      <c r="H6448" s="145"/>
      <c r="I6448" s="144">
        <v>219</v>
      </c>
      <c r="J6448" s="146">
        <f t="shared" si="77"/>
        <v>0</v>
      </c>
    </row>
    <row r="6449" spans="1:10" x14ac:dyDescent="0.3">
      <c r="A6449" s="58">
        <v>2014</v>
      </c>
      <c r="B6449" s="58" t="s">
        <v>63</v>
      </c>
      <c r="C6449" s="58" t="str">
        <f>VLOOKUP(B6449,lookup!A:C,3,FALSE)</f>
        <v>Non Metropolitan Fire Authorities</v>
      </c>
      <c r="D6449" s="58" t="str">
        <f>VLOOKUP(B6449,lookup!A:D,4,FALSE)</f>
        <v>E31000020</v>
      </c>
      <c r="E6449" s="58" t="s">
        <v>177</v>
      </c>
      <c r="F6449" s="58" t="s">
        <v>158</v>
      </c>
      <c r="G6449" s="59">
        <v>0</v>
      </c>
      <c r="H6449" s="145"/>
      <c r="I6449" s="144">
        <v>0</v>
      </c>
      <c r="J6449" s="146">
        <f t="shared" si="77"/>
        <v>0</v>
      </c>
    </row>
    <row r="6450" spans="1:10" x14ac:dyDescent="0.3">
      <c r="A6450" s="58">
        <v>2014</v>
      </c>
      <c r="B6450" s="58" t="s">
        <v>63</v>
      </c>
      <c r="C6450" s="58" t="str">
        <f>VLOOKUP(B6450,lookup!A:C,3,FALSE)</f>
        <v>Non Metropolitan Fire Authorities</v>
      </c>
      <c r="D6450" s="58" t="str">
        <f>VLOOKUP(B6450,lookup!A:D,4,FALSE)</f>
        <v>E31000020</v>
      </c>
      <c r="E6450" s="58" t="s">
        <v>178</v>
      </c>
      <c r="F6450" s="58" t="s">
        <v>158</v>
      </c>
      <c r="G6450" s="59">
        <v>0</v>
      </c>
      <c r="H6450" s="145"/>
      <c r="I6450" s="144">
        <v>0</v>
      </c>
      <c r="J6450" s="146">
        <f t="shared" si="77"/>
        <v>0</v>
      </c>
    </row>
    <row r="6451" spans="1:10" x14ac:dyDescent="0.3">
      <c r="A6451" s="58">
        <v>2014</v>
      </c>
      <c r="B6451" s="58" t="s">
        <v>63</v>
      </c>
      <c r="C6451" s="58" t="str">
        <f>VLOOKUP(B6451,lookup!A:C,3,FALSE)</f>
        <v>Non Metropolitan Fire Authorities</v>
      </c>
      <c r="D6451" s="58" t="str">
        <f>VLOOKUP(B6451,lookup!A:D,4,FALSE)</f>
        <v>E31000020</v>
      </c>
      <c r="E6451" s="58" t="s">
        <v>179</v>
      </c>
      <c r="F6451" s="58" t="s">
        <v>158</v>
      </c>
      <c r="G6451" s="59">
        <v>2</v>
      </c>
      <c r="H6451" s="145"/>
      <c r="I6451" s="144">
        <v>2</v>
      </c>
      <c r="J6451" s="146">
        <f t="shared" si="77"/>
        <v>0</v>
      </c>
    </row>
    <row r="6452" spans="1:10" x14ac:dyDescent="0.3">
      <c r="A6452" s="58">
        <v>2014</v>
      </c>
      <c r="B6452" s="58" t="s">
        <v>63</v>
      </c>
      <c r="C6452" s="58" t="str">
        <f>VLOOKUP(B6452,lookup!A:C,3,FALSE)</f>
        <v>Non Metropolitan Fire Authorities</v>
      </c>
      <c r="D6452" s="58" t="str">
        <f>VLOOKUP(B6452,lookup!A:D,4,FALSE)</f>
        <v>E31000020</v>
      </c>
      <c r="E6452" s="32" t="s">
        <v>1087</v>
      </c>
      <c r="F6452" s="58" t="s">
        <v>158</v>
      </c>
      <c r="G6452" s="59">
        <v>9</v>
      </c>
      <c r="H6452" s="145"/>
      <c r="I6452" s="144">
        <v>9</v>
      </c>
      <c r="J6452" s="146">
        <f t="shared" si="77"/>
        <v>0</v>
      </c>
    </row>
    <row r="6453" spans="1:10" x14ac:dyDescent="0.3">
      <c r="A6453" s="58">
        <v>2014</v>
      </c>
      <c r="B6453" s="58" t="s">
        <v>63</v>
      </c>
      <c r="C6453" s="58" t="str">
        <f>VLOOKUP(B6453,lookup!A:C,3,FALSE)</f>
        <v>Non Metropolitan Fire Authorities</v>
      </c>
      <c r="D6453" s="58" t="str">
        <f>VLOOKUP(B6453,lookup!A:D,4,FALSE)</f>
        <v>E31000020</v>
      </c>
      <c r="E6453" s="58" t="s">
        <v>176</v>
      </c>
      <c r="F6453" s="58" t="s">
        <v>158</v>
      </c>
      <c r="G6453" s="59">
        <v>57</v>
      </c>
      <c r="H6453" s="145"/>
      <c r="I6453" s="144">
        <v>57</v>
      </c>
      <c r="J6453" s="146">
        <f t="shared" si="77"/>
        <v>0</v>
      </c>
    </row>
    <row r="6454" spans="1:10" x14ac:dyDescent="0.3">
      <c r="A6454" s="58">
        <v>2014</v>
      </c>
      <c r="B6454" s="58" t="s">
        <v>63</v>
      </c>
      <c r="C6454" s="58" t="str">
        <f>VLOOKUP(B6454,lookup!A:C,3,FALSE)</f>
        <v>Non Metropolitan Fire Authorities</v>
      </c>
      <c r="D6454" s="58" t="str">
        <f>VLOOKUP(B6454,lookup!A:D,4,FALSE)</f>
        <v>E31000020</v>
      </c>
      <c r="E6454" s="58" t="s">
        <v>175</v>
      </c>
      <c r="F6454" s="58" t="s">
        <v>149</v>
      </c>
      <c r="G6454" s="59">
        <v>33</v>
      </c>
      <c r="H6454" s="145"/>
      <c r="I6454" s="144">
        <v>33</v>
      </c>
      <c r="J6454" s="146">
        <f t="shared" si="77"/>
        <v>0</v>
      </c>
    </row>
    <row r="6455" spans="1:10" x14ac:dyDescent="0.3">
      <c r="A6455" s="58">
        <v>2014</v>
      </c>
      <c r="B6455" s="58" t="s">
        <v>63</v>
      </c>
      <c r="C6455" s="58" t="str">
        <f>VLOOKUP(B6455,lookup!A:C,3,FALSE)</f>
        <v>Non Metropolitan Fire Authorities</v>
      </c>
      <c r="D6455" s="58" t="str">
        <f>VLOOKUP(B6455,lookup!A:D,4,FALSE)</f>
        <v>E31000020</v>
      </c>
      <c r="E6455" s="58" t="s">
        <v>177</v>
      </c>
      <c r="F6455" s="58" t="s">
        <v>149</v>
      </c>
      <c r="G6455" s="59">
        <v>0</v>
      </c>
      <c r="H6455" s="145"/>
      <c r="I6455" s="144">
        <v>0</v>
      </c>
      <c r="J6455" s="146">
        <f t="shared" si="77"/>
        <v>0</v>
      </c>
    </row>
    <row r="6456" spans="1:10" x14ac:dyDescent="0.3">
      <c r="A6456" s="58">
        <v>2014</v>
      </c>
      <c r="B6456" s="58" t="s">
        <v>63</v>
      </c>
      <c r="C6456" s="58" t="str">
        <f>VLOOKUP(B6456,lookup!A:C,3,FALSE)</f>
        <v>Non Metropolitan Fire Authorities</v>
      </c>
      <c r="D6456" s="58" t="str">
        <f>VLOOKUP(B6456,lookup!A:D,4,FALSE)</f>
        <v>E31000020</v>
      </c>
      <c r="E6456" s="58" t="s">
        <v>178</v>
      </c>
      <c r="F6456" s="58" t="s">
        <v>149</v>
      </c>
      <c r="G6456" s="59">
        <v>0</v>
      </c>
      <c r="H6456" s="145"/>
      <c r="I6456" s="144">
        <v>0</v>
      </c>
      <c r="J6456" s="146">
        <f t="shared" si="77"/>
        <v>0</v>
      </c>
    </row>
    <row r="6457" spans="1:10" x14ac:dyDescent="0.3">
      <c r="A6457" s="58">
        <v>2014</v>
      </c>
      <c r="B6457" s="58" t="s">
        <v>63</v>
      </c>
      <c r="C6457" s="58" t="str">
        <f>VLOOKUP(B6457,lookup!A:C,3,FALSE)</f>
        <v>Non Metropolitan Fire Authorities</v>
      </c>
      <c r="D6457" s="58" t="str">
        <f>VLOOKUP(B6457,lookup!A:D,4,FALSE)</f>
        <v>E31000020</v>
      </c>
      <c r="E6457" s="58" t="s">
        <v>179</v>
      </c>
      <c r="F6457" s="58" t="s">
        <v>149</v>
      </c>
      <c r="G6457" s="59">
        <v>0</v>
      </c>
      <c r="H6457" s="145"/>
      <c r="I6457" s="144">
        <v>0</v>
      </c>
      <c r="J6457" s="146">
        <f t="shared" si="77"/>
        <v>0</v>
      </c>
    </row>
    <row r="6458" spans="1:10" x14ac:dyDescent="0.3">
      <c r="A6458" s="58">
        <v>2014</v>
      </c>
      <c r="B6458" s="58" t="s">
        <v>63</v>
      </c>
      <c r="C6458" s="58" t="str">
        <f>VLOOKUP(B6458,lookup!A:C,3,FALSE)</f>
        <v>Non Metropolitan Fire Authorities</v>
      </c>
      <c r="D6458" s="58" t="str">
        <f>VLOOKUP(B6458,lookup!A:D,4,FALSE)</f>
        <v>E31000020</v>
      </c>
      <c r="E6458" s="32" t="s">
        <v>1087</v>
      </c>
      <c r="F6458" s="58" t="s">
        <v>149</v>
      </c>
      <c r="G6458" s="59">
        <v>0</v>
      </c>
      <c r="H6458" s="145"/>
      <c r="I6458" s="144">
        <v>0</v>
      </c>
      <c r="J6458" s="146">
        <f t="shared" si="77"/>
        <v>0</v>
      </c>
    </row>
    <row r="6459" spans="1:10" x14ac:dyDescent="0.3">
      <c r="A6459" s="58">
        <v>2014</v>
      </c>
      <c r="B6459" s="58" t="s">
        <v>63</v>
      </c>
      <c r="C6459" s="58" t="str">
        <f>VLOOKUP(B6459,lookup!A:C,3,FALSE)</f>
        <v>Non Metropolitan Fire Authorities</v>
      </c>
      <c r="D6459" s="58" t="str">
        <f>VLOOKUP(B6459,lookup!A:D,4,FALSE)</f>
        <v>E31000020</v>
      </c>
      <c r="E6459" s="58" t="s">
        <v>176</v>
      </c>
      <c r="F6459" s="58" t="s">
        <v>149</v>
      </c>
      <c r="G6459" s="59">
        <v>0</v>
      </c>
      <c r="H6459" s="145"/>
      <c r="I6459" s="144">
        <v>0</v>
      </c>
      <c r="J6459" s="146">
        <f t="shared" si="77"/>
        <v>0</v>
      </c>
    </row>
    <row r="6460" spans="1:10" x14ac:dyDescent="0.3">
      <c r="A6460" s="58">
        <v>2014</v>
      </c>
      <c r="B6460" s="58" t="s">
        <v>63</v>
      </c>
      <c r="C6460" s="58" t="str">
        <f>VLOOKUP(B6460,lookup!A:C,3,FALSE)</f>
        <v>Non Metropolitan Fire Authorities</v>
      </c>
      <c r="D6460" s="58" t="str">
        <f>VLOOKUP(B6460,lookup!A:D,4,FALSE)</f>
        <v>E31000020</v>
      </c>
      <c r="E6460" s="58" t="s">
        <v>175</v>
      </c>
      <c r="F6460" s="58" t="s">
        <v>150</v>
      </c>
      <c r="G6460" s="59">
        <v>209</v>
      </c>
      <c r="H6460" s="145"/>
      <c r="I6460" s="144">
        <v>209</v>
      </c>
      <c r="J6460" s="146">
        <f t="shared" si="77"/>
        <v>0</v>
      </c>
    </row>
    <row r="6461" spans="1:10" x14ac:dyDescent="0.3">
      <c r="A6461" s="58">
        <v>2014</v>
      </c>
      <c r="B6461" s="58" t="s">
        <v>63</v>
      </c>
      <c r="C6461" s="58" t="str">
        <f>VLOOKUP(B6461,lookup!A:C,3,FALSE)</f>
        <v>Non Metropolitan Fire Authorities</v>
      </c>
      <c r="D6461" s="58" t="str">
        <f>VLOOKUP(B6461,lookup!A:D,4,FALSE)</f>
        <v>E31000020</v>
      </c>
      <c r="E6461" s="58" t="s">
        <v>177</v>
      </c>
      <c r="F6461" s="58" t="s">
        <v>150</v>
      </c>
      <c r="G6461" s="59">
        <v>0</v>
      </c>
      <c r="H6461" s="145"/>
      <c r="I6461" s="144">
        <v>0</v>
      </c>
      <c r="J6461" s="146">
        <f t="shared" si="77"/>
        <v>0</v>
      </c>
    </row>
    <row r="6462" spans="1:10" x14ac:dyDescent="0.3">
      <c r="A6462" s="58">
        <v>2014</v>
      </c>
      <c r="B6462" s="58" t="s">
        <v>63</v>
      </c>
      <c r="C6462" s="58" t="str">
        <f>VLOOKUP(B6462,lookup!A:C,3,FALSE)</f>
        <v>Non Metropolitan Fire Authorities</v>
      </c>
      <c r="D6462" s="58" t="str">
        <f>VLOOKUP(B6462,lookup!A:D,4,FALSE)</f>
        <v>E31000020</v>
      </c>
      <c r="E6462" s="58" t="s">
        <v>178</v>
      </c>
      <c r="F6462" s="58" t="s">
        <v>150</v>
      </c>
      <c r="G6462" s="59">
        <v>0</v>
      </c>
      <c r="H6462" s="145"/>
      <c r="I6462" s="144">
        <v>0</v>
      </c>
      <c r="J6462" s="146">
        <f t="shared" si="77"/>
        <v>0</v>
      </c>
    </row>
    <row r="6463" spans="1:10" x14ac:dyDescent="0.3">
      <c r="A6463" s="58">
        <v>2014</v>
      </c>
      <c r="B6463" s="58" t="s">
        <v>63</v>
      </c>
      <c r="C6463" s="58" t="str">
        <f>VLOOKUP(B6463,lookup!A:C,3,FALSE)</f>
        <v>Non Metropolitan Fire Authorities</v>
      </c>
      <c r="D6463" s="58" t="str">
        <f>VLOOKUP(B6463,lookup!A:D,4,FALSE)</f>
        <v>E31000020</v>
      </c>
      <c r="E6463" s="58" t="s">
        <v>179</v>
      </c>
      <c r="F6463" s="58" t="s">
        <v>150</v>
      </c>
      <c r="G6463" s="59">
        <v>0</v>
      </c>
      <c r="H6463" s="145"/>
      <c r="I6463" s="144">
        <v>0</v>
      </c>
      <c r="J6463" s="146">
        <f t="shared" si="77"/>
        <v>0</v>
      </c>
    </row>
    <row r="6464" spans="1:10" x14ac:dyDescent="0.3">
      <c r="A6464" s="58">
        <v>2014</v>
      </c>
      <c r="B6464" s="58" t="s">
        <v>63</v>
      </c>
      <c r="C6464" s="58" t="str">
        <f>VLOOKUP(B6464,lookup!A:C,3,FALSE)</f>
        <v>Non Metropolitan Fire Authorities</v>
      </c>
      <c r="D6464" s="58" t="str">
        <f>VLOOKUP(B6464,lookup!A:D,4,FALSE)</f>
        <v>E31000020</v>
      </c>
      <c r="E6464" s="32" t="s">
        <v>1087</v>
      </c>
      <c r="F6464" s="58" t="s">
        <v>150</v>
      </c>
      <c r="G6464" s="59">
        <v>1</v>
      </c>
      <c r="H6464" s="145"/>
      <c r="I6464" s="144">
        <v>1</v>
      </c>
      <c r="J6464" s="146">
        <f t="shared" si="77"/>
        <v>0</v>
      </c>
    </row>
    <row r="6465" spans="1:10" x14ac:dyDescent="0.3">
      <c r="A6465" s="58">
        <v>2014</v>
      </c>
      <c r="B6465" s="58" t="s">
        <v>63</v>
      </c>
      <c r="C6465" s="58" t="str">
        <f>VLOOKUP(B6465,lookup!A:C,3,FALSE)</f>
        <v>Non Metropolitan Fire Authorities</v>
      </c>
      <c r="D6465" s="58" t="str">
        <f>VLOOKUP(B6465,lookup!A:D,4,FALSE)</f>
        <v>E31000020</v>
      </c>
      <c r="E6465" s="58" t="s">
        <v>176</v>
      </c>
      <c r="F6465" s="58" t="s">
        <v>150</v>
      </c>
      <c r="G6465" s="59">
        <v>60</v>
      </c>
      <c r="H6465" s="145"/>
      <c r="I6465" s="144">
        <v>60</v>
      </c>
      <c r="J6465" s="146">
        <f t="shared" si="77"/>
        <v>0</v>
      </c>
    </row>
    <row r="6466" spans="1:10" x14ac:dyDescent="0.3">
      <c r="A6466" s="58">
        <v>2014</v>
      </c>
      <c r="B6466" s="58" t="s">
        <v>181</v>
      </c>
      <c r="C6466" s="58" t="str">
        <f>VLOOKUP(B6466,lookup!A:C,3,FALSE)</f>
        <v>Non Metropolitan Fire Authorities</v>
      </c>
      <c r="D6466" s="58" t="str">
        <f>VLOOKUP(B6466,lookup!A:D,4,FALSE)</f>
        <v>E31000021</v>
      </c>
      <c r="E6466" s="58" t="s">
        <v>175</v>
      </c>
      <c r="F6466" s="58" t="s">
        <v>157</v>
      </c>
      <c r="G6466" s="59">
        <v>81</v>
      </c>
      <c r="H6466" s="145"/>
      <c r="I6466" s="144">
        <v>81</v>
      </c>
      <c r="J6466" s="146">
        <f t="shared" si="77"/>
        <v>0</v>
      </c>
    </row>
    <row r="6467" spans="1:10" x14ac:dyDescent="0.3">
      <c r="A6467" s="58">
        <v>2014</v>
      </c>
      <c r="B6467" s="58" t="s">
        <v>181</v>
      </c>
      <c r="C6467" s="58" t="str">
        <f>VLOOKUP(B6467,lookup!A:C,3,FALSE)</f>
        <v>Non Metropolitan Fire Authorities</v>
      </c>
      <c r="D6467" s="58" t="str">
        <f>VLOOKUP(B6467,lookup!A:D,4,FALSE)</f>
        <v>E31000021</v>
      </c>
      <c r="E6467" s="58" t="s">
        <v>177</v>
      </c>
      <c r="F6467" s="58" t="s">
        <v>157</v>
      </c>
      <c r="G6467" s="59">
        <v>0</v>
      </c>
      <c r="H6467" s="145"/>
      <c r="I6467" s="144">
        <v>0</v>
      </c>
      <c r="J6467" s="146">
        <f t="shared" ref="J6467:J6530" si="78">G6467-I6467</f>
        <v>0</v>
      </c>
    </row>
    <row r="6468" spans="1:10" x14ac:dyDescent="0.3">
      <c r="A6468" s="58">
        <v>2014</v>
      </c>
      <c r="B6468" s="58" t="s">
        <v>181</v>
      </c>
      <c r="C6468" s="58" t="str">
        <f>VLOOKUP(B6468,lookup!A:C,3,FALSE)</f>
        <v>Non Metropolitan Fire Authorities</v>
      </c>
      <c r="D6468" s="58" t="str">
        <f>VLOOKUP(B6468,lookup!A:D,4,FALSE)</f>
        <v>E31000021</v>
      </c>
      <c r="E6468" s="58" t="s">
        <v>178</v>
      </c>
      <c r="F6468" s="58" t="s">
        <v>157</v>
      </c>
      <c r="G6468" s="59">
        <v>0</v>
      </c>
      <c r="H6468" s="145"/>
      <c r="I6468" s="144">
        <v>0</v>
      </c>
      <c r="J6468" s="146">
        <f t="shared" si="78"/>
        <v>0</v>
      </c>
    </row>
    <row r="6469" spans="1:10" x14ac:dyDescent="0.3">
      <c r="A6469" s="58">
        <v>2014</v>
      </c>
      <c r="B6469" s="58" t="s">
        <v>181</v>
      </c>
      <c r="C6469" s="58" t="str">
        <f>VLOOKUP(B6469,lookup!A:C,3,FALSE)</f>
        <v>Non Metropolitan Fire Authorities</v>
      </c>
      <c r="D6469" s="58" t="str">
        <f>VLOOKUP(B6469,lookup!A:D,4,FALSE)</f>
        <v>E31000021</v>
      </c>
      <c r="E6469" s="58" t="s">
        <v>179</v>
      </c>
      <c r="F6469" s="58" t="s">
        <v>157</v>
      </c>
      <c r="G6469" s="59">
        <v>0</v>
      </c>
      <c r="H6469" s="145"/>
      <c r="I6469" s="144">
        <v>0</v>
      </c>
      <c r="J6469" s="146">
        <f t="shared" si="78"/>
        <v>0</v>
      </c>
    </row>
    <row r="6470" spans="1:10" x14ac:dyDescent="0.3">
      <c r="A6470" s="58">
        <v>2014</v>
      </c>
      <c r="B6470" s="58" t="s">
        <v>181</v>
      </c>
      <c r="C6470" s="58" t="str">
        <f>VLOOKUP(B6470,lookup!A:C,3,FALSE)</f>
        <v>Non Metropolitan Fire Authorities</v>
      </c>
      <c r="D6470" s="58" t="str">
        <f>VLOOKUP(B6470,lookup!A:D,4,FALSE)</f>
        <v>E31000021</v>
      </c>
      <c r="E6470" s="32" t="s">
        <v>1087</v>
      </c>
      <c r="F6470" s="58" t="s">
        <v>157</v>
      </c>
      <c r="G6470" s="59">
        <v>0</v>
      </c>
      <c r="H6470" s="145"/>
      <c r="I6470" s="144">
        <v>0</v>
      </c>
      <c r="J6470" s="146">
        <f t="shared" si="78"/>
        <v>0</v>
      </c>
    </row>
    <row r="6471" spans="1:10" x14ac:dyDescent="0.3">
      <c r="A6471" s="58">
        <v>2014</v>
      </c>
      <c r="B6471" s="58" t="s">
        <v>181</v>
      </c>
      <c r="C6471" s="58" t="str">
        <f>VLOOKUP(B6471,lookup!A:C,3,FALSE)</f>
        <v>Non Metropolitan Fire Authorities</v>
      </c>
      <c r="D6471" s="58" t="str">
        <f>VLOOKUP(B6471,lookup!A:D,4,FALSE)</f>
        <v>E31000021</v>
      </c>
      <c r="E6471" s="58" t="s">
        <v>176</v>
      </c>
      <c r="F6471" s="58" t="s">
        <v>157</v>
      </c>
      <c r="G6471" s="59">
        <v>0</v>
      </c>
      <c r="H6471" s="145"/>
      <c r="I6471" s="144">
        <v>0</v>
      </c>
      <c r="J6471" s="146">
        <f t="shared" si="78"/>
        <v>0</v>
      </c>
    </row>
    <row r="6472" spans="1:10" x14ac:dyDescent="0.3">
      <c r="A6472" s="58">
        <v>2014</v>
      </c>
      <c r="B6472" s="58" t="s">
        <v>181</v>
      </c>
      <c r="C6472" s="58" t="str">
        <f>VLOOKUP(B6472,lookup!A:C,3,FALSE)</f>
        <v>Non Metropolitan Fire Authorities</v>
      </c>
      <c r="D6472" s="58" t="str">
        <f>VLOOKUP(B6472,lookup!A:D,4,FALSE)</f>
        <v>E31000021</v>
      </c>
      <c r="E6472" s="58" t="s">
        <v>175</v>
      </c>
      <c r="F6472" s="58" t="s">
        <v>158</v>
      </c>
      <c r="G6472" s="59">
        <v>111</v>
      </c>
      <c r="H6472" s="145"/>
      <c r="I6472" s="144">
        <v>111</v>
      </c>
      <c r="J6472" s="146">
        <f t="shared" si="78"/>
        <v>0</v>
      </c>
    </row>
    <row r="6473" spans="1:10" x14ac:dyDescent="0.3">
      <c r="A6473" s="58">
        <v>2014</v>
      </c>
      <c r="B6473" s="58" t="s">
        <v>181</v>
      </c>
      <c r="C6473" s="58" t="str">
        <f>VLOOKUP(B6473,lookup!A:C,3,FALSE)</f>
        <v>Non Metropolitan Fire Authorities</v>
      </c>
      <c r="D6473" s="58" t="str">
        <f>VLOOKUP(B6473,lookup!A:D,4,FALSE)</f>
        <v>E31000021</v>
      </c>
      <c r="E6473" s="58" t="s">
        <v>177</v>
      </c>
      <c r="F6473" s="58" t="s">
        <v>158</v>
      </c>
      <c r="G6473" s="59">
        <v>0</v>
      </c>
      <c r="H6473" s="145"/>
      <c r="I6473" s="144">
        <v>0</v>
      </c>
      <c r="J6473" s="146">
        <f t="shared" si="78"/>
        <v>0</v>
      </c>
    </row>
    <row r="6474" spans="1:10" x14ac:dyDescent="0.3">
      <c r="A6474" s="58">
        <v>2014</v>
      </c>
      <c r="B6474" s="58" t="s">
        <v>181</v>
      </c>
      <c r="C6474" s="58" t="str">
        <f>VLOOKUP(B6474,lookup!A:C,3,FALSE)</f>
        <v>Non Metropolitan Fire Authorities</v>
      </c>
      <c r="D6474" s="58" t="str">
        <f>VLOOKUP(B6474,lookup!A:D,4,FALSE)</f>
        <v>E31000021</v>
      </c>
      <c r="E6474" s="58" t="s">
        <v>178</v>
      </c>
      <c r="F6474" s="58" t="s">
        <v>158</v>
      </c>
      <c r="G6474" s="59">
        <v>0</v>
      </c>
      <c r="H6474" s="145"/>
      <c r="I6474" s="144">
        <v>0</v>
      </c>
      <c r="J6474" s="146">
        <f t="shared" si="78"/>
        <v>0</v>
      </c>
    </row>
    <row r="6475" spans="1:10" x14ac:dyDescent="0.3">
      <c r="A6475" s="58">
        <v>2014</v>
      </c>
      <c r="B6475" s="58" t="s">
        <v>181</v>
      </c>
      <c r="C6475" s="58" t="str">
        <f>VLOOKUP(B6475,lookup!A:C,3,FALSE)</f>
        <v>Non Metropolitan Fire Authorities</v>
      </c>
      <c r="D6475" s="58" t="str">
        <f>VLOOKUP(B6475,lookup!A:D,4,FALSE)</f>
        <v>E31000021</v>
      </c>
      <c r="E6475" s="58" t="s">
        <v>179</v>
      </c>
      <c r="F6475" s="58" t="s">
        <v>158</v>
      </c>
      <c r="G6475" s="59">
        <v>1</v>
      </c>
      <c r="H6475" s="145"/>
      <c r="I6475" s="144">
        <v>1</v>
      </c>
      <c r="J6475" s="146">
        <f t="shared" si="78"/>
        <v>0</v>
      </c>
    </row>
    <row r="6476" spans="1:10" x14ac:dyDescent="0.3">
      <c r="A6476" s="58">
        <v>2014</v>
      </c>
      <c r="B6476" s="58" t="s">
        <v>181</v>
      </c>
      <c r="C6476" s="58" t="str">
        <f>VLOOKUP(B6476,lookup!A:C,3,FALSE)</f>
        <v>Non Metropolitan Fire Authorities</v>
      </c>
      <c r="D6476" s="58" t="str">
        <f>VLOOKUP(B6476,lookup!A:D,4,FALSE)</f>
        <v>E31000021</v>
      </c>
      <c r="E6476" s="32" t="s">
        <v>1087</v>
      </c>
      <c r="F6476" s="58" t="s">
        <v>158</v>
      </c>
      <c r="G6476" s="59">
        <v>0</v>
      </c>
      <c r="H6476" s="145"/>
      <c r="I6476" s="144">
        <v>0</v>
      </c>
      <c r="J6476" s="146">
        <f t="shared" si="78"/>
        <v>0</v>
      </c>
    </row>
    <row r="6477" spans="1:10" x14ac:dyDescent="0.3">
      <c r="A6477" s="58">
        <v>2014</v>
      </c>
      <c r="B6477" s="58" t="s">
        <v>181</v>
      </c>
      <c r="C6477" s="58" t="str">
        <f>VLOOKUP(B6477,lookup!A:C,3,FALSE)</f>
        <v>Non Metropolitan Fire Authorities</v>
      </c>
      <c r="D6477" s="58" t="str">
        <f>VLOOKUP(B6477,lookup!A:D,4,FALSE)</f>
        <v>E31000021</v>
      </c>
      <c r="E6477" s="58" t="s">
        <v>176</v>
      </c>
      <c r="F6477" s="58" t="s">
        <v>158</v>
      </c>
      <c r="G6477" s="59">
        <v>0</v>
      </c>
      <c r="H6477" s="145"/>
      <c r="I6477" s="144">
        <v>0</v>
      </c>
      <c r="J6477" s="146">
        <f t="shared" si="78"/>
        <v>0</v>
      </c>
    </row>
    <row r="6478" spans="1:10" x14ac:dyDescent="0.3">
      <c r="A6478" s="58">
        <v>2014</v>
      </c>
      <c r="B6478" s="58" t="s">
        <v>181</v>
      </c>
      <c r="C6478" s="58" t="str">
        <f>VLOOKUP(B6478,lookup!A:C,3,FALSE)</f>
        <v>Non Metropolitan Fire Authorities</v>
      </c>
      <c r="D6478" s="58" t="str">
        <f>VLOOKUP(B6478,lookup!A:D,4,FALSE)</f>
        <v>E31000021</v>
      </c>
      <c r="E6478" s="58" t="s">
        <v>175</v>
      </c>
      <c r="F6478" s="58" t="s">
        <v>149</v>
      </c>
      <c r="G6478" s="59">
        <v>0</v>
      </c>
      <c r="H6478" s="145"/>
      <c r="I6478" s="144">
        <v>0</v>
      </c>
      <c r="J6478" s="146">
        <f t="shared" si="78"/>
        <v>0</v>
      </c>
    </row>
    <row r="6479" spans="1:10" x14ac:dyDescent="0.3">
      <c r="A6479" s="58">
        <v>2014</v>
      </c>
      <c r="B6479" s="58" t="s">
        <v>181</v>
      </c>
      <c r="C6479" s="58" t="str">
        <f>VLOOKUP(B6479,lookup!A:C,3,FALSE)</f>
        <v>Non Metropolitan Fire Authorities</v>
      </c>
      <c r="D6479" s="58" t="str">
        <f>VLOOKUP(B6479,lookup!A:D,4,FALSE)</f>
        <v>E31000021</v>
      </c>
      <c r="E6479" s="58" t="s">
        <v>177</v>
      </c>
      <c r="F6479" s="58" t="s">
        <v>149</v>
      </c>
      <c r="G6479" s="59">
        <v>0</v>
      </c>
      <c r="H6479" s="145"/>
      <c r="I6479" s="144">
        <v>0</v>
      </c>
      <c r="J6479" s="146">
        <f t="shared" si="78"/>
        <v>0</v>
      </c>
    </row>
    <row r="6480" spans="1:10" x14ac:dyDescent="0.3">
      <c r="A6480" s="58">
        <v>2014</v>
      </c>
      <c r="B6480" s="58" t="s">
        <v>181</v>
      </c>
      <c r="C6480" s="58" t="str">
        <f>VLOOKUP(B6480,lookup!A:C,3,FALSE)</f>
        <v>Non Metropolitan Fire Authorities</v>
      </c>
      <c r="D6480" s="58" t="str">
        <f>VLOOKUP(B6480,lookup!A:D,4,FALSE)</f>
        <v>E31000021</v>
      </c>
      <c r="E6480" s="58" t="s">
        <v>178</v>
      </c>
      <c r="F6480" s="58" t="s">
        <v>149</v>
      </c>
      <c r="G6480" s="59">
        <v>0</v>
      </c>
      <c r="H6480" s="145"/>
      <c r="I6480" s="144">
        <v>0</v>
      </c>
      <c r="J6480" s="146">
        <f t="shared" si="78"/>
        <v>0</v>
      </c>
    </row>
    <row r="6481" spans="1:10" x14ac:dyDescent="0.3">
      <c r="A6481" s="58">
        <v>2014</v>
      </c>
      <c r="B6481" s="58" t="s">
        <v>181</v>
      </c>
      <c r="C6481" s="58" t="str">
        <f>VLOOKUP(B6481,lookup!A:C,3,FALSE)</f>
        <v>Non Metropolitan Fire Authorities</v>
      </c>
      <c r="D6481" s="58" t="str">
        <f>VLOOKUP(B6481,lookup!A:D,4,FALSE)</f>
        <v>E31000021</v>
      </c>
      <c r="E6481" s="58" t="s">
        <v>179</v>
      </c>
      <c r="F6481" s="58" t="s">
        <v>149</v>
      </c>
      <c r="G6481" s="59">
        <v>0</v>
      </c>
      <c r="H6481" s="145"/>
      <c r="I6481" s="144">
        <v>0</v>
      </c>
      <c r="J6481" s="146">
        <f t="shared" si="78"/>
        <v>0</v>
      </c>
    </row>
    <row r="6482" spans="1:10" x14ac:dyDescent="0.3">
      <c r="A6482" s="58">
        <v>2014</v>
      </c>
      <c r="B6482" s="58" t="s">
        <v>181</v>
      </c>
      <c r="C6482" s="58" t="str">
        <f>VLOOKUP(B6482,lookup!A:C,3,FALSE)</f>
        <v>Non Metropolitan Fire Authorities</v>
      </c>
      <c r="D6482" s="58" t="str">
        <f>VLOOKUP(B6482,lookup!A:D,4,FALSE)</f>
        <v>E31000021</v>
      </c>
      <c r="E6482" s="32" t="s">
        <v>1087</v>
      </c>
      <c r="F6482" s="58" t="s">
        <v>149</v>
      </c>
      <c r="G6482" s="59">
        <v>0</v>
      </c>
      <c r="H6482" s="145"/>
      <c r="I6482" s="144">
        <v>0</v>
      </c>
      <c r="J6482" s="146">
        <f t="shared" si="78"/>
        <v>0</v>
      </c>
    </row>
    <row r="6483" spans="1:10" x14ac:dyDescent="0.3">
      <c r="A6483" s="58">
        <v>2014</v>
      </c>
      <c r="B6483" s="58" t="s">
        <v>181</v>
      </c>
      <c r="C6483" s="58" t="str">
        <f>VLOOKUP(B6483,lookup!A:C,3,FALSE)</f>
        <v>Non Metropolitan Fire Authorities</v>
      </c>
      <c r="D6483" s="58" t="str">
        <f>VLOOKUP(B6483,lookup!A:D,4,FALSE)</f>
        <v>E31000021</v>
      </c>
      <c r="E6483" s="58" t="s">
        <v>176</v>
      </c>
      <c r="F6483" s="58" t="s">
        <v>149</v>
      </c>
      <c r="G6483" s="59">
        <v>0</v>
      </c>
      <c r="H6483" s="145"/>
      <c r="I6483" s="144">
        <v>0</v>
      </c>
      <c r="J6483" s="146">
        <f t="shared" si="78"/>
        <v>0</v>
      </c>
    </row>
    <row r="6484" spans="1:10" x14ac:dyDescent="0.3">
      <c r="A6484" s="58">
        <v>2014</v>
      </c>
      <c r="B6484" s="58" t="s">
        <v>181</v>
      </c>
      <c r="C6484" s="58" t="str">
        <f>VLOOKUP(B6484,lookup!A:C,3,FALSE)</f>
        <v>Non Metropolitan Fire Authorities</v>
      </c>
      <c r="D6484" s="58" t="str">
        <f>VLOOKUP(B6484,lookup!A:D,4,FALSE)</f>
        <v>E31000021</v>
      </c>
      <c r="E6484" s="58" t="s">
        <v>175</v>
      </c>
      <c r="F6484" s="58" t="s">
        <v>150</v>
      </c>
      <c r="G6484" s="59">
        <v>22</v>
      </c>
      <c r="H6484" s="145"/>
      <c r="I6484" s="144">
        <v>22</v>
      </c>
      <c r="J6484" s="146">
        <f t="shared" si="78"/>
        <v>0</v>
      </c>
    </row>
    <row r="6485" spans="1:10" x14ac:dyDescent="0.3">
      <c r="A6485" s="58">
        <v>2014</v>
      </c>
      <c r="B6485" s="58" t="s">
        <v>181</v>
      </c>
      <c r="C6485" s="58" t="str">
        <f>VLOOKUP(B6485,lookup!A:C,3,FALSE)</f>
        <v>Non Metropolitan Fire Authorities</v>
      </c>
      <c r="D6485" s="58" t="str">
        <f>VLOOKUP(B6485,lookup!A:D,4,FALSE)</f>
        <v>E31000021</v>
      </c>
      <c r="E6485" s="58" t="s">
        <v>177</v>
      </c>
      <c r="F6485" s="58" t="s">
        <v>150</v>
      </c>
      <c r="G6485" s="59">
        <v>0</v>
      </c>
      <c r="H6485" s="145"/>
      <c r="I6485" s="144">
        <v>0</v>
      </c>
      <c r="J6485" s="146">
        <f t="shared" si="78"/>
        <v>0</v>
      </c>
    </row>
    <row r="6486" spans="1:10" x14ac:dyDescent="0.3">
      <c r="A6486" s="58">
        <v>2014</v>
      </c>
      <c r="B6486" s="58" t="s">
        <v>181</v>
      </c>
      <c r="C6486" s="58" t="str">
        <f>VLOOKUP(B6486,lookup!A:C,3,FALSE)</f>
        <v>Non Metropolitan Fire Authorities</v>
      </c>
      <c r="D6486" s="58" t="str">
        <f>VLOOKUP(B6486,lookup!A:D,4,FALSE)</f>
        <v>E31000021</v>
      </c>
      <c r="E6486" s="58" t="s">
        <v>178</v>
      </c>
      <c r="F6486" s="58" t="s">
        <v>150</v>
      </c>
      <c r="G6486" s="59">
        <v>0</v>
      </c>
      <c r="H6486" s="145"/>
      <c r="I6486" s="144">
        <v>0</v>
      </c>
      <c r="J6486" s="146">
        <f t="shared" si="78"/>
        <v>0</v>
      </c>
    </row>
    <row r="6487" spans="1:10" x14ac:dyDescent="0.3">
      <c r="A6487" s="58">
        <v>2014</v>
      </c>
      <c r="B6487" s="58" t="s">
        <v>181</v>
      </c>
      <c r="C6487" s="58" t="str">
        <f>VLOOKUP(B6487,lookup!A:C,3,FALSE)</f>
        <v>Non Metropolitan Fire Authorities</v>
      </c>
      <c r="D6487" s="58" t="str">
        <f>VLOOKUP(B6487,lookup!A:D,4,FALSE)</f>
        <v>E31000021</v>
      </c>
      <c r="E6487" s="58" t="s">
        <v>179</v>
      </c>
      <c r="F6487" s="58" t="s">
        <v>150</v>
      </c>
      <c r="G6487" s="59">
        <v>0</v>
      </c>
      <c r="H6487" s="145"/>
      <c r="I6487" s="144">
        <v>0</v>
      </c>
      <c r="J6487" s="146">
        <f t="shared" si="78"/>
        <v>0</v>
      </c>
    </row>
    <row r="6488" spans="1:10" x14ac:dyDescent="0.3">
      <c r="A6488" s="58">
        <v>2014</v>
      </c>
      <c r="B6488" s="58" t="s">
        <v>181</v>
      </c>
      <c r="C6488" s="58" t="str">
        <f>VLOOKUP(B6488,lookup!A:C,3,FALSE)</f>
        <v>Non Metropolitan Fire Authorities</v>
      </c>
      <c r="D6488" s="58" t="str">
        <f>VLOOKUP(B6488,lookup!A:D,4,FALSE)</f>
        <v>E31000021</v>
      </c>
      <c r="E6488" s="32" t="s">
        <v>1087</v>
      </c>
      <c r="F6488" s="58" t="s">
        <v>150</v>
      </c>
      <c r="G6488" s="59">
        <v>0</v>
      </c>
      <c r="H6488" s="145"/>
      <c r="I6488" s="144">
        <v>0</v>
      </c>
      <c r="J6488" s="146">
        <f t="shared" si="78"/>
        <v>0</v>
      </c>
    </row>
    <row r="6489" spans="1:10" x14ac:dyDescent="0.3">
      <c r="A6489" s="58">
        <v>2014</v>
      </c>
      <c r="B6489" s="58" t="s">
        <v>181</v>
      </c>
      <c r="C6489" s="58" t="str">
        <f>VLOOKUP(B6489,lookup!A:C,3,FALSE)</f>
        <v>Non Metropolitan Fire Authorities</v>
      </c>
      <c r="D6489" s="58" t="str">
        <f>VLOOKUP(B6489,lookup!A:D,4,FALSE)</f>
        <v>E31000021</v>
      </c>
      <c r="E6489" s="58" t="s">
        <v>176</v>
      </c>
      <c r="F6489" s="58" t="s">
        <v>150</v>
      </c>
      <c r="G6489" s="59">
        <v>0</v>
      </c>
      <c r="H6489" s="145"/>
      <c r="I6489" s="144">
        <v>0</v>
      </c>
      <c r="J6489" s="146">
        <f t="shared" si="78"/>
        <v>0</v>
      </c>
    </row>
    <row r="6490" spans="1:10" x14ac:dyDescent="0.3">
      <c r="A6490" s="58">
        <v>2014</v>
      </c>
      <c r="B6490" s="58" t="s">
        <v>69</v>
      </c>
      <c r="C6490" s="58" t="str">
        <f>VLOOKUP(B6490,lookup!A:C,3,FALSE)</f>
        <v>Non Metropolitan Fire Authorities</v>
      </c>
      <c r="D6490" s="58" t="str">
        <f>VLOOKUP(B6490,lookup!A:D,4,FALSE)</f>
        <v>E31000039</v>
      </c>
      <c r="E6490" s="58" t="s">
        <v>175</v>
      </c>
      <c r="F6490" s="58" t="s">
        <v>157</v>
      </c>
      <c r="G6490" s="59">
        <v>0</v>
      </c>
      <c r="H6490" s="145"/>
      <c r="I6490" s="144">
        <v>0</v>
      </c>
      <c r="J6490" s="146">
        <f t="shared" si="78"/>
        <v>0</v>
      </c>
    </row>
    <row r="6491" spans="1:10" x14ac:dyDescent="0.3">
      <c r="A6491" s="58">
        <v>2014</v>
      </c>
      <c r="B6491" s="58" t="s">
        <v>69</v>
      </c>
      <c r="C6491" s="58" t="str">
        <f>VLOOKUP(B6491,lookup!A:C,3,FALSE)</f>
        <v>Non Metropolitan Fire Authorities</v>
      </c>
      <c r="D6491" s="58" t="str">
        <f>VLOOKUP(B6491,lookup!A:D,4,FALSE)</f>
        <v>E31000039</v>
      </c>
      <c r="E6491" s="58" t="s">
        <v>177</v>
      </c>
      <c r="F6491" s="58" t="s">
        <v>157</v>
      </c>
      <c r="G6491" s="59">
        <v>0</v>
      </c>
      <c r="H6491" s="145"/>
      <c r="I6491" s="144">
        <v>0</v>
      </c>
      <c r="J6491" s="146">
        <f t="shared" si="78"/>
        <v>0</v>
      </c>
    </row>
    <row r="6492" spans="1:10" x14ac:dyDescent="0.3">
      <c r="A6492" s="58">
        <v>2014</v>
      </c>
      <c r="B6492" s="58" t="s">
        <v>69</v>
      </c>
      <c r="C6492" s="58" t="str">
        <f>VLOOKUP(B6492,lookup!A:C,3,FALSE)</f>
        <v>Non Metropolitan Fire Authorities</v>
      </c>
      <c r="D6492" s="58" t="str">
        <f>VLOOKUP(B6492,lookup!A:D,4,FALSE)</f>
        <v>E31000039</v>
      </c>
      <c r="E6492" s="58" t="s">
        <v>178</v>
      </c>
      <c r="F6492" s="58" t="s">
        <v>157</v>
      </c>
      <c r="G6492" s="59">
        <v>0</v>
      </c>
      <c r="H6492" s="145"/>
      <c r="I6492" s="144">
        <v>0</v>
      </c>
      <c r="J6492" s="146">
        <f t="shared" si="78"/>
        <v>0</v>
      </c>
    </row>
    <row r="6493" spans="1:10" x14ac:dyDescent="0.3">
      <c r="A6493" s="58">
        <v>2014</v>
      </c>
      <c r="B6493" s="58" t="s">
        <v>69</v>
      </c>
      <c r="C6493" s="58" t="str">
        <f>VLOOKUP(B6493,lookup!A:C,3,FALSE)</f>
        <v>Non Metropolitan Fire Authorities</v>
      </c>
      <c r="D6493" s="58" t="str">
        <f>VLOOKUP(B6493,lookup!A:D,4,FALSE)</f>
        <v>E31000039</v>
      </c>
      <c r="E6493" s="58" t="s">
        <v>179</v>
      </c>
      <c r="F6493" s="58" t="s">
        <v>157</v>
      </c>
      <c r="G6493" s="59">
        <v>0</v>
      </c>
      <c r="H6493" s="145"/>
      <c r="I6493" s="144">
        <v>0</v>
      </c>
      <c r="J6493" s="146">
        <f t="shared" si="78"/>
        <v>0</v>
      </c>
    </row>
    <row r="6494" spans="1:10" x14ac:dyDescent="0.3">
      <c r="A6494" s="58">
        <v>2014</v>
      </c>
      <c r="B6494" s="58" t="s">
        <v>69</v>
      </c>
      <c r="C6494" s="58" t="str">
        <f>VLOOKUP(B6494,lookup!A:C,3,FALSE)</f>
        <v>Non Metropolitan Fire Authorities</v>
      </c>
      <c r="D6494" s="58" t="str">
        <f>VLOOKUP(B6494,lookup!A:D,4,FALSE)</f>
        <v>E31000039</v>
      </c>
      <c r="E6494" s="32" t="s">
        <v>1087</v>
      </c>
      <c r="F6494" s="58" t="s">
        <v>157</v>
      </c>
      <c r="G6494" s="59">
        <v>0</v>
      </c>
      <c r="H6494" s="145"/>
      <c r="I6494" s="144">
        <v>0</v>
      </c>
      <c r="J6494" s="146">
        <f t="shared" si="78"/>
        <v>0</v>
      </c>
    </row>
    <row r="6495" spans="1:10" x14ac:dyDescent="0.3">
      <c r="A6495" s="58">
        <v>2014</v>
      </c>
      <c r="B6495" s="58" t="s">
        <v>69</v>
      </c>
      <c r="C6495" s="58" t="str">
        <f>VLOOKUP(B6495,lookup!A:C,3,FALSE)</f>
        <v>Non Metropolitan Fire Authorities</v>
      </c>
      <c r="D6495" s="58" t="str">
        <f>VLOOKUP(B6495,lookup!A:D,4,FALSE)</f>
        <v>E31000039</v>
      </c>
      <c r="E6495" s="58" t="s">
        <v>176</v>
      </c>
      <c r="F6495" s="58" t="s">
        <v>157</v>
      </c>
      <c r="G6495" s="59">
        <v>12</v>
      </c>
      <c r="H6495" s="145"/>
      <c r="I6495" s="144">
        <v>12</v>
      </c>
      <c r="J6495" s="146">
        <f t="shared" si="78"/>
        <v>0</v>
      </c>
    </row>
    <row r="6496" spans="1:10" x14ac:dyDescent="0.3">
      <c r="A6496" s="58">
        <v>2014</v>
      </c>
      <c r="B6496" s="58" t="s">
        <v>69</v>
      </c>
      <c r="C6496" s="58" t="str">
        <f>VLOOKUP(B6496,lookup!A:C,3,FALSE)</f>
        <v>Non Metropolitan Fire Authorities</v>
      </c>
      <c r="D6496" s="58" t="str">
        <f>VLOOKUP(B6496,lookup!A:D,4,FALSE)</f>
        <v>E31000039</v>
      </c>
      <c r="E6496" s="58" t="s">
        <v>175</v>
      </c>
      <c r="F6496" s="58" t="s">
        <v>158</v>
      </c>
      <c r="G6496" s="59">
        <v>0</v>
      </c>
      <c r="H6496" s="145"/>
      <c r="I6496" s="144">
        <v>0</v>
      </c>
      <c r="J6496" s="146">
        <f t="shared" si="78"/>
        <v>0</v>
      </c>
    </row>
    <row r="6497" spans="1:10" x14ac:dyDescent="0.3">
      <c r="A6497" s="58">
        <v>2014</v>
      </c>
      <c r="B6497" s="58" t="s">
        <v>69</v>
      </c>
      <c r="C6497" s="58" t="str">
        <f>VLOOKUP(B6497,lookup!A:C,3,FALSE)</f>
        <v>Non Metropolitan Fire Authorities</v>
      </c>
      <c r="D6497" s="58" t="str">
        <f>VLOOKUP(B6497,lookup!A:D,4,FALSE)</f>
        <v>E31000039</v>
      </c>
      <c r="E6497" s="58" t="s">
        <v>177</v>
      </c>
      <c r="F6497" s="58" t="s">
        <v>158</v>
      </c>
      <c r="G6497" s="59">
        <v>0</v>
      </c>
      <c r="H6497" s="145"/>
      <c r="I6497" s="144">
        <v>0</v>
      </c>
      <c r="J6497" s="146">
        <f t="shared" si="78"/>
        <v>0</v>
      </c>
    </row>
    <row r="6498" spans="1:10" x14ac:dyDescent="0.3">
      <c r="A6498" s="58">
        <v>2014</v>
      </c>
      <c r="B6498" s="58" t="s">
        <v>69</v>
      </c>
      <c r="C6498" s="58" t="str">
        <f>VLOOKUP(B6498,lookup!A:C,3,FALSE)</f>
        <v>Non Metropolitan Fire Authorities</v>
      </c>
      <c r="D6498" s="58" t="str">
        <f>VLOOKUP(B6498,lookup!A:D,4,FALSE)</f>
        <v>E31000039</v>
      </c>
      <c r="E6498" s="58" t="s">
        <v>178</v>
      </c>
      <c r="F6498" s="58" t="s">
        <v>158</v>
      </c>
      <c r="G6498" s="59">
        <v>0</v>
      </c>
      <c r="H6498" s="145"/>
      <c r="I6498" s="144">
        <v>0</v>
      </c>
      <c r="J6498" s="146">
        <f t="shared" si="78"/>
        <v>0</v>
      </c>
    </row>
    <row r="6499" spans="1:10" x14ac:dyDescent="0.3">
      <c r="A6499" s="58">
        <v>2014</v>
      </c>
      <c r="B6499" s="58" t="s">
        <v>69</v>
      </c>
      <c r="C6499" s="58" t="str">
        <f>VLOOKUP(B6499,lookup!A:C,3,FALSE)</f>
        <v>Non Metropolitan Fire Authorities</v>
      </c>
      <c r="D6499" s="58" t="str">
        <f>VLOOKUP(B6499,lookup!A:D,4,FALSE)</f>
        <v>E31000039</v>
      </c>
      <c r="E6499" s="58" t="s">
        <v>179</v>
      </c>
      <c r="F6499" s="58" t="s">
        <v>158</v>
      </c>
      <c r="G6499" s="59">
        <v>0</v>
      </c>
      <c r="H6499" s="145"/>
      <c r="I6499" s="144">
        <v>0</v>
      </c>
      <c r="J6499" s="146">
        <f t="shared" si="78"/>
        <v>0</v>
      </c>
    </row>
    <row r="6500" spans="1:10" x14ac:dyDescent="0.3">
      <c r="A6500" s="58">
        <v>2014</v>
      </c>
      <c r="B6500" s="58" t="s">
        <v>69</v>
      </c>
      <c r="C6500" s="58" t="str">
        <f>VLOOKUP(B6500,lookup!A:C,3,FALSE)</f>
        <v>Non Metropolitan Fire Authorities</v>
      </c>
      <c r="D6500" s="58" t="str">
        <f>VLOOKUP(B6500,lookup!A:D,4,FALSE)</f>
        <v>E31000039</v>
      </c>
      <c r="E6500" s="32" t="s">
        <v>1087</v>
      </c>
      <c r="F6500" s="58" t="s">
        <v>158</v>
      </c>
      <c r="G6500" s="59">
        <v>0</v>
      </c>
      <c r="H6500" s="145"/>
      <c r="I6500" s="144">
        <v>0</v>
      </c>
      <c r="J6500" s="146">
        <f t="shared" si="78"/>
        <v>0</v>
      </c>
    </row>
    <row r="6501" spans="1:10" x14ac:dyDescent="0.3">
      <c r="A6501" s="58">
        <v>2014</v>
      </c>
      <c r="B6501" s="58" t="s">
        <v>69</v>
      </c>
      <c r="C6501" s="58" t="str">
        <f>VLOOKUP(B6501,lookup!A:C,3,FALSE)</f>
        <v>Non Metropolitan Fire Authorities</v>
      </c>
      <c r="D6501" s="58" t="str">
        <f>VLOOKUP(B6501,lookup!A:D,4,FALSE)</f>
        <v>E31000039</v>
      </c>
      <c r="E6501" s="58" t="s">
        <v>176</v>
      </c>
      <c r="F6501" s="58" t="s">
        <v>158</v>
      </c>
      <c r="G6501" s="59">
        <v>38</v>
      </c>
      <c r="H6501" s="145"/>
      <c r="I6501" s="144">
        <v>38</v>
      </c>
      <c r="J6501" s="146">
        <f t="shared" si="78"/>
        <v>0</v>
      </c>
    </row>
    <row r="6502" spans="1:10" x14ac:dyDescent="0.3">
      <c r="A6502" s="58">
        <v>2014</v>
      </c>
      <c r="B6502" s="58" t="s">
        <v>69</v>
      </c>
      <c r="C6502" s="58" t="str">
        <f>VLOOKUP(B6502,lookup!A:C,3,FALSE)</f>
        <v>Non Metropolitan Fire Authorities</v>
      </c>
      <c r="D6502" s="58" t="str">
        <f>VLOOKUP(B6502,lookup!A:D,4,FALSE)</f>
        <v>E31000039</v>
      </c>
      <c r="E6502" s="58" t="s">
        <v>175</v>
      </c>
      <c r="F6502" s="58" t="s">
        <v>149</v>
      </c>
      <c r="G6502" s="59">
        <v>0</v>
      </c>
      <c r="H6502" s="145"/>
      <c r="I6502" s="144">
        <v>0</v>
      </c>
      <c r="J6502" s="146">
        <f t="shared" si="78"/>
        <v>0</v>
      </c>
    </row>
    <row r="6503" spans="1:10" x14ac:dyDescent="0.3">
      <c r="A6503" s="58">
        <v>2014</v>
      </c>
      <c r="B6503" s="58" t="s">
        <v>69</v>
      </c>
      <c r="C6503" s="58" t="str">
        <f>VLOOKUP(B6503,lookup!A:C,3,FALSE)</f>
        <v>Non Metropolitan Fire Authorities</v>
      </c>
      <c r="D6503" s="58" t="str">
        <f>VLOOKUP(B6503,lookup!A:D,4,FALSE)</f>
        <v>E31000039</v>
      </c>
      <c r="E6503" s="58" t="s">
        <v>177</v>
      </c>
      <c r="F6503" s="58" t="s">
        <v>149</v>
      </c>
      <c r="G6503" s="59">
        <v>0</v>
      </c>
      <c r="H6503" s="145"/>
      <c r="I6503" s="144">
        <v>0</v>
      </c>
      <c r="J6503" s="146">
        <f t="shared" si="78"/>
        <v>0</v>
      </c>
    </row>
    <row r="6504" spans="1:10" x14ac:dyDescent="0.3">
      <c r="A6504" s="58">
        <v>2014</v>
      </c>
      <c r="B6504" s="58" t="s">
        <v>69</v>
      </c>
      <c r="C6504" s="58" t="str">
        <f>VLOOKUP(B6504,lookup!A:C,3,FALSE)</f>
        <v>Non Metropolitan Fire Authorities</v>
      </c>
      <c r="D6504" s="58" t="str">
        <f>VLOOKUP(B6504,lookup!A:D,4,FALSE)</f>
        <v>E31000039</v>
      </c>
      <c r="E6504" s="58" t="s">
        <v>178</v>
      </c>
      <c r="F6504" s="58" t="s">
        <v>149</v>
      </c>
      <c r="G6504" s="59">
        <v>0</v>
      </c>
      <c r="H6504" s="145"/>
      <c r="I6504" s="144">
        <v>0</v>
      </c>
      <c r="J6504" s="146">
        <f t="shared" si="78"/>
        <v>0</v>
      </c>
    </row>
    <row r="6505" spans="1:10" x14ac:dyDescent="0.3">
      <c r="A6505" s="58">
        <v>2014</v>
      </c>
      <c r="B6505" s="58" t="s">
        <v>69</v>
      </c>
      <c r="C6505" s="58" t="str">
        <f>VLOOKUP(B6505,lookup!A:C,3,FALSE)</f>
        <v>Non Metropolitan Fire Authorities</v>
      </c>
      <c r="D6505" s="58" t="str">
        <f>VLOOKUP(B6505,lookup!A:D,4,FALSE)</f>
        <v>E31000039</v>
      </c>
      <c r="E6505" s="58" t="s">
        <v>179</v>
      </c>
      <c r="F6505" s="58" t="s">
        <v>149</v>
      </c>
      <c r="G6505" s="59">
        <v>0</v>
      </c>
      <c r="H6505" s="145"/>
      <c r="I6505" s="144">
        <v>0</v>
      </c>
      <c r="J6505" s="146">
        <f t="shared" si="78"/>
        <v>0</v>
      </c>
    </row>
    <row r="6506" spans="1:10" x14ac:dyDescent="0.3">
      <c r="A6506" s="58">
        <v>2014</v>
      </c>
      <c r="B6506" s="58" t="s">
        <v>69</v>
      </c>
      <c r="C6506" s="58" t="str">
        <f>VLOOKUP(B6506,lookup!A:C,3,FALSE)</f>
        <v>Non Metropolitan Fire Authorities</v>
      </c>
      <c r="D6506" s="58" t="str">
        <f>VLOOKUP(B6506,lookup!A:D,4,FALSE)</f>
        <v>E31000039</v>
      </c>
      <c r="E6506" s="32" t="s">
        <v>1087</v>
      </c>
      <c r="F6506" s="58" t="s">
        <v>149</v>
      </c>
      <c r="G6506" s="59">
        <v>0</v>
      </c>
      <c r="H6506" s="145"/>
      <c r="I6506" s="144">
        <v>0</v>
      </c>
      <c r="J6506" s="146">
        <f t="shared" si="78"/>
        <v>0</v>
      </c>
    </row>
    <row r="6507" spans="1:10" x14ac:dyDescent="0.3">
      <c r="A6507" s="58">
        <v>2014</v>
      </c>
      <c r="B6507" s="58" t="s">
        <v>69</v>
      </c>
      <c r="C6507" s="58" t="str">
        <f>VLOOKUP(B6507,lookup!A:C,3,FALSE)</f>
        <v>Non Metropolitan Fire Authorities</v>
      </c>
      <c r="D6507" s="58" t="str">
        <f>VLOOKUP(B6507,lookup!A:D,4,FALSE)</f>
        <v>E31000039</v>
      </c>
      <c r="E6507" s="58" t="s">
        <v>176</v>
      </c>
      <c r="F6507" s="58" t="s">
        <v>149</v>
      </c>
      <c r="G6507" s="59">
        <v>0</v>
      </c>
      <c r="H6507" s="145"/>
      <c r="I6507" s="144">
        <v>0</v>
      </c>
      <c r="J6507" s="146">
        <f t="shared" si="78"/>
        <v>0</v>
      </c>
    </row>
    <row r="6508" spans="1:10" x14ac:dyDescent="0.3">
      <c r="A6508" s="58">
        <v>2014</v>
      </c>
      <c r="B6508" s="58" t="s">
        <v>69</v>
      </c>
      <c r="C6508" s="58" t="str">
        <f>VLOOKUP(B6508,lookup!A:C,3,FALSE)</f>
        <v>Non Metropolitan Fire Authorities</v>
      </c>
      <c r="D6508" s="58" t="str">
        <f>VLOOKUP(B6508,lookup!A:D,4,FALSE)</f>
        <v>E31000039</v>
      </c>
      <c r="E6508" s="58" t="s">
        <v>175</v>
      </c>
      <c r="F6508" s="58" t="s">
        <v>150</v>
      </c>
      <c r="G6508" s="59">
        <v>0</v>
      </c>
      <c r="H6508" s="145"/>
      <c r="I6508" s="144">
        <v>0</v>
      </c>
      <c r="J6508" s="146">
        <f t="shared" si="78"/>
        <v>0</v>
      </c>
    </row>
    <row r="6509" spans="1:10" x14ac:dyDescent="0.3">
      <c r="A6509" s="58">
        <v>2014</v>
      </c>
      <c r="B6509" s="58" t="s">
        <v>69</v>
      </c>
      <c r="C6509" s="58" t="str">
        <f>VLOOKUP(B6509,lookup!A:C,3,FALSE)</f>
        <v>Non Metropolitan Fire Authorities</v>
      </c>
      <c r="D6509" s="58" t="str">
        <f>VLOOKUP(B6509,lookup!A:D,4,FALSE)</f>
        <v>E31000039</v>
      </c>
      <c r="E6509" s="58" t="s">
        <v>177</v>
      </c>
      <c r="F6509" s="58" t="s">
        <v>150</v>
      </c>
      <c r="G6509" s="59">
        <v>0</v>
      </c>
      <c r="H6509" s="145"/>
      <c r="I6509" s="144">
        <v>0</v>
      </c>
      <c r="J6509" s="146">
        <f t="shared" si="78"/>
        <v>0</v>
      </c>
    </row>
    <row r="6510" spans="1:10" x14ac:dyDescent="0.3">
      <c r="A6510" s="58">
        <v>2014</v>
      </c>
      <c r="B6510" s="58" t="s">
        <v>69</v>
      </c>
      <c r="C6510" s="58" t="str">
        <f>VLOOKUP(B6510,lookup!A:C,3,FALSE)</f>
        <v>Non Metropolitan Fire Authorities</v>
      </c>
      <c r="D6510" s="58" t="str">
        <f>VLOOKUP(B6510,lookup!A:D,4,FALSE)</f>
        <v>E31000039</v>
      </c>
      <c r="E6510" s="58" t="s">
        <v>178</v>
      </c>
      <c r="F6510" s="58" t="s">
        <v>150</v>
      </c>
      <c r="G6510" s="59">
        <v>0</v>
      </c>
      <c r="H6510" s="145"/>
      <c r="I6510" s="144">
        <v>0</v>
      </c>
      <c r="J6510" s="146">
        <f t="shared" si="78"/>
        <v>0</v>
      </c>
    </row>
    <row r="6511" spans="1:10" x14ac:dyDescent="0.3">
      <c r="A6511" s="58">
        <v>2014</v>
      </c>
      <c r="B6511" s="58" t="s">
        <v>69</v>
      </c>
      <c r="C6511" s="58" t="str">
        <f>VLOOKUP(B6511,lookup!A:C,3,FALSE)</f>
        <v>Non Metropolitan Fire Authorities</v>
      </c>
      <c r="D6511" s="58" t="str">
        <f>VLOOKUP(B6511,lookup!A:D,4,FALSE)</f>
        <v>E31000039</v>
      </c>
      <c r="E6511" s="58" t="s">
        <v>179</v>
      </c>
      <c r="F6511" s="58" t="s">
        <v>150</v>
      </c>
      <c r="G6511" s="59">
        <v>0</v>
      </c>
      <c r="H6511" s="145"/>
      <c r="I6511" s="144">
        <v>0</v>
      </c>
      <c r="J6511" s="146">
        <f t="shared" si="78"/>
        <v>0</v>
      </c>
    </row>
    <row r="6512" spans="1:10" x14ac:dyDescent="0.3">
      <c r="A6512" s="58">
        <v>2014</v>
      </c>
      <c r="B6512" s="58" t="s">
        <v>69</v>
      </c>
      <c r="C6512" s="58" t="str">
        <f>VLOOKUP(B6512,lookup!A:C,3,FALSE)</f>
        <v>Non Metropolitan Fire Authorities</v>
      </c>
      <c r="D6512" s="58" t="str">
        <f>VLOOKUP(B6512,lookup!A:D,4,FALSE)</f>
        <v>E31000039</v>
      </c>
      <c r="E6512" s="32" t="s">
        <v>1087</v>
      </c>
      <c r="F6512" s="58" t="s">
        <v>150</v>
      </c>
      <c r="G6512" s="59">
        <v>0</v>
      </c>
      <c r="H6512" s="145"/>
      <c r="I6512" s="144">
        <v>0</v>
      </c>
      <c r="J6512" s="146">
        <f t="shared" si="78"/>
        <v>0</v>
      </c>
    </row>
    <row r="6513" spans="1:10" x14ac:dyDescent="0.3">
      <c r="A6513" s="58">
        <v>2014</v>
      </c>
      <c r="B6513" s="58" t="s">
        <v>69</v>
      </c>
      <c r="C6513" s="58" t="str">
        <f>VLOOKUP(B6513,lookup!A:C,3,FALSE)</f>
        <v>Non Metropolitan Fire Authorities</v>
      </c>
      <c r="D6513" s="58" t="str">
        <f>VLOOKUP(B6513,lookup!A:D,4,FALSE)</f>
        <v>E31000039</v>
      </c>
      <c r="E6513" s="58" t="s">
        <v>176</v>
      </c>
      <c r="F6513" s="58" t="s">
        <v>150</v>
      </c>
      <c r="G6513" s="59">
        <v>3</v>
      </c>
      <c r="H6513" s="145"/>
      <c r="I6513" s="144">
        <v>3</v>
      </c>
      <c r="J6513" s="146">
        <f t="shared" si="78"/>
        <v>0</v>
      </c>
    </row>
    <row r="6514" spans="1:10" x14ac:dyDescent="0.3">
      <c r="A6514" s="58">
        <v>2014</v>
      </c>
      <c r="B6514" s="58" t="s">
        <v>72</v>
      </c>
      <c r="C6514" s="58" t="str">
        <f>VLOOKUP(B6514,lookup!A:C,3,FALSE)</f>
        <v>Non Metropolitan Fire Authorities</v>
      </c>
      <c r="D6514" s="58" t="str">
        <f>VLOOKUP(B6514,lookup!A:D,4,FALSE)</f>
        <v>E31000022</v>
      </c>
      <c r="E6514" s="58" t="s">
        <v>175</v>
      </c>
      <c r="F6514" s="58" t="s">
        <v>157</v>
      </c>
      <c r="G6514" s="59">
        <v>580</v>
      </c>
      <c r="H6514" s="145"/>
      <c r="I6514" s="144">
        <v>580</v>
      </c>
      <c r="J6514" s="146">
        <f t="shared" si="78"/>
        <v>0</v>
      </c>
    </row>
    <row r="6515" spans="1:10" x14ac:dyDescent="0.3">
      <c r="A6515" s="58">
        <v>2014</v>
      </c>
      <c r="B6515" s="58" t="s">
        <v>72</v>
      </c>
      <c r="C6515" s="58" t="str">
        <f>VLOOKUP(B6515,lookup!A:C,3,FALSE)</f>
        <v>Non Metropolitan Fire Authorities</v>
      </c>
      <c r="D6515" s="58" t="str">
        <f>VLOOKUP(B6515,lookup!A:D,4,FALSE)</f>
        <v>E31000022</v>
      </c>
      <c r="E6515" s="58" t="s">
        <v>177</v>
      </c>
      <c r="F6515" s="58" t="s">
        <v>157</v>
      </c>
      <c r="G6515" s="59">
        <v>0</v>
      </c>
      <c r="H6515" s="145"/>
      <c r="I6515" s="144">
        <v>0</v>
      </c>
      <c r="J6515" s="146">
        <f t="shared" si="78"/>
        <v>0</v>
      </c>
    </row>
    <row r="6516" spans="1:10" x14ac:dyDescent="0.3">
      <c r="A6516" s="58">
        <v>2014</v>
      </c>
      <c r="B6516" s="58" t="s">
        <v>72</v>
      </c>
      <c r="C6516" s="58" t="str">
        <f>VLOOKUP(B6516,lookup!A:C,3,FALSE)</f>
        <v>Non Metropolitan Fire Authorities</v>
      </c>
      <c r="D6516" s="58" t="str">
        <f>VLOOKUP(B6516,lookup!A:D,4,FALSE)</f>
        <v>E31000022</v>
      </c>
      <c r="E6516" s="58" t="s">
        <v>178</v>
      </c>
      <c r="F6516" s="58" t="s">
        <v>157</v>
      </c>
      <c r="G6516" s="59">
        <v>2</v>
      </c>
      <c r="H6516" s="145"/>
      <c r="I6516" s="144">
        <v>2</v>
      </c>
      <c r="J6516" s="146">
        <f t="shared" si="78"/>
        <v>0</v>
      </c>
    </row>
    <row r="6517" spans="1:10" x14ac:dyDescent="0.3">
      <c r="A6517" s="58">
        <v>2014</v>
      </c>
      <c r="B6517" s="58" t="s">
        <v>72</v>
      </c>
      <c r="C6517" s="58" t="str">
        <f>VLOOKUP(B6517,lookup!A:C,3,FALSE)</f>
        <v>Non Metropolitan Fire Authorities</v>
      </c>
      <c r="D6517" s="58" t="str">
        <f>VLOOKUP(B6517,lookup!A:D,4,FALSE)</f>
        <v>E31000022</v>
      </c>
      <c r="E6517" s="58" t="s">
        <v>179</v>
      </c>
      <c r="F6517" s="58" t="s">
        <v>157</v>
      </c>
      <c r="G6517" s="59">
        <v>1</v>
      </c>
      <c r="H6517" s="145"/>
      <c r="I6517" s="144">
        <v>1</v>
      </c>
      <c r="J6517" s="146">
        <f t="shared" si="78"/>
        <v>0</v>
      </c>
    </row>
    <row r="6518" spans="1:10" x14ac:dyDescent="0.3">
      <c r="A6518" s="58">
        <v>2014</v>
      </c>
      <c r="B6518" s="58" t="s">
        <v>72</v>
      </c>
      <c r="C6518" s="58" t="str">
        <f>VLOOKUP(B6518,lookup!A:C,3,FALSE)</f>
        <v>Non Metropolitan Fire Authorities</v>
      </c>
      <c r="D6518" s="58" t="str">
        <f>VLOOKUP(B6518,lookup!A:D,4,FALSE)</f>
        <v>E31000022</v>
      </c>
      <c r="E6518" s="32" t="s">
        <v>1087</v>
      </c>
      <c r="F6518" s="58" t="s">
        <v>157</v>
      </c>
      <c r="G6518" s="59">
        <v>7</v>
      </c>
      <c r="H6518" s="145"/>
      <c r="I6518" s="144">
        <v>7</v>
      </c>
      <c r="J6518" s="146">
        <f t="shared" si="78"/>
        <v>0</v>
      </c>
    </row>
    <row r="6519" spans="1:10" x14ac:dyDescent="0.3">
      <c r="A6519" s="58">
        <v>2014</v>
      </c>
      <c r="B6519" s="58" t="s">
        <v>72</v>
      </c>
      <c r="C6519" s="58" t="str">
        <f>VLOOKUP(B6519,lookup!A:C,3,FALSE)</f>
        <v>Non Metropolitan Fire Authorities</v>
      </c>
      <c r="D6519" s="58" t="str">
        <f>VLOOKUP(B6519,lookup!A:D,4,FALSE)</f>
        <v>E31000022</v>
      </c>
      <c r="E6519" s="58" t="s">
        <v>176</v>
      </c>
      <c r="F6519" s="58" t="s">
        <v>157</v>
      </c>
      <c r="G6519" s="59">
        <v>202</v>
      </c>
      <c r="H6519" s="145"/>
      <c r="I6519" s="144">
        <v>202</v>
      </c>
      <c r="J6519" s="146">
        <f t="shared" si="78"/>
        <v>0</v>
      </c>
    </row>
    <row r="6520" spans="1:10" x14ac:dyDescent="0.3">
      <c r="A6520" s="58">
        <v>2014</v>
      </c>
      <c r="B6520" s="58" t="s">
        <v>72</v>
      </c>
      <c r="C6520" s="58" t="str">
        <f>VLOOKUP(B6520,lookup!A:C,3,FALSE)</f>
        <v>Non Metropolitan Fire Authorities</v>
      </c>
      <c r="D6520" s="58" t="str">
        <f>VLOOKUP(B6520,lookup!A:D,4,FALSE)</f>
        <v>E31000022</v>
      </c>
      <c r="E6520" s="58" t="s">
        <v>175</v>
      </c>
      <c r="F6520" s="58" t="s">
        <v>158</v>
      </c>
      <c r="G6520" s="59">
        <v>378</v>
      </c>
      <c r="H6520" s="145"/>
      <c r="I6520" s="144">
        <v>378</v>
      </c>
      <c r="J6520" s="146">
        <f t="shared" si="78"/>
        <v>0</v>
      </c>
    </row>
    <row r="6521" spans="1:10" x14ac:dyDescent="0.3">
      <c r="A6521" s="58">
        <v>2014</v>
      </c>
      <c r="B6521" s="58" t="s">
        <v>72</v>
      </c>
      <c r="C6521" s="58" t="str">
        <f>VLOOKUP(B6521,lookup!A:C,3,FALSE)</f>
        <v>Non Metropolitan Fire Authorities</v>
      </c>
      <c r="D6521" s="58" t="str">
        <f>VLOOKUP(B6521,lookup!A:D,4,FALSE)</f>
        <v>E31000022</v>
      </c>
      <c r="E6521" s="58" t="s">
        <v>177</v>
      </c>
      <c r="F6521" s="58" t="s">
        <v>158</v>
      </c>
      <c r="G6521" s="59">
        <v>0</v>
      </c>
      <c r="H6521" s="145"/>
      <c r="I6521" s="144">
        <v>0</v>
      </c>
      <c r="J6521" s="146">
        <f t="shared" si="78"/>
        <v>0</v>
      </c>
    </row>
    <row r="6522" spans="1:10" x14ac:dyDescent="0.3">
      <c r="A6522" s="58">
        <v>2014</v>
      </c>
      <c r="B6522" s="58" t="s">
        <v>72</v>
      </c>
      <c r="C6522" s="58" t="str">
        <f>VLOOKUP(B6522,lookup!A:C,3,FALSE)</f>
        <v>Non Metropolitan Fire Authorities</v>
      </c>
      <c r="D6522" s="58" t="str">
        <f>VLOOKUP(B6522,lookup!A:D,4,FALSE)</f>
        <v>E31000022</v>
      </c>
      <c r="E6522" s="58" t="s">
        <v>178</v>
      </c>
      <c r="F6522" s="58" t="s">
        <v>158</v>
      </c>
      <c r="G6522" s="59">
        <v>0</v>
      </c>
      <c r="H6522" s="145"/>
      <c r="I6522" s="144">
        <v>0</v>
      </c>
      <c r="J6522" s="146">
        <f t="shared" si="78"/>
        <v>0</v>
      </c>
    </row>
    <row r="6523" spans="1:10" x14ac:dyDescent="0.3">
      <c r="A6523" s="58">
        <v>2014</v>
      </c>
      <c r="B6523" s="58" t="s">
        <v>72</v>
      </c>
      <c r="C6523" s="58" t="str">
        <f>VLOOKUP(B6523,lookup!A:C,3,FALSE)</f>
        <v>Non Metropolitan Fire Authorities</v>
      </c>
      <c r="D6523" s="58" t="str">
        <f>VLOOKUP(B6523,lookup!A:D,4,FALSE)</f>
        <v>E31000022</v>
      </c>
      <c r="E6523" s="58" t="s">
        <v>179</v>
      </c>
      <c r="F6523" s="58" t="s">
        <v>158</v>
      </c>
      <c r="G6523" s="59">
        <v>0</v>
      </c>
      <c r="H6523" s="145"/>
      <c r="I6523" s="144">
        <v>0</v>
      </c>
      <c r="J6523" s="146">
        <f t="shared" si="78"/>
        <v>0</v>
      </c>
    </row>
    <row r="6524" spans="1:10" x14ac:dyDescent="0.3">
      <c r="A6524" s="58">
        <v>2014</v>
      </c>
      <c r="B6524" s="58" t="s">
        <v>72</v>
      </c>
      <c r="C6524" s="58" t="str">
        <f>VLOOKUP(B6524,lookup!A:C,3,FALSE)</f>
        <v>Non Metropolitan Fire Authorities</v>
      </c>
      <c r="D6524" s="58" t="str">
        <f>VLOOKUP(B6524,lookup!A:D,4,FALSE)</f>
        <v>E31000022</v>
      </c>
      <c r="E6524" s="32" t="s">
        <v>1087</v>
      </c>
      <c r="F6524" s="58" t="s">
        <v>158</v>
      </c>
      <c r="G6524" s="59">
        <v>4</v>
      </c>
      <c r="H6524" s="145"/>
      <c r="I6524" s="144">
        <v>4</v>
      </c>
      <c r="J6524" s="146">
        <f t="shared" si="78"/>
        <v>0</v>
      </c>
    </row>
    <row r="6525" spans="1:10" x14ac:dyDescent="0.3">
      <c r="A6525" s="58">
        <v>2014</v>
      </c>
      <c r="B6525" s="58" t="s">
        <v>72</v>
      </c>
      <c r="C6525" s="58" t="str">
        <f>VLOOKUP(B6525,lookup!A:C,3,FALSE)</f>
        <v>Non Metropolitan Fire Authorities</v>
      </c>
      <c r="D6525" s="58" t="str">
        <f>VLOOKUP(B6525,lookup!A:D,4,FALSE)</f>
        <v>E31000022</v>
      </c>
      <c r="E6525" s="58" t="s">
        <v>176</v>
      </c>
      <c r="F6525" s="58" t="s">
        <v>158</v>
      </c>
      <c r="G6525" s="59">
        <v>169</v>
      </c>
      <c r="H6525" s="145"/>
      <c r="I6525" s="144">
        <v>169</v>
      </c>
      <c r="J6525" s="146">
        <f t="shared" si="78"/>
        <v>0</v>
      </c>
    </row>
    <row r="6526" spans="1:10" x14ac:dyDescent="0.3">
      <c r="A6526" s="58">
        <v>2014</v>
      </c>
      <c r="B6526" s="58" t="s">
        <v>72</v>
      </c>
      <c r="C6526" s="58" t="str">
        <f>VLOOKUP(B6526,lookup!A:C,3,FALSE)</f>
        <v>Non Metropolitan Fire Authorities</v>
      </c>
      <c r="D6526" s="58" t="str">
        <f>VLOOKUP(B6526,lookup!A:D,4,FALSE)</f>
        <v>E31000022</v>
      </c>
      <c r="E6526" s="58" t="s">
        <v>175</v>
      </c>
      <c r="F6526" s="58" t="s">
        <v>149</v>
      </c>
      <c r="G6526" s="59">
        <v>28</v>
      </c>
      <c r="H6526" s="145"/>
      <c r="I6526" s="144">
        <v>28</v>
      </c>
      <c r="J6526" s="146">
        <f t="shared" si="78"/>
        <v>0</v>
      </c>
    </row>
    <row r="6527" spans="1:10" x14ac:dyDescent="0.3">
      <c r="A6527" s="58">
        <v>2014</v>
      </c>
      <c r="B6527" s="58" t="s">
        <v>72</v>
      </c>
      <c r="C6527" s="58" t="str">
        <f>VLOOKUP(B6527,lookup!A:C,3,FALSE)</f>
        <v>Non Metropolitan Fire Authorities</v>
      </c>
      <c r="D6527" s="58" t="str">
        <f>VLOOKUP(B6527,lookup!A:D,4,FALSE)</f>
        <v>E31000022</v>
      </c>
      <c r="E6527" s="58" t="s">
        <v>177</v>
      </c>
      <c r="F6527" s="58" t="s">
        <v>149</v>
      </c>
      <c r="G6527" s="59">
        <v>0</v>
      </c>
      <c r="H6527" s="145"/>
      <c r="I6527" s="144">
        <v>0</v>
      </c>
      <c r="J6527" s="146">
        <f t="shared" si="78"/>
        <v>0</v>
      </c>
    </row>
    <row r="6528" spans="1:10" x14ac:dyDescent="0.3">
      <c r="A6528" s="58">
        <v>2014</v>
      </c>
      <c r="B6528" s="58" t="s">
        <v>72</v>
      </c>
      <c r="C6528" s="58" t="str">
        <f>VLOOKUP(B6528,lookup!A:C,3,FALSE)</f>
        <v>Non Metropolitan Fire Authorities</v>
      </c>
      <c r="D6528" s="58" t="str">
        <f>VLOOKUP(B6528,lookup!A:D,4,FALSE)</f>
        <v>E31000022</v>
      </c>
      <c r="E6528" s="58" t="s">
        <v>178</v>
      </c>
      <c r="F6528" s="58" t="s">
        <v>149</v>
      </c>
      <c r="G6528" s="59">
        <v>0</v>
      </c>
      <c r="H6528" s="145"/>
      <c r="I6528" s="144">
        <v>0</v>
      </c>
      <c r="J6528" s="146">
        <f t="shared" si="78"/>
        <v>0</v>
      </c>
    </row>
    <row r="6529" spans="1:10" x14ac:dyDescent="0.3">
      <c r="A6529" s="58">
        <v>2014</v>
      </c>
      <c r="B6529" s="58" t="s">
        <v>72</v>
      </c>
      <c r="C6529" s="58" t="str">
        <f>VLOOKUP(B6529,lookup!A:C,3,FALSE)</f>
        <v>Non Metropolitan Fire Authorities</v>
      </c>
      <c r="D6529" s="58" t="str">
        <f>VLOOKUP(B6529,lookup!A:D,4,FALSE)</f>
        <v>E31000022</v>
      </c>
      <c r="E6529" s="58" t="s">
        <v>179</v>
      </c>
      <c r="F6529" s="58" t="s">
        <v>149</v>
      </c>
      <c r="G6529" s="59">
        <v>0</v>
      </c>
      <c r="H6529" s="145"/>
      <c r="I6529" s="144">
        <v>0</v>
      </c>
      <c r="J6529" s="146">
        <f t="shared" si="78"/>
        <v>0</v>
      </c>
    </row>
    <row r="6530" spans="1:10" x14ac:dyDescent="0.3">
      <c r="A6530" s="58">
        <v>2014</v>
      </c>
      <c r="B6530" s="58" t="s">
        <v>72</v>
      </c>
      <c r="C6530" s="58" t="str">
        <f>VLOOKUP(B6530,lookup!A:C,3,FALSE)</f>
        <v>Non Metropolitan Fire Authorities</v>
      </c>
      <c r="D6530" s="58" t="str">
        <f>VLOOKUP(B6530,lookup!A:D,4,FALSE)</f>
        <v>E31000022</v>
      </c>
      <c r="E6530" s="32" t="s">
        <v>1087</v>
      </c>
      <c r="F6530" s="58" t="s">
        <v>149</v>
      </c>
      <c r="G6530" s="59">
        <v>0</v>
      </c>
      <c r="H6530" s="145"/>
      <c r="I6530" s="144">
        <v>0</v>
      </c>
      <c r="J6530" s="146">
        <f t="shared" si="78"/>
        <v>0</v>
      </c>
    </row>
    <row r="6531" spans="1:10" x14ac:dyDescent="0.3">
      <c r="A6531" s="58">
        <v>2014</v>
      </c>
      <c r="B6531" s="58" t="s">
        <v>72</v>
      </c>
      <c r="C6531" s="58" t="str">
        <f>VLOOKUP(B6531,lookup!A:C,3,FALSE)</f>
        <v>Non Metropolitan Fire Authorities</v>
      </c>
      <c r="D6531" s="58" t="str">
        <f>VLOOKUP(B6531,lookup!A:D,4,FALSE)</f>
        <v>E31000022</v>
      </c>
      <c r="E6531" s="58" t="s">
        <v>176</v>
      </c>
      <c r="F6531" s="58" t="s">
        <v>149</v>
      </c>
      <c r="G6531" s="59">
        <v>1</v>
      </c>
      <c r="H6531" s="145"/>
      <c r="I6531" s="144">
        <v>1</v>
      </c>
      <c r="J6531" s="146">
        <f t="shared" ref="J6531:J6594" si="79">G6531-I6531</f>
        <v>0</v>
      </c>
    </row>
    <row r="6532" spans="1:10" x14ac:dyDescent="0.3">
      <c r="A6532" s="58">
        <v>2014</v>
      </c>
      <c r="B6532" s="58" t="s">
        <v>72</v>
      </c>
      <c r="C6532" s="58" t="str">
        <f>VLOOKUP(B6532,lookup!A:C,3,FALSE)</f>
        <v>Non Metropolitan Fire Authorities</v>
      </c>
      <c r="D6532" s="58" t="str">
        <f>VLOOKUP(B6532,lookup!A:D,4,FALSE)</f>
        <v>E31000022</v>
      </c>
      <c r="E6532" s="58" t="s">
        <v>175</v>
      </c>
      <c r="F6532" s="58" t="s">
        <v>150</v>
      </c>
      <c r="G6532" s="59">
        <v>201</v>
      </c>
      <c r="H6532" s="145"/>
      <c r="I6532" s="144">
        <v>201</v>
      </c>
      <c r="J6532" s="146">
        <f t="shared" si="79"/>
        <v>0</v>
      </c>
    </row>
    <row r="6533" spans="1:10" x14ac:dyDescent="0.3">
      <c r="A6533" s="58">
        <v>2014</v>
      </c>
      <c r="B6533" s="58" t="s">
        <v>72</v>
      </c>
      <c r="C6533" s="58" t="str">
        <f>VLOOKUP(B6533,lookup!A:C,3,FALSE)</f>
        <v>Non Metropolitan Fire Authorities</v>
      </c>
      <c r="D6533" s="58" t="str">
        <f>VLOOKUP(B6533,lookup!A:D,4,FALSE)</f>
        <v>E31000022</v>
      </c>
      <c r="E6533" s="58" t="s">
        <v>177</v>
      </c>
      <c r="F6533" s="58" t="s">
        <v>150</v>
      </c>
      <c r="G6533" s="59">
        <v>0</v>
      </c>
      <c r="H6533" s="145"/>
      <c r="I6533" s="144">
        <v>0</v>
      </c>
      <c r="J6533" s="146">
        <f t="shared" si="79"/>
        <v>0</v>
      </c>
    </row>
    <row r="6534" spans="1:10" x14ac:dyDescent="0.3">
      <c r="A6534" s="58">
        <v>2014</v>
      </c>
      <c r="B6534" s="58" t="s">
        <v>72</v>
      </c>
      <c r="C6534" s="58" t="str">
        <f>VLOOKUP(B6534,lookup!A:C,3,FALSE)</f>
        <v>Non Metropolitan Fire Authorities</v>
      </c>
      <c r="D6534" s="58" t="str">
        <f>VLOOKUP(B6534,lookup!A:D,4,FALSE)</f>
        <v>E31000022</v>
      </c>
      <c r="E6534" s="58" t="s">
        <v>178</v>
      </c>
      <c r="F6534" s="58" t="s">
        <v>150</v>
      </c>
      <c r="G6534" s="59">
        <v>0</v>
      </c>
      <c r="H6534" s="145"/>
      <c r="I6534" s="144">
        <v>0</v>
      </c>
      <c r="J6534" s="146">
        <f t="shared" si="79"/>
        <v>0</v>
      </c>
    </row>
    <row r="6535" spans="1:10" x14ac:dyDescent="0.3">
      <c r="A6535" s="58">
        <v>2014</v>
      </c>
      <c r="B6535" s="58" t="s">
        <v>72</v>
      </c>
      <c r="C6535" s="58" t="str">
        <f>VLOOKUP(B6535,lookup!A:C,3,FALSE)</f>
        <v>Non Metropolitan Fire Authorities</v>
      </c>
      <c r="D6535" s="58" t="str">
        <f>VLOOKUP(B6535,lookup!A:D,4,FALSE)</f>
        <v>E31000022</v>
      </c>
      <c r="E6535" s="58" t="s">
        <v>179</v>
      </c>
      <c r="F6535" s="58" t="s">
        <v>150</v>
      </c>
      <c r="G6535" s="59">
        <v>0</v>
      </c>
      <c r="H6535" s="145"/>
      <c r="I6535" s="144">
        <v>0</v>
      </c>
      <c r="J6535" s="146">
        <f t="shared" si="79"/>
        <v>0</v>
      </c>
    </row>
    <row r="6536" spans="1:10" x14ac:dyDescent="0.3">
      <c r="A6536" s="58">
        <v>2014</v>
      </c>
      <c r="B6536" s="58" t="s">
        <v>72</v>
      </c>
      <c r="C6536" s="58" t="str">
        <f>VLOOKUP(B6536,lookup!A:C,3,FALSE)</f>
        <v>Non Metropolitan Fire Authorities</v>
      </c>
      <c r="D6536" s="58" t="str">
        <f>VLOOKUP(B6536,lookup!A:D,4,FALSE)</f>
        <v>E31000022</v>
      </c>
      <c r="E6536" s="32" t="s">
        <v>1087</v>
      </c>
      <c r="F6536" s="58" t="s">
        <v>150</v>
      </c>
      <c r="G6536" s="59">
        <v>10</v>
      </c>
      <c r="H6536" s="145"/>
      <c r="I6536" s="144">
        <v>10</v>
      </c>
      <c r="J6536" s="146">
        <f t="shared" si="79"/>
        <v>0</v>
      </c>
    </row>
    <row r="6537" spans="1:10" x14ac:dyDescent="0.3">
      <c r="A6537" s="58">
        <v>2014</v>
      </c>
      <c r="B6537" s="58" t="s">
        <v>72</v>
      </c>
      <c r="C6537" s="58" t="str">
        <f>VLOOKUP(B6537,lookup!A:C,3,FALSE)</f>
        <v>Non Metropolitan Fire Authorities</v>
      </c>
      <c r="D6537" s="58" t="str">
        <f>VLOOKUP(B6537,lookup!A:D,4,FALSE)</f>
        <v>E31000022</v>
      </c>
      <c r="E6537" s="58" t="s">
        <v>176</v>
      </c>
      <c r="F6537" s="58" t="s">
        <v>150</v>
      </c>
      <c r="G6537" s="59">
        <v>16</v>
      </c>
      <c r="H6537" s="145"/>
      <c r="I6537" s="144">
        <v>16</v>
      </c>
      <c r="J6537" s="146">
        <f t="shared" si="79"/>
        <v>0</v>
      </c>
    </row>
    <row r="6538" spans="1:10" x14ac:dyDescent="0.3">
      <c r="A6538" s="58">
        <v>2014</v>
      </c>
      <c r="B6538" s="58" t="s">
        <v>75</v>
      </c>
      <c r="C6538" s="58" t="str">
        <f>VLOOKUP(B6538,lookup!A:C,3,FALSE)</f>
        <v>Non Metropolitan Fire Authorities</v>
      </c>
      <c r="D6538" s="58" t="str">
        <f>VLOOKUP(B6538,lookup!A:D,4,FALSE)</f>
        <v>E31000023</v>
      </c>
      <c r="E6538" s="58" t="s">
        <v>175</v>
      </c>
      <c r="F6538" s="58" t="s">
        <v>157</v>
      </c>
      <c r="G6538" s="59">
        <v>705</v>
      </c>
      <c r="H6538" s="145"/>
      <c r="I6538" s="144">
        <v>705</v>
      </c>
      <c r="J6538" s="146">
        <f t="shared" si="79"/>
        <v>0</v>
      </c>
    </row>
    <row r="6539" spans="1:10" x14ac:dyDescent="0.3">
      <c r="A6539" s="58">
        <v>2014</v>
      </c>
      <c r="B6539" s="58" t="s">
        <v>75</v>
      </c>
      <c r="C6539" s="58" t="str">
        <f>VLOOKUP(B6539,lookup!A:C,3,FALSE)</f>
        <v>Non Metropolitan Fire Authorities</v>
      </c>
      <c r="D6539" s="58" t="str">
        <f>VLOOKUP(B6539,lookup!A:D,4,FALSE)</f>
        <v>E31000023</v>
      </c>
      <c r="E6539" s="58" t="s">
        <v>177</v>
      </c>
      <c r="F6539" s="58" t="s">
        <v>157</v>
      </c>
      <c r="G6539" s="59">
        <v>2</v>
      </c>
      <c r="H6539" s="145"/>
      <c r="I6539" s="144">
        <v>2</v>
      </c>
      <c r="J6539" s="146">
        <f t="shared" si="79"/>
        <v>0</v>
      </c>
    </row>
    <row r="6540" spans="1:10" x14ac:dyDescent="0.3">
      <c r="A6540" s="58">
        <v>2014</v>
      </c>
      <c r="B6540" s="58" t="s">
        <v>75</v>
      </c>
      <c r="C6540" s="58" t="str">
        <f>VLOOKUP(B6540,lookup!A:C,3,FALSE)</f>
        <v>Non Metropolitan Fire Authorities</v>
      </c>
      <c r="D6540" s="58" t="str">
        <f>VLOOKUP(B6540,lookup!A:D,4,FALSE)</f>
        <v>E31000023</v>
      </c>
      <c r="E6540" s="58" t="s">
        <v>178</v>
      </c>
      <c r="F6540" s="58" t="s">
        <v>157</v>
      </c>
      <c r="G6540" s="59">
        <v>4</v>
      </c>
      <c r="H6540" s="145"/>
      <c r="I6540" s="144">
        <v>4</v>
      </c>
      <c r="J6540" s="146">
        <f t="shared" si="79"/>
        <v>0</v>
      </c>
    </row>
    <row r="6541" spans="1:10" x14ac:dyDescent="0.3">
      <c r="A6541" s="58">
        <v>2014</v>
      </c>
      <c r="B6541" s="58" t="s">
        <v>75</v>
      </c>
      <c r="C6541" s="58" t="str">
        <f>VLOOKUP(B6541,lookup!A:C,3,FALSE)</f>
        <v>Non Metropolitan Fire Authorities</v>
      </c>
      <c r="D6541" s="58" t="str">
        <f>VLOOKUP(B6541,lookup!A:D,4,FALSE)</f>
        <v>E31000023</v>
      </c>
      <c r="E6541" s="58" t="s">
        <v>179</v>
      </c>
      <c r="F6541" s="58" t="s">
        <v>157</v>
      </c>
      <c r="G6541" s="59">
        <v>3</v>
      </c>
      <c r="H6541" s="145"/>
      <c r="I6541" s="144">
        <v>3</v>
      </c>
      <c r="J6541" s="146">
        <f t="shared" si="79"/>
        <v>0</v>
      </c>
    </row>
    <row r="6542" spans="1:10" x14ac:dyDescent="0.3">
      <c r="A6542" s="58">
        <v>2014</v>
      </c>
      <c r="B6542" s="58" t="s">
        <v>75</v>
      </c>
      <c r="C6542" s="58" t="str">
        <f>VLOOKUP(B6542,lookup!A:C,3,FALSE)</f>
        <v>Non Metropolitan Fire Authorities</v>
      </c>
      <c r="D6542" s="58" t="str">
        <f>VLOOKUP(B6542,lookup!A:D,4,FALSE)</f>
        <v>E31000023</v>
      </c>
      <c r="E6542" s="32" t="s">
        <v>1087</v>
      </c>
      <c r="F6542" s="58" t="s">
        <v>157</v>
      </c>
      <c r="G6542" s="59">
        <v>1</v>
      </c>
      <c r="H6542" s="145"/>
      <c r="I6542" s="144">
        <v>1</v>
      </c>
      <c r="J6542" s="146">
        <f t="shared" si="79"/>
        <v>0</v>
      </c>
    </row>
    <row r="6543" spans="1:10" x14ac:dyDescent="0.3">
      <c r="A6543" s="58">
        <v>2014</v>
      </c>
      <c r="B6543" s="58" t="s">
        <v>75</v>
      </c>
      <c r="C6543" s="58" t="str">
        <f>VLOOKUP(B6543,lookup!A:C,3,FALSE)</f>
        <v>Non Metropolitan Fire Authorities</v>
      </c>
      <c r="D6543" s="58" t="str">
        <f>VLOOKUP(B6543,lookup!A:D,4,FALSE)</f>
        <v>E31000023</v>
      </c>
      <c r="E6543" s="58" t="s">
        <v>176</v>
      </c>
      <c r="F6543" s="58" t="s">
        <v>157</v>
      </c>
      <c r="G6543" s="59">
        <v>0</v>
      </c>
      <c r="H6543" s="145"/>
      <c r="I6543" s="144">
        <v>0</v>
      </c>
      <c r="J6543" s="146">
        <f t="shared" si="79"/>
        <v>0</v>
      </c>
    </row>
    <row r="6544" spans="1:10" x14ac:dyDescent="0.3">
      <c r="A6544" s="58">
        <v>2014</v>
      </c>
      <c r="B6544" s="58" t="s">
        <v>75</v>
      </c>
      <c r="C6544" s="58" t="str">
        <f>VLOOKUP(B6544,lookup!A:C,3,FALSE)</f>
        <v>Non Metropolitan Fire Authorities</v>
      </c>
      <c r="D6544" s="58" t="str">
        <f>VLOOKUP(B6544,lookup!A:D,4,FALSE)</f>
        <v>E31000023</v>
      </c>
      <c r="E6544" s="58" t="s">
        <v>175</v>
      </c>
      <c r="F6544" s="58" t="s">
        <v>158</v>
      </c>
      <c r="G6544" s="59">
        <v>376</v>
      </c>
      <c r="H6544" s="145"/>
      <c r="I6544" s="144">
        <v>376</v>
      </c>
      <c r="J6544" s="146">
        <f t="shared" si="79"/>
        <v>0</v>
      </c>
    </row>
    <row r="6545" spans="1:10" x14ac:dyDescent="0.3">
      <c r="A6545" s="58">
        <v>2014</v>
      </c>
      <c r="B6545" s="58" t="s">
        <v>75</v>
      </c>
      <c r="C6545" s="58" t="str">
        <f>VLOOKUP(B6545,lookup!A:C,3,FALSE)</f>
        <v>Non Metropolitan Fire Authorities</v>
      </c>
      <c r="D6545" s="58" t="str">
        <f>VLOOKUP(B6545,lookup!A:D,4,FALSE)</f>
        <v>E31000023</v>
      </c>
      <c r="E6545" s="58" t="s">
        <v>177</v>
      </c>
      <c r="F6545" s="58" t="s">
        <v>158</v>
      </c>
      <c r="G6545" s="59">
        <v>3</v>
      </c>
      <c r="H6545" s="145"/>
      <c r="I6545" s="144">
        <v>3</v>
      </c>
      <c r="J6545" s="146">
        <f t="shared" si="79"/>
        <v>0</v>
      </c>
    </row>
    <row r="6546" spans="1:10" x14ac:dyDescent="0.3">
      <c r="A6546" s="58">
        <v>2014</v>
      </c>
      <c r="B6546" s="58" t="s">
        <v>75</v>
      </c>
      <c r="C6546" s="58" t="str">
        <f>VLOOKUP(B6546,lookup!A:C,3,FALSE)</f>
        <v>Non Metropolitan Fire Authorities</v>
      </c>
      <c r="D6546" s="58" t="str">
        <f>VLOOKUP(B6546,lookup!A:D,4,FALSE)</f>
        <v>E31000023</v>
      </c>
      <c r="E6546" s="58" t="s">
        <v>178</v>
      </c>
      <c r="F6546" s="58" t="s">
        <v>158</v>
      </c>
      <c r="G6546" s="59">
        <v>7</v>
      </c>
      <c r="H6546" s="145"/>
      <c r="I6546" s="144">
        <v>7</v>
      </c>
      <c r="J6546" s="146">
        <f t="shared" si="79"/>
        <v>0</v>
      </c>
    </row>
    <row r="6547" spans="1:10" x14ac:dyDescent="0.3">
      <c r="A6547" s="58">
        <v>2014</v>
      </c>
      <c r="B6547" s="58" t="s">
        <v>75</v>
      </c>
      <c r="C6547" s="58" t="str">
        <f>VLOOKUP(B6547,lookup!A:C,3,FALSE)</f>
        <v>Non Metropolitan Fire Authorities</v>
      </c>
      <c r="D6547" s="58" t="str">
        <f>VLOOKUP(B6547,lookup!A:D,4,FALSE)</f>
        <v>E31000023</v>
      </c>
      <c r="E6547" s="58" t="s">
        <v>179</v>
      </c>
      <c r="F6547" s="58" t="s">
        <v>158</v>
      </c>
      <c r="G6547" s="59">
        <v>1</v>
      </c>
      <c r="H6547" s="145"/>
      <c r="I6547" s="144">
        <v>1</v>
      </c>
      <c r="J6547" s="146">
        <f t="shared" si="79"/>
        <v>0</v>
      </c>
    </row>
    <row r="6548" spans="1:10" x14ac:dyDescent="0.3">
      <c r="A6548" s="58">
        <v>2014</v>
      </c>
      <c r="B6548" s="58" t="s">
        <v>75</v>
      </c>
      <c r="C6548" s="58" t="str">
        <f>VLOOKUP(B6548,lookup!A:C,3,FALSE)</f>
        <v>Non Metropolitan Fire Authorities</v>
      </c>
      <c r="D6548" s="58" t="str">
        <f>VLOOKUP(B6548,lookup!A:D,4,FALSE)</f>
        <v>E31000023</v>
      </c>
      <c r="E6548" s="32" t="s">
        <v>1087</v>
      </c>
      <c r="F6548" s="58" t="s">
        <v>158</v>
      </c>
      <c r="G6548" s="59">
        <v>3</v>
      </c>
      <c r="H6548" s="145"/>
      <c r="I6548" s="144">
        <v>3</v>
      </c>
      <c r="J6548" s="146">
        <f t="shared" si="79"/>
        <v>0</v>
      </c>
    </row>
    <row r="6549" spans="1:10" x14ac:dyDescent="0.3">
      <c r="A6549" s="58">
        <v>2014</v>
      </c>
      <c r="B6549" s="58" t="s">
        <v>75</v>
      </c>
      <c r="C6549" s="58" t="str">
        <f>VLOOKUP(B6549,lookup!A:C,3,FALSE)</f>
        <v>Non Metropolitan Fire Authorities</v>
      </c>
      <c r="D6549" s="58" t="str">
        <f>VLOOKUP(B6549,lookup!A:D,4,FALSE)</f>
        <v>E31000023</v>
      </c>
      <c r="E6549" s="58" t="s">
        <v>176</v>
      </c>
      <c r="F6549" s="58" t="s">
        <v>158</v>
      </c>
      <c r="G6549" s="59">
        <v>14</v>
      </c>
      <c r="H6549" s="145"/>
      <c r="I6549" s="144">
        <v>14</v>
      </c>
      <c r="J6549" s="146">
        <f t="shared" si="79"/>
        <v>0</v>
      </c>
    </row>
    <row r="6550" spans="1:10" x14ac:dyDescent="0.3">
      <c r="A6550" s="58">
        <v>2014</v>
      </c>
      <c r="B6550" s="58" t="s">
        <v>75</v>
      </c>
      <c r="C6550" s="58" t="str">
        <f>VLOOKUP(B6550,lookup!A:C,3,FALSE)</f>
        <v>Non Metropolitan Fire Authorities</v>
      </c>
      <c r="D6550" s="58" t="str">
        <f>VLOOKUP(B6550,lookup!A:D,4,FALSE)</f>
        <v>E31000023</v>
      </c>
      <c r="E6550" s="58" t="s">
        <v>175</v>
      </c>
      <c r="F6550" s="58" t="s">
        <v>149</v>
      </c>
      <c r="G6550" s="59">
        <v>36</v>
      </c>
      <c r="H6550" s="145"/>
      <c r="I6550" s="144">
        <v>36</v>
      </c>
      <c r="J6550" s="146">
        <f t="shared" si="79"/>
        <v>0</v>
      </c>
    </row>
    <row r="6551" spans="1:10" x14ac:dyDescent="0.3">
      <c r="A6551" s="58">
        <v>2014</v>
      </c>
      <c r="B6551" s="58" t="s">
        <v>75</v>
      </c>
      <c r="C6551" s="58" t="str">
        <f>VLOOKUP(B6551,lookup!A:C,3,FALSE)</f>
        <v>Non Metropolitan Fire Authorities</v>
      </c>
      <c r="D6551" s="58" t="str">
        <f>VLOOKUP(B6551,lookup!A:D,4,FALSE)</f>
        <v>E31000023</v>
      </c>
      <c r="E6551" s="58" t="s">
        <v>177</v>
      </c>
      <c r="F6551" s="58" t="s">
        <v>149</v>
      </c>
      <c r="G6551" s="59">
        <v>0</v>
      </c>
      <c r="H6551" s="145"/>
      <c r="I6551" s="144">
        <v>0</v>
      </c>
      <c r="J6551" s="146">
        <f t="shared" si="79"/>
        <v>0</v>
      </c>
    </row>
    <row r="6552" spans="1:10" x14ac:dyDescent="0.3">
      <c r="A6552" s="58">
        <v>2014</v>
      </c>
      <c r="B6552" s="58" t="s">
        <v>75</v>
      </c>
      <c r="C6552" s="58" t="str">
        <f>VLOOKUP(B6552,lookup!A:C,3,FALSE)</f>
        <v>Non Metropolitan Fire Authorities</v>
      </c>
      <c r="D6552" s="58" t="str">
        <f>VLOOKUP(B6552,lookup!A:D,4,FALSE)</f>
        <v>E31000023</v>
      </c>
      <c r="E6552" s="58" t="s">
        <v>178</v>
      </c>
      <c r="F6552" s="58" t="s">
        <v>149</v>
      </c>
      <c r="G6552" s="59">
        <v>0</v>
      </c>
      <c r="H6552" s="145"/>
      <c r="I6552" s="144">
        <v>0</v>
      </c>
      <c r="J6552" s="146">
        <f t="shared" si="79"/>
        <v>0</v>
      </c>
    </row>
    <row r="6553" spans="1:10" x14ac:dyDescent="0.3">
      <c r="A6553" s="58">
        <v>2014</v>
      </c>
      <c r="B6553" s="58" t="s">
        <v>75</v>
      </c>
      <c r="C6553" s="58" t="str">
        <f>VLOOKUP(B6553,lookup!A:C,3,FALSE)</f>
        <v>Non Metropolitan Fire Authorities</v>
      </c>
      <c r="D6553" s="58" t="str">
        <f>VLOOKUP(B6553,lookup!A:D,4,FALSE)</f>
        <v>E31000023</v>
      </c>
      <c r="E6553" s="58" t="s">
        <v>179</v>
      </c>
      <c r="F6553" s="58" t="s">
        <v>149</v>
      </c>
      <c r="G6553" s="59">
        <v>0</v>
      </c>
      <c r="H6553" s="145"/>
      <c r="I6553" s="144">
        <v>0</v>
      </c>
      <c r="J6553" s="146">
        <f t="shared" si="79"/>
        <v>0</v>
      </c>
    </row>
    <row r="6554" spans="1:10" x14ac:dyDescent="0.3">
      <c r="A6554" s="58">
        <v>2014</v>
      </c>
      <c r="B6554" s="58" t="s">
        <v>75</v>
      </c>
      <c r="C6554" s="58" t="str">
        <f>VLOOKUP(B6554,lookup!A:C,3,FALSE)</f>
        <v>Non Metropolitan Fire Authorities</v>
      </c>
      <c r="D6554" s="58" t="str">
        <f>VLOOKUP(B6554,lookup!A:D,4,FALSE)</f>
        <v>E31000023</v>
      </c>
      <c r="E6554" s="32" t="s">
        <v>1087</v>
      </c>
      <c r="F6554" s="58" t="s">
        <v>149</v>
      </c>
      <c r="G6554" s="59">
        <v>1</v>
      </c>
      <c r="H6554" s="145"/>
      <c r="I6554" s="144">
        <v>1</v>
      </c>
      <c r="J6554" s="146">
        <f t="shared" si="79"/>
        <v>0</v>
      </c>
    </row>
    <row r="6555" spans="1:10" x14ac:dyDescent="0.3">
      <c r="A6555" s="58">
        <v>2014</v>
      </c>
      <c r="B6555" s="58" t="s">
        <v>75</v>
      </c>
      <c r="C6555" s="58" t="str">
        <f>VLOOKUP(B6555,lookup!A:C,3,FALSE)</f>
        <v>Non Metropolitan Fire Authorities</v>
      </c>
      <c r="D6555" s="58" t="str">
        <f>VLOOKUP(B6555,lookup!A:D,4,FALSE)</f>
        <v>E31000023</v>
      </c>
      <c r="E6555" s="58" t="s">
        <v>176</v>
      </c>
      <c r="F6555" s="58" t="s">
        <v>149</v>
      </c>
      <c r="G6555" s="59">
        <v>1</v>
      </c>
      <c r="H6555" s="145"/>
      <c r="I6555" s="144">
        <v>1</v>
      </c>
      <c r="J6555" s="146">
        <f t="shared" si="79"/>
        <v>0</v>
      </c>
    </row>
    <row r="6556" spans="1:10" x14ac:dyDescent="0.3">
      <c r="A6556" s="58">
        <v>2014</v>
      </c>
      <c r="B6556" s="58" t="s">
        <v>75</v>
      </c>
      <c r="C6556" s="58" t="str">
        <f>VLOOKUP(B6556,lookup!A:C,3,FALSE)</f>
        <v>Non Metropolitan Fire Authorities</v>
      </c>
      <c r="D6556" s="58" t="str">
        <f>VLOOKUP(B6556,lookup!A:D,4,FALSE)</f>
        <v>E31000023</v>
      </c>
      <c r="E6556" s="58" t="s">
        <v>175</v>
      </c>
      <c r="F6556" s="58" t="s">
        <v>150</v>
      </c>
      <c r="G6556" s="59">
        <v>210</v>
      </c>
      <c r="H6556" s="145"/>
      <c r="I6556" s="144">
        <v>210</v>
      </c>
      <c r="J6556" s="146">
        <f t="shared" si="79"/>
        <v>0</v>
      </c>
    </row>
    <row r="6557" spans="1:10" x14ac:dyDescent="0.3">
      <c r="A6557" s="58">
        <v>2014</v>
      </c>
      <c r="B6557" s="58" t="s">
        <v>75</v>
      </c>
      <c r="C6557" s="58" t="str">
        <f>VLOOKUP(B6557,lookup!A:C,3,FALSE)</f>
        <v>Non Metropolitan Fire Authorities</v>
      </c>
      <c r="D6557" s="58" t="str">
        <f>VLOOKUP(B6557,lookup!A:D,4,FALSE)</f>
        <v>E31000023</v>
      </c>
      <c r="E6557" s="58" t="s">
        <v>177</v>
      </c>
      <c r="F6557" s="58" t="s">
        <v>150</v>
      </c>
      <c r="G6557" s="59">
        <v>1</v>
      </c>
      <c r="H6557" s="145"/>
      <c r="I6557" s="144">
        <v>1</v>
      </c>
      <c r="J6557" s="146">
        <f t="shared" si="79"/>
        <v>0</v>
      </c>
    </row>
    <row r="6558" spans="1:10" x14ac:dyDescent="0.3">
      <c r="A6558" s="58">
        <v>2014</v>
      </c>
      <c r="B6558" s="58" t="s">
        <v>75</v>
      </c>
      <c r="C6558" s="58" t="str">
        <f>VLOOKUP(B6558,lookup!A:C,3,FALSE)</f>
        <v>Non Metropolitan Fire Authorities</v>
      </c>
      <c r="D6558" s="58" t="str">
        <f>VLOOKUP(B6558,lookup!A:D,4,FALSE)</f>
        <v>E31000023</v>
      </c>
      <c r="E6558" s="58" t="s">
        <v>178</v>
      </c>
      <c r="F6558" s="58" t="s">
        <v>150</v>
      </c>
      <c r="G6558" s="59">
        <v>4</v>
      </c>
      <c r="H6558" s="145"/>
      <c r="I6558" s="144">
        <v>4</v>
      </c>
      <c r="J6558" s="146">
        <f t="shared" si="79"/>
        <v>0</v>
      </c>
    </row>
    <row r="6559" spans="1:10" x14ac:dyDescent="0.3">
      <c r="A6559" s="58">
        <v>2014</v>
      </c>
      <c r="B6559" s="58" t="s">
        <v>75</v>
      </c>
      <c r="C6559" s="58" t="str">
        <f>VLOOKUP(B6559,lookup!A:C,3,FALSE)</f>
        <v>Non Metropolitan Fire Authorities</v>
      </c>
      <c r="D6559" s="58" t="str">
        <f>VLOOKUP(B6559,lookup!A:D,4,FALSE)</f>
        <v>E31000023</v>
      </c>
      <c r="E6559" s="58" t="s">
        <v>179</v>
      </c>
      <c r="F6559" s="58" t="s">
        <v>150</v>
      </c>
      <c r="G6559" s="59">
        <v>0</v>
      </c>
      <c r="H6559" s="145"/>
      <c r="I6559" s="144">
        <v>0</v>
      </c>
      <c r="J6559" s="146">
        <f t="shared" si="79"/>
        <v>0</v>
      </c>
    </row>
    <row r="6560" spans="1:10" x14ac:dyDescent="0.3">
      <c r="A6560" s="58">
        <v>2014</v>
      </c>
      <c r="B6560" s="58" t="s">
        <v>75</v>
      </c>
      <c r="C6560" s="58" t="str">
        <f>VLOOKUP(B6560,lookup!A:C,3,FALSE)</f>
        <v>Non Metropolitan Fire Authorities</v>
      </c>
      <c r="D6560" s="58" t="str">
        <f>VLOOKUP(B6560,lookup!A:D,4,FALSE)</f>
        <v>E31000023</v>
      </c>
      <c r="E6560" s="32" t="s">
        <v>1087</v>
      </c>
      <c r="F6560" s="58" t="s">
        <v>150</v>
      </c>
      <c r="G6560" s="59">
        <v>2</v>
      </c>
      <c r="H6560" s="145"/>
      <c r="I6560" s="144">
        <v>2</v>
      </c>
      <c r="J6560" s="146">
        <f t="shared" si="79"/>
        <v>0</v>
      </c>
    </row>
    <row r="6561" spans="1:10" x14ac:dyDescent="0.3">
      <c r="A6561" s="58">
        <v>2014</v>
      </c>
      <c r="B6561" s="58" t="s">
        <v>75</v>
      </c>
      <c r="C6561" s="58" t="str">
        <f>VLOOKUP(B6561,lookup!A:C,3,FALSE)</f>
        <v>Non Metropolitan Fire Authorities</v>
      </c>
      <c r="D6561" s="58" t="str">
        <f>VLOOKUP(B6561,lookup!A:D,4,FALSE)</f>
        <v>E31000023</v>
      </c>
      <c r="E6561" s="58" t="s">
        <v>176</v>
      </c>
      <c r="F6561" s="58" t="s">
        <v>150</v>
      </c>
      <c r="G6561" s="59">
        <v>1</v>
      </c>
      <c r="H6561" s="145"/>
      <c r="I6561" s="144">
        <v>1</v>
      </c>
      <c r="J6561" s="146">
        <f t="shared" si="79"/>
        <v>0</v>
      </c>
    </row>
    <row r="6562" spans="1:10" x14ac:dyDescent="0.3">
      <c r="A6562" s="58">
        <v>2014</v>
      </c>
      <c r="B6562" s="58" t="s">
        <v>78</v>
      </c>
      <c r="C6562" s="58" t="str">
        <f>VLOOKUP(B6562,lookup!A:C,3,FALSE)</f>
        <v>Non Metropolitan Fire Authorities</v>
      </c>
      <c r="D6562" s="58" t="str">
        <f>VLOOKUP(B6562,lookup!A:D,4,FALSE)</f>
        <v>E31000024</v>
      </c>
      <c r="E6562" s="58" t="s">
        <v>175</v>
      </c>
      <c r="F6562" s="58" t="s">
        <v>157</v>
      </c>
      <c r="G6562" s="59">
        <v>403</v>
      </c>
      <c r="H6562" s="145"/>
      <c r="I6562" s="144">
        <v>403</v>
      </c>
      <c r="J6562" s="146">
        <f t="shared" si="79"/>
        <v>0</v>
      </c>
    </row>
    <row r="6563" spans="1:10" x14ac:dyDescent="0.3">
      <c r="A6563" s="58">
        <v>2014</v>
      </c>
      <c r="B6563" s="58" t="s">
        <v>78</v>
      </c>
      <c r="C6563" s="58" t="str">
        <f>VLOOKUP(B6563,lookup!A:C,3,FALSE)</f>
        <v>Non Metropolitan Fire Authorities</v>
      </c>
      <c r="D6563" s="58" t="str">
        <f>VLOOKUP(B6563,lookup!A:D,4,FALSE)</f>
        <v>E31000024</v>
      </c>
      <c r="E6563" s="58" t="s">
        <v>177</v>
      </c>
      <c r="F6563" s="58" t="s">
        <v>157</v>
      </c>
      <c r="G6563" s="59">
        <v>5</v>
      </c>
      <c r="H6563" s="145"/>
      <c r="I6563" s="144">
        <v>5</v>
      </c>
      <c r="J6563" s="146">
        <f t="shared" si="79"/>
        <v>0</v>
      </c>
    </row>
    <row r="6564" spans="1:10" x14ac:dyDescent="0.3">
      <c r="A6564" s="58">
        <v>2014</v>
      </c>
      <c r="B6564" s="58" t="s">
        <v>78</v>
      </c>
      <c r="C6564" s="58" t="str">
        <f>VLOOKUP(B6564,lookup!A:C,3,FALSE)</f>
        <v>Non Metropolitan Fire Authorities</v>
      </c>
      <c r="D6564" s="58" t="str">
        <f>VLOOKUP(B6564,lookup!A:D,4,FALSE)</f>
        <v>E31000024</v>
      </c>
      <c r="E6564" s="58" t="s">
        <v>178</v>
      </c>
      <c r="F6564" s="58" t="s">
        <v>157</v>
      </c>
      <c r="G6564" s="59">
        <v>3</v>
      </c>
      <c r="H6564" s="145"/>
      <c r="I6564" s="144">
        <v>3</v>
      </c>
      <c r="J6564" s="146">
        <f t="shared" si="79"/>
        <v>0</v>
      </c>
    </row>
    <row r="6565" spans="1:10" x14ac:dyDescent="0.3">
      <c r="A6565" s="58">
        <v>2014</v>
      </c>
      <c r="B6565" s="58" t="s">
        <v>78</v>
      </c>
      <c r="C6565" s="58" t="str">
        <f>VLOOKUP(B6565,lookup!A:C,3,FALSE)</f>
        <v>Non Metropolitan Fire Authorities</v>
      </c>
      <c r="D6565" s="58" t="str">
        <f>VLOOKUP(B6565,lookup!A:D,4,FALSE)</f>
        <v>E31000024</v>
      </c>
      <c r="E6565" s="58" t="s">
        <v>179</v>
      </c>
      <c r="F6565" s="58" t="s">
        <v>157</v>
      </c>
      <c r="G6565" s="59">
        <v>4</v>
      </c>
      <c r="H6565" s="145"/>
      <c r="I6565" s="144">
        <v>4</v>
      </c>
      <c r="J6565" s="146">
        <f t="shared" si="79"/>
        <v>0</v>
      </c>
    </row>
    <row r="6566" spans="1:10" x14ac:dyDescent="0.3">
      <c r="A6566" s="58">
        <v>2014</v>
      </c>
      <c r="B6566" s="58" t="s">
        <v>78</v>
      </c>
      <c r="C6566" s="58" t="str">
        <f>VLOOKUP(B6566,lookup!A:C,3,FALSE)</f>
        <v>Non Metropolitan Fire Authorities</v>
      </c>
      <c r="D6566" s="58" t="str">
        <f>VLOOKUP(B6566,lookup!A:D,4,FALSE)</f>
        <v>E31000024</v>
      </c>
      <c r="E6566" s="32" t="s">
        <v>1087</v>
      </c>
      <c r="F6566" s="58" t="s">
        <v>157</v>
      </c>
      <c r="G6566" s="59">
        <v>0</v>
      </c>
      <c r="H6566" s="145"/>
      <c r="I6566" s="144">
        <v>0</v>
      </c>
      <c r="J6566" s="146">
        <f t="shared" si="79"/>
        <v>0</v>
      </c>
    </row>
    <row r="6567" spans="1:10" x14ac:dyDescent="0.3">
      <c r="A6567" s="58">
        <v>2014</v>
      </c>
      <c r="B6567" s="58" t="s">
        <v>78</v>
      </c>
      <c r="C6567" s="58" t="str">
        <f>VLOOKUP(B6567,lookup!A:C,3,FALSE)</f>
        <v>Non Metropolitan Fire Authorities</v>
      </c>
      <c r="D6567" s="58" t="str">
        <f>VLOOKUP(B6567,lookup!A:D,4,FALSE)</f>
        <v>E31000024</v>
      </c>
      <c r="E6567" s="58" t="s">
        <v>176</v>
      </c>
      <c r="F6567" s="58" t="s">
        <v>157</v>
      </c>
      <c r="G6567" s="59">
        <v>25</v>
      </c>
      <c r="H6567" s="145"/>
      <c r="I6567" s="144">
        <v>25</v>
      </c>
      <c r="J6567" s="146">
        <f t="shared" si="79"/>
        <v>0</v>
      </c>
    </row>
    <row r="6568" spans="1:10" x14ac:dyDescent="0.3">
      <c r="A6568" s="58">
        <v>2014</v>
      </c>
      <c r="B6568" s="58" t="s">
        <v>78</v>
      </c>
      <c r="C6568" s="58" t="str">
        <f>VLOOKUP(B6568,lookup!A:C,3,FALSE)</f>
        <v>Non Metropolitan Fire Authorities</v>
      </c>
      <c r="D6568" s="58" t="str">
        <f>VLOOKUP(B6568,lookup!A:D,4,FALSE)</f>
        <v>E31000024</v>
      </c>
      <c r="E6568" s="58" t="s">
        <v>175</v>
      </c>
      <c r="F6568" s="58" t="s">
        <v>158</v>
      </c>
      <c r="G6568" s="59">
        <v>222</v>
      </c>
      <c r="H6568" s="145"/>
      <c r="I6568" s="144">
        <v>222</v>
      </c>
      <c r="J6568" s="146">
        <f t="shared" si="79"/>
        <v>0</v>
      </c>
    </row>
    <row r="6569" spans="1:10" x14ac:dyDescent="0.3">
      <c r="A6569" s="58">
        <v>2014</v>
      </c>
      <c r="B6569" s="58" t="s">
        <v>78</v>
      </c>
      <c r="C6569" s="58" t="str">
        <f>VLOOKUP(B6569,lookup!A:C,3,FALSE)</f>
        <v>Non Metropolitan Fire Authorities</v>
      </c>
      <c r="D6569" s="58" t="str">
        <f>VLOOKUP(B6569,lookup!A:D,4,FALSE)</f>
        <v>E31000024</v>
      </c>
      <c r="E6569" s="58" t="s">
        <v>177</v>
      </c>
      <c r="F6569" s="58" t="s">
        <v>158</v>
      </c>
      <c r="G6569" s="59">
        <v>1</v>
      </c>
      <c r="H6569" s="145"/>
      <c r="I6569" s="144">
        <v>1</v>
      </c>
      <c r="J6569" s="146">
        <f t="shared" si="79"/>
        <v>0</v>
      </c>
    </row>
    <row r="6570" spans="1:10" x14ac:dyDescent="0.3">
      <c r="A6570" s="58">
        <v>2014</v>
      </c>
      <c r="B6570" s="58" t="s">
        <v>78</v>
      </c>
      <c r="C6570" s="58" t="str">
        <f>VLOOKUP(B6570,lookup!A:C,3,FALSE)</f>
        <v>Non Metropolitan Fire Authorities</v>
      </c>
      <c r="D6570" s="58" t="str">
        <f>VLOOKUP(B6570,lookup!A:D,4,FALSE)</f>
        <v>E31000024</v>
      </c>
      <c r="E6570" s="58" t="s">
        <v>178</v>
      </c>
      <c r="F6570" s="58" t="s">
        <v>158</v>
      </c>
      <c r="G6570" s="59">
        <v>1</v>
      </c>
      <c r="H6570" s="145"/>
      <c r="I6570" s="144">
        <v>1</v>
      </c>
      <c r="J6570" s="146">
        <f t="shared" si="79"/>
        <v>0</v>
      </c>
    </row>
    <row r="6571" spans="1:10" x14ac:dyDescent="0.3">
      <c r="A6571" s="58">
        <v>2014</v>
      </c>
      <c r="B6571" s="58" t="s">
        <v>78</v>
      </c>
      <c r="C6571" s="58" t="str">
        <f>VLOOKUP(B6571,lookup!A:C,3,FALSE)</f>
        <v>Non Metropolitan Fire Authorities</v>
      </c>
      <c r="D6571" s="58" t="str">
        <f>VLOOKUP(B6571,lookup!A:D,4,FALSE)</f>
        <v>E31000024</v>
      </c>
      <c r="E6571" s="58" t="s">
        <v>179</v>
      </c>
      <c r="F6571" s="58" t="s">
        <v>158</v>
      </c>
      <c r="G6571" s="59">
        <v>0</v>
      </c>
      <c r="H6571" s="145"/>
      <c r="I6571" s="144">
        <v>0</v>
      </c>
      <c r="J6571" s="146">
        <f t="shared" si="79"/>
        <v>0</v>
      </c>
    </row>
    <row r="6572" spans="1:10" x14ac:dyDescent="0.3">
      <c r="A6572" s="58">
        <v>2014</v>
      </c>
      <c r="B6572" s="58" t="s">
        <v>78</v>
      </c>
      <c r="C6572" s="58" t="str">
        <f>VLOOKUP(B6572,lookup!A:C,3,FALSE)</f>
        <v>Non Metropolitan Fire Authorities</v>
      </c>
      <c r="D6572" s="58" t="str">
        <f>VLOOKUP(B6572,lookup!A:D,4,FALSE)</f>
        <v>E31000024</v>
      </c>
      <c r="E6572" s="32" t="s">
        <v>1087</v>
      </c>
      <c r="F6572" s="58" t="s">
        <v>158</v>
      </c>
      <c r="G6572" s="59">
        <v>1</v>
      </c>
      <c r="H6572" s="145"/>
      <c r="I6572" s="144">
        <v>1</v>
      </c>
      <c r="J6572" s="146">
        <f t="shared" si="79"/>
        <v>0</v>
      </c>
    </row>
    <row r="6573" spans="1:10" x14ac:dyDescent="0.3">
      <c r="A6573" s="58">
        <v>2014</v>
      </c>
      <c r="B6573" s="58" t="s">
        <v>78</v>
      </c>
      <c r="C6573" s="58" t="str">
        <f>VLOOKUP(B6573,lookup!A:C,3,FALSE)</f>
        <v>Non Metropolitan Fire Authorities</v>
      </c>
      <c r="D6573" s="58" t="str">
        <f>VLOOKUP(B6573,lookup!A:D,4,FALSE)</f>
        <v>E31000024</v>
      </c>
      <c r="E6573" s="58" t="s">
        <v>176</v>
      </c>
      <c r="F6573" s="58" t="s">
        <v>158</v>
      </c>
      <c r="G6573" s="59">
        <v>23</v>
      </c>
      <c r="H6573" s="145"/>
      <c r="I6573" s="144">
        <v>23</v>
      </c>
      <c r="J6573" s="146">
        <f t="shared" si="79"/>
        <v>0</v>
      </c>
    </row>
    <row r="6574" spans="1:10" x14ac:dyDescent="0.3">
      <c r="A6574" s="58">
        <v>2014</v>
      </c>
      <c r="B6574" s="58" t="s">
        <v>78</v>
      </c>
      <c r="C6574" s="58" t="str">
        <f>VLOOKUP(B6574,lookup!A:C,3,FALSE)</f>
        <v>Non Metropolitan Fire Authorities</v>
      </c>
      <c r="D6574" s="58" t="str">
        <f>VLOOKUP(B6574,lookup!A:D,4,FALSE)</f>
        <v>E31000024</v>
      </c>
      <c r="E6574" s="58" t="s">
        <v>175</v>
      </c>
      <c r="F6574" s="58" t="s">
        <v>149</v>
      </c>
      <c r="G6574" s="59">
        <v>24</v>
      </c>
      <c r="H6574" s="145"/>
      <c r="I6574" s="144">
        <v>24</v>
      </c>
      <c r="J6574" s="146">
        <f t="shared" si="79"/>
        <v>0</v>
      </c>
    </row>
    <row r="6575" spans="1:10" x14ac:dyDescent="0.3">
      <c r="A6575" s="58">
        <v>2014</v>
      </c>
      <c r="B6575" s="58" t="s">
        <v>78</v>
      </c>
      <c r="C6575" s="58" t="str">
        <f>VLOOKUP(B6575,lookup!A:C,3,FALSE)</f>
        <v>Non Metropolitan Fire Authorities</v>
      </c>
      <c r="D6575" s="58" t="str">
        <f>VLOOKUP(B6575,lookup!A:D,4,FALSE)</f>
        <v>E31000024</v>
      </c>
      <c r="E6575" s="58" t="s">
        <v>177</v>
      </c>
      <c r="F6575" s="58" t="s">
        <v>149</v>
      </c>
      <c r="G6575" s="59">
        <v>1</v>
      </c>
      <c r="H6575" s="145"/>
      <c r="I6575" s="144">
        <v>1</v>
      </c>
      <c r="J6575" s="146">
        <f t="shared" si="79"/>
        <v>0</v>
      </c>
    </row>
    <row r="6576" spans="1:10" x14ac:dyDescent="0.3">
      <c r="A6576" s="58">
        <v>2014</v>
      </c>
      <c r="B6576" s="58" t="s">
        <v>78</v>
      </c>
      <c r="C6576" s="58" t="str">
        <f>VLOOKUP(B6576,lookup!A:C,3,FALSE)</f>
        <v>Non Metropolitan Fire Authorities</v>
      </c>
      <c r="D6576" s="58" t="str">
        <f>VLOOKUP(B6576,lookup!A:D,4,FALSE)</f>
        <v>E31000024</v>
      </c>
      <c r="E6576" s="58" t="s">
        <v>178</v>
      </c>
      <c r="F6576" s="58" t="s">
        <v>149</v>
      </c>
      <c r="G6576" s="59">
        <v>2</v>
      </c>
      <c r="H6576" s="145"/>
      <c r="I6576" s="144">
        <v>2</v>
      </c>
      <c r="J6576" s="146">
        <f t="shared" si="79"/>
        <v>0</v>
      </c>
    </row>
    <row r="6577" spans="1:10" x14ac:dyDescent="0.3">
      <c r="A6577" s="58">
        <v>2014</v>
      </c>
      <c r="B6577" s="58" t="s">
        <v>78</v>
      </c>
      <c r="C6577" s="58" t="str">
        <f>VLOOKUP(B6577,lookup!A:C,3,FALSE)</f>
        <v>Non Metropolitan Fire Authorities</v>
      </c>
      <c r="D6577" s="58" t="str">
        <f>VLOOKUP(B6577,lookup!A:D,4,FALSE)</f>
        <v>E31000024</v>
      </c>
      <c r="E6577" s="58" t="s">
        <v>179</v>
      </c>
      <c r="F6577" s="58" t="s">
        <v>149</v>
      </c>
      <c r="G6577" s="59">
        <v>0</v>
      </c>
      <c r="H6577" s="145"/>
      <c r="I6577" s="144">
        <v>0</v>
      </c>
      <c r="J6577" s="146">
        <f t="shared" si="79"/>
        <v>0</v>
      </c>
    </row>
    <row r="6578" spans="1:10" x14ac:dyDescent="0.3">
      <c r="A6578" s="58">
        <v>2014</v>
      </c>
      <c r="B6578" s="58" t="s">
        <v>78</v>
      </c>
      <c r="C6578" s="58" t="str">
        <f>VLOOKUP(B6578,lookup!A:C,3,FALSE)</f>
        <v>Non Metropolitan Fire Authorities</v>
      </c>
      <c r="D6578" s="58" t="str">
        <f>VLOOKUP(B6578,lookup!A:D,4,FALSE)</f>
        <v>E31000024</v>
      </c>
      <c r="E6578" s="32" t="s">
        <v>1087</v>
      </c>
      <c r="F6578" s="58" t="s">
        <v>149</v>
      </c>
      <c r="G6578" s="59">
        <v>0</v>
      </c>
      <c r="H6578" s="145"/>
      <c r="I6578" s="144">
        <v>0</v>
      </c>
      <c r="J6578" s="146">
        <f t="shared" si="79"/>
        <v>0</v>
      </c>
    </row>
    <row r="6579" spans="1:10" x14ac:dyDescent="0.3">
      <c r="A6579" s="58">
        <v>2014</v>
      </c>
      <c r="B6579" s="58" t="s">
        <v>78</v>
      </c>
      <c r="C6579" s="58" t="str">
        <f>VLOOKUP(B6579,lookup!A:C,3,FALSE)</f>
        <v>Non Metropolitan Fire Authorities</v>
      </c>
      <c r="D6579" s="58" t="str">
        <f>VLOOKUP(B6579,lookup!A:D,4,FALSE)</f>
        <v>E31000024</v>
      </c>
      <c r="E6579" s="58" t="s">
        <v>176</v>
      </c>
      <c r="F6579" s="58" t="s">
        <v>149</v>
      </c>
      <c r="G6579" s="59">
        <v>0</v>
      </c>
      <c r="H6579" s="145"/>
      <c r="I6579" s="144">
        <v>0</v>
      </c>
      <c r="J6579" s="146">
        <f t="shared" si="79"/>
        <v>0</v>
      </c>
    </row>
    <row r="6580" spans="1:10" x14ac:dyDescent="0.3">
      <c r="A6580" s="58">
        <v>2014</v>
      </c>
      <c r="B6580" s="58" t="s">
        <v>78</v>
      </c>
      <c r="C6580" s="58" t="str">
        <f>VLOOKUP(B6580,lookup!A:C,3,FALSE)</f>
        <v>Non Metropolitan Fire Authorities</v>
      </c>
      <c r="D6580" s="58" t="str">
        <f>VLOOKUP(B6580,lookup!A:D,4,FALSE)</f>
        <v>E31000024</v>
      </c>
      <c r="E6580" s="58" t="s">
        <v>175</v>
      </c>
      <c r="F6580" s="58" t="s">
        <v>150</v>
      </c>
      <c r="G6580" s="59">
        <v>143</v>
      </c>
      <c r="H6580" s="145"/>
      <c r="I6580" s="144">
        <v>143</v>
      </c>
      <c r="J6580" s="146">
        <f t="shared" si="79"/>
        <v>0</v>
      </c>
    </row>
    <row r="6581" spans="1:10" x14ac:dyDescent="0.3">
      <c r="A6581" s="58">
        <v>2014</v>
      </c>
      <c r="B6581" s="58" t="s">
        <v>78</v>
      </c>
      <c r="C6581" s="58" t="str">
        <f>VLOOKUP(B6581,lookup!A:C,3,FALSE)</f>
        <v>Non Metropolitan Fire Authorities</v>
      </c>
      <c r="D6581" s="58" t="str">
        <f>VLOOKUP(B6581,lookup!A:D,4,FALSE)</f>
        <v>E31000024</v>
      </c>
      <c r="E6581" s="58" t="s">
        <v>177</v>
      </c>
      <c r="F6581" s="58" t="s">
        <v>150</v>
      </c>
      <c r="G6581" s="59">
        <v>2</v>
      </c>
      <c r="H6581" s="145"/>
      <c r="I6581" s="144">
        <v>2</v>
      </c>
      <c r="J6581" s="146">
        <f t="shared" si="79"/>
        <v>0</v>
      </c>
    </row>
    <row r="6582" spans="1:10" x14ac:dyDescent="0.3">
      <c r="A6582" s="58">
        <v>2014</v>
      </c>
      <c r="B6582" s="58" t="s">
        <v>78</v>
      </c>
      <c r="C6582" s="58" t="str">
        <f>VLOOKUP(B6582,lookup!A:C,3,FALSE)</f>
        <v>Non Metropolitan Fire Authorities</v>
      </c>
      <c r="D6582" s="58" t="str">
        <f>VLOOKUP(B6582,lookup!A:D,4,FALSE)</f>
        <v>E31000024</v>
      </c>
      <c r="E6582" s="58" t="s">
        <v>178</v>
      </c>
      <c r="F6582" s="58" t="s">
        <v>150</v>
      </c>
      <c r="G6582" s="59">
        <v>9</v>
      </c>
      <c r="H6582" s="145"/>
      <c r="I6582" s="144">
        <v>9</v>
      </c>
      <c r="J6582" s="146">
        <f t="shared" si="79"/>
        <v>0</v>
      </c>
    </row>
    <row r="6583" spans="1:10" x14ac:dyDescent="0.3">
      <c r="A6583" s="58">
        <v>2014</v>
      </c>
      <c r="B6583" s="58" t="s">
        <v>78</v>
      </c>
      <c r="C6583" s="58" t="str">
        <f>VLOOKUP(B6583,lookup!A:C,3,FALSE)</f>
        <v>Non Metropolitan Fire Authorities</v>
      </c>
      <c r="D6583" s="58" t="str">
        <f>VLOOKUP(B6583,lookup!A:D,4,FALSE)</f>
        <v>E31000024</v>
      </c>
      <c r="E6583" s="58" t="s">
        <v>179</v>
      </c>
      <c r="F6583" s="58" t="s">
        <v>150</v>
      </c>
      <c r="G6583" s="59">
        <v>2</v>
      </c>
      <c r="H6583" s="145"/>
      <c r="I6583" s="144">
        <v>2</v>
      </c>
      <c r="J6583" s="146">
        <f t="shared" si="79"/>
        <v>0</v>
      </c>
    </row>
    <row r="6584" spans="1:10" x14ac:dyDescent="0.3">
      <c r="A6584" s="58">
        <v>2014</v>
      </c>
      <c r="B6584" s="58" t="s">
        <v>78</v>
      </c>
      <c r="C6584" s="58" t="str">
        <f>VLOOKUP(B6584,lookup!A:C,3,FALSE)</f>
        <v>Non Metropolitan Fire Authorities</v>
      </c>
      <c r="D6584" s="58" t="str">
        <f>VLOOKUP(B6584,lookup!A:D,4,FALSE)</f>
        <v>E31000024</v>
      </c>
      <c r="E6584" s="32" t="s">
        <v>1087</v>
      </c>
      <c r="F6584" s="58" t="s">
        <v>150</v>
      </c>
      <c r="G6584" s="59">
        <v>3</v>
      </c>
      <c r="H6584" s="145"/>
      <c r="I6584" s="144">
        <v>3</v>
      </c>
      <c r="J6584" s="146">
        <f t="shared" si="79"/>
        <v>0</v>
      </c>
    </row>
    <row r="6585" spans="1:10" x14ac:dyDescent="0.3">
      <c r="A6585" s="58">
        <v>2014</v>
      </c>
      <c r="B6585" s="58" t="s">
        <v>78</v>
      </c>
      <c r="C6585" s="58" t="str">
        <f>VLOOKUP(B6585,lookup!A:C,3,FALSE)</f>
        <v>Non Metropolitan Fire Authorities</v>
      </c>
      <c r="D6585" s="58" t="str">
        <f>VLOOKUP(B6585,lookup!A:D,4,FALSE)</f>
        <v>E31000024</v>
      </c>
      <c r="E6585" s="58" t="s">
        <v>176</v>
      </c>
      <c r="F6585" s="58" t="s">
        <v>150</v>
      </c>
      <c r="G6585" s="59">
        <v>10</v>
      </c>
      <c r="H6585" s="145"/>
      <c r="I6585" s="144">
        <v>10</v>
      </c>
      <c r="J6585" s="146">
        <f t="shared" si="79"/>
        <v>0</v>
      </c>
    </row>
    <row r="6586" spans="1:10" x14ac:dyDescent="0.3">
      <c r="A6586" s="58">
        <v>2014</v>
      </c>
      <c r="B6586" s="58" t="s">
        <v>81</v>
      </c>
      <c r="C6586" s="58" t="str">
        <f>VLOOKUP(B6586,lookup!A:C,3,FALSE)</f>
        <v>Non Metropolitan Fire Authorities</v>
      </c>
      <c r="D6586" s="58" t="str">
        <f>VLOOKUP(B6586,lookup!A:D,4,FALSE)</f>
        <v>E31000025</v>
      </c>
      <c r="E6586" s="58" t="s">
        <v>175</v>
      </c>
      <c r="F6586" s="58" t="s">
        <v>157</v>
      </c>
      <c r="G6586" s="59">
        <v>162</v>
      </c>
      <c r="H6586" s="145"/>
      <c r="I6586" s="144">
        <v>162</v>
      </c>
      <c r="J6586" s="146">
        <f t="shared" si="79"/>
        <v>0</v>
      </c>
    </row>
    <row r="6587" spans="1:10" x14ac:dyDescent="0.3">
      <c r="A6587" s="58">
        <v>2014</v>
      </c>
      <c r="B6587" s="58" t="s">
        <v>81</v>
      </c>
      <c r="C6587" s="58" t="str">
        <f>VLOOKUP(B6587,lookup!A:C,3,FALSE)</f>
        <v>Non Metropolitan Fire Authorities</v>
      </c>
      <c r="D6587" s="58" t="str">
        <f>VLOOKUP(B6587,lookup!A:D,4,FALSE)</f>
        <v>E31000025</v>
      </c>
      <c r="E6587" s="58" t="s">
        <v>177</v>
      </c>
      <c r="F6587" s="58" t="s">
        <v>157</v>
      </c>
      <c r="G6587" s="59">
        <v>0</v>
      </c>
      <c r="H6587" s="145"/>
      <c r="I6587" s="144">
        <v>0</v>
      </c>
      <c r="J6587" s="146">
        <f t="shared" si="79"/>
        <v>0</v>
      </c>
    </row>
    <row r="6588" spans="1:10" x14ac:dyDescent="0.3">
      <c r="A6588" s="58">
        <v>2014</v>
      </c>
      <c r="B6588" s="58" t="s">
        <v>81</v>
      </c>
      <c r="C6588" s="58" t="str">
        <f>VLOOKUP(B6588,lookup!A:C,3,FALSE)</f>
        <v>Non Metropolitan Fire Authorities</v>
      </c>
      <c r="D6588" s="58" t="str">
        <f>VLOOKUP(B6588,lookup!A:D,4,FALSE)</f>
        <v>E31000025</v>
      </c>
      <c r="E6588" s="58" t="s">
        <v>178</v>
      </c>
      <c r="F6588" s="58" t="s">
        <v>157</v>
      </c>
      <c r="G6588" s="59">
        <v>4</v>
      </c>
      <c r="H6588" s="145"/>
      <c r="I6588" s="144">
        <v>4</v>
      </c>
      <c r="J6588" s="146">
        <f t="shared" si="79"/>
        <v>0</v>
      </c>
    </row>
    <row r="6589" spans="1:10" x14ac:dyDescent="0.3">
      <c r="A6589" s="58">
        <v>2014</v>
      </c>
      <c r="B6589" s="58" t="s">
        <v>81</v>
      </c>
      <c r="C6589" s="58" t="str">
        <f>VLOOKUP(B6589,lookup!A:C,3,FALSE)</f>
        <v>Non Metropolitan Fire Authorities</v>
      </c>
      <c r="D6589" s="58" t="str">
        <f>VLOOKUP(B6589,lookup!A:D,4,FALSE)</f>
        <v>E31000025</v>
      </c>
      <c r="E6589" s="58" t="s">
        <v>179</v>
      </c>
      <c r="F6589" s="58" t="s">
        <v>157</v>
      </c>
      <c r="G6589" s="59">
        <v>1</v>
      </c>
      <c r="H6589" s="145"/>
      <c r="I6589" s="144">
        <v>1</v>
      </c>
      <c r="J6589" s="146">
        <f t="shared" si="79"/>
        <v>0</v>
      </c>
    </row>
    <row r="6590" spans="1:10" x14ac:dyDescent="0.3">
      <c r="A6590" s="58">
        <v>2014</v>
      </c>
      <c r="B6590" s="58" t="s">
        <v>81</v>
      </c>
      <c r="C6590" s="58" t="str">
        <f>VLOOKUP(B6590,lookup!A:C,3,FALSE)</f>
        <v>Non Metropolitan Fire Authorities</v>
      </c>
      <c r="D6590" s="58" t="str">
        <f>VLOOKUP(B6590,lookup!A:D,4,FALSE)</f>
        <v>E31000025</v>
      </c>
      <c r="E6590" s="32" t="s">
        <v>1087</v>
      </c>
      <c r="F6590" s="58" t="s">
        <v>157</v>
      </c>
      <c r="G6590" s="59">
        <v>0</v>
      </c>
      <c r="H6590" s="145"/>
      <c r="I6590" s="144">
        <v>0</v>
      </c>
      <c r="J6590" s="146">
        <f t="shared" si="79"/>
        <v>0</v>
      </c>
    </row>
    <row r="6591" spans="1:10" x14ac:dyDescent="0.3">
      <c r="A6591" s="58">
        <v>2014</v>
      </c>
      <c r="B6591" s="58" t="s">
        <v>81</v>
      </c>
      <c r="C6591" s="58" t="str">
        <f>VLOOKUP(B6591,lookup!A:C,3,FALSE)</f>
        <v>Non Metropolitan Fire Authorities</v>
      </c>
      <c r="D6591" s="58" t="str">
        <f>VLOOKUP(B6591,lookup!A:D,4,FALSE)</f>
        <v>E31000025</v>
      </c>
      <c r="E6591" s="58" t="s">
        <v>176</v>
      </c>
      <c r="F6591" s="58" t="s">
        <v>157</v>
      </c>
      <c r="G6591" s="59">
        <v>41</v>
      </c>
      <c r="H6591" s="145"/>
      <c r="I6591" s="144">
        <v>41</v>
      </c>
      <c r="J6591" s="146">
        <f t="shared" si="79"/>
        <v>0</v>
      </c>
    </row>
    <row r="6592" spans="1:10" x14ac:dyDescent="0.3">
      <c r="A6592" s="58">
        <v>2014</v>
      </c>
      <c r="B6592" s="58" t="s">
        <v>81</v>
      </c>
      <c r="C6592" s="58" t="str">
        <f>VLOOKUP(B6592,lookup!A:C,3,FALSE)</f>
        <v>Non Metropolitan Fire Authorities</v>
      </c>
      <c r="D6592" s="58" t="str">
        <f>VLOOKUP(B6592,lookup!A:D,4,FALSE)</f>
        <v>E31000025</v>
      </c>
      <c r="E6592" s="58" t="s">
        <v>175</v>
      </c>
      <c r="F6592" s="58" t="s">
        <v>158</v>
      </c>
      <c r="G6592" s="59">
        <v>362</v>
      </c>
      <c r="H6592" s="145"/>
      <c r="I6592" s="144">
        <v>362</v>
      </c>
      <c r="J6592" s="146">
        <f t="shared" si="79"/>
        <v>0</v>
      </c>
    </row>
    <row r="6593" spans="1:10" x14ac:dyDescent="0.3">
      <c r="A6593" s="58">
        <v>2014</v>
      </c>
      <c r="B6593" s="58" t="s">
        <v>81</v>
      </c>
      <c r="C6593" s="58" t="str">
        <f>VLOOKUP(B6593,lookup!A:C,3,FALSE)</f>
        <v>Non Metropolitan Fire Authorities</v>
      </c>
      <c r="D6593" s="58" t="str">
        <f>VLOOKUP(B6593,lookup!A:D,4,FALSE)</f>
        <v>E31000025</v>
      </c>
      <c r="E6593" s="58" t="s">
        <v>177</v>
      </c>
      <c r="F6593" s="58" t="s">
        <v>158</v>
      </c>
      <c r="G6593" s="59">
        <v>2</v>
      </c>
      <c r="H6593" s="145"/>
      <c r="I6593" s="144">
        <v>2</v>
      </c>
      <c r="J6593" s="146">
        <f t="shared" si="79"/>
        <v>0</v>
      </c>
    </row>
    <row r="6594" spans="1:10" x14ac:dyDescent="0.3">
      <c r="A6594" s="58">
        <v>2014</v>
      </c>
      <c r="B6594" s="58" t="s">
        <v>81</v>
      </c>
      <c r="C6594" s="58" t="str">
        <f>VLOOKUP(B6594,lookup!A:C,3,FALSE)</f>
        <v>Non Metropolitan Fire Authorities</v>
      </c>
      <c r="D6594" s="58" t="str">
        <f>VLOOKUP(B6594,lookup!A:D,4,FALSE)</f>
        <v>E31000025</v>
      </c>
      <c r="E6594" s="58" t="s">
        <v>178</v>
      </c>
      <c r="F6594" s="58" t="s">
        <v>158</v>
      </c>
      <c r="G6594" s="59">
        <v>4</v>
      </c>
      <c r="H6594" s="145"/>
      <c r="I6594" s="144">
        <v>4</v>
      </c>
      <c r="J6594" s="146">
        <f t="shared" si="79"/>
        <v>0</v>
      </c>
    </row>
    <row r="6595" spans="1:10" x14ac:dyDescent="0.3">
      <c r="A6595" s="58">
        <v>2014</v>
      </c>
      <c r="B6595" s="58" t="s">
        <v>81</v>
      </c>
      <c r="C6595" s="58" t="str">
        <f>VLOOKUP(B6595,lookup!A:C,3,FALSE)</f>
        <v>Non Metropolitan Fire Authorities</v>
      </c>
      <c r="D6595" s="58" t="str">
        <f>VLOOKUP(B6595,lookup!A:D,4,FALSE)</f>
        <v>E31000025</v>
      </c>
      <c r="E6595" s="58" t="s">
        <v>179</v>
      </c>
      <c r="F6595" s="58" t="s">
        <v>158</v>
      </c>
      <c r="G6595" s="59">
        <v>0</v>
      </c>
      <c r="H6595" s="145"/>
      <c r="I6595" s="144">
        <v>0</v>
      </c>
      <c r="J6595" s="146">
        <f t="shared" ref="J6595:J6658" si="80">G6595-I6595</f>
        <v>0</v>
      </c>
    </row>
    <row r="6596" spans="1:10" x14ac:dyDescent="0.3">
      <c r="A6596" s="58">
        <v>2014</v>
      </c>
      <c r="B6596" s="58" t="s">
        <v>81</v>
      </c>
      <c r="C6596" s="58" t="str">
        <f>VLOOKUP(B6596,lookup!A:C,3,FALSE)</f>
        <v>Non Metropolitan Fire Authorities</v>
      </c>
      <c r="D6596" s="58" t="str">
        <f>VLOOKUP(B6596,lookup!A:D,4,FALSE)</f>
        <v>E31000025</v>
      </c>
      <c r="E6596" s="32" t="s">
        <v>1087</v>
      </c>
      <c r="F6596" s="58" t="s">
        <v>158</v>
      </c>
      <c r="G6596" s="59">
        <v>0</v>
      </c>
      <c r="H6596" s="145"/>
      <c r="I6596" s="144">
        <v>0</v>
      </c>
      <c r="J6596" s="146">
        <f t="shared" si="80"/>
        <v>0</v>
      </c>
    </row>
    <row r="6597" spans="1:10" x14ac:dyDescent="0.3">
      <c r="A6597" s="58">
        <v>2014</v>
      </c>
      <c r="B6597" s="58" t="s">
        <v>81</v>
      </c>
      <c r="C6597" s="58" t="str">
        <f>VLOOKUP(B6597,lookup!A:C,3,FALSE)</f>
        <v>Non Metropolitan Fire Authorities</v>
      </c>
      <c r="D6597" s="58" t="str">
        <f>VLOOKUP(B6597,lookup!A:D,4,FALSE)</f>
        <v>E31000025</v>
      </c>
      <c r="E6597" s="58" t="s">
        <v>176</v>
      </c>
      <c r="F6597" s="58" t="s">
        <v>158</v>
      </c>
      <c r="G6597" s="59">
        <v>109</v>
      </c>
      <c r="H6597" s="145"/>
      <c r="I6597" s="144">
        <v>109</v>
      </c>
      <c r="J6597" s="146">
        <f t="shared" si="80"/>
        <v>0</v>
      </c>
    </row>
    <row r="6598" spans="1:10" x14ac:dyDescent="0.3">
      <c r="A6598" s="58">
        <v>2014</v>
      </c>
      <c r="B6598" s="58" t="s">
        <v>81</v>
      </c>
      <c r="C6598" s="58" t="str">
        <f>VLOOKUP(B6598,lookup!A:C,3,FALSE)</f>
        <v>Non Metropolitan Fire Authorities</v>
      </c>
      <c r="D6598" s="58" t="str">
        <f>VLOOKUP(B6598,lookup!A:D,4,FALSE)</f>
        <v>E31000025</v>
      </c>
      <c r="E6598" s="58" t="s">
        <v>175</v>
      </c>
      <c r="F6598" s="58" t="s">
        <v>149</v>
      </c>
      <c r="G6598" s="59">
        <v>21</v>
      </c>
      <c r="H6598" s="145"/>
      <c r="I6598" s="144">
        <v>21</v>
      </c>
      <c r="J6598" s="146">
        <f t="shared" si="80"/>
        <v>0</v>
      </c>
    </row>
    <row r="6599" spans="1:10" x14ac:dyDescent="0.3">
      <c r="A6599" s="58">
        <v>2014</v>
      </c>
      <c r="B6599" s="58" t="s">
        <v>81</v>
      </c>
      <c r="C6599" s="58" t="str">
        <f>VLOOKUP(B6599,lookup!A:C,3,FALSE)</f>
        <v>Non Metropolitan Fire Authorities</v>
      </c>
      <c r="D6599" s="58" t="str">
        <f>VLOOKUP(B6599,lookup!A:D,4,FALSE)</f>
        <v>E31000025</v>
      </c>
      <c r="E6599" s="58" t="s">
        <v>177</v>
      </c>
      <c r="F6599" s="58" t="s">
        <v>149</v>
      </c>
      <c r="G6599" s="59">
        <v>0</v>
      </c>
      <c r="H6599" s="145"/>
      <c r="I6599" s="144">
        <v>0</v>
      </c>
      <c r="J6599" s="146">
        <f t="shared" si="80"/>
        <v>0</v>
      </c>
    </row>
    <row r="6600" spans="1:10" x14ac:dyDescent="0.3">
      <c r="A6600" s="58">
        <v>2014</v>
      </c>
      <c r="B6600" s="58" t="s">
        <v>81</v>
      </c>
      <c r="C6600" s="58" t="str">
        <f>VLOOKUP(B6600,lookup!A:C,3,FALSE)</f>
        <v>Non Metropolitan Fire Authorities</v>
      </c>
      <c r="D6600" s="58" t="str">
        <f>VLOOKUP(B6600,lookup!A:D,4,FALSE)</f>
        <v>E31000025</v>
      </c>
      <c r="E6600" s="58" t="s">
        <v>178</v>
      </c>
      <c r="F6600" s="58" t="s">
        <v>149</v>
      </c>
      <c r="G6600" s="59">
        <v>0</v>
      </c>
      <c r="H6600" s="145"/>
      <c r="I6600" s="144">
        <v>0</v>
      </c>
      <c r="J6600" s="146">
        <f t="shared" si="80"/>
        <v>0</v>
      </c>
    </row>
    <row r="6601" spans="1:10" x14ac:dyDescent="0.3">
      <c r="A6601" s="58">
        <v>2014</v>
      </c>
      <c r="B6601" s="58" t="s">
        <v>81</v>
      </c>
      <c r="C6601" s="58" t="str">
        <f>VLOOKUP(B6601,lookup!A:C,3,FALSE)</f>
        <v>Non Metropolitan Fire Authorities</v>
      </c>
      <c r="D6601" s="58" t="str">
        <f>VLOOKUP(B6601,lookup!A:D,4,FALSE)</f>
        <v>E31000025</v>
      </c>
      <c r="E6601" s="58" t="s">
        <v>179</v>
      </c>
      <c r="F6601" s="58" t="s">
        <v>149</v>
      </c>
      <c r="G6601" s="59">
        <v>0</v>
      </c>
      <c r="H6601" s="145"/>
      <c r="I6601" s="144">
        <v>0</v>
      </c>
      <c r="J6601" s="146">
        <f t="shared" si="80"/>
        <v>0</v>
      </c>
    </row>
    <row r="6602" spans="1:10" x14ac:dyDescent="0.3">
      <c r="A6602" s="58">
        <v>2014</v>
      </c>
      <c r="B6602" s="58" t="s">
        <v>81</v>
      </c>
      <c r="C6602" s="58" t="str">
        <f>VLOOKUP(B6602,lookup!A:C,3,FALSE)</f>
        <v>Non Metropolitan Fire Authorities</v>
      </c>
      <c r="D6602" s="58" t="str">
        <f>VLOOKUP(B6602,lookup!A:D,4,FALSE)</f>
        <v>E31000025</v>
      </c>
      <c r="E6602" s="32" t="s">
        <v>1087</v>
      </c>
      <c r="F6602" s="58" t="s">
        <v>149</v>
      </c>
      <c r="G6602" s="59">
        <v>0</v>
      </c>
      <c r="H6602" s="145"/>
      <c r="I6602" s="144">
        <v>0</v>
      </c>
      <c r="J6602" s="146">
        <f t="shared" si="80"/>
        <v>0</v>
      </c>
    </row>
    <row r="6603" spans="1:10" x14ac:dyDescent="0.3">
      <c r="A6603" s="58">
        <v>2014</v>
      </c>
      <c r="B6603" s="58" t="s">
        <v>81</v>
      </c>
      <c r="C6603" s="58" t="str">
        <f>VLOOKUP(B6603,lookup!A:C,3,FALSE)</f>
        <v>Non Metropolitan Fire Authorities</v>
      </c>
      <c r="D6603" s="58" t="str">
        <f>VLOOKUP(B6603,lookup!A:D,4,FALSE)</f>
        <v>E31000025</v>
      </c>
      <c r="E6603" s="58" t="s">
        <v>176</v>
      </c>
      <c r="F6603" s="58" t="s">
        <v>149</v>
      </c>
      <c r="G6603" s="59">
        <v>1</v>
      </c>
      <c r="H6603" s="145"/>
      <c r="I6603" s="144">
        <v>1</v>
      </c>
      <c r="J6603" s="146">
        <f t="shared" si="80"/>
        <v>0</v>
      </c>
    </row>
    <row r="6604" spans="1:10" x14ac:dyDescent="0.3">
      <c r="A6604" s="58">
        <v>2014</v>
      </c>
      <c r="B6604" s="58" t="s">
        <v>81</v>
      </c>
      <c r="C6604" s="58" t="str">
        <f>VLOOKUP(B6604,lookup!A:C,3,FALSE)</f>
        <v>Non Metropolitan Fire Authorities</v>
      </c>
      <c r="D6604" s="58" t="str">
        <f>VLOOKUP(B6604,lookup!A:D,4,FALSE)</f>
        <v>E31000025</v>
      </c>
      <c r="E6604" s="58" t="s">
        <v>175</v>
      </c>
      <c r="F6604" s="58" t="s">
        <v>150</v>
      </c>
      <c r="G6604" s="59">
        <v>65</v>
      </c>
      <c r="H6604" s="145"/>
      <c r="I6604" s="144">
        <v>65</v>
      </c>
      <c r="J6604" s="146">
        <f t="shared" si="80"/>
        <v>0</v>
      </c>
    </row>
    <row r="6605" spans="1:10" x14ac:dyDescent="0.3">
      <c r="A6605" s="58">
        <v>2014</v>
      </c>
      <c r="B6605" s="58" t="s">
        <v>81</v>
      </c>
      <c r="C6605" s="58" t="str">
        <f>VLOOKUP(B6605,lookup!A:C,3,FALSE)</f>
        <v>Non Metropolitan Fire Authorities</v>
      </c>
      <c r="D6605" s="58" t="str">
        <f>VLOOKUP(B6605,lookup!A:D,4,FALSE)</f>
        <v>E31000025</v>
      </c>
      <c r="E6605" s="58" t="s">
        <v>177</v>
      </c>
      <c r="F6605" s="58" t="s">
        <v>150</v>
      </c>
      <c r="G6605" s="59">
        <v>1</v>
      </c>
      <c r="H6605" s="145"/>
      <c r="I6605" s="144">
        <v>1</v>
      </c>
      <c r="J6605" s="146">
        <f t="shared" si="80"/>
        <v>0</v>
      </c>
    </row>
    <row r="6606" spans="1:10" x14ac:dyDescent="0.3">
      <c r="A6606" s="58">
        <v>2014</v>
      </c>
      <c r="B6606" s="58" t="s">
        <v>81</v>
      </c>
      <c r="C6606" s="58" t="str">
        <f>VLOOKUP(B6606,lookup!A:C,3,FALSE)</f>
        <v>Non Metropolitan Fire Authorities</v>
      </c>
      <c r="D6606" s="58" t="str">
        <f>VLOOKUP(B6606,lookup!A:D,4,FALSE)</f>
        <v>E31000025</v>
      </c>
      <c r="E6606" s="58" t="s">
        <v>178</v>
      </c>
      <c r="F6606" s="58" t="s">
        <v>150</v>
      </c>
      <c r="G6606" s="59">
        <v>0</v>
      </c>
      <c r="H6606" s="145"/>
      <c r="I6606" s="144">
        <v>0</v>
      </c>
      <c r="J6606" s="146">
        <f t="shared" si="80"/>
        <v>0</v>
      </c>
    </row>
    <row r="6607" spans="1:10" x14ac:dyDescent="0.3">
      <c r="A6607" s="58">
        <v>2014</v>
      </c>
      <c r="B6607" s="58" t="s">
        <v>81</v>
      </c>
      <c r="C6607" s="58" t="str">
        <f>VLOOKUP(B6607,lookup!A:C,3,FALSE)</f>
        <v>Non Metropolitan Fire Authorities</v>
      </c>
      <c r="D6607" s="58" t="str">
        <f>VLOOKUP(B6607,lookup!A:D,4,FALSE)</f>
        <v>E31000025</v>
      </c>
      <c r="E6607" s="58" t="s">
        <v>179</v>
      </c>
      <c r="F6607" s="58" t="s">
        <v>150</v>
      </c>
      <c r="G6607" s="59">
        <v>0</v>
      </c>
      <c r="H6607" s="145"/>
      <c r="I6607" s="144">
        <v>0</v>
      </c>
      <c r="J6607" s="146">
        <f t="shared" si="80"/>
        <v>0</v>
      </c>
    </row>
    <row r="6608" spans="1:10" x14ac:dyDescent="0.3">
      <c r="A6608" s="58">
        <v>2014</v>
      </c>
      <c r="B6608" s="58" t="s">
        <v>81</v>
      </c>
      <c r="C6608" s="58" t="str">
        <f>VLOOKUP(B6608,lookup!A:C,3,FALSE)</f>
        <v>Non Metropolitan Fire Authorities</v>
      </c>
      <c r="D6608" s="58" t="str">
        <f>VLOOKUP(B6608,lookup!A:D,4,FALSE)</f>
        <v>E31000025</v>
      </c>
      <c r="E6608" s="32" t="s">
        <v>1087</v>
      </c>
      <c r="F6608" s="58" t="s">
        <v>150</v>
      </c>
      <c r="G6608" s="59">
        <v>0</v>
      </c>
      <c r="H6608" s="145"/>
      <c r="I6608" s="144">
        <v>0</v>
      </c>
      <c r="J6608" s="146">
        <f t="shared" si="80"/>
        <v>0</v>
      </c>
    </row>
    <row r="6609" spans="1:10" x14ac:dyDescent="0.3">
      <c r="A6609" s="58">
        <v>2014</v>
      </c>
      <c r="B6609" s="58" t="s">
        <v>81</v>
      </c>
      <c r="C6609" s="58" t="str">
        <f>VLOOKUP(B6609,lookup!A:C,3,FALSE)</f>
        <v>Non Metropolitan Fire Authorities</v>
      </c>
      <c r="D6609" s="58" t="str">
        <f>VLOOKUP(B6609,lookup!A:D,4,FALSE)</f>
        <v>E31000025</v>
      </c>
      <c r="E6609" s="58" t="s">
        <v>176</v>
      </c>
      <c r="F6609" s="58" t="s">
        <v>150</v>
      </c>
      <c r="G6609" s="59">
        <v>6</v>
      </c>
      <c r="H6609" s="145"/>
      <c r="I6609" s="144">
        <v>6</v>
      </c>
      <c r="J6609" s="146">
        <f t="shared" si="80"/>
        <v>0</v>
      </c>
    </row>
    <row r="6610" spans="1:10" x14ac:dyDescent="0.3">
      <c r="A6610" s="58">
        <v>2014</v>
      </c>
      <c r="B6610" s="58" t="s">
        <v>84</v>
      </c>
      <c r="C6610" s="58" t="str">
        <f>VLOOKUP(B6610,lookup!A:C,3,FALSE)</f>
        <v>Metropolitan Fire Authorities</v>
      </c>
      <c r="D6610" s="58" t="str">
        <f>VLOOKUP(B6610,lookup!A:D,4,FALSE)</f>
        <v>E31000041</v>
      </c>
      <c r="E6610" s="58" t="s">
        <v>175</v>
      </c>
      <c r="F6610" s="58" t="s">
        <v>157</v>
      </c>
      <c r="G6610" s="59">
        <v>760</v>
      </c>
      <c r="H6610" s="145"/>
      <c r="I6610" s="144">
        <v>760</v>
      </c>
      <c r="J6610" s="146">
        <f t="shared" si="80"/>
        <v>0</v>
      </c>
    </row>
    <row r="6611" spans="1:10" x14ac:dyDescent="0.3">
      <c r="A6611" s="58">
        <v>2014</v>
      </c>
      <c r="B6611" s="58" t="s">
        <v>84</v>
      </c>
      <c r="C6611" s="58" t="str">
        <f>VLOOKUP(B6611,lookup!A:C,3,FALSE)</f>
        <v>Metropolitan Fire Authorities</v>
      </c>
      <c r="D6611" s="58" t="str">
        <f>VLOOKUP(B6611,lookup!A:D,4,FALSE)</f>
        <v>E31000041</v>
      </c>
      <c r="E6611" s="58" t="s">
        <v>177</v>
      </c>
      <c r="F6611" s="58" t="s">
        <v>157</v>
      </c>
      <c r="G6611" s="59">
        <v>11</v>
      </c>
      <c r="H6611" s="145"/>
      <c r="I6611" s="144">
        <v>11</v>
      </c>
      <c r="J6611" s="146">
        <f t="shared" si="80"/>
        <v>0</v>
      </c>
    </row>
    <row r="6612" spans="1:10" x14ac:dyDescent="0.3">
      <c r="A6612" s="58">
        <v>2014</v>
      </c>
      <c r="B6612" s="58" t="s">
        <v>84</v>
      </c>
      <c r="C6612" s="58" t="str">
        <f>VLOOKUP(B6612,lookup!A:C,3,FALSE)</f>
        <v>Metropolitan Fire Authorities</v>
      </c>
      <c r="D6612" s="58" t="str">
        <f>VLOOKUP(B6612,lookup!A:D,4,FALSE)</f>
        <v>E31000041</v>
      </c>
      <c r="E6612" s="58" t="s">
        <v>178</v>
      </c>
      <c r="F6612" s="58" t="s">
        <v>157</v>
      </c>
      <c r="G6612" s="59">
        <v>1</v>
      </c>
      <c r="H6612" s="145"/>
      <c r="I6612" s="144">
        <v>1</v>
      </c>
      <c r="J6612" s="146">
        <f t="shared" si="80"/>
        <v>0</v>
      </c>
    </row>
    <row r="6613" spans="1:10" x14ac:dyDescent="0.3">
      <c r="A6613" s="58">
        <v>2014</v>
      </c>
      <c r="B6613" s="58" t="s">
        <v>84</v>
      </c>
      <c r="C6613" s="58" t="str">
        <f>VLOOKUP(B6613,lookup!A:C,3,FALSE)</f>
        <v>Metropolitan Fire Authorities</v>
      </c>
      <c r="D6613" s="58" t="str">
        <f>VLOOKUP(B6613,lookup!A:D,4,FALSE)</f>
        <v>E31000041</v>
      </c>
      <c r="E6613" s="58" t="s">
        <v>179</v>
      </c>
      <c r="F6613" s="58" t="s">
        <v>157</v>
      </c>
      <c r="G6613" s="59">
        <v>10</v>
      </c>
      <c r="H6613" s="145"/>
      <c r="I6613" s="144">
        <v>10</v>
      </c>
      <c r="J6613" s="146">
        <f t="shared" si="80"/>
        <v>0</v>
      </c>
    </row>
    <row r="6614" spans="1:10" x14ac:dyDescent="0.3">
      <c r="A6614" s="58">
        <v>2014</v>
      </c>
      <c r="B6614" s="58" t="s">
        <v>84</v>
      </c>
      <c r="C6614" s="58" t="str">
        <f>VLOOKUP(B6614,lookup!A:C,3,FALSE)</f>
        <v>Metropolitan Fire Authorities</v>
      </c>
      <c r="D6614" s="58" t="str">
        <f>VLOOKUP(B6614,lookup!A:D,4,FALSE)</f>
        <v>E31000041</v>
      </c>
      <c r="E6614" s="32" t="s">
        <v>1087</v>
      </c>
      <c r="F6614" s="58" t="s">
        <v>157</v>
      </c>
      <c r="G6614" s="59">
        <v>6</v>
      </c>
      <c r="H6614" s="145"/>
      <c r="I6614" s="144">
        <v>6</v>
      </c>
      <c r="J6614" s="146">
        <f t="shared" si="80"/>
        <v>0</v>
      </c>
    </row>
    <row r="6615" spans="1:10" x14ac:dyDescent="0.3">
      <c r="A6615" s="58">
        <v>2014</v>
      </c>
      <c r="B6615" s="58" t="s">
        <v>84</v>
      </c>
      <c r="C6615" s="58" t="str">
        <f>VLOOKUP(B6615,lookup!A:C,3,FALSE)</f>
        <v>Metropolitan Fire Authorities</v>
      </c>
      <c r="D6615" s="58" t="str">
        <f>VLOOKUP(B6615,lookup!A:D,4,FALSE)</f>
        <v>E31000041</v>
      </c>
      <c r="E6615" s="58" t="s">
        <v>176</v>
      </c>
      <c r="F6615" s="58" t="s">
        <v>157</v>
      </c>
      <c r="G6615" s="59">
        <v>0</v>
      </c>
      <c r="H6615" s="145"/>
      <c r="I6615" s="144">
        <v>0</v>
      </c>
      <c r="J6615" s="146">
        <f t="shared" si="80"/>
        <v>0</v>
      </c>
    </row>
    <row r="6616" spans="1:10" x14ac:dyDescent="0.3">
      <c r="A6616" s="58">
        <v>2014</v>
      </c>
      <c r="B6616" s="58" t="s">
        <v>84</v>
      </c>
      <c r="C6616" s="58" t="str">
        <f>VLOOKUP(B6616,lookup!A:C,3,FALSE)</f>
        <v>Metropolitan Fire Authorities</v>
      </c>
      <c r="D6616" s="58" t="str">
        <f>VLOOKUP(B6616,lookup!A:D,4,FALSE)</f>
        <v>E31000041</v>
      </c>
      <c r="E6616" s="58" t="s">
        <v>175</v>
      </c>
      <c r="F6616" s="58" t="s">
        <v>158</v>
      </c>
      <c r="G6616" s="59">
        <v>86</v>
      </c>
      <c r="H6616" s="145"/>
      <c r="I6616" s="144">
        <v>86</v>
      </c>
      <c r="J6616" s="146">
        <f t="shared" si="80"/>
        <v>0</v>
      </c>
    </row>
    <row r="6617" spans="1:10" x14ac:dyDescent="0.3">
      <c r="A6617" s="58">
        <v>2014</v>
      </c>
      <c r="B6617" s="58" t="s">
        <v>84</v>
      </c>
      <c r="C6617" s="58" t="str">
        <f>VLOOKUP(B6617,lookup!A:C,3,FALSE)</f>
        <v>Metropolitan Fire Authorities</v>
      </c>
      <c r="D6617" s="58" t="str">
        <f>VLOOKUP(B6617,lookup!A:D,4,FALSE)</f>
        <v>E31000041</v>
      </c>
      <c r="E6617" s="58" t="s">
        <v>177</v>
      </c>
      <c r="F6617" s="58" t="s">
        <v>158</v>
      </c>
      <c r="G6617" s="59">
        <v>4</v>
      </c>
      <c r="H6617" s="145"/>
      <c r="I6617" s="144">
        <v>4</v>
      </c>
      <c r="J6617" s="146">
        <f t="shared" si="80"/>
        <v>0</v>
      </c>
    </row>
    <row r="6618" spans="1:10" x14ac:dyDescent="0.3">
      <c r="A6618" s="58">
        <v>2014</v>
      </c>
      <c r="B6618" s="58" t="s">
        <v>84</v>
      </c>
      <c r="C6618" s="58" t="str">
        <f>VLOOKUP(B6618,lookup!A:C,3,FALSE)</f>
        <v>Metropolitan Fire Authorities</v>
      </c>
      <c r="D6618" s="58" t="str">
        <f>VLOOKUP(B6618,lookup!A:D,4,FALSE)</f>
        <v>E31000041</v>
      </c>
      <c r="E6618" s="58" t="s">
        <v>178</v>
      </c>
      <c r="F6618" s="58" t="s">
        <v>158</v>
      </c>
      <c r="G6618" s="59">
        <v>0</v>
      </c>
      <c r="H6618" s="145"/>
      <c r="I6618" s="144">
        <v>0</v>
      </c>
      <c r="J6618" s="146">
        <f t="shared" si="80"/>
        <v>0</v>
      </c>
    </row>
    <row r="6619" spans="1:10" x14ac:dyDescent="0.3">
      <c r="A6619" s="58">
        <v>2014</v>
      </c>
      <c r="B6619" s="58" t="s">
        <v>84</v>
      </c>
      <c r="C6619" s="58" t="str">
        <f>VLOOKUP(B6619,lookup!A:C,3,FALSE)</f>
        <v>Metropolitan Fire Authorities</v>
      </c>
      <c r="D6619" s="58" t="str">
        <f>VLOOKUP(B6619,lookup!A:D,4,FALSE)</f>
        <v>E31000041</v>
      </c>
      <c r="E6619" s="58" t="s">
        <v>179</v>
      </c>
      <c r="F6619" s="58" t="s">
        <v>158</v>
      </c>
      <c r="G6619" s="59">
        <v>1</v>
      </c>
      <c r="H6619" s="145"/>
      <c r="I6619" s="144">
        <v>1</v>
      </c>
      <c r="J6619" s="146">
        <f t="shared" si="80"/>
        <v>0</v>
      </c>
    </row>
    <row r="6620" spans="1:10" x14ac:dyDescent="0.3">
      <c r="A6620" s="58">
        <v>2014</v>
      </c>
      <c r="B6620" s="58" t="s">
        <v>84</v>
      </c>
      <c r="C6620" s="58" t="str">
        <f>VLOOKUP(B6620,lookup!A:C,3,FALSE)</f>
        <v>Metropolitan Fire Authorities</v>
      </c>
      <c r="D6620" s="58" t="str">
        <f>VLOOKUP(B6620,lookup!A:D,4,FALSE)</f>
        <v>E31000041</v>
      </c>
      <c r="E6620" s="32" t="s">
        <v>1087</v>
      </c>
      <c r="F6620" s="58" t="s">
        <v>158</v>
      </c>
      <c r="G6620" s="59">
        <v>1</v>
      </c>
      <c r="H6620" s="145"/>
      <c r="I6620" s="144">
        <v>1</v>
      </c>
      <c r="J6620" s="146">
        <f t="shared" si="80"/>
        <v>0</v>
      </c>
    </row>
    <row r="6621" spans="1:10" x14ac:dyDescent="0.3">
      <c r="A6621" s="58">
        <v>2014</v>
      </c>
      <c r="B6621" s="58" t="s">
        <v>84</v>
      </c>
      <c r="C6621" s="58" t="str">
        <f>VLOOKUP(B6621,lookup!A:C,3,FALSE)</f>
        <v>Metropolitan Fire Authorities</v>
      </c>
      <c r="D6621" s="58" t="str">
        <f>VLOOKUP(B6621,lookup!A:D,4,FALSE)</f>
        <v>E31000041</v>
      </c>
      <c r="E6621" s="58" t="s">
        <v>176</v>
      </c>
      <c r="F6621" s="58" t="s">
        <v>158</v>
      </c>
      <c r="G6621" s="59">
        <v>0</v>
      </c>
      <c r="H6621" s="145"/>
      <c r="I6621" s="144">
        <v>0</v>
      </c>
      <c r="J6621" s="146">
        <f t="shared" si="80"/>
        <v>0</v>
      </c>
    </row>
    <row r="6622" spans="1:10" x14ac:dyDescent="0.3">
      <c r="A6622" s="58">
        <v>2014</v>
      </c>
      <c r="B6622" s="58" t="s">
        <v>84</v>
      </c>
      <c r="C6622" s="58" t="str">
        <f>VLOOKUP(B6622,lookup!A:C,3,FALSE)</f>
        <v>Metropolitan Fire Authorities</v>
      </c>
      <c r="D6622" s="58" t="str">
        <f>VLOOKUP(B6622,lookup!A:D,4,FALSE)</f>
        <v>E31000041</v>
      </c>
      <c r="E6622" s="58" t="s">
        <v>175</v>
      </c>
      <c r="F6622" s="58" t="s">
        <v>149</v>
      </c>
      <c r="G6622" s="59">
        <v>36</v>
      </c>
      <c r="H6622" s="145"/>
      <c r="I6622" s="144">
        <v>36</v>
      </c>
      <c r="J6622" s="146">
        <f t="shared" si="80"/>
        <v>0</v>
      </c>
    </row>
    <row r="6623" spans="1:10" x14ac:dyDescent="0.3">
      <c r="A6623" s="58">
        <v>2014</v>
      </c>
      <c r="B6623" s="58" t="s">
        <v>84</v>
      </c>
      <c r="C6623" s="58" t="str">
        <f>VLOOKUP(B6623,lookup!A:C,3,FALSE)</f>
        <v>Metropolitan Fire Authorities</v>
      </c>
      <c r="D6623" s="58" t="str">
        <f>VLOOKUP(B6623,lookup!A:D,4,FALSE)</f>
        <v>E31000041</v>
      </c>
      <c r="E6623" s="58" t="s">
        <v>177</v>
      </c>
      <c r="F6623" s="58" t="s">
        <v>149</v>
      </c>
      <c r="G6623" s="59">
        <v>0</v>
      </c>
      <c r="H6623" s="145"/>
      <c r="I6623" s="144">
        <v>0</v>
      </c>
      <c r="J6623" s="146">
        <f t="shared" si="80"/>
        <v>0</v>
      </c>
    </row>
    <row r="6624" spans="1:10" x14ac:dyDescent="0.3">
      <c r="A6624" s="58">
        <v>2014</v>
      </c>
      <c r="B6624" s="58" t="s">
        <v>84</v>
      </c>
      <c r="C6624" s="58" t="str">
        <f>VLOOKUP(B6624,lookup!A:C,3,FALSE)</f>
        <v>Metropolitan Fire Authorities</v>
      </c>
      <c r="D6624" s="58" t="str">
        <f>VLOOKUP(B6624,lookup!A:D,4,FALSE)</f>
        <v>E31000041</v>
      </c>
      <c r="E6624" s="58" t="s">
        <v>178</v>
      </c>
      <c r="F6624" s="58" t="s">
        <v>149</v>
      </c>
      <c r="G6624" s="59">
        <v>0</v>
      </c>
      <c r="H6624" s="145"/>
      <c r="I6624" s="144">
        <v>0</v>
      </c>
      <c r="J6624" s="146">
        <f t="shared" si="80"/>
        <v>0</v>
      </c>
    </row>
    <row r="6625" spans="1:10" x14ac:dyDescent="0.3">
      <c r="A6625" s="58">
        <v>2014</v>
      </c>
      <c r="B6625" s="58" t="s">
        <v>84</v>
      </c>
      <c r="C6625" s="58" t="str">
        <f>VLOOKUP(B6625,lookup!A:C,3,FALSE)</f>
        <v>Metropolitan Fire Authorities</v>
      </c>
      <c r="D6625" s="58" t="str">
        <f>VLOOKUP(B6625,lookup!A:D,4,FALSE)</f>
        <v>E31000041</v>
      </c>
      <c r="E6625" s="58" t="s">
        <v>179</v>
      </c>
      <c r="F6625" s="58" t="s">
        <v>149</v>
      </c>
      <c r="G6625" s="59">
        <v>0</v>
      </c>
      <c r="H6625" s="145"/>
      <c r="I6625" s="144">
        <v>0</v>
      </c>
      <c r="J6625" s="146">
        <f t="shared" si="80"/>
        <v>0</v>
      </c>
    </row>
    <row r="6626" spans="1:10" x14ac:dyDescent="0.3">
      <c r="A6626" s="58">
        <v>2014</v>
      </c>
      <c r="B6626" s="58" t="s">
        <v>84</v>
      </c>
      <c r="C6626" s="58" t="str">
        <f>VLOOKUP(B6626,lookup!A:C,3,FALSE)</f>
        <v>Metropolitan Fire Authorities</v>
      </c>
      <c r="D6626" s="58" t="str">
        <f>VLOOKUP(B6626,lookup!A:D,4,FALSE)</f>
        <v>E31000041</v>
      </c>
      <c r="E6626" s="32" t="s">
        <v>1087</v>
      </c>
      <c r="F6626" s="58" t="s">
        <v>149</v>
      </c>
      <c r="G6626" s="59">
        <v>0</v>
      </c>
      <c r="H6626" s="145"/>
      <c r="I6626" s="144">
        <v>0</v>
      </c>
      <c r="J6626" s="146">
        <f t="shared" si="80"/>
        <v>0</v>
      </c>
    </row>
    <row r="6627" spans="1:10" x14ac:dyDescent="0.3">
      <c r="A6627" s="58">
        <v>2014</v>
      </c>
      <c r="B6627" s="58" t="s">
        <v>84</v>
      </c>
      <c r="C6627" s="58" t="str">
        <f>VLOOKUP(B6627,lookup!A:C,3,FALSE)</f>
        <v>Metropolitan Fire Authorities</v>
      </c>
      <c r="D6627" s="58" t="str">
        <f>VLOOKUP(B6627,lookup!A:D,4,FALSE)</f>
        <v>E31000041</v>
      </c>
      <c r="E6627" s="58" t="s">
        <v>176</v>
      </c>
      <c r="F6627" s="58" t="s">
        <v>149</v>
      </c>
      <c r="G6627" s="59">
        <v>0</v>
      </c>
      <c r="H6627" s="145"/>
      <c r="I6627" s="144">
        <v>0</v>
      </c>
      <c r="J6627" s="146">
        <f t="shared" si="80"/>
        <v>0</v>
      </c>
    </row>
    <row r="6628" spans="1:10" x14ac:dyDescent="0.3">
      <c r="A6628" s="58">
        <v>2014</v>
      </c>
      <c r="B6628" s="58" t="s">
        <v>84</v>
      </c>
      <c r="C6628" s="58" t="str">
        <f>VLOOKUP(B6628,lookup!A:C,3,FALSE)</f>
        <v>Metropolitan Fire Authorities</v>
      </c>
      <c r="D6628" s="58" t="str">
        <f>VLOOKUP(B6628,lookup!A:D,4,FALSE)</f>
        <v>E31000041</v>
      </c>
      <c r="E6628" s="58" t="s">
        <v>175</v>
      </c>
      <c r="F6628" s="58" t="s">
        <v>150</v>
      </c>
      <c r="G6628" s="59">
        <v>320</v>
      </c>
      <c r="H6628" s="145"/>
      <c r="I6628" s="144">
        <v>320</v>
      </c>
      <c r="J6628" s="146">
        <f t="shared" si="80"/>
        <v>0</v>
      </c>
    </row>
    <row r="6629" spans="1:10" x14ac:dyDescent="0.3">
      <c r="A6629" s="58">
        <v>2014</v>
      </c>
      <c r="B6629" s="58" t="s">
        <v>84</v>
      </c>
      <c r="C6629" s="58" t="str">
        <f>VLOOKUP(B6629,lookup!A:C,3,FALSE)</f>
        <v>Metropolitan Fire Authorities</v>
      </c>
      <c r="D6629" s="58" t="str">
        <f>VLOOKUP(B6629,lookup!A:D,4,FALSE)</f>
        <v>E31000041</v>
      </c>
      <c r="E6629" s="58" t="s">
        <v>177</v>
      </c>
      <c r="F6629" s="58" t="s">
        <v>150</v>
      </c>
      <c r="G6629" s="59">
        <v>2</v>
      </c>
      <c r="H6629" s="145"/>
      <c r="I6629" s="144">
        <v>2</v>
      </c>
      <c r="J6629" s="146">
        <f t="shared" si="80"/>
        <v>0</v>
      </c>
    </row>
    <row r="6630" spans="1:10" x14ac:dyDescent="0.3">
      <c r="A6630" s="58">
        <v>2014</v>
      </c>
      <c r="B6630" s="58" t="s">
        <v>84</v>
      </c>
      <c r="C6630" s="58" t="str">
        <f>VLOOKUP(B6630,lookup!A:C,3,FALSE)</f>
        <v>Metropolitan Fire Authorities</v>
      </c>
      <c r="D6630" s="58" t="str">
        <f>VLOOKUP(B6630,lookup!A:D,4,FALSE)</f>
        <v>E31000041</v>
      </c>
      <c r="E6630" s="58" t="s">
        <v>178</v>
      </c>
      <c r="F6630" s="58" t="s">
        <v>150</v>
      </c>
      <c r="G6630" s="59">
        <v>3</v>
      </c>
      <c r="H6630" s="145"/>
      <c r="I6630" s="144">
        <v>3</v>
      </c>
      <c r="J6630" s="146">
        <f t="shared" si="80"/>
        <v>0</v>
      </c>
    </row>
    <row r="6631" spans="1:10" x14ac:dyDescent="0.3">
      <c r="A6631" s="58">
        <v>2014</v>
      </c>
      <c r="B6631" s="58" t="s">
        <v>84</v>
      </c>
      <c r="C6631" s="58" t="str">
        <f>VLOOKUP(B6631,lookup!A:C,3,FALSE)</f>
        <v>Metropolitan Fire Authorities</v>
      </c>
      <c r="D6631" s="58" t="str">
        <f>VLOOKUP(B6631,lookup!A:D,4,FALSE)</f>
        <v>E31000041</v>
      </c>
      <c r="E6631" s="58" t="s">
        <v>179</v>
      </c>
      <c r="F6631" s="58" t="s">
        <v>150</v>
      </c>
      <c r="G6631" s="59">
        <v>4</v>
      </c>
      <c r="H6631" s="145"/>
      <c r="I6631" s="144">
        <v>4</v>
      </c>
      <c r="J6631" s="146">
        <f t="shared" si="80"/>
        <v>0</v>
      </c>
    </row>
    <row r="6632" spans="1:10" x14ac:dyDescent="0.3">
      <c r="A6632" s="58">
        <v>2014</v>
      </c>
      <c r="B6632" s="58" t="s">
        <v>84</v>
      </c>
      <c r="C6632" s="58" t="str">
        <f>VLOOKUP(B6632,lookup!A:C,3,FALSE)</f>
        <v>Metropolitan Fire Authorities</v>
      </c>
      <c r="D6632" s="58" t="str">
        <f>VLOOKUP(B6632,lookup!A:D,4,FALSE)</f>
        <v>E31000041</v>
      </c>
      <c r="E6632" s="32" t="s">
        <v>1087</v>
      </c>
      <c r="F6632" s="58" t="s">
        <v>150</v>
      </c>
      <c r="G6632" s="59">
        <v>1</v>
      </c>
      <c r="H6632" s="145"/>
      <c r="I6632" s="144">
        <v>1</v>
      </c>
      <c r="J6632" s="146">
        <f t="shared" si="80"/>
        <v>0</v>
      </c>
    </row>
    <row r="6633" spans="1:10" x14ac:dyDescent="0.3">
      <c r="A6633" s="58">
        <v>2014</v>
      </c>
      <c r="B6633" s="58" t="s">
        <v>84</v>
      </c>
      <c r="C6633" s="58" t="str">
        <f>VLOOKUP(B6633,lookup!A:C,3,FALSE)</f>
        <v>Metropolitan Fire Authorities</v>
      </c>
      <c r="D6633" s="58" t="str">
        <f>VLOOKUP(B6633,lookup!A:D,4,FALSE)</f>
        <v>E31000041</v>
      </c>
      <c r="E6633" s="58" t="s">
        <v>176</v>
      </c>
      <c r="F6633" s="58" t="s">
        <v>150</v>
      </c>
      <c r="G6633" s="59">
        <v>2</v>
      </c>
      <c r="H6633" s="145"/>
      <c r="I6633" s="144">
        <v>2</v>
      </c>
      <c r="J6633" s="146">
        <f t="shared" si="80"/>
        <v>0</v>
      </c>
    </row>
    <row r="6634" spans="1:10" x14ac:dyDescent="0.3">
      <c r="A6634" s="58">
        <v>2014</v>
      </c>
      <c r="B6634" s="58" t="s">
        <v>87</v>
      </c>
      <c r="C6634" s="58" t="str">
        <f>VLOOKUP(B6634,lookup!A:C,3,FALSE)</f>
        <v>Non Metropolitan Fire Authorities</v>
      </c>
      <c r="D6634" s="58" t="str">
        <f>VLOOKUP(B6634,lookup!A:D,4,FALSE)</f>
        <v>E31000026</v>
      </c>
      <c r="E6634" s="58" t="s">
        <v>175</v>
      </c>
      <c r="F6634" s="58" t="s">
        <v>157</v>
      </c>
      <c r="G6634" s="59">
        <v>182</v>
      </c>
      <c r="H6634" s="145"/>
      <c r="I6634" s="144">
        <v>182</v>
      </c>
      <c r="J6634" s="146">
        <f t="shared" si="80"/>
        <v>0</v>
      </c>
    </row>
    <row r="6635" spans="1:10" x14ac:dyDescent="0.3">
      <c r="A6635" s="58">
        <v>2014</v>
      </c>
      <c r="B6635" s="58" t="s">
        <v>87</v>
      </c>
      <c r="C6635" s="58" t="str">
        <f>VLOOKUP(B6635,lookup!A:C,3,FALSE)</f>
        <v>Non Metropolitan Fire Authorities</v>
      </c>
      <c r="D6635" s="58" t="str">
        <f>VLOOKUP(B6635,lookup!A:D,4,FALSE)</f>
        <v>E31000026</v>
      </c>
      <c r="E6635" s="58" t="s">
        <v>177</v>
      </c>
      <c r="F6635" s="58" t="s">
        <v>157</v>
      </c>
      <c r="G6635" s="59">
        <v>1</v>
      </c>
      <c r="H6635" s="145"/>
      <c r="I6635" s="144">
        <v>1</v>
      </c>
      <c r="J6635" s="146">
        <f t="shared" si="80"/>
        <v>0</v>
      </c>
    </row>
    <row r="6636" spans="1:10" x14ac:dyDescent="0.3">
      <c r="A6636" s="58">
        <v>2014</v>
      </c>
      <c r="B6636" s="58" t="s">
        <v>87</v>
      </c>
      <c r="C6636" s="58" t="str">
        <f>VLOOKUP(B6636,lookup!A:C,3,FALSE)</f>
        <v>Non Metropolitan Fire Authorities</v>
      </c>
      <c r="D6636" s="58" t="str">
        <f>VLOOKUP(B6636,lookup!A:D,4,FALSE)</f>
        <v>E31000026</v>
      </c>
      <c r="E6636" s="58" t="s">
        <v>178</v>
      </c>
      <c r="F6636" s="58" t="s">
        <v>157</v>
      </c>
      <c r="G6636" s="59">
        <v>0</v>
      </c>
      <c r="H6636" s="145"/>
      <c r="I6636" s="144">
        <v>0</v>
      </c>
      <c r="J6636" s="146">
        <f t="shared" si="80"/>
        <v>0</v>
      </c>
    </row>
    <row r="6637" spans="1:10" x14ac:dyDescent="0.3">
      <c r="A6637" s="58">
        <v>2014</v>
      </c>
      <c r="B6637" s="58" t="s">
        <v>87</v>
      </c>
      <c r="C6637" s="58" t="str">
        <f>VLOOKUP(B6637,lookup!A:C,3,FALSE)</f>
        <v>Non Metropolitan Fire Authorities</v>
      </c>
      <c r="D6637" s="58" t="str">
        <f>VLOOKUP(B6637,lookup!A:D,4,FALSE)</f>
        <v>E31000026</v>
      </c>
      <c r="E6637" s="58" t="s">
        <v>179</v>
      </c>
      <c r="F6637" s="58" t="s">
        <v>157</v>
      </c>
      <c r="G6637" s="59">
        <v>2</v>
      </c>
      <c r="H6637" s="145"/>
      <c r="I6637" s="144">
        <v>2</v>
      </c>
      <c r="J6637" s="146">
        <f t="shared" si="80"/>
        <v>0</v>
      </c>
    </row>
    <row r="6638" spans="1:10" x14ac:dyDescent="0.3">
      <c r="A6638" s="58">
        <v>2014</v>
      </c>
      <c r="B6638" s="58" t="s">
        <v>87</v>
      </c>
      <c r="C6638" s="58" t="str">
        <f>VLOOKUP(B6638,lookup!A:C,3,FALSE)</f>
        <v>Non Metropolitan Fire Authorities</v>
      </c>
      <c r="D6638" s="58" t="str">
        <f>VLOOKUP(B6638,lookup!A:D,4,FALSE)</f>
        <v>E31000026</v>
      </c>
      <c r="E6638" s="32" t="s">
        <v>1087</v>
      </c>
      <c r="F6638" s="58" t="s">
        <v>157</v>
      </c>
      <c r="G6638" s="59">
        <v>0</v>
      </c>
      <c r="H6638" s="145"/>
      <c r="I6638" s="144">
        <v>0</v>
      </c>
      <c r="J6638" s="146">
        <f t="shared" si="80"/>
        <v>0</v>
      </c>
    </row>
    <row r="6639" spans="1:10" x14ac:dyDescent="0.3">
      <c r="A6639" s="58">
        <v>2014</v>
      </c>
      <c r="B6639" s="58" t="s">
        <v>87</v>
      </c>
      <c r="C6639" s="58" t="str">
        <f>VLOOKUP(B6639,lookup!A:C,3,FALSE)</f>
        <v>Non Metropolitan Fire Authorities</v>
      </c>
      <c r="D6639" s="58" t="str">
        <f>VLOOKUP(B6639,lookup!A:D,4,FALSE)</f>
        <v>E31000026</v>
      </c>
      <c r="E6639" s="58" t="s">
        <v>176</v>
      </c>
      <c r="F6639" s="58" t="s">
        <v>157</v>
      </c>
      <c r="G6639" s="59">
        <v>71</v>
      </c>
      <c r="H6639" s="145"/>
      <c r="I6639" s="144">
        <v>71</v>
      </c>
      <c r="J6639" s="146">
        <f t="shared" si="80"/>
        <v>0</v>
      </c>
    </row>
    <row r="6640" spans="1:10" x14ac:dyDescent="0.3">
      <c r="A6640" s="58">
        <v>2014</v>
      </c>
      <c r="B6640" s="58" t="s">
        <v>87</v>
      </c>
      <c r="C6640" s="58" t="str">
        <f>VLOOKUP(B6640,lookup!A:C,3,FALSE)</f>
        <v>Non Metropolitan Fire Authorities</v>
      </c>
      <c r="D6640" s="58" t="str">
        <f>VLOOKUP(B6640,lookup!A:D,4,FALSE)</f>
        <v>E31000026</v>
      </c>
      <c r="E6640" s="58" t="s">
        <v>175</v>
      </c>
      <c r="F6640" s="58" t="s">
        <v>158</v>
      </c>
      <c r="G6640" s="59">
        <v>358</v>
      </c>
      <c r="H6640" s="145"/>
      <c r="I6640" s="144">
        <v>358</v>
      </c>
      <c r="J6640" s="146">
        <f t="shared" si="80"/>
        <v>0</v>
      </c>
    </row>
    <row r="6641" spans="1:10" x14ac:dyDescent="0.3">
      <c r="A6641" s="58">
        <v>2014</v>
      </c>
      <c r="B6641" s="58" t="s">
        <v>87</v>
      </c>
      <c r="C6641" s="58" t="str">
        <f>VLOOKUP(B6641,lookup!A:C,3,FALSE)</f>
        <v>Non Metropolitan Fire Authorities</v>
      </c>
      <c r="D6641" s="58" t="str">
        <f>VLOOKUP(B6641,lookup!A:D,4,FALSE)</f>
        <v>E31000026</v>
      </c>
      <c r="E6641" s="58" t="s">
        <v>177</v>
      </c>
      <c r="F6641" s="58" t="s">
        <v>158</v>
      </c>
      <c r="G6641" s="59">
        <v>2</v>
      </c>
      <c r="H6641" s="145"/>
      <c r="I6641" s="144">
        <v>2</v>
      </c>
      <c r="J6641" s="146">
        <f t="shared" si="80"/>
        <v>0</v>
      </c>
    </row>
    <row r="6642" spans="1:10" x14ac:dyDescent="0.3">
      <c r="A6642" s="58">
        <v>2014</v>
      </c>
      <c r="B6642" s="58" t="s">
        <v>87</v>
      </c>
      <c r="C6642" s="58" t="str">
        <f>VLOOKUP(B6642,lookup!A:C,3,FALSE)</f>
        <v>Non Metropolitan Fire Authorities</v>
      </c>
      <c r="D6642" s="58" t="str">
        <f>VLOOKUP(B6642,lookup!A:D,4,FALSE)</f>
        <v>E31000026</v>
      </c>
      <c r="E6642" s="58" t="s">
        <v>178</v>
      </c>
      <c r="F6642" s="58" t="s">
        <v>158</v>
      </c>
      <c r="G6642" s="59">
        <v>1</v>
      </c>
      <c r="H6642" s="145"/>
      <c r="I6642" s="144">
        <v>1</v>
      </c>
      <c r="J6642" s="146">
        <f t="shared" si="80"/>
        <v>0</v>
      </c>
    </row>
    <row r="6643" spans="1:10" x14ac:dyDescent="0.3">
      <c r="A6643" s="58">
        <v>2014</v>
      </c>
      <c r="B6643" s="58" t="s">
        <v>87</v>
      </c>
      <c r="C6643" s="58" t="str">
        <f>VLOOKUP(B6643,lookup!A:C,3,FALSE)</f>
        <v>Non Metropolitan Fire Authorities</v>
      </c>
      <c r="D6643" s="58" t="str">
        <f>VLOOKUP(B6643,lookup!A:D,4,FALSE)</f>
        <v>E31000026</v>
      </c>
      <c r="E6643" s="58" t="s">
        <v>179</v>
      </c>
      <c r="F6643" s="58" t="s">
        <v>158</v>
      </c>
      <c r="G6643" s="59">
        <v>1</v>
      </c>
      <c r="H6643" s="145"/>
      <c r="I6643" s="144">
        <v>1</v>
      </c>
      <c r="J6643" s="146">
        <f t="shared" si="80"/>
        <v>0</v>
      </c>
    </row>
    <row r="6644" spans="1:10" x14ac:dyDescent="0.3">
      <c r="A6644" s="58">
        <v>2014</v>
      </c>
      <c r="B6644" s="58" t="s">
        <v>87</v>
      </c>
      <c r="C6644" s="58" t="str">
        <f>VLOOKUP(B6644,lookup!A:C,3,FALSE)</f>
        <v>Non Metropolitan Fire Authorities</v>
      </c>
      <c r="D6644" s="58" t="str">
        <f>VLOOKUP(B6644,lookup!A:D,4,FALSE)</f>
        <v>E31000026</v>
      </c>
      <c r="E6644" s="32" t="s">
        <v>1087</v>
      </c>
      <c r="F6644" s="58" t="s">
        <v>158</v>
      </c>
      <c r="G6644" s="59">
        <v>0</v>
      </c>
      <c r="H6644" s="145"/>
      <c r="I6644" s="144">
        <v>0</v>
      </c>
      <c r="J6644" s="146">
        <f t="shared" si="80"/>
        <v>0</v>
      </c>
    </row>
    <row r="6645" spans="1:10" x14ac:dyDescent="0.3">
      <c r="A6645" s="58">
        <v>2014</v>
      </c>
      <c r="B6645" s="58" t="s">
        <v>87</v>
      </c>
      <c r="C6645" s="58" t="str">
        <f>VLOOKUP(B6645,lookup!A:C,3,FALSE)</f>
        <v>Non Metropolitan Fire Authorities</v>
      </c>
      <c r="D6645" s="58" t="str">
        <f>VLOOKUP(B6645,lookup!A:D,4,FALSE)</f>
        <v>E31000026</v>
      </c>
      <c r="E6645" s="58" t="s">
        <v>176</v>
      </c>
      <c r="F6645" s="58" t="s">
        <v>158</v>
      </c>
      <c r="G6645" s="59">
        <v>134</v>
      </c>
      <c r="H6645" s="145"/>
      <c r="I6645" s="144">
        <v>134</v>
      </c>
      <c r="J6645" s="146">
        <f t="shared" si="80"/>
        <v>0</v>
      </c>
    </row>
    <row r="6646" spans="1:10" x14ac:dyDescent="0.3">
      <c r="A6646" s="58">
        <v>2014</v>
      </c>
      <c r="B6646" s="58" t="s">
        <v>87</v>
      </c>
      <c r="C6646" s="58" t="str">
        <f>VLOOKUP(B6646,lookup!A:C,3,FALSE)</f>
        <v>Non Metropolitan Fire Authorities</v>
      </c>
      <c r="D6646" s="58" t="str">
        <f>VLOOKUP(B6646,lookup!A:D,4,FALSE)</f>
        <v>E31000026</v>
      </c>
      <c r="E6646" s="58" t="s">
        <v>175</v>
      </c>
      <c r="F6646" s="58" t="s">
        <v>149</v>
      </c>
      <c r="G6646" s="59">
        <v>16</v>
      </c>
      <c r="H6646" s="145"/>
      <c r="I6646" s="144">
        <v>16</v>
      </c>
      <c r="J6646" s="146">
        <f t="shared" si="80"/>
        <v>0</v>
      </c>
    </row>
    <row r="6647" spans="1:10" x14ac:dyDescent="0.3">
      <c r="A6647" s="58">
        <v>2014</v>
      </c>
      <c r="B6647" s="58" t="s">
        <v>87</v>
      </c>
      <c r="C6647" s="58" t="str">
        <f>VLOOKUP(B6647,lookup!A:C,3,FALSE)</f>
        <v>Non Metropolitan Fire Authorities</v>
      </c>
      <c r="D6647" s="58" t="str">
        <f>VLOOKUP(B6647,lookup!A:D,4,FALSE)</f>
        <v>E31000026</v>
      </c>
      <c r="E6647" s="58" t="s">
        <v>177</v>
      </c>
      <c r="F6647" s="58" t="s">
        <v>149</v>
      </c>
      <c r="G6647" s="59">
        <v>0</v>
      </c>
      <c r="H6647" s="145"/>
      <c r="I6647" s="144">
        <v>0</v>
      </c>
      <c r="J6647" s="146">
        <f t="shared" si="80"/>
        <v>0</v>
      </c>
    </row>
    <row r="6648" spans="1:10" x14ac:dyDescent="0.3">
      <c r="A6648" s="58">
        <v>2014</v>
      </c>
      <c r="B6648" s="58" t="s">
        <v>87</v>
      </c>
      <c r="C6648" s="58" t="str">
        <f>VLOOKUP(B6648,lookup!A:C,3,FALSE)</f>
        <v>Non Metropolitan Fire Authorities</v>
      </c>
      <c r="D6648" s="58" t="str">
        <f>VLOOKUP(B6648,lookup!A:D,4,FALSE)</f>
        <v>E31000026</v>
      </c>
      <c r="E6648" s="58" t="s">
        <v>178</v>
      </c>
      <c r="F6648" s="58" t="s">
        <v>149</v>
      </c>
      <c r="G6648" s="59">
        <v>0</v>
      </c>
      <c r="H6648" s="145"/>
      <c r="I6648" s="144">
        <v>0</v>
      </c>
      <c r="J6648" s="146">
        <f t="shared" si="80"/>
        <v>0</v>
      </c>
    </row>
    <row r="6649" spans="1:10" x14ac:dyDescent="0.3">
      <c r="A6649" s="58">
        <v>2014</v>
      </c>
      <c r="B6649" s="58" t="s">
        <v>87</v>
      </c>
      <c r="C6649" s="58" t="str">
        <f>VLOOKUP(B6649,lookup!A:C,3,FALSE)</f>
        <v>Non Metropolitan Fire Authorities</v>
      </c>
      <c r="D6649" s="58" t="str">
        <f>VLOOKUP(B6649,lookup!A:D,4,FALSE)</f>
        <v>E31000026</v>
      </c>
      <c r="E6649" s="58" t="s">
        <v>179</v>
      </c>
      <c r="F6649" s="58" t="s">
        <v>149</v>
      </c>
      <c r="G6649" s="59">
        <v>0</v>
      </c>
      <c r="H6649" s="145"/>
      <c r="I6649" s="144">
        <v>0</v>
      </c>
      <c r="J6649" s="146">
        <f t="shared" si="80"/>
        <v>0</v>
      </c>
    </row>
    <row r="6650" spans="1:10" x14ac:dyDescent="0.3">
      <c r="A6650" s="58">
        <v>2014</v>
      </c>
      <c r="B6650" s="58" t="s">
        <v>87</v>
      </c>
      <c r="C6650" s="58" t="str">
        <f>VLOOKUP(B6650,lookup!A:C,3,FALSE)</f>
        <v>Non Metropolitan Fire Authorities</v>
      </c>
      <c r="D6650" s="58" t="str">
        <f>VLOOKUP(B6650,lookup!A:D,4,FALSE)</f>
        <v>E31000026</v>
      </c>
      <c r="E6650" s="32" t="s">
        <v>1087</v>
      </c>
      <c r="F6650" s="58" t="s">
        <v>149</v>
      </c>
      <c r="G6650" s="59">
        <v>0</v>
      </c>
      <c r="H6650" s="145"/>
      <c r="I6650" s="144">
        <v>0</v>
      </c>
      <c r="J6650" s="146">
        <f t="shared" si="80"/>
        <v>0</v>
      </c>
    </row>
    <row r="6651" spans="1:10" x14ac:dyDescent="0.3">
      <c r="A6651" s="58">
        <v>2014</v>
      </c>
      <c r="B6651" s="58" t="s">
        <v>87</v>
      </c>
      <c r="C6651" s="58" t="str">
        <f>VLOOKUP(B6651,lookup!A:C,3,FALSE)</f>
        <v>Non Metropolitan Fire Authorities</v>
      </c>
      <c r="D6651" s="58" t="str">
        <f>VLOOKUP(B6651,lookup!A:D,4,FALSE)</f>
        <v>E31000026</v>
      </c>
      <c r="E6651" s="58" t="s">
        <v>176</v>
      </c>
      <c r="F6651" s="58" t="s">
        <v>149</v>
      </c>
      <c r="G6651" s="59">
        <v>8</v>
      </c>
      <c r="H6651" s="145"/>
      <c r="I6651" s="144">
        <v>8</v>
      </c>
      <c r="J6651" s="146">
        <f t="shared" si="80"/>
        <v>0</v>
      </c>
    </row>
    <row r="6652" spans="1:10" x14ac:dyDescent="0.3">
      <c r="A6652" s="58">
        <v>2014</v>
      </c>
      <c r="B6652" s="58" t="s">
        <v>87</v>
      </c>
      <c r="C6652" s="58" t="str">
        <f>VLOOKUP(B6652,lookup!A:C,3,FALSE)</f>
        <v>Non Metropolitan Fire Authorities</v>
      </c>
      <c r="D6652" s="58" t="str">
        <f>VLOOKUP(B6652,lookup!A:D,4,FALSE)</f>
        <v>E31000026</v>
      </c>
      <c r="E6652" s="58" t="s">
        <v>175</v>
      </c>
      <c r="F6652" s="58" t="s">
        <v>150</v>
      </c>
      <c r="G6652" s="59">
        <v>83</v>
      </c>
      <c r="H6652" s="145"/>
      <c r="I6652" s="144">
        <v>83</v>
      </c>
      <c r="J6652" s="146">
        <f t="shared" si="80"/>
        <v>0</v>
      </c>
    </row>
    <row r="6653" spans="1:10" x14ac:dyDescent="0.3">
      <c r="A6653" s="58">
        <v>2014</v>
      </c>
      <c r="B6653" s="58" t="s">
        <v>87</v>
      </c>
      <c r="C6653" s="58" t="str">
        <f>VLOOKUP(B6653,lookup!A:C,3,FALSE)</f>
        <v>Non Metropolitan Fire Authorities</v>
      </c>
      <c r="D6653" s="58" t="str">
        <f>VLOOKUP(B6653,lookup!A:D,4,FALSE)</f>
        <v>E31000026</v>
      </c>
      <c r="E6653" s="58" t="s">
        <v>177</v>
      </c>
      <c r="F6653" s="58" t="s">
        <v>150</v>
      </c>
      <c r="G6653" s="59">
        <v>1</v>
      </c>
      <c r="H6653" s="145"/>
      <c r="I6653" s="144">
        <v>1</v>
      </c>
      <c r="J6653" s="146">
        <f t="shared" si="80"/>
        <v>0</v>
      </c>
    </row>
    <row r="6654" spans="1:10" x14ac:dyDescent="0.3">
      <c r="A6654" s="58">
        <v>2014</v>
      </c>
      <c r="B6654" s="58" t="s">
        <v>87</v>
      </c>
      <c r="C6654" s="58" t="str">
        <f>VLOOKUP(B6654,lookup!A:C,3,FALSE)</f>
        <v>Non Metropolitan Fire Authorities</v>
      </c>
      <c r="D6654" s="58" t="str">
        <f>VLOOKUP(B6654,lookup!A:D,4,FALSE)</f>
        <v>E31000026</v>
      </c>
      <c r="E6654" s="58" t="s">
        <v>178</v>
      </c>
      <c r="F6654" s="58" t="s">
        <v>150</v>
      </c>
      <c r="G6654" s="59">
        <v>0</v>
      </c>
      <c r="H6654" s="145"/>
      <c r="I6654" s="144">
        <v>0</v>
      </c>
      <c r="J6654" s="146">
        <f t="shared" si="80"/>
        <v>0</v>
      </c>
    </row>
    <row r="6655" spans="1:10" x14ac:dyDescent="0.3">
      <c r="A6655" s="58">
        <v>2014</v>
      </c>
      <c r="B6655" s="58" t="s">
        <v>87</v>
      </c>
      <c r="C6655" s="58" t="str">
        <f>VLOOKUP(B6655,lookup!A:C,3,FALSE)</f>
        <v>Non Metropolitan Fire Authorities</v>
      </c>
      <c r="D6655" s="58" t="str">
        <f>VLOOKUP(B6655,lookup!A:D,4,FALSE)</f>
        <v>E31000026</v>
      </c>
      <c r="E6655" s="58" t="s">
        <v>179</v>
      </c>
      <c r="F6655" s="58" t="s">
        <v>150</v>
      </c>
      <c r="G6655" s="59">
        <v>0</v>
      </c>
      <c r="H6655" s="145"/>
      <c r="I6655" s="144">
        <v>0</v>
      </c>
      <c r="J6655" s="146">
        <f t="shared" si="80"/>
        <v>0</v>
      </c>
    </row>
    <row r="6656" spans="1:10" x14ac:dyDescent="0.3">
      <c r="A6656" s="58">
        <v>2014</v>
      </c>
      <c r="B6656" s="58" t="s">
        <v>87</v>
      </c>
      <c r="C6656" s="58" t="str">
        <f>VLOOKUP(B6656,lookup!A:C,3,FALSE)</f>
        <v>Non Metropolitan Fire Authorities</v>
      </c>
      <c r="D6656" s="58" t="str">
        <f>VLOOKUP(B6656,lookup!A:D,4,FALSE)</f>
        <v>E31000026</v>
      </c>
      <c r="E6656" s="32" t="s">
        <v>1087</v>
      </c>
      <c r="F6656" s="58" t="s">
        <v>150</v>
      </c>
      <c r="G6656" s="59">
        <v>0</v>
      </c>
      <c r="H6656" s="145"/>
      <c r="I6656" s="144">
        <v>0</v>
      </c>
      <c r="J6656" s="146">
        <f t="shared" si="80"/>
        <v>0</v>
      </c>
    </row>
    <row r="6657" spans="1:10" x14ac:dyDescent="0.3">
      <c r="A6657" s="58">
        <v>2014</v>
      </c>
      <c r="B6657" s="58" t="s">
        <v>87</v>
      </c>
      <c r="C6657" s="58" t="str">
        <f>VLOOKUP(B6657,lookup!A:C,3,FALSE)</f>
        <v>Non Metropolitan Fire Authorities</v>
      </c>
      <c r="D6657" s="58" t="str">
        <f>VLOOKUP(B6657,lookup!A:D,4,FALSE)</f>
        <v>E31000026</v>
      </c>
      <c r="E6657" s="58" t="s">
        <v>176</v>
      </c>
      <c r="F6657" s="58" t="s">
        <v>150</v>
      </c>
      <c r="G6657" s="59">
        <v>21</v>
      </c>
      <c r="H6657" s="145"/>
      <c r="I6657" s="144">
        <v>21</v>
      </c>
      <c r="J6657" s="146">
        <f t="shared" si="80"/>
        <v>0</v>
      </c>
    </row>
    <row r="6658" spans="1:10" x14ac:dyDescent="0.3">
      <c r="A6658" s="58">
        <v>2014</v>
      </c>
      <c r="B6658" s="58" t="s">
        <v>90</v>
      </c>
      <c r="C6658" s="58" t="str">
        <f>VLOOKUP(B6658,lookup!A:C,3,FALSE)</f>
        <v>Non Metropolitan Fire Authorities</v>
      </c>
      <c r="D6658" s="58" t="str">
        <f>VLOOKUP(B6658,lookup!A:D,4,FALSE)</f>
        <v>E31000027</v>
      </c>
      <c r="E6658" s="58" t="s">
        <v>175</v>
      </c>
      <c r="F6658" s="58" t="s">
        <v>157</v>
      </c>
      <c r="G6658" s="59">
        <v>258</v>
      </c>
      <c r="H6658" s="145"/>
      <c r="I6658" s="144">
        <v>258</v>
      </c>
      <c r="J6658" s="146">
        <f t="shared" si="80"/>
        <v>0</v>
      </c>
    </row>
    <row r="6659" spans="1:10" x14ac:dyDescent="0.3">
      <c r="A6659" s="58">
        <v>2014</v>
      </c>
      <c r="B6659" s="58" t="s">
        <v>90</v>
      </c>
      <c r="C6659" s="58" t="str">
        <f>VLOOKUP(B6659,lookup!A:C,3,FALSE)</f>
        <v>Non Metropolitan Fire Authorities</v>
      </c>
      <c r="D6659" s="58" t="str">
        <f>VLOOKUP(B6659,lookup!A:D,4,FALSE)</f>
        <v>E31000027</v>
      </c>
      <c r="E6659" s="58" t="s">
        <v>177</v>
      </c>
      <c r="F6659" s="58" t="s">
        <v>157</v>
      </c>
      <c r="G6659" s="59">
        <v>1</v>
      </c>
      <c r="H6659" s="145"/>
      <c r="I6659" s="144">
        <v>1</v>
      </c>
      <c r="J6659" s="146">
        <f t="shared" ref="J6659:J6722" si="81">G6659-I6659</f>
        <v>0</v>
      </c>
    </row>
    <row r="6660" spans="1:10" x14ac:dyDescent="0.3">
      <c r="A6660" s="58">
        <v>2014</v>
      </c>
      <c r="B6660" s="58" t="s">
        <v>90</v>
      </c>
      <c r="C6660" s="58" t="str">
        <f>VLOOKUP(B6660,lookup!A:C,3,FALSE)</f>
        <v>Non Metropolitan Fire Authorities</v>
      </c>
      <c r="D6660" s="58" t="str">
        <f>VLOOKUP(B6660,lookup!A:D,4,FALSE)</f>
        <v>E31000027</v>
      </c>
      <c r="E6660" s="58" t="s">
        <v>178</v>
      </c>
      <c r="F6660" s="58" t="s">
        <v>157</v>
      </c>
      <c r="G6660" s="59">
        <v>0</v>
      </c>
      <c r="H6660" s="145"/>
      <c r="I6660" s="144">
        <v>0</v>
      </c>
      <c r="J6660" s="146">
        <f t="shared" si="81"/>
        <v>0</v>
      </c>
    </row>
    <row r="6661" spans="1:10" x14ac:dyDescent="0.3">
      <c r="A6661" s="58">
        <v>2014</v>
      </c>
      <c r="B6661" s="58" t="s">
        <v>90</v>
      </c>
      <c r="C6661" s="58" t="str">
        <f>VLOOKUP(B6661,lookup!A:C,3,FALSE)</f>
        <v>Non Metropolitan Fire Authorities</v>
      </c>
      <c r="D6661" s="58" t="str">
        <f>VLOOKUP(B6661,lookup!A:D,4,FALSE)</f>
        <v>E31000027</v>
      </c>
      <c r="E6661" s="58" t="s">
        <v>179</v>
      </c>
      <c r="F6661" s="58" t="s">
        <v>157</v>
      </c>
      <c r="G6661" s="59">
        <v>0</v>
      </c>
      <c r="H6661" s="145"/>
      <c r="I6661" s="144">
        <v>0</v>
      </c>
      <c r="J6661" s="146">
        <f t="shared" si="81"/>
        <v>0</v>
      </c>
    </row>
    <row r="6662" spans="1:10" x14ac:dyDescent="0.3">
      <c r="A6662" s="58">
        <v>2014</v>
      </c>
      <c r="B6662" s="58" t="s">
        <v>90</v>
      </c>
      <c r="C6662" s="58" t="str">
        <f>VLOOKUP(B6662,lookup!A:C,3,FALSE)</f>
        <v>Non Metropolitan Fire Authorities</v>
      </c>
      <c r="D6662" s="58" t="str">
        <f>VLOOKUP(B6662,lookup!A:D,4,FALSE)</f>
        <v>E31000027</v>
      </c>
      <c r="E6662" s="32" t="s">
        <v>1087</v>
      </c>
      <c r="F6662" s="58" t="s">
        <v>157</v>
      </c>
      <c r="G6662" s="59">
        <v>0</v>
      </c>
      <c r="H6662" s="145"/>
      <c r="I6662" s="144">
        <v>0</v>
      </c>
      <c r="J6662" s="146">
        <f t="shared" si="81"/>
        <v>0</v>
      </c>
    </row>
    <row r="6663" spans="1:10" x14ac:dyDescent="0.3">
      <c r="A6663" s="58">
        <v>2014</v>
      </c>
      <c r="B6663" s="58" t="s">
        <v>90</v>
      </c>
      <c r="C6663" s="58" t="str">
        <f>VLOOKUP(B6663,lookup!A:C,3,FALSE)</f>
        <v>Non Metropolitan Fire Authorities</v>
      </c>
      <c r="D6663" s="58" t="str">
        <f>VLOOKUP(B6663,lookup!A:D,4,FALSE)</f>
        <v>E31000027</v>
      </c>
      <c r="E6663" s="58" t="s">
        <v>176</v>
      </c>
      <c r="F6663" s="58" t="s">
        <v>157</v>
      </c>
      <c r="G6663" s="59">
        <v>65</v>
      </c>
      <c r="H6663" s="145"/>
      <c r="I6663" s="144">
        <v>65</v>
      </c>
      <c r="J6663" s="146">
        <f t="shared" si="81"/>
        <v>0</v>
      </c>
    </row>
    <row r="6664" spans="1:10" x14ac:dyDescent="0.3">
      <c r="A6664" s="58">
        <v>2014</v>
      </c>
      <c r="B6664" s="58" t="s">
        <v>90</v>
      </c>
      <c r="C6664" s="58" t="str">
        <f>VLOOKUP(B6664,lookup!A:C,3,FALSE)</f>
        <v>Non Metropolitan Fire Authorities</v>
      </c>
      <c r="D6664" s="58" t="str">
        <f>VLOOKUP(B6664,lookup!A:D,4,FALSE)</f>
        <v>E31000027</v>
      </c>
      <c r="E6664" s="58" t="s">
        <v>175</v>
      </c>
      <c r="F6664" s="58" t="s">
        <v>158</v>
      </c>
      <c r="G6664" s="59">
        <v>323</v>
      </c>
      <c r="H6664" s="145"/>
      <c r="I6664" s="144">
        <v>323</v>
      </c>
      <c r="J6664" s="146">
        <f t="shared" si="81"/>
        <v>0</v>
      </c>
    </row>
    <row r="6665" spans="1:10" x14ac:dyDescent="0.3">
      <c r="A6665" s="58">
        <v>2014</v>
      </c>
      <c r="B6665" s="58" t="s">
        <v>90</v>
      </c>
      <c r="C6665" s="58" t="str">
        <f>VLOOKUP(B6665,lookup!A:C,3,FALSE)</f>
        <v>Non Metropolitan Fire Authorities</v>
      </c>
      <c r="D6665" s="58" t="str">
        <f>VLOOKUP(B6665,lookup!A:D,4,FALSE)</f>
        <v>E31000027</v>
      </c>
      <c r="E6665" s="58" t="s">
        <v>177</v>
      </c>
      <c r="F6665" s="58" t="s">
        <v>158</v>
      </c>
      <c r="G6665" s="59">
        <v>0</v>
      </c>
      <c r="H6665" s="145"/>
      <c r="I6665" s="144">
        <v>0</v>
      </c>
      <c r="J6665" s="146">
        <f t="shared" si="81"/>
        <v>0</v>
      </c>
    </row>
    <row r="6666" spans="1:10" x14ac:dyDescent="0.3">
      <c r="A6666" s="58">
        <v>2014</v>
      </c>
      <c r="B6666" s="58" t="s">
        <v>90</v>
      </c>
      <c r="C6666" s="58" t="str">
        <f>VLOOKUP(B6666,lookup!A:C,3,FALSE)</f>
        <v>Non Metropolitan Fire Authorities</v>
      </c>
      <c r="D6666" s="58" t="str">
        <f>VLOOKUP(B6666,lookup!A:D,4,FALSE)</f>
        <v>E31000027</v>
      </c>
      <c r="E6666" s="58" t="s">
        <v>178</v>
      </c>
      <c r="F6666" s="58" t="s">
        <v>158</v>
      </c>
      <c r="G6666" s="59">
        <v>0</v>
      </c>
      <c r="H6666" s="145"/>
      <c r="I6666" s="144">
        <v>0</v>
      </c>
      <c r="J6666" s="146">
        <f t="shared" si="81"/>
        <v>0</v>
      </c>
    </row>
    <row r="6667" spans="1:10" x14ac:dyDescent="0.3">
      <c r="A6667" s="58">
        <v>2014</v>
      </c>
      <c r="B6667" s="58" t="s">
        <v>90</v>
      </c>
      <c r="C6667" s="58" t="str">
        <f>VLOOKUP(B6667,lookup!A:C,3,FALSE)</f>
        <v>Non Metropolitan Fire Authorities</v>
      </c>
      <c r="D6667" s="58" t="str">
        <f>VLOOKUP(B6667,lookup!A:D,4,FALSE)</f>
        <v>E31000027</v>
      </c>
      <c r="E6667" s="58" t="s">
        <v>179</v>
      </c>
      <c r="F6667" s="58" t="s">
        <v>158</v>
      </c>
      <c r="G6667" s="59">
        <v>0</v>
      </c>
      <c r="H6667" s="145"/>
      <c r="I6667" s="144">
        <v>0</v>
      </c>
      <c r="J6667" s="146">
        <f t="shared" si="81"/>
        <v>0</v>
      </c>
    </row>
    <row r="6668" spans="1:10" x14ac:dyDescent="0.3">
      <c r="A6668" s="58">
        <v>2014</v>
      </c>
      <c r="B6668" s="58" t="s">
        <v>90</v>
      </c>
      <c r="C6668" s="58" t="str">
        <f>VLOOKUP(B6668,lookup!A:C,3,FALSE)</f>
        <v>Non Metropolitan Fire Authorities</v>
      </c>
      <c r="D6668" s="58" t="str">
        <f>VLOOKUP(B6668,lookup!A:D,4,FALSE)</f>
        <v>E31000027</v>
      </c>
      <c r="E6668" s="32" t="s">
        <v>1087</v>
      </c>
      <c r="F6668" s="58" t="s">
        <v>158</v>
      </c>
      <c r="G6668" s="59">
        <v>0</v>
      </c>
      <c r="H6668" s="145"/>
      <c r="I6668" s="144">
        <v>0</v>
      </c>
      <c r="J6668" s="146">
        <f t="shared" si="81"/>
        <v>0</v>
      </c>
    </row>
    <row r="6669" spans="1:10" x14ac:dyDescent="0.3">
      <c r="A6669" s="58">
        <v>2014</v>
      </c>
      <c r="B6669" s="58" t="s">
        <v>90</v>
      </c>
      <c r="C6669" s="58" t="str">
        <f>VLOOKUP(B6669,lookup!A:C,3,FALSE)</f>
        <v>Non Metropolitan Fire Authorities</v>
      </c>
      <c r="D6669" s="58" t="str">
        <f>VLOOKUP(B6669,lookup!A:D,4,FALSE)</f>
        <v>E31000027</v>
      </c>
      <c r="E6669" s="58" t="s">
        <v>176</v>
      </c>
      <c r="F6669" s="58" t="s">
        <v>158</v>
      </c>
      <c r="G6669" s="59">
        <v>66</v>
      </c>
      <c r="H6669" s="145"/>
      <c r="I6669" s="144">
        <v>66</v>
      </c>
      <c r="J6669" s="146">
        <f t="shared" si="81"/>
        <v>0</v>
      </c>
    </row>
    <row r="6670" spans="1:10" x14ac:dyDescent="0.3">
      <c r="A6670" s="58">
        <v>2014</v>
      </c>
      <c r="B6670" s="58" t="s">
        <v>90</v>
      </c>
      <c r="C6670" s="58" t="str">
        <f>VLOOKUP(B6670,lookup!A:C,3,FALSE)</f>
        <v>Non Metropolitan Fire Authorities</v>
      </c>
      <c r="D6670" s="58" t="str">
        <f>VLOOKUP(B6670,lookup!A:D,4,FALSE)</f>
        <v>E31000027</v>
      </c>
      <c r="E6670" s="58" t="s">
        <v>175</v>
      </c>
      <c r="F6670" s="58" t="s">
        <v>149</v>
      </c>
      <c r="G6670" s="59">
        <v>21</v>
      </c>
      <c r="H6670" s="145"/>
      <c r="I6670" s="144">
        <v>21</v>
      </c>
      <c r="J6670" s="146">
        <f t="shared" si="81"/>
        <v>0</v>
      </c>
    </row>
    <row r="6671" spans="1:10" x14ac:dyDescent="0.3">
      <c r="A6671" s="58">
        <v>2014</v>
      </c>
      <c r="B6671" s="58" t="s">
        <v>90</v>
      </c>
      <c r="C6671" s="58" t="str">
        <f>VLOOKUP(B6671,lookup!A:C,3,FALSE)</f>
        <v>Non Metropolitan Fire Authorities</v>
      </c>
      <c r="D6671" s="58" t="str">
        <f>VLOOKUP(B6671,lookup!A:D,4,FALSE)</f>
        <v>E31000027</v>
      </c>
      <c r="E6671" s="58" t="s">
        <v>177</v>
      </c>
      <c r="F6671" s="58" t="s">
        <v>149</v>
      </c>
      <c r="G6671" s="59">
        <v>0</v>
      </c>
      <c r="H6671" s="145"/>
      <c r="I6671" s="144">
        <v>0</v>
      </c>
      <c r="J6671" s="146">
        <f t="shared" si="81"/>
        <v>0</v>
      </c>
    </row>
    <row r="6672" spans="1:10" x14ac:dyDescent="0.3">
      <c r="A6672" s="58">
        <v>2014</v>
      </c>
      <c r="B6672" s="58" t="s">
        <v>90</v>
      </c>
      <c r="C6672" s="58" t="str">
        <f>VLOOKUP(B6672,lookup!A:C,3,FALSE)</f>
        <v>Non Metropolitan Fire Authorities</v>
      </c>
      <c r="D6672" s="58" t="str">
        <f>VLOOKUP(B6672,lookup!A:D,4,FALSE)</f>
        <v>E31000027</v>
      </c>
      <c r="E6672" s="58" t="s">
        <v>178</v>
      </c>
      <c r="F6672" s="58" t="s">
        <v>149</v>
      </c>
      <c r="G6672" s="59">
        <v>0</v>
      </c>
      <c r="H6672" s="145"/>
      <c r="I6672" s="144">
        <v>0</v>
      </c>
      <c r="J6672" s="146">
        <f t="shared" si="81"/>
        <v>0</v>
      </c>
    </row>
    <row r="6673" spans="1:10" x14ac:dyDescent="0.3">
      <c r="A6673" s="58">
        <v>2014</v>
      </c>
      <c r="B6673" s="58" t="s">
        <v>90</v>
      </c>
      <c r="C6673" s="58" t="str">
        <f>VLOOKUP(B6673,lookup!A:C,3,FALSE)</f>
        <v>Non Metropolitan Fire Authorities</v>
      </c>
      <c r="D6673" s="58" t="str">
        <f>VLOOKUP(B6673,lookup!A:D,4,FALSE)</f>
        <v>E31000027</v>
      </c>
      <c r="E6673" s="58" t="s">
        <v>179</v>
      </c>
      <c r="F6673" s="58" t="s">
        <v>149</v>
      </c>
      <c r="G6673" s="59">
        <v>0</v>
      </c>
      <c r="H6673" s="145"/>
      <c r="I6673" s="144">
        <v>0</v>
      </c>
      <c r="J6673" s="146">
        <f t="shared" si="81"/>
        <v>0</v>
      </c>
    </row>
    <row r="6674" spans="1:10" x14ac:dyDescent="0.3">
      <c r="A6674" s="58">
        <v>2014</v>
      </c>
      <c r="B6674" s="58" t="s">
        <v>90</v>
      </c>
      <c r="C6674" s="58" t="str">
        <f>VLOOKUP(B6674,lookup!A:C,3,FALSE)</f>
        <v>Non Metropolitan Fire Authorities</v>
      </c>
      <c r="D6674" s="58" t="str">
        <f>VLOOKUP(B6674,lookup!A:D,4,FALSE)</f>
        <v>E31000027</v>
      </c>
      <c r="E6674" s="32" t="s">
        <v>1087</v>
      </c>
      <c r="F6674" s="58" t="s">
        <v>149</v>
      </c>
      <c r="G6674" s="59">
        <v>0</v>
      </c>
      <c r="H6674" s="145"/>
      <c r="I6674" s="144">
        <v>0</v>
      </c>
      <c r="J6674" s="146">
        <f t="shared" si="81"/>
        <v>0</v>
      </c>
    </row>
    <row r="6675" spans="1:10" x14ac:dyDescent="0.3">
      <c r="A6675" s="58">
        <v>2014</v>
      </c>
      <c r="B6675" s="58" t="s">
        <v>90</v>
      </c>
      <c r="C6675" s="58" t="str">
        <f>VLOOKUP(B6675,lookup!A:C,3,FALSE)</f>
        <v>Non Metropolitan Fire Authorities</v>
      </c>
      <c r="D6675" s="58" t="str">
        <f>VLOOKUP(B6675,lookup!A:D,4,FALSE)</f>
        <v>E31000027</v>
      </c>
      <c r="E6675" s="58" t="s">
        <v>176</v>
      </c>
      <c r="F6675" s="58" t="s">
        <v>149</v>
      </c>
      <c r="G6675" s="59">
        <v>0</v>
      </c>
      <c r="H6675" s="145"/>
      <c r="I6675" s="144">
        <v>0</v>
      </c>
      <c r="J6675" s="146">
        <f t="shared" si="81"/>
        <v>0</v>
      </c>
    </row>
    <row r="6676" spans="1:10" x14ac:dyDescent="0.3">
      <c r="A6676" s="58">
        <v>2014</v>
      </c>
      <c r="B6676" s="58" t="s">
        <v>90</v>
      </c>
      <c r="C6676" s="58" t="str">
        <f>VLOOKUP(B6676,lookup!A:C,3,FALSE)</f>
        <v>Non Metropolitan Fire Authorities</v>
      </c>
      <c r="D6676" s="58" t="str">
        <f>VLOOKUP(B6676,lookup!A:D,4,FALSE)</f>
        <v>E31000027</v>
      </c>
      <c r="E6676" s="58" t="s">
        <v>175</v>
      </c>
      <c r="F6676" s="58" t="s">
        <v>150</v>
      </c>
      <c r="G6676" s="59">
        <v>98</v>
      </c>
      <c r="H6676" s="145"/>
      <c r="I6676" s="144">
        <v>98</v>
      </c>
      <c r="J6676" s="146">
        <f t="shared" si="81"/>
        <v>0</v>
      </c>
    </row>
    <row r="6677" spans="1:10" x14ac:dyDescent="0.3">
      <c r="A6677" s="58">
        <v>2014</v>
      </c>
      <c r="B6677" s="58" t="s">
        <v>90</v>
      </c>
      <c r="C6677" s="58" t="str">
        <f>VLOOKUP(B6677,lookup!A:C,3,FALSE)</f>
        <v>Non Metropolitan Fire Authorities</v>
      </c>
      <c r="D6677" s="58" t="str">
        <f>VLOOKUP(B6677,lookup!A:D,4,FALSE)</f>
        <v>E31000027</v>
      </c>
      <c r="E6677" s="58" t="s">
        <v>177</v>
      </c>
      <c r="F6677" s="58" t="s">
        <v>150</v>
      </c>
      <c r="G6677" s="59">
        <v>0</v>
      </c>
      <c r="H6677" s="145"/>
      <c r="I6677" s="144">
        <v>0</v>
      </c>
      <c r="J6677" s="146">
        <f t="shared" si="81"/>
        <v>0</v>
      </c>
    </row>
    <row r="6678" spans="1:10" x14ac:dyDescent="0.3">
      <c r="A6678" s="58">
        <v>2014</v>
      </c>
      <c r="B6678" s="58" t="s">
        <v>90</v>
      </c>
      <c r="C6678" s="58" t="str">
        <f>VLOOKUP(B6678,lookup!A:C,3,FALSE)</f>
        <v>Non Metropolitan Fire Authorities</v>
      </c>
      <c r="D6678" s="58" t="str">
        <f>VLOOKUP(B6678,lookup!A:D,4,FALSE)</f>
        <v>E31000027</v>
      </c>
      <c r="E6678" s="58" t="s">
        <v>178</v>
      </c>
      <c r="F6678" s="58" t="s">
        <v>150</v>
      </c>
      <c r="G6678" s="59">
        <v>1</v>
      </c>
      <c r="H6678" s="145"/>
      <c r="I6678" s="144">
        <v>1</v>
      </c>
      <c r="J6678" s="146">
        <f t="shared" si="81"/>
        <v>0</v>
      </c>
    </row>
    <row r="6679" spans="1:10" x14ac:dyDescent="0.3">
      <c r="A6679" s="58">
        <v>2014</v>
      </c>
      <c r="B6679" s="58" t="s">
        <v>90</v>
      </c>
      <c r="C6679" s="58" t="str">
        <f>VLOOKUP(B6679,lookup!A:C,3,FALSE)</f>
        <v>Non Metropolitan Fire Authorities</v>
      </c>
      <c r="D6679" s="58" t="str">
        <f>VLOOKUP(B6679,lookup!A:D,4,FALSE)</f>
        <v>E31000027</v>
      </c>
      <c r="E6679" s="58" t="s">
        <v>179</v>
      </c>
      <c r="F6679" s="58" t="s">
        <v>150</v>
      </c>
      <c r="G6679" s="59">
        <v>0</v>
      </c>
      <c r="H6679" s="145"/>
      <c r="I6679" s="144">
        <v>0</v>
      </c>
      <c r="J6679" s="146">
        <f t="shared" si="81"/>
        <v>0</v>
      </c>
    </row>
    <row r="6680" spans="1:10" x14ac:dyDescent="0.3">
      <c r="A6680" s="58">
        <v>2014</v>
      </c>
      <c r="B6680" s="58" t="s">
        <v>90</v>
      </c>
      <c r="C6680" s="58" t="str">
        <f>VLOOKUP(B6680,lookup!A:C,3,FALSE)</f>
        <v>Non Metropolitan Fire Authorities</v>
      </c>
      <c r="D6680" s="58" t="str">
        <f>VLOOKUP(B6680,lookup!A:D,4,FALSE)</f>
        <v>E31000027</v>
      </c>
      <c r="E6680" s="32" t="s">
        <v>1087</v>
      </c>
      <c r="F6680" s="58" t="s">
        <v>150</v>
      </c>
      <c r="G6680" s="59">
        <v>0</v>
      </c>
      <c r="H6680" s="145"/>
      <c r="I6680" s="144">
        <v>0</v>
      </c>
      <c r="J6680" s="146">
        <f t="shared" si="81"/>
        <v>0</v>
      </c>
    </row>
    <row r="6681" spans="1:10" x14ac:dyDescent="0.3">
      <c r="A6681" s="58">
        <v>2014</v>
      </c>
      <c r="B6681" s="58" t="s">
        <v>90</v>
      </c>
      <c r="C6681" s="58" t="str">
        <f>VLOOKUP(B6681,lookup!A:C,3,FALSE)</f>
        <v>Non Metropolitan Fire Authorities</v>
      </c>
      <c r="D6681" s="58" t="str">
        <f>VLOOKUP(B6681,lookup!A:D,4,FALSE)</f>
        <v>E31000027</v>
      </c>
      <c r="E6681" s="58" t="s">
        <v>176</v>
      </c>
      <c r="F6681" s="58" t="s">
        <v>150</v>
      </c>
      <c r="G6681" s="59">
        <v>5</v>
      </c>
      <c r="H6681" s="145"/>
      <c r="I6681" s="144">
        <v>5</v>
      </c>
      <c r="J6681" s="146">
        <f t="shared" si="81"/>
        <v>0</v>
      </c>
    </row>
    <row r="6682" spans="1:10" x14ac:dyDescent="0.3">
      <c r="A6682" s="58">
        <v>2014</v>
      </c>
      <c r="B6682" s="58" t="s">
        <v>93</v>
      </c>
      <c r="C6682" s="58" t="str">
        <f>VLOOKUP(B6682,lookup!A:C,3,FALSE)</f>
        <v>Non Metropolitan Fire Authorities</v>
      </c>
      <c r="D6682" s="58" t="str">
        <f>VLOOKUP(B6682,lookup!A:D,4,FALSE)</f>
        <v>E31000028</v>
      </c>
      <c r="E6682" s="58" t="s">
        <v>175</v>
      </c>
      <c r="F6682" s="58" t="s">
        <v>157</v>
      </c>
      <c r="G6682" s="59">
        <v>257</v>
      </c>
      <c r="H6682" s="145"/>
      <c r="I6682" s="144">
        <v>257</v>
      </c>
      <c r="J6682" s="146">
        <f t="shared" si="81"/>
        <v>0</v>
      </c>
    </row>
    <row r="6683" spans="1:10" x14ac:dyDescent="0.3">
      <c r="A6683" s="58">
        <v>2014</v>
      </c>
      <c r="B6683" s="58" t="s">
        <v>93</v>
      </c>
      <c r="C6683" s="58" t="str">
        <f>VLOOKUP(B6683,lookup!A:C,3,FALSE)</f>
        <v>Non Metropolitan Fire Authorities</v>
      </c>
      <c r="D6683" s="58" t="str">
        <f>VLOOKUP(B6683,lookup!A:D,4,FALSE)</f>
        <v>E31000028</v>
      </c>
      <c r="E6683" s="58" t="s">
        <v>177</v>
      </c>
      <c r="F6683" s="58" t="s">
        <v>157</v>
      </c>
      <c r="G6683" s="59">
        <v>6</v>
      </c>
      <c r="H6683" s="145"/>
      <c r="I6683" s="144">
        <v>6</v>
      </c>
      <c r="J6683" s="146">
        <f t="shared" si="81"/>
        <v>0</v>
      </c>
    </row>
    <row r="6684" spans="1:10" x14ac:dyDescent="0.3">
      <c r="A6684" s="58">
        <v>2014</v>
      </c>
      <c r="B6684" s="58" t="s">
        <v>93</v>
      </c>
      <c r="C6684" s="58" t="str">
        <f>VLOOKUP(B6684,lookup!A:C,3,FALSE)</f>
        <v>Non Metropolitan Fire Authorities</v>
      </c>
      <c r="D6684" s="58" t="str">
        <f>VLOOKUP(B6684,lookup!A:D,4,FALSE)</f>
        <v>E31000028</v>
      </c>
      <c r="E6684" s="58" t="s">
        <v>178</v>
      </c>
      <c r="F6684" s="58" t="s">
        <v>157</v>
      </c>
      <c r="G6684" s="59">
        <v>0</v>
      </c>
      <c r="H6684" s="145"/>
      <c r="I6684" s="144">
        <v>0</v>
      </c>
      <c r="J6684" s="146">
        <f t="shared" si="81"/>
        <v>0</v>
      </c>
    </row>
    <row r="6685" spans="1:10" x14ac:dyDescent="0.3">
      <c r="A6685" s="58">
        <v>2014</v>
      </c>
      <c r="B6685" s="58" t="s">
        <v>93</v>
      </c>
      <c r="C6685" s="58" t="str">
        <f>VLOOKUP(B6685,lookup!A:C,3,FALSE)</f>
        <v>Non Metropolitan Fire Authorities</v>
      </c>
      <c r="D6685" s="58" t="str">
        <f>VLOOKUP(B6685,lookup!A:D,4,FALSE)</f>
        <v>E31000028</v>
      </c>
      <c r="E6685" s="58" t="s">
        <v>179</v>
      </c>
      <c r="F6685" s="58" t="s">
        <v>157</v>
      </c>
      <c r="G6685" s="59">
        <v>1</v>
      </c>
      <c r="H6685" s="145"/>
      <c r="I6685" s="144">
        <v>1</v>
      </c>
      <c r="J6685" s="146">
        <f t="shared" si="81"/>
        <v>0</v>
      </c>
    </row>
    <row r="6686" spans="1:10" x14ac:dyDescent="0.3">
      <c r="A6686" s="58">
        <v>2014</v>
      </c>
      <c r="B6686" s="58" t="s">
        <v>93</v>
      </c>
      <c r="C6686" s="58" t="str">
        <f>VLOOKUP(B6686,lookup!A:C,3,FALSE)</f>
        <v>Non Metropolitan Fire Authorities</v>
      </c>
      <c r="D6686" s="58" t="str">
        <f>VLOOKUP(B6686,lookup!A:D,4,FALSE)</f>
        <v>E31000028</v>
      </c>
      <c r="E6686" s="32" t="s">
        <v>1087</v>
      </c>
      <c r="F6686" s="58" t="s">
        <v>157</v>
      </c>
      <c r="G6686" s="59">
        <v>1</v>
      </c>
      <c r="H6686" s="145"/>
      <c r="I6686" s="144">
        <v>1</v>
      </c>
      <c r="J6686" s="146">
        <f t="shared" si="81"/>
        <v>0</v>
      </c>
    </row>
    <row r="6687" spans="1:10" x14ac:dyDescent="0.3">
      <c r="A6687" s="58">
        <v>2014</v>
      </c>
      <c r="B6687" s="58" t="s">
        <v>93</v>
      </c>
      <c r="C6687" s="58" t="str">
        <f>VLOOKUP(B6687,lookup!A:C,3,FALSE)</f>
        <v>Non Metropolitan Fire Authorities</v>
      </c>
      <c r="D6687" s="58" t="str">
        <f>VLOOKUP(B6687,lookup!A:D,4,FALSE)</f>
        <v>E31000028</v>
      </c>
      <c r="E6687" s="58" t="s">
        <v>176</v>
      </c>
      <c r="F6687" s="58" t="s">
        <v>157</v>
      </c>
      <c r="G6687" s="59">
        <v>20</v>
      </c>
      <c r="H6687" s="145"/>
      <c r="I6687" s="144">
        <v>20</v>
      </c>
      <c r="J6687" s="146">
        <f t="shared" si="81"/>
        <v>0</v>
      </c>
    </row>
    <row r="6688" spans="1:10" x14ac:dyDescent="0.3">
      <c r="A6688" s="58">
        <v>2014</v>
      </c>
      <c r="B6688" s="58" t="s">
        <v>93</v>
      </c>
      <c r="C6688" s="58" t="str">
        <f>VLOOKUP(B6688,lookup!A:C,3,FALSE)</f>
        <v>Non Metropolitan Fire Authorities</v>
      </c>
      <c r="D6688" s="58" t="str">
        <f>VLOOKUP(B6688,lookup!A:D,4,FALSE)</f>
        <v>E31000028</v>
      </c>
      <c r="E6688" s="58" t="s">
        <v>175</v>
      </c>
      <c r="F6688" s="58" t="s">
        <v>158</v>
      </c>
      <c r="G6688" s="59">
        <v>200</v>
      </c>
      <c r="H6688" s="145"/>
      <c r="I6688" s="144">
        <v>200</v>
      </c>
      <c r="J6688" s="146">
        <f t="shared" si="81"/>
        <v>0</v>
      </c>
    </row>
    <row r="6689" spans="1:10" x14ac:dyDescent="0.3">
      <c r="A6689" s="58">
        <v>2014</v>
      </c>
      <c r="B6689" s="58" t="s">
        <v>93</v>
      </c>
      <c r="C6689" s="58" t="str">
        <f>VLOOKUP(B6689,lookup!A:C,3,FALSE)</f>
        <v>Non Metropolitan Fire Authorities</v>
      </c>
      <c r="D6689" s="58" t="str">
        <f>VLOOKUP(B6689,lookup!A:D,4,FALSE)</f>
        <v>E31000028</v>
      </c>
      <c r="E6689" s="58" t="s">
        <v>177</v>
      </c>
      <c r="F6689" s="58" t="s">
        <v>158</v>
      </c>
      <c r="G6689" s="59">
        <v>0</v>
      </c>
      <c r="H6689" s="145"/>
      <c r="I6689" s="144">
        <v>0</v>
      </c>
      <c r="J6689" s="146">
        <f t="shared" si="81"/>
        <v>0</v>
      </c>
    </row>
    <row r="6690" spans="1:10" x14ac:dyDescent="0.3">
      <c r="A6690" s="58">
        <v>2014</v>
      </c>
      <c r="B6690" s="58" t="s">
        <v>93</v>
      </c>
      <c r="C6690" s="58" t="str">
        <f>VLOOKUP(B6690,lookup!A:C,3,FALSE)</f>
        <v>Non Metropolitan Fire Authorities</v>
      </c>
      <c r="D6690" s="58" t="str">
        <f>VLOOKUP(B6690,lookup!A:D,4,FALSE)</f>
        <v>E31000028</v>
      </c>
      <c r="E6690" s="58" t="s">
        <v>178</v>
      </c>
      <c r="F6690" s="58" t="s">
        <v>158</v>
      </c>
      <c r="G6690" s="59">
        <v>0</v>
      </c>
      <c r="H6690" s="145"/>
      <c r="I6690" s="144">
        <v>0</v>
      </c>
      <c r="J6690" s="146">
        <f t="shared" si="81"/>
        <v>0</v>
      </c>
    </row>
    <row r="6691" spans="1:10" x14ac:dyDescent="0.3">
      <c r="A6691" s="58">
        <v>2014</v>
      </c>
      <c r="B6691" s="58" t="s">
        <v>93</v>
      </c>
      <c r="C6691" s="58" t="str">
        <f>VLOOKUP(B6691,lookup!A:C,3,FALSE)</f>
        <v>Non Metropolitan Fire Authorities</v>
      </c>
      <c r="D6691" s="58" t="str">
        <f>VLOOKUP(B6691,lookup!A:D,4,FALSE)</f>
        <v>E31000028</v>
      </c>
      <c r="E6691" s="58" t="s">
        <v>179</v>
      </c>
      <c r="F6691" s="58" t="s">
        <v>158</v>
      </c>
      <c r="G6691" s="59">
        <v>1</v>
      </c>
      <c r="H6691" s="145"/>
      <c r="I6691" s="144">
        <v>1</v>
      </c>
      <c r="J6691" s="146">
        <f t="shared" si="81"/>
        <v>0</v>
      </c>
    </row>
    <row r="6692" spans="1:10" x14ac:dyDescent="0.3">
      <c r="A6692" s="58">
        <v>2014</v>
      </c>
      <c r="B6692" s="58" t="s">
        <v>93</v>
      </c>
      <c r="C6692" s="58" t="str">
        <f>VLOOKUP(B6692,lookup!A:C,3,FALSE)</f>
        <v>Non Metropolitan Fire Authorities</v>
      </c>
      <c r="D6692" s="58" t="str">
        <f>VLOOKUP(B6692,lookup!A:D,4,FALSE)</f>
        <v>E31000028</v>
      </c>
      <c r="E6692" s="32" t="s">
        <v>1087</v>
      </c>
      <c r="F6692" s="58" t="s">
        <v>158</v>
      </c>
      <c r="G6692" s="59">
        <v>1</v>
      </c>
      <c r="H6692" s="145"/>
      <c r="I6692" s="144">
        <v>1</v>
      </c>
      <c r="J6692" s="146">
        <f t="shared" si="81"/>
        <v>0</v>
      </c>
    </row>
    <row r="6693" spans="1:10" x14ac:dyDescent="0.3">
      <c r="A6693" s="58">
        <v>2014</v>
      </c>
      <c r="B6693" s="58" t="s">
        <v>93</v>
      </c>
      <c r="C6693" s="58" t="str">
        <f>VLOOKUP(B6693,lookup!A:C,3,FALSE)</f>
        <v>Non Metropolitan Fire Authorities</v>
      </c>
      <c r="D6693" s="58" t="str">
        <f>VLOOKUP(B6693,lookup!A:D,4,FALSE)</f>
        <v>E31000028</v>
      </c>
      <c r="E6693" s="58" t="s">
        <v>176</v>
      </c>
      <c r="F6693" s="58" t="s">
        <v>158</v>
      </c>
      <c r="G6693" s="59">
        <v>26</v>
      </c>
      <c r="H6693" s="145"/>
      <c r="I6693" s="144">
        <v>26</v>
      </c>
      <c r="J6693" s="146">
        <f t="shared" si="81"/>
        <v>0</v>
      </c>
    </row>
    <row r="6694" spans="1:10" x14ac:dyDescent="0.3">
      <c r="A6694" s="58">
        <v>2014</v>
      </c>
      <c r="B6694" s="58" t="s">
        <v>93</v>
      </c>
      <c r="C6694" s="58" t="str">
        <f>VLOOKUP(B6694,lookup!A:C,3,FALSE)</f>
        <v>Non Metropolitan Fire Authorities</v>
      </c>
      <c r="D6694" s="58" t="str">
        <f>VLOOKUP(B6694,lookup!A:D,4,FALSE)</f>
        <v>E31000028</v>
      </c>
      <c r="E6694" s="58" t="s">
        <v>175</v>
      </c>
      <c r="F6694" s="58" t="s">
        <v>149</v>
      </c>
      <c r="G6694" s="59">
        <v>18</v>
      </c>
      <c r="H6694" s="145"/>
      <c r="I6694" s="144">
        <v>18</v>
      </c>
      <c r="J6694" s="146">
        <f t="shared" si="81"/>
        <v>0</v>
      </c>
    </row>
    <row r="6695" spans="1:10" x14ac:dyDescent="0.3">
      <c r="A6695" s="58">
        <v>2014</v>
      </c>
      <c r="B6695" s="58" t="s">
        <v>93</v>
      </c>
      <c r="C6695" s="58" t="str">
        <f>VLOOKUP(B6695,lookup!A:C,3,FALSE)</f>
        <v>Non Metropolitan Fire Authorities</v>
      </c>
      <c r="D6695" s="58" t="str">
        <f>VLOOKUP(B6695,lookup!A:D,4,FALSE)</f>
        <v>E31000028</v>
      </c>
      <c r="E6695" s="58" t="s">
        <v>177</v>
      </c>
      <c r="F6695" s="58" t="s">
        <v>149</v>
      </c>
      <c r="G6695" s="59">
        <v>1</v>
      </c>
      <c r="H6695" s="145"/>
      <c r="I6695" s="144">
        <v>1</v>
      </c>
      <c r="J6695" s="146">
        <f t="shared" si="81"/>
        <v>0</v>
      </c>
    </row>
    <row r="6696" spans="1:10" x14ac:dyDescent="0.3">
      <c r="A6696" s="58">
        <v>2014</v>
      </c>
      <c r="B6696" s="58" t="s">
        <v>93</v>
      </c>
      <c r="C6696" s="58" t="str">
        <f>VLOOKUP(B6696,lookup!A:C,3,FALSE)</f>
        <v>Non Metropolitan Fire Authorities</v>
      </c>
      <c r="D6696" s="58" t="str">
        <f>VLOOKUP(B6696,lookup!A:D,4,FALSE)</f>
        <v>E31000028</v>
      </c>
      <c r="E6696" s="58" t="s">
        <v>178</v>
      </c>
      <c r="F6696" s="58" t="s">
        <v>149</v>
      </c>
      <c r="G6696" s="59">
        <v>0</v>
      </c>
      <c r="H6696" s="145"/>
      <c r="I6696" s="144">
        <v>0</v>
      </c>
      <c r="J6696" s="146">
        <f t="shared" si="81"/>
        <v>0</v>
      </c>
    </row>
    <row r="6697" spans="1:10" x14ac:dyDescent="0.3">
      <c r="A6697" s="58">
        <v>2014</v>
      </c>
      <c r="B6697" s="58" t="s">
        <v>93</v>
      </c>
      <c r="C6697" s="58" t="str">
        <f>VLOOKUP(B6697,lookup!A:C,3,FALSE)</f>
        <v>Non Metropolitan Fire Authorities</v>
      </c>
      <c r="D6697" s="58" t="str">
        <f>VLOOKUP(B6697,lookup!A:D,4,FALSE)</f>
        <v>E31000028</v>
      </c>
      <c r="E6697" s="58" t="s">
        <v>179</v>
      </c>
      <c r="F6697" s="58" t="s">
        <v>149</v>
      </c>
      <c r="G6697" s="59">
        <v>0</v>
      </c>
      <c r="H6697" s="145"/>
      <c r="I6697" s="144">
        <v>0</v>
      </c>
      <c r="J6697" s="146">
        <f t="shared" si="81"/>
        <v>0</v>
      </c>
    </row>
    <row r="6698" spans="1:10" x14ac:dyDescent="0.3">
      <c r="A6698" s="58">
        <v>2014</v>
      </c>
      <c r="B6698" s="58" t="s">
        <v>93</v>
      </c>
      <c r="C6698" s="58" t="str">
        <f>VLOOKUP(B6698,lookup!A:C,3,FALSE)</f>
        <v>Non Metropolitan Fire Authorities</v>
      </c>
      <c r="D6698" s="58" t="str">
        <f>VLOOKUP(B6698,lookup!A:D,4,FALSE)</f>
        <v>E31000028</v>
      </c>
      <c r="E6698" s="32" t="s">
        <v>1087</v>
      </c>
      <c r="F6698" s="58" t="s">
        <v>149</v>
      </c>
      <c r="G6698" s="59">
        <v>0</v>
      </c>
      <c r="H6698" s="145"/>
      <c r="I6698" s="144">
        <v>0</v>
      </c>
      <c r="J6698" s="146">
        <f t="shared" si="81"/>
        <v>0</v>
      </c>
    </row>
    <row r="6699" spans="1:10" x14ac:dyDescent="0.3">
      <c r="A6699" s="58">
        <v>2014</v>
      </c>
      <c r="B6699" s="58" t="s">
        <v>93</v>
      </c>
      <c r="C6699" s="58" t="str">
        <f>VLOOKUP(B6699,lookup!A:C,3,FALSE)</f>
        <v>Non Metropolitan Fire Authorities</v>
      </c>
      <c r="D6699" s="58" t="str">
        <f>VLOOKUP(B6699,lookup!A:D,4,FALSE)</f>
        <v>E31000028</v>
      </c>
      <c r="E6699" s="58" t="s">
        <v>176</v>
      </c>
      <c r="F6699" s="58" t="s">
        <v>149</v>
      </c>
      <c r="G6699" s="59">
        <v>2</v>
      </c>
      <c r="H6699" s="145"/>
      <c r="I6699" s="144">
        <v>2</v>
      </c>
      <c r="J6699" s="146">
        <f t="shared" si="81"/>
        <v>0</v>
      </c>
    </row>
    <row r="6700" spans="1:10" x14ac:dyDescent="0.3">
      <c r="A6700" s="58">
        <v>2014</v>
      </c>
      <c r="B6700" s="58" t="s">
        <v>93</v>
      </c>
      <c r="C6700" s="58" t="str">
        <f>VLOOKUP(B6700,lookup!A:C,3,FALSE)</f>
        <v>Non Metropolitan Fire Authorities</v>
      </c>
      <c r="D6700" s="58" t="str">
        <f>VLOOKUP(B6700,lookup!A:D,4,FALSE)</f>
        <v>E31000028</v>
      </c>
      <c r="E6700" s="58" t="s">
        <v>175</v>
      </c>
      <c r="F6700" s="58" t="s">
        <v>150</v>
      </c>
      <c r="G6700" s="59">
        <v>48</v>
      </c>
      <c r="H6700" s="145"/>
      <c r="I6700" s="144">
        <v>48</v>
      </c>
      <c r="J6700" s="146">
        <f t="shared" si="81"/>
        <v>0</v>
      </c>
    </row>
    <row r="6701" spans="1:10" x14ac:dyDescent="0.3">
      <c r="A6701" s="58">
        <v>2014</v>
      </c>
      <c r="B6701" s="58" t="s">
        <v>93</v>
      </c>
      <c r="C6701" s="58" t="str">
        <f>VLOOKUP(B6701,lookup!A:C,3,FALSE)</f>
        <v>Non Metropolitan Fire Authorities</v>
      </c>
      <c r="D6701" s="58" t="str">
        <f>VLOOKUP(B6701,lookup!A:D,4,FALSE)</f>
        <v>E31000028</v>
      </c>
      <c r="E6701" s="58" t="s">
        <v>177</v>
      </c>
      <c r="F6701" s="58" t="s">
        <v>150</v>
      </c>
      <c r="G6701" s="59">
        <v>2</v>
      </c>
      <c r="H6701" s="145"/>
      <c r="I6701" s="144">
        <v>2</v>
      </c>
      <c r="J6701" s="146">
        <f t="shared" si="81"/>
        <v>0</v>
      </c>
    </row>
    <row r="6702" spans="1:10" x14ac:dyDescent="0.3">
      <c r="A6702" s="58">
        <v>2014</v>
      </c>
      <c r="B6702" s="58" t="s">
        <v>93</v>
      </c>
      <c r="C6702" s="58" t="str">
        <f>VLOOKUP(B6702,lookup!A:C,3,FALSE)</f>
        <v>Non Metropolitan Fire Authorities</v>
      </c>
      <c r="D6702" s="58" t="str">
        <f>VLOOKUP(B6702,lookup!A:D,4,FALSE)</f>
        <v>E31000028</v>
      </c>
      <c r="E6702" s="58" t="s">
        <v>178</v>
      </c>
      <c r="F6702" s="58" t="s">
        <v>150</v>
      </c>
      <c r="G6702" s="59">
        <v>3</v>
      </c>
      <c r="H6702" s="145"/>
      <c r="I6702" s="144">
        <v>3</v>
      </c>
      <c r="J6702" s="146">
        <f t="shared" si="81"/>
        <v>0</v>
      </c>
    </row>
    <row r="6703" spans="1:10" x14ac:dyDescent="0.3">
      <c r="A6703" s="58">
        <v>2014</v>
      </c>
      <c r="B6703" s="58" t="s">
        <v>93</v>
      </c>
      <c r="C6703" s="58" t="str">
        <f>VLOOKUP(B6703,lookup!A:C,3,FALSE)</f>
        <v>Non Metropolitan Fire Authorities</v>
      </c>
      <c r="D6703" s="58" t="str">
        <f>VLOOKUP(B6703,lookup!A:D,4,FALSE)</f>
        <v>E31000028</v>
      </c>
      <c r="E6703" s="58" t="s">
        <v>179</v>
      </c>
      <c r="F6703" s="58" t="s">
        <v>150</v>
      </c>
      <c r="G6703" s="59">
        <v>0</v>
      </c>
      <c r="H6703" s="145"/>
      <c r="I6703" s="144">
        <v>0</v>
      </c>
      <c r="J6703" s="146">
        <f t="shared" si="81"/>
        <v>0</v>
      </c>
    </row>
    <row r="6704" spans="1:10" x14ac:dyDescent="0.3">
      <c r="A6704" s="58">
        <v>2014</v>
      </c>
      <c r="B6704" s="58" t="s">
        <v>93</v>
      </c>
      <c r="C6704" s="58" t="str">
        <f>VLOOKUP(B6704,lookup!A:C,3,FALSE)</f>
        <v>Non Metropolitan Fire Authorities</v>
      </c>
      <c r="D6704" s="58" t="str">
        <f>VLOOKUP(B6704,lookup!A:D,4,FALSE)</f>
        <v>E31000028</v>
      </c>
      <c r="E6704" s="32" t="s">
        <v>1087</v>
      </c>
      <c r="F6704" s="58" t="s">
        <v>150</v>
      </c>
      <c r="G6704" s="59">
        <v>0</v>
      </c>
      <c r="H6704" s="145"/>
      <c r="I6704" s="144">
        <v>0</v>
      </c>
      <c r="J6704" s="146">
        <f t="shared" si="81"/>
        <v>0</v>
      </c>
    </row>
    <row r="6705" spans="1:10" x14ac:dyDescent="0.3">
      <c r="A6705" s="58">
        <v>2014</v>
      </c>
      <c r="B6705" s="58" t="s">
        <v>93</v>
      </c>
      <c r="C6705" s="58" t="str">
        <f>VLOOKUP(B6705,lookup!A:C,3,FALSE)</f>
        <v>Non Metropolitan Fire Authorities</v>
      </c>
      <c r="D6705" s="58" t="str">
        <f>VLOOKUP(B6705,lookup!A:D,4,FALSE)</f>
        <v>E31000028</v>
      </c>
      <c r="E6705" s="58" t="s">
        <v>176</v>
      </c>
      <c r="F6705" s="58" t="s">
        <v>150</v>
      </c>
      <c r="G6705" s="59">
        <v>9</v>
      </c>
      <c r="H6705" s="145"/>
      <c r="I6705" s="144">
        <v>9</v>
      </c>
      <c r="J6705" s="146">
        <f t="shared" si="81"/>
        <v>0</v>
      </c>
    </row>
    <row r="6706" spans="1:10" x14ac:dyDescent="0.3">
      <c r="A6706" s="58">
        <v>2014</v>
      </c>
      <c r="B6706" s="58" t="s">
        <v>96</v>
      </c>
      <c r="C6706" s="58" t="str">
        <f>VLOOKUP(B6706,lookup!A:C,3,FALSE)</f>
        <v>Non Metropolitan Fire Authorities</v>
      </c>
      <c r="D6706" s="58" t="str">
        <f>VLOOKUP(B6706,lookup!A:D,4,FALSE)</f>
        <v>E31000029</v>
      </c>
      <c r="E6706" s="58" t="s">
        <v>175</v>
      </c>
      <c r="F6706" s="58" t="s">
        <v>157</v>
      </c>
      <c r="G6706" s="59">
        <v>0</v>
      </c>
      <c r="H6706" s="145"/>
      <c r="I6706" s="144">
        <v>0</v>
      </c>
      <c r="J6706" s="146">
        <f t="shared" si="81"/>
        <v>0</v>
      </c>
    </row>
    <row r="6707" spans="1:10" x14ac:dyDescent="0.3">
      <c r="A6707" s="58">
        <v>2014</v>
      </c>
      <c r="B6707" s="58" t="s">
        <v>96</v>
      </c>
      <c r="C6707" s="58" t="str">
        <f>VLOOKUP(B6707,lookup!A:C,3,FALSE)</f>
        <v>Non Metropolitan Fire Authorities</v>
      </c>
      <c r="D6707" s="58" t="str">
        <f>VLOOKUP(B6707,lookup!A:D,4,FALSE)</f>
        <v>E31000029</v>
      </c>
      <c r="E6707" s="58" t="s">
        <v>177</v>
      </c>
      <c r="F6707" s="58" t="s">
        <v>157</v>
      </c>
      <c r="G6707" s="59">
        <v>0</v>
      </c>
      <c r="H6707" s="145"/>
      <c r="I6707" s="144">
        <v>0</v>
      </c>
      <c r="J6707" s="146">
        <f t="shared" si="81"/>
        <v>0</v>
      </c>
    </row>
    <row r="6708" spans="1:10" x14ac:dyDescent="0.3">
      <c r="A6708" s="58">
        <v>2014</v>
      </c>
      <c r="B6708" s="58" t="s">
        <v>96</v>
      </c>
      <c r="C6708" s="58" t="str">
        <f>VLOOKUP(B6708,lookup!A:C,3,FALSE)</f>
        <v>Non Metropolitan Fire Authorities</v>
      </c>
      <c r="D6708" s="58" t="str">
        <f>VLOOKUP(B6708,lookup!A:D,4,FALSE)</f>
        <v>E31000029</v>
      </c>
      <c r="E6708" s="58" t="s">
        <v>178</v>
      </c>
      <c r="F6708" s="58" t="s">
        <v>157</v>
      </c>
      <c r="G6708" s="59">
        <v>0</v>
      </c>
      <c r="H6708" s="145"/>
      <c r="I6708" s="144">
        <v>0</v>
      </c>
      <c r="J6708" s="146">
        <f t="shared" si="81"/>
        <v>0</v>
      </c>
    </row>
    <row r="6709" spans="1:10" x14ac:dyDescent="0.3">
      <c r="A6709" s="58">
        <v>2014</v>
      </c>
      <c r="B6709" s="58" t="s">
        <v>96</v>
      </c>
      <c r="C6709" s="58" t="str">
        <f>VLOOKUP(B6709,lookup!A:C,3,FALSE)</f>
        <v>Non Metropolitan Fire Authorities</v>
      </c>
      <c r="D6709" s="58" t="str">
        <f>VLOOKUP(B6709,lookup!A:D,4,FALSE)</f>
        <v>E31000029</v>
      </c>
      <c r="E6709" s="58" t="s">
        <v>179</v>
      </c>
      <c r="F6709" s="58" t="s">
        <v>157</v>
      </c>
      <c r="G6709" s="59">
        <v>0</v>
      </c>
      <c r="H6709" s="145"/>
      <c r="I6709" s="144">
        <v>0</v>
      </c>
      <c r="J6709" s="146">
        <f t="shared" si="81"/>
        <v>0</v>
      </c>
    </row>
    <row r="6710" spans="1:10" x14ac:dyDescent="0.3">
      <c r="A6710" s="58">
        <v>2014</v>
      </c>
      <c r="B6710" s="58" t="s">
        <v>96</v>
      </c>
      <c r="C6710" s="58" t="str">
        <f>VLOOKUP(B6710,lookup!A:C,3,FALSE)</f>
        <v>Non Metropolitan Fire Authorities</v>
      </c>
      <c r="D6710" s="58" t="str">
        <f>VLOOKUP(B6710,lookup!A:D,4,FALSE)</f>
        <v>E31000029</v>
      </c>
      <c r="E6710" s="32" t="s">
        <v>1087</v>
      </c>
      <c r="F6710" s="58" t="s">
        <v>157</v>
      </c>
      <c r="G6710" s="59">
        <v>0</v>
      </c>
      <c r="H6710" s="145"/>
      <c r="I6710" s="144">
        <v>0</v>
      </c>
      <c r="J6710" s="146">
        <f t="shared" si="81"/>
        <v>0</v>
      </c>
    </row>
    <row r="6711" spans="1:10" x14ac:dyDescent="0.3">
      <c r="A6711" s="58">
        <v>2014</v>
      </c>
      <c r="B6711" s="58" t="s">
        <v>96</v>
      </c>
      <c r="C6711" s="58" t="str">
        <f>VLOOKUP(B6711,lookup!A:C,3,FALSE)</f>
        <v>Non Metropolitan Fire Authorities</v>
      </c>
      <c r="D6711" s="58" t="str">
        <f>VLOOKUP(B6711,lookup!A:D,4,FALSE)</f>
        <v>E31000029</v>
      </c>
      <c r="E6711" s="58" t="s">
        <v>176</v>
      </c>
      <c r="F6711" s="58" t="s">
        <v>157</v>
      </c>
      <c r="G6711" s="59">
        <v>146</v>
      </c>
      <c r="H6711" s="145"/>
      <c r="I6711" s="144">
        <v>146</v>
      </c>
      <c r="J6711" s="146">
        <f t="shared" si="81"/>
        <v>0</v>
      </c>
    </row>
    <row r="6712" spans="1:10" x14ac:dyDescent="0.3">
      <c r="A6712" s="58">
        <v>2014</v>
      </c>
      <c r="B6712" s="58" t="s">
        <v>96</v>
      </c>
      <c r="C6712" s="58" t="str">
        <f>VLOOKUP(B6712,lookup!A:C,3,FALSE)</f>
        <v>Non Metropolitan Fire Authorities</v>
      </c>
      <c r="D6712" s="58" t="str">
        <f>VLOOKUP(B6712,lookup!A:D,4,FALSE)</f>
        <v>E31000029</v>
      </c>
      <c r="E6712" s="58" t="s">
        <v>175</v>
      </c>
      <c r="F6712" s="58" t="s">
        <v>158</v>
      </c>
      <c r="G6712" s="59">
        <v>0</v>
      </c>
      <c r="H6712" s="145"/>
      <c r="I6712" s="144">
        <v>0</v>
      </c>
      <c r="J6712" s="146">
        <f t="shared" si="81"/>
        <v>0</v>
      </c>
    </row>
    <row r="6713" spans="1:10" x14ac:dyDescent="0.3">
      <c r="A6713" s="58">
        <v>2014</v>
      </c>
      <c r="B6713" s="58" t="s">
        <v>96</v>
      </c>
      <c r="C6713" s="58" t="str">
        <f>VLOOKUP(B6713,lookup!A:C,3,FALSE)</f>
        <v>Non Metropolitan Fire Authorities</v>
      </c>
      <c r="D6713" s="58" t="str">
        <f>VLOOKUP(B6713,lookup!A:D,4,FALSE)</f>
        <v>E31000029</v>
      </c>
      <c r="E6713" s="58" t="s">
        <v>177</v>
      </c>
      <c r="F6713" s="58" t="s">
        <v>158</v>
      </c>
      <c r="G6713" s="59">
        <v>0</v>
      </c>
      <c r="H6713" s="145"/>
      <c r="I6713" s="144">
        <v>0</v>
      </c>
      <c r="J6713" s="146">
        <f t="shared" si="81"/>
        <v>0</v>
      </c>
    </row>
    <row r="6714" spans="1:10" x14ac:dyDescent="0.3">
      <c r="A6714" s="58">
        <v>2014</v>
      </c>
      <c r="B6714" s="58" t="s">
        <v>96</v>
      </c>
      <c r="C6714" s="58" t="str">
        <f>VLOOKUP(B6714,lookup!A:C,3,FALSE)</f>
        <v>Non Metropolitan Fire Authorities</v>
      </c>
      <c r="D6714" s="58" t="str">
        <f>VLOOKUP(B6714,lookup!A:D,4,FALSE)</f>
        <v>E31000029</v>
      </c>
      <c r="E6714" s="58" t="s">
        <v>178</v>
      </c>
      <c r="F6714" s="58" t="s">
        <v>158</v>
      </c>
      <c r="G6714" s="59">
        <v>0</v>
      </c>
      <c r="H6714" s="145"/>
      <c r="I6714" s="144">
        <v>0</v>
      </c>
      <c r="J6714" s="146">
        <f t="shared" si="81"/>
        <v>0</v>
      </c>
    </row>
    <row r="6715" spans="1:10" x14ac:dyDescent="0.3">
      <c r="A6715" s="58">
        <v>2014</v>
      </c>
      <c r="B6715" s="58" t="s">
        <v>96</v>
      </c>
      <c r="C6715" s="58" t="str">
        <f>VLOOKUP(B6715,lookup!A:C,3,FALSE)</f>
        <v>Non Metropolitan Fire Authorities</v>
      </c>
      <c r="D6715" s="58" t="str">
        <f>VLOOKUP(B6715,lookup!A:D,4,FALSE)</f>
        <v>E31000029</v>
      </c>
      <c r="E6715" s="58" t="s">
        <v>179</v>
      </c>
      <c r="F6715" s="58" t="s">
        <v>158</v>
      </c>
      <c r="G6715" s="59">
        <v>0</v>
      </c>
      <c r="H6715" s="145"/>
      <c r="I6715" s="144">
        <v>0</v>
      </c>
      <c r="J6715" s="146">
        <f t="shared" si="81"/>
        <v>0</v>
      </c>
    </row>
    <row r="6716" spans="1:10" x14ac:dyDescent="0.3">
      <c r="A6716" s="58">
        <v>2014</v>
      </c>
      <c r="B6716" s="58" t="s">
        <v>96</v>
      </c>
      <c r="C6716" s="58" t="str">
        <f>VLOOKUP(B6716,lookup!A:C,3,FALSE)</f>
        <v>Non Metropolitan Fire Authorities</v>
      </c>
      <c r="D6716" s="58" t="str">
        <f>VLOOKUP(B6716,lookup!A:D,4,FALSE)</f>
        <v>E31000029</v>
      </c>
      <c r="E6716" s="32" t="s">
        <v>1087</v>
      </c>
      <c r="F6716" s="58" t="s">
        <v>158</v>
      </c>
      <c r="G6716" s="59">
        <v>0</v>
      </c>
      <c r="H6716" s="145"/>
      <c r="I6716" s="144">
        <v>0</v>
      </c>
      <c r="J6716" s="146">
        <f t="shared" si="81"/>
        <v>0</v>
      </c>
    </row>
    <row r="6717" spans="1:10" x14ac:dyDescent="0.3">
      <c r="A6717" s="58">
        <v>2014</v>
      </c>
      <c r="B6717" s="58" t="s">
        <v>96</v>
      </c>
      <c r="C6717" s="58" t="str">
        <f>VLOOKUP(B6717,lookup!A:C,3,FALSE)</f>
        <v>Non Metropolitan Fire Authorities</v>
      </c>
      <c r="D6717" s="58" t="str">
        <f>VLOOKUP(B6717,lookup!A:D,4,FALSE)</f>
        <v>E31000029</v>
      </c>
      <c r="E6717" s="58" t="s">
        <v>176</v>
      </c>
      <c r="F6717" s="58" t="s">
        <v>158</v>
      </c>
      <c r="G6717" s="59">
        <v>218</v>
      </c>
      <c r="H6717" s="145"/>
      <c r="I6717" s="144">
        <v>218</v>
      </c>
      <c r="J6717" s="146">
        <f t="shared" si="81"/>
        <v>0</v>
      </c>
    </row>
    <row r="6718" spans="1:10" x14ac:dyDescent="0.3">
      <c r="A6718" s="58">
        <v>2014</v>
      </c>
      <c r="B6718" s="58" t="s">
        <v>96</v>
      </c>
      <c r="C6718" s="58" t="str">
        <f>VLOOKUP(B6718,lookup!A:C,3,FALSE)</f>
        <v>Non Metropolitan Fire Authorities</v>
      </c>
      <c r="D6718" s="58" t="str">
        <f>VLOOKUP(B6718,lookup!A:D,4,FALSE)</f>
        <v>E31000029</v>
      </c>
      <c r="E6718" s="58" t="s">
        <v>175</v>
      </c>
      <c r="F6718" s="58" t="s">
        <v>149</v>
      </c>
      <c r="G6718" s="59">
        <v>17</v>
      </c>
      <c r="H6718" s="145"/>
      <c r="I6718" s="144">
        <v>17</v>
      </c>
      <c r="J6718" s="146">
        <f t="shared" si="81"/>
        <v>0</v>
      </c>
    </row>
    <row r="6719" spans="1:10" x14ac:dyDescent="0.3">
      <c r="A6719" s="58">
        <v>2014</v>
      </c>
      <c r="B6719" s="58" t="s">
        <v>96</v>
      </c>
      <c r="C6719" s="58" t="str">
        <f>VLOOKUP(B6719,lookup!A:C,3,FALSE)</f>
        <v>Non Metropolitan Fire Authorities</v>
      </c>
      <c r="D6719" s="58" t="str">
        <f>VLOOKUP(B6719,lookup!A:D,4,FALSE)</f>
        <v>E31000029</v>
      </c>
      <c r="E6719" s="58" t="s">
        <v>177</v>
      </c>
      <c r="F6719" s="58" t="s">
        <v>149</v>
      </c>
      <c r="G6719" s="59">
        <v>0</v>
      </c>
      <c r="H6719" s="145"/>
      <c r="I6719" s="144">
        <v>0</v>
      </c>
      <c r="J6719" s="146">
        <f t="shared" si="81"/>
        <v>0</v>
      </c>
    </row>
    <row r="6720" spans="1:10" x14ac:dyDescent="0.3">
      <c r="A6720" s="58">
        <v>2014</v>
      </c>
      <c r="B6720" s="58" t="s">
        <v>96</v>
      </c>
      <c r="C6720" s="58" t="str">
        <f>VLOOKUP(B6720,lookup!A:C,3,FALSE)</f>
        <v>Non Metropolitan Fire Authorities</v>
      </c>
      <c r="D6720" s="58" t="str">
        <f>VLOOKUP(B6720,lookup!A:D,4,FALSE)</f>
        <v>E31000029</v>
      </c>
      <c r="E6720" s="58" t="s">
        <v>178</v>
      </c>
      <c r="F6720" s="58" t="s">
        <v>149</v>
      </c>
      <c r="G6720" s="59">
        <v>0</v>
      </c>
      <c r="H6720" s="145"/>
      <c r="I6720" s="144">
        <v>0</v>
      </c>
      <c r="J6720" s="146">
        <f t="shared" si="81"/>
        <v>0</v>
      </c>
    </row>
    <row r="6721" spans="1:10" x14ac:dyDescent="0.3">
      <c r="A6721" s="58">
        <v>2014</v>
      </c>
      <c r="B6721" s="58" t="s">
        <v>96</v>
      </c>
      <c r="C6721" s="58" t="str">
        <f>VLOOKUP(B6721,lookup!A:C,3,FALSE)</f>
        <v>Non Metropolitan Fire Authorities</v>
      </c>
      <c r="D6721" s="58" t="str">
        <f>VLOOKUP(B6721,lookup!A:D,4,FALSE)</f>
        <v>E31000029</v>
      </c>
      <c r="E6721" s="58" t="s">
        <v>179</v>
      </c>
      <c r="F6721" s="58" t="s">
        <v>149</v>
      </c>
      <c r="G6721" s="59">
        <v>0</v>
      </c>
      <c r="H6721" s="145"/>
      <c r="I6721" s="144">
        <v>0</v>
      </c>
      <c r="J6721" s="146">
        <f t="shared" si="81"/>
        <v>0</v>
      </c>
    </row>
    <row r="6722" spans="1:10" x14ac:dyDescent="0.3">
      <c r="A6722" s="58">
        <v>2014</v>
      </c>
      <c r="B6722" s="58" t="s">
        <v>96</v>
      </c>
      <c r="C6722" s="58" t="str">
        <f>VLOOKUP(B6722,lookup!A:C,3,FALSE)</f>
        <v>Non Metropolitan Fire Authorities</v>
      </c>
      <c r="D6722" s="58" t="str">
        <f>VLOOKUP(B6722,lookup!A:D,4,FALSE)</f>
        <v>E31000029</v>
      </c>
      <c r="E6722" s="32" t="s">
        <v>1087</v>
      </c>
      <c r="F6722" s="58" t="s">
        <v>149</v>
      </c>
      <c r="G6722" s="59">
        <v>0</v>
      </c>
      <c r="H6722" s="145"/>
      <c r="I6722" s="144">
        <v>0</v>
      </c>
      <c r="J6722" s="146">
        <f t="shared" si="81"/>
        <v>0</v>
      </c>
    </row>
    <row r="6723" spans="1:10" x14ac:dyDescent="0.3">
      <c r="A6723" s="58">
        <v>2014</v>
      </c>
      <c r="B6723" s="58" t="s">
        <v>96</v>
      </c>
      <c r="C6723" s="58" t="str">
        <f>VLOOKUP(B6723,lookup!A:C,3,FALSE)</f>
        <v>Non Metropolitan Fire Authorities</v>
      </c>
      <c r="D6723" s="58" t="str">
        <f>VLOOKUP(B6723,lookup!A:D,4,FALSE)</f>
        <v>E31000029</v>
      </c>
      <c r="E6723" s="58" t="s">
        <v>176</v>
      </c>
      <c r="F6723" s="58" t="s">
        <v>149</v>
      </c>
      <c r="G6723" s="59">
        <v>0</v>
      </c>
      <c r="H6723" s="145"/>
      <c r="I6723" s="144">
        <v>0</v>
      </c>
      <c r="J6723" s="146">
        <f t="shared" ref="J6723:J6786" si="82">G6723-I6723</f>
        <v>0</v>
      </c>
    </row>
    <row r="6724" spans="1:10" x14ac:dyDescent="0.3">
      <c r="A6724" s="58">
        <v>2014</v>
      </c>
      <c r="B6724" s="58" t="s">
        <v>96</v>
      </c>
      <c r="C6724" s="58" t="str">
        <f>VLOOKUP(B6724,lookup!A:C,3,FALSE)</f>
        <v>Non Metropolitan Fire Authorities</v>
      </c>
      <c r="D6724" s="58" t="str">
        <f>VLOOKUP(B6724,lookup!A:D,4,FALSE)</f>
        <v>E31000029</v>
      </c>
      <c r="E6724" s="58" t="s">
        <v>175</v>
      </c>
      <c r="F6724" s="58" t="s">
        <v>150</v>
      </c>
      <c r="G6724" s="59">
        <v>0</v>
      </c>
      <c r="H6724" s="145"/>
      <c r="I6724" s="144">
        <v>0</v>
      </c>
      <c r="J6724" s="146">
        <f t="shared" si="82"/>
        <v>0</v>
      </c>
    </row>
    <row r="6725" spans="1:10" x14ac:dyDescent="0.3">
      <c r="A6725" s="58">
        <v>2014</v>
      </c>
      <c r="B6725" s="58" t="s">
        <v>96</v>
      </c>
      <c r="C6725" s="58" t="str">
        <f>VLOOKUP(B6725,lookup!A:C,3,FALSE)</f>
        <v>Non Metropolitan Fire Authorities</v>
      </c>
      <c r="D6725" s="58" t="str">
        <f>VLOOKUP(B6725,lookup!A:D,4,FALSE)</f>
        <v>E31000029</v>
      </c>
      <c r="E6725" s="58" t="s">
        <v>177</v>
      </c>
      <c r="F6725" s="58" t="s">
        <v>150</v>
      </c>
      <c r="G6725" s="59">
        <v>0</v>
      </c>
      <c r="H6725" s="145"/>
      <c r="I6725" s="144">
        <v>0</v>
      </c>
      <c r="J6725" s="146">
        <f t="shared" si="82"/>
        <v>0</v>
      </c>
    </row>
    <row r="6726" spans="1:10" x14ac:dyDescent="0.3">
      <c r="A6726" s="58">
        <v>2014</v>
      </c>
      <c r="B6726" s="58" t="s">
        <v>96</v>
      </c>
      <c r="C6726" s="58" t="str">
        <f>VLOOKUP(B6726,lookup!A:C,3,FALSE)</f>
        <v>Non Metropolitan Fire Authorities</v>
      </c>
      <c r="D6726" s="58" t="str">
        <f>VLOOKUP(B6726,lookup!A:D,4,FALSE)</f>
        <v>E31000029</v>
      </c>
      <c r="E6726" s="58" t="s">
        <v>178</v>
      </c>
      <c r="F6726" s="58" t="s">
        <v>150</v>
      </c>
      <c r="G6726" s="59">
        <v>0</v>
      </c>
      <c r="H6726" s="145"/>
      <c r="I6726" s="144">
        <v>0</v>
      </c>
      <c r="J6726" s="146">
        <f t="shared" si="82"/>
        <v>0</v>
      </c>
    </row>
    <row r="6727" spans="1:10" x14ac:dyDescent="0.3">
      <c r="A6727" s="58">
        <v>2014</v>
      </c>
      <c r="B6727" s="58" t="s">
        <v>96</v>
      </c>
      <c r="C6727" s="58" t="str">
        <f>VLOOKUP(B6727,lookup!A:C,3,FALSE)</f>
        <v>Non Metropolitan Fire Authorities</v>
      </c>
      <c r="D6727" s="58" t="str">
        <f>VLOOKUP(B6727,lookup!A:D,4,FALSE)</f>
        <v>E31000029</v>
      </c>
      <c r="E6727" s="58" t="s">
        <v>179</v>
      </c>
      <c r="F6727" s="58" t="s">
        <v>150</v>
      </c>
      <c r="G6727" s="59">
        <v>0</v>
      </c>
      <c r="H6727" s="145"/>
      <c r="I6727" s="144">
        <v>0</v>
      </c>
      <c r="J6727" s="146">
        <f t="shared" si="82"/>
        <v>0</v>
      </c>
    </row>
    <row r="6728" spans="1:10" x14ac:dyDescent="0.3">
      <c r="A6728" s="58">
        <v>2014</v>
      </c>
      <c r="B6728" s="58" t="s">
        <v>96</v>
      </c>
      <c r="C6728" s="58" t="str">
        <f>VLOOKUP(B6728,lookup!A:C,3,FALSE)</f>
        <v>Non Metropolitan Fire Authorities</v>
      </c>
      <c r="D6728" s="58" t="str">
        <f>VLOOKUP(B6728,lookup!A:D,4,FALSE)</f>
        <v>E31000029</v>
      </c>
      <c r="E6728" s="32" t="s">
        <v>1087</v>
      </c>
      <c r="F6728" s="58" t="s">
        <v>150</v>
      </c>
      <c r="G6728" s="59">
        <v>0</v>
      </c>
      <c r="H6728" s="145"/>
      <c r="I6728" s="144">
        <v>0</v>
      </c>
      <c r="J6728" s="146">
        <f t="shared" si="82"/>
        <v>0</v>
      </c>
    </row>
    <row r="6729" spans="1:10" x14ac:dyDescent="0.3">
      <c r="A6729" s="58">
        <v>2014</v>
      </c>
      <c r="B6729" s="58" t="s">
        <v>96</v>
      </c>
      <c r="C6729" s="58" t="str">
        <f>VLOOKUP(B6729,lookup!A:C,3,FALSE)</f>
        <v>Non Metropolitan Fire Authorities</v>
      </c>
      <c r="D6729" s="58" t="str">
        <f>VLOOKUP(B6729,lookup!A:D,4,FALSE)</f>
        <v>E31000029</v>
      </c>
      <c r="E6729" s="58" t="s">
        <v>176</v>
      </c>
      <c r="F6729" s="58" t="s">
        <v>150</v>
      </c>
      <c r="G6729" s="59">
        <v>51</v>
      </c>
      <c r="H6729" s="145"/>
      <c r="I6729" s="144">
        <v>51</v>
      </c>
      <c r="J6729" s="146">
        <f t="shared" si="82"/>
        <v>0</v>
      </c>
    </row>
    <row r="6730" spans="1:10" x14ac:dyDescent="0.3">
      <c r="A6730" s="58">
        <v>2014</v>
      </c>
      <c r="B6730" s="58" t="s">
        <v>99</v>
      </c>
      <c r="C6730" s="58" t="str">
        <f>VLOOKUP(B6730,lookup!A:C,3,FALSE)</f>
        <v>Non Metropolitan Fire Authorities</v>
      </c>
      <c r="D6730" s="58" t="str">
        <f>VLOOKUP(B6730,lookup!A:D,4,FALSE)</f>
        <v>E31000030</v>
      </c>
      <c r="E6730" s="58" t="s">
        <v>175</v>
      </c>
      <c r="F6730" s="58" t="s">
        <v>157</v>
      </c>
      <c r="G6730" s="59">
        <v>478</v>
      </c>
      <c r="H6730" s="145"/>
      <c r="I6730" s="144">
        <v>478</v>
      </c>
      <c r="J6730" s="146">
        <f t="shared" si="82"/>
        <v>0</v>
      </c>
    </row>
    <row r="6731" spans="1:10" x14ac:dyDescent="0.3">
      <c r="A6731" s="58">
        <v>2014</v>
      </c>
      <c r="B6731" s="58" t="s">
        <v>99</v>
      </c>
      <c r="C6731" s="58" t="str">
        <f>VLOOKUP(B6731,lookup!A:C,3,FALSE)</f>
        <v>Non Metropolitan Fire Authorities</v>
      </c>
      <c r="D6731" s="58" t="str">
        <f>VLOOKUP(B6731,lookup!A:D,4,FALSE)</f>
        <v>E31000030</v>
      </c>
      <c r="E6731" s="58" t="s">
        <v>177</v>
      </c>
      <c r="F6731" s="58" t="s">
        <v>157</v>
      </c>
      <c r="G6731" s="59">
        <v>10</v>
      </c>
      <c r="H6731" s="145"/>
      <c r="I6731" s="144">
        <v>10</v>
      </c>
      <c r="J6731" s="146">
        <f t="shared" si="82"/>
        <v>0</v>
      </c>
    </row>
    <row r="6732" spans="1:10" x14ac:dyDescent="0.3">
      <c r="A6732" s="58">
        <v>2014</v>
      </c>
      <c r="B6732" s="58" t="s">
        <v>99</v>
      </c>
      <c r="C6732" s="58" t="str">
        <f>VLOOKUP(B6732,lookup!A:C,3,FALSE)</f>
        <v>Non Metropolitan Fire Authorities</v>
      </c>
      <c r="D6732" s="58" t="str">
        <f>VLOOKUP(B6732,lookup!A:D,4,FALSE)</f>
        <v>E31000030</v>
      </c>
      <c r="E6732" s="58" t="s">
        <v>178</v>
      </c>
      <c r="F6732" s="58" t="s">
        <v>157</v>
      </c>
      <c r="G6732" s="59">
        <v>3</v>
      </c>
      <c r="H6732" s="145"/>
      <c r="I6732" s="144">
        <v>3</v>
      </c>
      <c r="J6732" s="146">
        <f t="shared" si="82"/>
        <v>0</v>
      </c>
    </row>
    <row r="6733" spans="1:10" x14ac:dyDescent="0.3">
      <c r="A6733" s="58">
        <v>2014</v>
      </c>
      <c r="B6733" s="58" t="s">
        <v>99</v>
      </c>
      <c r="C6733" s="58" t="str">
        <f>VLOOKUP(B6733,lookup!A:C,3,FALSE)</f>
        <v>Non Metropolitan Fire Authorities</v>
      </c>
      <c r="D6733" s="58" t="str">
        <f>VLOOKUP(B6733,lookup!A:D,4,FALSE)</f>
        <v>E31000030</v>
      </c>
      <c r="E6733" s="58" t="s">
        <v>179</v>
      </c>
      <c r="F6733" s="58" t="s">
        <v>157</v>
      </c>
      <c r="G6733" s="59">
        <v>2</v>
      </c>
      <c r="H6733" s="145"/>
      <c r="I6733" s="144">
        <v>2</v>
      </c>
      <c r="J6733" s="146">
        <f t="shared" si="82"/>
        <v>0</v>
      </c>
    </row>
    <row r="6734" spans="1:10" x14ac:dyDescent="0.3">
      <c r="A6734" s="58">
        <v>2014</v>
      </c>
      <c r="B6734" s="58" t="s">
        <v>99</v>
      </c>
      <c r="C6734" s="58" t="str">
        <f>VLOOKUP(B6734,lookup!A:C,3,FALSE)</f>
        <v>Non Metropolitan Fire Authorities</v>
      </c>
      <c r="D6734" s="58" t="str">
        <f>VLOOKUP(B6734,lookup!A:D,4,FALSE)</f>
        <v>E31000030</v>
      </c>
      <c r="E6734" s="32" t="s">
        <v>1087</v>
      </c>
      <c r="F6734" s="58" t="s">
        <v>157</v>
      </c>
      <c r="G6734" s="59">
        <v>1</v>
      </c>
      <c r="H6734" s="145"/>
      <c r="I6734" s="144">
        <v>1</v>
      </c>
      <c r="J6734" s="146">
        <f t="shared" si="82"/>
        <v>0</v>
      </c>
    </row>
    <row r="6735" spans="1:10" x14ac:dyDescent="0.3">
      <c r="A6735" s="58">
        <v>2014</v>
      </c>
      <c r="B6735" s="58" t="s">
        <v>99</v>
      </c>
      <c r="C6735" s="58" t="str">
        <f>VLOOKUP(B6735,lookup!A:C,3,FALSE)</f>
        <v>Non Metropolitan Fire Authorities</v>
      </c>
      <c r="D6735" s="58" t="str">
        <f>VLOOKUP(B6735,lookup!A:D,4,FALSE)</f>
        <v>E31000030</v>
      </c>
      <c r="E6735" s="58" t="s">
        <v>176</v>
      </c>
      <c r="F6735" s="58" t="s">
        <v>157</v>
      </c>
      <c r="G6735" s="59">
        <v>42</v>
      </c>
      <c r="H6735" s="145"/>
      <c r="I6735" s="144">
        <v>42</v>
      </c>
      <c r="J6735" s="146">
        <f t="shared" si="82"/>
        <v>0</v>
      </c>
    </row>
    <row r="6736" spans="1:10" x14ac:dyDescent="0.3">
      <c r="A6736" s="58">
        <v>2014</v>
      </c>
      <c r="B6736" s="58" t="s">
        <v>99</v>
      </c>
      <c r="C6736" s="58" t="str">
        <f>VLOOKUP(B6736,lookup!A:C,3,FALSE)</f>
        <v>Non Metropolitan Fire Authorities</v>
      </c>
      <c r="D6736" s="58" t="str">
        <f>VLOOKUP(B6736,lookup!A:D,4,FALSE)</f>
        <v>E31000030</v>
      </c>
      <c r="E6736" s="58" t="s">
        <v>175</v>
      </c>
      <c r="F6736" s="58" t="s">
        <v>158</v>
      </c>
      <c r="G6736" s="59">
        <v>247</v>
      </c>
      <c r="H6736" s="145"/>
      <c r="I6736" s="144">
        <v>247</v>
      </c>
      <c r="J6736" s="146">
        <f t="shared" si="82"/>
        <v>0</v>
      </c>
    </row>
    <row r="6737" spans="1:10" x14ac:dyDescent="0.3">
      <c r="A6737" s="58">
        <v>2014</v>
      </c>
      <c r="B6737" s="58" t="s">
        <v>99</v>
      </c>
      <c r="C6737" s="58" t="str">
        <f>VLOOKUP(B6737,lookup!A:C,3,FALSE)</f>
        <v>Non Metropolitan Fire Authorities</v>
      </c>
      <c r="D6737" s="58" t="str">
        <f>VLOOKUP(B6737,lookup!A:D,4,FALSE)</f>
        <v>E31000030</v>
      </c>
      <c r="E6737" s="58" t="s">
        <v>177</v>
      </c>
      <c r="F6737" s="58" t="s">
        <v>158</v>
      </c>
      <c r="G6737" s="59">
        <v>1</v>
      </c>
      <c r="H6737" s="145"/>
      <c r="I6737" s="144">
        <v>1</v>
      </c>
      <c r="J6737" s="146">
        <f t="shared" si="82"/>
        <v>0</v>
      </c>
    </row>
    <row r="6738" spans="1:10" x14ac:dyDescent="0.3">
      <c r="A6738" s="58">
        <v>2014</v>
      </c>
      <c r="B6738" s="58" t="s">
        <v>99</v>
      </c>
      <c r="C6738" s="58" t="str">
        <f>VLOOKUP(B6738,lookup!A:C,3,FALSE)</f>
        <v>Non Metropolitan Fire Authorities</v>
      </c>
      <c r="D6738" s="58" t="str">
        <f>VLOOKUP(B6738,lookup!A:D,4,FALSE)</f>
        <v>E31000030</v>
      </c>
      <c r="E6738" s="58" t="s">
        <v>178</v>
      </c>
      <c r="F6738" s="58" t="s">
        <v>158</v>
      </c>
      <c r="G6738" s="59">
        <v>0</v>
      </c>
      <c r="H6738" s="145"/>
      <c r="I6738" s="144">
        <v>0</v>
      </c>
      <c r="J6738" s="146">
        <f t="shared" si="82"/>
        <v>0</v>
      </c>
    </row>
    <row r="6739" spans="1:10" x14ac:dyDescent="0.3">
      <c r="A6739" s="58">
        <v>2014</v>
      </c>
      <c r="B6739" s="58" t="s">
        <v>99</v>
      </c>
      <c r="C6739" s="58" t="str">
        <f>VLOOKUP(B6739,lookup!A:C,3,FALSE)</f>
        <v>Non Metropolitan Fire Authorities</v>
      </c>
      <c r="D6739" s="58" t="str">
        <f>VLOOKUP(B6739,lookup!A:D,4,FALSE)</f>
        <v>E31000030</v>
      </c>
      <c r="E6739" s="58" t="s">
        <v>179</v>
      </c>
      <c r="F6739" s="58" t="s">
        <v>158</v>
      </c>
      <c r="G6739" s="59">
        <v>2</v>
      </c>
      <c r="H6739" s="145"/>
      <c r="I6739" s="144">
        <v>2</v>
      </c>
      <c r="J6739" s="146">
        <f t="shared" si="82"/>
        <v>0</v>
      </c>
    </row>
    <row r="6740" spans="1:10" x14ac:dyDescent="0.3">
      <c r="A6740" s="58">
        <v>2014</v>
      </c>
      <c r="B6740" s="58" t="s">
        <v>99</v>
      </c>
      <c r="C6740" s="58" t="str">
        <f>VLOOKUP(B6740,lookup!A:C,3,FALSE)</f>
        <v>Non Metropolitan Fire Authorities</v>
      </c>
      <c r="D6740" s="58" t="str">
        <f>VLOOKUP(B6740,lookup!A:D,4,FALSE)</f>
        <v>E31000030</v>
      </c>
      <c r="E6740" s="32" t="s">
        <v>1087</v>
      </c>
      <c r="F6740" s="58" t="s">
        <v>158</v>
      </c>
      <c r="G6740" s="59">
        <v>1</v>
      </c>
      <c r="H6740" s="145"/>
      <c r="I6740" s="144">
        <v>1</v>
      </c>
      <c r="J6740" s="146">
        <f t="shared" si="82"/>
        <v>0</v>
      </c>
    </row>
    <row r="6741" spans="1:10" x14ac:dyDescent="0.3">
      <c r="A6741" s="58">
        <v>2014</v>
      </c>
      <c r="B6741" s="58" t="s">
        <v>99</v>
      </c>
      <c r="C6741" s="58" t="str">
        <f>VLOOKUP(B6741,lookup!A:C,3,FALSE)</f>
        <v>Non Metropolitan Fire Authorities</v>
      </c>
      <c r="D6741" s="58" t="str">
        <f>VLOOKUP(B6741,lookup!A:D,4,FALSE)</f>
        <v>E31000030</v>
      </c>
      <c r="E6741" s="58" t="s">
        <v>176</v>
      </c>
      <c r="F6741" s="58" t="s">
        <v>158</v>
      </c>
      <c r="G6741" s="59">
        <v>8</v>
      </c>
      <c r="H6741" s="145"/>
      <c r="I6741" s="144">
        <v>8</v>
      </c>
      <c r="J6741" s="146">
        <f t="shared" si="82"/>
        <v>0</v>
      </c>
    </row>
    <row r="6742" spans="1:10" x14ac:dyDescent="0.3">
      <c r="A6742" s="58">
        <v>2014</v>
      </c>
      <c r="B6742" s="58" t="s">
        <v>99</v>
      </c>
      <c r="C6742" s="58" t="str">
        <f>VLOOKUP(B6742,lookup!A:C,3,FALSE)</f>
        <v>Non Metropolitan Fire Authorities</v>
      </c>
      <c r="D6742" s="58" t="str">
        <f>VLOOKUP(B6742,lookup!A:D,4,FALSE)</f>
        <v>E31000030</v>
      </c>
      <c r="E6742" s="58" t="s">
        <v>175</v>
      </c>
      <c r="F6742" s="58" t="s">
        <v>149</v>
      </c>
      <c r="G6742" s="59">
        <v>27</v>
      </c>
      <c r="H6742" s="145"/>
      <c r="I6742" s="144">
        <v>27</v>
      </c>
      <c r="J6742" s="146">
        <f t="shared" si="82"/>
        <v>0</v>
      </c>
    </row>
    <row r="6743" spans="1:10" x14ac:dyDescent="0.3">
      <c r="A6743" s="58">
        <v>2014</v>
      </c>
      <c r="B6743" s="58" t="s">
        <v>99</v>
      </c>
      <c r="C6743" s="58" t="str">
        <f>VLOOKUP(B6743,lookup!A:C,3,FALSE)</f>
        <v>Non Metropolitan Fire Authorities</v>
      </c>
      <c r="D6743" s="58" t="str">
        <f>VLOOKUP(B6743,lookup!A:D,4,FALSE)</f>
        <v>E31000030</v>
      </c>
      <c r="E6743" s="58" t="s">
        <v>177</v>
      </c>
      <c r="F6743" s="58" t="s">
        <v>149</v>
      </c>
      <c r="G6743" s="59">
        <v>0</v>
      </c>
      <c r="H6743" s="145"/>
      <c r="I6743" s="144">
        <v>0</v>
      </c>
      <c r="J6743" s="146">
        <f t="shared" si="82"/>
        <v>0</v>
      </c>
    </row>
    <row r="6744" spans="1:10" x14ac:dyDescent="0.3">
      <c r="A6744" s="58">
        <v>2014</v>
      </c>
      <c r="B6744" s="58" t="s">
        <v>99</v>
      </c>
      <c r="C6744" s="58" t="str">
        <f>VLOOKUP(B6744,lookup!A:C,3,FALSE)</f>
        <v>Non Metropolitan Fire Authorities</v>
      </c>
      <c r="D6744" s="58" t="str">
        <f>VLOOKUP(B6744,lookup!A:D,4,FALSE)</f>
        <v>E31000030</v>
      </c>
      <c r="E6744" s="58" t="s">
        <v>178</v>
      </c>
      <c r="F6744" s="58" t="s">
        <v>149</v>
      </c>
      <c r="G6744" s="59">
        <v>0</v>
      </c>
      <c r="H6744" s="145"/>
      <c r="I6744" s="144">
        <v>0</v>
      </c>
      <c r="J6744" s="146">
        <f t="shared" si="82"/>
        <v>0</v>
      </c>
    </row>
    <row r="6745" spans="1:10" x14ac:dyDescent="0.3">
      <c r="A6745" s="58">
        <v>2014</v>
      </c>
      <c r="B6745" s="58" t="s">
        <v>99</v>
      </c>
      <c r="C6745" s="58" t="str">
        <f>VLOOKUP(B6745,lookup!A:C,3,FALSE)</f>
        <v>Non Metropolitan Fire Authorities</v>
      </c>
      <c r="D6745" s="58" t="str">
        <f>VLOOKUP(B6745,lookup!A:D,4,FALSE)</f>
        <v>E31000030</v>
      </c>
      <c r="E6745" s="58" t="s">
        <v>179</v>
      </c>
      <c r="F6745" s="58" t="s">
        <v>149</v>
      </c>
      <c r="G6745" s="59">
        <v>0</v>
      </c>
      <c r="H6745" s="145"/>
      <c r="I6745" s="144">
        <v>0</v>
      </c>
      <c r="J6745" s="146">
        <f t="shared" si="82"/>
        <v>0</v>
      </c>
    </row>
    <row r="6746" spans="1:10" x14ac:dyDescent="0.3">
      <c r="A6746" s="58">
        <v>2014</v>
      </c>
      <c r="B6746" s="58" t="s">
        <v>99</v>
      </c>
      <c r="C6746" s="58" t="str">
        <f>VLOOKUP(B6746,lookup!A:C,3,FALSE)</f>
        <v>Non Metropolitan Fire Authorities</v>
      </c>
      <c r="D6746" s="58" t="str">
        <f>VLOOKUP(B6746,lookup!A:D,4,FALSE)</f>
        <v>E31000030</v>
      </c>
      <c r="E6746" s="32" t="s">
        <v>1087</v>
      </c>
      <c r="F6746" s="58" t="s">
        <v>149</v>
      </c>
      <c r="G6746" s="59">
        <v>0</v>
      </c>
      <c r="H6746" s="145"/>
      <c r="I6746" s="144">
        <v>0</v>
      </c>
      <c r="J6746" s="146">
        <f t="shared" si="82"/>
        <v>0</v>
      </c>
    </row>
    <row r="6747" spans="1:10" x14ac:dyDescent="0.3">
      <c r="A6747" s="58">
        <v>2014</v>
      </c>
      <c r="B6747" s="58" t="s">
        <v>99</v>
      </c>
      <c r="C6747" s="58" t="str">
        <f>VLOOKUP(B6747,lookup!A:C,3,FALSE)</f>
        <v>Non Metropolitan Fire Authorities</v>
      </c>
      <c r="D6747" s="58" t="str">
        <f>VLOOKUP(B6747,lookup!A:D,4,FALSE)</f>
        <v>E31000030</v>
      </c>
      <c r="E6747" s="58" t="s">
        <v>176</v>
      </c>
      <c r="F6747" s="58" t="s">
        <v>149</v>
      </c>
      <c r="G6747" s="59">
        <v>0</v>
      </c>
      <c r="H6747" s="145"/>
      <c r="I6747" s="144">
        <v>0</v>
      </c>
      <c r="J6747" s="146">
        <f t="shared" si="82"/>
        <v>0</v>
      </c>
    </row>
    <row r="6748" spans="1:10" x14ac:dyDescent="0.3">
      <c r="A6748" s="58">
        <v>2014</v>
      </c>
      <c r="B6748" s="58" t="s">
        <v>99</v>
      </c>
      <c r="C6748" s="58" t="str">
        <f>VLOOKUP(B6748,lookup!A:C,3,FALSE)</f>
        <v>Non Metropolitan Fire Authorities</v>
      </c>
      <c r="D6748" s="58" t="str">
        <f>VLOOKUP(B6748,lookup!A:D,4,FALSE)</f>
        <v>E31000030</v>
      </c>
      <c r="E6748" s="58" t="s">
        <v>175</v>
      </c>
      <c r="F6748" s="58" t="s">
        <v>150</v>
      </c>
      <c r="G6748" s="59">
        <v>155</v>
      </c>
      <c r="H6748" s="145"/>
      <c r="I6748" s="144">
        <v>155</v>
      </c>
      <c r="J6748" s="146">
        <f t="shared" si="82"/>
        <v>0</v>
      </c>
    </row>
    <row r="6749" spans="1:10" x14ac:dyDescent="0.3">
      <c r="A6749" s="58">
        <v>2014</v>
      </c>
      <c r="B6749" s="58" t="s">
        <v>99</v>
      </c>
      <c r="C6749" s="58" t="str">
        <f>VLOOKUP(B6749,lookup!A:C,3,FALSE)</f>
        <v>Non Metropolitan Fire Authorities</v>
      </c>
      <c r="D6749" s="58" t="str">
        <f>VLOOKUP(B6749,lookup!A:D,4,FALSE)</f>
        <v>E31000030</v>
      </c>
      <c r="E6749" s="58" t="s">
        <v>177</v>
      </c>
      <c r="F6749" s="58" t="s">
        <v>150</v>
      </c>
      <c r="G6749" s="59">
        <v>1</v>
      </c>
      <c r="H6749" s="145"/>
      <c r="I6749" s="144">
        <v>1</v>
      </c>
      <c r="J6749" s="146">
        <f t="shared" si="82"/>
        <v>0</v>
      </c>
    </row>
    <row r="6750" spans="1:10" x14ac:dyDescent="0.3">
      <c r="A6750" s="58">
        <v>2014</v>
      </c>
      <c r="B6750" s="58" t="s">
        <v>99</v>
      </c>
      <c r="C6750" s="58" t="str">
        <f>VLOOKUP(B6750,lookup!A:C,3,FALSE)</f>
        <v>Non Metropolitan Fire Authorities</v>
      </c>
      <c r="D6750" s="58" t="str">
        <f>VLOOKUP(B6750,lookup!A:D,4,FALSE)</f>
        <v>E31000030</v>
      </c>
      <c r="E6750" s="58" t="s">
        <v>178</v>
      </c>
      <c r="F6750" s="58" t="s">
        <v>150</v>
      </c>
      <c r="G6750" s="59">
        <v>5</v>
      </c>
      <c r="H6750" s="145"/>
      <c r="I6750" s="144">
        <v>5</v>
      </c>
      <c r="J6750" s="146">
        <f t="shared" si="82"/>
        <v>0</v>
      </c>
    </row>
    <row r="6751" spans="1:10" x14ac:dyDescent="0.3">
      <c r="A6751" s="58">
        <v>2014</v>
      </c>
      <c r="B6751" s="58" t="s">
        <v>99</v>
      </c>
      <c r="C6751" s="58" t="str">
        <f>VLOOKUP(B6751,lookup!A:C,3,FALSE)</f>
        <v>Non Metropolitan Fire Authorities</v>
      </c>
      <c r="D6751" s="58" t="str">
        <f>VLOOKUP(B6751,lookup!A:D,4,FALSE)</f>
        <v>E31000030</v>
      </c>
      <c r="E6751" s="58" t="s">
        <v>179</v>
      </c>
      <c r="F6751" s="58" t="s">
        <v>150</v>
      </c>
      <c r="G6751" s="59">
        <v>2</v>
      </c>
      <c r="H6751" s="145"/>
      <c r="I6751" s="144">
        <v>2</v>
      </c>
      <c r="J6751" s="146">
        <f t="shared" si="82"/>
        <v>0</v>
      </c>
    </row>
    <row r="6752" spans="1:10" x14ac:dyDescent="0.3">
      <c r="A6752" s="58">
        <v>2014</v>
      </c>
      <c r="B6752" s="58" t="s">
        <v>99</v>
      </c>
      <c r="C6752" s="58" t="str">
        <f>VLOOKUP(B6752,lookup!A:C,3,FALSE)</f>
        <v>Non Metropolitan Fire Authorities</v>
      </c>
      <c r="D6752" s="58" t="str">
        <f>VLOOKUP(B6752,lookup!A:D,4,FALSE)</f>
        <v>E31000030</v>
      </c>
      <c r="E6752" s="32" t="s">
        <v>1087</v>
      </c>
      <c r="F6752" s="58" t="s">
        <v>150</v>
      </c>
      <c r="G6752" s="59">
        <v>1</v>
      </c>
      <c r="H6752" s="145"/>
      <c r="I6752" s="144">
        <v>1</v>
      </c>
      <c r="J6752" s="146">
        <f t="shared" si="82"/>
        <v>0</v>
      </c>
    </row>
    <row r="6753" spans="1:10" x14ac:dyDescent="0.3">
      <c r="A6753" s="58">
        <v>2014</v>
      </c>
      <c r="B6753" s="58" t="s">
        <v>99</v>
      </c>
      <c r="C6753" s="58" t="str">
        <f>VLOOKUP(B6753,lookup!A:C,3,FALSE)</f>
        <v>Non Metropolitan Fire Authorities</v>
      </c>
      <c r="D6753" s="58" t="str">
        <f>VLOOKUP(B6753,lookup!A:D,4,FALSE)</f>
        <v>E31000030</v>
      </c>
      <c r="E6753" s="58" t="s">
        <v>176</v>
      </c>
      <c r="F6753" s="58" t="s">
        <v>150</v>
      </c>
      <c r="G6753" s="59">
        <v>11</v>
      </c>
      <c r="H6753" s="145"/>
      <c r="I6753" s="144">
        <v>11</v>
      </c>
      <c r="J6753" s="146">
        <f t="shared" si="82"/>
        <v>0</v>
      </c>
    </row>
    <row r="6754" spans="1:10" x14ac:dyDescent="0.3">
      <c r="A6754" s="58">
        <v>2014</v>
      </c>
      <c r="B6754" s="58" t="s">
        <v>102</v>
      </c>
      <c r="C6754" s="58" t="str">
        <f>VLOOKUP(B6754,lookup!A:C,3,FALSE)</f>
        <v>Non Metropolitan Fire Authorities</v>
      </c>
      <c r="D6754" s="58" t="str">
        <f>VLOOKUP(B6754,lookup!A:D,4,FALSE)</f>
        <v>E31000031</v>
      </c>
      <c r="E6754" s="58" t="s">
        <v>175</v>
      </c>
      <c r="F6754" s="58" t="s">
        <v>157</v>
      </c>
      <c r="G6754" s="59">
        <v>240</v>
      </c>
      <c r="H6754" s="145"/>
      <c r="I6754" s="144">
        <v>240</v>
      </c>
      <c r="J6754" s="146">
        <f t="shared" si="82"/>
        <v>0</v>
      </c>
    </row>
    <row r="6755" spans="1:10" x14ac:dyDescent="0.3">
      <c r="A6755" s="58">
        <v>2014</v>
      </c>
      <c r="B6755" s="58" t="s">
        <v>102</v>
      </c>
      <c r="C6755" s="58" t="str">
        <f>VLOOKUP(B6755,lookup!A:C,3,FALSE)</f>
        <v>Non Metropolitan Fire Authorities</v>
      </c>
      <c r="D6755" s="58" t="str">
        <f>VLOOKUP(B6755,lookup!A:D,4,FALSE)</f>
        <v>E31000031</v>
      </c>
      <c r="E6755" s="58" t="s">
        <v>177</v>
      </c>
      <c r="F6755" s="58" t="s">
        <v>157</v>
      </c>
      <c r="G6755" s="59">
        <v>2</v>
      </c>
      <c r="H6755" s="145"/>
      <c r="I6755" s="144">
        <v>2</v>
      </c>
      <c r="J6755" s="146">
        <f t="shared" si="82"/>
        <v>0</v>
      </c>
    </row>
    <row r="6756" spans="1:10" x14ac:dyDescent="0.3">
      <c r="A6756" s="58">
        <v>2014</v>
      </c>
      <c r="B6756" s="58" t="s">
        <v>102</v>
      </c>
      <c r="C6756" s="58" t="str">
        <f>VLOOKUP(B6756,lookup!A:C,3,FALSE)</f>
        <v>Non Metropolitan Fire Authorities</v>
      </c>
      <c r="D6756" s="58" t="str">
        <f>VLOOKUP(B6756,lookup!A:D,4,FALSE)</f>
        <v>E31000031</v>
      </c>
      <c r="E6756" s="58" t="s">
        <v>178</v>
      </c>
      <c r="F6756" s="58" t="s">
        <v>157</v>
      </c>
      <c r="G6756" s="59">
        <v>0</v>
      </c>
      <c r="H6756" s="145"/>
      <c r="I6756" s="144">
        <v>0</v>
      </c>
      <c r="J6756" s="146">
        <f t="shared" si="82"/>
        <v>0</v>
      </c>
    </row>
    <row r="6757" spans="1:10" x14ac:dyDescent="0.3">
      <c r="A6757" s="58">
        <v>2014</v>
      </c>
      <c r="B6757" s="58" t="s">
        <v>102</v>
      </c>
      <c r="C6757" s="58" t="str">
        <f>VLOOKUP(B6757,lookup!A:C,3,FALSE)</f>
        <v>Non Metropolitan Fire Authorities</v>
      </c>
      <c r="D6757" s="58" t="str">
        <f>VLOOKUP(B6757,lookup!A:D,4,FALSE)</f>
        <v>E31000031</v>
      </c>
      <c r="E6757" s="58" t="s">
        <v>179</v>
      </c>
      <c r="F6757" s="58" t="s">
        <v>157</v>
      </c>
      <c r="G6757" s="59">
        <v>1</v>
      </c>
      <c r="H6757" s="145"/>
      <c r="I6757" s="144">
        <v>1</v>
      </c>
      <c r="J6757" s="146">
        <f t="shared" si="82"/>
        <v>0</v>
      </c>
    </row>
    <row r="6758" spans="1:10" x14ac:dyDescent="0.3">
      <c r="A6758" s="58">
        <v>2014</v>
      </c>
      <c r="B6758" s="58" t="s">
        <v>102</v>
      </c>
      <c r="C6758" s="58" t="str">
        <f>VLOOKUP(B6758,lookup!A:C,3,FALSE)</f>
        <v>Non Metropolitan Fire Authorities</v>
      </c>
      <c r="D6758" s="58" t="str">
        <f>VLOOKUP(B6758,lookup!A:D,4,FALSE)</f>
        <v>E31000031</v>
      </c>
      <c r="E6758" s="32" t="s">
        <v>1087</v>
      </c>
      <c r="F6758" s="58" t="s">
        <v>157</v>
      </c>
      <c r="G6758" s="59">
        <v>0</v>
      </c>
      <c r="H6758" s="145"/>
      <c r="I6758" s="144">
        <v>0</v>
      </c>
      <c r="J6758" s="146">
        <f t="shared" si="82"/>
        <v>0</v>
      </c>
    </row>
    <row r="6759" spans="1:10" x14ac:dyDescent="0.3">
      <c r="A6759" s="58">
        <v>2014</v>
      </c>
      <c r="B6759" s="58" t="s">
        <v>102</v>
      </c>
      <c r="C6759" s="58" t="str">
        <f>VLOOKUP(B6759,lookup!A:C,3,FALSE)</f>
        <v>Non Metropolitan Fire Authorities</v>
      </c>
      <c r="D6759" s="58" t="str">
        <f>VLOOKUP(B6759,lookup!A:D,4,FALSE)</f>
        <v>E31000031</v>
      </c>
      <c r="E6759" s="58" t="s">
        <v>176</v>
      </c>
      <c r="F6759" s="58" t="s">
        <v>157</v>
      </c>
      <c r="G6759" s="59">
        <v>3</v>
      </c>
      <c r="H6759" s="145"/>
      <c r="I6759" s="144">
        <v>3</v>
      </c>
      <c r="J6759" s="146">
        <f t="shared" si="82"/>
        <v>0</v>
      </c>
    </row>
    <row r="6760" spans="1:10" x14ac:dyDescent="0.3">
      <c r="A6760" s="58">
        <v>2014</v>
      </c>
      <c r="B6760" s="58" t="s">
        <v>102</v>
      </c>
      <c r="C6760" s="58" t="str">
        <f>VLOOKUP(B6760,lookup!A:C,3,FALSE)</f>
        <v>Non Metropolitan Fire Authorities</v>
      </c>
      <c r="D6760" s="58" t="str">
        <f>VLOOKUP(B6760,lookup!A:D,4,FALSE)</f>
        <v>E31000031</v>
      </c>
      <c r="E6760" s="58" t="s">
        <v>175</v>
      </c>
      <c r="F6760" s="58" t="s">
        <v>158</v>
      </c>
      <c r="G6760" s="59">
        <v>316</v>
      </c>
      <c r="H6760" s="145"/>
      <c r="I6760" s="144">
        <v>316</v>
      </c>
      <c r="J6760" s="146">
        <f t="shared" si="82"/>
        <v>0</v>
      </c>
    </row>
    <row r="6761" spans="1:10" x14ac:dyDescent="0.3">
      <c r="A6761" s="58">
        <v>2014</v>
      </c>
      <c r="B6761" s="58" t="s">
        <v>102</v>
      </c>
      <c r="C6761" s="58" t="str">
        <f>VLOOKUP(B6761,lookup!A:C,3,FALSE)</f>
        <v>Non Metropolitan Fire Authorities</v>
      </c>
      <c r="D6761" s="58" t="str">
        <f>VLOOKUP(B6761,lookup!A:D,4,FALSE)</f>
        <v>E31000031</v>
      </c>
      <c r="E6761" s="58" t="s">
        <v>177</v>
      </c>
      <c r="F6761" s="58" t="s">
        <v>158</v>
      </c>
      <c r="G6761" s="59">
        <v>1</v>
      </c>
      <c r="H6761" s="145"/>
      <c r="I6761" s="144">
        <v>1</v>
      </c>
      <c r="J6761" s="146">
        <f t="shared" si="82"/>
        <v>0</v>
      </c>
    </row>
    <row r="6762" spans="1:10" x14ac:dyDescent="0.3">
      <c r="A6762" s="58">
        <v>2014</v>
      </c>
      <c r="B6762" s="58" t="s">
        <v>102</v>
      </c>
      <c r="C6762" s="58" t="str">
        <f>VLOOKUP(B6762,lookup!A:C,3,FALSE)</f>
        <v>Non Metropolitan Fire Authorities</v>
      </c>
      <c r="D6762" s="58" t="str">
        <f>VLOOKUP(B6762,lookup!A:D,4,FALSE)</f>
        <v>E31000031</v>
      </c>
      <c r="E6762" s="58" t="s">
        <v>178</v>
      </c>
      <c r="F6762" s="58" t="s">
        <v>158</v>
      </c>
      <c r="G6762" s="59">
        <v>3</v>
      </c>
      <c r="H6762" s="145"/>
      <c r="I6762" s="144">
        <v>3</v>
      </c>
      <c r="J6762" s="146">
        <f t="shared" si="82"/>
        <v>0</v>
      </c>
    </row>
    <row r="6763" spans="1:10" x14ac:dyDescent="0.3">
      <c r="A6763" s="58">
        <v>2014</v>
      </c>
      <c r="B6763" s="58" t="s">
        <v>102</v>
      </c>
      <c r="C6763" s="58" t="str">
        <f>VLOOKUP(B6763,lookup!A:C,3,FALSE)</f>
        <v>Non Metropolitan Fire Authorities</v>
      </c>
      <c r="D6763" s="58" t="str">
        <f>VLOOKUP(B6763,lookup!A:D,4,FALSE)</f>
        <v>E31000031</v>
      </c>
      <c r="E6763" s="58" t="s">
        <v>179</v>
      </c>
      <c r="F6763" s="58" t="s">
        <v>158</v>
      </c>
      <c r="G6763" s="59">
        <v>0</v>
      </c>
      <c r="H6763" s="145"/>
      <c r="I6763" s="144">
        <v>0</v>
      </c>
      <c r="J6763" s="146">
        <f t="shared" si="82"/>
        <v>0</v>
      </c>
    </row>
    <row r="6764" spans="1:10" x14ac:dyDescent="0.3">
      <c r="A6764" s="58">
        <v>2014</v>
      </c>
      <c r="B6764" s="58" t="s">
        <v>102</v>
      </c>
      <c r="C6764" s="58" t="str">
        <f>VLOOKUP(B6764,lookup!A:C,3,FALSE)</f>
        <v>Non Metropolitan Fire Authorities</v>
      </c>
      <c r="D6764" s="58" t="str">
        <f>VLOOKUP(B6764,lookup!A:D,4,FALSE)</f>
        <v>E31000031</v>
      </c>
      <c r="E6764" s="32" t="s">
        <v>1087</v>
      </c>
      <c r="F6764" s="58" t="s">
        <v>158</v>
      </c>
      <c r="G6764" s="59">
        <v>1</v>
      </c>
      <c r="H6764" s="145"/>
      <c r="I6764" s="144">
        <v>1</v>
      </c>
      <c r="J6764" s="146">
        <f t="shared" si="82"/>
        <v>0</v>
      </c>
    </row>
    <row r="6765" spans="1:10" x14ac:dyDescent="0.3">
      <c r="A6765" s="58">
        <v>2014</v>
      </c>
      <c r="B6765" s="58" t="s">
        <v>102</v>
      </c>
      <c r="C6765" s="58" t="str">
        <f>VLOOKUP(B6765,lookup!A:C,3,FALSE)</f>
        <v>Non Metropolitan Fire Authorities</v>
      </c>
      <c r="D6765" s="58" t="str">
        <f>VLOOKUP(B6765,lookup!A:D,4,FALSE)</f>
        <v>E31000031</v>
      </c>
      <c r="E6765" s="58" t="s">
        <v>176</v>
      </c>
      <c r="F6765" s="58" t="s">
        <v>158</v>
      </c>
      <c r="G6765" s="59">
        <v>13</v>
      </c>
      <c r="H6765" s="145"/>
      <c r="I6765" s="144">
        <v>13</v>
      </c>
      <c r="J6765" s="146">
        <f t="shared" si="82"/>
        <v>0</v>
      </c>
    </row>
    <row r="6766" spans="1:10" x14ac:dyDescent="0.3">
      <c r="A6766" s="58">
        <v>2014</v>
      </c>
      <c r="B6766" s="58" t="s">
        <v>102</v>
      </c>
      <c r="C6766" s="58" t="str">
        <f>VLOOKUP(B6766,lookup!A:C,3,FALSE)</f>
        <v>Non Metropolitan Fire Authorities</v>
      </c>
      <c r="D6766" s="58" t="str">
        <f>VLOOKUP(B6766,lookup!A:D,4,FALSE)</f>
        <v>E31000031</v>
      </c>
      <c r="E6766" s="58" t="s">
        <v>175</v>
      </c>
      <c r="F6766" s="58" t="s">
        <v>149</v>
      </c>
      <c r="G6766" s="59">
        <v>19</v>
      </c>
      <c r="H6766" s="145"/>
      <c r="I6766" s="144">
        <v>19</v>
      </c>
      <c r="J6766" s="146">
        <f t="shared" si="82"/>
        <v>0</v>
      </c>
    </row>
    <row r="6767" spans="1:10" x14ac:dyDescent="0.3">
      <c r="A6767" s="58">
        <v>2014</v>
      </c>
      <c r="B6767" s="58" t="s">
        <v>102</v>
      </c>
      <c r="C6767" s="58" t="str">
        <f>VLOOKUP(B6767,lookup!A:C,3,FALSE)</f>
        <v>Non Metropolitan Fire Authorities</v>
      </c>
      <c r="D6767" s="58" t="str">
        <f>VLOOKUP(B6767,lookup!A:D,4,FALSE)</f>
        <v>E31000031</v>
      </c>
      <c r="E6767" s="58" t="s">
        <v>177</v>
      </c>
      <c r="F6767" s="58" t="s">
        <v>149</v>
      </c>
      <c r="G6767" s="59">
        <v>1</v>
      </c>
      <c r="H6767" s="145"/>
      <c r="I6767" s="144">
        <v>1</v>
      </c>
      <c r="J6767" s="146">
        <f t="shared" si="82"/>
        <v>0</v>
      </c>
    </row>
    <row r="6768" spans="1:10" x14ac:dyDescent="0.3">
      <c r="A6768" s="58">
        <v>2014</v>
      </c>
      <c r="B6768" s="58" t="s">
        <v>102</v>
      </c>
      <c r="C6768" s="58" t="str">
        <f>VLOOKUP(B6768,lookup!A:C,3,FALSE)</f>
        <v>Non Metropolitan Fire Authorities</v>
      </c>
      <c r="D6768" s="58" t="str">
        <f>VLOOKUP(B6768,lookup!A:D,4,FALSE)</f>
        <v>E31000031</v>
      </c>
      <c r="E6768" s="58" t="s">
        <v>178</v>
      </c>
      <c r="F6768" s="58" t="s">
        <v>149</v>
      </c>
      <c r="G6768" s="59">
        <v>0</v>
      </c>
      <c r="H6768" s="145"/>
      <c r="I6768" s="144">
        <v>0</v>
      </c>
      <c r="J6768" s="146">
        <f t="shared" si="82"/>
        <v>0</v>
      </c>
    </row>
    <row r="6769" spans="1:10" x14ac:dyDescent="0.3">
      <c r="A6769" s="58">
        <v>2014</v>
      </c>
      <c r="B6769" s="58" t="s">
        <v>102</v>
      </c>
      <c r="C6769" s="58" t="str">
        <f>VLOOKUP(B6769,lookup!A:C,3,FALSE)</f>
        <v>Non Metropolitan Fire Authorities</v>
      </c>
      <c r="D6769" s="58" t="str">
        <f>VLOOKUP(B6769,lookup!A:D,4,FALSE)</f>
        <v>E31000031</v>
      </c>
      <c r="E6769" s="58" t="s">
        <v>179</v>
      </c>
      <c r="F6769" s="58" t="s">
        <v>149</v>
      </c>
      <c r="G6769" s="59">
        <v>0</v>
      </c>
      <c r="H6769" s="145"/>
      <c r="I6769" s="144">
        <v>0</v>
      </c>
      <c r="J6769" s="146">
        <f t="shared" si="82"/>
        <v>0</v>
      </c>
    </row>
    <row r="6770" spans="1:10" x14ac:dyDescent="0.3">
      <c r="A6770" s="58">
        <v>2014</v>
      </c>
      <c r="B6770" s="58" t="s">
        <v>102</v>
      </c>
      <c r="C6770" s="58" t="str">
        <f>VLOOKUP(B6770,lookup!A:C,3,FALSE)</f>
        <v>Non Metropolitan Fire Authorities</v>
      </c>
      <c r="D6770" s="58" t="str">
        <f>VLOOKUP(B6770,lookup!A:D,4,FALSE)</f>
        <v>E31000031</v>
      </c>
      <c r="E6770" s="32" t="s">
        <v>1087</v>
      </c>
      <c r="F6770" s="58" t="s">
        <v>149</v>
      </c>
      <c r="G6770" s="59">
        <v>0</v>
      </c>
      <c r="H6770" s="145"/>
      <c r="I6770" s="144">
        <v>0</v>
      </c>
      <c r="J6770" s="146">
        <f t="shared" si="82"/>
        <v>0</v>
      </c>
    </row>
    <row r="6771" spans="1:10" x14ac:dyDescent="0.3">
      <c r="A6771" s="58">
        <v>2014</v>
      </c>
      <c r="B6771" s="58" t="s">
        <v>102</v>
      </c>
      <c r="C6771" s="58" t="str">
        <f>VLOOKUP(B6771,lookup!A:C,3,FALSE)</f>
        <v>Non Metropolitan Fire Authorities</v>
      </c>
      <c r="D6771" s="58" t="str">
        <f>VLOOKUP(B6771,lookup!A:D,4,FALSE)</f>
        <v>E31000031</v>
      </c>
      <c r="E6771" s="58" t="s">
        <v>176</v>
      </c>
      <c r="F6771" s="58" t="s">
        <v>149</v>
      </c>
      <c r="G6771" s="59">
        <v>2</v>
      </c>
      <c r="H6771" s="145"/>
      <c r="I6771" s="144">
        <v>2</v>
      </c>
      <c r="J6771" s="146">
        <f t="shared" si="82"/>
        <v>0</v>
      </c>
    </row>
    <row r="6772" spans="1:10" x14ac:dyDescent="0.3">
      <c r="A6772" s="58">
        <v>2014</v>
      </c>
      <c r="B6772" s="58" t="s">
        <v>102</v>
      </c>
      <c r="C6772" s="58" t="str">
        <f>VLOOKUP(B6772,lookup!A:C,3,FALSE)</f>
        <v>Non Metropolitan Fire Authorities</v>
      </c>
      <c r="D6772" s="58" t="str">
        <f>VLOOKUP(B6772,lookup!A:D,4,FALSE)</f>
        <v>E31000031</v>
      </c>
      <c r="E6772" s="58" t="s">
        <v>175</v>
      </c>
      <c r="F6772" s="58" t="s">
        <v>150</v>
      </c>
      <c r="G6772" s="59">
        <v>73</v>
      </c>
      <c r="H6772" s="145"/>
      <c r="I6772" s="144">
        <v>73</v>
      </c>
      <c r="J6772" s="146">
        <f t="shared" si="82"/>
        <v>0</v>
      </c>
    </row>
    <row r="6773" spans="1:10" x14ac:dyDescent="0.3">
      <c r="A6773" s="58">
        <v>2014</v>
      </c>
      <c r="B6773" s="58" t="s">
        <v>102</v>
      </c>
      <c r="C6773" s="58" t="str">
        <f>VLOOKUP(B6773,lookup!A:C,3,FALSE)</f>
        <v>Non Metropolitan Fire Authorities</v>
      </c>
      <c r="D6773" s="58" t="str">
        <f>VLOOKUP(B6773,lookup!A:D,4,FALSE)</f>
        <v>E31000031</v>
      </c>
      <c r="E6773" s="58" t="s">
        <v>177</v>
      </c>
      <c r="F6773" s="58" t="s">
        <v>150</v>
      </c>
      <c r="G6773" s="59">
        <v>0</v>
      </c>
      <c r="H6773" s="145"/>
      <c r="I6773" s="144">
        <v>0</v>
      </c>
      <c r="J6773" s="146">
        <f t="shared" si="82"/>
        <v>0</v>
      </c>
    </row>
    <row r="6774" spans="1:10" x14ac:dyDescent="0.3">
      <c r="A6774" s="58">
        <v>2014</v>
      </c>
      <c r="B6774" s="58" t="s">
        <v>102</v>
      </c>
      <c r="C6774" s="58" t="str">
        <f>VLOOKUP(B6774,lookup!A:C,3,FALSE)</f>
        <v>Non Metropolitan Fire Authorities</v>
      </c>
      <c r="D6774" s="58" t="str">
        <f>VLOOKUP(B6774,lookup!A:D,4,FALSE)</f>
        <v>E31000031</v>
      </c>
      <c r="E6774" s="58" t="s">
        <v>178</v>
      </c>
      <c r="F6774" s="58" t="s">
        <v>150</v>
      </c>
      <c r="G6774" s="59">
        <v>1</v>
      </c>
      <c r="H6774" s="145"/>
      <c r="I6774" s="144">
        <v>1</v>
      </c>
      <c r="J6774" s="146">
        <f t="shared" si="82"/>
        <v>0</v>
      </c>
    </row>
    <row r="6775" spans="1:10" x14ac:dyDescent="0.3">
      <c r="A6775" s="58">
        <v>2014</v>
      </c>
      <c r="B6775" s="58" t="s">
        <v>102</v>
      </c>
      <c r="C6775" s="58" t="str">
        <f>VLOOKUP(B6775,lookup!A:C,3,FALSE)</f>
        <v>Non Metropolitan Fire Authorities</v>
      </c>
      <c r="D6775" s="58" t="str">
        <f>VLOOKUP(B6775,lookup!A:D,4,FALSE)</f>
        <v>E31000031</v>
      </c>
      <c r="E6775" s="58" t="s">
        <v>179</v>
      </c>
      <c r="F6775" s="58" t="s">
        <v>150</v>
      </c>
      <c r="G6775" s="59">
        <v>1</v>
      </c>
      <c r="H6775" s="145"/>
      <c r="I6775" s="144">
        <v>1</v>
      </c>
      <c r="J6775" s="146">
        <f t="shared" si="82"/>
        <v>0</v>
      </c>
    </row>
    <row r="6776" spans="1:10" x14ac:dyDescent="0.3">
      <c r="A6776" s="58">
        <v>2014</v>
      </c>
      <c r="B6776" s="58" t="s">
        <v>102</v>
      </c>
      <c r="C6776" s="58" t="str">
        <f>VLOOKUP(B6776,lookup!A:C,3,FALSE)</f>
        <v>Non Metropolitan Fire Authorities</v>
      </c>
      <c r="D6776" s="58" t="str">
        <f>VLOOKUP(B6776,lookup!A:D,4,FALSE)</f>
        <v>E31000031</v>
      </c>
      <c r="E6776" s="32" t="s">
        <v>1087</v>
      </c>
      <c r="F6776" s="58" t="s">
        <v>150</v>
      </c>
      <c r="G6776" s="59">
        <v>0</v>
      </c>
      <c r="H6776" s="145"/>
      <c r="I6776" s="144">
        <v>0</v>
      </c>
      <c r="J6776" s="146">
        <f t="shared" si="82"/>
        <v>0</v>
      </c>
    </row>
    <row r="6777" spans="1:10" x14ac:dyDescent="0.3">
      <c r="A6777" s="58">
        <v>2014</v>
      </c>
      <c r="B6777" s="58" t="s">
        <v>102</v>
      </c>
      <c r="C6777" s="58" t="str">
        <f>VLOOKUP(B6777,lookup!A:C,3,FALSE)</f>
        <v>Non Metropolitan Fire Authorities</v>
      </c>
      <c r="D6777" s="58" t="str">
        <f>VLOOKUP(B6777,lookup!A:D,4,FALSE)</f>
        <v>E31000031</v>
      </c>
      <c r="E6777" s="58" t="s">
        <v>176</v>
      </c>
      <c r="F6777" s="58" t="s">
        <v>150</v>
      </c>
      <c r="G6777" s="59">
        <v>4</v>
      </c>
      <c r="H6777" s="145"/>
      <c r="I6777" s="144">
        <v>4</v>
      </c>
      <c r="J6777" s="146">
        <f t="shared" si="82"/>
        <v>0</v>
      </c>
    </row>
    <row r="6778" spans="1:10" x14ac:dyDescent="0.3">
      <c r="A6778" s="58">
        <v>2014</v>
      </c>
      <c r="B6778" s="58" t="s">
        <v>105</v>
      </c>
      <c r="C6778" s="58" t="str">
        <f>VLOOKUP(B6778,lookup!A:C,3,FALSE)</f>
        <v>Non Metropolitan Fire Authorities</v>
      </c>
      <c r="D6778" s="58" t="str">
        <f>VLOOKUP(B6778,lookup!A:D,4,FALSE)</f>
        <v>E31000032</v>
      </c>
      <c r="E6778" s="58" t="s">
        <v>175</v>
      </c>
      <c r="F6778" s="58" t="s">
        <v>157</v>
      </c>
      <c r="G6778" s="59">
        <v>140</v>
      </c>
      <c r="H6778" s="145"/>
      <c r="I6778" s="144">
        <v>140</v>
      </c>
      <c r="J6778" s="146">
        <f t="shared" si="82"/>
        <v>0</v>
      </c>
    </row>
    <row r="6779" spans="1:10" x14ac:dyDescent="0.3">
      <c r="A6779" s="58">
        <v>2014</v>
      </c>
      <c r="B6779" s="58" t="s">
        <v>105</v>
      </c>
      <c r="C6779" s="58" t="str">
        <f>VLOOKUP(B6779,lookup!A:C,3,FALSE)</f>
        <v>Non Metropolitan Fire Authorities</v>
      </c>
      <c r="D6779" s="58" t="str">
        <f>VLOOKUP(B6779,lookup!A:D,4,FALSE)</f>
        <v>E31000032</v>
      </c>
      <c r="E6779" s="58" t="s">
        <v>177</v>
      </c>
      <c r="F6779" s="58" t="s">
        <v>157</v>
      </c>
      <c r="G6779" s="59">
        <v>2</v>
      </c>
      <c r="H6779" s="145"/>
      <c r="I6779" s="144">
        <v>2</v>
      </c>
      <c r="J6779" s="146">
        <f t="shared" si="82"/>
        <v>0</v>
      </c>
    </row>
    <row r="6780" spans="1:10" x14ac:dyDescent="0.3">
      <c r="A6780" s="58">
        <v>2014</v>
      </c>
      <c r="B6780" s="58" t="s">
        <v>105</v>
      </c>
      <c r="C6780" s="58" t="str">
        <f>VLOOKUP(B6780,lookup!A:C,3,FALSE)</f>
        <v>Non Metropolitan Fire Authorities</v>
      </c>
      <c r="D6780" s="58" t="str">
        <f>VLOOKUP(B6780,lookup!A:D,4,FALSE)</f>
        <v>E31000032</v>
      </c>
      <c r="E6780" s="58" t="s">
        <v>178</v>
      </c>
      <c r="F6780" s="58" t="s">
        <v>157</v>
      </c>
      <c r="G6780" s="59">
        <v>0</v>
      </c>
      <c r="H6780" s="145"/>
      <c r="I6780" s="144">
        <v>0</v>
      </c>
      <c r="J6780" s="146">
        <f t="shared" si="82"/>
        <v>0</v>
      </c>
    </row>
    <row r="6781" spans="1:10" x14ac:dyDescent="0.3">
      <c r="A6781" s="58">
        <v>2014</v>
      </c>
      <c r="B6781" s="58" t="s">
        <v>105</v>
      </c>
      <c r="C6781" s="58" t="str">
        <f>VLOOKUP(B6781,lookup!A:C,3,FALSE)</f>
        <v>Non Metropolitan Fire Authorities</v>
      </c>
      <c r="D6781" s="58" t="str">
        <f>VLOOKUP(B6781,lookup!A:D,4,FALSE)</f>
        <v>E31000032</v>
      </c>
      <c r="E6781" s="58" t="s">
        <v>179</v>
      </c>
      <c r="F6781" s="58" t="s">
        <v>157</v>
      </c>
      <c r="G6781" s="59">
        <v>2</v>
      </c>
      <c r="H6781" s="145"/>
      <c r="I6781" s="144">
        <v>2</v>
      </c>
      <c r="J6781" s="146">
        <f t="shared" si="82"/>
        <v>0</v>
      </c>
    </row>
    <row r="6782" spans="1:10" x14ac:dyDescent="0.3">
      <c r="A6782" s="58">
        <v>2014</v>
      </c>
      <c r="B6782" s="58" t="s">
        <v>105</v>
      </c>
      <c r="C6782" s="58" t="str">
        <f>VLOOKUP(B6782,lookup!A:C,3,FALSE)</f>
        <v>Non Metropolitan Fire Authorities</v>
      </c>
      <c r="D6782" s="58" t="str">
        <f>VLOOKUP(B6782,lookup!A:D,4,FALSE)</f>
        <v>E31000032</v>
      </c>
      <c r="E6782" s="32" t="s">
        <v>1087</v>
      </c>
      <c r="F6782" s="58" t="s">
        <v>157</v>
      </c>
      <c r="G6782" s="59">
        <v>0</v>
      </c>
      <c r="H6782" s="145"/>
      <c r="I6782" s="144">
        <v>0</v>
      </c>
      <c r="J6782" s="146">
        <f t="shared" si="82"/>
        <v>0</v>
      </c>
    </row>
    <row r="6783" spans="1:10" x14ac:dyDescent="0.3">
      <c r="A6783" s="58">
        <v>2014</v>
      </c>
      <c r="B6783" s="58" t="s">
        <v>105</v>
      </c>
      <c r="C6783" s="58" t="str">
        <f>VLOOKUP(B6783,lookup!A:C,3,FALSE)</f>
        <v>Non Metropolitan Fire Authorities</v>
      </c>
      <c r="D6783" s="58" t="str">
        <f>VLOOKUP(B6783,lookup!A:D,4,FALSE)</f>
        <v>E31000032</v>
      </c>
      <c r="E6783" s="58" t="s">
        <v>176</v>
      </c>
      <c r="F6783" s="58" t="s">
        <v>157</v>
      </c>
      <c r="G6783" s="59">
        <v>34</v>
      </c>
      <c r="H6783" s="145"/>
      <c r="I6783" s="144">
        <v>34</v>
      </c>
      <c r="J6783" s="146">
        <f t="shared" si="82"/>
        <v>0</v>
      </c>
    </row>
    <row r="6784" spans="1:10" x14ac:dyDescent="0.3">
      <c r="A6784" s="58">
        <v>2014</v>
      </c>
      <c r="B6784" s="58" t="s">
        <v>105</v>
      </c>
      <c r="C6784" s="58" t="str">
        <f>VLOOKUP(B6784,lookup!A:C,3,FALSE)</f>
        <v>Non Metropolitan Fire Authorities</v>
      </c>
      <c r="D6784" s="58" t="str">
        <f>VLOOKUP(B6784,lookup!A:D,4,FALSE)</f>
        <v>E31000032</v>
      </c>
      <c r="E6784" s="58" t="s">
        <v>175</v>
      </c>
      <c r="F6784" s="58" t="s">
        <v>158</v>
      </c>
      <c r="G6784" s="59">
        <v>324</v>
      </c>
      <c r="H6784" s="145"/>
      <c r="I6784" s="144">
        <v>324</v>
      </c>
      <c r="J6784" s="146">
        <f t="shared" si="82"/>
        <v>0</v>
      </c>
    </row>
    <row r="6785" spans="1:10" x14ac:dyDescent="0.3">
      <c r="A6785" s="58">
        <v>2014</v>
      </c>
      <c r="B6785" s="58" t="s">
        <v>105</v>
      </c>
      <c r="C6785" s="58" t="str">
        <f>VLOOKUP(B6785,lookup!A:C,3,FALSE)</f>
        <v>Non Metropolitan Fire Authorities</v>
      </c>
      <c r="D6785" s="58" t="str">
        <f>VLOOKUP(B6785,lookup!A:D,4,FALSE)</f>
        <v>E31000032</v>
      </c>
      <c r="E6785" s="58" t="s">
        <v>177</v>
      </c>
      <c r="F6785" s="58" t="s">
        <v>158</v>
      </c>
      <c r="G6785" s="59">
        <v>0</v>
      </c>
      <c r="H6785" s="145"/>
      <c r="I6785" s="144">
        <v>0</v>
      </c>
      <c r="J6785" s="146">
        <f t="shared" si="82"/>
        <v>0</v>
      </c>
    </row>
    <row r="6786" spans="1:10" x14ac:dyDescent="0.3">
      <c r="A6786" s="58">
        <v>2014</v>
      </c>
      <c r="B6786" s="58" t="s">
        <v>105</v>
      </c>
      <c r="C6786" s="58" t="str">
        <f>VLOOKUP(B6786,lookup!A:C,3,FALSE)</f>
        <v>Non Metropolitan Fire Authorities</v>
      </c>
      <c r="D6786" s="58" t="str">
        <f>VLOOKUP(B6786,lookup!A:D,4,FALSE)</f>
        <v>E31000032</v>
      </c>
      <c r="E6786" s="58" t="s">
        <v>178</v>
      </c>
      <c r="F6786" s="58" t="s">
        <v>158</v>
      </c>
      <c r="G6786" s="59">
        <v>0</v>
      </c>
      <c r="H6786" s="145"/>
      <c r="I6786" s="144">
        <v>0</v>
      </c>
      <c r="J6786" s="146">
        <f t="shared" si="82"/>
        <v>0</v>
      </c>
    </row>
    <row r="6787" spans="1:10" x14ac:dyDescent="0.3">
      <c r="A6787" s="58">
        <v>2014</v>
      </c>
      <c r="B6787" s="58" t="s">
        <v>105</v>
      </c>
      <c r="C6787" s="58" t="str">
        <f>VLOOKUP(B6787,lookup!A:C,3,FALSE)</f>
        <v>Non Metropolitan Fire Authorities</v>
      </c>
      <c r="D6787" s="58" t="str">
        <f>VLOOKUP(B6787,lookup!A:D,4,FALSE)</f>
        <v>E31000032</v>
      </c>
      <c r="E6787" s="58" t="s">
        <v>179</v>
      </c>
      <c r="F6787" s="58" t="s">
        <v>158</v>
      </c>
      <c r="G6787" s="59">
        <v>0</v>
      </c>
      <c r="H6787" s="145"/>
      <c r="I6787" s="144">
        <v>0</v>
      </c>
      <c r="J6787" s="146">
        <f t="shared" ref="J6787:J6850" si="83">G6787-I6787</f>
        <v>0</v>
      </c>
    </row>
    <row r="6788" spans="1:10" x14ac:dyDescent="0.3">
      <c r="A6788" s="58">
        <v>2014</v>
      </c>
      <c r="B6788" s="58" t="s">
        <v>105</v>
      </c>
      <c r="C6788" s="58" t="str">
        <f>VLOOKUP(B6788,lookup!A:C,3,FALSE)</f>
        <v>Non Metropolitan Fire Authorities</v>
      </c>
      <c r="D6788" s="58" t="str">
        <f>VLOOKUP(B6788,lookup!A:D,4,FALSE)</f>
        <v>E31000032</v>
      </c>
      <c r="E6788" s="32" t="s">
        <v>1087</v>
      </c>
      <c r="F6788" s="58" t="s">
        <v>158</v>
      </c>
      <c r="G6788" s="59">
        <v>0</v>
      </c>
      <c r="H6788" s="145"/>
      <c r="I6788" s="144">
        <v>0</v>
      </c>
      <c r="J6788" s="146">
        <f t="shared" si="83"/>
        <v>0</v>
      </c>
    </row>
    <row r="6789" spans="1:10" x14ac:dyDescent="0.3">
      <c r="A6789" s="58">
        <v>2014</v>
      </c>
      <c r="B6789" s="58" t="s">
        <v>105</v>
      </c>
      <c r="C6789" s="58" t="str">
        <f>VLOOKUP(B6789,lookup!A:C,3,FALSE)</f>
        <v>Non Metropolitan Fire Authorities</v>
      </c>
      <c r="D6789" s="58" t="str">
        <f>VLOOKUP(B6789,lookup!A:D,4,FALSE)</f>
        <v>E31000032</v>
      </c>
      <c r="E6789" s="58" t="s">
        <v>176</v>
      </c>
      <c r="F6789" s="58" t="s">
        <v>158</v>
      </c>
      <c r="G6789" s="59">
        <v>1</v>
      </c>
      <c r="H6789" s="145"/>
      <c r="I6789" s="144">
        <v>1</v>
      </c>
      <c r="J6789" s="146">
        <f t="shared" si="83"/>
        <v>0</v>
      </c>
    </row>
    <row r="6790" spans="1:10" x14ac:dyDescent="0.3">
      <c r="A6790" s="58">
        <v>2014</v>
      </c>
      <c r="B6790" s="58" t="s">
        <v>105</v>
      </c>
      <c r="C6790" s="58" t="str">
        <f>VLOOKUP(B6790,lookup!A:C,3,FALSE)</f>
        <v>Non Metropolitan Fire Authorities</v>
      </c>
      <c r="D6790" s="58" t="str">
        <f>VLOOKUP(B6790,lookup!A:D,4,FALSE)</f>
        <v>E31000032</v>
      </c>
      <c r="E6790" s="58" t="s">
        <v>175</v>
      </c>
      <c r="F6790" s="58" t="s">
        <v>149</v>
      </c>
      <c r="G6790" s="59">
        <v>16</v>
      </c>
      <c r="H6790" s="145"/>
      <c r="I6790" s="144">
        <v>16</v>
      </c>
      <c r="J6790" s="146">
        <f t="shared" si="83"/>
        <v>0</v>
      </c>
    </row>
    <row r="6791" spans="1:10" x14ac:dyDescent="0.3">
      <c r="A6791" s="58">
        <v>2014</v>
      </c>
      <c r="B6791" s="58" t="s">
        <v>105</v>
      </c>
      <c r="C6791" s="58" t="str">
        <f>VLOOKUP(B6791,lookup!A:C,3,FALSE)</f>
        <v>Non Metropolitan Fire Authorities</v>
      </c>
      <c r="D6791" s="58" t="str">
        <f>VLOOKUP(B6791,lookup!A:D,4,FALSE)</f>
        <v>E31000032</v>
      </c>
      <c r="E6791" s="58" t="s">
        <v>177</v>
      </c>
      <c r="F6791" s="58" t="s">
        <v>149</v>
      </c>
      <c r="G6791" s="59">
        <v>0</v>
      </c>
      <c r="H6791" s="145"/>
      <c r="I6791" s="144">
        <v>0</v>
      </c>
      <c r="J6791" s="146">
        <f t="shared" si="83"/>
        <v>0</v>
      </c>
    </row>
    <row r="6792" spans="1:10" x14ac:dyDescent="0.3">
      <c r="A6792" s="58">
        <v>2014</v>
      </c>
      <c r="B6792" s="58" t="s">
        <v>105</v>
      </c>
      <c r="C6792" s="58" t="str">
        <f>VLOOKUP(B6792,lookup!A:C,3,FALSE)</f>
        <v>Non Metropolitan Fire Authorities</v>
      </c>
      <c r="D6792" s="58" t="str">
        <f>VLOOKUP(B6792,lookup!A:D,4,FALSE)</f>
        <v>E31000032</v>
      </c>
      <c r="E6792" s="58" t="s">
        <v>178</v>
      </c>
      <c r="F6792" s="58" t="s">
        <v>149</v>
      </c>
      <c r="G6792" s="59">
        <v>0</v>
      </c>
      <c r="H6792" s="145"/>
      <c r="I6792" s="144">
        <v>0</v>
      </c>
      <c r="J6792" s="146">
        <f t="shared" si="83"/>
        <v>0</v>
      </c>
    </row>
    <row r="6793" spans="1:10" x14ac:dyDescent="0.3">
      <c r="A6793" s="58">
        <v>2014</v>
      </c>
      <c r="B6793" s="58" t="s">
        <v>105</v>
      </c>
      <c r="C6793" s="58" t="str">
        <f>VLOOKUP(B6793,lookup!A:C,3,FALSE)</f>
        <v>Non Metropolitan Fire Authorities</v>
      </c>
      <c r="D6793" s="58" t="str">
        <f>VLOOKUP(B6793,lookup!A:D,4,FALSE)</f>
        <v>E31000032</v>
      </c>
      <c r="E6793" s="58" t="s">
        <v>179</v>
      </c>
      <c r="F6793" s="58" t="s">
        <v>149</v>
      </c>
      <c r="G6793" s="59">
        <v>0</v>
      </c>
      <c r="H6793" s="145"/>
      <c r="I6793" s="144">
        <v>0</v>
      </c>
      <c r="J6793" s="146">
        <f t="shared" si="83"/>
        <v>0</v>
      </c>
    </row>
    <row r="6794" spans="1:10" x14ac:dyDescent="0.3">
      <c r="A6794" s="58">
        <v>2014</v>
      </c>
      <c r="B6794" s="58" t="s">
        <v>105</v>
      </c>
      <c r="C6794" s="58" t="str">
        <f>VLOOKUP(B6794,lookup!A:C,3,FALSE)</f>
        <v>Non Metropolitan Fire Authorities</v>
      </c>
      <c r="D6794" s="58" t="str">
        <f>VLOOKUP(B6794,lookup!A:D,4,FALSE)</f>
        <v>E31000032</v>
      </c>
      <c r="E6794" s="32" t="s">
        <v>1087</v>
      </c>
      <c r="F6794" s="58" t="s">
        <v>149</v>
      </c>
      <c r="G6794" s="59">
        <v>0</v>
      </c>
      <c r="H6794" s="145"/>
      <c r="I6794" s="144">
        <v>0</v>
      </c>
      <c r="J6794" s="146">
        <f t="shared" si="83"/>
        <v>0</v>
      </c>
    </row>
    <row r="6795" spans="1:10" x14ac:dyDescent="0.3">
      <c r="A6795" s="58">
        <v>2014</v>
      </c>
      <c r="B6795" s="58" t="s">
        <v>105</v>
      </c>
      <c r="C6795" s="58" t="str">
        <f>VLOOKUP(B6795,lookup!A:C,3,FALSE)</f>
        <v>Non Metropolitan Fire Authorities</v>
      </c>
      <c r="D6795" s="58" t="str">
        <f>VLOOKUP(B6795,lookup!A:D,4,FALSE)</f>
        <v>E31000032</v>
      </c>
      <c r="E6795" s="58" t="s">
        <v>176</v>
      </c>
      <c r="F6795" s="58" t="s">
        <v>149</v>
      </c>
      <c r="G6795" s="59">
        <v>3</v>
      </c>
      <c r="H6795" s="145"/>
      <c r="I6795" s="144">
        <v>3</v>
      </c>
      <c r="J6795" s="146">
        <f t="shared" si="83"/>
        <v>0</v>
      </c>
    </row>
    <row r="6796" spans="1:10" x14ac:dyDescent="0.3">
      <c r="A6796" s="58">
        <v>2014</v>
      </c>
      <c r="B6796" s="58" t="s">
        <v>105</v>
      </c>
      <c r="C6796" s="58" t="str">
        <f>VLOOKUP(B6796,lookup!A:C,3,FALSE)</f>
        <v>Non Metropolitan Fire Authorities</v>
      </c>
      <c r="D6796" s="58" t="str">
        <f>VLOOKUP(B6796,lookup!A:D,4,FALSE)</f>
        <v>E31000032</v>
      </c>
      <c r="E6796" s="58" t="s">
        <v>175</v>
      </c>
      <c r="F6796" s="58" t="s">
        <v>150</v>
      </c>
      <c r="G6796" s="59">
        <v>47</v>
      </c>
      <c r="H6796" s="145"/>
      <c r="I6796" s="144">
        <v>47</v>
      </c>
      <c r="J6796" s="146">
        <f t="shared" si="83"/>
        <v>0</v>
      </c>
    </row>
    <row r="6797" spans="1:10" x14ac:dyDescent="0.3">
      <c r="A6797" s="58">
        <v>2014</v>
      </c>
      <c r="B6797" s="58" t="s">
        <v>105</v>
      </c>
      <c r="C6797" s="58" t="str">
        <f>VLOOKUP(B6797,lookup!A:C,3,FALSE)</f>
        <v>Non Metropolitan Fire Authorities</v>
      </c>
      <c r="D6797" s="58" t="str">
        <f>VLOOKUP(B6797,lookup!A:D,4,FALSE)</f>
        <v>E31000032</v>
      </c>
      <c r="E6797" s="58" t="s">
        <v>177</v>
      </c>
      <c r="F6797" s="58" t="s">
        <v>150</v>
      </c>
      <c r="G6797" s="59">
        <v>0</v>
      </c>
      <c r="H6797" s="145"/>
      <c r="I6797" s="144">
        <v>0</v>
      </c>
      <c r="J6797" s="146">
        <f t="shared" si="83"/>
        <v>0</v>
      </c>
    </row>
    <row r="6798" spans="1:10" x14ac:dyDescent="0.3">
      <c r="A6798" s="58">
        <v>2014</v>
      </c>
      <c r="B6798" s="58" t="s">
        <v>105</v>
      </c>
      <c r="C6798" s="58" t="str">
        <f>VLOOKUP(B6798,lookup!A:C,3,FALSE)</f>
        <v>Non Metropolitan Fire Authorities</v>
      </c>
      <c r="D6798" s="58" t="str">
        <f>VLOOKUP(B6798,lookup!A:D,4,FALSE)</f>
        <v>E31000032</v>
      </c>
      <c r="E6798" s="58" t="s">
        <v>178</v>
      </c>
      <c r="F6798" s="58" t="s">
        <v>150</v>
      </c>
      <c r="G6798" s="59">
        <v>2</v>
      </c>
      <c r="H6798" s="145"/>
      <c r="I6798" s="144">
        <v>2</v>
      </c>
      <c r="J6798" s="146">
        <f t="shared" si="83"/>
        <v>0</v>
      </c>
    </row>
    <row r="6799" spans="1:10" x14ac:dyDescent="0.3">
      <c r="A6799" s="58">
        <v>2014</v>
      </c>
      <c r="B6799" s="58" t="s">
        <v>105</v>
      </c>
      <c r="C6799" s="58" t="str">
        <f>VLOOKUP(B6799,lookup!A:C,3,FALSE)</f>
        <v>Non Metropolitan Fire Authorities</v>
      </c>
      <c r="D6799" s="58" t="str">
        <f>VLOOKUP(B6799,lookup!A:D,4,FALSE)</f>
        <v>E31000032</v>
      </c>
      <c r="E6799" s="58" t="s">
        <v>179</v>
      </c>
      <c r="F6799" s="58" t="s">
        <v>150</v>
      </c>
      <c r="G6799" s="59">
        <v>0</v>
      </c>
      <c r="H6799" s="145"/>
      <c r="I6799" s="144">
        <v>0</v>
      </c>
      <c r="J6799" s="146">
        <f t="shared" si="83"/>
        <v>0</v>
      </c>
    </row>
    <row r="6800" spans="1:10" x14ac:dyDescent="0.3">
      <c r="A6800" s="58">
        <v>2014</v>
      </c>
      <c r="B6800" s="58" t="s">
        <v>105</v>
      </c>
      <c r="C6800" s="58" t="str">
        <f>VLOOKUP(B6800,lookup!A:C,3,FALSE)</f>
        <v>Non Metropolitan Fire Authorities</v>
      </c>
      <c r="D6800" s="58" t="str">
        <f>VLOOKUP(B6800,lookup!A:D,4,FALSE)</f>
        <v>E31000032</v>
      </c>
      <c r="E6800" s="32" t="s">
        <v>1087</v>
      </c>
      <c r="F6800" s="58" t="s">
        <v>150</v>
      </c>
      <c r="G6800" s="59">
        <v>0</v>
      </c>
      <c r="H6800" s="145"/>
      <c r="I6800" s="144">
        <v>0</v>
      </c>
      <c r="J6800" s="146">
        <f t="shared" si="83"/>
        <v>0</v>
      </c>
    </row>
    <row r="6801" spans="1:10" x14ac:dyDescent="0.3">
      <c r="A6801" s="58">
        <v>2014</v>
      </c>
      <c r="B6801" s="58" t="s">
        <v>105</v>
      </c>
      <c r="C6801" s="58" t="str">
        <f>VLOOKUP(B6801,lookup!A:C,3,FALSE)</f>
        <v>Non Metropolitan Fire Authorities</v>
      </c>
      <c r="D6801" s="58" t="str">
        <f>VLOOKUP(B6801,lookup!A:D,4,FALSE)</f>
        <v>E31000032</v>
      </c>
      <c r="E6801" s="58" t="s">
        <v>176</v>
      </c>
      <c r="F6801" s="58" t="s">
        <v>150</v>
      </c>
      <c r="G6801" s="59">
        <v>23</v>
      </c>
      <c r="H6801" s="145"/>
      <c r="I6801" s="144">
        <v>23</v>
      </c>
      <c r="J6801" s="146">
        <f t="shared" si="83"/>
        <v>0</v>
      </c>
    </row>
    <row r="6802" spans="1:10" x14ac:dyDescent="0.3">
      <c r="A6802" s="58">
        <v>2014</v>
      </c>
      <c r="B6802" s="58" t="s">
        <v>108</v>
      </c>
      <c r="C6802" s="58" t="str">
        <f>VLOOKUP(B6802,lookup!A:C,3,FALSE)</f>
        <v>Metropolitan Fire Authorities</v>
      </c>
      <c r="D6802" s="58" t="str">
        <f>VLOOKUP(B6802,lookup!A:D,4,FALSE)</f>
        <v>E31000042</v>
      </c>
      <c r="E6802" s="58" t="s">
        <v>175</v>
      </c>
      <c r="F6802" s="58" t="s">
        <v>157</v>
      </c>
      <c r="G6802" s="59">
        <v>633</v>
      </c>
      <c r="H6802" s="145"/>
      <c r="I6802" s="144">
        <v>633</v>
      </c>
      <c r="J6802" s="146">
        <f t="shared" si="83"/>
        <v>0</v>
      </c>
    </row>
    <row r="6803" spans="1:10" x14ac:dyDescent="0.3">
      <c r="A6803" s="58">
        <v>2014</v>
      </c>
      <c r="B6803" s="58" t="s">
        <v>108</v>
      </c>
      <c r="C6803" s="58" t="str">
        <f>VLOOKUP(B6803,lookup!A:C,3,FALSE)</f>
        <v>Metropolitan Fire Authorities</v>
      </c>
      <c r="D6803" s="58" t="str">
        <f>VLOOKUP(B6803,lookup!A:D,4,FALSE)</f>
        <v>E31000042</v>
      </c>
      <c r="E6803" s="58" t="s">
        <v>177</v>
      </c>
      <c r="F6803" s="58" t="s">
        <v>157</v>
      </c>
      <c r="G6803" s="59">
        <v>7</v>
      </c>
      <c r="H6803" s="145"/>
      <c r="I6803" s="144">
        <v>7</v>
      </c>
      <c r="J6803" s="146">
        <f t="shared" si="83"/>
        <v>0</v>
      </c>
    </row>
    <row r="6804" spans="1:10" x14ac:dyDescent="0.3">
      <c r="A6804" s="58">
        <v>2014</v>
      </c>
      <c r="B6804" s="58" t="s">
        <v>108</v>
      </c>
      <c r="C6804" s="58" t="str">
        <f>VLOOKUP(B6804,lookup!A:C,3,FALSE)</f>
        <v>Metropolitan Fire Authorities</v>
      </c>
      <c r="D6804" s="58" t="str">
        <f>VLOOKUP(B6804,lookup!A:D,4,FALSE)</f>
        <v>E31000042</v>
      </c>
      <c r="E6804" s="58" t="s">
        <v>178</v>
      </c>
      <c r="F6804" s="58" t="s">
        <v>157</v>
      </c>
      <c r="G6804" s="59">
        <v>1</v>
      </c>
      <c r="H6804" s="145"/>
      <c r="I6804" s="144">
        <v>1</v>
      </c>
      <c r="J6804" s="146">
        <f t="shared" si="83"/>
        <v>0</v>
      </c>
    </row>
    <row r="6805" spans="1:10" x14ac:dyDescent="0.3">
      <c r="A6805" s="58">
        <v>2014</v>
      </c>
      <c r="B6805" s="58" t="s">
        <v>108</v>
      </c>
      <c r="C6805" s="58" t="str">
        <f>VLOOKUP(B6805,lookup!A:C,3,FALSE)</f>
        <v>Metropolitan Fire Authorities</v>
      </c>
      <c r="D6805" s="58" t="str">
        <f>VLOOKUP(B6805,lookup!A:D,4,FALSE)</f>
        <v>E31000042</v>
      </c>
      <c r="E6805" s="58" t="s">
        <v>179</v>
      </c>
      <c r="F6805" s="58" t="s">
        <v>157</v>
      </c>
      <c r="G6805" s="59">
        <v>5</v>
      </c>
      <c r="H6805" s="145"/>
      <c r="I6805" s="144">
        <v>5</v>
      </c>
      <c r="J6805" s="146">
        <f t="shared" si="83"/>
        <v>0</v>
      </c>
    </row>
    <row r="6806" spans="1:10" x14ac:dyDescent="0.3">
      <c r="A6806" s="58">
        <v>2014</v>
      </c>
      <c r="B6806" s="58" t="s">
        <v>108</v>
      </c>
      <c r="C6806" s="58" t="str">
        <f>VLOOKUP(B6806,lookup!A:C,3,FALSE)</f>
        <v>Metropolitan Fire Authorities</v>
      </c>
      <c r="D6806" s="58" t="str">
        <f>VLOOKUP(B6806,lookup!A:D,4,FALSE)</f>
        <v>E31000042</v>
      </c>
      <c r="E6806" s="32" t="s">
        <v>1087</v>
      </c>
      <c r="F6806" s="58" t="s">
        <v>157</v>
      </c>
      <c r="G6806" s="59">
        <v>4</v>
      </c>
      <c r="H6806" s="145"/>
      <c r="I6806" s="144">
        <v>4</v>
      </c>
      <c r="J6806" s="146">
        <f t="shared" si="83"/>
        <v>0</v>
      </c>
    </row>
    <row r="6807" spans="1:10" x14ac:dyDescent="0.3">
      <c r="A6807" s="58">
        <v>2014</v>
      </c>
      <c r="B6807" s="58" t="s">
        <v>108</v>
      </c>
      <c r="C6807" s="58" t="str">
        <f>VLOOKUP(B6807,lookup!A:C,3,FALSE)</f>
        <v>Metropolitan Fire Authorities</v>
      </c>
      <c r="D6807" s="58" t="str">
        <f>VLOOKUP(B6807,lookup!A:D,4,FALSE)</f>
        <v>E31000042</v>
      </c>
      <c r="E6807" s="58" t="s">
        <v>176</v>
      </c>
      <c r="F6807" s="58" t="s">
        <v>157</v>
      </c>
      <c r="G6807" s="59">
        <v>0</v>
      </c>
      <c r="H6807" s="145"/>
      <c r="I6807" s="144">
        <v>0</v>
      </c>
      <c r="J6807" s="146">
        <f t="shared" si="83"/>
        <v>0</v>
      </c>
    </row>
    <row r="6808" spans="1:10" x14ac:dyDescent="0.3">
      <c r="A6808" s="58">
        <v>2014</v>
      </c>
      <c r="B6808" s="58" t="s">
        <v>108</v>
      </c>
      <c r="C6808" s="58" t="str">
        <f>VLOOKUP(B6808,lookup!A:C,3,FALSE)</f>
        <v>Metropolitan Fire Authorities</v>
      </c>
      <c r="D6808" s="58" t="str">
        <f>VLOOKUP(B6808,lookup!A:D,4,FALSE)</f>
        <v>E31000042</v>
      </c>
      <c r="E6808" s="58" t="s">
        <v>175</v>
      </c>
      <c r="F6808" s="58" t="s">
        <v>158</v>
      </c>
      <c r="G6808" s="59">
        <v>86</v>
      </c>
      <c r="H6808" s="145"/>
      <c r="I6808" s="144">
        <v>86</v>
      </c>
      <c r="J6808" s="146">
        <f t="shared" si="83"/>
        <v>0</v>
      </c>
    </row>
    <row r="6809" spans="1:10" x14ac:dyDescent="0.3">
      <c r="A6809" s="58">
        <v>2014</v>
      </c>
      <c r="B6809" s="58" t="s">
        <v>108</v>
      </c>
      <c r="C6809" s="58" t="str">
        <f>VLOOKUP(B6809,lookup!A:C,3,FALSE)</f>
        <v>Metropolitan Fire Authorities</v>
      </c>
      <c r="D6809" s="58" t="str">
        <f>VLOOKUP(B6809,lookup!A:D,4,FALSE)</f>
        <v>E31000042</v>
      </c>
      <c r="E6809" s="58" t="s">
        <v>177</v>
      </c>
      <c r="F6809" s="58" t="s">
        <v>158</v>
      </c>
      <c r="G6809" s="59">
        <v>0</v>
      </c>
      <c r="H6809" s="145"/>
      <c r="I6809" s="144">
        <v>0</v>
      </c>
      <c r="J6809" s="146">
        <f t="shared" si="83"/>
        <v>0</v>
      </c>
    </row>
    <row r="6810" spans="1:10" x14ac:dyDescent="0.3">
      <c r="A6810" s="58">
        <v>2014</v>
      </c>
      <c r="B6810" s="58" t="s">
        <v>108</v>
      </c>
      <c r="C6810" s="58" t="str">
        <f>VLOOKUP(B6810,lookup!A:C,3,FALSE)</f>
        <v>Metropolitan Fire Authorities</v>
      </c>
      <c r="D6810" s="58" t="str">
        <f>VLOOKUP(B6810,lookup!A:D,4,FALSE)</f>
        <v>E31000042</v>
      </c>
      <c r="E6810" s="58" t="s">
        <v>178</v>
      </c>
      <c r="F6810" s="58" t="s">
        <v>158</v>
      </c>
      <c r="G6810" s="59">
        <v>0</v>
      </c>
      <c r="H6810" s="145"/>
      <c r="I6810" s="144">
        <v>0</v>
      </c>
      <c r="J6810" s="146">
        <f t="shared" si="83"/>
        <v>0</v>
      </c>
    </row>
    <row r="6811" spans="1:10" x14ac:dyDescent="0.3">
      <c r="A6811" s="58">
        <v>2014</v>
      </c>
      <c r="B6811" s="58" t="s">
        <v>108</v>
      </c>
      <c r="C6811" s="58" t="str">
        <f>VLOOKUP(B6811,lookup!A:C,3,FALSE)</f>
        <v>Metropolitan Fire Authorities</v>
      </c>
      <c r="D6811" s="58" t="str">
        <f>VLOOKUP(B6811,lookup!A:D,4,FALSE)</f>
        <v>E31000042</v>
      </c>
      <c r="E6811" s="58" t="s">
        <v>179</v>
      </c>
      <c r="F6811" s="58" t="s">
        <v>158</v>
      </c>
      <c r="G6811" s="59">
        <v>0</v>
      </c>
      <c r="H6811" s="145"/>
      <c r="I6811" s="144">
        <v>0</v>
      </c>
      <c r="J6811" s="146">
        <f t="shared" si="83"/>
        <v>0</v>
      </c>
    </row>
    <row r="6812" spans="1:10" x14ac:dyDescent="0.3">
      <c r="A6812" s="58">
        <v>2014</v>
      </c>
      <c r="B6812" s="58" t="s">
        <v>108</v>
      </c>
      <c r="C6812" s="58" t="str">
        <f>VLOOKUP(B6812,lookup!A:C,3,FALSE)</f>
        <v>Metropolitan Fire Authorities</v>
      </c>
      <c r="D6812" s="58" t="str">
        <f>VLOOKUP(B6812,lookup!A:D,4,FALSE)</f>
        <v>E31000042</v>
      </c>
      <c r="E6812" s="32" t="s">
        <v>1087</v>
      </c>
      <c r="F6812" s="58" t="s">
        <v>158</v>
      </c>
      <c r="G6812" s="59">
        <v>2</v>
      </c>
      <c r="H6812" s="145"/>
      <c r="I6812" s="144">
        <v>2</v>
      </c>
      <c r="J6812" s="146">
        <f t="shared" si="83"/>
        <v>0</v>
      </c>
    </row>
    <row r="6813" spans="1:10" x14ac:dyDescent="0.3">
      <c r="A6813" s="58">
        <v>2014</v>
      </c>
      <c r="B6813" s="58" t="s">
        <v>108</v>
      </c>
      <c r="C6813" s="58" t="str">
        <f>VLOOKUP(B6813,lookup!A:C,3,FALSE)</f>
        <v>Metropolitan Fire Authorities</v>
      </c>
      <c r="D6813" s="58" t="str">
        <f>VLOOKUP(B6813,lookup!A:D,4,FALSE)</f>
        <v>E31000042</v>
      </c>
      <c r="E6813" s="58" t="s">
        <v>176</v>
      </c>
      <c r="F6813" s="58" t="s">
        <v>158</v>
      </c>
      <c r="G6813" s="59">
        <v>0</v>
      </c>
      <c r="H6813" s="145"/>
      <c r="I6813" s="144">
        <v>0</v>
      </c>
      <c r="J6813" s="146">
        <f t="shared" si="83"/>
        <v>0</v>
      </c>
    </row>
    <row r="6814" spans="1:10" x14ac:dyDescent="0.3">
      <c r="A6814" s="58">
        <v>2014</v>
      </c>
      <c r="B6814" s="58" t="s">
        <v>108</v>
      </c>
      <c r="C6814" s="58" t="str">
        <f>VLOOKUP(B6814,lookup!A:C,3,FALSE)</f>
        <v>Metropolitan Fire Authorities</v>
      </c>
      <c r="D6814" s="58" t="str">
        <f>VLOOKUP(B6814,lookup!A:D,4,FALSE)</f>
        <v>E31000042</v>
      </c>
      <c r="E6814" s="58" t="s">
        <v>175</v>
      </c>
      <c r="F6814" s="58" t="s">
        <v>149</v>
      </c>
      <c r="G6814" s="59">
        <v>32</v>
      </c>
      <c r="H6814" s="145"/>
      <c r="I6814" s="144">
        <v>32</v>
      </c>
      <c r="J6814" s="146">
        <f t="shared" si="83"/>
        <v>0</v>
      </c>
    </row>
    <row r="6815" spans="1:10" x14ac:dyDescent="0.3">
      <c r="A6815" s="58">
        <v>2014</v>
      </c>
      <c r="B6815" s="58" t="s">
        <v>108</v>
      </c>
      <c r="C6815" s="58" t="str">
        <f>VLOOKUP(B6815,lookup!A:C,3,FALSE)</f>
        <v>Metropolitan Fire Authorities</v>
      </c>
      <c r="D6815" s="58" t="str">
        <f>VLOOKUP(B6815,lookup!A:D,4,FALSE)</f>
        <v>E31000042</v>
      </c>
      <c r="E6815" s="58" t="s">
        <v>177</v>
      </c>
      <c r="F6815" s="58" t="s">
        <v>149</v>
      </c>
      <c r="G6815" s="59">
        <v>0</v>
      </c>
      <c r="H6815" s="145"/>
      <c r="I6815" s="144">
        <v>0</v>
      </c>
      <c r="J6815" s="146">
        <f t="shared" si="83"/>
        <v>0</v>
      </c>
    </row>
    <row r="6816" spans="1:10" x14ac:dyDescent="0.3">
      <c r="A6816" s="58">
        <v>2014</v>
      </c>
      <c r="B6816" s="58" t="s">
        <v>108</v>
      </c>
      <c r="C6816" s="58" t="str">
        <f>VLOOKUP(B6816,lookup!A:C,3,FALSE)</f>
        <v>Metropolitan Fire Authorities</v>
      </c>
      <c r="D6816" s="58" t="str">
        <f>VLOOKUP(B6816,lookup!A:D,4,FALSE)</f>
        <v>E31000042</v>
      </c>
      <c r="E6816" s="58" t="s">
        <v>178</v>
      </c>
      <c r="F6816" s="58" t="s">
        <v>149</v>
      </c>
      <c r="G6816" s="59">
        <v>0</v>
      </c>
      <c r="H6816" s="145"/>
      <c r="I6816" s="144">
        <v>0</v>
      </c>
      <c r="J6816" s="146">
        <f t="shared" si="83"/>
        <v>0</v>
      </c>
    </row>
    <row r="6817" spans="1:10" x14ac:dyDescent="0.3">
      <c r="A6817" s="58">
        <v>2014</v>
      </c>
      <c r="B6817" s="58" t="s">
        <v>108</v>
      </c>
      <c r="C6817" s="58" t="str">
        <f>VLOOKUP(B6817,lookup!A:C,3,FALSE)</f>
        <v>Metropolitan Fire Authorities</v>
      </c>
      <c r="D6817" s="58" t="str">
        <f>VLOOKUP(B6817,lookup!A:D,4,FALSE)</f>
        <v>E31000042</v>
      </c>
      <c r="E6817" s="58" t="s">
        <v>179</v>
      </c>
      <c r="F6817" s="58" t="s">
        <v>149</v>
      </c>
      <c r="G6817" s="59">
        <v>0</v>
      </c>
      <c r="H6817" s="145"/>
      <c r="I6817" s="144">
        <v>0</v>
      </c>
      <c r="J6817" s="146">
        <f t="shared" si="83"/>
        <v>0</v>
      </c>
    </row>
    <row r="6818" spans="1:10" x14ac:dyDescent="0.3">
      <c r="A6818" s="58">
        <v>2014</v>
      </c>
      <c r="B6818" s="58" t="s">
        <v>108</v>
      </c>
      <c r="C6818" s="58" t="str">
        <f>VLOOKUP(B6818,lookup!A:C,3,FALSE)</f>
        <v>Metropolitan Fire Authorities</v>
      </c>
      <c r="D6818" s="58" t="str">
        <f>VLOOKUP(B6818,lookup!A:D,4,FALSE)</f>
        <v>E31000042</v>
      </c>
      <c r="E6818" s="32" t="s">
        <v>1087</v>
      </c>
      <c r="F6818" s="58" t="s">
        <v>149</v>
      </c>
      <c r="G6818" s="59">
        <v>0</v>
      </c>
      <c r="H6818" s="145"/>
      <c r="I6818" s="144">
        <v>0</v>
      </c>
      <c r="J6818" s="146">
        <f t="shared" si="83"/>
        <v>0</v>
      </c>
    </row>
    <row r="6819" spans="1:10" x14ac:dyDescent="0.3">
      <c r="A6819" s="58">
        <v>2014</v>
      </c>
      <c r="B6819" s="58" t="s">
        <v>108</v>
      </c>
      <c r="C6819" s="58" t="str">
        <f>VLOOKUP(B6819,lookup!A:C,3,FALSE)</f>
        <v>Metropolitan Fire Authorities</v>
      </c>
      <c r="D6819" s="58" t="str">
        <f>VLOOKUP(B6819,lookup!A:D,4,FALSE)</f>
        <v>E31000042</v>
      </c>
      <c r="E6819" s="58" t="s">
        <v>176</v>
      </c>
      <c r="F6819" s="58" t="s">
        <v>149</v>
      </c>
      <c r="G6819" s="59">
        <v>0</v>
      </c>
      <c r="H6819" s="145"/>
      <c r="I6819" s="144">
        <v>0</v>
      </c>
      <c r="J6819" s="146">
        <f t="shared" si="83"/>
        <v>0</v>
      </c>
    </row>
    <row r="6820" spans="1:10" x14ac:dyDescent="0.3">
      <c r="A6820" s="58">
        <v>2014</v>
      </c>
      <c r="B6820" s="58" t="s">
        <v>108</v>
      </c>
      <c r="C6820" s="58" t="str">
        <f>VLOOKUP(B6820,lookup!A:C,3,FALSE)</f>
        <v>Metropolitan Fire Authorities</v>
      </c>
      <c r="D6820" s="58" t="str">
        <f>VLOOKUP(B6820,lookup!A:D,4,FALSE)</f>
        <v>E31000042</v>
      </c>
      <c r="E6820" s="58" t="s">
        <v>175</v>
      </c>
      <c r="F6820" s="58" t="s">
        <v>150</v>
      </c>
      <c r="G6820" s="59">
        <v>202</v>
      </c>
      <c r="H6820" s="145"/>
      <c r="I6820" s="144">
        <v>202</v>
      </c>
      <c r="J6820" s="146">
        <f t="shared" si="83"/>
        <v>0</v>
      </c>
    </row>
    <row r="6821" spans="1:10" x14ac:dyDescent="0.3">
      <c r="A6821" s="58">
        <v>2014</v>
      </c>
      <c r="B6821" s="58" t="s">
        <v>108</v>
      </c>
      <c r="C6821" s="58" t="str">
        <f>VLOOKUP(B6821,lookup!A:C,3,FALSE)</f>
        <v>Metropolitan Fire Authorities</v>
      </c>
      <c r="D6821" s="58" t="str">
        <f>VLOOKUP(B6821,lookup!A:D,4,FALSE)</f>
        <v>E31000042</v>
      </c>
      <c r="E6821" s="58" t="s">
        <v>177</v>
      </c>
      <c r="F6821" s="58" t="s">
        <v>150</v>
      </c>
      <c r="G6821" s="59">
        <v>3</v>
      </c>
      <c r="H6821" s="145"/>
      <c r="I6821" s="144">
        <v>3</v>
      </c>
      <c r="J6821" s="146">
        <f t="shared" si="83"/>
        <v>0</v>
      </c>
    </row>
    <row r="6822" spans="1:10" x14ac:dyDescent="0.3">
      <c r="A6822" s="58">
        <v>2014</v>
      </c>
      <c r="B6822" s="58" t="s">
        <v>108</v>
      </c>
      <c r="C6822" s="58" t="str">
        <f>VLOOKUP(B6822,lookup!A:C,3,FALSE)</f>
        <v>Metropolitan Fire Authorities</v>
      </c>
      <c r="D6822" s="58" t="str">
        <f>VLOOKUP(B6822,lookup!A:D,4,FALSE)</f>
        <v>E31000042</v>
      </c>
      <c r="E6822" s="58" t="s">
        <v>178</v>
      </c>
      <c r="F6822" s="58" t="s">
        <v>150</v>
      </c>
      <c r="G6822" s="59">
        <v>3</v>
      </c>
      <c r="H6822" s="145"/>
      <c r="I6822" s="144">
        <v>3</v>
      </c>
      <c r="J6822" s="146">
        <f t="shared" si="83"/>
        <v>0</v>
      </c>
    </row>
    <row r="6823" spans="1:10" x14ac:dyDescent="0.3">
      <c r="A6823" s="58">
        <v>2014</v>
      </c>
      <c r="B6823" s="58" t="s">
        <v>108</v>
      </c>
      <c r="C6823" s="58" t="str">
        <f>VLOOKUP(B6823,lookup!A:C,3,FALSE)</f>
        <v>Metropolitan Fire Authorities</v>
      </c>
      <c r="D6823" s="58" t="str">
        <f>VLOOKUP(B6823,lookup!A:D,4,FALSE)</f>
        <v>E31000042</v>
      </c>
      <c r="E6823" s="58" t="s">
        <v>179</v>
      </c>
      <c r="F6823" s="58" t="s">
        <v>150</v>
      </c>
      <c r="G6823" s="59">
        <v>3</v>
      </c>
      <c r="H6823" s="145"/>
      <c r="I6823" s="144">
        <v>3</v>
      </c>
      <c r="J6823" s="146">
        <f t="shared" si="83"/>
        <v>0</v>
      </c>
    </row>
    <row r="6824" spans="1:10" x14ac:dyDescent="0.3">
      <c r="A6824" s="58">
        <v>2014</v>
      </c>
      <c r="B6824" s="58" t="s">
        <v>108</v>
      </c>
      <c r="C6824" s="58" t="str">
        <f>VLOOKUP(B6824,lookup!A:C,3,FALSE)</f>
        <v>Metropolitan Fire Authorities</v>
      </c>
      <c r="D6824" s="58" t="str">
        <f>VLOOKUP(B6824,lookup!A:D,4,FALSE)</f>
        <v>E31000042</v>
      </c>
      <c r="E6824" s="32" t="s">
        <v>1087</v>
      </c>
      <c r="F6824" s="58" t="s">
        <v>150</v>
      </c>
      <c r="G6824" s="59">
        <v>4</v>
      </c>
      <c r="H6824" s="145"/>
      <c r="I6824" s="144">
        <v>4</v>
      </c>
      <c r="J6824" s="146">
        <f t="shared" si="83"/>
        <v>0</v>
      </c>
    </row>
    <row r="6825" spans="1:10" x14ac:dyDescent="0.3">
      <c r="A6825" s="58">
        <v>2014</v>
      </c>
      <c r="B6825" s="58" t="s">
        <v>108</v>
      </c>
      <c r="C6825" s="58" t="str">
        <f>VLOOKUP(B6825,lookup!A:C,3,FALSE)</f>
        <v>Metropolitan Fire Authorities</v>
      </c>
      <c r="D6825" s="58" t="str">
        <f>VLOOKUP(B6825,lookup!A:D,4,FALSE)</f>
        <v>E31000042</v>
      </c>
      <c r="E6825" s="58" t="s">
        <v>176</v>
      </c>
      <c r="F6825" s="58" t="s">
        <v>150</v>
      </c>
      <c r="G6825" s="59">
        <v>0</v>
      </c>
      <c r="H6825" s="145"/>
      <c r="I6825" s="144">
        <v>0</v>
      </c>
      <c r="J6825" s="146">
        <f t="shared" si="83"/>
        <v>0</v>
      </c>
    </row>
    <row r="6826" spans="1:10" x14ac:dyDescent="0.3">
      <c r="A6826" s="58">
        <v>2014</v>
      </c>
      <c r="B6826" s="58" t="s">
        <v>111</v>
      </c>
      <c r="C6826" s="58" t="str">
        <f>VLOOKUP(B6826,lookup!A:C,3,FALSE)</f>
        <v>Non Metropolitan Fire Authorities</v>
      </c>
      <c r="D6826" s="58" t="str">
        <f>VLOOKUP(B6826,lookup!A:D,4,FALSE)</f>
        <v>E31000033</v>
      </c>
      <c r="E6826" s="58" t="s">
        <v>175</v>
      </c>
      <c r="F6826" s="58" t="s">
        <v>157</v>
      </c>
      <c r="G6826" s="59">
        <v>382</v>
      </c>
      <c r="H6826" s="145"/>
      <c r="I6826" s="144">
        <v>382</v>
      </c>
      <c r="J6826" s="146">
        <f t="shared" si="83"/>
        <v>0</v>
      </c>
    </row>
    <row r="6827" spans="1:10" x14ac:dyDescent="0.3">
      <c r="A6827" s="58">
        <v>2014</v>
      </c>
      <c r="B6827" s="58" t="s">
        <v>111</v>
      </c>
      <c r="C6827" s="58" t="str">
        <f>VLOOKUP(B6827,lookup!A:C,3,FALSE)</f>
        <v>Non Metropolitan Fire Authorities</v>
      </c>
      <c r="D6827" s="58" t="str">
        <f>VLOOKUP(B6827,lookup!A:D,4,FALSE)</f>
        <v>E31000033</v>
      </c>
      <c r="E6827" s="58" t="s">
        <v>177</v>
      </c>
      <c r="F6827" s="58" t="s">
        <v>157</v>
      </c>
      <c r="G6827" s="59">
        <v>5</v>
      </c>
      <c r="H6827" s="145"/>
      <c r="I6827" s="144">
        <v>5</v>
      </c>
      <c r="J6827" s="146">
        <f t="shared" si="83"/>
        <v>0</v>
      </c>
    </row>
    <row r="6828" spans="1:10" x14ac:dyDescent="0.3">
      <c r="A6828" s="58">
        <v>2014</v>
      </c>
      <c r="B6828" s="58" t="s">
        <v>111</v>
      </c>
      <c r="C6828" s="58" t="str">
        <f>VLOOKUP(B6828,lookup!A:C,3,FALSE)</f>
        <v>Non Metropolitan Fire Authorities</v>
      </c>
      <c r="D6828" s="58" t="str">
        <f>VLOOKUP(B6828,lookup!A:D,4,FALSE)</f>
        <v>E31000033</v>
      </c>
      <c r="E6828" s="58" t="s">
        <v>178</v>
      </c>
      <c r="F6828" s="58" t="s">
        <v>157</v>
      </c>
      <c r="G6828" s="59">
        <v>0</v>
      </c>
      <c r="H6828" s="145"/>
      <c r="I6828" s="144">
        <v>0</v>
      </c>
      <c r="J6828" s="146">
        <f t="shared" si="83"/>
        <v>0</v>
      </c>
    </row>
    <row r="6829" spans="1:10" x14ac:dyDescent="0.3">
      <c r="A6829" s="58">
        <v>2014</v>
      </c>
      <c r="B6829" s="58" t="s">
        <v>111</v>
      </c>
      <c r="C6829" s="58" t="str">
        <f>VLOOKUP(B6829,lookup!A:C,3,FALSE)</f>
        <v>Non Metropolitan Fire Authorities</v>
      </c>
      <c r="D6829" s="58" t="str">
        <f>VLOOKUP(B6829,lookup!A:D,4,FALSE)</f>
        <v>E31000033</v>
      </c>
      <c r="E6829" s="58" t="s">
        <v>179</v>
      </c>
      <c r="F6829" s="58" t="s">
        <v>157</v>
      </c>
      <c r="G6829" s="59">
        <v>0</v>
      </c>
      <c r="H6829" s="145"/>
      <c r="I6829" s="144">
        <v>0</v>
      </c>
      <c r="J6829" s="146">
        <f t="shared" si="83"/>
        <v>0</v>
      </c>
    </row>
    <row r="6830" spans="1:10" x14ac:dyDescent="0.3">
      <c r="A6830" s="58">
        <v>2014</v>
      </c>
      <c r="B6830" s="58" t="s">
        <v>111</v>
      </c>
      <c r="C6830" s="58" t="str">
        <f>VLOOKUP(B6830,lookup!A:C,3,FALSE)</f>
        <v>Non Metropolitan Fire Authorities</v>
      </c>
      <c r="D6830" s="58" t="str">
        <f>VLOOKUP(B6830,lookup!A:D,4,FALSE)</f>
        <v>E31000033</v>
      </c>
      <c r="E6830" s="32" t="s">
        <v>1087</v>
      </c>
      <c r="F6830" s="58" t="s">
        <v>157</v>
      </c>
      <c r="G6830" s="59">
        <v>0</v>
      </c>
      <c r="H6830" s="145"/>
      <c r="I6830" s="144">
        <v>0</v>
      </c>
      <c r="J6830" s="146">
        <f t="shared" si="83"/>
        <v>0</v>
      </c>
    </row>
    <row r="6831" spans="1:10" x14ac:dyDescent="0.3">
      <c r="A6831" s="58">
        <v>2014</v>
      </c>
      <c r="B6831" s="58" t="s">
        <v>111</v>
      </c>
      <c r="C6831" s="58" t="str">
        <f>VLOOKUP(B6831,lookup!A:C,3,FALSE)</f>
        <v>Non Metropolitan Fire Authorities</v>
      </c>
      <c r="D6831" s="58" t="str">
        <f>VLOOKUP(B6831,lookup!A:D,4,FALSE)</f>
        <v>E31000033</v>
      </c>
      <c r="E6831" s="58" t="s">
        <v>176</v>
      </c>
      <c r="F6831" s="58" t="s">
        <v>157</v>
      </c>
      <c r="G6831" s="59">
        <v>12</v>
      </c>
      <c r="H6831" s="145"/>
      <c r="I6831" s="144">
        <v>12</v>
      </c>
      <c r="J6831" s="146">
        <f t="shared" si="83"/>
        <v>0</v>
      </c>
    </row>
    <row r="6832" spans="1:10" x14ac:dyDescent="0.3">
      <c r="A6832" s="58">
        <v>2014</v>
      </c>
      <c r="B6832" s="58" t="s">
        <v>111</v>
      </c>
      <c r="C6832" s="58" t="str">
        <f>VLOOKUP(B6832,lookup!A:C,3,FALSE)</f>
        <v>Non Metropolitan Fire Authorities</v>
      </c>
      <c r="D6832" s="58" t="str">
        <f>VLOOKUP(B6832,lookup!A:D,4,FALSE)</f>
        <v>E31000033</v>
      </c>
      <c r="E6832" s="58" t="s">
        <v>175</v>
      </c>
      <c r="F6832" s="58" t="s">
        <v>158</v>
      </c>
      <c r="G6832" s="59">
        <v>449</v>
      </c>
      <c r="H6832" s="145"/>
      <c r="I6832" s="144">
        <v>449</v>
      </c>
      <c r="J6832" s="146">
        <f t="shared" si="83"/>
        <v>0</v>
      </c>
    </row>
    <row r="6833" spans="1:10" x14ac:dyDescent="0.3">
      <c r="A6833" s="58">
        <v>2014</v>
      </c>
      <c r="B6833" s="58" t="s">
        <v>111</v>
      </c>
      <c r="C6833" s="58" t="str">
        <f>VLOOKUP(B6833,lookup!A:C,3,FALSE)</f>
        <v>Non Metropolitan Fire Authorities</v>
      </c>
      <c r="D6833" s="58" t="str">
        <f>VLOOKUP(B6833,lookup!A:D,4,FALSE)</f>
        <v>E31000033</v>
      </c>
      <c r="E6833" s="58" t="s">
        <v>177</v>
      </c>
      <c r="F6833" s="58" t="s">
        <v>158</v>
      </c>
      <c r="G6833" s="59">
        <v>5</v>
      </c>
      <c r="H6833" s="145"/>
      <c r="I6833" s="144">
        <v>5</v>
      </c>
      <c r="J6833" s="146">
        <f t="shared" si="83"/>
        <v>0</v>
      </c>
    </row>
    <row r="6834" spans="1:10" x14ac:dyDescent="0.3">
      <c r="A6834" s="58">
        <v>2014</v>
      </c>
      <c r="B6834" s="58" t="s">
        <v>111</v>
      </c>
      <c r="C6834" s="58" t="str">
        <f>VLOOKUP(B6834,lookup!A:C,3,FALSE)</f>
        <v>Non Metropolitan Fire Authorities</v>
      </c>
      <c r="D6834" s="58" t="str">
        <f>VLOOKUP(B6834,lookup!A:D,4,FALSE)</f>
        <v>E31000033</v>
      </c>
      <c r="E6834" s="58" t="s">
        <v>178</v>
      </c>
      <c r="F6834" s="58" t="s">
        <v>158</v>
      </c>
      <c r="G6834" s="59">
        <v>1</v>
      </c>
      <c r="H6834" s="145"/>
      <c r="I6834" s="144">
        <v>1</v>
      </c>
      <c r="J6834" s="146">
        <f t="shared" si="83"/>
        <v>0</v>
      </c>
    </row>
    <row r="6835" spans="1:10" x14ac:dyDescent="0.3">
      <c r="A6835" s="58">
        <v>2014</v>
      </c>
      <c r="B6835" s="58" t="s">
        <v>111</v>
      </c>
      <c r="C6835" s="58" t="str">
        <f>VLOOKUP(B6835,lookup!A:C,3,FALSE)</f>
        <v>Non Metropolitan Fire Authorities</v>
      </c>
      <c r="D6835" s="58" t="str">
        <f>VLOOKUP(B6835,lookup!A:D,4,FALSE)</f>
        <v>E31000033</v>
      </c>
      <c r="E6835" s="58" t="s">
        <v>179</v>
      </c>
      <c r="F6835" s="58" t="s">
        <v>158</v>
      </c>
      <c r="G6835" s="59">
        <v>0</v>
      </c>
      <c r="H6835" s="145"/>
      <c r="I6835" s="144">
        <v>0</v>
      </c>
      <c r="J6835" s="146">
        <f t="shared" si="83"/>
        <v>0</v>
      </c>
    </row>
    <row r="6836" spans="1:10" x14ac:dyDescent="0.3">
      <c r="A6836" s="58">
        <v>2014</v>
      </c>
      <c r="B6836" s="58" t="s">
        <v>111</v>
      </c>
      <c r="C6836" s="58" t="str">
        <f>VLOOKUP(B6836,lookup!A:C,3,FALSE)</f>
        <v>Non Metropolitan Fire Authorities</v>
      </c>
      <c r="D6836" s="58" t="str">
        <f>VLOOKUP(B6836,lookup!A:D,4,FALSE)</f>
        <v>E31000033</v>
      </c>
      <c r="E6836" s="32" t="s">
        <v>1087</v>
      </c>
      <c r="F6836" s="58" t="s">
        <v>158</v>
      </c>
      <c r="G6836" s="59">
        <v>1</v>
      </c>
      <c r="H6836" s="145"/>
      <c r="I6836" s="144">
        <v>1</v>
      </c>
      <c r="J6836" s="146">
        <f t="shared" si="83"/>
        <v>0</v>
      </c>
    </row>
    <row r="6837" spans="1:10" x14ac:dyDescent="0.3">
      <c r="A6837" s="58">
        <v>2014</v>
      </c>
      <c r="B6837" s="58" t="s">
        <v>111</v>
      </c>
      <c r="C6837" s="58" t="str">
        <f>VLOOKUP(B6837,lookup!A:C,3,FALSE)</f>
        <v>Non Metropolitan Fire Authorities</v>
      </c>
      <c r="D6837" s="58" t="str">
        <f>VLOOKUP(B6837,lookup!A:D,4,FALSE)</f>
        <v>E31000033</v>
      </c>
      <c r="E6837" s="58" t="s">
        <v>176</v>
      </c>
      <c r="F6837" s="58" t="s">
        <v>158</v>
      </c>
      <c r="G6837" s="59">
        <v>15</v>
      </c>
      <c r="H6837" s="145"/>
      <c r="I6837" s="144">
        <v>15</v>
      </c>
      <c r="J6837" s="146">
        <f t="shared" si="83"/>
        <v>0</v>
      </c>
    </row>
    <row r="6838" spans="1:10" x14ac:dyDescent="0.3">
      <c r="A6838" s="58">
        <v>2014</v>
      </c>
      <c r="B6838" s="58" t="s">
        <v>111</v>
      </c>
      <c r="C6838" s="58" t="str">
        <f>VLOOKUP(B6838,lookup!A:C,3,FALSE)</f>
        <v>Non Metropolitan Fire Authorities</v>
      </c>
      <c r="D6838" s="58" t="str">
        <f>VLOOKUP(B6838,lookup!A:D,4,FALSE)</f>
        <v>E31000033</v>
      </c>
      <c r="E6838" s="58" t="s">
        <v>175</v>
      </c>
      <c r="F6838" s="58" t="s">
        <v>149</v>
      </c>
      <c r="G6838" s="59">
        <v>18</v>
      </c>
      <c r="H6838" s="145"/>
      <c r="I6838" s="144">
        <v>18</v>
      </c>
      <c r="J6838" s="146">
        <f t="shared" si="83"/>
        <v>0</v>
      </c>
    </row>
    <row r="6839" spans="1:10" x14ac:dyDescent="0.3">
      <c r="A6839" s="58">
        <v>2014</v>
      </c>
      <c r="B6839" s="58" t="s">
        <v>111</v>
      </c>
      <c r="C6839" s="58" t="str">
        <f>VLOOKUP(B6839,lookup!A:C,3,FALSE)</f>
        <v>Non Metropolitan Fire Authorities</v>
      </c>
      <c r="D6839" s="58" t="str">
        <f>VLOOKUP(B6839,lookup!A:D,4,FALSE)</f>
        <v>E31000033</v>
      </c>
      <c r="E6839" s="58" t="s">
        <v>177</v>
      </c>
      <c r="F6839" s="58" t="s">
        <v>149</v>
      </c>
      <c r="G6839" s="59">
        <v>0</v>
      </c>
      <c r="H6839" s="145"/>
      <c r="I6839" s="144">
        <v>0</v>
      </c>
      <c r="J6839" s="146">
        <f t="shared" si="83"/>
        <v>0</v>
      </c>
    </row>
    <row r="6840" spans="1:10" x14ac:dyDescent="0.3">
      <c r="A6840" s="58">
        <v>2014</v>
      </c>
      <c r="B6840" s="58" t="s">
        <v>111</v>
      </c>
      <c r="C6840" s="58" t="str">
        <f>VLOOKUP(B6840,lookup!A:C,3,FALSE)</f>
        <v>Non Metropolitan Fire Authorities</v>
      </c>
      <c r="D6840" s="58" t="str">
        <f>VLOOKUP(B6840,lookup!A:D,4,FALSE)</f>
        <v>E31000033</v>
      </c>
      <c r="E6840" s="58" t="s">
        <v>178</v>
      </c>
      <c r="F6840" s="58" t="s">
        <v>149</v>
      </c>
      <c r="G6840" s="59">
        <v>0</v>
      </c>
      <c r="H6840" s="145"/>
      <c r="I6840" s="144">
        <v>0</v>
      </c>
      <c r="J6840" s="146">
        <f t="shared" si="83"/>
        <v>0</v>
      </c>
    </row>
    <row r="6841" spans="1:10" x14ac:dyDescent="0.3">
      <c r="A6841" s="58">
        <v>2014</v>
      </c>
      <c r="B6841" s="58" t="s">
        <v>111</v>
      </c>
      <c r="C6841" s="58" t="str">
        <f>VLOOKUP(B6841,lookup!A:C,3,FALSE)</f>
        <v>Non Metropolitan Fire Authorities</v>
      </c>
      <c r="D6841" s="58" t="str">
        <f>VLOOKUP(B6841,lookup!A:D,4,FALSE)</f>
        <v>E31000033</v>
      </c>
      <c r="E6841" s="58" t="s">
        <v>179</v>
      </c>
      <c r="F6841" s="58" t="s">
        <v>149</v>
      </c>
      <c r="G6841" s="59">
        <v>0</v>
      </c>
      <c r="H6841" s="145"/>
      <c r="I6841" s="144">
        <v>0</v>
      </c>
      <c r="J6841" s="146">
        <f t="shared" si="83"/>
        <v>0</v>
      </c>
    </row>
    <row r="6842" spans="1:10" x14ac:dyDescent="0.3">
      <c r="A6842" s="58">
        <v>2014</v>
      </c>
      <c r="B6842" s="58" t="s">
        <v>111</v>
      </c>
      <c r="C6842" s="58" t="str">
        <f>VLOOKUP(B6842,lookup!A:C,3,FALSE)</f>
        <v>Non Metropolitan Fire Authorities</v>
      </c>
      <c r="D6842" s="58" t="str">
        <f>VLOOKUP(B6842,lookup!A:D,4,FALSE)</f>
        <v>E31000033</v>
      </c>
      <c r="E6842" s="32" t="s">
        <v>1087</v>
      </c>
      <c r="F6842" s="58" t="s">
        <v>149</v>
      </c>
      <c r="G6842" s="59">
        <v>0</v>
      </c>
      <c r="H6842" s="145"/>
      <c r="I6842" s="144">
        <v>0</v>
      </c>
      <c r="J6842" s="146">
        <f t="shared" si="83"/>
        <v>0</v>
      </c>
    </row>
    <row r="6843" spans="1:10" x14ac:dyDescent="0.3">
      <c r="A6843" s="58">
        <v>2014</v>
      </c>
      <c r="B6843" s="58" t="s">
        <v>111</v>
      </c>
      <c r="C6843" s="58" t="str">
        <f>VLOOKUP(B6843,lookup!A:C,3,FALSE)</f>
        <v>Non Metropolitan Fire Authorities</v>
      </c>
      <c r="D6843" s="58" t="str">
        <f>VLOOKUP(B6843,lookup!A:D,4,FALSE)</f>
        <v>E31000033</v>
      </c>
      <c r="E6843" s="58" t="s">
        <v>176</v>
      </c>
      <c r="F6843" s="58" t="s">
        <v>149</v>
      </c>
      <c r="G6843" s="59">
        <v>1</v>
      </c>
      <c r="H6843" s="145"/>
      <c r="I6843" s="144">
        <v>1</v>
      </c>
      <c r="J6843" s="146">
        <f t="shared" si="83"/>
        <v>0</v>
      </c>
    </row>
    <row r="6844" spans="1:10" x14ac:dyDescent="0.3">
      <c r="A6844" s="58">
        <v>2014</v>
      </c>
      <c r="B6844" s="58" t="s">
        <v>111</v>
      </c>
      <c r="C6844" s="58" t="str">
        <f>VLOOKUP(B6844,lookup!A:C,3,FALSE)</f>
        <v>Non Metropolitan Fire Authorities</v>
      </c>
      <c r="D6844" s="58" t="str">
        <f>VLOOKUP(B6844,lookup!A:D,4,FALSE)</f>
        <v>E31000033</v>
      </c>
      <c r="E6844" s="58" t="s">
        <v>175</v>
      </c>
      <c r="F6844" s="58" t="s">
        <v>150</v>
      </c>
      <c r="G6844" s="59">
        <v>194</v>
      </c>
      <c r="H6844" s="145"/>
      <c r="I6844" s="144">
        <v>194</v>
      </c>
      <c r="J6844" s="146">
        <f t="shared" si="83"/>
        <v>0</v>
      </c>
    </row>
    <row r="6845" spans="1:10" x14ac:dyDescent="0.3">
      <c r="A6845" s="58">
        <v>2014</v>
      </c>
      <c r="B6845" s="58" t="s">
        <v>111</v>
      </c>
      <c r="C6845" s="58" t="str">
        <f>VLOOKUP(B6845,lookup!A:C,3,FALSE)</f>
        <v>Non Metropolitan Fire Authorities</v>
      </c>
      <c r="D6845" s="58" t="str">
        <f>VLOOKUP(B6845,lookup!A:D,4,FALSE)</f>
        <v>E31000033</v>
      </c>
      <c r="E6845" s="58" t="s">
        <v>177</v>
      </c>
      <c r="F6845" s="58" t="s">
        <v>150</v>
      </c>
      <c r="G6845" s="59">
        <v>0</v>
      </c>
      <c r="H6845" s="145"/>
      <c r="I6845" s="144">
        <v>0</v>
      </c>
      <c r="J6845" s="146">
        <f t="shared" si="83"/>
        <v>0</v>
      </c>
    </row>
    <row r="6846" spans="1:10" x14ac:dyDescent="0.3">
      <c r="A6846" s="58">
        <v>2014</v>
      </c>
      <c r="B6846" s="58" t="s">
        <v>111</v>
      </c>
      <c r="C6846" s="58" t="str">
        <f>VLOOKUP(B6846,lookup!A:C,3,FALSE)</f>
        <v>Non Metropolitan Fire Authorities</v>
      </c>
      <c r="D6846" s="58" t="str">
        <f>VLOOKUP(B6846,lookup!A:D,4,FALSE)</f>
        <v>E31000033</v>
      </c>
      <c r="E6846" s="58" t="s">
        <v>178</v>
      </c>
      <c r="F6846" s="58" t="s">
        <v>150</v>
      </c>
      <c r="G6846" s="59">
        <v>0</v>
      </c>
      <c r="H6846" s="145"/>
      <c r="I6846" s="144">
        <v>0</v>
      </c>
      <c r="J6846" s="146">
        <f t="shared" si="83"/>
        <v>0</v>
      </c>
    </row>
    <row r="6847" spans="1:10" x14ac:dyDescent="0.3">
      <c r="A6847" s="58">
        <v>2014</v>
      </c>
      <c r="B6847" s="58" t="s">
        <v>111</v>
      </c>
      <c r="C6847" s="58" t="str">
        <f>VLOOKUP(B6847,lookup!A:C,3,FALSE)</f>
        <v>Non Metropolitan Fire Authorities</v>
      </c>
      <c r="D6847" s="58" t="str">
        <f>VLOOKUP(B6847,lookup!A:D,4,FALSE)</f>
        <v>E31000033</v>
      </c>
      <c r="E6847" s="58" t="s">
        <v>179</v>
      </c>
      <c r="F6847" s="58" t="s">
        <v>150</v>
      </c>
      <c r="G6847" s="59">
        <v>0</v>
      </c>
      <c r="H6847" s="145"/>
      <c r="I6847" s="144">
        <v>0</v>
      </c>
      <c r="J6847" s="146">
        <f t="shared" si="83"/>
        <v>0</v>
      </c>
    </row>
    <row r="6848" spans="1:10" x14ac:dyDescent="0.3">
      <c r="A6848" s="58">
        <v>2014</v>
      </c>
      <c r="B6848" s="58" t="s">
        <v>111</v>
      </c>
      <c r="C6848" s="58" t="str">
        <f>VLOOKUP(B6848,lookup!A:C,3,FALSE)</f>
        <v>Non Metropolitan Fire Authorities</v>
      </c>
      <c r="D6848" s="58" t="str">
        <f>VLOOKUP(B6848,lookup!A:D,4,FALSE)</f>
        <v>E31000033</v>
      </c>
      <c r="E6848" s="32" t="s">
        <v>1087</v>
      </c>
      <c r="F6848" s="58" t="s">
        <v>150</v>
      </c>
      <c r="G6848" s="59">
        <v>1</v>
      </c>
      <c r="H6848" s="145"/>
      <c r="I6848" s="144">
        <v>1</v>
      </c>
      <c r="J6848" s="146">
        <f t="shared" si="83"/>
        <v>0</v>
      </c>
    </row>
    <row r="6849" spans="1:10" x14ac:dyDescent="0.3">
      <c r="A6849" s="58">
        <v>2014</v>
      </c>
      <c r="B6849" s="58" t="s">
        <v>111</v>
      </c>
      <c r="C6849" s="58" t="str">
        <f>VLOOKUP(B6849,lookup!A:C,3,FALSE)</f>
        <v>Non Metropolitan Fire Authorities</v>
      </c>
      <c r="D6849" s="58" t="str">
        <f>VLOOKUP(B6849,lookup!A:D,4,FALSE)</f>
        <v>E31000033</v>
      </c>
      <c r="E6849" s="58" t="s">
        <v>176</v>
      </c>
      <c r="F6849" s="58" t="s">
        <v>150</v>
      </c>
      <c r="G6849" s="59">
        <v>7</v>
      </c>
      <c r="H6849" s="145"/>
      <c r="I6849" s="144">
        <v>7</v>
      </c>
      <c r="J6849" s="146">
        <f t="shared" si="83"/>
        <v>0</v>
      </c>
    </row>
    <row r="6850" spans="1:10" x14ac:dyDescent="0.3">
      <c r="A6850" s="58">
        <v>2014</v>
      </c>
      <c r="B6850" s="58" t="s">
        <v>114</v>
      </c>
      <c r="C6850" s="58" t="str">
        <f>VLOOKUP(B6850,lookup!A:C,3,FALSE)</f>
        <v>Non Metropolitan Fire Authorities</v>
      </c>
      <c r="D6850" s="58" t="str">
        <f>VLOOKUP(B6850,lookup!A:D,4,FALSE)</f>
        <v>E31000034</v>
      </c>
      <c r="E6850" s="58" t="s">
        <v>175</v>
      </c>
      <c r="F6850" s="58" t="s">
        <v>157</v>
      </c>
      <c r="G6850" s="59">
        <v>208</v>
      </c>
      <c r="H6850" s="145"/>
      <c r="I6850" s="144">
        <v>208</v>
      </c>
      <c r="J6850" s="146">
        <f t="shared" si="83"/>
        <v>0</v>
      </c>
    </row>
    <row r="6851" spans="1:10" x14ac:dyDescent="0.3">
      <c r="A6851" s="58">
        <v>2014</v>
      </c>
      <c r="B6851" s="58" t="s">
        <v>114</v>
      </c>
      <c r="C6851" s="58" t="str">
        <f>VLOOKUP(B6851,lookup!A:C,3,FALSE)</f>
        <v>Non Metropolitan Fire Authorities</v>
      </c>
      <c r="D6851" s="58" t="str">
        <f>VLOOKUP(B6851,lookup!A:D,4,FALSE)</f>
        <v>E31000034</v>
      </c>
      <c r="E6851" s="58" t="s">
        <v>177</v>
      </c>
      <c r="F6851" s="58" t="s">
        <v>157</v>
      </c>
      <c r="G6851" s="59">
        <v>3</v>
      </c>
      <c r="H6851" s="145"/>
      <c r="I6851" s="144">
        <v>3</v>
      </c>
      <c r="J6851" s="146">
        <f t="shared" ref="J6851:J6914" si="84">G6851-I6851</f>
        <v>0</v>
      </c>
    </row>
    <row r="6852" spans="1:10" x14ac:dyDescent="0.3">
      <c r="A6852" s="58">
        <v>2014</v>
      </c>
      <c r="B6852" s="58" t="s">
        <v>114</v>
      </c>
      <c r="C6852" s="58" t="str">
        <f>VLOOKUP(B6852,lookup!A:C,3,FALSE)</f>
        <v>Non Metropolitan Fire Authorities</v>
      </c>
      <c r="D6852" s="58" t="str">
        <f>VLOOKUP(B6852,lookup!A:D,4,FALSE)</f>
        <v>E31000034</v>
      </c>
      <c r="E6852" s="58" t="s">
        <v>178</v>
      </c>
      <c r="F6852" s="58" t="s">
        <v>157</v>
      </c>
      <c r="G6852" s="59">
        <v>1</v>
      </c>
      <c r="H6852" s="145"/>
      <c r="I6852" s="144">
        <v>1</v>
      </c>
      <c r="J6852" s="146">
        <f t="shared" si="84"/>
        <v>0</v>
      </c>
    </row>
    <row r="6853" spans="1:10" x14ac:dyDescent="0.3">
      <c r="A6853" s="58">
        <v>2014</v>
      </c>
      <c r="B6853" s="58" t="s">
        <v>114</v>
      </c>
      <c r="C6853" s="58" t="str">
        <f>VLOOKUP(B6853,lookup!A:C,3,FALSE)</f>
        <v>Non Metropolitan Fire Authorities</v>
      </c>
      <c r="D6853" s="58" t="str">
        <f>VLOOKUP(B6853,lookup!A:D,4,FALSE)</f>
        <v>E31000034</v>
      </c>
      <c r="E6853" s="58" t="s">
        <v>179</v>
      </c>
      <c r="F6853" s="58" t="s">
        <v>157</v>
      </c>
      <c r="G6853" s="59">
        <v>2</v>
      </c>
      <c r="H6853" s="145"/>
      <c r="I6853" s="144">
        <v>2</v>
      </c>
      <c r="J6853" s="146">
        <f t="shared" si="84"/>
        <v>0</v>
      </c>
    </row>
    <row r="6854" spans="1:10" x14ac:dyDescent="0.3">
      <c r="A6854" s="58">
        <v>2014</v>
      </c>
      <c r="B6854" s="58" t="s">
        <v>114</v>
      </c>
      <c r="C6854" s="58" t="str">
        <f>VLOOKUP(B6854,lookup!A:C,3,FALSE)</f>
        <v>Non Metropolitan Fire Authorities</v>
      </c>
      <c r="D6854" s="58" t="str">
        <f>VLOOKUP(B6854,lookup!A:D,4,FALSE)</f>
        <v>E31000034</v>
      </c>
      <c r="E6854" s="32" t="s">
        <v>1087</v>
      </c>
      <c r="F6854" s="58" t="s">
        <v>157</v>
      </c>
      <c r="G6854" s="59">
        <v>1</v>
      </c>
      <c r="H6854" s="145"/>
      <c r="I6854" s="144">
        <v>1</v>
      </c>
      <c r="J6854" s="146">
        <f t="shared" si="84"/>
        <v>0</v>
      </c>
    </row>
    <row r="6855" spans="1:10" x14ac:dyDescent="0.3">
      <c r="A6855" s="58">
        <v>2014</v>
      </c>
      <c r="B6855" s="58" t="s">
        <v>114</v>
      </c>
      <c r="C6855" s="58" t="str">
        <f>VLOOKUP(B6855,lookup!A:C,3,FALSE)</f>
        <v>Non Metropolitan Fire Authorities</v>
      </c>
      <c r="D6855" s="58" t="str">
        <f>VLOOKUP(B6855,lookup!A:D,4,FALSE)</f>
        <v>E31000034</v>
      </c>
      <c r="E6855" s="58" t="s">
        <v>176</v>
      </c>
      <c r="F6855" s="58" t="s">
        <v>157</v>
      </c>
      <c r="G6855" s="59">
        <v>28</v>
      </c>
      <c r="H6855" s="145"/>
      <c r="I6855" s="144">
        <v>28</v>
      </c>
      <c r="J6855" s="146">
        <f t="shared" si="84"/>
        <v>0</v>
      </c>
    </row>
    <row r="6856" spans="1:10" x14ac:dyDescent="0.3">
      <c r="A6856" s="58">
        <v>2014</v>
      </c>
      <c r="B6856" s="58" t="s">
        <v>114</v>
      </c>
      <c r="C6856" s="58" t="str">
        <f>VLOOKUP(B6856,lookup!A:C,3,FALSE)</f>
        <v>Non Metropolitan Fire Authorities</v>
      </c>
      <c r="D6856" s="58" t="str">
        <f>VLOOKUP(B6856,lookup!A:D,4,FALSE)</f>
        <v>E31000034</v>
      </c>
      <c r="E6856" s="58" t="s">
        <v>175</v>
      </c>
      <c r="F6856" s="58" t="s">
        <v>158</v>
      </c>
      <c r="G6856" s="59">
        <v>336</v>
      </c>
      <c r="H6856" s="145"/>
      <c r="I6856" s="144">
        <v>336</v>
      </c>
      <c r="J6856" s="146">
        <f t="shared" si="84"/>
        <v>0</v>
      </c>
    </row>
    <row r="6857" spans="1:10" x14ac:dyDescent="0.3">
      <c r="A6857" s="58">
        <v>2014</v>
      </c>
      <c r="B6857" s="58" t="s">
        <v>114</v>
      </c>
      <c r="C6857" s="58" t="str">
        <f>VLOOKUP(B6857,lookup!A:C,3,FALSE)</f>
        <v>Non Metropolitan Fire Authorities</v>
      </c>
      <c r="D6857" s="58" t="str">
        <f>VLOOKUP(B6857,lookup!A:D,4,FALSE)</f>
        <v>E31000034</v>
      </c>
      <c r="E6857" s="58" t="s">
        <v>177</v>
      </c>
      <c r="F6857" s="58" t="s">
        <v>158</v>
      </c>
      <c r="G6857" s="59">
        <v>4</v>
      </c>
      <c r="H6857" s="145"/>
      <c r="I6857" s="144">
        <v>4</v>
      </c>
      <c r="J6857" s="146">
        <f t="shared" si="84"/>
        <v>0</v>
      </c>
    </row>
    <row r="6858" spans="1:10" x14ac:dyDescent="0.3">
      <c r="A6858" s="58">
        <v>2014</v>
      </c>
      <c r="B6858" s="58" t="s">
        <v>114</v>
      </c>
      <c r="C6858" s="58" t="str">
        <f>VLOOKUP(B6858,lookup!A:C,3,FALSE)</f>
        <v>Non Metropolitan Fire Authorities</v>
      </c>
      <c r="D6858" s="58" t="str">
        <f>VLOOKUP(B6858,lookup!A:D,4,FALSE)</f>
        <v>E31000034</v>
      </c>
      <c r="E6858" s="58" t="s">
        <v>178</v>
      </c>
      <c r="F6858" s="58" t="s">
        <v>158</v>
      </c>
      <c r="G6858" s="59">
        <v>0</v>
      </c>
      <c r="H6858" s="145"/>
      <c r="I6858" s="144">
        <v>0</v>
      </c>
      <c r="J6858" s="146">
        <f t="shared" si="84"/>
        <v>0</v>
      </c>
    </row>
    <row r="6859" spans="1:10" x14ac:dyDescent="0.3">
      <c r="A6859" s="58">
        <v>2014</v>
      </c>
      <c r="B6859" s="58" t="s">
        <v>114</v>
      </c>
      <c r="C6859" s="58" t="str">
        <f>VLOOKUP(B6859,lookup!A:C,3,FALSE)</f>
        <v>Non Metropolitan Fire Authorities</v>
      </c>
      <c r="D6859" s="58" t="str">
        <f>VLOOKUP(B6859,lookup!A:D,4,FALSE)</f>
        <v>E31000034</v>
      </c>
      <c r="E6859" s="58" t="s">
        <v>179</v>
      </c>
      <c r="F6859" s="58" t="s">
        <v>158</v>
      </c>
      <c r="G6859" s="59">
        <v>0</v>
      </c>
      <c r="H6859" s="145"/>
      <c r="I6859" s="144">
        <v>0</v>
      </c>
      <c r="J6859" s="146">
        <f t="shared" si="84"/>
        <v>0</v>
      </c>
    </row>
    <row r="6860" spans="1:10" x14ac:dyDescent="0.3">
      <c r="A6860" s="58">
        <v>2014</v>
      </c>
      <c r="B6860" s="58" t="s">
        <v>114</v>
      </c>
      <c r="C6860" s="58" t="str">
        <f>VLOOKUP(B6860,lookup!A:C,3,FALSE)</f>
        <v>Non Metropolitan Fire Authorities</v>
      </c>
      <c r="D6860" s="58" t="str">
        <f>VLOOKUP(B6860,lookup!A:D,4,FALSE)</f>
        <v>E31000034</v>
      </c>
      <c r="E6860" s="32" t="s">
        <v>1087</v>
      </c>
      <c r="F6860" s="58" t="s">
        <v>158</v>
      </c>
      <c r="G6860" s="59">
        <v>2</v>
      </c>
      <c r="H6860" s="145"/>
      <c r="I6860" s="144">
        <v>2</v>
      </c>
      <c r="J6860" s="146">
        <f t="shared" si="84"/>
        <v>0</v>
      </c>
    </row>
    <row r="6861" spans="1:10" x14ac:dyDescent="0.3">
      <c r="A6861" s="58">
        <v>2014</v>
      </c>
      <c r="B6861" s="58" t="s">
        <v>114</v>
      </c>
      <c r="C6861" s="58" t="str">
        <f>VLOOKUP(B6861,lookup!A:C,3,FALSE)</f>
        <v>Non Metropolitan Fire Authorities</v>
      </c>
      <c r="D6861" s="58" t="str">
        <f>VLOOKUP(B6861,lookup!A:D,4,FALSE)</f>
        <v>E31000034</v>
      </c>
      <c r="E6861" s="58" t="s">
        <v>176</v>
      </c>
      <c r="F6861" s="58" t="s">
        <v>158</v>
      </c>
      <c r="G6861" s="59">
        <v>103</v>
      </c>
      <c r="H6861" s="145"/>
      <c r="I6861" s="144">
        <v>103</v>
      </c>
      <c r="J6861" s="146">
        <f t="shared" si="84"/>
        <v>0</v>
      </c>
    </row>
    <row r="6862" spans="1:10" x14ac:dyDescent="0.3">
      <c r="A6862" s="58">
        <v>2014</v>
      </c>
      <c r="B6862" s="58" t="s">
        <v>114</v>
      </c>
      <c r="C6862" s="58" t="str">
        <f>VLOOKUP(B6862,lookup!A:C,3,FALSE)</f>
        <v>Non Metropolitan Fire Authorities</v>
      </c>
      <c r="D6862" s="58" t="str">
        <f>VLOOKUP(B6862,lookup!A:D,4,FALSE)</f>
        <v>E31000034</v>
      </c>
      <c r="E6862" s="58" t="s">
        <v>175</v>
      </c>
      <c r="F6862" s="58" t="s">
        <v>149</v>
      </c>
      <c r="G6862" s="59">
        <v>0</v>
      </c>
      <c r="H6862" s="145"/>
      <c r="I6862" s="144">
        <v>0</v>
      </c>
      <c r="J6862" s="146">
        <f t="shared" si="84"/>
        <v>0</v>
      </c>
    </row>
    <row r="6863" spans="1:10" x14ac:dyDescent="0.3">
      <c r="A6863" s="58">
        <v>2014</v>
      </c>
      <c r="B6863" s="58" t="s">
        <v>114</v>
      </c>
      <c r="C6863" s="58" t="str">
        <f>VLOOKUP(B6863,lookup!A:C,3,FALSE)</f>
        <v>Non Metropolitan Fire Authorities</v>
      </c>
      <c r="D6863" s="58" t="str">
        <f>VLOOKUP(B6863,lookup!A:D,4,FALSE)</f>
        <v>E31000034</v>
      </c>
      <c r="E6863" s="58" t="s">
        <v>177</v>
      </c>
      <c r="F6863" s="58" t="s">
        <v>149</v>
      </c>
      <c r="G6863" s="59">
        <v>0</v>
      </c>
      <c r="H6863" s="145"/>
      <c r="I6863" s="144">
        <v>0</v>
      </c>
      <c r="J6863" s="146">
        <f t="shared" si="84"/>
        <v>0</v>
      </c>
    </row>
    <row r="6864" spans="1:10" x14ac:dyDescent="0.3">
      <c r="A6864" s="58">
        <v>2014</v>
      </c>
      <c r="B6864" s="58" t="s">
        <v>114</v>
      </c>
      <c r="C6864" s="58" t="str">
        <f>VLOOKUP(B6864,lookup!A:C,3,FALSE)</f>
        <v>Non Metropolitan Fire Authorities</v>
      </c>
      <c r="D6864" s="58" t="str">
        <f>VLOOKUP(B6864,lookup!A:D,4,FALSE)</f>
        <v>E31000034</v>
      </c>
      <c r="E6864" s="58" t="s">
        <v>178</v>
      </c>
      <c r="F6864" s="58" t="s">
        <v>149</v>
      </c>
      <c r="G6864" s="59">
        <v>0</v>
      </c>
      <c r="H6864" s="145"/>
      <c r="I6864" s="144">
        <v>0</v>
      </c>
      <c r="J6864" s="146">
        <f t="shared" si="84"/>
        <v>0</v>
      </c>
    </row>
    <row r="6865" spans="1:10" x14ac:dyDescent="0.3">
      <c r="A6865" s="58">
        <v>2014</v>
      </c>
      <c r="B6865" s="58" t="s">
        <v>114</v>
      </c>
      <c r="C6865" s="58" t="str">
        <f>VLOOKUP(B6865,lookup!A:C,3,FALSE)</f>
        <v>Non Metropolitan Fire Authorities</v>
      </c>
      <c r="D6865" s="58" t="str">
        <f>VLOOKUP(B6865,lookup!A:D,4,FALSE)</f>
        <v>E31000034</v>
      </c>
      <c r="E6865" s="58" t="s">
        <v>179</v>
      </c>
      <c r="F6865" s="58" t="s">
        <v>149</v>
      </c>
      <c r="G6865" s="59">
        <v>0</v>
      </c>
      <c r="H6865" s="145"/>
      <c r="I6865" s="144">
        <v>0</v>
      </c>
      <c r="J6865" s="146">
        <f t="shared" si="84"/>
        <v>0</v>
      </c>
    </row>
    <row r="6866" spans="1:10" x14ac:dyDescent="0.3">
      <c r="A6866" s="58">
        <v>2014</v>
      </c>
      <c r="B6866" s="58" t="s">
        <v>114</v>
      </c>
      <c r="C6866" s="58" t="str">
        <f>VLOOKUP(B6866,lookup!A:C,3,FALSE)</f>
        <v>Non Metropolitan Fire Authorities</v>
      </c>
      <c r="D6866" s="58" t="str">
        <f>VLOOKUP(B6866,lookup!A:D,4,FALSE)</f>
        <v>E31000034</v>
      </c>
      <c r="E6866" s="32" t="s">
        <v>1087</v>
      </c>
      <c r="F6866" s="58" t="s">
        <v>149</v>
      </c>
      <c r="G6866" s="59">
        <v>0</v>
      </c>
      <c r="H6866" s="145"/>
      <c r="I6866" s="144">
        <v>0</v>
      </c>
      <c r="J6866" s="146">
        <f t="shared" si="84"/>
        <v>0</v>
      </c>
    </row>
    <row r="6867" spans="1:10" x14ac:dyDescent="0.3">
      <c r="A6867" s="58">
        <v>2014</v>
      </c>
      <c r="B6867" s="58" t="s">
        <v>114</v>
      </c>
      <c r="C6867" s="58" t="str">
        <f>VLOOKUP(B6867,lookup!A:C,3,FALSE)</f>
        <v>Non Metropolitan Fire Authorities</v>
      </c>
      <c r="D6867" s="58" t="str">
        <f>VLOOKUP(B6867,lookup!A:D,4,FALSE)</f>
        <v>E31000034</v>
      </c>
      <c r="E6867" s="58" t="s">
        <v>176</v>
      </c>
      <c r="F6867" s="58" t="s">
        <v>149</v>
      </c>
      <c r="G6867" s="59">
        <v>0</v>
      </c>
      <c r="H6867" s="145"/>
      <c r="I6867" s="144">
        <v>0</v>
      </c>
      <c r="J6867" s="146">
        <f t="shared" si="84"/>
        <v>0</v>
      </c>
    </row>
    <row r="6868" spans="1:10" x14ac:dyDescent="0.3">
      <c r="A6868" s="58">
        <v>2014</v>
      </c>
      <c r="B6868" s="58" t="s">
        <v>114</v>
      </c>
      <c r="C6868" s="58" t="str">
        <f>VLOOKUP(B6868,lookup!A:C,3,FALSE)</f>
        <v>Non Metropolitan Fire Authorities</v>
      </c>
      <c r="D6868" s="58" t="str">
        <f>VLOOKUP(B6868,lookup!A:D,4,FALSE)</f>
        <v>E31000034</v>
      </c>
      <c r="E6868" s="58" t="s">
        <v>175</v>
      </c>
      <c r="F6868" s="58" t="s">
        <v>150</v>
      </c>
      <c r="G6868" s="59">
        <v>64</v>
      </c>
      <c r="H6868" s="145"/>
      <c r="I6868" s="144">
        <v>64</v>
      </c>
      <c r="J6868" s="146">
        <f t="shared" si="84"/>
        <v>0</v>
      </c>
    </row>
    <row r="6869" spans="1:10" x14ac:dyDescent="0.3">
      <c r="A6869" s="58">
        <v>2014</v>
      </c>
      <c r="B6869" s="58" t="s">
        <v>114</v>
      </c>
      <c r="C6869" s="58" t="str">
        <f>VLOOKUP(B6869,lookup!A:C,3,FALSE)</f>
        <v>Non Metropolitan Fire Authorities</v>
      </c>
      <c r="D6869" s="58" t="str">
        <f>VLOOKUP(B6869,lookup!A:D,4,FALSE)</f>
        <v>E31000034</v>
      </c>
      <c r="E6869" s="58" t="s">
        <v>177</v>
      </c>
      <c r="F6869" s="58" t="s">
        <v>150</v>
      </c>
      <c r="G6869" s="59">
        <v>0</v>
      </c>
      <c r="H6869" s="145"/>
      <c r="I6869" s="144">
        <v>0</v>
      </c>
      <c r="J6869" s="146">
        <f t="shared" si="84"/>
        <v>0</v>
      </c>
    </row>
    <row r="6870" spans="1:10" x14ac:dyDescent="0.3">
      <c r="A6870" s="58">
        <v>2014</v>
      </c>
      <c r="B6870" s="58" t="s">
        <v>114</v>
      </c>
      <c r="C6870" s="58" t="str">
        <f>VLOOKUP(B6870,lookup!A:C,3,FALSE)</f>
        <v>Non Metropolitan Fire Authorities</v>
      </c>
      <c r="D6870" s="58" t="str">
        <f>VLOOKUP(B6870,lookup!A:D,4,FALSE)</f>
        <v>E31000034</v>
      </c>
      <c r="E6870" s="58" t="s">
        <v>178</v>
      </c>
      <c r="F6870" s="58" t="s">
        <v>150</v>
      </c>
      <c r="G6870" s="59">
        <v>2</v>
      </c>
      <c r="H6870" s="145"/>
      <c r="I6870" s="144">
        <v>2</v>
      </c>
      <c r="J6870" s="146">
        <f t="shared" si="84"/>
        <v>0</v>
      </c>
    </row>
    <row r="6871" spans="1:10" x14ac:dyDescent="0.3">
      <c r="A6871" s="58">
        <v>2014</v>
      </c>
      <c r="B6871" s="58" t="s">
        <v>114</v>
      </c>
      <c r="C6871" s="58" t="str">
        <f>VLOOKUP(B6871,lookup!A:C,3,FALSE)</f>
        <v>Non Metropolitan Fire Authorities</v>
      </c>
      <c r="D6871" s="58" t="str">
        <f>VLOOKUP(B6871,lookup!A:D,4,FALSE)</f>
        <v>E31000034</v>
      </c>
      <c r="E6871" s="58" t="s">
        <v>179</v>
      </c>
      <c r="F6871" s="58" t="s">
        <v>150</v>
      </c>
      <c r="G6871" s="59">
        <v>0</v>
      </c>
      <c r="H6871" s="145"/>
      <c r="I6871" s="144">
        <v>0</v>
      </c>
      <c r="J6871" s="146">
        <f t="shared" si="84"/>
        <v>0</v>
      </c>
    </row>
    <row r="6872" spans="1:10" x14ac:dyDescent="0.3">
      <c r="A6872" s="58">
        <v>2014</v>
      </c>
      <c r="B6872" s="58" t="s">
        <v>114</v>
      </c>
      <c r="C6872" s="58" t="str">
        <f>VLOOKUP(B6872,lookup!A:C,3,FALSE)</f>
        <v>Non Metropolitan Fire Authorities</v>
      </c>
      <c r="D6872" s="58" t="str">
        <f>VLOOKUP(B6872,lookup!A:D,4,FALSE)</f>
        <v>E31000034</v>
      </c>
      <c r="E6872" s="32" t="s">
        <v>1087</v>
      </c>
      <c r="F6872" s="58" t="s">
        <v>150</v>
      </c>
      <c r="G6872" s="59">
        <v>0</v>
      </c>
      <c r="H6872" s="145"/>
      <c r="I6872" s="144">
        <v>0</v>
      </c>
      <c r="J6872" s="146">
        <f t="shared" si="84"/>
        <v>0</v>
      </c>
    </row>
    <row r="6873" spans="1:10" x14ac:dyDescent="0.3">
      <c r="A6873" s="58">
        <v>2014</v>
      </c>
      <c r="B6873" s="58" t="s">
        <v>114</v>
      </c>
      <c r="C6873" s="58" t="str">
        <f>VLOOKUP(B6873,lookup!A:C,3,FALSE)</f>
        <v>Non Metropolitan Fire Authorities</v>
      </c>
      <c r="D6873" s="58" t="str">
        <f>VLOOKUP(B6873,lookup!A:D,4,FALSE)</f>
        <v>E31000034</v>
      </c>
      <c r="E6873" s="58" t="s">
        <v>176</v>
      </c>
      <c r="F6873" s="58" t="s">
        <v>150</v>
      </c>
      <c r="G6873" s="59">
        <v>24</v>
      </c>
      <c r="H6873" s="145"/>
      <c r="I6873" s="144">
        <v>24</v>
      </c>
      <c r="J6873" s="146">
        <f t="shared" si="84"/>
        <v>0</v>
      </c>
    </row>
    <row r="6874" spans="1:10" x14ac:dyDescent="0.3">
      <c r="A6874" s="58">
        <v>2014</v>
      </c>
      <c r="B6874" s="58" t="s">
        <v>117</v>
      </c>
      <c r="C6874" s="58" t="str">
        <f>VLOOKUP(B6874,lookup!A:C,3,FALSE)</f>
        <v>Non Metropolitan Fire Authorities</v>
      </c>
      <c r="D6874" s="58" t="str">
        <f>VLOOKUP(B6874,lookup!A:D,4,FALSE)</f>
        <v>E31000035</v>
      </c>
      <c r="E6874" s="58" t="s">
        <v>175</v>
      </c>
      <c r="F6874" s="58" t="s">
        <v>157</v>
      </c>
      <c r="G6874" s="59">
        <v>533</v>
      </c>
      <c r="H6874" s="145"/>
      <c r="I6874" s="144">
        <v>533</v>
      </c>
      <c r="J6874" s="146">
        <f t="shared" si="84"/>
        <v>0</v>
      </c>
    </row>
    <row r="6875" spans="1:10" x14ac:dyDescent="0.3">
      <c r="A6875" s="58">
        <v>2014</v>
      </c>
      <c r="B6875" s="58" t="s">
        <v>117</v>
      </c>
      <c r="C6875" s="58" t="str">
        <f>VLOOKUP(B6875,lookup!A:C,3,FALSE)</f>
        <v>Non Metropolitan Fire Authorities</v>
      </c>
      <c r="D6875" s="58" t="str">
        <f>VLOOKUP(B6875,lookup!A:D,4,FALSE)</f>
        <v>E31000035</v>
      </c>
      <c r="E6875" s="58" t="s">
        <v>177</v>
      </c>
      <c r="F6875" s="58" t="s">
        <v>157</v>
      </c>
      <c r="G6875" s="59">
        <v>9</v>
      </c>
      <c r="H6875" s="145"/>
      <c r="I6875" s="144">
        <v>9</v>
      </c>
      <c r="J6875" s="146">
        <f t="shared" si="84"/>
        <v>0</v>
      </c>
    </row>
    <row r="6876" spans="1:10" x14ac:dyDescent="0.3">
      <c r="A6876" s="58">
        <v>2014</v>
      </c>
      <c r="B6876" s="58" t="s">
        <v>117</v>
      </c>
      <c r="C6876" s="58" t="str">
        <f>VLOOKUP(B6876,lookup!A:C,3,FALSE)</f>
        <v>Non Metropolitan Fire Authorities</v>
      </c>
      <c r="D6876" s="58" t="str">
        <f>VLOOKUP(B6876,lookup!A:D,4,FALSE)</f>
        <v>E31000035</v>
      </c>
      <c r="E6876" s="58" t="s">
        <v>178</v>
      </c>
      <c r="F6876" s="58" t="s">
        <v>157</v>
      </c>
      <c r="G6876" s="59">
        <v>5</v>
      </c>
      <c r="H6876" s="145"/>
      <c r="I6876" s="144">
        <v>5</v>
      </c>
      <c r="J6876" s="146">
        <f t="shared" si="84"/>
        <v>0</v>
      </c>
    </row>
    <row r="6877" spans="1:10" x14ac:dyDescent="0.3">
      <c r="A6877" s="58">
        <v>2014</v>
      </c>
      <c r="B6877" s="58" t="s">
        <v>117</v>
      </c>
      <c r="C6877" s="58" t="str">
        <f>VLOOKUP(B6877,lookup!A:C,3,FALSE)</f>
        <v>Non Metropolitan Fire Authorities</v>
      </c>
      <c r="D6877" s="58" t="str">
        <f>VLOOKUP(B6877,lookup!A:D,4,FALSE)</f>
        <v>E31000035</v>
      </c>
      <c r="E6877" s="58" t="s">
        <v>179</v>
      </c>
      <c r="F6877" s="58" t="s">
        <v>157</v>
      </c>
      <c r="G6877" s="59">
        <v>1</v>
      </c>
      <c r="H6877" s="145"/>
      <c r="I6877" s="144">
        <v>1</v>
      </c>
      <c r="J6877" s="146">
        <f t="shared" si="84"/>
        <v>0</v>
      </c>
    </row>
    <row r="6878" spans="1:10" x14ac:dyDescent="0.3">
      <c r="A6878" s="58">
        <v>2014</v>
      </c>
      <c r="B6878" s="58" t="s">
        <v>117</v>
      </c>
      <c r="C6878" s="58" t="str">
        <f>VLOOKUP(B6878,lookup!A:C,3,FALSE)</f>
        <v>Non Metropolitan Fire Authorities</v>
      </c>
      <c r="D6878" s="58" t="str">
        <f>VLOOKUP(B6878,lookup!A:D,4,FALSE)</f>
        <v>E31000035</v>
      </c>
      <c r="E6878" s="32" t="s">
        <v>1087</v>
      </c>
      <c r="F6878" s="58" t="s">
        <v>157</v>
      </c>
      <c r="G6878" s="59">
        <v>0</v>
      </c>
      <c r="H6878" s="145"/>
      <c r="I6878" s="144">
        <v>0</v>
      </c>
      <c r="J6878" s="146">
        <f t="shared" si="84"/>
        <v>0</v>
      </c>
    </row>
    <row r="6879" spans="1:10" x14ac:dyDescent="0.3">
      <c r="A6879" s="58">
        <v>2014</v>
      </c>
      <c r="B6879" s="58" t="s">
        <v>117</v>
      </c>
      <c r="C6879" s="58" t="str">
        <f>VLOOKUP(B6879,lookup!A:C,3,FALSE)</f>
        <v>Non Metropolitan Fire Authorities</v>
      </c>
      <c r="D6879" s="58" t="str">
        <f>VLOOKUP(B6879,lookup!A:D,4,FALSE)</f>
        <v>E31000035</v>
      </c>
      <c r="E6879" s="58" t="s">
        <v>176</v>
      </c>
      <c r="F6879" s="58" t="s">
        <v>157</v>
      </c>
      <c r="G6879" s="59">
        <v>42</v>
      </c>
      <c r="H6879" s="145"/>
      <c r="I6879" s="144">
        <v>42</v>
      </c>
      <c r="J6879" s="146">
        <f t="shared" si="84"/>
        <v>0</v>
      </c>
    </row>
    <row r="6880" spans="1:10" x14ac:dyDescent="0.3">
      <c r="A6880" s="58">
        <v>2014</v>
      </c>
      <c r="B6880" s="58" t="s">
        <v>117</v>
      </c>
      <c r="C6880" s="58" t="str">
        <f>VLOOKUP(B6880,lookup!A:C,3,FALSE)</f>
        <v>Non Metropolitan Fire Authorities</v>
      </c>
      <c r="D6880" s="58" t="str">
        <f>VLOOKUP(B6880,lookup!A:D,4,FALSE)</f>
        <v>E31000035</v>
      </c>
      <c r="E6880" s="58" t="s">
        <v>175</v>
      </c>
      <c r="F6880" s="58" t="s">
        <v>158</v>
      </c>
      <c r="G6880" s="59">
        <v>126</v>
      </c>
      <c r="H6880" s="145"/>
      <c r="I6880" s="144">
        <v>126</v>
      </c>
      <c r="J6880" s="146">
        <f t="shared" si="84"/>
        <v>0</v>
      </c>
    </row>
    <row r="6881" spans="1:10" x14ac:dyDescent="0.3">
      <c r="A6881" s="58">
        <v>2014</v>
      </c>
      <c r="B6881" s="58" t="s">
        <v>117</v>
      </c>
      <c r="C6881" s="58" t="str">
        <f>VLOOKUP(B6881,lookup!A:C,3,FALSE)</f>
        <v>Non Metropolitan Fire Authorities</v>
      </c>
      <c r="D6881" s="58" t="str">
        <f>VLOOKUP(B6881,lookup!A:D,4,FALSE)</f>
        <v>E31000035</v>
      </c>
      <c r="E6881" s="58" t="s">
        <v>177</v>
      </c>
      <c r="F6881" s="58" t="s">
        <v>158</v>
      </c>
      <c r="G6881" s="59">
        <v>1</v>
      </c>
      <c r="H6881" s="145"/>
      <c r="I6881" s="144">
        <v>1</v>
      </c>
      <c r="J6881" s="146">
        <f t="shared" si="84"/>
        <v>0</v>
      </c>
    </row>
    <row r="6882" spans="1:10" x14ac:dyDescent="0.3">
      <c r="A6882" s="58">
        <v>2014</v>
      </c>
      <c r="B6882" s="58" t="s">
        <v>117</v>
      </c>
      <c r="C6882" s="58" t="str">
        <f>VLOOKUP(B6882,lookup!A:C,3,FALSE)</f>
        <v>Non Metropolitan Fire Authorities</v>
      </c>
      <c r="D6882" s="58" t="str">
        <f>VLOOKUP(B6882,lookup!A:D,4,FALSE)</f>
        <v>E31000035</v>
      </c>
      <c r="E6882" s="58" t="s">
        <v>178</v>
      </c>
      <c r="F6882" s="58" t="s">
        <v>158</v>
      </c>
      <c r="G6882" s="59">
        <v>0</v>
      </c>
      <c r="H6882" s="145"/>
      <c r="I6882" s="144">
        <v>0</v>
      </c>
      <c r="J6882" s="146">
        <f t="shared" si="84"/>
        <v>0</v>
      </c>
    </row>
    <row r="6883" spans="1:10" x14ac:dyDescent="0.3">
      <c r="A6883" s="58">
        <v>2014</v>
      </c>
      <c r="B6883" s="58" t="s">
        <v>117</v>
      </c>
      <c r="C6883" s="58" t="str">
        <f>VLOOKUP(B6883,lookup!A:C,3,FALSE)</f>
        <v>Non Metropolitan Fire Authorities</v>
      </c>
      <c r="D6883" s="58" t="str">
        <f>VLOOKUP(B6883,lookup!A:D,4,FALSE)</f>
        <v>E31000035</v>
      </c>
      <c r="E6883" s="58" t="s">
        <v>179</v>
      </c>
      <c r="F6883" s="58" t="s">
        <v>158</v>
      </c>
      <c r="G6883" s="59">
        <v>0</v>
      </c>
      <c r="H6883" s="145"/>
      <c r="I6883" s="144">
        <v>0</v>
      </c>
      <c r="J6883" s="146">
        <f t="shared" si="84"/>
        <v>0</v>
      </c>
    </row>
    <row r="6884" spans="1:10" x14ac:dyDescent="0.3">
      <c r="A6884" s="58">
        <v>2014</v>
      </c>
      <c r="B6884" s="58" t="s">
        <v>117</v>
      </c>
      <c r="C6884" s="58" t="str">
        <f>VLOOKUP(B6884,lookup!A:C,3,FALSE)</f>
        <v>Non Metropolitan Fire Authorities</v>
      </c>
      <c r="D6884" s="58" t="str">
        <f>VLOOKUP(B6884,lookup!A:D,4,FALSE)</f>
        <v>E31000035</v>
      </c>
      <c r="E6884" s="32" t="s">
        <v>1087</v>
      </c>
      <c r="F6884" s="58" t="s">
        <v>158</v>
      </c>
      <c r="G6884" s="59">
        <v>0</v>
      </c>
      <c r="H6884" s="145"/>
      <c r="I6884" s="144">
        <v>0</v>
      </c>
      <c r="J6884" s="146">
        <f t="shared" si="84"/>
        <v>0</v>
      </c>
    </row>
    <row r="6885" spans="1:10" x14ac:dyDescent="0.3">
      <c r="A6885" s="58">
        <v>2014</v>
      </c>
      <c r="B6885" s="58" t="s">
        <v>117</v>
      </c>
      <c r="C6885" s="58" t="str">
        <f>VLOOKUP(B6885,lookup!A:C,3,FALSE)</f>
        <v>Non Metropolitan Fire Authorities</v>
      </c>
      <c r="D6885" s="58" t="str">
        <f>VLOOKUP(B6885,lookup!A:D,4,FALSE)</f>
        <v>E31000035</v>
      </c>
      <c r="E6885" s="58" t="s">
        <v>176</v>
      </c>
      <c r="F6885" s="58" t="s">
        <v>158</v>
      </c>
      <c r="G6885" s="59">
        <v>4</v>
      </c>
      <c r="H6885" s="145"/>
      <c r="I6885" s="144">
        <v>4</v>
      </c>
      <c r="J6885" s="146">
        <f t="shared" si="84"/>
        <v>0</v>
      </c>
    </row>
    <row r="6886" spans="1:10" x14ac:dyDescent="0.3">
      <c r="A6886" s="58">
        <v>2014</v>
      </c>
      <c r="B6886" s="58" t="s">
        <v>117</v>
      </c>
      <c r="C6886" s="58" t="str">
        <f>VLOOKUP(B6886,lookup!A:C,3,FALSE)</f>
        <v>Non Metropolitan Fire Authorities</v>
      </c>
      <c r="D6886" s="58" t="str">
        <f>VLOOKUP(B6886,lookup!A:D,4,FALSE)</f>
        <v>E31000035</v>
      </c>
      <c r="E6886" s="58" t="s">
        <v>175</v>
      </c>
      <c r="F6886" s="58" t="s">
        <v>149</v>
      </c>
      <c r="G6886" s="59">
        <v>25</v>
      </c>
      <c r="H6886" s="145"/>
      <c r="I6886" s="144">
        <v>25</v>
      </c>
      <c r="J6886" s="146">
        <f t="shared" si="84"/>
        <v>0</v>
      </c>
    </row>
    <row r="6887" spans="1:10" x14ac:dyDescent="0.3">
      <c r="A6887" s="58">
        <v>2014</v>
      </c>
      <c r="B6887" s="58" t="s">
        <v>117</v>
      </c>
      <c r="C6887" s="58" t="str">
        <f>VLOOKUP(B6887,lookup!A:C,3,FALSE)</f>
        <v>Non Metropolitan Fire Authorities</v>
      </c>
      <c r="D6887" s="58" t="str">
        <f>VLOOKUP(B6887,lookup!A:D,4,FALSE)</f>
        <v>E31000035</v>
      </c>
      <c r="E6887" s="58" t="s">
        <v>177</v>
      </c>
      <c r="F6887" s="58" t="s">
        <v>149</v>
      </c>
      <c r="G6887" s="59">
        <v>0</v>
      </c>
      <c r="H6887" s="145"/>
      <c r="I6887" s="144">
        <v>0</v>
      </c>
      <c r="J6887" s="146">
        <f t="shared" si="84"/>
        <v>0</v>
      </c>
    </row>
    <row r="6888" spans="1:10" x14ac:dyDescent="0.3">
      <c r="A6888" s="58">
        <v>2014</v>
      </c>
      <c r="B6888" s="58" t="s">
        <v>117</v>
      </c>
      <c r="C6888" s="58" t="str">
        <f>VLOOKUP(B6888,lookup!A:C,3,FALSE)</f>
        <v>Non Metropolitan Fire Authorities</v>
      </c>
      <c r="D6888" s="58" t="str">
        <f>VLOOKUP(B6888,lookup!A:D,4,FALSE)</f>
        <v>E31000035</v>
      </c>
      <c r="E6888" s="58" t="s">
        <v>178</v>
      </c>
      <c r="F6888" s="58" t="s">
        <v>149</v>
      </c>
      <c r="G6888" s="59">
        <v>0</v>
      </c>
      <c r="H6888" s="145"/>
      <c r="I6888" s="144">
        <v>0</v>
      </c>
      <c r="J6888" s="146">
        <f t="shared" si="84"/>
        <v>0</v>
      </c>
    </row>
    <row r="6889" spans="1:10" x14ac:dyDescent="0.3">
      <c r="A6889" s="58">
        <v>2014</v>
      </c>
      <c r="B6889" s="58" t="s">
        <v>117</v>
      </c>
      <c r="C6889" s="58" t="str">
        <f>VLOOKUP(B6889,lookup!A:C,3,FALSE)</f>
        <v>Non Metropolitan Fire Authorities</v>
      </c>
      <c r="D6889" s="58" t="str">
        <f>VLOOKUP(B6889,lookup!A:D,4,FALSE)</f>
        <v>E31000035</v>
      </c>
      <c r="E6889" s="58" t="s">
        <v>179</v>
      </c>
      <c r="F6889" s="58" t="s">
        <v>149</v>
      </c>
      <c r="G6889" s="59">
        <v>0</v>
      </c>
      <c r="H6889" s="145"/>
      <c r="I6889" s="144">
        <v>0</v>
      </c>
      <c r="J6889" s="146">
        <f t="shared" si="84"/>
        <v>0</v>
      </c>
    </row>
    <row r="6890" spans="1:10" x14ac:dyDescent="0.3">
      <c r="A6890" s="58">
        <v>2014</v>
      </c>
      <c r="B6890" s="58" t="s">
        <v>117</v>
      </c>
      <c r="C6890" s="58" t="str">
        <f>VLOOKUP(B6890,lookup!A:C,3,FALSE)</f>
        <v>Non Metropolitan Fire Authorities</v>
      </c>
      <c r="D6890" s="58" t="str">
        <f>VLOOKUP(B6890,lookup!A:D,4,FALSE)</f>
        <v>E31000035</v>
      </c>
      <c r="E6890" s="32" t="s">
        <v>1087</v>
      </c>
      <c r="F6890" s="58" t="s">
        <v>149</v>
      </c>
      <c r="G6890" s="59">
        <v>0</v>
      </c>
      <c r="H6890" s="145"/>
      <c r="I6890" s="144">
        <v>0</v>
      </c>
      <c r="J6890" s="146">
        <f t="shared" si="84"/>
        <v>0</v>
      </c>
    </row>
    <row r="6891" spans="1:10" x14ac:dyDescent="0.3">
      <c r="A6891" s="58">
        <v>2014</v>
      </c>
      <c r="B6891" s="58" t="s">
        <v>117</v>
      </c>
      <c r="C6891" s="58" t="str">
        <f>VLOOKUP(B6891,lookup!A:C,3,FALSE)</f>
        <v>Non Metropolitan Fire Authorities</v>
      </c>
      <c r="D6891" s="58" t="str">
        <f>VLOOKUP(B6891,lookup!A:D,4,FALSE)</f>
        <v>E31000035</v>
      </c>
      <c r="E6891" s="58" t="s">
        <v>176</v>
      </c>
      <c r="F6891" s="58" t="s">
        <v>149</v>
      </c>
      <c r="G6891" s="59">
        <v>1</v>
      </c>
      <c r="H6891" s="145"/>
      <c r="I6891" s="144">
        <v>1</v>
      </c>
      <c r="J6891" s="146">
        <f t="shared" si="84"/>
        <v>0</v>
      </c>
    </row>
    <row r="6892" spans="1:10" x14ac:dyDescent="0.3">
      <c r="A6892" s="58">
        <v>2014</v>
      </c>
      <c r="B6892" s="58" t="s">
        <v>117</v>
      </c>
      <c r="C6892" s="58" t="str">
        <f>VLOOKUP(B6892,lookup!A:C,3,FALSE)</f>
        <v>Non Metropolitan Fire Authorities</v>
      </c>
      <c r="D6892" s="58" t="str">
        <f>VLOOKUP(B6892,lookup!A:D,4,FALSE)</f>
        <v>E31000035</v>
      </c>
      <c r="E6892" s="58" t="s">
        <v>175</v>
      </c>
      <c r="F6892" s="58" t="s">
        <v>150</v>
      </c>
      <c r="G6892" s="59">
        <v>78</v>
      </c>
      <c r="H6892" s="145"/>
      <c r="I6892" s="144">
        <v>78</v>
      </c>
      <c r="J6892" s="146">
        <f t="shared" si="84"/>
        <v>0</v>
      </c>
    </row>
    <row r="6893" spans="1:10" x14ac:dyDescent="0.3">
      <c r="A6893" s="58">
        <v>2014</v>
      </c>
      <c r="B6893" s="58" t="s">
        <v>117</v>
      </c>
      <c r="C6893" s="58" t="str">
        <f>VLOOKUP(B6893,lookup!A:C,3,FALSE)</f>
        <v>Non Metropolitan Fire Authorities</v>
      </c>
      <c r="D6893" s="58" t="str">
        <f>VLOOKUP(B6893,lookup!A:D,4,FALSE)</f>
        <v>E31000035</v>
      </c>
      <c r="E6893" s="58" t="s">
        <v>177</v>
      </c>
      <c r="F6893" s="58" t="s">
        <v>150</v>
      </c>
      <c r="G6893" s="59">
        <v>1</v>
      </c>
      <c r="H6893" s="145"/>
      <c r="I6893" s="144">
        <v>1</v>
      </c>
      <c r="J6893" s="146">
        <f t="shared" si="84"/>
        <v>0</v>
      </c>
    </row>
    <row r="6894" spans="1:10" x14ac:dyDescent="0.3">
      <c r="A6894" s="58">
        <v>2014</v>
      </c>
      <c r="B6894" s="58" t="s">
        <v>117</v>
      </c>
      <c r="C6894" s="58" t="str">
        <f>VLOOKUP(B6894,lookup!A:C,3,FALSE)</f>
        <v>Non Metropolitan Fire Authorities</v>
      </c>
      <c r="D6894" s="58" t="str">
        <f>VLOOKUP(B6894,lookup!A:D,4,FALSE)</f>
        <v>E31000035</v>
      </c>
      <c r="E6894" s="58" t="s">
        <v>178</v>
      </c>
      <c r="F6894" s="58" t="s">
        <v>150</v>
      </c>
      <c r="G6894" s="59">
        <v>2</v>
      </c>
      <c r="H6894" s="145"/>
      <c r="I6894" s="144">
        <v>2</v>
      </c>
      <c r="J6894" s="146">
        <f t="shared" si="84"/>
        <v>0</v>
      </c>
    </row>
    <row r="6895" spans="1:10" x14ac:dyDescent="0.3">
      <c r="A6895" s="58">
        <v>2014</v>
      </c>
      <c r="B6895" s="58" t="s">
        <v>117</v>
      </c>
      <c r="C6895" s="58" t="str">
        <f>VLOOKUP(B6895,lookup!A:C,3,FALSE)</f>
        <v>Non Metropolitan Fire Authorities</v>
      </c>
      <c r="D6895" s="58" t="str">
        <f>VLOOKUP(B6895,lookup!A:D,4,FALSE)</f>
        <v>E31000035</v>
      </c>
      <c r="E6895" s="58" t="s">
        <v>179</v>
      </c>
      <c r="F6895" s="58" t="s">
        <v>150</v>
      </c>
      <c r="G6895" s="59">
        <v>0</v>
      </c>
      <c r="H6895" s="145"/>
      <c r="I6895" s="144">
        <v>0</v>
      </c>
      <c r="J6895" s="146">
        <f t="shared" si="84"/>
        <v>0</v>
      </c>
    </row>
    <row r="6896" spans="1:10" x14ac:dyDescent="0.3">
      <c r="A6896" s="58">
        <v>2014</v>
      </c>
      <c r="B6896" s="58" t="s">
        <v>117</v>
      </c>
      <c r="C6896" s="58" t="str">
        <f>VLOOKUP(B6896,lookup!A:C,3,FALSE)</f>
        <v>Non Metropolitan Fire Authorities</v>
      </c>
      <c r="D6896" s="58" t="str">
        <f>VLOOKUP(B6896,lookup!A:D,4,FALSE)</f>
        <v>E31000035</v>
      </c>
      <c r="E6896" s="32" t="s">
        <v>1087</v>
      </c>
      <c r="F6896" s="58" t="s">
        <v>150</v>
      </c>
      <c r="G6896" s="59">
        <v>0</v>
      </c>
      <c r="H6896" s="145"/>
      <c r="I6896" s="144">
        <v>0</v>
      </c>
      <c r="J6896" s="146">
        <f t="shared" si="84"/>
        <v>0</v>
      </c>
    </row>
    <row r="6897" spans="1:10" x14ac:dyDescent="0.3">
      <c r="A6897" s="58">
        <v>2014</v>
      </c>
      <c r="B6897" s="58" t="s">
        <v>117</v>
      </c>
      <c r="C6897" s="58" t="str">
        <f>VLOOKUP(B6897,lookup!A:C,3,FALSE)</f>
        <v>Non Metropolitan Fire Authorities</v>
      </c>
      <c r="D6897" s="58" t="str">
        <f>VLOOKUP(B6897,lookup!A:D,4,FALSE)</f>
        <v>E31000035</v>
      </c>
      <c r="E6897" s="58" t="s">
        <v>176</v>
      </c>
      <c r="F6897" s="58" t="s">
        <v>150</v>
      </c>
      <c r="G6897" s="59">
        <v>18</v>
      </c>
      <c r="H6897" s="145"/>
      <c r="I6897" s="144">
        <v>18</v>
      </c>
      <c r="J6897" s="146">
        <f t="shared" si="84"/>
        <v>0</v>
      </c>
    </row>
    <row r="6898" spans="1:10" x14ac:dyDescent="0.3">
      <c r="A6898" s="58">
        <v>2014</v>
      </c>
      <c r="B6898" s="58" t="s">
        <v>120</v>
      </c>
      <c r="C6898" s="58" t="str">
        <f>VLOOKUP(B6898,lookup!A:C,3,FALSE)</f>
        <v>Metropolitan Fire Authorities</v>
      </c>
      <c r="D6898" s="58" t="str">
        <f>VLOOKUP(B6898,lookup!A:D,4,FALSE)</f>
        <v>E31000043</v>
      </c>
      <c r="E6898" s="58" t="s">
        <v>175</v>
      </c>
      <c r="F6898" s="58" t="s">
        <v>157</v>
      </c>
      <c r="G6898" s="59">
        <v>708</v>
      </c>
      <c r="H6898" s="145"/>
      <c r="I6898" s="144">
        <v>708</v>
      </c>
      <c r="J6898" s="146">
        <f t="shared" si="84"/>
        <v>0</v>
      </c>
    </row>
    <row r="6899" spans="1:10" x14ac:dyDescent="0.3">
      <c r="A6899" s="58">
        <v>2014</v>
      </c>
      <c r="B6899" s="58" t="s">
        <v>120</v>
      </c>
      <c r="C6899" s="58" t="str">
        <f>VLOOKUP(B6899,lookup!A:C,3,FALSE)</f>
        <v>Metropolitan Fire Authorities</v>
      </c>
      <c r="D6899" s="58" t="str">
        <f>VLOOKUP(B6899,lookup!A:D,4,FALSE)</f>
        <v>E31000043</v>
      </c>
      <c r="E6899" s="58" t="s">
        <v>177</v>
      </c>
      <c r="F6899" s="58" t="s">
        <v>157</v>
      </c>
      <c r="G6899" s="59">
        <v>9</v>
      </c>
      <c r="H6899" s="145"/>
      <c r="I6899" s="144">
        <v>9</v>
      </c>
      <c r="J6899" s="146">
        <f t="shared" si="84"/>
        <v>0</v>
      </c>
    </row>
    <row r="6900" spans="1:10" x14ac:dyDescent="0.3">
      <c r="A6900" s="58">
        <v>2014</v>
      </c>
      <c r="B6900" s="58" t="s">
        <v>120</v>
      </c>
      <c r="C6900" s="58" t="str">
        <f>VLOOKUP(B6900,lookup!A:C,3,FALSE)</f>
        <v>Metropolitan Fire Authorities</v>
      </c>
      <c r="D6900" s="58" t="str">
        <f>VLOOKUP(B6900,lookup!A:D,4,FALSE)</f>
        <v>E31000043</v>
      </c>
      <c r="E6900" s="58" t="s">
        <v>178</v>
      </c>
      <c r="F6900" s="58" t="s">
        <v>157</v>
      </c>
      <c r="G6900" s="59">
        <v>2</v>
      </c>
      <c r="H6900" s="145"/>
      <c r="I6900" s="144">
        <v>2</v>
      </c>
      <c r="J6900" s="146">
        <f t="shared" si="84"/>
        <v>0</v>
      </c>
    </row>
    <row r="6901" spans="1:10" x14ac:dyDescent="0.3">
      <c r="A6901" s="58">
        <v>2014</v>
      </c>
      <c r="B6901" s="58" t="s">
        <v>120</v>
      </c>
      <c r="C6901" s="58" t="str">
        <f>VLOOKUP(B6901,lookup!A:C,3,FALSE)</f>
        <v>Metropolitan Fire Authorities</v>
      </c>
      <c r="D6901" s="58" t="str">
        <f>VLOOKUP(B6901,lookup!A:D,4,FALSE)</f>
        <v>E31000043</v>
      </c>
      <c r="E6901" s="58" t="s">
        <v>179</v>
      </c>
      <c r="F6901" s="58" t="s">
        <v>157</v>
      </c>
      <c r="G6901" s="59">
        <v>2</v>
      </c>
      <c r="H6901" s="145"/>
      <c r="I6901" s="144">
        <v>2</v>
      </c>
      <c r="J6901" s="146">
        <f t="shared" si="84"/>
        <v>0</v>
      </c>
    </row>
    <row r="6902" spans="1:10" x14ac:dyDescent="0.3">
      <c r="A6902" s="58">
        <v>2014</v>
      </c>
      <c r="B6902" s="58" t="s">
        <v>120</v>
      </c>
      <c r="C6902" s="58" t="str">
        <f>VLOOKUP(B6902,lookup!A:C,3,FALSE)</f>
        <v>Metropolitan Fire Authorities</v>
      </c>
      <c r="D6902" s="58" t="str">
        <f>VLOOKUP(B6902,lookup!A:D,4,FALSE)</f>
        <v>E31000043</v>
      </c>
      <c r="E6902" s="32" t="s">
        <v>1087</v>
      </c>
      <c r="F6902" s="58" t="s">
        <v>157</v>
      </c>
      <c r="G6902" s="59">
        <v>0</v>
      </c>
      <c r="H6902" s="145"/>
      <c r="I6902" s="144">
        <v>0</v>
      </c>
      <c r="J6902" s="146">
        <f t="shared" si="84"/>
        <v>0</v>
      </c>
    </row>
    <row r="6903" spans="1:10" x14ac:dyDescent="0.3">
      <c r="A6903" s="58">
        <v>2014</v>
      </c>
      <c r="B6903" s="58" t="s">
        <v>120</v>
      </c>
      <c r="C6903" s="58" t="str">
        <f>VLOOKUP(B6903,lookup!A:C,3,FALSE)</f>
        <v>Metropolitan Fire Authorities</v>
      </c>
      <c r="D6903" s="58" t="str">
        <f>VLOOKUP(B6903,lookup!A:D,4,FALSE)</f>
        <v>E31000043</v>
      </c>
      <c r="E6903" s="58" t="s">
        <v>176</v>
      </c>
      <c r="F6903" s="58" t="s">
        <v>157</v>
      </c>
      <c r="G6903" s="59">
        <v>3</v>
      </c>
      <c r="H6903" s="145"/>
      <c r="I6903" s="144">
        <v>3</v>
      </c>
      <c r="J6903" s="146">
        <f t="shared" si="84"/>
        <v>0</v>
      </c>
    </row>
    <row r="6904" spans="1:10" x14ac:dyDescent="0.3">
      <c r="A6904" s="58">
        <v>2014</v>
      </c>
      <c r="B6904" s="58" t="s">
        <v>120</v>
      </c>
      <c r="C6904" s="58" t="str">
        <f>VLOOKUP(B6904,lookup!A:C,3,FALSE)</f>
        <v>Metropolitan Fire Authorities</v>
      </c>
      <c r="D6904" s="58" t="str">
        <f>VLOOKUP(B6904,lookup!A:D,4,FALSE)</f>
        <v>E31000043</v>
      </c>
      <c r="E6904" s="58" t="s">
        <v>175</v>
      </c>
      <c r="F6904" s="58" t="s">
        <v>158</v>
      </c>
      <c r="G6904" s="59">
        <v>11</v>
      </c>
      <c r="H6904" s="145"/>
      <c r="I6904" s="144">
        <v>11</v>
      </c>
      <c r="J6904" s="146">
        <f t="shared" si="84"/>
        <v>0</v>
      </c>
    </row>
    <row r="6905" spans="1:10" x14ac:dyDescent="0.3">
      <c r="A6905" s="58">
        <v>2014</v>
      </c>
      <c r="B6905" s="58" t="s">
        <v>120</v>
      </c>
      <c r="C6905" s="58" t="str">
        <f>VLOOKUP(B6905,lookup!A:C,3,FALSE)</f>
        <v>Metropolitan Fire Authorities</v>
      </c>
      <c r="D6905" s="58" t="str">
        <f>VLOOKUP(B6905,lookup!A:D,4,FALSE)</f>
        <v>E31000043</v>
      </c>
      <c r="E6905" s="58" t="s">
        <v>177</v>
      </c>
      <c r="F6905" s="58" t="s">
        <v>158</v>
      </c>
      <c r="G6905" s="59">
        <v>0</v>
      </c>
      <c r="H6905" s="145"/>
      <c r="I6905" s="144">
        <v>0</v>
      </c>
      <c r="J6905" s="146">
        <f t="shared" si="84"/>
        <v>0</v>
      </c>
    </row>
    <row r="6906" spans="1:10" x14ac:dyDescent="0.3">
      <c r="A6906" s="58">
        <v>2014</v>
      </c>
      <c r="B6906" s="58" t="s">
        <v>120</v>
      </c>
      <c r="C6906" s="58" t="str">
        <f>VLOOKUP(B6906,lookup!A:C,3,FALSE)</f>
        <v>Metropolitan Fire Authorities</v>
      </c>
      <c r="D6906" s="58" t="str">
        <f>VLOOKUP(B6906,lookup!A:D,4,FALSE)</f>
        <v>E31000043</v>
      </c>
      <c r="E6906" s="58" t="s">
        <v>178</v>
      </c>
      <c r="F6906" s="58" t="s">
        <v>158</v>
      </c>
      <c r="G6906" s="59">
        <v>0</v>
      </c>
      <c r="H6906" s="145"/>
      <c r="I6906" s="144">
        <v>0</v>
      </c>
      <c r="J6906" s="146">
        <f t="shared" si="84"/>
        <v>0</v>
      </c>
    </row>
    <row r="6907" spans="1:10" x14ac:dyDescent="0.3">
      <c r="A6907" s="58">
        <v>2014</v>
      </c>
      <c r="B6907" s="58" t="s">
        <v>120</v>
      </c>
      <c r="C6907" s="58" t="str">
        <f>VLOOKUP(B6907,lookup!A:C,3,FALSE)</f>
        <v>Metropolitan Fire Authorities</v>
      </c>
      <c r="D6907" s="58" t="str">
        <f>VLOOKUP(B6907,lookup!A:D,4,FALSE)</f>
        <v>E31000043</v>
      </c>
      <c r="E6907" s="58" t="s">
        <v>179</v>
      </c>
      <c r="F6907" s="58" t="s">
        <v>158</v>
      </c>
      <c r="G6907" s="59">
        <v>0</v>
      </c>
      <c r="H6907" s="145"/>
      <c r="I6907" s="144">
        <v>0</v>
      </c>
      <c r="J6907" s="146">
        <f t="shared" si="84"/>
        <v>0</v>
      </c>
    </row>
    <row r="6908" spans="1:10" x14ac:dyDescent="0.3">
      <c r="A6908" s="58">
        <v>2014</v>
      </c>
      <c r="B6908" s="58" t="s">
        <v>120</v>
      </c>
      <c r="C6908" s="58" t="str">
        <f>VLOOKUP(B6908,lookup!A:C,3,FALSE)</f>
        <v>Metropolitan Fire Authorities</v>
      </c>
      <c r="D6908" s="58" t="str">
        <f>VLOOKUP(B6908,lookup!A:D,4,FALSE)</f>
        <v>E31000043</v>
      </c>
      <c r="E6908" s="32" t="s">
        <v>1087</v>
      </c>
      <c r="F6908" s="58" t="s">
        <v>158</v>
      </c>
      <c r="G6908" s="59">
        <v>0</v>
      </c>
      <c r="H6908" s="145"/>
      <c r="I6908" s="144">
        <v>0</v>
      </c>
      <c r="J6908" s="146">
        <f t="shared" si="84"/>
        <v>0</v>
      </c>
    </row>
    <row r="6909" spans="1:10" x14ac:dyDescent="0.3">
      <c r="A6909" s="58">
        <v>2014</v>
      </c>
      <c r="B6909" s="58" t="s">
        <v>120</v>
      </c>
      <c r="C6909" s="58" t="str">
        <f>VLOOKUP(B6909,lookup!A:C,3,FALSE)</f>
        <v>Metropolitan Fire Authorities</v>
      </c>
      <c r="D6909" s="58" t="str">
        <f>VLOOKUP(B6909,lookup!A:D,4,FALSE)</f>
        <v>E31000043</v>
      </c>
      <c r="E6909" s="58" t="s">
        <v>176</v>
      </c>
      <c r="F6909" s="58" t="s">
        <v>158</v>
      </c>
      <c r="G6909" s="59">
        <v>0</v>
      </c>
      <c r="H6909" s="145"/>
      <c r="I6909" s="144">
        <v>0</v>
      </c>
      <c r="J6909" s="146">
        <f t="shared" si="84"/>
        <v>0</v>
      </c>
    </row>
    <row r="6910" spans="1:10" x14ac:dyDescent="0.3">
      <c r="A6910" s="58">
        <v>2014</v>
      </c>
      <c r="B6910" s="58" t="s">
        <v>120</v>
      </c>
      <c r="C6910" s="58" t="str">
        <f>VLOOKUP(B6910,lookup!A:C,3,FALSE)</f>
        <v>Metropolitan Fire Authorities</v>
      </c>
      <c r="D6910" s="58" t="str">
        <f>VLOOKUP(B6910,lookup!A:D,4,FALSE)</f>
        <v>E31000043</v>
      </c>
      <c r="E6910" s="58" t="s">
        <v>175</v>
      </c>
      <c r="F6910" s="58" t="s">
        <v>149</v>
      </c>
      <c r="G6910" s="59">
        <v>32</v>
      </c>
      <c r="H6910" s="145"/>
      <c r="I6910" s="144">
        <v>32</v>
      </c>
      <c r="J6910" s="146">
        <f t="shared" si="84"/>
        <v>0</v>
      </c>
    </row>
    <row r="6911" spans="1:10" x14ac:dyDescent="0.3">
      <c r="A6911" s="58">
        <v>2014</v>
      </c>
      <c r="B6911" s="58" t="s">
        <v>120</v>
      </c>
      <c r="C6911" s="58" t="str">
        <f>VLOOKUP(B6911,lookup!A:C,3,FALSE)</f>
        <v>Metropolitan Fire Authorities</v>
      </c>
      <c r="D6911" s="58" t="str">
        <f>VLOOKUP(B6911,lookup!A:D,4,FALSE)</f>
        <v>E31000043</v>
      </c>
      <c r="E6911" s="58" t="s">
        <v>177</v>
      </c>
      <c r="F6911" s="58" t="s">
        <v>149</v>
      </c>
      <c r="G6911" s="59">
        <v>0</v>
      </c>
      <c r="H6911" s="145"/>
      <c r="I6911" s="144">
        <v>0</v>
      </c>
      <c r="J6911" s="146">
        <f t="shared" si="84"/>
        <v>0</v>
      </c>
    </row>
    <row r="6912" spans="1:10" x14ac:dyDescent="0.3">
      <c r="A6912" s="58">
        <v>2014</v>
      </c>
      <c r="B6912" s="58" t="s">
        <v>120</v>
      </c>
      <c r="C6912" s="58" t="str">
        <f>VLOOKUP(B6912,lookup!A:C,3,FALSE)</f>
        <v>Metropolitan Fire Authorities</v>
      </c>
      <c r="D6912" s="58" t="str">
        <f>VLOOKUP(B6912,lookup!A:D,4,FALSE)</f>
        <v>E31000043</v>
      </c>
      <c r="E6912" s="58" t="s">
        <v>178</v>
      </c>
      <c r="F6912" s="58" t="s">
        <v>149</v>
      </c>
      <c r="G6912" s="59">
        <v>0</v>
      </c>
      <c r="H6912" s="145"/>
      <c r="I6912" s="144">
        <v>0</v>
      </c>
      <c r="J6912" s="146">
        <f t="shared" si="84"/>
        <v>0</v>
      </c>
    </row>
    <row r="6913" spans="1:10" x14ac:dyDescent="0.3">
      <c r="A6913" s="58">
        <v>2014</v>
      </c>
      <c r="B6913" s="58" t="s">
        <v>120</v>
      </c>
      <c r="C6913" s="58" t="str">
        <f>VLOOKUP(B6913,lookup!A:C,3,FALSE)</f>
        <v>Metropolitan Fire Authorities</v>
      </c>
      <c r="D6913" s="58" t="str">
        <f>VLOOKUP(B6913,lookup!A:D,4,FALSE)</f>
        <v>E31000043</v>
      </c>
      <c r="E6913" s="58" t="s">
        <v>179</v>
      </c>
      <c r="F6913" s="58" t="s">
        <v>149</v>
      </c>
      <c r="G6913" s="59">
        <v>0</v>
      </c>
      <c r="H6913" s="145"/>
      <c r="I6913" s="144">
        <v>0</v>
      </c>
      <c r="J6913" s="146">
        <f t="shared" si="84"/>
        <v>0</v>
      </c>
    </row>
    <row r="6914" spans="1:10" x14ac:dyDescent="0.3">
      <c r="A6914" s="58">
        <v>2014</v>
      </c>
      <c r="B6914" s="58" t="s">
        <v>120</v>
      </c>
      <c r="C6914" s="58" t="str">
        <f>VLOOKUP(B6914,lookup!A:C,3,FALSE)</f>
        <v>Metropolitan Fire Authorities</v>
      </c>
      <c r="D6914" s="58" t="str">
        <f>VLOOKUP(B6914,lookup!A:D,4,FALSE)</f>
        <v>E31000043</v>
      </c>
      <c r="E6914" s="32" t="s">
        <v>1087</v>
      </c>
      <c r="F6914" s="58" t="s">
        <v>149</v>
      </c>
      <c r="G6914" s="59">
        <v>0</v>
      </c>
      <c r="H6914" s="145"/>
      <c r="I6914" s="144">
        <v>0</v>
      </c>
      <c r="J6914" s="146">
        <f t="shared" si="84"/>
        <v>0</v>
      </c>
    </row>
    <row r="6915" spans="1:10" x14ac:dyDescent="0.3">
      <c r="A6915" s="58">
        <v>2014</v>
      </c>
      <c r="B6915" s="58" t="s">
        <v>120</v>
      </c>
      <c r="C6915" s="58" t="str">
        <f>VLOOKUP(B6915,lookup!A:C,3,FALSE)</f>
        <v>Metropolitan Fire Authorities</v>
      </c>
      <c r="D6915" s="58" t="str">
        <f>VLOOKUP(B6915,lookup!A:D,4,FALSE)</f>
        <v>E31000043</v>
      </c>
      <c r="E6915" s="58" t="s">
        <v>176</v>
      </c>
      <c r="F6915" s="58" t="s">
        <v>149</v>
      </c>
      <c r="G6915" s="59">
        <v>0</v>
      </c>
      <c r="H6915" s="145"/>
      <c r="I6915" s="144">
        <v>0</v>
      </c>
      <c r="J6915" s="146">
        <f t="shared" ref="J6915:J6978" si="85">G6915-I6915</f>
        <v>0</v>
      </c>
    </row>
    <row r="6916" spans="1:10" x14ac:dyDescent="0.3">
      <c r="A6916" s="58">
        <v>2014</v>
      </c>
      <c r="B6916" s="58" t="s">
        <v>120</v>
      </c>
      <c r="C6916" s="58" t="str">
        <f>VLOOKUP(B6916,lookup!A:C,3,FALSE)</f>
        <v>Metropolitan Fire Authorities</v>
      </c>
      <c r="D6916" s="58" t="str">
        <f>VLOOKUP(B6916,lookup!A:D,4,FALSE)</f>
        <v>E31000043</v>
      </c>
      <c r="E6916" s="58" t="s">
        <v>175</v>
      </c>
      <c r="F6916" s="58" t="s">
        <v>150</v>
      </c>
      <c r="G6916" s="59">
        <v>240</v>
      </c>
      <c r="H6916" s="145"/>
      <c r="I6916" s="144">
        <v>240</v>
      </c>
      <c r="J6916" s="146">
        <f t="shared" si="85"/>
        <v>0</v>
      </c>
    </row>
    <row r="6917" spans="1:10" x14ac:dyDescent="0.3">
      <c r="A6917" s="58">
        <v>2014</v>
      </c>
      <c r="B6917" s="58" t="s">
        <v>120</v>
      </c>
      <c r="C6917" s="58" t="str">
        <f>VLOOKUP(B6917,lookup!A:C,3,FALSE)</f>
        <v>Metropolitan Fire Authorities</v>
      </c>
      <c r="D6917" s="58" t="str">
        <f>VLOOKUP(B6917,lookup!A:D,4,FALSE)</f>
        <v>E31000043</v>
      </c>
      <c r="E6917" s="58" t="s">
        <v>177</v>
      </c>
      <c r="F6917" s="58" t="s">
        <v>150</v>
      </c>
      <c r="G6917" s="59">
        <v>1</v>
      </c>
      <c r="H6917" s="145"/>
      <c r="I6917" s="144">
        <v>1</v>
      </c>
      <c r="J6917" s="146">
        <f t="shared" si="85"/>
        <v>0</v>
      </c>
    </row>
    <row r="6918" spans="1:10" x14ac:dyDescent="0.3">
      <c r="A6918" s="58">
        <v>2014</v>
      </c>
      <c r="B6918" s="58" t="s">
        <v>120</v>
      </c>
      <c r="C6918" s="58" t="str">
        <f>VLOOKUP(B6918,lookup!A:C,3,FALSE)</f>
        <v>Metropolitan Fire Authorities</v>
      </c>
      <c r="D6918" s="58" t="str">
        <f>VLOOKUP(B6918,lookup!A:D,4,FALSE)</f>
        <v>E31000043</v>
      </c>
      <c r="E6918" s="58" t="s">
        <v>178</v>
      </c>
      <c r="F6918" s="58" t="s">
        <v>150</v>
      </c>
      <c r="G6918" s="59">
        <v>4</v>
      </c>
      <c r="H6918" s="145"/>
      <c r="I6918" s="144">
        <v>4</v>
      </c>
      <c r="J6918" s="146">
        <f t="shared" si="85"/>
        <v>0</v>
      </c>
    </row>
    <row r="6919" spans="1:10" x14ac:dyDescent="0.3">
      <c r="A6919" s="58">
        <v>2014</v>
      </c>
      <c r="B6919" s="58" t="s">
        <v>120</v>
      </c>
      <c r="C6919" s="58" t="str">
        <f>VLOOKUP(B6919,lookup!A:C,3,FALSE)</f>
        <v>Metropolitan Fire Authorities</v>
      </c>
      <c r="D6919" s="58" t="str">
        <f>VLOOKUP(B6919,lookup!A:D,4,FALSE)</f>
        <v>E31000043</v>
      </c>
      <c r="E6919" s="58" t="s">
        <v>179</v>
      </c>
      <c r="F6919" s="58" t="s">
        <v>150</v>
      </c>
      <c r="G6919" s="59">
        <v>1</v>
      </c>
      <c r="H6919" s="145"/>
      <c r="I6919" s="144">
        <v>1</v>
      </c>
      <c r="J6919" s="146">
        <f t="shared" si="85"/>
        <v>0</v>
      </c>
    </row>
    <row r="6920" spans="1:10" x14ac:dyDescent="0.3">
      <c r="A6920" s="58">
        <v>2014</v>
      </c>
      <c r="B6920" s="58" t="s">
        <v>120</v>
      </c>
      <c r="C6920" s="58" t="str">
        <f>VLOOKUP(B6920,lookup!A:C,3,FALSE)</f>
        <v>Metropolitan Fire Authorities</v>
      </c>
      <c r="D6920" s="58" t="str">
        <f>VLOOKUP(B6920,lookup!A:D,4,FALSE)</f>
        <v>E31000043</v>
      </c>
      <c r="E6920" s="32" t="s">
        <v>1087</v>
      </c>
      <c r="F6920" s="58" t="s">
        <v>150</v>
      </c>
      <c r="G6920" s="59">
        <v>0</v>
      </c>
      <c r="H6920" s="145"/>
      <c r="I6920" s="144">
        <v>0</v>
      </c>
      <c r="J6920" s="146">
        <f t="shared" si="85"/>
        <v>0</v>
      </c>
    </row>
    <row r="6921" spans="1:10" x14ac:dyDescent="0.3">
      <c r="A6921" s="58">
        <v>2014</v>
      </c>
      <c r="B6921" s="58" t="s">
        <v>120</v>
      </c>
      <c r="C6921" s="58" t="str">
        <f>VLOOKUP(B6921,lookup!A:C,3,FALSE)</f>
        <v>Metropolitan Fire Authorities</v>
      </c>
      <c r="D6921" s="58" t="str">
        <f>VLOOKUP(B6921,lookup!A:D,4,FALSE)</f>
        <v>E31000043</v>
      </c>
      <c r="E6921" s="58" t="s">
        <v>176</v>
      </c>
      <c r="F6921" s="58" t="s">
        <v>150</v>
      </c>
      <c r="G6921" s="59">
        <v>0</v>
      </c>
      <c r="H6921" s="145"/>
      <c r="I6921" s="144">
        <v>0</v>
      </c>
      <c r="J6921" s="146">
        <f t="shared" si="85"/>
        <v>0</v>
      </c>
    </row>
    <row r="6922" spans="1:10" x14ac:dyDescent="0.3">
      <c r="A6922" s="58">
        <v>2014</v>
      </c>
      <c r="B6922" s="58" t="s">
        <v>123</v>
      </c>
      <c r="C6922" s="58" t="str">
        <f>VLOOKUP(B6922,lookup!A:C,3,FALSE)</f>
        <v>Non Metropolitan Fire Authorities</v>
      </c>
      <c r="D6922" s="58" t="str">
        <f>VLOOKUP(B6922,lookup!A:D,4,FALSE)</f>
        <v>E31000036</v>
      </c>
      <c r="E6922" s="58" t="s">
        <v>175</v>
      </c>
      <c r="F6922" s="58" t="s">
        <v>157</v>
      </c>
      <c r="G6922" s="59">
        <v>215</v>
      </c>
      <c r="H6922" s="145"/>
      <c r="I6922" s="144">
        <v>215</v>
      </c>
      <c r="J6922" s="146">
        <f t="shared" si="85"/>
        <v>0</v>
      </c>
    </row>
    <row r="6923" spans="1:10" x14ac:dyDescent="0.3">
      <c r="A6923" s="58">
        <v>2014</v>
      </c>
      <c r="B6923" s="58" t="s">
        <v>123</v>
      </c>
      <c r="C6923" s="58" t="str">
        <f>VLOOKUP(B6923,lookup!A:C,3,FALSE)</f>
        <v>Non Metropolitan Fire Authorities</v>
      </c>
      <c r="D6923" s="58" t="str">
        <f>VLOOKUP(B6923,lookup!A:D,4,FALSE)</f>
        <v>E31000036</v>
      </c>
      <c r="E6923" s="58" t="s">
        <v>177</v>
      </c>
      <c r="F6923" s="58" t="s">
        <v>157</v>
      </c>
      <c r="G6923" s="59">
        <v>3</v>
      </c>
      <c r="H6923" s="145"/>
      <c r="I6923" s="144">
        <v>3</v>
      </c>
      <c r="J6923" s="146">
        <f t="shared" si="85"/>
        <v>0</v>
      </c>
    </row>
    <row r="6924" spans="1:10" x14ac:dyDescent="0.3">
      <c r="A6924" s="58">
        <v>2014</v>
      </c>
      <c r="B6924" s="58" t="s">
        <v>123</v>
      </c>
      <c r="C6924" s="58" t="str">
        <f>VLOOKUP(B6924,lookup!A:C,3,FALSE)</f>
        <v>Non Metropolitan Fire Authorities</v>
      </c>
      <c r="D6924" s="58" t="str">
        <f>VLOOKUP(B6924,lookup!A:D,4,FALSE)</f>
        <v>E31000036</v>
      </c>
      <c r="E6924" s="58" t="s">
        <v>178</v>
      </c>
      <c r="F6924" s="58" t="s">
        <v>157</v>
      </c>
      <c r="G6924" s="59">
        <v>3</v>
      </c>
      <c r="H6924" s="145"/>
      <c r="I6924" s="144">
        <v>3</v>
      </c>
      <c r="J6924" s="146">
        <f t="shared" si="85"/>
        <v>0</v>
      </c>
    </row>
    <row r="6925" spans="1:10" x14ac:dyDescent="0.3">
      <c r="A6925" s="58">
        <v>2014</v>
      </c>
      <c r="B6925" s="58" t="s">
        <v>123</v>
      </c>
      <c r="C6925" s="58" t="str">
        <f>VLOOKUP(B6925,lookup!A:C,3,FALSE)</f>
        <v>Non Metropolitan Fire Authorities</v>
      </c>
      <c r="D6925" s="58" t="str">
        <f>VLOOKUP(B6925,lookup!A:D,4,FALSE)</f>
        <v>E31000036</v>
      </c>
      <c r="E6925" s="58" t="s">
        <v>179</v>
      </c>
      <c r="F6925" s="58" t="s">
        <v>157</v>
      </c>
      <c r="G6925" s="59">
        <v>3</v>
      </c>
      <c r="H6925" s="145"/>
      <c r="I6925" s="144">
        <v>3</v>
      </c>
      <c r="J6925" s="146">
        <f t="shared" si="85"/>
        <v>0</v>
      </c>
    </row>
    <row r="6926" spans="1:10" x14ac:dyDescent="0.3">
      <c r="A6926" s="58">
        <v>2014</v>
      </c>
      <c r="B6926" s="58" t="s">
        <v>123</v>
      </c>
      <c r="C6926" s="58" t="str">
        <f>VLOOKUP(B6926,lookup!A:C,3,FALSE)</f>
        <v>Non Metropolitan Fire Authorities</v>
      </c>
      <c r="D6926" s="58" t="str">
        <f>VLOOKUP(B6926,lookup!A:D,4,FALSE)</f>
        <v>E31000036</v>
      </c>
      <c r="E6926" s="32" t="s">
        <v>1087</v>
      </c>
      <c r="F6926" s="58" t="s">
        <v>157</v>
      </c>
      <c r="G6926" s="59">
        <v>1</v>
      </c>
      <c r="H6926" s="145"/>
      <c r="I6926" s="144">
        <v>1</v>
      </c>
      <c r="J6926" s="146">
        <f t="shared" si="85"/>
        <v>0</v>
      </c>
    </row>
    <row r="6927" spans="1:10" x14ac:dyDescent="0.3">
      <c r="A6927" s="58">
        <v>2014</v>
      </c>
      <c r="B6927" s="58" t="s">
        <v>123</v>
      </c>
      <c r="C6927" s="58" t="str">
        <f>VLOOKUP(B6927,lookup!A:C,3,FALSE)</f>
        <v>Non Metropolitan Fire Authorities</v>
      </c>
      <c r="D6927" s="58" t="str">
        <f>VLOOKUP(B6927,lookup!A:D,4,FALSE)</f>
        <v>E31000036</v>
      </c>
      <c r="E6927" s="58" t="s">
        <v>176</v>
      </c>
      <c r="F6927" s="58" t="s">
        <v>157</v>
      </c>
      <c r="G6927" s="59">
        <v>43</v>
      </c>
      <c r="H6927" s="145"/>
      <c r="I6927" s="144">
        <v>43</v>
      </c>
      <c r="J6927" s="146">
        <f t="shared" si="85"/>
        <v>0</v>
      </c>
    </row>
    <row r="6928" spans="1:10" x14ac:dyDescent="0.3">
      <c r="A6928" s="58">
        <v>2014</v>
      </c>
      <c r="B6928" s="58" t="s">
        <v>123</v>
      </c>
      <c r="C6928" s="58" t="str">
        <f>VLOOKUP(B6928,lookup!A:C,3,FALSE)</f>
        <v>Non Metropolitan Fire Authorities</v>
      </c>
      <c r="D6928" s="58" t="str">
        <f>VLOOKUP(B6928,lookup!A:D,4,FALSE)</f>
        <v>E31000036</v>
      </c>
      <c r="E6928" s="58" t="s">
        <v>175</v>
      </c>
      <c r="F6928" s="58" t="s">
        <v>158</v>
      </c>
      <c r="G6928" s="59">
        <v>110</v>
      </c>
      <c r="H6928" s="145"/>
      <c r="I6928" s="144">
        <v>110</v>
      </c>
      <c r="J6928" s="146">
        <f t="shared" si="85"/>
        <v>0</v>
      </c>
    </row>
    <row r="6929" spans="1:10" x14ac:dyDescent="0.3">
      <c r="A6929" s="58">
        <v>2014</v>
      </c>
      <c r="B6929" s="58" t="s">
        <v>123</v>
      </c>
      <c r="C6929" s="58" t="str">
        <f>VLOOKUP(B6929,lookup!A:C,3,FALSE)</f>
        <v>Non Metropolitan Fire Authorities</v>
      </c>
      <c r="D6929" s="58" t="str">
        <f>VLOOKUP(B6929,lookup!A:D,4,FALSE)</f>
        <v>E31000036</v>
      </c>
      <c r="E6929" s="58" t="s">
        <v>177</v>
      </c>
      <c r="F6929" s="58" t="s">
        <v>158</v>
      </c>
      <c r="G6929" s="59">
        <v>1</v>
      </c>
      <c r="H6929" s="145"/>
      <c r="I6929" s="144">
        <v>1</v>
      </c>
      <c r="J6929" s="146">
        <f t="shared" si="85"/>
        <v>0</v>
      </c>
    </row>
    <row r="6930" spans="1:10" x14ac:dyDescent="0.3">
      <c r="A6930" s="58">
        <v>2014</v>
      </c>
      <c r="B6930" s="58" t="s">
        <v>123</v>
      </c>
      <c r="C6930" s="58" t="str">
        <f>VLOOKUP(B6930,lookup!A:C,3,FALSE)</f>
        <v>Non Metropolitan Fire Authorities</v>
      </c>
      <c r="D6930" s="58" t="str">
        <f>VLOOKUP(B6930,lookup!A:D,4,FALSE)</f>
        <v>E31000036</v>
      </c>
      <c r="E6930" s="58" t="s">
        <v>178</v>
      </c>
      <c r="F6930" s="58" t="s">
        <v>158</v>
      </c>
      <c r="G6930" s="59">
        <v>0</v>
      </c>
      <c r="H6930" s="145"/>
      <c r="I6930" s="144">
        <v>0</v>
      </c>
      <c r="J6930" s="146">
        <f t="shared" si="85"/>
        <v>0</v>
      </c>
    </row>
    <row r="6931" spans="1:10" x14ac:dyDescent="0.3">
      <c r="A6931" s="58">
        <v>2014</v>
      </c>
      <c r="B6931" s="58" t="s">
        <v>123</v>
      </c>
      <c r="C6931" s="58" t="str">
        <f>VLOOKUP(B6931,lookup!A:C,3,FALSE)</f>
        <v>Non Metropolitan Fire Authorities</v>
      </c>
      <c r="D6931" s="58" t="str">
        <f>VLOOKUP(B6931,lookup!A:D,4,FALSE)</f>
        <v>E31000036</v>
      </c>
      <c r="E6931" s="58" t="s">
        <v>179</v>
      </c>
      <c r="F6931" s="58" t="s">
        <v>158</v>
      </c>
      <c r="G6931" s="59">
        <v>0</v>
      </c>
      <c r="H6931" s="145"/>
      <c r="I6931" s="144">
        <v>0</v>
      </c>
      <c r="J6931" s="146">
        <f t="shared" si="85"/>
        <v>0</v>
      </c>
    </row>
    <row r="6932" spans="1:10" x14ac:dyDescent="0.3">
      <c r="A6932" s="58">
        <v>2014</v>
      </c>
      <c r="B6932" s="58" t="s">
        <v>123</v>
      </c>
      <c r="C6932" s="58" t="str">
        <f>VLOOKUP(B6932,lookup!A:C,3,FALSE)</f>
        <v>Non Metropolitan Fire Authorities</v>
      </c>
      <c r="D6932" s="58" t="str">
        <f>VLOOKUP(B6932,lookup!A:D,4,FALSE)</f>
        <v>E31000036</v>
      </c>
      <c r="E6932" s="32" t="s">
        <v>1087</v>
      </c>
      <c r="F6932" s="58" t="s">
        <v>158</v>
      </c>
      <c r="G6932" s="59">
        <v>0</v>
      </c>
      <c r="H6932" s="145"/>
      <c r="I6932" s="144">
        <v>0</v>
      </c>
      <c r="J6932" s="146">
        <f t="shared" si="85"/>
        <v>0</v>
      </c>
    </row>
    <row r="6933" spans="1:10" x14ac:dyDescent="0.3">
      <c r="A6933" s="58">
        <v>2014</v>
      </c>
      <c r="B6933" s="58" t="s">
        <v>123</v>
      </c>
      <c r="C6933" s="58" t="str">
        <f>VLOOKUP(B6933,lookup!A:C,3,FALSE)</f>
        <v>Non Metropolitan Fire Authorities</v>
      </c>
      <c r="D6933" s="58" t="str">
        <f>VLOOKUP(B6933,lookup!A:D,4,FALSE)</f>
        <v>E31000036</v>
      </c>
      <c r="E6933" s="58" t="s">
        <v>176</v>
      </c>
      <c r="F6933" s="58" t="s">
        <v>158</v>
      </c>
      <c r="G6933" s="59">
        <v>17</v>
      </c>
      <c r="H6933" s="145"/>
      <c r="I6933" s="144">
        <v>17</v>
      </c>
      <c r="J6933" s="146">
        <f t="shared" si="85"/>
        <v>0</v>
      </c>
    </row>
    <row r="6934" spans="1:10" x14ac:dyDescent="0.3">
      <c r="A6934" s="58">
        <v>2014</v>
      </c>
      <c r="B6934" s="58" t="s">
        <v>123</v>
      </c>
      <c r="C6934" s="58" t="str">
        <f>VLOOKUP(B6934,lookup!A:C,3,FALSE)</f>
        <v>Non Metropolitan Fire Authorities</v>
      </c>
      <c r="D6934" s="58" t="str">
        <f>VLOOKUP(B6934,lookup!A:D,4,FALSE)</f>
        <v>E31000036</v>
      </c>
      <c r="E6934" s="58" t="s">
        <v>175</v>
      </c>
      <c r="F6934" s="58" t="s">
        <v>149</v>
      </c>
      <c r="G6934" s="59">
        <v>17</v>
      </c>
      <c r="H6934" s="145"/>
      <c r="I6934" s="144">
        <v>17</v>
      </c>
      <c r="J6934" s="146">
        <f t="shared" si="85"/>
        <v>0</v>
      </c>
    </row>
    <row r="6935" spans="1:10" x14ac:dyDescent="0.3">
      <c r="A6935" s="58">
        <v>2014</v>
      </c>
      <c r="B6935" s="58" t="s">
        <v>123</v>
      </c>
      <c r="C6935" s="58" t="str">
        <f>VLOOKUP(B6935,lookup!A:C,3,FALSE)</f>
        <v>Non Metropolitan Fire Authorities</v>
      </c>
      <c r="D6935" s="58" t="str">
        <f>VLOOKUP(B6935,lookup!A:D,4,FALSE)</f>
        <v>E31000036</v>
      </c>
      <c r="E6935" s="58" t="s">
        <v>177</v>
      </c>
      <c r="F6935" s="58" t="s">
        <v>149</v>
      </c>
      <c r="G6935" s="59">
        <v>0</v>
      </c>
      <c r="H6935" s="145"/>
      <c r="I6935" s="144">
        <v>0</v>
      </c>
      <c r="J6935" s="146">
        <f t="shared" si="85"/>
        <v>0</v>
      </c>
    </row>
    <row r="6936" spans="1:10" x14ac:dyDescent="0.3">
      <c r="A6936" s="58">
        <v>2014</v>
      </c>
      <c r="B6936" s="58" t="s">
        <v>123</v>
      </c>
      <c r="C6936" s="58" t="str">
        <f>VLOOKUP(B6936,lookup!A:C,3,FALSE)</f>
        <v>Non Metropolitan Fire Authorities</v>
      </c>
      <c r="D6936" s="58" t="str">
        <f>VLOOKUP(B6936,lookup!A:D,4,FALSE)</f>
        <v>E31000036</v>
      </c>
      <c r="E6936" s="58" t="s">
        <v>178</v>
      </c>
      <c r="F6936" s="58" t="s">
        <v>149</v>
      </c>
      <c r="G6936" s="59">
        <v>0</v>
      </c>
      <c r="H6936" s="145"/>
      <c r="I6936" s="144">
        <v>0</v>
      </c>
      <c r="J6936" s="146">
        <f t="shared" si="85"/>
        <v>0</v>
      </c>
    </row>
    <row r="6937" spans="1:10" x14ac:dyDescent="0.3">
      <c r="A6937" s="58">
        <v>2014</v>
      </c>
      <c r="B6937" s="58" t="s">
        <v>123</v>
      </c>
      <c r="C6937" s="58" t="str">
        <f>VLOOKUP(B6937,lookup!A:C,3,FALSE)</f>
        <v>Non Metropolitan Fire Authorities</v>
      </c>
      <c r="D6937" s="58" t="str">
        <f>VLOOKUP(B6937,lookup!A:D,4,FALSE)</f>
        <v>E31000036</v>
      </c>
      <c r="E6937" s="58" t="s">
        <v>179</v>
      </c>
      <c r="F6937" s="58" t="s">
        <v>149</v>
      </c>
      <c r="G6937" s="59">
        <v>0</v>
      </c>
      <c r="H6937" s="145"/>
      <c r="I6937" s="144">
        <v>0</v>
      </c>
      <c r="J6937" s="146">
        <f t="shared" si="85"/>
        <v>0</v>
      </c>
    </row>
    <row r="6938" spans="1:10" x14ac:dyDescent="0.3">
      <c r="A6938" s="58">
        <v>2014</v>
      </c>
      <c r="B6938" s="58" t="s">
        <v>123</v>
      </c>
      <c r="C6938" s="58" t="str">
        <f>VLOOKUP(B6938,lookup!A:C,3,FALSE)</f>
        <v>Non Metropolitan Fire Authorities</v>
      </c>
      <c r="D6938" s="58" t="str">
        <f>VLOOKUP(B6938,lookup!A:D,4,FALSE)</f>
        <v>E31000036</v>
      </c>
      <c r="E6938" s="32" t="s">
        <v>1087</v>
      </c>
      <c r="F6938" s="58" t="s">
        <v>149</v>
      </c>
      <c r="G6938" s="59">
        <v>0</v>
      </c>
      <c r="H6938" s="145"/>
      <c r="I6938" s="144">
        <v>0</v>
      </c>
      <c r="J6938" s="146">
        <f t="shared" si="85"/>
        <v>0</v>
      </c>
    </row>
    <row r="6939" spans="1:10" x14ac:dyDescent="0.3">
      <c r="A6939" s="58">
        <v>2014</v>
      </c>
      <c r="B6939" s="58" t="s">
        <v>123</v>
      </c>
      <c r="C6939" s="58" t="str">
        <f>VLOOKUP(B6939,lookup!A:C,3,FALSE)</f>
        <v>Non Metropolitan Fire Authorities</v>
      </c>
      <c r="D6939" s="58" t="str">
        <f>VLOOKUP(B6939,lookup!A:D,4,FALSE)</f>
        <v>E31000036</v>
      </c>
      <c r="E6939" s="58" t="s">
        <v>176</v>
      </c>
      <c r="F6939" s="58" t="s">
        <v>149</v>
      </c>
      <c r="G6939" s="59">
        <v>0</v>
      </c>
      <c r="H6939" s="145"/>
      <c r="I6939" s="144">
        <v>0</v>
      </c>
      <c r="J6939" s="146">
        <f t="shared" si="85"/>
        <v>0</v>
      </c>
    </row>
    <row r="6940" spans="1:10" x14ac:dyDescent="0.3">
      <c r="A6940" s="58">
        <v>2014</v>
      </c>
      <c r="B6940" s="58" t="s">
        <v>123</v>
      </c>
      <c r="C6940" s="58" t="str">
        <f>VLOOKUP(B6940,lookup!A:C,3,FALSE)</f>
        <v>Non Metropolitan Fire Authorities</v>
      </c>
      <c r="D6940" s="58" t="str">
        <f>VLOOKUP(B6940,lookup!A:D,4,FALSE)</f>
        <v>E31000036</v>
      </c>
      <c r="E6940" s="58" t="s">
        <v>175</v>
      </c>
      <c r="F6940" s="58" t="s">
        <v>150</v>
      </c>
      <c r="G6940" s="59">
        <v>73</v>
      </c>
      <c r="H6940" s="145"/>
      <c r="I6940" s="144">
        <v>73</v>
      </c>
      <c r="J6940" s="146">
        <f t="shared" si="85"/>
        <v>0</v>
      </c>
    </row>
    <row r="6941" spans="1:10" x14ac:dyDescent="0.3">
      <c r="A6941" s="58">
        <v>2014</v>
      </c>
      <c r="B6941" s="58" t="s">
        <v>123</v>
      </c>
      <c r="C6941" s="58" t="str">
        <f>VLOOKUP(B6941,lookup!A:C,3,FALSE)</f>
        <v>Non Metropolitan Fire Authorities</v>
      </c>
      <c r="D6941" s="58" t="str">
        <f>VLOOKUP(B6941,lookup!A:D,4,FALSE)</f>
        <v>E31000036</v>
      </c>
      <c r="E6941" s="58" t="s">
        <v>177</v>
      </c>
      <c r="F6941" s="58" t="s">
        <v>150</v>
      </c>
      <c r="G6941" s="59">
        <v>0</v>
      </c>
      <c r="H6941" s="145"/>
      <c r="I6941" s="144">
        <v>0</v>
      </c>
      <c r="J6941" s="146">
        <f t="shared" si="85"/>
        <v>0</v>
      </c>
    </row>
    <row r="6942" spans="1:10" x14ac:dyDescent="0.3">
      <c r="A6942" s="58">
        <v>2014</v>
      </c>
      <c r="B6942" s="58" t="s">
        <v>123</v>
      </c>
      <c r="C6942" s="58" t="str">
        <f>VLOOKUP(B6942,lookup!A:C,3,FALSE)</f>
        <v>Non Metropolitan Fire Authorities</v>
      </c>
      <c r="D6942" s="58" t="str">
        <f>VLOOKUP(B6942,lookup!A:D,4,FALSE)</f>
        <v>E31000036</v>
      </c>
      <c r="E6942" s="58" t="s">
        <v>178</v>
      </c>
      <c r="F6942" s="58" t="s">
        <v>150</v>
      </c>
      <c r="G6942" s="59">
        <v>0</v>
      </c>
      <c r="H6942" s="145"/>
      <c r="I6942" s="144">
        <v>0</v>
      </c>
      <c r="J6942" s="146">
        <f t="shared" si="85"/>
        <v>0</v>
      </c>
    </row>
    <row r="6943" spans="1:10" x14ac:dyDescent="0.3">
      <c r="A6943" s="58">
        <v>2014</v>
      </c>
      <c r="B6943" s="58" t="s">
        <v>123</v>
      </c>
      <c r="C6943" s="58" t="str">
        <f>VLOOKUP(B6943,lookup!A:C,3,FALSE)</f>
        <v>Non Metropolitan Fire Authorities</v>
      </c>
      <c r="D6943" s="58" t="str">
        <f>VLOOKUP(B6943,lookup!A:D,4,FALSE)</f>
        <v>E31000036</v>
      </c>
      <c r="E6943" s="58" t="s">
        <v>179</v>
      </c>
      <c r="F6943" s="58" t="s">
        <v>150</v>
      </c>
      <c r="G6943" s="59">
        <v>0</v>
      </c>
      <c r="H6943" s="145"/>
      <c r="I6943" s="144">
        <v>0</v>
      </c>
      <c r="J6943" s="146">
        <f t="shared" si="85"/>
        <v>0</v>
      </c>
    </row>
    <row r="6944" spans="1:10" x14ac:dyDescent="0.3">
      <c r="A6944" s="58">
        <v>2014</v>
      </c>
      <c r="B6944" s="58" t="s">
        <v>123</v>
      </c>
      <c r="C6944" s="58" t="str">
        <f>VLOOKUP(B6944,lookup!A:C,3,FALSE)</f>
        <v>Non Metropolitan Fire Authorities</v>
      </c>
      <c r="D6944" s="58" t="str">
        <f>VLOOKUP(B6944,lookup!A:D,4,FALSE)</f>
        <v>E31000036</v>
      </c>
      <c r="E6944" s="32" t="s">
        <v>1087</v>
      </c>
      <c r="F6944" s="58" t="s">
        <v>150</v>
      </c>
      <c r="G6944" s="59">
        <v>0</v>
      </c>
      <c r="H6944" s="145"/>
      <c r="I6944" s="144">
        <v>0</v>
      </c>
      <c r="J6944" s="146">
        <f t="shared" si="85"/>
        <v>0</v>
      </c>
    </row>
    <row r="6945" spans="1:10" x14ac:dyDescent="0.3">
      <c r="A6945" s="58">
        <v>2014</v>
      </c>
      <c r="B6945" s="58" t="s">
        <v>123</v>
      </c>
      <c r="C6945" s="58" t="str">
        <f>VLOOKUP(B6945,lookup!A:C,3,FALSE)</f>
        <v>Non Metropolitan Fire Authorities</v>
      </c>
      <c r="D6945" s="58" t="str">
        <f>VLOOKUP(B6945,lookup!A:D,4,FALSE)</f>
        <v>E31000036</v>
      </c>
      <c r="E6945" s="58" t="s">
        <v>176</v>
      </c>
      <c r="F6945" s="58" t="s">
        <v>150</v>
      </c>
      <c r="G6945" s="59">
        <v>8</v>
      </c>
      <c r="H6945" s="145"/>
      <c r="I6945" s="144">
        <v>8</v>
      </c>
      <c r="J6945" s="146">
        <f t="shared" si="85"/>
        <v>0</v>
      </c>
    </row>
    <row r="6946" spans="1:10" x14ac:dyDescent="0.3">
      <c r="A6946" s="58">
        <v>2014</v>
      </c>
      <c r="B6946" s="58" t="s">
        <v>126</v>
      </c>
      <c r="C6946" s="58" t="str">
        <f>VLOOKUP(B6946,lookup!A:C,3,FALSE)</f>
        <v>Metropolitan Fire Authorities</v>
      </c>
      <c r="D6946" s="58" t="str">
        <f>VLOOKUP(B6946,lookup!A:D,4,FALSE)</f>
        <v>E31000044</v>
      </c>
      <c r="E6946" s="58" t="s">
        <v>175</v>
      </c>
      <c r="F6946" s="58" t="s">
        <v>157</v>
      </c>
      <c r="G6946" s="59">
        <v>1464</v>
      </c>
      <c r="H6946" s="145"/>
      <c r="I6946" s="144">
        <v>1464</v>
      </c>
      <c r="J6946" s="146">
        <f t="shared" si="85"/>
        <v>0</v>
      </c>
    </row>
    <row r="6947" spans="1:10" x14ac:dyDescent="0.3">
      <c r="A6947" s="58">
        <v>2014</v>
      </c>
      <c r="B6947" s="58" t="s">
        <v>126</v>
      </c>
      <c r="C6947" s="58" t="str">
        <f>VLOOKUP(B6947,lookup!A:C,3,FALSE)</f>
        <v>Metropolitan Fire Authorities</v>
      </c>
      <c r="D6947" s="58" t="str">
        <f>VLOOKUP(B6947,lookup!A:D,4,FALSE)</f>
        <v>E31000044</v>
      </c>
      <c r="E6947" s="58" t="s">
        <v>177</v>
      </c>
      <c r="F6947" s="58" t="s">
        <v>157</v>
      </c>
      <c r="G6947" s="59">
        <v>36</v>
      </c>
      <c r="H6947" s="145"/>
      <c r="I6947" s="144">
        <v>36</v>
      </c>
      <c r="J6947" s="146">
        <f t="shared" si="85"/>
        <v>0</v>
      </c>
    </row>
    <row r="6948" spans="1:10" x14ac:dyDescent="0.3">
      <c r="A6948" s="58">
        <v>2014</v>
      </c>
      <c r="B6948" s="58" t="s">
        <v>126</v>
      </c>
      <c r="C6948" s="58" t="str">
        <f>VLOOKUP(B6948,lookup!A:C,3,FALSE)</f>
        <v>Metropolitan Fire Authorities</v>
      </c>
      <c r="D6948" s="58" t="str">
        <f>VLOOKUP(B6948,lookup!A:D,4,FALSE)</f>
        <v>E31000044</v>
      </c>
      <c r="E6948" s="58" t="s">
        <v>178</v>
      </c>
      <c r="F6948" s="58" t="s">
        <v>157</v>
      </c>
      <c r="G6948" s="59">
        <v>17</v>
      </c>
      <c r="H6948" s="145"/>
      <c r="I6948" s="144">
        <v>17</v>
      </c>
      <c r="J6948" s="146">
        <f t="shared" si="85"/>
        <v>0</v>
      </c>
    </row>
    <row r="6949" spans="1:10" x14ac:dyDescent="0.3">
      <c r="A6949" s="58">
        <v>2014</v>
      </c>
      <c r="B6949" s="58" t="s">
        <v>126</v>
      </c>
      <c r="C6949" s="58" t="str">
        <f>VLOOKUP(B6949,lookup!A:C,3,FALSE)</f>
        <v>Metropolitan Fire Authorities</v>
      </c>
      <c r="D6949" s="58" t="str">
        <f>VLOOKUP(B6949,lookup!A:D,4,FALSE)</f>
        <v>E31000044</v>
      </c>
      <c r="E6949" s="58" t="s">
        <v>179</v>
      </c>
      <c r="F6949" s="58" t="s">
        <v>157</v>
      </c>
      <c r="G6949" s="59">
        <v>62</v>
      </c>
      <c r="H6949" s="145"/>
      <c r="I6949" s="144">
        <v>62</v>
      </c>
      <c r="J6949" s="146">
        <f t="shared" si="85"/>
        <v>0</v>
      </c>
    </row>
    <row r="6950" spans="1:10" x14ac:dyDescent="0.3">
      <c r="A6950" s="58">
        <v>2014</v>
      </c>
      <c r="B6950" s="58" t="s">
        <v>126</v>
      </c>
      <c r="C6950" s="58" t="str">
        <f>VLOOKUP(B6950,lookup!A:C,3,FALSE)</f>
        <v>Metropolitan Fire Authorities</v>
      </c>
      <c r="D6950" s="58" t="str">
        <f>VLOOKUP(B6950,lookup!A:D,4,FALSE)</f>
        <v>E31000044</v>
      </c>
      <c r="E6950" s="32" t="s">
        <v>1087</v>
      </c>
      <c r="F6950" s="58" t="s">
        <v>157</v>
      </c>
      <c r="G6950" s="59">
        <v>15</v>
      </c>
      <c r="H6950" s="145"/>
      <c r="I6950" s="144">
        <v>15</v>
      </c>
      <c r="J6950" s="146">
        <f t="shared" si="85"/>
        <v>0</v>
      </c>
    </row>
    <row r="6951" spans="1:10" x14ac:dyDescent="0.3">
      <c r="A6951" s="58">
        <v>2014</v>
      </c>
      <c r="B6951" s="58" t="s">
        <v>126</v>
      </c>
      <c r="C6951" s="58" t="str">
        <f>VLOOKUP(B6951,lookup!A:C,3,FALSE)</f>
        <v>Metropolitan Fire Authorities</v>
      </c>
      <c r="D6951" s="58" t="str">
        <f>VLOOKUP(B6951,lookup!A:D,4,FALSE)</f>
        <v>E31000044</v>
      </c>
      <c r="E6951" s="58" t="s">
        <v>176</v>
      </c>
      <c r="F6951" s="58" t="s">
        <v>157</v>
      </c>
      <c r="G6951" s="59">
        <v>9</v>
      </c>
      <c r="H6951" s="145"/>
      <c r="I6951" s="144">
        <v>9</v>
      </c>
      <c r="J6951" s="146">
        <f t="shared" si="85"/>
        <v>0</v>
      </c>
    </row>
    <row r="6952" spans="1:10" x14ac:dyDescent="0.3">
      <c r="A6952" s="58">
        <v>2014</v>
      </c>
      <c r="B6952" s="58" t="s">
        <v>126</v>
      </c>
      <c r="C6952" s="58" t="str">
        <f>VLOOKUP(B6952,lookup!A:C,3,FALSE)</f>
        <v>Metropolitan Fire Authorities</v>
      </c>
      <c r="D6952" s="58" t="str">
        <f>VLOOKUP(B6952,lookup!A:D,4,FALSE)</f>
        <v>E31000044</v>
      </c>
      <c r="E6952" s="58" t="s">
        <v>175</v>
      </c>
      <c r="F6952" s="58" t="s">
        <v>158</v>
      </c>
      <c r="G6952" s="59">
        <v>6</v>
      </c>
      <c r="H6952" s="145"/>
      <c r="I6952" s="144">
        <v>6</v>
      </c>
      <c r="J6952" s="146">
        <f t="shared" si="85"/>
        <v>0</v>
      </c>
    </row>
    <row r="6953" spans="1:10" x14ac:dyDescent="0.3">
      <c r="A6953" s="58">
        <v>2014</v>
      </c>
      <c r="B6953" s="58" t="s">
        <v>126</v>
      </c>
      <c r="C6953" s="58" t="str">
        <f>VLOOKUP(B6953,lookup!A:C,3,FALSE)</f>
        <v>Metropolitan Fire Authorities</v>
      </c>
      <c r="D6953" s="58" t="str">
        <f>VLOOKUP(B6953,lookup!A:D,4,FALSE)</f>
        <v>E31000044</v>
      </c>
      <c r="E6953" s="58" t="s">
        <v>177</v>
      </c>
      <c r="F6953" s="58" t="s">
        <v>158</v>
      </c>
      <c r="G6953" s="59">
        <v>0</v>
      </c>
      <c r="H6953" s="145"/>
      <c r="I6953" s="144">
        <v>0</v>
      </c>
      <c r="J6953" s="146">
        <f t="shared" si="85"/>
        <v>0</v>
      </c>
    </row>
    <row r="6954" spans="1:10" x14ac:dyDescent="0.3">
      <c r="A6954" s="58">
        <v>2014</v>
      </c>
      <c r="B6954" s="58" t="s">
        <v>126</v>
      </c>
      <c r="C6954" s="58" t="str">
        <f>VLOOKUP(B6954,lookup!A:C,3,FALSE)</f>
        <v>Metropolitan Fire Authorities</v>
      </c>
      <c r="D6954" s="58" t="str">
        <f>VLOOKUP(B6954,lookup!A:D,4,FALSE)</f>
        <v>E31000044</v>
      </c>
      <c r="E6954" s="58" t="s">
        <v>178</v>
      </c>
      <c r="F6954" s="58" t="s">
        <v>158</v>
      </c>
      <c r="G6954" s="59">
        <v>0</v>
      </c>
      <c r="H6954" s="145"/>
      <c r="I6954" s="144">
        <v>0</v>
      </c>
      <c r="J6954" s="146">
        <f t="shared" si="85"/>
        <v>0</v>
      </c>
    </row>
    <row r="6955" spans="1:10" x14ac:dyDescent="0.3">
      <c r="A6955" s="58">
        <v>2014</v>
      </c>
      <c r="B6955" s="58" t="s">
        <v>126</v>
      </c>
      <c r="C6955" s="58" t="str">
        <f>VLOOKUP(B6955,lookup!A:C,3,FALSE)</f>
        <v>Metropolitan Fire Authorities</v>
      </c>
      <c r="D6955" s="58" t="str">
        <f>VLOOKUP(B6955,lookup!A:D,4,FALSE)</f>
        <v>E31000044</v>
      </c>
      <c r="E6955" s="58" t="s">
        <v>179</v>
      </c>
      <c r="F6955" s="58" t="s">
        <v>158</v>
      </c>
      <c r="G6955" s="59">
        <v>0</v>
      </c>
      <c r="H6955" s="145"/>
      <c r="I6955" s="144">
        <v>0</v>
      </c>
      <c r="J6955" s="146">
        <f t="shared" si="85"/>
        <v>0</v>
      </c>
    </row>
    <row r="6956" spans="1:10" x14ac:dyDescent="0.3">
      <c r="A6956" s="58">
        <v>2014</v>
      </c>
      <c r="B6956" s="58" t="s">
        <v>126</v>
      </c>
      <c r="C6956" s="58" t="str">
        <f>VLOOKUP(B6956,lookup!A:C,3,FALSE)</f>
        <v>Metropolitan Fire Authorities</v>
      </c>
      <c r="D6956" s="58" t="str">
        <f>VLOOKUP(B6956,lookup!A:D,4,FALSE)</f>
        <v>E31000044</v>
      </c>
      <c r="E6956" s="32" t="s">
        <v>1087</v>
      </c>
      <c r="F6956" s="58" t="s">
        <v>158</v>
      </c>
      <c r="G6956" s="59">
        <v>0</v>
      </c>
      <c r="H6956" s="145"/>
      <c r="I6956" s="144">
        <v>0</v>
      </c>
      <c r="J6956" s="146">
        <f t="shared" si="85"/>
        <v>0</v>
      </c>
    </row>
    <row r="6957" spans="1:10" x14ac:dyDescent="0.3">
      <c r="A6957" s="58">
        <v>2014</v>
      </c>
      <c r="B6957" s="58" t="s">
        <v>126</v>
      </c>
      <c r="C6957" s="58" t="str">
        <f>VLOOKUP(B6957,lookup!A:C,3,FALSE)</f>
        <v>Metropolitan Fire Authorities</v>
      </c>
      <c r="D6957" s="58" t="str">
        <f>VLOOKUP(B6957,lookup!A:D,4,FALSE)</f>
        <v>E31000044</v>
      </c>
      <c r="E6957" s="58" t="s">
        <v>176</v>
      </c>
      <c r="F6957" s="58" t="s">
        <v>158</v>
      </c>
      <c r="G6957" s="59">
        <v>0</v>
      </c>
      <c r="H6957" s="145"/>
      <c r="I6957" s="144">
        <v>0</v>
      </c>
      <c r="J6957" s="146">
        <f t="shared" si="85"/>
        <v>0</v>
      </c>
    </row>
    <row r="6958" spans="1:10" x14ac:dyDescent="0.3">
      <c r="A6958" s="58">
        <v>2014</v>
      </c>
      <c r="B6958" s="58" t="s">
        <v>126</v>
      </c>
      <c r="C6958" s="58" t="str">
        <f>VLOOKUP(B6958,lookup!A:C,3,FALSE)</f>
        <v>Metropolitan Fire Authorities</v>
      </c>
      <c r="D6958" s="58" t="str">
        <f>VLOOKUP(B6958,lookup!A:D,4,FALSE)</f>
        <v>E31000044</v>
      </c>
      <c r="E6958" s="58" t="s">
        <v>175</v>
      </c>
      <c r="F6958" s="58" t="s">
        <v>149</v>
      </c>
      <c r="G6958" s="59">
        <v>57</v>
      </c>
      <c r="H6958" s="145"/>
      <c r="I6958" s="144">
        <v>57</v>
      </c>
      <c r="J6958" s="146">
        <f t="shared" si="85"/>
        <v>0</v>
      </c>
    </row>
    <row r="6959" spans="1:10" x14ac:dyDescent="0.3">
      <c r="A6959" s="58">
        <v>2014</v>
      </c>
      <c r="B6959" s="58" t="s">
        <v>126</v>
      </c>
      <c r="C6959" s="58" t="str">
        <f>VLOOKUP(B6959,lookup!A:C,3,FALSE)</f>
        <v>Metropolitan Fire Authorities</v>
      </c>
      <c r="D6959" s="58" t="str">
        <f>VLOOKUP(B6959,lookup!A:D,4,FALSE)</f>
        <v>E31000044</v>
      </c>
      <c r="E6959" s="58" t="s">
        <v>177</v>
      </c>
      <c r="F6959" s="58" t="s">
        <v>149</v>
      </c>
      <c r="G6959" s="59">
        <v>0</v>
      </c>
      <c r="H6959" s="145"/>
      <c r="I6959" s="144">
        <v>0</v>
      </c>
      <c r="J6959" s="146">
        <f t="shared" si="85"/>
        <v>0</v>
      </c>
    </row>
    <row r="6960" spans="1:10" x14ac:dyDescent="0.3">
      <c r="A6960" s="58">
        <v>2014</v>
      </c>
      <c r="B6960" s="58" t="s">
        <v>126</v>
      </c>
      <c r="C6960" s="58" t="str">
        <f>VLOOKUP(B6960,lookup!A:C,3,FALSE)</f>
        <v>Metropolitan Fire Authorities</v>
      </c>
      <c r="D6960" s="58" t="str">
        <f>VLOOKUP(B6960,lookup!A:D,4,FALSE)</f>
        <v>E31000044</v>
      </c>
      <c r="E6960" s="58" t="s">
        <v>178</v>
      </c>
      <c r="F6960" s="58" t="s">
        <v>149</v>
      </c>
      <c r="G6960" s="59">
        <v>0</v>
      </c>
      <c r="H6960" s="145"/>
      <c r="I6960" s="144">
        <v>0</v>
      </c>
      <c r="J6960" s="146">
        <f t="shared" si="85"/>
        <v>0</v>
      </c>
    </row>
    <row r="6961" spans="1:10" x14ac:dyDescent="0.3">
      <c r="A6961" s="58">
        <v>2014</v>
      </c>
      <c r="B6961" s="58" t="s">
        <v>126</v>
      </c>
      <c r="C6961" s="58" t="str">
        <f>VLOOKUP(B6961,lookup!A:C,3,FALSE)</f>
        <v>Metropolitan Fire Authorities</v>
      </c>
      <c r="D6961" s="58" t="str">
        <f>VLOOKUP(B6961,lookup!A:D,4,FALSE)</f>
        <v>E31000044</v>
      </c>
      <c r="E6961" s="58" t="s">
        <v>179</v>
      </c>
      <c r="F6961" s="58" t="s">
        <v>149</v>
      </c>
      <c r="G6961" s="59">
        <v>2</v>
      </c>
      <c r="H6961" s="145"/>
      <c r="I6961" s="144">
        <v>2</v>
      </c>
      <c r="J6961" s="146">
        <f t="shared" si="85"/>
        <v>0</v>
      </c>
    </row>
    <row r="6962" spans="1:10" x14ac:dyDescent="0.3">
      <c r="A6962" s="58">
        <v>2014</v>
      </c>
      <c r="B6962" s="58" t="s">
        <v>126</v>
      </c>
      <c r="C6962" s="58" t="str">
        <f>VLOOKUP(B6962,lookup!A:C,3,FALSE)</f>
        <v>Metropolitan Fire Authorities</v>
      </c>
      <c r="D6962" s="58" t="str">
        <f>VLOOKUP(B6962,lookup!A:D,4,FALSE)</f>
        <v>E31000044</v>
      </c>
      <c r="E6962" s="32" t="s">
        <v>1087</v>
      </c>
      <c r="F6962" s="58" t="s">
        <v>149</v>
      </c>
      <c r="G6962" s="59">
        <v>0</v>
      </c>
      <c r="H6962" s="145"/>
      <c r="I6962" s="144">
        <v>0</v>
      </c>
      <c r="J6962" s="146">
        <f t="shared" si="85"/>
        <v>0</v>
      </c>
    </row>
    <row r="6963" spans="1:10" x14ac:dyDescent="0.3">
      <c r="A6963" s="58">
        <v>2014</v>
      </c>
      <c r="B6963" s="58" t="s">
        <v>126</v>
      </c>
      <c r="C6963" s="58" t="str">
        <f>VLOOKUP(B6963,lookup!A:C,3,FALSE)</f>
        <v>Metropolitan Fire Authorities</v>
      </c>
      <c r="D6963" s="58" t="str">
        <f>VLOOKUP(B6963,lookup!A:D,4,FALSE)</f>
        <v>E31000044</v>
      </c>
      <c r="E6963" s="58" t="s">
        <v>176</v>
      </c>
      <c r="F6963" s="58" t="s">
        <v>149</v>
      </c>
      <c r="G6963" s="59">
        <v>10</v>
      </c>
      <c r="H6963" s="145"/>
      <c r="I6963" s="144">
        <v>10</v>
      </c>
      <c r="J6963" s="146">
        <f t="shared" si="85"/>
        <v>0</v>
      </c>
    </row>
    <row r="6964" spans="1:10" x14ac:dyDescent="0.3">
      <c r="A6964" s="58">
        <v>2014</v>
      </c>
      <c r="B6964" s="58" t="s">
        <v>126</v>
      </c>
      <c r="C6964" s="58" t="str">
        <f>VLOOKUP(B6964,lookup!A:C,3,FALSE)</f>
        <v>Metropolitan Fire Authorities</v>
      </c>
      <c r="D6964" s="58" t="str">
        <f>VLOOKUP(B6964,lookup!A:D,4,FALSE)</f>
        <v>E31000044</v>
      </c>
      <c r="E6964" s="58" t="s">
        <v>175</v>
      </c>
      <c r="F6964" s="58" t="s">
        <v>150</v>
      </c>
      <c r="G6964" s="59">
        <v>356</v>
      </c>
      <c r="H6964" s="145"/>
      <c r="I6964" s="144">
        <v>356</v>
      </c>
      <c r="J6964" s="146">
        <f t="shared" si="85"/>
        <v>0</v>
      </c>
    </row>
    <row r="6965" spans="1:10" x14ac:dyDescent="0.3">
      <c r="A6965" s="58">
        <v>2014</v>
      </c>
      <c r="B6965" s="58" t="s">
        <v>126</v>
      </c>
      <c r="C6965" s="58" t="str">
        <f>VLOOKUP(B6965,lookup!A:C,3,FALSE)</f>
        <v>Metropolitan Fire Authorities</v>
      </c>
      <c r="D6965" s="58" t="str">
        <f>VLOOKUP(B6965,lookup!A:D,4,FALSE)</f>
        <v>E31000044</v>
      </c>
      <c r="E6965" s="58" t="s">
        <v>177</v>
      </c>
      <c r="F6965" s="58" t="s">
        <v>150</v>
      </c>
      <c r="G6965" s="59">
        <v>6</v>
      </c>
      <c r="H6965" s="145"/>
      <c r="I6965" s="144">
        <v>6</v>
      </c>
      <c r="J6965" s="146">
        <f t="shared" si="85"/>
        <v>0</v>
      </c>
    </row>
    <row r="6966" spans="1:10" x14ac:dyDescent="0.3">
      <c r="A6966" s="58">
        <v>2014</v>
      </c>
      <c r="B6966" s="58" t="s">
        <v>126</v>
      </c>
      <c r="C6966" s="58" t="str">
        <f>VLOOKUP(B6966,lookup!A:C,3,FALSE)</f>
        <v>Metropolitan Fire Authorities</v>
      </c>
      <c r="D6966" s="58" t="str">
        <f>VLOOKUP(B6966,lookup!A:D,4,FALSE)</f>
        <v>E31000044</v>
      </c>
      <c r="E6966" s="58" t="s">
        <v>178</v>
      </c>
      <c r="F6966" s="58" t="s">
        <v>150</v>
      </c>
      <c r="G6966" s="59">
        <v>36</v>
      </c>
      <c r="H6966" s="145"/>
      <c r="I6966" s="144">
        <v>36</v>
      </c>
      <c r="J6966" s="146">
        <f t="shared" si="85"/>
        <v>0</v>
      </c>
    </row>
    <row r="6967" spans="1:10" x14ac:dyDescent="0.3">
      <c r="A6967" s="58">
        <v>2014</v>
      </c>
      <c r="B6967" s="58" t="s">
        <v>126</v>
      </c>
      <c r="C6967" s="58" t="str">
        <f>VLOOKUP(B6967,lookup!A:C,3,FALSE)</f>
        <v>Metropolitan Fire Authorities</v>
      </c>
      <c r="D6967" s="58" t="str">
        <f>VLOOKUP(B6967,lookup!A:D,4,FALSE)</f>
        <v>E31000044</v>
      </c>
      <c r="E6967" s="58" t="s">
        <v>179</v>
      </c>
      <c r="F6967" s="58" t="s">
        <v>150</v>
      </c>
      <c r="G6967" s="59">
        <v>26</v>
      </c>
      <c r="H6967" s="145"/>
      <c r="I6967" s="144">
        <v>26</v>
      </c>
      <c r="J6967" s="146">
        <f t="shared" si="85"/>
        <v>0</v>
      </c>
    </row>
    <row r="6968" spans="1:10" x14ac:dyDescent="0.3">
      <c r="A6968" s="58">
        <v>2014</v>
      </c>
      <c r="B6968" s="58" t="s">
        <v>126</v>
      </c>
      <c r="C6968" s="58" t="str">
        <f>VLOOKUP(B6968,lookup!A:C,3,FALSE)</f>
        <v>Metropolitan Fire Authorities</v>
      </c>
      <c r="D6968" s="58" t="str">
        <f>VLOOKUP(B6968,lookup!A:D,4,FALSE)</f>
        <v>E31000044</v>
      </c>
      <c r="E6968" s="32" t="s">
        <v>1087</v>
      </c>
      <c r="F6968" s="58" t="s">
        <v>150</v>
      </c>
      <c r="G6968" s="59">
        <v>2</v>
      </c>
      <c r="H6968" s="145"/>
      <c r="I6968" s="144">
        <v>2</v>
      </c>
      <c r="J6968" s="146">
        <f t="shared" si="85"/>
        <v>0</v>
      </c>
    </row>
    <row r="6969" spans="1:10" x14ac:dyDescent="0.3">
      <c r="A6969" s="58">
        <v>2014</v>
      </c>
      <c r="B6969" s="58" t="s">
        <v>126</v>
      </c>
      <c r="C6969" s="58" t="str">
        <f>VLOOKUP(B6969,lookup!A:C,3,FALSE)</f>
        <v>Metropolitan Fire Authorities</v>
      </c>
      <c r="D6969" s="58" t="str">
        <f>VLOOKUP(B6969,lookup!A:D,4,FALSE)</f>
        <v>E31000044</v>
      </c>
      <c r="E6969" s="58" t="s">
        <v>176</v>
      </c>
      <c r="F6969" s="58" t="s">
        <v>150</v>
      </c>
      <c r="G6969" s="59">
        <v>12</v>
      </c>
      <c r="H6969" s="145"/>
      <c r="I6969" s="144">
        <v>12</v>
      </c>
      <c r="J6969" s="146">
        <f t="shared" si="85"/>
        <v>0</v>
      </c>
    </row>
    <row r="6970" spans="1:10" x14ac:dyDescent="0.3">
      <c r="A6970" s="58">
        <v>2014</v>
      </c>
      <c r="B6970" s="58" t="s">
        <v>129</v>
      </c>
      <c r="C6970" s="58" t="str">
        <f>VLOOKUP(B6970,lookup!A:C,3,FALSE)</f>
        <v>Non Metropolitan Fire Authorities</v>
      </c>
      <c r="D6970" s="58" t="str">
        <f>VLOOKUP(B6970,lookup!A:D,4,FALSE)</f>
        <v>E31000037</v>
      </c>
      <c r="E6970" s="58" t="s">
        <v>175</v>
      </c>
      <c r="F6970" s="58" t="s">
        <v>157</v>
      </c>
      <c r="G6970" s="59">
        <v>304</v>
      </c>
      <c r="H6970" s="145"/>
      <c r="I6970" s="144">
        <v>304</v>
      </c>
      <c r="J6970" s="146">
        <f t="shared" si="85"/>
        <v>0</v>
      </c>
    </row>
    <row r="6971" spans="1:10" x14ac:dyDescent="0.3">
      <c r="A6971" s="58">
        <v>2014</v>
      </c>
      <c r="B6971" s="58" t="s">
        <v>129</v>
      </c>
      <c r="C6971" s="58" t="str">
        <f>VLOOKUP(B6971,lookup!A:C,3,FALSE)</f>
        <v>Non Metropolitan Fire Authorities</v>
      </c>
      <c r="D6971" s="58" t="str">
        <f>VLOOKUP(B6971,lookup!A:D,4,FALSE)</f>
        <v>E31000037</v>
      </c>
      <c r="E6971" s="58" t="s">
        <v>177</v>
      </c>
      <c r="F6971" s="58" t="s">
        <v>157</v>
      </c>
      <c r="G6971" s="59">
        <v>1</v>
      </c>
      <c r="H6971" s="145"/>
      <c r="I6971" s="144">
        <v>1</v>
      </c>
      <c r="J6971" s="146">
        <f t="shared" si="85"/>
        <v>0</v>
      </c>
    </row>
    <row r="6972" spans="1:10" x14ac:dyDescent="0.3">
      <c r="A6972" s="58">
        <v>2014</v>
      </c>
      <c r="B6972" s="58" t="s">
        <v>129</v>
      </c>
      <c r="C6972" s="58" t="str">
        <f>VLOOKUP(B6972,lookup!A:C,3,FALSE)</f>
        <v>Non Metropolitan Fire Authorities</v>
      </c>
      <c r="D6972" s="58" t="str">
        <f>VLOOKUP(B6972,lookup!A:D,4,FALSE)</f>
        <v>E31000037</v>
      </c>
      <c r="E6972" s="58" t="s">
        <v>178</v>
      </c>
      <c r="F6972" s="58" t="s">
        <v>157</v>
      </c>
      <c r="G6972" s="59">
        <v>0</v>
      </c>
      <c r="H6972" s="145"/>
      <c r="I6972" s="144">
        <v>0</v>
      </c>
      <c r="J6972" s="146">
        <f t="shared" si="85"/>
        <v>0</v>
      </c>
    </row>
    <row r="6973" spans="1:10" x14ac:dyDescent="0.3">
      <c r="A6973" s="58">
        <v>2014</v>
      </c>
      <c r="B6973" s="58" t="s">
        <v>129</v>
      </c>
      <c r="C6973" s="58" t="str">
        <f>VLOOKUP(B6973,lookup!A:C,3,FALSE)</f>
        <v>Non Metropolitan Fire Authorities</v>
      </c>
      <c r="D6973" s="58" t="str">
        <f>VLOOKUP(B6973,lookup!A:D,4,FALSE)</f>
        <v>E31000037</v>
      </c>
      <c r="E6973" s="58" t="s">
        <v>179</v>
      </c>
      <c r="F6973" s="58" t="s">
        <v>157</v>
      </c>
      <c r="G6973" s="59">
        <v>0</v>
      </c>
      <c r="H6973" s="145"/>
      <c r="I6973" s="144">
        <v>0</v>
      </c>
      <c r="J6973" s="146">
        <f t="shared" si="85"/>
        <v>0</v>
      </c>
    </row>
    <row r="6974" spans="1:10" x14ac:dyDescent="0.3">
      <c r="A6974" s="58">
        <v>2014</v>
      </c>
      <c r="B6974" s="58" t="s">
        <v>129</v>
      </c>
      <c r="C6974" s="58" t="str">
        <f>VLOOKUP(B6974,lookup!A:C,3,FALSE)</f>
        <v>Non Metropolitan Fire Authorities</v>
      </c>
      <c r="D6974" s="58" t="str">
        <f>VLOOKUP(B6974,lookup!A:D,4,FALSE)</f>
        <v>E31000037</v>
      </c>
      <c r="E6974" s="32" t="s">
        <v>1087</v>
      </c>
      <c r="F6974" s="58" t="s">
        <v>157</v>
      </c>
      <c r="G6974" s="59">
        <v>15</v>
      </c>
      <c r="H6974" s="145"/>
      <c r="I6974" s="144">
        <v>15</v>
      </c>
      <c r="J6974" s="146">
        <f t="shared" si="85"/>
        <v>0</v>
      </c>
    </row>
    <row r="6975" spans="1:10" x14ac:dyDescent="0.3">
      <c r="A6975" s="58">
        <v>2014</v>
      </c>
      <c r="B6975" s="58" t="s">
        <v>129</v>
      </c>
      <c r="C6975" s="58" t="str">
        <f>VLOOKUP(B6975,lookup!A:C,3,FALSE)</f>
        <v>Non Metropolitan Fire Authorities</v>
      </c>
      <c r="D6975" s="58" t="str">
        <f>VLOOKUP(B6975,lookup!A:D,4,FALSE)</f>
        <v>E31000037</v>
      </c>
      <c r="E6975" s="58" t="s">
        <v>176</v>
      </c>
      <c r="F6975" s="58" t="s">
        <v>157</v>
      </c>
      <c r="G6975" s="59">
        <v>14</v>
      </c>
      <c r="H6975" s="145"/>
      <c r="I6975" s="144">
        <v>14</v>
      </c>
      <c r="J6975" s="146">
        <f t="shared" si="85"/>
        <v>0</v>
      </c>
    </row>
    <row r="6976" spans="1:10" x14ac:dyDescent="0.3">
      <c r="A6976" s="58">
        <v>2014</v>
      </c>
      <c r="B6976" s="58" t="s">
        <v>129</v>
      </c>
      <c r="C6976" s="58" t="str">
        <f>VLOOKUP(B6976,lookup!A:C,3,FALSE)</f>
        <v>Non Metropolitan Fire Authorities</v>
      </c>
      <c r="D6976" s="58" t="str">
        <f>VLOOKUP(B6976,lookup!A:D,4,FALSE)</f>
        <v>E31000037</v>
      </c>
      <c r="E6976" s="58" t="s">
        <v>175</v>
      </c>
      <c r="F6976" s="58" t="s">
        <v>158</v>
      </c>
      <c r="G6976" s="59">
        <v>225</v>
      </c>
      <c r="H6976" s="145"/>
      <c r="I6976" s="144">
        <v>225</v>
      </c>
      <c r="J6976" s="146">
        <f t="shared" si="85"/>
        <v>0</v>
      </c>
    </row>
    <row r="6977" spans="1:10" x14ac:dyDescent="0.3">
      <c r="A6977" s="58">
        <v>2014</v>
      </c>
      <c r="B6977" s="58" t="s">
        <v>129</v>
      </c>
      <c r="C6977" s="58" t="str">
        <f>VLOOKUP(B6977,lookup!A:C,3,FALSE)</f>
        <v>Non Metropolitan Fire Authorities</v>
      </c>
      <c r="D6977" s="58" t="str">
        <f>VLOOKUP(B6977,lookup!A:D,4,FALSE)</f>
        <v>E31000037</v>
      </c>
      <c r="E6977" s="58" t="s">
        <v>177</v>
      </c>
      <c r="F6977" s="58" t="s">
        <v>158</v>
      </c>
      <c r="G6977" s="59">
        <v>1</v>
      </c>
      <c r="H6977" s="145"/>
      <c r="I6977" s="144">
        <v>1</v>
      </c>
      <c r="J6977" s="146">
        <f t="shared" si="85"/>
        <v>0</v>
      </c>
    </row>
    <row r="6978" spans="1:10" x14ac:dyDescent="0.3">
      <c r="A6978" s="58">
        <v>2014</v>
      </c>
      <c r="B6978" s="58" t="s">
        <v>129</v>
      </c>
      <c r="C6978" s="58" t="str">
        <f>VLOOKUP(B6978,lookup!A:C,3,FALSE)</f>
        <v>Non Metropolitan Fire Authorities</v>
      </c>
      <c r="D6978" s="58" t="str">
        <f>VLOOKUP(B6978,lookup!A:D,4,FALSE)</f>
        <v>E31000037</v>
      </c>
      <c r="E6978" s="58" t="s">
        <v>178</v>
      </c>
      <c r="F6978" s="58" t="s">
        <v>158</v>
      </c>
      <c r="G6978" s="59">
        <v>0</v>
      </c>
      <c r="H6978" s="145"/>
      <c r="I6978" s="144">
        <v>0</v>
      </c>
      <c r="J6978" s="146">
        <f t="shared" si="85"/>
        <v>0</v>
      </c>
    </row>
    <row r="6979" spans="1:10" x14ac:dyDescent="0.3">
      <c r="A6979" s="58">
        <v>2014</v>
      </c>
      <c r="B6979" s="58" t="s">
        <v>129</v>
      </c>
      <c r="C6979" s="58" t="str">
        <f>VLOOKUP(B6979,lookup!A:C,3,FALSE)</f>
        <v>Non Metropolitan Fire Authorities</v>
      </c>
      <c r="D6979" s="58" t="str">
        <f>VLOOKUP(B6979,lookup!A:D,4,FALSE)</f>
        <v>E31000037</v>
      </c>
      <c r="E6979" s="58" t="s">
        <v>179</v>
      </c>
      <c r="F6979" s="58" t="s">
        <v>158</v>
      </c>
      <c r="G6979" s="59">
        <v>0</v>
      </c>
      <c r="H6979" s="145"/>
      <c r="I6979" s="144">
        <v>0</v>
      </c>
      <c r="J6979" s="146">
        <f t="shared" ref="J6979:J7042" si="86">G6979-I6979</f>
        <v>0</v>
      </c>
    </row>
    <row r="6980" spans="1:10" x14ac:dyDescent="0.3">
      <c r="A6980" s="58">
        <v>2014</v>
      </c>
      <c r="B6980" s="58" t="s">
        <v>129</v>
      </c>
      <c r="C6980" s="58" t="str">
        <f>VLOOKUP(B6980,lookup!A:C,3,FALSE)</f>
        <v>Non Metropolitan Fire Authorities</v>
      </c>
      <c r="D6980" s="58" t="str">
        <f>VLOOKUP(B6980,lookup!A:D,4,FALSE)</f>
        <v>E31000037</v>
      </c>
      <c r="E6980" s="32" t="s">
        <v>1087</v>
      </c>
      <c r="F6980" s="58" t="s">
        <v>158</v>
      </c>
      <c r="G6980" s="59">
        <v>0</v>
      </c>
      <c r="H6980" s="145"/>
      <c r="I6980" s="144">
        <v>0</v>
      </c>
      <c r="J6980" s="146">
        <f t="shared" si="86"/>
        <v>0</v>
      </c>
    </row>
    <row r="6981" spans="1:10" x14ac:dyDescent="0.3">
      <c r="A6981" s="58">
        <v>2014</v>
      </c>
      <c r="B6981" s="58" t="s">
        <v>129</v>
      </c>
      <c r="C6981" s="58" t="str">
        <f>VLOOKUP(B6981,lookup!A:C,3,FALSE)</f>
        <v>Non Metropolitan Fire Authorities</v>
      </c>
      <c r="D6981" s="58" t="str">
        <f>VLOOKUP(B6981,lookup!A:D,4,FALSE)</f>
        <v>E31000037</v>
      </c>
      <c r="E6981" s="58" t="s">
        <v>176</v>
      </c>
      <c r="F6981" s="58" t="s">
        <v>158</v>
      </c>
      <c r="G6981" s="59">
        <v>81</v>
      </c>
      <c r="H6981" s="145"/>
      <c r="I6981" s="144">
        <v>81</v>
      </c>
      <c r="J6981" s="146">
        <f t="shared" si="86"/>
        <v>0</v>
      </c>
    </row>
    <row r="6982" spans="1:10" x14ac:dyDescent="0.3">
      <c r="A6982" s="58">
        <v>2014</v>
      </c>
      <c r="B6982" s="58" t="s">
        <v>129</v>
      </c>
      <c r="C6982" s="58" t="str">
        <f>VLOOKUP(B6982,lookup!A:C,3,FALSE)</f>
        <v>Non Metropolitan Fire Authorities</v>
      </c>
      <c r="D6982" s="58" t="str">
        <f>VLOOKUP(B6982,lookup!A:D,4,FALSE)</f>
        <v>E31000037</v>
      </c>
      <c r="E6982" s="58" t="s">
        <v>175</v>
      </c>
      <c r="F6982" s="58" t="s">
        <v>149</v>
      </c>
      <c r="G6982" s="59">
        <v>0</v>
      </c>
      <c r="H6982" s="145"/>
      <c r="I6982" s="144">
        <v>0</v>
      </c>
      <c r="J6982" s="146">
        <f t="shared" si="86"/>
        <v>0</v>
      </c>
    </row>
    <row r="6983" spans="1:10" x14ac:dyDescent="0.3">
      <c r="A6983" s="58">
        <v>2014</v>
      </c>
      <c r="B6983" s="58" t="s">
        <v>129</v>
      </c>
      <c r="C6983" s="58" t="str">
        <f>VLOOKUP(B6983,lookup!A:C,3,FALSE)</f>
        <v>Non Metropolitan Fire Authorities</v>
      </c>
      <c r="D6983" s="58" t="str">
        <f>VLOOKUP(B6983,lookup!A:D,4,FALSE)</f>
        <v>E31000037</v>
      </c>
      <c r="E6983" s="58" t="s">
        <v>177</v>
      </c>
      <c r="F6983" s="58" t="s">
        <v>149</v>
      </c>
      <c r="G6983" s="59">
        <v>0</v>
      </c>
      <c r="H6983" s="145"/>
      <c r="I6983" s="144">
        <v>0</v>
      </c>
      <c r="J6983" s="146">
        <f t="shared" si="86"/>
        <v>0</v>
      </c>
    </row>
    <row r="6984" spans="1:10" x14ac:dyDescent="0.3">
      <c r="A6984" s="58">
        <v>2014</v>
      </c>
      <c r="B6984" s="58" t="s">
        <v>129</v>
      </c>
      <c r="C6984" s="58" t="str">
        <f>VLOOKUP(B6984,lookup!A:C,3,FALSE)</f>
        <v>Non Metropolitan Fire Authorities</v>
      </c>
      <c r="D6984" s="58" t="str">
        <f>VLOOKUP(B6984,lookup!A:D,4,FALSE)</f>
        <v>E31000037</v>
      </c>
      <c r="E6984" s="58" t="s">
        <v>178</v>
      </c>
      <c r="F6984" s="58" t="s">
        <v>149</v>
      </c>
      <c r="G6984" s="59">
        <v>0</v>
      </c>
      <c r="H6984" s="145"/>
      <c r="I6984" s="144">
        <v>0</v>
      </c>
      <c r="J6984" s="146">
        <f t="shared" si="86"/>
        <v>0</v>
      </c>
    </row>
    <row r="6985" spans="1:10" x14ac:dyDescent="0.3">
      <c r="A6985" s="58">
        <v>2014</v>
      </c>
      <c r="B6985" s="58" t="s">
        <v>129</v>
      </c>
      <c r="C6985" s="58" t="str">
        <f>VLOOKUP(B6985,lookup!A:C,3,FALSE)</f>
        <v>Non Metropolitan Fire Authorities</v>
      </c>
      <c r="D6985" s="58" t="str">
        <f>VLOOKUP(B6985,lookup!A:D,4,FALSE)</f>
        <v>E31000037</v>
      </c>
      <c r="E6985" s="58" t="s">
        <v>179</v>
      </c>
      <c r="F6985" s="58" t="s">
        <v>149</v>
      </c>
      <c r="G6985" s="59">
        <v>0</v>
      </c>
      <c r="H6985" s="145"/>
      <c r="I6985" s="144">
        <v>0</v>
      </c>
      <c r="J6985" s="146">
        <f t="shared" si="86"/>
        <v>0</v>
      </c>
    </row>
    <row r="6986" spans="1:10" x14ac:dyDescent="0.3">
      <c r="A6986" s="58">
        <v>2014</v>
      </c>
      <c r="B6986" s="58" t="s">
        <v>129</v>
      </c>
      <c r="C6986" s="58" t="str">
        <f>VLOOKUP(B6986,lookup!A:C,3,FALSE)</f>
        <v>Non Metropolitan Fire Authorities</v>
      </c>
      <c r="D6986" s="58" t="str">
        <f>VLOOKUP(B6986,lookup!A:D,4,FALSE)</f>
        <v>E31000037</v>
      </c>
      <c r="E6986" s="32" t="s">
        <v>1087</v>
      </c>
      <c r="F6986" s="58" t="s">
        <v>149</v>
      </c>
      <c r="G6986" s="59">
        <v>0</v>
      </c>
      <c r="H6986" s="145"/>
      <c r="I6986" s="144">
        <v>0</v>
      </c>
      <c r="J6986" s="146">
        <f t="shared" si="86"/>
        <v>0</v>
      </c>
    </row>
    <row r="6987" spans="1:10" x14ac:dyDescent="0.3">
      <c r="A6987" s="58">
        <v>2014</v>
      </c>
      <c r="B6987" s="58" t="s">
        <v>129</v>
      </c>
      <c r="C6987" s="58" t="str">
        <f>VLOOKUP(B6987,lookup!A:C,3,FALSE)</f>
        <v>Non Metropolitan Fire Authorities</v>
      </c>
      <c r="D6987" s="58" t="str">
        <f>VLOOKUP(B6987,lookup!A:D,4,FALSE)</f>
        <v>E31000037</v>
      </c>
      <c r="E6987" s="58" t="s">
        <v>176</v>
      </c>
      <c r="F6987" s="58" t="s">
        <v>149</v>
      </c>
      <c r="G6987" s="59">
        <v>0</v>
      </c>
      <c r="H6987" s="145"/>
      <c r="I6987" s="144">
        <v>0</v>
      </c>
      <c r="J6987" s="146">
        <f t="shared" si="86"/>
        <v>0</v>
      </c>
    </row>
    <row r="6988" spans="1:10" x14ac:dyDescent="0.3">
      <c r="A6988" s="58">
        <v>2014</v>
      </c>
      <c r="B6988" s="58" t="s">
        <v>129</v>
      </c>
      <c r="C6988" s="58" t="str">
        <f>VLOOKUP(B6988,lookup!A:C,3,FALSE)</f>
        <v>Non Metropolitan Fire Authorities</v>
      </c>
      <c r="D6988" s="58" t="str">
        <f>VLOOKUP(B6988,lookup!A:D,4,FALSE)</f>
        <v>E31000037</v>
      </c>
      <c r="E6988" s="58" t="s">
        <v>175</v>
      </c>
      <c r="F6988" s="58" t="s">
        <v>150</v>
      </c>
      <c r="G6988" s="59">
        <v>94</v>
      </c>
      <c r="H6988" s="145"/>
      <c r="I6988" s="144">
        <v>94</v>
      </c>
      <c r="J6988" s="146">
        <f t="shared" si="86"/>
        <v>0</v>
      </c>
    </row>
    <row r="6989" spans="1:10" x14ac:dyDescent="0.3">
      <c r="A6989" s="58">
        <v>2014</v>
      </c>
      <c r="B6989" s="58" t="s">
        <v>129</v>
      </c>
      <c r="C6989" s="58" t="str">
        <f>VLOOKUP(B6989,lookup!A:C,3,FALSE)</f>
        <v>Non Metropolitan Fire Authorities</v>
      </c>
      <c r="D6989" s="58" t="str">
        <f>VLOOKUP(B6989,lookup!A:D,4,FALSE)</f>
        <v>E31000037</v>
      </c>
      <c r="E6989" s="58" t="s">
        <v>177</v>
      </c>
      <c r="F6989" s="58" t="s">
        <v>150</v>
      </c>
      <c r="G6989" s="59">
        <v>0</v>
      </c>
      <c r="H6989" s="145"/>
      <c r="I6989" s="144">
        <v>0</v>
      </c>
      <c r="J6989" s="146">
        <f t="shared" si="86"/>
        <v>0</v>
      </c>
    </row>
    <row r="6990" spans="1:10" x14ac:dyDescent="0.3">
      <c r="A6990" s="58">
        <v>2014</v>
      </c>
      <c r="B6990" s="58" t="s">
        <v>129</v>
      </c>
      <c r="C6990" s="58" t="str">
        <f>VLOOKUP(B6990,lookup!A:C,3,FALSE)</f>
        <v>Non Metropolitan Fire Authorities</v>
      </c>
      <c r="D6990" s="58" t="str">
        <f>VLOOKUP(B6990,lookup!A:D,4,FALSE)</f>
        <v>E31000037</v>
      </c>
      <c r="E6990" s="58" t="s">
        <v>178</v>
      </c>
      <c r="F6990" s="58" t="s">
        <v>150</v>
      </c>
      <c r="G6990" s="59">
        <v>1</v>
      </c>
      <c r="H6990" s="145"/>
      <c r="I6990" s="144">
        <v>1</v>
      </c>
      <c r="J6990" s="146">
        <f t="shared" si="86"/>
        <v>0</v>
      </c>
    </row>
    <row r="6991" spans="1:10" x14ac:dyDescent="0.3">
      <c r="A6991" s="58">
        <v>2014</v>
      </c>
      <c r="B6991" s="58" t="s">
        <v>129</v>
      </c>
      <c r="C6991" s="58" t="str">
        <f>VLOOKUP(B6991,lookup!A:C,3,FALSE)</f>
        <v>Non Metropolitan Fire Authorities</v>
      </c>
      <c r="D6991" s="58" t="str">
        <f>VLOOKUP(B6991,lookup!A:D,4,FALSE)</f>
        <v>E31000037</v>
      </c>
      <c r="E6991" s="58" t="s">
        <v>179</v>
      </c>
      <c r="F6991" s="58" t="s">
        <v>150</v>
      </c>
      <c r="G6991" s="59">
        <v>0</v>
      </c>
      <c r="H6991" s="145"/>
      <c r="I6991" s="144">
        <v>0</v>
      </c>
      <c r="J6991" s="146">
        <f t="shared" si="86"/>
        <v>0</v>
      </c>
    </row>
    <row r="6992" spans="1:10" x14ac:dyDescent="0.3">
      <c r="A6992" s="58">
        <v>2014</v>
      </c>
      <c r="B6992" s="58" t="s">
        <v>129</v>
      </c>
      <c r="C6992" s="58" t="str">
        <f>VLOOKUP(B6992,lookup!A:C,3,FALSE)</f>
        <v>Non Metropolitan Fire Authorities</v>
      </c>
      <c r="D6992" s="58" t="str">
        <f>VLOOKUP(B6992,lookup!A:D,4,FALSE)</f>
        <v>E31000037</v>
      </c>
      <c r="E6992" s="32" t="s">
        <v>1087</v>
      </c>
      <c r="F6992" s="58" t="s">
        <v>150</v>
      </c>
      <c r="G6992" s="59">
        <v>0</v>
      </c>
      <c r="H6992" s="145"/>
      <c r="I6992" s="144">
        <v>0</v>
      </c>
      <c r="J6992" s="146">
        <f t="shared" si="86"/>
        <v>0</v>
      </c>
    </row>
    <row r="6993" spans="1:10" x14ac:dyDescent="0.3">
      <c r="A6993" s="58">
        <v>2014</v>
      </c>
      <c r="B6993" s="58" t="s">
        <v>129</v>
      </c>
      <c r="C6993" s="58" t="str">
        <f>VLOOKUP(B6993,lookup!A:C,3,FALSE)</f>
        <v>Non Metropolitan Fire Authorities</v>
      </c>
      <c r="D6993" s="58" t="str">
        <f>VLOOKUP(B6993,lookup!A:D,4,FALSE)</f>
        <v>E31000037</v>
      </c>
      <c r="E6993" s="58" t="s">
        <v>176</v>
      </c>
      <c r="F6993" s="58" t="s">
        <v>150</v>
      </c>
      <c r="G6993" s="59">
        <v>24</v>
      </c>
      <c r="H6993" s="145"/>
      <c r="I6993" s="144">
        <v>24</v>
      </c>
      <c r="J6993" s="146">
        <f t="shared" si="86"/>
        <v>0</v>
      </c>
    </row>
    <row r="6994" spans="1:10" x14ac:dyDescent="0.3">
      <c r="A6994" s="58">
        <v>2014</v>
      </c>
      <c r="B6994" s="58" t="s">
        <v>132</v>
      </c>
      <c r="C6994" s="58" t="str">
        <f>VLOOKUP(B6994,lookup!A:C,3,FALSE)</f>
        <v>Metropolitan Fire Authorities</v>
      </c>
      <c r="D6994" s="58" t="str">
        <f>VLOOKUP(B6994,lookup!A:D,4,FALSE)</f>
        <v>E31000045</v>
      </c>
      <c r="E6994" s="58" t="s">
        <v>175</v>
      </c>
      <c r="F6994" s="58" t="s">
        <v>157</v>
      </c>
      <c r="G6994" s="59">
        <v>1158</v>
      </c>
      <c r="H6994" s="145"/>
      <c r="I6994" s="144">
        <v>1158</v>
      </c>
      <c r="J6994" s="146">
        <f t="shared" si="86"/>
        <v>0</v>
      </c>
    </row>
    <row r="6995" spans="1:10" x14ac:dyDescent="0.3">
      <c r="A6995" s="58">
        <v>2014</v>
      </c>
      <c r="B6995" s="58" t="s">
        <v>132</v>
      </c>
      <c r="C6995" s="58" t="str">
        <f>VLOOKUP(B6995,lookup!A:C,3,FALSE)</f>
        <v>Metropolitan Fire Authorities</v>
      </c>
      <c r="D6995" s="58" t="str">
        <f>VLOOKUP(B6995,lookup!A:D,4,FALSE)</f>
        <v>E31000045</v>
      </c>
      <c r="E6995" s="58" t="s">
        <v>177</v>
      </c>
      <c r="F6995" s="58" t="s">
        <v>157</v>
      </c>
      <c r="G6995" s="59">
        <v>20</v>
      </c>
      <c r="H6995" s="145"/>
      <c r="I6995" s="144">
        <v>20</v>
      </c>
      <c r="J6995" s="146">
        <f t="shared" si="86"/>
        <v>0</v>
      </c>
    </row>
    <row r="6996" spans="1:10" x14ac:dyDescent="0.3">
      <c r="A6996" s="58">
        <v>2014</v>
      </c>
      <c r="B6996" s="58" t="s">
        <v>132</v>
      </c>
      <c r="C6996" s="58" t="str">
        <f>VLOOKUP(B6996,lookup!A:C,3,FALSE)</f>
        <v>Metropolitan Fire Authorities</v>
      </c>
      <c r="D6996" s="58" t="str">
        <f>VLOOKUP(B6996,lookup!A:D,4,FALSE)</f>
        <v>E31000045</v>
      </c>
      <c r="E6996" s="58" t="s">
        <v>178</v>
      </c>
      <c r="F6996" s="58" t="s">
        <v>157</v>
      </c>
      <c r="G6996" s="59">
        <v>16</v>
      </c>
      <c r="H6996" s="145"/>
      <c r="I6996" s="144">
        <v>16</v>
      </c>
      <c r="J6996" s="146">
        <f t="shared" si="86"/>
        <v>0</v>
      </c>
    </row>
    <row r="6997" spans="1:10" x14ac:dyDescent="0.3">
      <c r="A6997" s="58">
        <v>2014</v>
      </c>
      <c r="B6997" s="58" t="s">
        <v>132</v>
      </c>
      <c r="C6997" s="58" t="str">
        <f>VLOOKUP(B6997,lookup!A:C,3,FALSE)</f>
        <v>Metropolitan Fire Authorities</v>
      </c>
      <c r="D6997" s="58" t="str">
        <f>VLOOKUP(B6997,lookup!A:D,4,FALSE)</f>
        <v>E31000045</v>
      </c>
      <c r="E6997" s="58" t="s">
        <v>179</v>
      </c>
      <c r="F6997" s="58" t="s">
        <v>157</v>
      </c>
      <c r="G6997" s="59">
        <v>6</v>
      </c>
      <c r="H6997" s="145"/>
      <c r="I6997" s="144">
        <v>6</v>
      </c>
      <c r="J6997" s="146">
        <f t="shared" si="86"/>
        <v>0</v>
      </c>
    </row>
    <row r="6998" spans="1:10" x14ac:dyDescent="0.3">
      <c r="A6998" s="58">
        <v>2014</v>
      </c>
      <c r="B6998" s="58" t="s">
        <v>132</v>
      </c>
      <c r="C6998" s="58" t="str">
        <f>VLOOKUP(B6998,lookup!A:C,3,FALSE)</f>
        <v>Metropolitan Fire Authorities</v>
      </c>
      <c r="D6998" s="58" t="str">
        <f>VLOOKUP(B6998,lookup!A:D,4,FALSE)</f>
        <v>E31000045</v>
      </c>
      <c r="E6998" s="32" t="s">
        <v>1087</v>
      </c>
      <c r="F6998" s="58" t="s">
        <v>157</v>
      </c>
      <c r="G6998" s="59">
        <v>1</v>
      </c>
      <c r="H6998" s="145"/>
      <c r="I6998" s="144">
        <v>1</v>
      </c>
      <c r="J6998" s="146">
        <f t="shared" si="86"/>
        <v>0</v>
      </c>
    </row>
    <row r="6999" spans="1:10" x14ac:dyDescent="0.3">
      <c r="A6999" s="58">
        <v>2014</v>
      </c>
      <c r="B6999" s="58" t="s">
        <v>132</v>
      </c>
      <c r="C6999" s="58" t="str">
        <f>VLOOKUP(B6999,lookup!A:C,3,FALSE)</f>
        <v>Metropolitan Fire Authorities</v>
      </c>
      <c r="D6999" s="58" t="str">
        <f>VLOOKUP(B6999,lookup!A:D,4,FALSE)</f>
        <v>E31000045</v>
      </c>
      <c r="E6999" s="58" t="s">
        <v>176</v>
      </c>
      <c r="F6999" s="58" t="s">
        <v>157</v>
      </c>
      <c r="G6999" s="59">
        <v>0</v>
      </c>
      <c r="H6999" s="145"/>
      <c r="I6999" s="144">
        <v>0</v>
      </c>
      <c r="J6999" s="146">
        <f t="shared" si="86"/>
        <v>0</v>
      </c>
    </row>
    <row r="7000" spans="1:10" x14ac:dyDescent="0.3">
      <c r="A7000" s="58">
        <v>2014</v>
      </c>
      <c r="B7000" s="58" t="s">
        <v>132</v>
      </c>
      <c r="C7000" s="58" t="str">
        <f>VLOOKUP(B7000,lookup!A:C,3,FALSE)</f>
        <v>Metropolitan Fire Authorities</v>
      </c>
      <c r="D7000" s="58" t="str">
        <f>VLOOKUP(B7000,lookup!A:D,4,FALSE)</f>
        <v>E31000045</v>
      </c>
      <c r="E7000" s="58" t="s">
        <v>175</v>
      </c>
      <c r="F7000" s="58" t="s">
        <v>158</v>
      </c>
      <c r="G7000" s="59">
        <v>165</v>
      </c>
      <c r="H7000" s="145"/>
      <c r="I7000" s="144">
        <v>165</v>
      </c>
      <c r="J7000" s="146">
        <f t="shared" si="86"/>
        <v>0</v>
      </c>
    </row>
    <row r="7001" spans="1:10" x14ac:dyDescent="0.3">
      <c r="A7001" s="58">
        <v>2014</v>
      </c>
      <c r="B7001" s="58" t="s">
        <v>132</v>
      </c>
      <c r="C7001" s="58" t="str">
        <f>VLOOKUP(B7001,lookup!A:C,3,FALSE)</f>
        <v>Metropolitan Fire Authorities</v>
      </c>
      <c r="D7001" s="58" t="str">
        <f>VLOOKUP(B7001,lookup!A:D,4,FALSE)</f>
        <v>E31000045</v>
      </c>
      <c r="E7001" s="58" t="s">
        <v>177</v>
      </c>
      <c r="F7001" s="58" t="s">
        <v>158</v>
      </c>
      <c r="G7001" s="59">
        <v>0</v>
      </c>
      <c r="H7001" s="145"/>
      <c r="I7001" s="144">
        <v>0</v>
      </c>
      <c r="J7001" s="146">
        <f t="shared" si="86"/>
        <v>0</v>
      </c>
    </row>
    <row r="7002" spans="1:10" x14ac:dyDescent="0.3">
      <c r="A7002" s="58">
        <v>2014</v>
      </c>
      <c r="B7002" s="58" t="s">
        <v>132</v>
      </c>
      <c r="C7002" s="58" t="str">
        <f>VLOOKUP(B7002,lookup!A:C,3,FALSE)</f>
        <v>Metropolitan Fire Authorities</v>
      </c>
      <c r="D7002" s="58" t="str">
        <f>VLOOKUP(B7002,lookup!A:D,4,FALSE)</f>
        <v>E31000045</v>
      </c>
      <c r="E7002" s="58" t="s">
        <v>178</v>
      </c>
      <c r="F7002" s="58" t="s">
        <v>158</v>
      </c>
      <c r="G7002" s="59">
        <v>0</v>
      </c>
      <c r="H7002" s="145"/>
      <c r="I7002" s="144">
        <v>0</v>
      </c>
      <c r="J7002" s="146">
        <f t="shared" si="86"/>
        <v>0</v>
      </c>
    </row>
    <row r="7003" spans="1:10" x14ac:dyDescent="0.3">
      <c r="A7003" s="58">
        <v>2014</v>
      </c>
      <c r="B7003" s="58" t="s">
        <v>132</v>
      </c>
      <c r="C7003" s="58" t="str">
        <f>VLOOKUP(B7003,lookup!A:C,3,FALSE)</f>
        <v>Metropolitan Fire Authorities</v>
      </c>
      <c r="D7003" s="58" t="str">
        <f>VLOOKUP(B7003,lookup!A:D,4,FALSE)</f>
        <v>E31000045</v>
      </c>
      <c r="E7003" s="58" t="s">
        <v>179</v>
      </c>
      <c r="F7003" s="58" t="s">
        <v>158</v>
      </c>
      <c r="G7003" s="59">
        <v>0</v>
      </c>
      <c r="H7003" s="145"/>
      <c r="I7003" s="144">
        <v>0</v>
      </c>
      <c r="J7003" s="146">
        <f t="shared" si="86"/>
        <v>0</v>
      </c>
    </row>
    <row r="7004" spans="1:10" x14ac:dyDescent="0.3">
      <c r="A7004" s="58">
        <v>2014</v>
      </c>
      <c r="B7004" s="58" t="s">
        <v>132</v>
      </c>
      <c r="C7004" s="58" t="str">
        <f>VLOOKUP(B7004,lookup!A:C,3,FALSE)</f>
        <v>Metropolitan Fire Authorities</v>
      </c>
      <c r="D7004" s="58" t="str">
        <f>VLOOKUP(B7004,lookup!A:D,4,FALSE)</f>
        <v>E31000045</v>
      </c>
      <c r="E7004" s="32" t="s">
        <v>1087</v>
      </c>
      <c r="F7004" s="58" t="s">
        <v>158</v>
      </c>
      <c r="G7004" s="59">
        <v>0</v>
      </c>
      <c r="H7004" s="145"/>
      <c r="I7004" s="144">
        <v>0</v>
      </c>
      <c r="J7004" s="146">
        <f t="shared" si="86"/>
        <v>0</v>
      </c>
    </row>
    <row r="7005" spans="1:10" x14ac:dyDescent="0.3">
      <c r="A7005" s="58">
        <v>2014</v>
      </c>
      <c r="B7005" s="58" t="s">
        <v>132</v>
      </c>
      <c r="C7005" s="58" t="str">
        <f>VLOOKUP(B7005,lookup!A:C,3,FALSE)</f>
        <v>Metropolitan Fire Authorities</v>
      </c>
      <c r="D7005" s="58" t="str">
        <f>VLOOKUP(B7005,lookup!A:D,4,FALSE)</f>
        <v>E31000045</v>
      </c>
      <c r="E7005" s="58" t="s">
        <v>176</v>
      </c>
      <c r="F7005" s="58" t="s">
        <v>158</v>
      </c>
      <c r="G7005" s="59">
        <v>0</v>
      </c>
      <c r="H7005" s="145"/>
      <c r="I7005" s="144">
        <v>0</v>
      </c>
      <c r="J7005" s="146">
        <f t="shared" si="86"/>
        <v>0</v>
      </c>
    </row>
    <row r="7006" spans="1:10" x14ac:dyDescent="0.3">
      <c r="A7006" s="58">
        <v>2014</v>
      </c>
      <c r="B7006" s="58" t="s">
        <v>132</v>
      </c>
      <c r="C7006" s="58" t="str">
        <f>VLOOKUP(B7006,lookup!A:C,3,FALSE)</f>
        <v>Metropolitan Fire Authorities</v>
      </c>
      <c r="D7006" s="58" t="str">
        <f>VLOOKUP(B7006,lookup!A:D,4,FALSE)</f>
        <v>E31000045</v>
      </c>
      <c r="E7006" s="58" t="s">
        <v>175</v>
      </c>
      <c r="F7006" s="58" t="s">
        <v>149</v>
      </c>
      <c r="G7006" s="59">
        <v>46</v>
      </c>
      <c r="H7006" s="145"/>
      <c r="I7006" s="144">
        <v>46</v>
      </c>
      <c r="J7006" s="146">
        <f t="shared" si="86"/>
        <v>0</v>
      </c>
    </row>
    <row r="7007" spans="1:10" x14ac:dyDescent="0.3">
      <c r="A7007" s="58">
        <v>2014</v>
      </c>
      <c r="B7007" s="58" t="s">
        <v>132</v>
      </c>
      <c r="C7007" s="58" t="str">
        <f>VLOOKUP(B7007,lookup!A:C,3,FALSE)</f>
        <v>Metropolitan Fire Authorities</v>
      </c>
      <c r="D7007" s="58" t="str">
        <f>VLOOKUP(B7007,lookup!A:D,4,FALSE)</f>
        <v>E31000045</v>
      </c>
      <c r="E7007" s="58" t="s">
        <v>177</v>
      </c>
      <c r="F7007" s="58" t="s">
        <v>149</v>
      </c>
      <c r="G7007" s="59">
        <v>1</v>
      </c>
      <c r="H7007" s="145"/>
      <c r="I7007" s="144">
        <v>1</v>
      </c>
      <c r="J7007" s="146">
        <f t="shared" si="86"/>
        <v>0</v>
      </c>
    </row>
    <row r="7008" spans="1:10" x14ac:dyDescent="0.3">
      <c r="A7008" s="58">
        <v>2014</v>
      </c>
      <c r="B7008" s="58" t="s">
        <v>132</v>
      </c>
      <c r="C7008" s="58" t="str">
        <f>VLOOKUP(B7008,lookup!A:C,3,FALSE)</f>
        <v>Metropolitan Fire Authorities</v>
      </c>
      <c r="D7008" s="58" t="str">
        <f>VLOOKUP(B7008,lookup!A:D,4,FALSE)</f>
        <v>E31000045</v>
      </c>
      <c r="E7008" s="58" t="s">
        <v>178</v>
      </c>
      <c r="F7008" s="58" t="s">
        <v>149</v>
      </c>
      <c r="G7008" s="59">
        <v>0</v>
      </c>
      <c r="H7008" s="145"/>
      <c r="I7008" s="144">
        <v>0</v>
      </c>
      <c r="J7008" s="146">
        <f t="shared" si="86"/>
        <v>0</v>
      </c>
    </row>
    <row r="7009" spans="1:10" x14ac:dyDescent="0.3">
      <c r="A7009" s="58">
        <v>2014</v>
      </c>
      <c r="B7009" s="58" t="s">
        <v>132</v>
      </c>
      <c r="C7009" s="58" t="str">
        <f>VLOOKUP(B7009,lookup!A:C,3,FALSE)</f>
        <v>Metropolitan Fire Authorities</v>
      </c>
      <c r="D7009" s="58" t="str">
        <f>VLOOKUP(B7009,lookup!A:D,4,FALSE)</f>
        <v>E31000045</v>
      </c>
      <c r="E7009" s="58" t="s">
        <v>179</v>
      </c>
      <c r="F7009" s="58" t="s">
        <v>149</v>
      </c>
      <c r="G7009" s="59">
        <v>0</v>
      </c>
      <c r="H7009" s="145"/>
      <c r="I7009" s="144">
        <v>0</v>
      </c>
      <c r="J7009" s="146">
        <f t="shared" si="86"/>
        <v>0</v>
      </c>
    </row>
    <row r="7010" spans="1:10" x14ac:dyDescent="0.3">
      <c r="A7010" s="58">
        <v>2014</v>
      </c>
      <c r="B7010" s="58" t="s">
        <v>132</v>
      </c>
      <c r="C7010" s="58" t="str">
        <f>VLOOKUP(B7010,lookup!A:C,3,FALSE)</f>
        <v>Metropolitan Fire Authorities</v>
      </c>
      <c r="D7010" s="58" t="str">
        <f>VLOOKUP(B7010,lookup!A:D,4,FALSE)</f>
        <v>E31000045</v>
      </c>
      <c r="E7010" s="32" t="s">
        <v>1087</v>
      </c>
      <c r="F7010" s="58" t="s">
        <v>149</v>
      </c>
      <c r="G7010" s="59">
        <v>0</v>
      </c>
      <c r="H7010" s="145"/>
      <c r="I7010" s="144">
        <v>0</v>
      </c>
      <c r="J7010" s="146">
        <f t="shared" si="86"/>
        <v>0</v>
      </c>
    </row>
    <row r="7011" spans="1:10" x14ac:dyDescent="0.3">
      <c r="A7011" s="58">
        <v>2014</v>
      </c>
      <c r="B7011" s="58" t="s">
        <v>132</v>
      </c>
      <c r="C7011" s="58" t="str">
        <f>VLOOKUP(B7011,lookup!A:C,3,FALSE)</f>
        <v>Metropolitan Fire Authorities</v>
      </c>
      <c r="D7011" s="58" t="str">
        <f>VLOOKUP(B7011,lookup!A:D,4,FALSE)</f>
        <v>E31000045</v>
      </c>
      <c r="E7011" s="58" t="s">
        <v>176</v>
      </c>
      <c r="F7011" s="58" t="s">
        <v>149</v>
      </c>
      <c r="G7011" s="59">
        <v>0</v>
      </c>
      <c r="H7011" s="145"/>
      <c r="I7011" s="144">
        <v>0</v>
      </c>
      <c r="J7011" s="146">
        <f t="shared" si="86"/>
        <v>0</v>
      </c>
    </row>
    <row r="7012" spans="1:10" x14ac:dyDescent="0.3">
      <c r="A7012" s="58">
        <v>2014</v>
      </c>
      <c r="B7012" s="58" t="s">
        <v>132</v>
      </c>
      <c r="C7012" s="58" t="str">
        <f>VLOOKUP(B7012,lookup!A:C,3,FALSE)</f>
        <v>Metropolitan Fire Authorities</v>
      </c>
      <c r="D7012" s="58" t="str">
        <f>VLOOKUP(B7012,lookup!A:D,4,FALSE)</f>
        <v>E31000045</v>
      </c>
      <c r="E7012" s="58" t="s">
        <v>175</v>
      </c>
      <c r="F7012" s="58" t="s">
        <v>150</v>
      </c>
      <c r="G7012" s="59">
        <v>242</v>
      </c>
      <c r="H7012" s="145"/>
      <c r="I7012" s="144">
        <v>242</v>
      </c>
      <c r="J7012" s="146">
        <f t="shared" si="86"/>
        <v>0</v>
      </c>
    </row>
    <row r="7013" spans="1:10" x14ac:dyDescent="0.3">
      <c r="A7013" s="58">
        <v>2014</v>
      </c>
      <c r="B7013" s="58" t="s">
        <v>132</v>
      </c>
      <c r="C7013" s="58" t="str">
        <f>VLOOKUP(B7013,lookup!A:C,3,FALSE)</f>
        <v>Metropolitan Fire Authorities</v>
      </c>
      <c r="D7013" s="58" t="str">
        <f>VLOOKUP(B7013,lookup!A:D,4,FALSE)</f>
        <v>E31000045</v>
      </c>
      <c r="E7013" s="58" t="s">
        <v>177</v>
      </c>
      <c r="F7013" s="58" t="s">
        <v>150</v>
      </c>
      <c r="G7013" s="59">
        <v>0</v>
      </c>
      <c r="H7013" s="145"/>
      <c r="I7013" s="144">
        <v>0</v>
      </c>
      <c r="J7013" s="146">
        <f t="shared" si="86"/>
        <v>0</v>
      </c>
    </row>
    <row r="7014" spans="1:10" x14ac:dyDescent="0.3">
      <c r="A7014" s="58">
        <v>2014</v>
      </c>
      <c r="B7014" s="58" t="s">
        <v>132</v>
      </c>
      <c r="C7014" s="58" t="str">
        <f>VLOOKUP(B7014,lookup!A:C,3,FALSE)</f>
        <v>Metropolitan Fire Authorities</v>
      </c>
      <c r="D7014" s="58" t="str">
        <f>VLOOKUP(B7014,lookup!A:D,4,FALSE)</f>
        <v>E31000045</v>
      </c>
      <c r="E7014" s="58" t="s">
        <v>178</v>
      </c>
      <c r="F7014" s="58" t="s">
        <v>150</v>
      </c>
      <c r="G7014" s="59">
        <v>11</v>
      </c>
      <c r="H7014" s="145"/>
      <c r="I7014" s="144">
        <v>11</v>
      </c>
      <c r="J7014" s="146">
        <f t="shared" si="86"/>
        <v>0</v>
      </c>
    </row>
    <row r="7015" spans="1:10" x14ac:dyDescent="0.3">
      <c r="A7015" s="58">
        <v>2014</v>
      </c>
      <c r="B7015" s="58" t="s">
        <v>132</v>
      </c>
      <c r="C7015" s="58" t="str">
        <f>VLOOKUP(B7015,lookup!A:C,3,FALSE)</f>
        <v>Metropolitan Fire Authorities</v>
      </c>
      <c r="D7015" s="58" t="str">
        <f>VLOOKUP(B7015,lookup!A:D,4,FALSE)</f>
        <v>E31000045</v>
      </c>
      <c r="E7015" s="58" t="s">
        <v>179</v>
      </c>
      <c r="F7015" s="58" t="s">
        <v>150</v>
      </c>
      <c r="G7015" s="59">
        <v>0</v>
      </c>
      <c r="H7015" s="145"/>
      <c r="I7015" s="144">
        <v>0</v>
      </c>
      <c r="J7015" s="146">
        <f t="shared" si="86"/>
        <v>0</v>
      </c>
    </row>
    <row r="7016" spans="1:10" x14ac:dyDescent="0.3">
      <c r="A7016" s="58">
        <v>2014</v>
      </c>
      <c r="B7016" s="58" t="s">
        <v>132</v>
      </c>
      <c r="C7016" s="58" t="str">
        <f>VLOOKUP(B7016,lookup!A:C,3,FALSE)</f>
        <v>Metropolitan Fire Authorities</v>
      </c>
      <c r="D7016" s="58" t="str">
        <f>VLOOKUP(B7016,lookup!A:D,4,FALSE)</f>
        <v>E31000045</v>
      </c>
      <c r="E7016" s="32" t="s">
        <v>1087</v>
      </c>
      <c r="F7016" s="58" t="s">
        <v>150</v>
      </c>
      <c r="G7016" s="59">
        <v>1</v>
      </c>
      <c r="H7016" s="145"/>
      <c r="I7016" s="144">
        <v>1</v>
      </c>
      <c r="J7016" s="146">
        <f t="shared" si="86"/>
        <v>0</v>
      </c>
    </row>
    <row r="7017" spans="1:10" x14ac:dyDescent="0.3">
      <c r="A7017" s="58">
        <v>2014</v>
      </c>
      <c r="B7017" s="58" t="s">
        <v>132</v>
      </c>
      <c r="C7017" s="58" t="str">
        <f>VLOOKUP(B7017,lookup!A:C,3,FALSE)</f>
        <v>Metropolitan Fire Authorities</v>
      </c>
      <c r="D7017" s="58" t="str">
        <f>VLOOKUP(B7017,lookup!A:D,4,FALSE)</f>
        <v>E31000045</v>
      </c>
      <c r="E7017" s="58" t="s">
        <v>176</v>
      </c>
      <c r="F7017" s="58" t="s">
        <v>150</v>
      </c>
      <c r="G7017" s="59">
        <v>0</v>
      </c>
      <c r="H7017" s="145"/>
      <c r="I7017" s="144">
        <v>0</v>
      </c>
      <c r="J7017" s="146">
        <f t="shared" si="86"/>
        <v>0</v>
      </c>
    </row>
    <row r="7018" spans="1:10" x14ac:dyDescent="0.3">
      <c r="A7018" s="58">
        <v>2014</v>
      </c>
      <c r="B7018" s="58" t="s">
        <v>203</v>
      </c>
      <c r="C7018" s="58" t="str">
        <f>VLOOKUP(B7018,lookup!A:C,3,FALSE)</f>
        <v>Non Metropolitan Fire Authorities</v>
      </c>
      <c r="D7018" s="58" t="str">
        <f>VLOOKUP(B7018,lookup!A:D,4,FALSE)</f>
        <v>E31000047</v>
      </c>
      <c r="E7018" s="58" t="s">
        <v>175</v>
      </c>
      <c r="F7018" s="58" t="s">
        <v>157</v>
      </c>
      <c r="G7018" s="59">
        <v>185</v>
      </c>
      <c r="H7018" s="145"/>
      <c r="I7018" s="144">
        <v>185</v>
      </c>
      <c r="J7018" s="146">
        <f t="shared" si="86"/>
        <v>0</v>
      </c>
    </row>
    <row r="7019" spans="1:10" x14ac:dyDescent="0.3">
      <c r="A7019" s="58">
        <v>2014</v>
      </c>
      <c r="B7019" s="58" t="s">
        <v>203</v>
      </c>
      <c r="C7019" s="58" t="str">
        <f>VLOOKUP(B7019,lookup!A:C,3,FALSE)</f>
        <v>Non Metropolitan Fire Authorities</v>
      </c>
      <c r="D7019" s="58" t="str">
        <f>VLOOKUP(B7019,lookup!A:D,4,FALSE)</f>
        <v>E31000047</v>
      </c>
      <c r="E7019" s="58" t="s">
        <v>177</v>
      </c>
      <c r="F7019" s="58" t="s">
        <v>157</v>
      </c>
      <c r="G7019" s="59">
        <v>5</v>
      </c>
      <c r="H7019" s="145"/>
      <c r="I7019" s="144">
        <v>5</v>
      </c>
      <c r="J7019" s="146">
        <f t="shared" si="86"/>
        <v>0</v>
      </c>
    </row>
    <row r="7020" spans="1:10" x14ac:dyDescent="0.3">
      <c r="A7020" s="58">
        <v>2014</v>
      </c>
      <c r="B7020" s="58" t="s">
        <v>203</v>
      </c>
      <c r="C7020" s="58" t="str">
        <f>VLOOKUP(B7020,lookup!A:C,3,FALSE)</f>
        <v>Non Metropolitan Fire Authorities</v>
      </c>
      <c r="D7020" s="58" t="str">
        <f>VLOOKUP(B7020,lookup!A:D,4,FALSE)</f>
        <v>E31000047</v>
      </c>
      <c r="E7020" s="58" t="s">
        <v>178</v>
      </c>
      <c r="F7020" s="58" t="s">
        <v>157</v>
      </c>
      <c r="G7020" s="59">
        <v>0</v>
      </c>
      <c r="H7020" s="145"/>
      <c r="I7020" s="144">
        <v>0</v>
      </c>
      <c r="J7020" s="146">
        <f t="shared" si="86"/>
        <v>0</v>
      </c>
    </row>
    <row r="7021" spans="1:10" x14ac:dyDescent="0.3">
      <c r="A7021" s="58">
        <v>2014</v>
      </c>
      <c r="B7021" s="58" t="s">
        <v>203</v>
      </c>
      <c r="C7021" s="58" t="str">
        <f>VLOOKUP(B7021,lookup!A:C,3,FALSE)</f>
        <v>Non Metropolitan Fire Authorities</v>
      </c>
      <c r="D7021" s="58" t="str">
        <f>VLOOKUP(B7021,lookup!A:D,4,FALSE)</f>
        <v>E31000047</v>
      </c>
      <c r="E7021" s="58" t="s">
        <v>179</v>
      </c>
      <c r="F7021" s="58" t="s">
        <v>157</v>
      </c>
      <c r="G7021" s="59">
        <v>3</v>
      </c>
      <c r="H7021" s="145"/>
      <c r="I7021" s="144">
        <v>3</v>
      </c>
      <c r="J7021" s="146">
        <f t="shared" si="86"/>
        <v>0</v>
      </c>
    </row>
    <row r="7022" spans="1:10" x14ac:dyDescent="0.3">
      <c r="A7022" s="58">
        <v>2014</v>
      </c>
      <c r="B7022" s="58" t="s">
        <v>203</v>
      </c>
      <c r="C7022" s="58" t="str">
        <f>VLOOKUP(B7022,lookup!A:C,3,FALSE)</f>
        <v>Non Metropolitan Fire Authorities</v>
      </c>
      <c r="D7022" s="58" t="str">
        <f>VLOOKUP(B7022,lookup!A:D,4,FALSE)</f>
        <v>E31000047</v>
      </c>
      <c r="E7022" s="32" t="s">
        <v>1087</v>
      </c>
      <c r="F7022" s="58" t="s">
        <v>157</v>
      </c>
      <c r="G7022" s="59">
        <v>0</v>
      </c>
      <c r="H7022" s="145"/>
      <c r="I7022" s="144">
        <v>0</v>
      </c>
      <c r="J7022" s="146">
        <f t="shared" si="86"/>
        <v>0</v>
      </c>
    </row>
    <row r="7023" spans="1:10" x14ac:dyDescent="0.3">
      <c r="A7023" s="58">
        <v>2014</v>
      </c>
      <c r="B7023" s="58" t="s">
        <v>203</v>
      </c>
      <c r="C7023" s="58" t="str">
        <f>VLOOKUP(B7023,lookup!A:C,3,FALSE)</f>
        <v>Non Metropolitan Fire Authorities</v>
      </c>
      <c r="D7023" s="58" t="str">
        <f>VLOOKUP(B7023,lookup!A:D,4,FALSE)</f>
        <v>E31000047</v>
      </c>
      <c r="E7023" s="58" t="s">
        <v>176</v>
      </c>
      <c r="F7023" s="58" t="s">
        <v>157</v>
      </c>
      <c r="G7023" s="59">
        <v>3</v>
      </c>
      <c r="H7023" s="145"/>
      <c r="I7023" s="144">
        <v>3</v>
      </c>
      <c r="J7023" s="146">
        <f t="shared" si="86"/>
        <v>0</v>
      </c>
    </row>
    <row r="7024" spans="1:10" x14ac:dyDescent="0.3">
      <c r="A7024" s="58">
        <v>2014</v>
      </c>
      <c r="B7024" s="58" t="s">
        <v>203</v>
      </c>
      <c r="C7024" s="58" t="str">
        <f>VLOOKUP(B7024,lookup!A:C,3,FALSE)</f>
        <v>Non Metropolitan Fire Authorities</v>
      </c>
      <c r="D7024" s="58" t="str">
        <f>VLOOKUP(B7024,lookup!A:D,4,FALSE)</f>
        <v>E31000047</v>
      </c>
      <c r="E7024" s="58" t="s">
        <v>175</v>
      </c>
      <c r="F7024" s="58" t="s">
        <v>158</v>
      </c>
      <c r="G7024" s="59">
        <v>322</v>
      </c>
      <c r="H7024" s="145"/>
      <c r="I7024" s="144">
        <v>322</v>
      </c>
      <c r="J7024" s="146">
        <f t="shared" si="86"/>
        <v>0</v>
      </c>
    </row>
    <row r="7025" spans="1:10" x14ac:dyDescent="0.3">
      <c r="A7025" s="58">
        <v>2014</v>
      </c>
      <c r="B7025" s="58" t="s">
        <v>203</v>
      </c>
      <c r="C7025" s="58" t="str">
        <f>VLOOKUP(B7025,lookup!A:C,3,FALSE)</f>
        <v>Non Metropolitan Fire Authorities</v>
      </c>
      <c r="D7025" s="58" t="str">
        <f>VLOOKUP(B7025,lookup!A:D,4,FALSE)</f>
        <v>E31000047</v>
      </c>
      <c r="E7025" s="58" t="s">
        <v>177</v>
      </c>
      <c r="F7025" s="58" t="s">
        <v>158</v>
      </c>
      <c r="G7025" s="59">
        <v>3</v>
      </c>
      <c r="H7025" s="145"/>
      <c r="I7025" s="144">
        <v>3</v>
      </c>
      <c r="J7025" s="146">
        <f t="shared" si="86"/>
        <v>0</v>
      </c>
    </row>
    <row r="7026" spans="1:10" x14ac:dyDescent="0.3">
      <c r="A7026" s="58">
        <v>2014</v>
      </c>
      <c r="B7026" s="58" t="s">
        <v>203</v>
      </c>
      <c r="C7026" s="58" t="str">
        <f>VLOOKUP(B7026,lookup!A:C,3,FALSE)</f>
        <v>Non Metropolitan Fire Authorities</v>
      </c>
      <c r="D7026" s="58" t="str">
        <f>VLOOKUP(B7026,lookup!A:D,4,FALSE)</f>
        <v>E31000047</v>
      </c>
      <c r="E7026" s="58" t="s">
        <v>178</v>
      </c>
      <c r="F7026" s="58" t="s">
        <v>158</v>
      </c>
      <c r="G7026" s="59">
        <v>0</v>
      </c>
      <c r="H7026" s="145"/>
      <c r="I7026" s="144">
        <v>0</v>
      </c>
      <c r="J7026" s="146">
        <f t="shared" si="86"/>
        <v>0</v>
      </c>
    </row>
    <row r="7027" spans="1:10" x14ac:dyDescent="0.3">
      <c r="A7027" s="58">
        <v>2014</v>
      </c>
      <c r="B7027" s="58" t="s">
        <v>203</v>
      </c>
      <c r="C7027" s="58" t="str">
        <f>VLOOKUP(B7027,lookup!A:C,3,FALSE)</f>
        <v>Non Metropolitan Fire Authorities</v>
      </c>
      <c r="D7027" s="58" t="str">
        <f>VLOOKUP(B7027,lookup!A:D,4,FALSE)</f>
        <v>E31000047</v>
      </c>
      <c r="E7027" s="58" t="s">
        <v>179</v>
      </c>
      <c r="F7027" s="58" t="s">
        <v>158</v>
      </c>
      <c r="G7027" s="59">
        <v>1</v>
      </c>
      <c r="H7027" s="145"/>
      <c r="I7027" s="144">
        <v>1</v>
      </c>
      <c r="J7027" s="146">
        <f t="shared" si="86"/>
        <v>0</v>
      </c>
    </row>
    <row r="7028" spans="1:10" x14ac:dyDescent="0.3">
      <c r="A7028" s="58">
        <v>2014</v>
      </c>
      <c r="B7028" s="58" t="s">
        <v>203</v>
      </c>
      <c r="C7028" s="58" t="str">
        <f>VLOOKUP(B7028,lookup!A:C,3,FALSE)</f>
        <v>Non Metropolitan Fire Authorities</v>
      </c>
      <c r="D7028" s="58" t="str">
        <f>VLOOKUP(B7028,lookup!A:D,4,FALSE)</f>
        <v>E31000047</v>
      </c>
      <c r="E7028" s="32" t="s">
        <v>1087</v>
      </c>
      <c r="F7028" s="58" t="s">
        <v>158</v>
      </c>
      <c r="G7028" s="59">
        <v>1</v>
      </c>
      <c r="H7028" s="145"/>
      <c r="I7028" s="144">
        <v>1</v>
      </c>
      <c r="J7028" s="146">
        <f t="shared" si="86"/>
        <v>0</v>
      </c>
    </row>
    <row r="7029" spans="1:10" x14ac:dyDescent="0.3">
      <c r="A7029" s="58">
        <v>2014</v>
      </c>
      <c r="B7029" s="58" t="s">
        <v>203</v>
      </c>
      <c r="C7029" s="58" t="str">
        <f>VLOOKUP(B7029,lookup!A:C,3,FALSE)</f>
        <v>Non Metropolitan Fire Authorities</v>
      </c>
      <c r="D7029" s="58" t="str">
        <f>VLOOKUP(B7029,lookup!A:D,4,FALSE)</f>
        <v>E31000047</v>
      </c>
      <c r="E7029" s="58" t="s">
        <v>176</v>
      </c>
      <c r="F7029" s="58" t="s">
        <v>158</v>
      </c>
      <c r="G7029" s="59">
        <v>4</v>
      </c>
      <c r="H7029" s="145"/>
      <c r="I7029" s="144">
        <v>4</v>
      </c>
      <c r="J7029" s="146">
        <f t="shared" si="86"/>
        <v>0</v>
      </c>
    </row>
    <row r="7030" spans="1:10" x14ac:dyDescent="0.3">
      <c r="A7030" s="58">
        <v>2014</v>
      </c>
      <c r="B7030" s="58" t="s">
        <v>203</v>
      </c>
      <c r="C7030" s="58" t="str">
        <f>VLOOKUP(B7030,lookup!A:C,3,FALSE)</f>
        <v>Non Metropolitan Fire Authorities</v>
      </c>
      <c r="D7030" s="58" t="str">
        <f>VLOOKUP(B7030,lookup!A:D,4,FALSE)</f>
        <v>E31000047</v>
      </c>
      <c r="E7030" s="58" t="s">
        <v>175</v>
      </c>
      <c r="F7030" s="58" t="s">
        <v>149</v>
      </c>
      <c r="G7030" s="59">
        <v>18</v>
      </c>
      <c r="H7030" s="145"/>
      <c r="I7030" s="144">
        <v>18</v>
      </c>
      <c r="J7030" s="146">
        <f t="shared" si="86"/>
        <v>0</v>
      </c>
    </row>
    <row r="7031" spans="1:10" x14ac:dyDescent="0.3">
      <c r="A7031" s="58">
        <v>2014</v>
      </c>
      <c r="B7031" s="58" t="s">
        <v>203</v>
      </c>
      <c r="C7031" s="58" t="str">
        <f>VLOOKUP(B7031,lookup!A:C,3,FALSE)</f>
        <v>Non Metropolitan Fire Authorities</v>
      </c>
      <c r="D7031" s="58" t="str">
        <f>VLOOKUP(B7031,lookup!A:D,4,FALSE)</f>
        <v>E31000047</v>
      </c>
      <c r="E7031" s="58" t="s">
        <v>177</v>
      </c>
      <c r="F7031" s="58" t="s">
        <v>149</v>
      </c>
      <c r="G7031" s="59">
        <v>0</v>
      </c>
      <c r="H7031" s="145"/>
      <c r="I7031" s="144">
        <v>0</v>
      </c>
      <c r="J7031" s="146">
        <f t="shared" si="86"/>
        <v>0</v>
      </c>
    </row>
    <row r="7032" spans="1:10" x14ac:dyDescent="0.3">
      <c r="A7032" s="58">
        <v>2014</v>
      </c>
      <c r="B7032" s="58" t="s">
        <v>203</v>
      </c>
      <c r="C7032" s="58" t="str">
        <f>VLOOKUP(B7032,lookup!A:C,3,FALSE)</f>
        <v>Non Metropolitan Fire Authorities</v>
      </c>
      <c r="D7032" s="58" t="str">
        <f>VLOOKUP(B7032,lookup!A:D,4,FALSE)</f>
        <v>E31000047</v>
      </c>
      <c r="E7032" s="58" t="s">
        <v>178</v>
      </c>
      <c r="F7032" s="58" t="s">
        <v>149</v>
      </c>
      <c r="G7032" s="59">
        <v>0</v>
      </c>
      <c r="H7032" s="145"/>
      <c r="I7032" s="144">
        <v>0</v>
      </c>
      <c r="J7032" s="146">
        <f t="shared" si="86"/>
        <v>0</v>
      </c>
    </row>
    <row r="7033" spans="1:10" x14ac:dyDescent="0.3">
      <c r="A7033" s="58">
        <v>2014</v>
      </c>
      <c r="B7033" s="58" t="s">
        <v>203</v>
      </c>
      <c r="C7033" s="58" t="str">
        <f>VLOOKUP(B7033,lookup!A:C,3,FALSE)</f>
        <v>Non Metropolitan Fire Authorities</v>
      </c>
      <c r="D7033" s="58" t="str">
        <f>VLOOKUP(B7033,lookup!A:D,4,FALSE)</f>
        <v>E31000047</v>
      </c>
      <c r="E7033" s="58" t="s">
        <v>179</v>
      </c>
      <c r="F7033" s="58" t="s">
        <v>149</v>
      </c>
      <c r="G7033" s="59">
        <v>0</v>
      </c>
      <c r="H7033" s="145"/>
      <c r="I7033" s="144">
        <v>0</v>
      </c>
      <c r="J7033" s="146">
        <f t="shared" si="86"/>
        <v>0</v>
      </c>
    </row>
    <row r="7034" spans="1:10" x14ac:dyDescent="0.3">
      <c r="A7034" s="58">
        <v>2014</v>
      </c>
      <c r="B7034" s="58" t="s">
        <v>203</v>
      </c>
      <c r="C7034" s="58" t="str">
        <f>VLOOKUP(B7034,lookup!A:C,3,FALSE)</f>
        <v>Non Metropolitan Fire Authorities</v>
      </c>
      <c r="D7034" s="58" t="str">
        <f>VLOOKUP(B7034,lookup!A:D,4,FALSE)</f>
        <v>E31000047</v>
      </c>
      <c r="E7034" s="32" t="s">
        <v>1087</v>
      </c>
      <c r="F7034" s="58" t="s">
        <v>149</v>
      </c>
      <c r="G7034" s="59">
        <v>0</v>
      </c>
      <c r="H7034" s="145"/>
      <c r="I7034" s="144">
        <v>0</v>
      </c>
      <c r="J7034" s="146">
        <f t="shared" si="86"/>
        <v>0</v>
      </c>
    </row>
    <row r="7035" spans="1:10" x14ac:dyDescent="0.3">
      <c r="A7035" s="58">
        <v>2014</v>
      </c>
      <c r="B7035" s="58" t="s">
        <v>203</v>
      </c>
      <c r="C7035" s="58" t="str">
        <f>VLOOKUP(B7035,lookup!A:C,3,FALSE)</f>
        <v>Non Metropolitan Fire Authorities</v>
      </c>
      <c r="D7035" s="58" t="str">
        <f>VLOOKUP(B7035,lookup!A:D,4,FALSE)</f>
        <v>E31000047</v>
      </c>
      <c r="E7035" s="58" t="s">
        <v>176</v>
      </c>
      <c r="F7035" s="58" t="s">
        <v>149</v>
      </c>
      <c r="G7035" s="59">
        <v>3</v>
      </c>
      <c r="H7035" s="145"/>
      <c r="I7035" s="144">
        <v>3</v>
      </c>
      <c r="J7035" s="146">
        <f t="shared" si="86"/>
        <v>0</v>
      </c>
    </row>
    <row r="7036" spans="1:10" x14ac:dyDescent="0.3">
      <c r="A7036" s="58">
        <v>2014</v>
      </c>
      <c r="B7036" s="58" t="s">
        <v>203</v>
      </c>
      <c r="C7036" s="58" t="str">
        <f>VLOOKUP(B7036,lookup!A:C,3,FALSE)</f>
        <v>Non Metropolitan Fire Authorities</v>
      </c>
      <c r="D7036" s="58" t="str">
        <f>VLOOKUP(B7036,lookup!A:D,4,FALSE)</f>
        <v>E31000047</v>
      </c>
      <c r="E7036" s="58" t="s">
        <v>175</v>
      </c>
      <c r="F7036" s="58" t="s">
        <v>150</v>
      </c>
      <c r="G7036" s="59">
        <v>86</v>
      </c>
      <c r="H7036" s="145"/>
      <c r="I7036" s="144">
        <v>86</v>
      </c>
      <c r="J7036" s="146">
        <f t="shared" si="86"/>
        <v>0</v>
      </c>
    </row>
    <row r="7037" spans="1:10" x14ac:dyDescent="0.3">
      <c r="A7037" s="58">
        <v>2014</v>
      </c>
      <c r="B7037" s="58" t="s">
        <v>203</v>
      </c>
      <c r="C7037" s="58" t="str">
        <f>VLOOKUP(B7037,lookup!A:C,3,FALSE)</f>
        <v>Non Metropolitan Fire Authorities</v>
      </c>
      <c r="D7037" s="58" t="str">
        <f>VLOOKUP(B7037,lookup!A:D,4,FALSE)</f>
        <v>E31000047</v>
      </c>
      <c r="E7037" s="58" t="s">
        <v>177</v>
      </c>
      <c r="F7037" s="58" t="s">
        <v>150</v>
      </c>
      <c r="G7037" s="59">
        <v>2</v>
      </c>
      <c r="H7037" s="145"/>
      <c r="I7037" s="144">
        <v>2</v>
      </c>
      <c r="J7037" s="146">
        <f t="shared" si="86"/>
        <v>0</v>
      </c>
    </row>
    <row r="7038" spans="1:10" x14ac:dyDescent="0.3">
      <c r="A7038" s="58">
        <v>2014</v>
      </c>
      <c r="B7038" s="58" t="s">
        <v>203</v>
      </c>
      <c r="C7038" s="58" t="str">
        <f>VLOOKUP(B7038,lookup!A:C,3,FALSE)</f>
        <v>Non Metropolitan Fire Authorities</v>
      </c>
      <c r="D7038" s="58" t="str">
        <f>VLOOKUP(B7038,lookup!A:D,4,FALSE)</f>
        <v>E31000047</v>
      </c>
      <c r="E7038" s="58" t="s">
        <v>178</v>
      </c>
      <c r="F7038" s="58" t="s">
        <v>150</v>
      </c>
      <c r="G7038" s="59">
        <v>0</v>
      </c>
      <c r="H7038" s="145"/>
      <c r="I7038" s="144">
        <v>0</v>
      </c>
      <c r="J7038" s="146">
        <f t="shared" si="86"/>
        <v>0</v>
      </c>
    </row>
    <row r="7039" spans="1:10" x14ac:dyDescent="0.3">
      <c r="A7039" s="58">
        <v>2014</v>
      </c>
      <c r="B7039" s="58" t="s">
        <v>203</v>
      </c>
      <c r="C7039" s="58" t="str">
        <f>VLOOKUP(B7039,lookup!A:C,3,FALSE)</f>
        <v>Non Metropolitan Fire Authorities</v>
      </c>
      <c r="D7039" s="58" t="str">
        <f>VLOOKUP(B7039,lookup!A:D,4,FALSE)</f>
        <v>E31000047</v>
      </c>
      <c r="E7039" s="58" t="s">
        <v>179</v>
      </c>
      <c r="F7039" s="58" t="s">
        <v>150</v>
      </c>
      <c r="G7039" s="59">
        <v>0</v>
      </c>
      <c r="H7039" s="145"/>
      <c r="I7039" s="144">
        <v>0</v>
      </c>
      <c r="J7039" s="146">
        <f t="shared" si="86"/>
        <v>0</v>
      </c>
    </row>
    <row r="7040" spans="1:10" x14ac:dyDescent="0.3">
      <c r="A7040" s="58">
        <v>2014</v>
      </c>
      <c r="B7040" s="58" t="s">
        <v>203</v>
      </c>
      <c r="C7040" s="58" t="str">
        <f>VLOOKUP(B7040,lookup!A:C,3,FALSE)</f>
        <v>Non Metropolitan Fire Authorities</v>
      </c>
      <c r="D7040" s="58" t="str">
        <f>VLOOKUP(B7040,lookup!A:D,4,FALSE)</f>
        <v>E31000047</v>
      </c>
      <c r="E7040" s="32" t="s">
        <v>1087</v>
      </c>
      <c r="F7040" s="58" t="s">
        <v>150</v>
      </c>
      <c r="G7040" s="59">
        <v>1</v>
      </c>
      <c r="H7040" s="145"/>
      <c r="I7040" s="144">
        <v>1</v>
      </c>
      <c r="J7040" s="146">
        <f t="shared" si="86"/>
        <v>0</v>
      </c>
    </row>
    <row r="7041" spans="1:10" x14ac:dyDescent="0.3">
      <c r="A7041" s="58">
        <v>2014</v>
      </c>
      <c r="B7041" s="58" t="s">
        <v>203</v>
      </c>
      <c r="C7041" s="58" t="str">
        <f>VLOOKUP(B7041,lookup!A:C,3,FALSE)</f>
        <v>Non Metropolitan Fire Authorities</v>
      </c>
      <c r="D7041" s="58" t="str">
        <f>VLOOKUP(B7041,lookup!A:D,4,FALSE)</f>
        <v>E31000047</v>
      </c>
      <c r="E7041" s="58" t="s">
        <v>176</v>
      </c>
      <c r="F7041" s="58" t="s">
        <v>150</v>
      </c>
      <c r="G7041" s="59">
        <v>32</v>
      </c>
      <c r="H7041" s="145"/>
      <c r="I7041" s="144">
        <v>32</v>
      </c>
      <c r="J7041" s="146">
        <f t="shared" si="86"/>
        <v>0</v>
      </c>
    </row>
    <row r="7042" spans="1:10" x14ac:dyDescent="0.3">
      <c r="A7042" s="60">
        <v>2013</v>
      </c>
      <c r="B7042" s="60" t="s">
        <v>0</v>
      </c>
      <c r="C7042" s="60" t="str">
        <f>VLOOKUP(B7042,lookup!A:C,3,FALSE)</f>
        <v>Non Metropolitan Fire Authorities</v>
      </c>
      <c r="D7042" s="60" t="str">
        <f>VLOOKUP(B7042,lookup!A:D,4,FALSE)</f>
        <v>E31000001</v>
      </c>
      <c r="E7042" s="60" t="s">
        <v>175</v>
      </c>
      <c r="F7042" s="60" t="s">
        <v>157</v>
      </c>
      <c r="G7042" s="61">
        <v>574</v>
      </c>
      <c r="H7042" s="145"/>
      <c r="I7042" s="144">
        <v>574</v>
      </c>
      <c r="J7042" s="146">
        <f t="shared" si="86"/>
        <v>0</v>
      </c>
    </row>
    <row r="7043" spans="1:10" x14ac:dyDescent="0.3">
      <c r="A7043" s="60">
        <v>2013</v>
      </c>
      <c r="B7043" s="60" t="s">
        <v>0</v>
      </c>
      <c r="C7043" s="60" t="str">
        <f>VLOOKUP(B7043,lookup!A:C,3,FALSE)</f>
        <v>Non Metropolitan Fire Authorities</v>
      </c>
      <c r="D7043" s="60" t="str">
        <f>VLOOKUP(B7043,lookup!A:D,4,FALSE)</f>
        <v>E31000001</v>
      </c>
      <c r="E7043" s="60" t="s">
        <v>177</v>
      </c>
      <c r="F7043" s="60" t="s">
        <v>157</v>
      </c>
      <c r="G7043" s="61">
        <v>10</v>
      </c>
      <c r="H7043" s="145"/>
      <c r="I7043" s="144">
        <v>10</v>
      </c>
      <c r="J7043" s="146">
        <f t="shared" ref="J7043:J7106" si="87">G7043-I7043</f>
        <v>0</v>
      </c>
    </row>
    <row r="7044" spans="1:10" x14ac:dyDescent="0.3">
      <c r="A7044" s="60">
        <v>2013</v>
      </c>
      <c r="B7044" s="60" t="s">
        <v>0</v>
      </c>
      <c r="C7044" s="60" t="str">
        <f>VLOOKUP(B7044,lookup!A:C,3,FALSE)</f>
        <v>Non Metropolitan Fire Authorities</v>
      </c>
      <c r="D7044" s="60" t="str">
        <f>VLOOKUP(B7044,lookup!A:D,4,FALSE)</f>
        <v>E31000001</v>
      </c>
      <c r="E7044" s="60" t="s">
        <v>178</v>
      </c>
      <c r="F7044" s="60" t="s">
        <v>157</v>
      </c>
      <c r="G7044" s="61">
        <v>0</v>
      </c>
      <c r="H7044" s="145"/>
      <c r="I7044" s="144">
        <v>0</v>
      </c>
      <c r="J7044" s="146">
        <f t="shared" si="87"/>
        <v>0</v>
      </c>
    </row>
    <row r="7045" spans="1:10" x14ac:dyDescent="0.3">
      <c r="A7045" s="60">
        <v>2013</v>
      </c>
      <c r="B7045" s="60" t="s">
        <v>0</v>
      </c>
      <c r="C7045" s="60" t="str">
        <f>VLOOKUP(B7045,lookup!A:C,3,FALSE)</f>
        <v>Non Metropolitan Fire Authorities</v>
      </c>
      <c r="D7045" s="60" t="str">
        <f>VLOOKUP(B7045,lookup!A:D,4,FALSE)</f>
        <v>E31000001</v>
      </c>
      <c r="E7045" s="60" t="s">
        <v>179</v>
      </c>
      <c r="F7045" s="60" t="s">
        <v>157</v>
      </c>
      <c r="G7045" s="61">
        <v>6</v>
      </c>
      <c r="H7045" s="145"/>
      <c r="I7045" s="144">
        <v>6</v>
      </c>
      <c r="J7045" s="146">
        <f t="shared" si="87"/>
        <v>0</v>
      </c>
    </row>
    <row r="7046" spans="1:10" x14ac:dyDescent="0.3">
      <c r="A7046" s="60">
        <v>2013</v>
      </c>
      <c r="B7046" s="60" t="s">
        <v>0</v>
      </c>
      <c r="C7046" s="60" t="str">
        <f>VLOOKUP(B7046,lookup!A:C,3,FALSE)</f>
        <v>Non Metropolitan Fire Authorities</v>
      </c>
      <c r="D7046" s="60" t="str">
        <f>VLOOKUP(B7046,lookup!A:D,4,FALSE)</f>
        <v>E31000001</v>
      </c>
      <c r="E7046" s="32" t="s">
        <v>1087</v>
      </c>
      <c r="F7046" s="60" t="s">
        <v>157</v>
      </c>
      <c r="G7046" s="61">
        <v>1</v>
      </c>
      <c r="H7046" s="145"/>
      <c r="I7046" s="144">
        <v>1</v>
      </c>
      <c r="J7046" s="146">
        <f t="shared" si="87"/>
        <v>0</v>
      </c>
    </row>
    <row r="7047" spans="1:10" x14ac:dyDescent="0.3">
      <c r="A7047" s="60">
        <v>2013</v>
      </c>
      <c r="B7047" s="60" t="s">
        <v>0</v>
      </c>
      <c r="C7047" s="60" t="str">
        <f>VLOOKUP(B7047,lookup!A:C,3,FALSE)</f>
        <v>Non Metropolitan Fire Authorities</v>
      </c>
      <c r="D7047" s="60" t="str">
        <f>VLOOKUP(B7047,lookup!A:D,4,FALSE)</f>
        <v>E31000001</v>
      </c>
      <c r="E7047" s="60" t="s">
        <v>176</v>
      </c>
      <c r="F7047" s="60" t="s">
        <v>157</v>
      </c>
      <c r="G7047" s="61">
        <v>31</v>
      </c>
      <c r="H7047" s="145"/>
      <c r="I7047" s="144">
        <v>31</v>
      </c>
      <c r="J7047" s="146">
        <f t="shared" si="87"/>
        <v>0</v>
      </c>
    </row>
    <row r="7048" spans="1:10" x14ac:dyDescent="0.3">
      <c r="A7048" s="60">
        <v>2013</v>
      </c>
      <c r="B7048" s="60" t="s">
        <v>0</v>
      </c>
      <c r="C7048" s="60" t="str">
        <f>VLOOKUP(B7048,lookup!A:C,3,FALSE)</f>
        <v>Non Metropolitan Fire Authorities</v>
      </c>
      <c r="D7048" s="60" t="str">
        <f>VLOOKUP(B7048,lookup!A:D,4,FALSE)</f>
        <v>E31000001</v>
      </c>
      <c r="E7048" s="60" t="s">
        <v>175</v>
      </c>
      <c r="F7048" s="60" t="s">
        <v>158</v>
      </c>
      <c r="G7048" s="61">
        <v>248</v>
      </c>
      <c r="H7048" s="145"/>
      <c r="I7048" s="144">
        <v>248</v>
      </c>
      <c r="J7048" s="146">
        <f t="shared" si="87"/>
        <v>0</v>
      </c>
    </row>
    <row r="7049" spans="1:10" x14ac:dyDescent="0.3">
      <c r="A7049" s="60">
        <v>2013</v>
      </c>
      <c r="B7049" s="60" t="s">
        <v>0</v>
      </c>
      <c r="C7049" s="60" t="str">
        <f>VLOOKUP(B7049,lookup!A:C,3,FALSE)</f>
        <v>Non Metropolitan Fire Authorities</v>
      </c>
      <c r="D7049" s="60" t="str">
        <f>VLOOKUP(B7049,lookup!A:D,4,FALSE)</f>
        <v>E31000001</v>
      </c>
      <c r="E7049" s="60" t="s">
        <v>177</v>
      </c>
      <c r="F7049" s="60" t="s">
        <v>158</v>
      </c>
      <c r="G7049" s="61">
        <v>0</v>
      </c>
      <c r="H7049" s="145"/>
      <c r="I7049" s="144">
        <v>0</v>
      </c>
      <c r="J7049" s="146">
        <f t="shared" si="87"/>
        <v>0</v>
      </c>
    </row>
    <row r="7050" spans="1:10" x14ac:dyDescent="0.3">
      <c r="A7050" s="60">
        <v>2013</v>
      </c>
      <c r="B7050" s="60" t="s">
        <v>0</v>
      </c>
      <c r="C7050" s="60" t="str">
        <f>VLOOKUP(B7050,lookup!A:C,3,FALSE)</f>
        <v>Non Metropolitan Fire Authorities</v>
      </c>
      <c r="D7050" s="60" t="str">
        <f>VLOOKUP(B7050,lookup!A:D,4,FALSE)</f>
        <v>E31000001</v>
      </c>
      <c r="E7050" s="60" t="s">
        <v>178</v>
      </c>
      <c r="F7050" s="60" t="s">
        <v>158</v>
      </c>
      <c r="G7050" s="61">
        <v>0</v>
      </c>
      <c r="H7050" s="145"/>
      <c r="I7050" s="144">
        <v>0</v>
      </c>
      <c r="J7050" s="146">
        <f t="shared" si="87"/>
        <v>0</v>
      </c>
    </row>
    <row r="7051" spans="1:10" x14ac:dyDescent="0.3">
      <c r="A7051" s="60">
        <v>2013</v>
      </c>
      <c r="B7051" s="60" t="s">
        <v>0</v>
      </c>
      <c r="C7051" s="60" t="str">
        <f>VLOOKUP(B7051,lookup!A:C,3,FALSE)</f>
        <v>Non Metropolitan Fire Authorities</v>
      </c>
      <c r="D7051" s="60" t="str">
        <f>VLOOKUP(B7051,lookup!A:D,4,FALSE)</f>
        <v>E31000001</v>
      </c>
      <c r="E7051" s="60" t="s">
        <v>179</v>
      </c>
      <c r="F7051" s="60" t="s">
        <v>158</v>
      </c>
      <c r="G7051" s="61">
        <v>0</v>
      </c>
      <c r="H7051" s="145"/>
      <c r="I7051" s="144">
        <v>0</v>
      </c>
      <c r="J7051" s="146">
        <f t="shared" si="87"/>
        <v>0</v>
      </c>
    </row>
    <row r="7052" spans="1:10" x14ac:dyDescent="0.3">
      <c r="A7052" s="60">
        <v>2013</v>
      </c>
      <c r="B7052" s="60" t="s">
        <v>0</v>
      </c>
      <c r="C7052" s="60" t="str">
        <f>VLOOKUP(B7052,lookup!A:C,3,FALSE)</f>
        <v>Non Metropolitan Fire Authorities</v>
      </c>
      <c r="D7052" s="60" t="str">
        <f>VLOOKUP(B7052,lookup!A:D,4,FALSE)</f>
        <v>E31000001</v>
      </c>
      <c r="E7052" s="32" t="s">
        <v>1087</v>
      </c>
      <c r="F7052" s="60" t="s">
        <v>158</v>
      </c>
      <c r="G7052" s="61">
        <v>1</v>
      </c>
      <c r="H7052" s="145"/>
      <c r="I7052" s="144">
        <v>1</v>
      </c>
      <c r="J7052" s="146">
        <f t="shared" si="87"/>
        <v>0</v>
      </c>
    </row>
    <row r="7053" spans="1:10" x14ac:dyDescent="0.3">
      <c r="A7053" s="60">
        <v>2013</v>
      </c>
      <c r="B7053" s="60" t="s">
        <v>0</v>
      </c>
      <c r="C7053" s="60" t="str">
        <f>VLOOKUP(B7053,lookup!A:C,3,FALSE)</f>
        <v>Non Metropolitan Fire Authorities</v>
      </c>
      <c r="D7053" s="60" t="str">
        <f>VLOOKUP(B7053,lookup!A:D,4,FALSE)</f>
        <v>E31000001</v>
      </c>
      <c r="E7053" s="60" t="s">
        <v>176</v>
      </c>
      <c r="F7053" s="60" t="s">
        <v>158</v>
      </c>
      <c r="G7053" s="61">
        <v>5</v>
      </c>
      <c r="H7053" s="145"/>
      <c r="I7053" s="144">
        <v>5</v>
      </c>
      <c r="J7053" s="146">
        <f t="shared" si="87"/>
        <v>0</v>
      </c>
    </row>
    <row r="7054" spans="1:10" x14ac:dyDescent="0.3">
      <c r="A7054" s="60">
        <v>2013</v>
      </c>
      <c r="B7054" s="60" t="s">
        <v>0</v>
      </c>
      <c r="C7054" s="60" t="str">
        <f>VLOOKUP(B7054,lookup!A:C,3,FALSE)</f>
        <v>Non Metropolitan Fire Authorities</v>
      </c>
      <c r="D7054" s="60" t="str">
        <f>VLOOKUP(B7054,lookup!A:D,4,FALSE)</f>
        <v>E31000001</v>
      </c>
      <c r="E7054" s="60" t="s">
        <v>175</v>
      </c>
      <c r="F7054" s="60" t="s">
        <v>149</v>
      </c>
      <c r="G7054" s="61">
        <v>29</v>
      </c>
      <c r="H7054" s="145"/>
      <c r="I7054" s="144">
        <v>29</v>
      </c>
      <c r="J7054" s="146">
        <f t="shared" si="87"/>
        <v>0</v>
      </c>
    </row>
    <row r="7055" spans="1:10" x14ac:dyDescent="0.3">
      <c r="A7055" s="60">
        <v>2013</v>
      </c>
      <c r="B7055" s="60" t="s">
        <v>0</v>
      </c>
      <c r="C7055" s="60" t="str">
        <f>VLOOKUP(B7055,lookup!A:C,3,FALSE)</f>
        <v>Non Metropolitan Fire Authorities</v>
      </c>
      <c r="D7055" s="60" t="str">
        <f>VLOOKUP(B7055,lookup!A:D,4,FALSE)</f>
        <v>E31000001</v>
      </c>
      <c r="E7055" s="60" t="s">
        <v>177</v>
      </c>
      <c r="F7055" s="60" t="s">
        <v>149</v>
      </c>
      <c r="G7055" s="61">
        <v>0</v>
      </c>
      <c r="H7055" s="145"/>
      <c r="I7055" s="144">
        <v>0</v>
      </c>
      <c r="J7055" s="146">
        <f t="shared" si="87"/>
        <v>0</v>
      </c>
    </row>
    <row r="7056" spans="1:10" x14ac:dyDescent="0.3">
      <c r="A7056" s="60">
        <v>2013</v>
      </c>
      <c r="B7056" s="60" t="s">
        <v>0</v>
      </c>
      <c r="C7056" s="60" t="str">
        <f>VLOOKUP(B7056,lookup!A:C,3,FALSE)</f>
        <v>Non Metropolitan Fire Authorities</v>
      </c>
      <c r="D7056" s="60" t="str">
        <f>VLOOKUP(B7056,lookup!A:D,4,FALSE)</f>
        <v>E31000001</v>
      </c>
      <c r="E7056" s="60" t="s">
        <v>178</v>
      </c>
      <c r="F7056" s="60" t="s">
        <v>149</v>
      </c>
      <c r="G7056" s="61">
        <v>0</v>
      </c>
      <c r="H7056" s="145"/>
      <c r="I7056" s="144">
        <v>0</v>
      </c>
      <c r="J7056" s="146">
        <f t="shared" si="87"/>
        <v>0</v>
      </c>
    </row>
    <row r="7057" spans="1:10" x14ac:dyDescent="0.3">
      <c r="A7057" s="60">
        <v>2013</v>
      </c>
      <c r="B7057" s="60" t="s">
        <v>0</v>
      </c>
      <c r="C7057" s="60" t="str">
        <f>VLOOKUP(B7057,lookup!A:C,3,FALSE)</f>
        <v>Non Metropolitan Fire Authorities</v>
      </c>
      <c r="D7057" s="60" t="str">
        <f>VLOOKUP(B7057,lookup!A:D,4,FALSE)</f>
        <v>E31000001</v>
      </c>
      <c r="E7057" s="60" t="s">
        <v>179</v>
      </c>
      <c r="F7057" s="60" t="s">
        <v>149</v>
      </c>
      <c r="G7057" s="61">
        <v>0</v>
      </c>
      <c r="H7057" s="145"/>
      <c r="I7057" s="144">
        <v>0</v>
      </c>
      <c r="J7057" s="146">
        <f t="shared" si="87"/>
        <v>0</v>
      </c>
    </row>
    <row r="7058" spans="1:10" x14ac:dyDescent="0.3">
      <c r="A7058" s="60">
        <v>2013</v>
      </c>
      <c r="B7058" s="60" t="s">
        <v>0</v>
      </c>
      <c r="C7058" s="60" t="str">
        <f>VLOOKUP(B7058,lookup!A:C,3,FALSE)</f>
        <v>Non Metropolitan Fire Authorities</v>
      </c>
      <c r="D7058" s="60" t="str">
        <f>VLOOKUP(B7058,lookup!A:D,4,FALSE)</f>
        <v>E31000001</v>
      </c>
      <c r="E7058" s="32" t="s">
        <v>1087</v>
      </c>
      <c r="F7058" s="60" t="s">
        <v>149</v>
      </c>
      <c r="G7058" s="61">
        <v>0</v>
      </c>
      <c r="H7058" s="145"/>
      <c r="I7058" s="144">
        <v>0</v>
      </c>
      <c r="J7058" s="146">
        <f t="shared" si="87"/>
        <v>0</v>
      </c>
    </row>
    <row r="7059" spans="1:10" x14ac:dyDescent="0.3">
      <c r="A7059" s="60">
        <v>2013</v>
      </c>
      <c r="B7059" s="60" t="s">
        <v>0</v>
      </c>
      <c r="C7059" s="60" t="str">
        <f>VLOOKUP(B7059,lookup!A:C,3,FALSE)</f>
        <v>Non Metropolitan Fire Authorities</v>
      </c>
      <c r="D7059" s="60" t="str">
        <f>VLOOKUP(B7059,lookup!A:D,4,FALSE)</f>
        <v>E31000001</v>
      </c>
      <c r="E7059" s="60" t="s">
        <v>176</v>
      </c>
      <c r="F7059" s="60" t="s">
        <v>149</v>
      </c>
      <c r="G7059" s="61">
        <v>5</v>
      </c>
      <c r="H7059" s="145"/>
      <c r="I7059" s="144">
        <v>5</v>
      </c>
      <c r="J7059" s="146">
        <f t="shared" si="87"/>
        <v>0</v>
      </c>
    </row>
    <row r="7060" spans="1:10" x14ac:dyDescent="0.3">
      <c r="A7060" s="60">
        <v>2013</v>
      </c>
      <c r="B7060" s="60" t="s">
        <v>0</v>
      </c>
      <c r="C7060" s="60" t="str">
        <f>VLOOKUP(B7060,lookup!A:C,3,FALSE)</f>
        <v>Non Metropolitan Fire Authorities</v>
      </c>
      <c r="D7060" s="60" t="str">
        <f>VLOOKUP(B7060,lookup!A:D,4,FALSE)</f>
        <v>E31000001</v>
      </c>
      <c r="E7060" s="60" t="s">
        <v>175</v>
      </c>
      <c r="F7060" s="60" t="s">
        <v>150</v>
      </c>
      <c r="G7060" s="61">
        <v>114</v>
      </c>
      <c r="H7060" s="145"/>
      <c r="I7060" s="144">
        <v>114</v>
      </c>
      <c r="J7060" s="146">
        <f t="shared" si="87"/>
        <v>0</v>
      </c>
    </row>
    <row r="7061" spans="1:10" x14ac:dyDescent="0.3">
      <c r="A7061" s="60">
        <v>2013</v>
      </c>
      <c r="B7061" s="60" t="s">
        <v>0</v>
      </c>
      <c r="C7061" s="60" t="str">
        <f>VLOOKUP(B7061,lookup!A:C,3,FALSE)</f>
        <v>Non Metropolitan Fire Authorities</v>
      </c>
      <c r="D7061" s="60" t="str">
        <f>VLOOKUP(B7061,lookup!A:D,4,FALSE)</f>
        <v>E31000001</v>
      </c>
      <c r="E7061" s="60" t="s">
        <v>177</v>
      </c>
      <c r="F7061" s="60" t="s">
        <v>150</v>
      </c>
      <c r="G7061" s="61">
        <v>1</v>
      </c>
      <c r="H7061" s="145"/>
      <c r="I7061" s="144">
        <v>1</v>
      </c>
      <c r="J7061" s="146">
        <f t="shared" si="87"/>
        <v>0</v>
      </c>
    </row>
    <row r="7062" spans="1:10" x14ac:dyDescent="0.3">
      <c r="A7062" s="60">
        <v>2013</v>
      </c>
      <c r="B7062" s="60" t="s">
        <v>0</v>
      </c>
      <c r="C7062" s="60" t="str">
        <f>VLOOKUP(B7062,lookup!A:C,3,FALSE)</f>
        <v>Non Metropolitan Fire Authorities</v>
      </c>
      <c r="D7062" s="60" t="str">
        <f>VLOOKUP(B7062,lookup!A:D,4,FALSE)</f>
        <v>E31000001</v>
      </c>
      <c r="E7062" s="60" t="s">
        <v>178</v>
      </c>
      <c r="F7062" s="60" t="s">
        <v>150</v>
      </c>
      <c r="G7062" s="61">
        <v>2</v>
      </c>
      <c r="H7062" s="145"/>
      <c r="I7062" s="144">
        <v>2</v>
      </c>
      <c r="J7062" s="146">
        <f t="shared" si="87"/>
        <v>0</v>
      </c>
    </row>
    <row r="7063" spans="1:10" x14ac:dyDescent="0.3">
      <c r="A7063" s="60">
        <v>2013</v>
      </c>
      <c r="B7063" s="60" t="s">
        <v>0</v>
      </c>
      <c r="C7063" s="60" t="str">
        <f>VLOOKUP(B7063,lookup!A:C,3,FALSE)</f>
        <v>Non Metropolitan Fire Authorities</v>
      </c>
      <c r="D7063" s="60" t="str">
        <f>VLOOKUP(B7063,lookup!A:D,4,FALSE)</f>
        <v>E31000001</v>
      </c>
      <c r="E7063" s="60" t="s">
        <v>179</v>
      </c>
      <c r="F7063" s="60" t="s">
        <v>150</v>
      </c>
      <c r="G7063" s="61">
        <v>0</v>
      </c>
      <c r="H7063" s="145"/>
      <c r="I7063" s="144">
        <v>0</v>
      </c>
      <c r="J7063" s="146">
        <f t="shared" si="87"/>
        <v>0</v>
      </c>
    </row>
    <row r="7064" spans="1:10" x14ac:dyDescent="0.3">
      <c r="A7064" s="60">
        <v>2013</v>
      </c>
      <c r="B7064" s="60" t="s">
        <v>0</v>
      </c>
      <c r="C7064" s="60" t="str">
        <f>VLOOKUP(B7064,lookup!A:C,3,FALSE)</f>
        <v>Non Metropolitan Fire Authorities</v>
      </c>
      <c r="D7064" s="60" t="str">
        <f>VLOOKUP(B7064,lookup!A:D,4,FALSE)</f>
        <v>E31000001</v>
      </c>
      <c r="E7064" s="32" t="s">
        <v>1087</v>
      </c>
      <c r="F7064" s="60" t="s">
        <v>150</v>
      </c>
      <c r="G7064" s="61">
        <v>1</v>
      </c>
      <c r="H7064" s="145"/>
      <c r="I7064" s="144">
        <v>1</v>
      </c>
      <c r="J7064" s="146">
        <f t="shared" si="87"/>
        <v>0</v>
      </c>
    </row>
    <row r="7065" spans="1:10" x14ac:dyDescent="0.3">
      <c r="A7065" s="60">
        <v>2013</v>
      </c>
      <c r="B7065" s="60" t="s">
        <v>0</v>
      </c>
      <c r="C7065" s="60" t="str">
        <f>VLOOKUP(B7065,lookup!A:C,3,FALSE)</f>
        <v>Non Metropolitan Fire Authorities</v>
      </c>
      <c r="D7065" s="60" t="str">
        <f>VLOOKUP(B7065,lookup!A:D,4,FALSE)</f>
        <v>E31000001</v>
      </c>
      <c r="E7065" s="60" t="s">
        <v>176</v>
      </c>
      <c r="F7065" s="60" t="s">
        <v>150</v>
      </c>
      <c r="G7065" s="61">
        <v>3</v>
      </c>
      <c r="H7065" s="145"/>
      <c r="I7065" s="144">
        <v>3</v>
      </c>
      <c r="J7065" s="146">
        <f t="shared" si="87"/>
        <v>0</v>
      </c>
    </row>
    <row r="7066" spans="1:10" x14ac:dyDescent="0.3">
      <c r="A7066" s="60">
        <v>2013</v>
      </c>
      <c r="B7066" s="60" t="s">
        <v>3</v>
      </c>
      <c r="C7066" s="60" t="str">
        <f>VLOOKUP(B7066,lookup!A:C,3,FALSE)</f>
        <v>Non Metropolitan Fire Authorities</v>
      </c>
      <c r="D7066" s="60" t="str">
        <f>VLOOKUP(B7066,lookup!A:D,4,FALSE)</f>
        <v>E31000002</v>
      </c>
      <c r="E7066" s="60" t="s">
        <v>175</v>
      </c>
      <c r="F7066" s="60" t="s">
        <v>157</v>
      </c>
      <c r="G7066" s="61">
        <v>262</v>
      </c>
      <c r="H7066" s="145"/>
      <c r="I7066" s="144">
        <v>262</v>
      </c>
      <c r="J7066" s="146">
        <f t="shared" si="87"/>
        <v>0</v>
      </c>
    </row>
    <row r="7067" spans="1:10" x14ac:dyDescent="0.3">
      <c r="A7067" s="60">
        <v>2013</v>
      </c>
      <c r="B7067" s="60" t="s">
        <v>3</v>
      </c>
      <c r="C7067" s="60" t="str">
        <f>VLOOKUP(B7067,lookup!A:C,3,FALSE)</f>
        <v>Non Metropolitan Fire Authorities</v>
      </c>
      <c r="D7067" s="60" t="str">
        <f>VLOOKUP(B7067,lookup!A:D,4,FALSE)</f>
        <v>E31000002</v>
      </c>
      <c r="E7067" s="60" t="s">
        <v>177</v>
      </c>
      <c r="F7067" s="60" t="s">
        <v>157</v>
      </c>
      <c r="G7067" s="61">
        <v>6</v>
      </c>
      <c r="H7067" s="145"/>
      <c r="I7067" s="144">
        <v>6</v>
      </c>
      <c r="J7067" s="146">
        <f t="shared" si="87"/>
        <v>0</v>
      </c>
    </row>
    <row r="7068" spans="1:10" x14ac:dyDescent="0.3">
      <c r="A7068" s="60">
        <v>2013</v>
      </c>
      <c r="B7068" s="60" t="s">
        <v>3</v>
      </c>
      <c r="C7068" s="60" t="str">
        <f>VLOOKUP(B7068,lookup!A:C,3,FALSE)</f>
        <v>Non Metropolitan Fire Authorities</v>
      </c>
      <c r="D7068" s="60" t="str">
        <f>VLOOKUP(B7068,lookup!A:D,4,FALSE)</f>
        <v>E31000002</v>
      </c>
      <c r="E7068" s="60" t="s">
        <v>178</v>
      </c>
      <c r="F7068" s="60" t="s">
        <v>157</v>
      </c>
      <c r="G7068" s="61">
        <v>2</v>
      </c>
      <c r="H7068" s="145"/>
      <c r="I7068" s="144">
        <v>2</v>
      </c>
      <c r="J7068" s="146">
        <f t="shared" si="87"/>
        <v>0</v>
      </c>
    </row>
    <row r="7069" spans="1:10" x14ac:dyDescent="0.3">
      <c r="A7069" s="60">
        <v>2013</v>
      </c>
      <c r="B7069" s="60" t="s">
        <v>3</v>
      </c>
      <c r="C7069" s="60" t="str">
        <f>VLOOKUP(B7069,lookup!A:C,3,FALSE)</f>
        <v>Non Metropolitan Fire Authorities</v>
      </c>
      <c r="D7069" s="60" t="str">
        <f>VLOOKUP(B7069,lookup!A:D,4,FALSE)</f>
        <v>E31000002</v>
      </c>
      <c r="E7069" s="60" t="s">
        <v>179</v>
      </c>
      <c r="F7069" s="60" t="s">
        <v>157</v>
      </c>
      <c r="G7069" s="61">
        <v>4</v>
      </c>
      <c r="H7069" s="145"/>
      <c r="I7069" s="144">
        <v>4</v>
      </c>
      <c r="J7069" s="146">
        <f t="shared" si="87"/>
        <v>0</v>
      </c>
    </row>
    <row r="7070" spans="1:10" x14ac:dyDescent="0.3">
      <c r="A7070" s="60">
        <v>2013</v>
      </c>
      <c r="B7070" s="60" t="s">
        <v>3</v>
      </c>
      <c r="C7070" s="60" t="str">
        <f>VLOOKUP(B7070,lookup!A:C,3,FALSE)</f>
        <v>Non Metropolitan Fire Authorities</v>
      </c>
      <c r="D7070" s="60" t="str">
        <f>VLOOKUP(B7070,lookup!A:D,4,FALSE)</f>
        <v>E31000002</v>
      </c>
      <c r="E7070" s="32" t="s">
        <v>1087</v>
      </c>
      <c r="F7070" s="60" t="s">
        <v>157</v>
      </c>
      <c r="G7070" s="61">
        <v>1</v>
      </c>
      <c r="H7070" s="145"/>
      <c r="I7070" s="144">
        <v>1</v>
      </c>
      <c r="J7070" s="146">
        <f t="shared" si="87"/>
        <v>0</v>
      </c>
    </row>
    <row r="7071" spans="1:10" x14ac:dyDescent="0.3">
      <c r="A7071" s="60">
        <v>2013</v>
      </c>
      <c r="B7071" s="60" t="s">
        <v>3</v>
      </c>
      <c r="C7071" s="60" t="str">
        <f>VLOOKUP(B7071,lookup!A:C,3,FALSE)</f>
        <v>Non Metropolitan Fire Authorities</v>
      </c>
      <c r="D7071" s="60" t="str">
        <f>VLOOKUP(B7071,lookup!A:D,4,FALSE)</f>
        <v>E31000002</v>
      </c>
      <c r="E7071" s="60" t="s">
        <v>176</v>
      </c>
      <c r="F7071" s="60" t="s">
        <v>157</v>
      </c>
      <c r="G7071" s="61">
        <v>23</v>
      </c>
      <c r="H7071" s="145"/>
      <c r="I7071" s="144">
        <v>23</v>
      </c>
      <c r="J7071" s="146">
        <f t="shared" si="87"/>
        <v>0</v>
      </c>
    </row>
    <row r="7072" spans="1:10" x14ac:dyDescent="0.3">
      <c r="A7072" s="60">
        <v>2013</v>
      </c>
      <c r="B7072" s="60" t="s">
        <v>3</v>
      </c>
      <c r="C7072" s="60" t="str">
        <f>VLOOKUP(B7072,lookup!A:C,3,FALSE)</f>
        <v>Non Metropolitan Fire Authorities</v>
      </c>
      <c r="D7072" s="60" t="str">
        <f>VLOOKUP(B7072,lookup!A:D,4,FALSE)</f>
        <v>E31000002</v>
      </c>
      <c r="E7072" s="60" t="s">
        <v>175</v>
      </c>
      <c r="F7072" s="60" t="s">
        <v>158</v>
      </c>
      <c r="G7072" s="61">
        <v>139</v>
      </c>
      <c r="H7072" s="145"/>
      <c r="I7072" s="144">
        <v>139</v>
      </c>
      <c r="J7072" s="146">
        <f t="shared" si="87"/>
        <v>0</v>
      </c>
    </row>
    <row r="7073" spans="1:10" x14ac:dyDescent="0.3">
      <c r="A7073" s="60">
        <v>2013</v>
      </c>
      <c r="B7073" s="60" t="s">
        <v>3</v>
      </c>
      <c r="C7073" s="60" t="str">
        <f>VLOOKUP(B7073,lookup!A:C,3,FALSE)</f>
        <v>Non Metropolitan Fire Authorities</v>
      </c>
      <c r="D7073" s="60" t="str">
        <f>VLOOKUP(B7073,lookup!A:D,4,FALSE)</f>
        <v>E31000002</v>
      </c>
      <c r="E7073" s="60" t="s">
        <v>177</v>
      </c>
      <c r="F7073" s="60" t="s">
        <v>158</v>
      </c>
      <c r="G7073" s="61">
        <v>1</v>
      </c>
      <c r="H7073" s="145"/>
      <c r="I7073" s="144">
        <v>1</v>
      </c>
      <c r="J7073" s="146">
        <f t="shared" si="87"/>
        <v>0</v>
      </c>
    </row>
    <row r="7074" spans="1:10" x14ac:dyDescent="0.3">
      <c r="A7074" s="60">
        <v>2013</v>
      </c>
      <c r="B7074" s="60" t="s">
        <v>3</v>
      </c>
      <c r="C7074" s="60" t="str">
        <f>VLOOKUP(B7074,lookup!A:C,3,FALSE)</f>
        <v>Non Metropolitan Fire Authorities</v>
      </c>
      <c r="D7074" s="60" t="str">
        <f>VLOOKUP(B7074,lookup!A:D,4,FALSE)</f>
        <v>E31000002</v>
      </c>
      <c r="E7074" s="60" t="s">
        <v>178</v>
      </c>
      <c r="F7074" s="60" t="s">
        <v>158</v>
      </c>
      <c r="G7074" s="61">
        <v>0</v>
      </c>
      <c r="H7074" s="145"/>
      <c r="I7074" s="144">
        <v>0</v>
      </c>
      <c r="J7074" s="146">
        <f t="shared" si="87"/>
        <v>0</v>
      </c>
    </row>
    <row r="7075" spans="1:10" x14ac:dyDescent="0.3">
      <c r="A7075" s="60">
        <v>2013</v>
      </c>
      <c r="B7075" s="60" t="s">
        <v>3</v>
      </c>
      <c r="C7075" s="60" t="str">
        <f>VLOOKUP(B7075,lookup!A:C,3,FALSE)</f>
        <v>Non Metropolitan Fire Authorities</v>
      </c>
      <c r="D7075" s="60" t="str">
        <f>VLOOKUP(B7075,lookup!A:D,4,FALSE)</f>
        <v>E31000002</v>
      </c>
      <c r="E7075" s="60" t="s">
        <v>179</v>
      </c>
      <c r="F7075" s="60" t="s">
        <v>158</v>
      </c>
      <c r="G7075" s="61">
        <v>1</v>
      </c>
      <c r="H7075" s="145"/>
      <c r="I7075" s="144">
        <v>1</v>
      </c>
      <c r="J7075" s="146">
        <f t="shared" si="87"/>
        <v>0</v>
      </c>
    </row>
    <row r="7076" spans="1:10" x14ac:dyDescent="0.3">
      <c r="A7076" s="60">
        <v>2013</v>
      </c>
      <c r="B7076" s="60" t="s">
        <v>3</v>
      </c>
      <c r="C7076" s="60" t="str">
        <f>VLOOKUP(B7076,lookup!A:C,3,FALSE)</f>
        <v>Non Metropolitan Fire Authorities</v>
      </c>
      <c r="D7076" s="60" t="str">
        <f>VLOOKUP(B7076,lookup!A:D,4,FALSE)</f>
        <v>E31000002</v>
      </c>
      <c r="E7076" s="32" t="s">
        <v>1087</v>
      </c>
      <c r="F7076" s="60" t="s">
        <v>158</v>
      </c>
      <c r="G7076" s="61">
        <v>0</v>
      </c>
      <c r="H7076" s="145"/>
      <c r="I7076" s="144">
        <v>0</v>
      </c>
      <c r="J7076" s="146">
        <f t="shared" si="87"/>
        <v>0</v>
      </c>
    </row>
    <row r="7077" spans="1:10" x14ac:dyDescent="0.3">
      <c r="A7077" s="60">
        <v>2013</v>
      </c>
      <c r="B7077" s="60" t="s">
        <v>3</v>
      </c>
      <c r="C7077" s="60" t="str">
        <f>VLOOKUP(B7077,lookup!A:C,3,FALSE)</f>
        <v>Non Metropolitan Fire Authorities</v>
      </c>
      <c r="D7077" s="60" t="str">
        <f>VLOOKUP(B7077,lookup!A:D,4,FALSE)</f>
        <v>E31000002</v>
      </c>
      <c r="E7077" s="60" t="s">
        <v>176</v>
      </c>
      <c r="F7077" s="60" t="s">
        <v>158</v>
      </c>
      <c r="G7077" s="61">
        <v>9</v>
      </c>
      <c r="H7077" s="145"/>
      <c r="I7077" s="144">
        <v>9</v>
      </c>
      <c r="J7077" s="146">
        <f t="shared" si="87"/>
        <v>0</v>
      </c>
    </row>
    <row r="7078" spans="1:10" x14ac:dyDescent="0.3">
      <c r="A7078" s="60">
        <v>2013</v>
      </c>
      <c r="B7078" s="60" t="s">
        <v>3</v>
      </c>
      <c r="C7078" s="60" t="str">
        <f>VLOOKUP(B7078,lookup!A:C,3,FALSE)</f>
        <v>Non Metropolitan Fire Authorities</v>
      </c>
      <c r="D7078" s="60" t="str">
        <f>VLOOKUP(B7078,lookup!A:D,4,FALSE)</f>
        <v>E31000002</v>
      </c>
      <c r="E7078" s="60" t="s">
        <v>175</v>
      </c>
      <c r="F7078" s="60" t="s">
        <v>149</v>
      </c>
      <c r="G7078" s="61">
        <v>27</v>
      </c>
      <c r="H7078" s="145"/>
      <c r="I7078" s="144">
        <v>27</v>
      </c>
      <c r="J7078" s="146">
        <f t="shared" si="87"/>
        <v>0</v>
      </c>
    </row>
    <row r="7079" spans="1:10" x14ac:dyDescent="0.3">
      <c r="A7079" s="60">
        <v>2013</v>
      </c>
      <c r="B7079" s="60" t="s">
        <v>3</v>
      </c>
      <c r="C7079" s="60" t="str">
        <f>VLOOKUP(B7079,lookup!A:C,3,FALSE)</f>
        <v>Non Metropolitan Fire Authorities</v>
      </c>
      <c r="D7079" s="60" t="str">
        <f>VLOOKUP(B7079,lookup!A:D,4,FALSE)</f>
        <v>E31000002</v>
      </c>
      <c r="E7079" s="60" t="s">
        <v>177</v>
      </c>
      <c r="F7079" s="60" t="s">
        <v>149</v>
      </c>
      <c r="G7079" s="61">
        <v>0</v>
      </c>
      <c r="H7079" s="145"/>
      <c r="I7079" s="144">
        <v>0</v>
      </c>
      <c r="J7079" s="146">
        <f t="shared" si="87"/>
        <v>0</v>
      </c>
    </row>
    <row r="7080" spans="1:10" x14ac:dyDescent="0.3">
      <c r="A7080" s="60">
        <v>2013</v>
      </c>
      <c r="B7080" s="60" t="s">
        <v>3</v>
      </c>
      <c r="C7080" s="60" t="str">
        <f>VLOOKUP(B7080,lookup!A:C,3,FALSE)</f>
        <v>Non Metropolitan Fire Authorities</v>
      </c>
      <c r="D7080" s="60" t="str">
        <f>VLOOKUP(B7080,lookup!A:D,4,FALSE)</f>
        <v>E31000002</v>
      </c>
      <c r="E7080" s="60" t="s">
        <v>178</v>
      </c>
      <c r="F7080" s="60" t="s">
        <v>149</v>
      </c>
      <c r="G7080" s="61">
        <v>0</v>
      </c>
      <c r="H7080" s="145"/>
      <c r="I7080" s="144">
        <v>0</v>
      </c>
      <c r="J7080" s="146">
        <f t="shared" si="87"/>
        <v>0</v>
      </c>
    </row>
    <row r="7081" spans="1:10" x14ac:dyDescent="0.3">
      <c r="A7081" s="60">
        <v>2013</v>
      </c>
      <c r="B7081" s="60" t="s">
        <v>3</v>
      </c>
      <c r="C7081" s="60" t="str">
        <f>VLOOKUP(B7081,lookup!A:C,3,FALSE)</f>
        <v>Non Metropolitan Fire Authorities</v>
      </c>
      <c r="D7081" s="60" t="str">
        <f>VLOOKUP(B7081,lookup!A:D,4,FALSE)</f>
        <v>E31000002</v>
      </c>
      <c r="E7081" s="60" t="s">
        <v>179</v>
      </c>
      <c r="F7081" s="60" t="s">
        <v>149</v>
      </c>
      <c r="G7081" s="61">
        <v>1</v>
      </c>
      <c r="H7081" s="145"/>
      <c r="I7081" s="144">
        <v>1</v>
      </c>
      <c r="J7081" s="146">
        <f t="shared" si="87"/>
        <v>0</v>
      </c>
    </row>
    <row r="7082" spans="1:10" x14ac:dyDescent="0.3">
      <c r="A7082" s="60">
        <v>2013</v>
      </c>
      <c r="B7082" s="60" t="s">
        <v>3</v>
      </c>
      <c r="C7082" s="60" t="str">
        <f>VLOOKUP(B7082,lookup!A:C,3,FALSE)</f>
        <v>Non Metropolitan Fire Authorities</v>
      </c>
      <c r="D7082" s="60" t="str">
        <f>VLOOKUP(B7082,lookup!A:D,4,FALSE)</f>
        <v>E31000002</v>
      </c>
      <c r="E7082" s="32" t="s">
        <v>1087</v>
      </c>
      <c r="F7082" s="60" t="s">
        <v>149</v>
      </c>
      <c r="G7082" s="61">
        <v>0</v>
      </c>
      <c r="H7082" s="145"/>
      <c r="I7082" s="144">
        <v>0</v>
      </c>
      <c r="J7082" s="146">
        <f t="shared" si="87"/>
        <v>0</v>
      </c>
    </row>
    <row r="7083" spans="1:10" x14ac:dyDescent="0.3">
      <c r="A7083" s="60">
        <v>2013</v>
      </c>
      <c r="B7083" s="60" t="s">
        <v>3</v>
      </c>
      <c r="C7083" s="60" t="str">
        <f>VLOOKUP(B7083,lookup!A:C,3,FALSE)</f>
        <v>Non Metropolitan Fire Authorities</v>
      </c>
      <c r="D7083" s="60" t="str">
        <f>VLOOKUP(B7083,lookup!A:D,4,FALSE)</f>
        <v>E31000002</v>
      </c>
      <c r="E7083" s="60" t="s">
        <v>176</v>
      </c>
      <c r="F7083" s="60" t="s">
        <v>149</v>
      </c>
      <c r="G7083" s="61">
        <v>0</v>
      </c>
      <c r="H7083" s="145"/>
      <c r="I7083" s="144">
        <v>0</v>
      </c>
      <c r="J7083" s="146">
        <f t="shared" si="87"/>
        <v>0</v>
      </c>
    </row>
    <row r="7084" spans="1:10" x14ac:dyDescent="0.3">
      <c r="A7084" s="60">
        <v>2013</v>
      </c>
      <c r="B7084" s="60" t="s">
        <v>3</v>
      </c>
      <c r="C7084" s="60" t="str">
        <f>VLOOKUP(B7084,lookup!A:C,3,FALSE)</f>
        <v>Non Metropolitan Fire Authorities</v>
      </c>
      <c r="D7084" s="60" t="str">
        <f>VLOOKUP(B7084,lookup!A:D,4,FALSE)</f>
        <v>E31000002</v>
      </c>
      <c r="E7084" s="60" t="s">
        <v>175</v>
      </c>
      <c r="F7084" s="60" t="s">
        <v>150</v>
      </c>
      <c r="G7084" s="61">
        <v>130</v>
      </c>
      <c r="H7084" s="145"/>
      <c r="I7084" s="144">
        <v>130</v>
      </c>
      <c r="J7084" s="146">
        <f t="shared" si="87"/>
        <v>0</v>
      </c>
    </row>
    <row r="7085" spans="1:10" x14ac:dyDescent="0.3">
      <c r="A7085" s="60">
        <v>2013</v>
      </c>
      <c r="B7085" s="60" t="s">
        <v>3</v>
      </c>
      <c r="C7085" s="60" t="str">
        <f>VLOOKUP(B7085,lookup!A:C,3,FALSE)</f>
        <v>Non Metropolitan Fire Authorities</v>
      </c>
      <c r="D7085" s="60" t="str">
        <f>VLOOKUP(B7085,lookup!A:D,4,FALSE)</f>
        <v>E31000002</v>
      </c>
      <c r="E7085" s="60" t="s">
        <v>177</v>
      </c>
      <c r="F7085" s="60" t="s">
        <v>150</v>
      </c>
      <c r="G7085" s="61">
        <v>1</v>
      </c>
      <c r="H7085" s="145"/>
      <c r="I7085" s="144">
        <v>1</v>
      </c>
      <c r="J7085" s="146">
        <f t="shared" si="87"/>
        <v>0</v>
      </c>
    </row>
    <row r="7086" spans="1:10" x14ac:dyDescent="0.3">
      <c r="A7086" s="60">
        <v>2013</v>
      </c>
      <c r="B7086" s="60" t="s">
        <v>3</v>
      </c>
      <c r="C7086" s="60" t="str">
        <f>VLOOKUP(B7086,lookup!A:C,3,FALSE)</f>
        <v>Non Metropolitan Fire Authorities</v>
      </c>
      <c r="D7086" s="60" t="str">
        <f>VLOOKUP(B7086,lookup!A:D,4,FALSE)</f>
        <v>E31000002</v>
      </c>
      <c r="E7086" s="60" t="s">
        <v>178</v>
      </c>
      <c r="F7086" s="60" t="s">
        <v>150</v>
      </c>
      <c r="G7086" s="61">
        <v>3</v>
      </c>
      <c r="H7086" s="145"/>
      <c r="I7086" s="144">
        <v>3</v>
      </c>
      <c r="J7086" s="146">
        <f t="shared" si="87"/>
        <v>0</v>
      </c>
    </row>
    <row r="7087" spans="1:10" x14ac:dyDescent="0.3">
      <c r="A7087" s="60">
        <v>2013</v>
      </c>
      <c r="B7087" s="60" t="s">
        <v>3</v>
      </c>
      <c r="C7087" s="60" t="str">
        <f>VLOOKUP(B7087,lookup!A:C,3,FALSE)</f>
        <v>Non Metropolitan Fire Authorities</v>
      </c>
      <c r="D7087" s="60" t="str">
        <f>VLOOKUP(B7087,lookup!A:D,4,FALSE)</f>
        <v>E31000002</v>
      </c>
      <c r="E7087" s="60" t="s">
        <v>179</v>
      </c>
      <c r="F7087" s="60" t="s">
        <v>150</v>
      </c>
      <c r="G7087" s="61">
        <v>3</v>
      </c>
      <c r="H7087" s="145"/>
      <c r="I7087" s="144">
        <v>3</v>
      </c>
      <c r="J7087" s="146">
        <f t="shared" si="87"/>
        <v>0</v>
      </c>
    </row>
    <row r="7088" spans="1:10" x14ac:dyDescent="0.3">
      <c r="A7088" s="60">
        <v>2013</v>
      </c>
      <c r="B7088" s="60" t="s">
        <v>3</v>
      </c>
      <c r="C7088" s="60" t="str">
        <f>VLOOKUP(B7088,lookup!A:C,3,FALSE)</f>
        <v>Non Metropolitan Fire Authorities</v>
      </c>
      <c r="D7088" s="60" t="str">
        <f>VLOOKUP(B7088,lookup!A:D,4,FALSE)</f>
        <v>E31000002</v>
      </c>
      <c r="E7088" s="32" t="s">
        <v>1087</v>
      </c>
      <c r="F7088" s="60" t="s">
        <v>150</v>
      </c>
      <c r="G7088" s="61">
        <v>0</v>
      </c>
      <c r="H7088" s="145"/>
      <c r="I7088" s="144">
        <v>0</v>
      </c>
      <c r="J7088" s="146">
        <f t="shared" si="87"/>
        <v>0</v>
      </c>
    </row>
    <row r="7089" spans="1:10" x14ac:dyDescent="0.3">
      <c r="A7089" s="60">
        <v>2013</v>
      </c>
      <c r="B7089" s="60" t="s">
        <v>3</v>
      </c>
      <c r="C7089" s="60" t="str">
        <f>VLOOKUP(B7089,lookup!A:C,3,FALSE)</f>
        <v>Non Metropolitan Fire Authorities</v>
      </c>
      <c r="D7089" s="60" t="str">
        <f>VLOOKUP(B7089,lookup!A:D,4,FALSE)</f>
        <v>E31000002</v>
      </c>
      <c r="E7089" s="60" t="s">
        <v>176</v>
      </c>
      <c r="F7089" s="60" t="s">
        <v>150</v>
      </c>
      <c r="G7089" s="61">
        <v>0</v>
      </c>
      <c r="H7089" s="145"/>
      <c r="I7089" s="144">
        <v>0</v>
      </c>
      <c r="J7089" s="146">
        <f t="shared" si="87"/>
        <v>0</v>
      </c>
    </row>
    <row r="7090" spans="1:10" x14ac:dyDescent="0.3">
      <c r="A7090" s="60">
        <v>2013</v>
      </c>
      <c r="B7090" s="60" t="s">
        <v>6</v>
      </c>
      <c r="C7090" s="60" t="str">
        <f>VLOOKUP(B7090,lookup!A:C,3,FALSE)</f>
        <v>Non Metropolitan Fire Authorities</v>
      </c>
      <c r="D7090" s="60" t="str">
        <f>VLOOKUP(B7090,lookup!A:D,4,FALSE)</f>
        <v>E31000003</v>
      </c>
      <c r="E7090" s="60" t="s">
        <v>175</v>
      </c>
      <c r="F7090" s="60" t="s">
        <v>157</v>
      </c>
      <c r="G7090" s="61">
        <v>391</v>
      </c>
      <c r="H7090" s="145"/>
      <c r="I7090" s="144">
        <v>391</v>
      </c>
      <c r="J7090" s="146">
        <f t="shared" si="87"/>
        <v>0</v>
      </c>
    </row>
    <row r="7091" spans="1:10" x14ac:dyDescent="0.3">
      <c r="A7091" s="60">
        <v>2013</v>
      </c>
      <c r="B7091" s="60" t="s">
        <v>6</v>
      </c>
      <c r="C7091" s="60" t="str">
        <f>VLOOKUP(B7091,lookup!A:C,3,FALSE)</f>
        <v>Non Metropolitan Fire Authorities</v>
      </c>
      <c r="D7091" s="60" t="str">
        <f>VLOOKUP(B7091,lookup!A:D,4,FALSE)</f>
        <v>E31000003</v>
      </c>
      <c r="E7091" s="60" t="s">
        <v>177</v>
      </c>
      <c r="F7091" s="60" t="s">
        <v>157</v>
      </c>
      <c r="G7091" s="61">
        <v>4</v>
      </c>
      <c r="H7091" s="145"/>
      <c r="I7091" s="144">
        <v>4</v>
      </c>
      <c r="J7091" s="146">
        <f t="shared" si="87"/>
        <v>0</v>
      </c>
    </row>
    <row r="7092" spans="1:10" x14ac:dyDescent="0.3">
      <c r="A7092" s="60">
        <v>2013</v>
      </c>
      <c r="B7092" s="60" t="s">
        <v>6</v>
      </c>
      <c r="C7092" s="60" t="str">
        <f>VLOOKUP(B7092,lookup!A:C,3,FALSE)</f>
        <v>Non Metropolitan Fire Authorities</v>
      </c>
      <c r="D7092" s="60" t="str">
        <f>VLOOKUP(B7092,lookup!A:D,4,FALSE)</f>
        <v>E31000003</v>
      </c>
      <c r="E7092" s="60" t="s">
        <v>178</v>
      </c>
      <c r="F7092" s="60" t="s">
        <v>157</v>
      </c>
      <c r="G7092" s="61">
        <v>2</v>
      </c>
      <c r="H7092" s="145"/>
      <c r="I7092" s="144">
        <v>2</v>
      </c>
      <c r="J7092" s="146">
        <f t="shared" si="87"/>
        <v>0</v>
      </c>
    </row>
    <row r="7093" spans="1:10" x14ac:dyDescent="0.3">
      <c r="A7093" s="60">
        <v>2013</v>
      </c>
      <c r="B7093" s="60" t="s">
        <v>6</v>
      </c>
      <c r="C7093" s="60" t="str">
        <f>VLOOKUP(B7093,lookup!A:C,3,FALSE)</f>
        <v>Non Metropolitan Fire Authorities</v>
      </c>
      <c r="D7093" s="60" t="str">
        <f>VLOOKUP(B7093,lookup!A:D,4,FALSE)</f>
        <v>E31000003</v>
      </c>
      <c r="E7093" s="60" t="s">
        <v>179</v>
      </c>
      <c r="F7093" s="60" t="s">
        <v>157</v>
      </c>
      <c r="G7093" s="61">
        <v>4</v>
      </c>
      <c r="H7093" s="145"/>
      <c r="I7093" s="144">
        <v>4</v>
      </c>
      <c r="J7093" s="146">
        <f t="shared" si="87"/>
        <v>0</v>
      </c>
    </row>
    <row r="7094" spans="1:10" x14ac:dyDescent="0.3">
      <c r="A7094" s="60">
        <v>2013</v>
      </c>
      <c r="B7094" s="60" t="s">
        <v>6</v>
      </c>
      <c r="C7094" s="60" t="str">
        <f>VLOOKUP(B7094,lookup!A:C,3,FALSE)</f>
        <v>Non Metropolitan Fire Authorities</v>
      </c>
      <c r="D7094" s="60" t="str">
        <f>VLOOKUP(B7094,lookup!A:D,4,FALSE)</f>
        <v>E31000003</v>
      </c>
      <c r="E7094" s="32" t="s">
        <v>1087</v>
      </c>
      <c r="F7094" s="60" t="s">
        <v>157</v>
      </c>
      <c r="G7094" s="61">
        <v>1</v>
      </c>
      <c r="H7094" s="145"/>
      <c r="I7094" s="144">
        <v>1</v>
      </c>
      <c r="J7094" s="146">
        <f t="shared" si="87"/>
        <v>0</v>
      </c>
    </row>
    <row r="7095" spans="1:10" x14ac:dyDescent="0.3">
      <c r="A7095" s="60">
        <v>2013</v>
      </c>
      <c r="B7095" s="60" t="s">
        <v>6</v>
      </c>
      <c r="C7095" s="60" t="str">
        <f>VLOOKUP(B7095,lookup!A:C,3,FALSE)</f>
        <v>Non Metropolitan Fire Authorities</v>
      </c>
      <c r="D7095" s="60" t="str">
        <f>VLOOKUP(B7095,lookup!A:D,4,FALSE)</f>
        <v>E31000003</v>
      </c>
      <c r="E7095" s="60" t="s">
        <v>176</v>
      </c>
      <c r="F7095" s="60" t="s">
        <v>157</v>
      </c>
      <c r="G7095" s="61">
        <v>0</v>
      </c>
      <c r="H7095" s="145"/>
      <c r="I7095" s="144">
        <v>0</v>
      </c>
      <c r="J7095" s="146">
        <f t="shared" si="87"/>
        <v>0</v>
      </c>
    </row>
    <row r="7096" spans="1:10" x14ac:dyDescent="0.3">
      <c r="A7096" s="60">
        <v>2013</v>
      </c>
      <c r="B7096" s="60" t="s">
        <v>6</v>
      </c>
      <c r="C7096" s="60" t="str">
        <f>VLOOKUP(B7096,lookup!A:C,3,FALSE)</f>
        <v>Non Metropolitan Fire Authorities</v>
      </c>
      <c r="D7096" s="60" t="str">
        <f>VLOOKUP(B7096,lookup!A:D,4,FALSE)</f>
        <v>E31000003</v>
      </c>
      <c r="E7096" s="60" t="s">
        <v>175</v>
      </c>
      <c r="F7096" s="60" t="s">
        <v>158</v>
      </c>
      <c r="G7096" s="61">
        <v>86</v>
      </c>
      <c r="H7096" s="145"/>
      <c r="I7096" s="144">
        <v>86</v>
      </c>
      <c r="J7096" s="146">
        <f t="shared" si="87"/>
        <v>0</v>
      </c>
    </row>
    <row r="7097" spans="1:10" x14ac:dyDescent="0.3">
      <c r="A7097" s="60">
        <v>2013</v>
      </c>
      <c r="B7097" s="60" t="s">
        <v>6</v>
      </c>
      <c r="C7097" s="60" t="str">
        <f>VLOOKUP(B7097,lookup!A:C,3,FALSE)</f>
        <v>Non Metropolitan Fire Authorities</v>
      </c>
      <c r="D7097" s="60" t="str">
        <f>VLOOKUP(B7097,lookup!A:D,4,FALSE)</f>
        <v>E31000003</v>
      </c>
      <c r="E7097" s="60" t="s">
        <v>177</v>
      </c>
      <c r="F7097" s="60" t="s">
        <v>158</v>
      </c>
      <c r="G7097" s="61">
        <v>0</v>
      </c>
      <c r="H7097" s="145"/>
      <c r="I7097" s="144">
        <v>0</v>
      </c>
      <c r="J7097" s="146">
        <f t="shared" si="87"/>
        <v>0</v>
      </c>
    </row>
    <row r="7098" spans="1:10" x14ac:dyDescent="0.3">
      <c r="A7098" s="60">
        <v>2013</v>
      </c>
      <c r="B7098" s="60" t="s">
        <v>6</v>
      </c>
      <c r="C7098" s="60" t="str">
        <f>VLOOKUP(B7098,lookup!A:C,3,FALSE)</f>
        <v>Non Metropolitan Fire Authorities</v>
      </c>
      <c r="D7098" s="60" t="str">
        <f>VLOOKUP(B7098,lookup!A:D,4,FALSE)</f>
        <v>E31000003</v>
      </c>
      <c r="E7098" s="60" t="s">
        <v>178</v>
      </c>
      <c r="F7098" s="60" t="s">
        <v>158</v>
      </c>
      <c r="G7098" s="61">
        <v>0</v>
      </c>
      <c r="H7098" s="145"/>
      <c r="I7098" s="144">
        <v>0</v>
      </c>
      <c r="J7098" s="146">
        <f t="shared" si="87"/>
        <v>0</v>
      </c>
    </row>
    <row r="7099" spans="1:10" x14ac:dyDescent="0.3">
      <c r="A7099" s="60">
        <v>2013</v>
      </c>
      <c r="B7099" s="60" t="s">
        <v>6</v>
      </c>
      <c r="C7099" s="60" t="str">
        <f>VLOOKUP(B7099,lookup!A:C,3,FALSE)</f>
        <v>Non Metropolitan Fire Authorities</v>
      </c>
      <c r="D7099" s="60" t="str">
        <f>VLOOKUP(B7099,lookup!A:D,4,FALSE)</f>
        <v>E31000003</v>
      </c>
      <c r="E7099" s="60" t="s">
        <v>179</v>
      </c>
      <c r="F7099" s="60" t="s">
        <v>158</v>
      </c>
      <c r="G7099" s="61">
        <v>0</v>
      </c>
      <c r="H7099" s="145"/>
      <c r="I7099" s="144">
        <v>0</v>
      </c>
      <c r="J7099" s="146">
        <f t="shared" si="87"/>
        <v>0</v>
      </c>
    </row>
    <row r="7100" spans="1:10" x14ac:dyDescent="0.3">
      <c r="A7100" s="60">
        <v>2013</v>
      </c>
      <c r="B7100" s="60" t="s">
        <v>6</v>
      </c>
      <c r="C7100" s="60" t="str">
        <f>VLOOKUP(B7100,lookup!A:C,3,FALSE)</f>
        <v>Non Metropolitan Fire Authorities</v>
      </c>
      <c r="D7100" s="60" t="str">
        <f>VLOOKUP(B7100,lookup!A:D,4,FALSE)</f>
        <v>E31000003</v>
      </c>
      <c r="E7100" s="32" t="s">
        <v>1087</v>
      </c>
      <c r="F7100" s="60" t="s">
        <v>158</v>
      </c>
      <c r="G7100" s="61">
        <v>0</v>
      </c>
      <c r="H7100" s="145"/>
      <c r="I7100" s="144">
        <v>0</v>
      </c>
      <c r="J7100" s="146">
        <f t="shared" si="87"/>
        <v>0</v>
      </c>
    </row>
    <row r="7101" spans="1:10" x14ac:dyDescent="0.3">
      <c r="A7101" s="60">
        <v>2013</v>
      </c>
      <c r="B7101" s="60" t="s">
        <v>6</v>
      </c>
      <c r="C7101" s="60" t="str">
        <f>VLOOKUP(B7101,lookup!A:C,3,FALSE)</f>
        <v>Non Metropolitan Fire Authorities</v>
      </c>
      <c r="D7101" s="60" t="str">
        <f>VLOOKUP(B7101,lookup!A:D,4,FALSE)</f>
        <v>E31000003</v>
      </c>
      <c r="E7101" s="60" t="s">
        <v>176</v>
      </c>
      <c r="F7101" s="60" t="s">
        <v>158</v>
      </c>
      <c r="G7101" s="61">
        <v>0</v>
      </c>
      <c r="H7101" s="145"/>
      <c r="I7101" s="144">
        <v>0</v>
      </c>
      <c r="J7101" s="146">
        <f t="shared" si="87"/>
        <v>0</v>
      </c>
    </row>
    <row r="7102" spans="1:10" x14ac:dyDescent="0.3">
      <c r="A7102" s="60">
        <v>2013</v>
      </c>
      <c r="B7102" s="60" t="s">
        <v>6</v>
      </c>
      <c r="C7102" s="60" t="str">
        <f>VLOOKUP(B7102,lookup!A:C,3,FALSE)</f>
        <v>Non Metropolitan Fire Authorities</v>
      </c>
      <c r="D7102" s="60" t="str">
        <f>VLOOKUP(B7102,lookup!A:D,4,FALSE)</f>
        <v>E31000003</v>
      </c>
      <c r="E7102" s="60" t="s">
        <v>175</v>
      </c>
      <c r="F7102" s="60" t="s">
        <v>149</v>
      </c>
      <c r="G7102" s="61">
        <v>27</v>
      </c>
      <c r="H7102" s="145"/>
      <c r="I7102" s="144">
        <v>27</v>
      </c>
      <c r="J7102" s="146">
        <f t="shared" si="87"/>
        <v>0</v>
      </c>
    </row>
    <row r="7103" spans="1:10" x14ac:dyDescent="0.3">
      <c r="A7103" s="60">
        <v>2013</v>
      </c>
      <c r="B7103" s="60" t="s">
        <v>6</v>
      </c>
      <c r="C7103" s="60" t="str">
        <f>VLOOKUP(B7103,lookup!A:C,3,FALSE)</f>
        <v>Non Metropolitan Fire Authorities</v>
      </c>
      <c r="D7103" s="60" t="str">
        <f>VLOOKUP(B7103,lookup!A:D,4,FALSE)</f>
        <v>E31000003</v>
      </c>
      <c r="E7103" s="60" t="s">
        <v>177</v>
      </c>
      <c r="F7103" s="60" t="s">
        <v>149</v>
      </c>
      <c r="G7103" s="61">
        <v>0</v>
      </c>
      <c r="H7103" s="145"/>
      <c r="I7103" s="144">
        <v>0</v>
      </c>
      <c r="J7103" s="146">
        <f t="shared" si="87"/>
        <v>0</v>
      </c>
    </row>
    <row r="7104" spans="1:10" x14ac:dyDescent="0.3">
      <c r="A7104" s="60">
        <v>2013</v>
      </c>
      <c r="B7104" s="60" t="s">
        <v>6</v>
      </c>
      <c r="C7104" s="60" t="str">
        <f>VLOOKUP(B7104,lookup!A:C,3,FALSE)</f>
        <v>Non Metropolitan Fire Authorities</v>
      </c>
      <c r="D7104" s="60" t="str">
        <f>VLOOKUP(B7104,lookup!A:D,4,FALSE)</f>
        <v>E31000003</v>
      </c>
      <c r="E7104" s="60" t="s">
        <v>178</v>
      </c>
      <c r="F7104" s="60" t="s">
        <v>149</v>
      </c>
      <c r="G7104" s="61">
        <v>0</v>
      </c>
      <c r="H7104" s="145"/>
      <c r="I7104" s="144">
        <v>0</v>
      </c>
      <c r="J7104" s="146">
        <f t="shared" si="87"/>
        <v>0</v>
      </c>
    </row>
    <row r="7105" spans="1:10" x14ac:dyDescent="0.3">
      <c r="A7105" s="60">
        <v>2013</v>
      </c>
      <c r="B7105" s="60" t="s">
        <v>6</v>
      </c>
      <c r="C7105" s="60" t="str">
        <f>VLOOKUP(B7105,lookup!A:C,3,FALSE)</f>
        <v>Non Metropolitan Fire Authorities</v>
      </c>
      <c r="D7105" s="60" t="str">
        <f>VLOOKUP(B7105,lookup!A:D,4,FALSE)</f>
        <v>E31000003</v>
      </c>
      <c r="E7105" s="60" t="s">
        <v>179</v>
      </c>
      <c r="F7105" s="60" t="s">
        <v>149</v>
      </c>
      <c r="G7105" s="61">
        <v>0</v>
      </c>
      <c r="H7105" s="145"/>
      <c r="I7105" s="144">
        <v>0</v>
      </c>
      <c r="J7105" s="146">
        <f t="shared" si="87"/>
        <v>0</v>
      </c>
    </row>
    <row r="7106" spans="1:10" x14ac:dyDescent="0.3">
      <c r="A7106" s="60">
        <v>2013</v>
      </c>
      <c r="B7106" s="60" t="s">
        <v>6</v>
      </c>
      <c r="C7106" s="60" t="str">
        <f>VLOOKUP(B7106,lookup!A:C,3,FALSE)</f>
        <v>Non Metropolitan Fire Authorities</v>
      </c>
      <c r="D7106" s="60" t="str">
        <f>VLOOKUP(B7106,lookup!A:D,4,FALSE)</f>
        <v>E31000003</v>
      </c>
      <c r="E7106" s="32" t="s">
        <v>1087</v>
      </c>
      <c r="F7106" s="60" t="s">
        <v>149</v>
      </c>
      <c r="G7106" s="61">
        <v>0</v>
      </c>
      <c r="H7106" s="145"/>
      <c r="I7106" s="144">
        <v>0</v>
      </c>
      <c r="J7106" s="146">
        <f t="shared" si="87"/>
        <v>0</v>
      </c>
    </row>
    <row r="7107" spans="1:10" x14ac:dyDescent="0.3">
      <c r="A7107" s="60">
        <v>2013</v>
      </c>
      <c r="B7107" s="60" t="s">
        <v>6</v>
      </c>
      <c r="C7107" s="60" t="str">
        <f>VLOOKUP(B7107,lookup!A:C,3,FALSE)</f>
        <v>Non Metropolitan Fire Authorities</v>
      </c>
      <c r="D7107" s="60" t="str">
        <f>VLOOKUP(B7107,lookup!A:D,4,FALSE)</f>
        <v>E31000003</v>
      </c>
      <c r="E7107" s="60" t="s">
        <v>176</v>
      </c>
      <c r="F7107" s="60" t="s">
        <v>149</v>
      </c>
      <c r="G7107" s="61">
        <v>0</v>
      </c>
      <c r="H7107" s="145"/>
      <c r="I7107" s="144">
        <v>0</v>
      </c>
      <c r="J7107" s="146">
        <f t="shared" ref="J7107:J7170" si="88">G7107-I7107</f>
        <v>0</v>
      </c>
    </row>
    <row r="7108" spans="1:10" x14ac:dyDescent="0.3">
      <c r="A7108" s="60">
        <v>2013</v>
      </c>
      <c r="B7108" s="60" t="s">
        <v>6</v>
      </c>
      <c r="C7108" s="60" t="str">
        <f>VLOOKUP(B7108,lookup!A:C,3,FALSE)</f>
        <v>Non Metropolitan Fire Authorities</v>
      </c>
      <c r="D7108" s="60" t="str">
        <f>VLOOKUP(B7108,lookup!A:D,4,FALSE)</f>
        <v>E31000003</v>
      </c>
      <c r="E7108" s="60" t="s">
        <v>175</v>
      </c>
      <c r="F7108" s="60" t="s">
        <v>150</v>
      </c>
      <c r="G7108" s="61">
        <v>128</v>
      </c>
      <c r="H7108" s="145"/>
      <c r="I7108" s="144">
        <v>128</v>
      </c>
      <c r="J7108" s="146">
        <f t="shared" si="88"/>
        <v>0</v>
      </c>
    </row>
    <row r="7109" spans="1:10" x14ac:dyDescent="0.3">
      <c r="A7109" s="60">
        <v>2013</v>
      </c>
      <c r="B7109" s="60" t="s">
        <v>6</v>
      </c>
      <c r="C7109" s="60" t="str">
        <f>VLOOKUP(B7109,lookup!A:C,3,FALSE)</f>
        <v>Non Metropolitan Fire Authorities</v>
      </c>
      <c r="D7109" s="60" t="str">
        <f>VLOOKUP(B7109,lookup!A:D,4,FALSE)</f>
        <v>E31000003</v>
      </c>
      <c r="E7109" s="60" t="s">
        <v>177</v>
      </c>
      <c r="F7109" s="60" t="s">
        <v>150</v>
      </c>
      <c r="G7109" s="61">
        <v>1</v>
      </c>
      <c r="H7109" s="145"/>
      <c r="I7109" s="144">
        <v>1</v>
      </c>
      <c r="J7109" s="146">
        <f t="shared" si="88"/>
        <v>0</v>
      </c>
    </row>
    <row r="7110" spans="1:10" x14ac:dyDescent="0.3">
      <c r="A7110" s="60">
        <v>2013</v>
      </c>
      <c r="B7110" s="60" t="s">
        <v>6</v>
      </c>
      <c r="C7110" s="60" t="str">
        <f>VLOOKUP(B7110,lookup!A:C,3,FALSE)</f>
        <v>Non Metropolitan Fire Authorities</v>
      </c>
      <c r="D7110" s="60" t="str">
        <f>VLOOKUP(B7110,lookup!A:D,4,FALSE)</f>
        <v>E31000003</v>
      </c>
      <c r="E7110" s="60" t="s">
        <v>178</v>
      </c>
      <c r="F7110" s="60" t="s">
        <v>150</v>
      </c>
      <c r="G7110" s="61">
        <v>3</v>
      </c>
      <c r="H7110" s="145"/>
      <c r="I7110" s="144">
        <v>3</v>
      </c>
      <c r="J7110" s="146">
        <f t="shared" si="88"/>
        <v>0</v>
      </c>
    </row>
    <row r="7111" spans="1:10" x14ac:dyDescent="0.3">
      <c r="A7111" s="60">
        <v>2013</v>
      </c>
      <c r="B7111" s="60" t="s">
        <v>6</v>
      </c>
      <c r="C7111" s="60" t="str">
        <f>VLOOKUP(B7111,lookup!A:C,3,FALSE)</f>
        <v>Non Metropolitan Fire Authorities</v>
      </c>
      <c r="D7111" s="60" t="str">
        <f>VLOOKUP(B7111,lookup!A:D,4,FALSE)</f>
        <v>E31000003</v>
      </c>
      <c r="E7111" s="60" t="s">
        <v>179</v>
      </c>
      <c r="F7111" s="60" t="s">
        <v>150</v>
      </c>
      <c r="G7111" s="61">
        <v>4</v>
      </c>
      <c r="H7111" s="145"/>
      <c r="I7111" s="144">
        <v>4</v>
      </c>
      <c r="J7111" s="146">
        <f t="shared" si="88"/>
        <v>0</v>
      </c>
    </row>
    <row r="7112" spans="1:10" x14ac:dyDescent="0.3">
      <c r="A7112" s="60">
        <v>2013</v>
      </c>
      <c r="B7112" s="60" t="s">
        <v>6</v>
      </c>
      <c r="C7112" s="60" t="str">
        <f>VLOOKUP(B7112,lookup!A:C,3,FALSE)</f>
        <v>Non Metropolitan Fire Authorities</v>
      </c>
      <c r="D7112" s="60" t="str">
        <f>VLOOKUP(B7112,lookup!A:D,4,FALSE)</f>
        <v>E31000003</v>
      </c>
      <c r="E7112" s="32" t="s">
        <v>1087</v>
      </c>
      <c r="F7112" s="60" t="s">
        <v>150</v>
      </c>
      <c r="G7112" s="61">
        <v>1</v>
      </c>
      <c r="H7112" s="145"/>
      <c r="I7112" s="144">
        <v>1</v>
      </c>
      <c r="J7112" s="146">
        <f t="shared" si="88"/>
        <v>0</v>
      </c>
    </row>
    <row r="7113" spans="1:10" x14ac:dyDescent="0.3">
      <c r="A7113" s="60">
        <v>2013</v>
      </c>
      <c r="B7113" s="60" t="s">
        <v>6</v>
      </c>
      <c r="C7113" s="60" t="str">
        <f>VLOOKUP(B7113,lookup!A:C,3,FALSE)</f>
        <v>Non Metropolitan Fire Authorities</v>
      </c>
      <c r="D7113" s="60" t="str">
        <f>VLOOKUP(B7113,lookup!A:D,4,FALSE)</f>
        <v>E31000003</v>
      </c>
      <c r="E7113" s="60" t="s">
        <v>176</v>
      </c>
      <c r="F7113" s="60" t="s">
        <v>150</v>
      </c>
      <c r="G7113" s="61">
        <v>0</v>
      </c>
      <c r="H7113" s="145"/>
      <c r="I7113" s="144">
        <v>0</v>
      </c>
      <c r="J7113" s="146">
        <f t="shared" si="88"/>
        <v>0</v>
      </c>
    </row>
    <row r="7114" spans="1:10" x14ac:dyDescent="0.3">
      <c r="A7114" s="60">
        <v>2013</v>
      </c>
      <c r="B7114" s="60" t="s">
        <v>9</v>
      </c>
      <c r="C7114" s="60" t="str">
        <f>VLOOKUP(B7114,lookup!A:C,3,FALSE)</f>
        <v>Non Metropolitan Fire Authorities</v>
      </c>
      <c r="D7114" s="60" t="str">
        <f>VLOOKUP(B7114,lookup!A:D,4,FALSE)</f>
        <v>E31000004</v>
      </c>
      <c r="E7114" s="60" t="s">
        <v>175</v>
      </c>
      <c r="F7114" s="60" t="s">
        <v>157</v>
      </c>
      <c r="G7114" s="61">
        <v>283</v>
      </c>
      <c r="H7114" s="145"/>
      <c r="I7114" s="144">
        <v>283</v>
      </c>
      <c r="J7114" s="146">
        <f t="shared" si="88"/>
        <v>0</v>
      </c>
    </row>
    <row r="7115" spans="1:10" x14ac:dyDescent="0.3">
      <c r="A7115" s="60">
        <v>2013</v>
      </c>
      <c r="B7115" s="60" t="s">
        <v>9</v>
      </c>
      <c r="C7115" s="60" t="str">
        <f>VLOOKUP(B7115,lookup!A:C,3,FALSE)</f>
        <v>Non Metropolitan Fire Authorities</v>
      </c>
      <c r="D7115" s="60" t="str">
        <f>VLOOKUP(B7115,lookup!A:D,4,FALSE)</f>
        <v>E31000004</v>
      </c>
      <c r="E7115" s="60" t="s">
        <v>177</v>
      </c>
      <c r="F7115" s="60" t="s">
        <v>157</v>
      </c>
      <c r="G7115" s="61">
        <v>4</v>
      </c>
      <c r="H7115" s="145"/>
      <c r="I7115" s="144">
        <v>4</v>
      </c>
      <c r="J7115" s="146">
        <f t="shared" si="88"/>
        <v>0</v>
      </c>
    </row>
    <row r="7116" spans="1:10" x14ac:dyDescent="0.3">
      <c r="A7116" s="60">
        <v>2013</v>
      </c>
      <c r="B7116" s="60" t="s">
        <v>9</v>
      </c>
      <c r="C7116" s="60" t="str">
        <f>VLOOKUP(B7116,lookup!A:C,3,FALSE)</f>
        <v>Non Metropolitan Fire Authorities</v>
      </c>
      <c r="D7116" s="60" t="str">
        <f>VLOOKUP(B7116,lookup!A:D,4,FALSE)</f>
        <v>E31000004</v>
      </c>
      <c r="E7116" s="60" t="s">
        <v>178</v>
      </c>
      <c r="F7116" s="60" t="s">
        <v>157</v>
      </c>
      <c r="G7116" s="61">
        <v>0</v>
      </c>
      <c r="H7116" s="145"/>
      <c r="I7116" s="144">
        <v>0</v>
      </c>
      <c r="J7116" s="146">
        <f t="shared" si="88"/>
        <v>0</v>
      </c>
    </row>
    <row r="7117" spans="1:10" x14ac:dyDescent="0.3">
      <c r="A7117" s="60">
        <v>2013</v>
      </c>
      <c r="B7117" s="60" t="s">
        <v>9</v>
      </c>
      <c r="C7117" s="60" t="str">
        <f>VLOOKUP(B7117,lookup!A:C,3,FALSE)</f>
        <v>Non Metropolitan Fire Authorities</v>
      </c>
      <c r="D7117" s="60" t="str">
        <f>VLOOKUP(B7117,lookup!A:D,4,FALSE)</f>
        <v>E31000004</v>
      </c>
      <c r="E7117" s="60" t="s">
        <v>179</v>
      </c>
      <c r="F7117" s="60" t="s">
        <v>157</v>
      </c>
      <c r="G7117" s="61">
        <v>3</v>
      </c>
      <c r="H7117" s="145"/>
      <c r="I7117" s="144">
        <v>3</v>
      </c>
      <c r="J7117" s="146">
        <f t="shared" si="88"/>
        <v>0</v>
      </c>
    </row>
    <row r="7118" spans="1:10" x14ac:dyDescent="0.3">
      <c r="A7118" s="60">
        <v>2013</v>
      </c>
      <c r="B7118" s="60" t="s">
        <v>9</v>
      </c>
      <c r="C7118" s="60" t="str">
        <f>VLOOKUP(B7118,lookup!A:C,3,FALSE)</f>
        <v>Non Metropolitan Fire Authorities</v>
      </c>
      <c r="D7118" s="60" t="str">
        <f>VLOOKUP(B7118,lookup!A:D,4,FALSE)</f>
        <v>E31000004</v>
      </c>
      <c r="E7118" s="32" t="s">
        <v>1087</v>
      </c>
      <c r="F7118" s="60" t="s">
        <v>157</v>
      </c>
      <c r="G7118" s="61">
        <v>0</v>
      </c>
      <c r="H7118" s="145"/>
      <c r="I7118" s="144">
        <v>0</v>
      </c>
      <c r="J7118" s="146">
        <f t="shared" si="88"/>
        <v>0</v>
      </c>
    </row>
    <row r="7119" spans="1:10" x14ac:dyDescent="0.3">
      <c r="A7119" s="60">
        <v>2013</v>
      </c>
      <c r="B7119" s="60" t="s">
        <v>9</v>
      </c>
      <c r="C7119" s="60" t="str">
        <f>VLOOKUP(B7119,lookup!A:C,3,FALSE)</f>
        <v>Non Metropolitan Fire Authorities</v>
      </c>
      <c r="D7119" s="60" t="str">
        <f>VLOOKUP(B7119,lookup!A:D,4,FALSE)</f>
        <v>E31000004</v>
      </c>
      <c r="E7119" s="60" t="s">
        <v>176</v>
      </c>
      <c r="F7119" s="60" t="s">
        <v>157</v>
      </c>
      <c r="G7119" s="61">
        <v>43</v>
      </c>
      <c r="H7119" s="145"/>
      <c r="I7119" s="144">
        <v>43</v>
      </c>
      <c r="J7119" s="146">
        <f t="shared" si="88"/>
        <v>0</v>
      </c>
    </row>
    <row r="7120" spans="1:10" x14ac:dyDescent="0.3">
      <c r="A7120" s="60">
        <v>2013</v>
      </c>
      <c r="B7120" s="60" t="s">
        <v>9</v>
      </c>
      <c r="C7120" s="60" t="str">
        <f>VLOOKUP(B7120,lookup!A:C,3,FALSE)</f>
        <v>Non Metropolitan Fire Authorities</v>
      </c>
      <c r="D7120" s="60" t="str">
        <f>VLOOKUP(B7120,lookup!A:D,4,FALSE)</f>
        <v>E31000004</v>
      </c>
      <c r="E7120" s="60" t="s">
        <v>175</v>
      </c>
      <c r="F7120" s="60" t="s">
        <v>158</v>
      </c>
      <c r="G7120" s="61">
        <v>181</v>
      </c>
      <c r="H7120" s="145"/>
      <c r="I7120" s="144">
        <v>181</v>
      </c>
      <c r="J7120" s="146">
        <f t="shared" si="88"/>
        <v>0</v>
      </c>
    </row>
    <row r="7121" spans="1:10" x14ac:dyDescent="0.3">
      <c r="A7121" s="60">
        <v>2013</v>
      </c>
      <c r="B7121" s="60" t="s">
        <v>9</v>
      </c>
      <c r="C7121" s="60" t="str">
        <f>VLOOKUP(B7121,lookup!A:C,3,FALSE)</f>
        <v>Non Metropolitan Fire Authorities</v>
      </c>
      <c r="D7121" s="60" t="str">
        <f>VLOOKUP(B7121,lookup!A:D,4,FALSE)</f>
        <v>E31000004</v>
      </c>
      <c r="E7121" s="60" t="s">
        <v>177</v>
      </c>
      <c r="F7121" s="60" t="s">
        <v>158</v>
      </c>
      <c r="G7121" s="61">
        <v>5</v>
      </c>
      <c r="H7121" s="145"/>
      <c r="I7121" s="144">
        <v>5</v>
      </c>
      <c r="J7121" s="146">
        <f t="shared" si="88"/>
        <v>0</v>
      </c>
    </row>
    <row r="7122" spans="1:10" x14ac:dyDescent="0.3">
      <c r="A7122" s="60">
        <v>2013</v>
      </c>
      <c r="B7122" s="60" t="s">
        <v>9</v>
      </c>
      <c r="C7122" s="60" t="str">
        <f>VLOOKUP(B7122,lookup!A:C,3,FALSE)</f>
        <v>Non Metropolitan Fire Authorities</v>
      </c>
      <c r="D7122" s="60" t="str">
        <f>VLOOKUP(B7122,lookup!A:D,4,FALSE)</f>
        <v>E31000004</v>
      </c>
      <c r="E7122" s="60" t="s">
        <v>178</v>
      </c>
      <c r="F7122" s="60" t="s">
        <v>158</v>
      </c>
      <c r="G7122" s="61">
        <v>1</v>
      </c>
      <c r="H7122" s="145"/>
      <c r="I7122" s="144">
        <v>1</v>
      </c>
      <c r="J7122" s="146">
        <f t="shared" si="88"/>
        <v>0</v>
      </c>
    </row>
    <row r="7123" spans="1:10" x14ac:dyDescent="0.3">
      <c r="A7123" s="60">
        <v>2013</v>
      </c>
      <c r="B7123" s="60" t="s">
        <v>9</v>
      </c>
      <c r="C7123" s="60" t="str">
        <f>VLOOKUP(B7123,lookup!A:C,3,FALSE)</f>
        <v>Non Metropolitan Fire Authorities</v>
      </c>
      <c r="D7123" s="60" t="str">
        <f>VLOOKUP(B7123,lookup!A:D,4,FALSE)</f>
        <v>E31000004</v>
      </c>
      <c r="E7123" s="60" t="s">
        <v>179</v>
      </c>
      <c r="F7123" s="60" t="s">
        <v>158</v>
      </c>
      <c r="G7123" s="61">
        <v>1</v>
      </c>
      <c r="H7123" s="145"/>
      <c r="I7123" s="144">
        <v>1</v>
      </c>
      <c r="J7123" s="146">
        <f t="shared" si="88"/>
        <v>0</v>
      </c>
    </row>
    <row r="7124" spans="1:10" x14ac:dyDescent="0.3">
      <c r="A7124" s="60">
        <v>2013</v>
      </c>
      <c r="B7124" s="60" t="s">
        <v>9</v>
      </c>
      <c r="C7124" s="60" t="str">
        <f>VLOOKUP(B7124,lookup!A:C,3,FALSE)</f>
        <v>Non Metropolitan Fire Authorities</v>
      </c>
      <c r="D7124" s="60" t="str">
        <f>VLOOKUP(B7124,lookup!A:D,4,FALSE)</f>
        <v>E31000004</v>
      </c>
      <c r="E7124" s="32" t="s">
        <v>1087</v>
      </c>
      <c r="F7124" s="60" t="s">
        <v>158</v>
      </c>
      <c r="G7124" s="61">
        <v>0</v>
      </c>
      <c r="H7124" s="145"/>
      <c r="I7124" s="144">
        <v>0</v>
      </c>
      <c r="J7124" s="146">
        <f t="shared" si="88"/>
        <v>0</v>
      </c>
    </row>
    <row r="7125" spans="1:10" x14ac:dyDescent="0.3">
      <c r="A7125" s="60">
        <v>2013</v>
      </c>
      <c r="B7125" s="60" t="s">
        <v>9</v>
      </c>
      <c r="C7125" s="60" t="str">
        <f>VLOOKUP(B7125,lookup!A:C,3,FALSE)</f>
        <v>Non Metropolitan Fire Authorities</v>
      </c>
      <c r="D7125" s="60" t="str">
        <f>VLOOKUP(B7125,lookup!A:D,4,FALSE)</f>
        <v>E31000004</v>
      </c>
      <c r="E7125" s="60" t="s">
        <v>176</v>
      </c>
      <c r="F7125" s="60" t="s">
        <v>158</v>
      </c>
      <c r="G7125" s="61">
        <v>81</v>
      </c>
      <c r="H7125" s="145"/>
      <c r="I7125" s="144">
        <v>81</v>
      </c>
      <c r="J7125" s="146">
        <f t="shared" si="88"/>
        <v>0</v>
      </c>
    </row>
    <row r="7126" spans="1:10" x14ac:dyDescent="0.3">
      <c r="A7126" s="60">
        <v>2013</v>
      </c>
      <c r="B7126" s="60" t="s">
        <v>9</v>
      </c>
      <c r="C7126" s="60" t="str">
        <f>VLOOKUP(B7126,lookup!A:C,3,FALSE)</f>
        <v>Non Metropolitan Fire Authorities</v>
      </c>
      <c r="D7126" s="60" t="str">
        <f>VLOOKUP(B7126,lookup!A:D,4,FALSE)</f>
        <v>E31000004</v>
      </c>
      <c r="E7126" s="60" t="s">
        <v>175</v>
      </c>
      <c r="F7126" s="60" t="s">
        <v>149</v>
      </c>
      <c r="G7126" s="61">
        <v>17</v>
      </c>
      <c r="H7126" s="145"/>
      <c r="I7126" s="144">
        <v>17</v>
      </c>
      <c r="J7126" s="146">
        <f t="shared" si="88"/>
        <v>0</v>
      </c>
    </row>
    <row r="7127" spans="1:10" x14ac:dyDescent="0.3">
      <c r="A7127" s="60">
        <v>2013</v>
      </c>
      <c r="B7127" s="60" t="s">
        <v>9</v>
      </c>
      <c r="C7127" s="60" t="str">
        <f>VLOOKUP(B7127,lookup!A:C,3,FALSE)</f>
        <v>Non Metropolitan Fire Authorities</v>
      </c>
      <c r="D7127" s="60" t="str">
        <f>VLOOKUP(B7127,lookup!A:D,4,FALSE)</f>
        <v>E31000004</v>
      </c>
      <c r="E7127" s="60" t="s">
        <v>177</v>
      </c>
      <c r="F7127" s="60" t="s">
        <v>149</v>
      </c>
      <c r="G7127" s="61">
        <v>2</v>
      </c>
      <c r="H7127" s="145"/>
      <c r="I7127" s="144">
        <v>2</v>
      </c>
      <c r="J7127" s="146">
        <f t="shared" si="88"/>
        <v>0</v>
      </c>
    </row>
    <row r="7128" spans="1:10" x14ac:dyDescent="0.3">
      <c r="A7128" s="60">
        <v>2013</v>
      </c>
      <c r="B7128" s="60" t="s">
        <v>9</v>
      </c>
      <c r="C7128" s="60" t="str">
        <f>VLOOKUP(B7128,lookup!A:C,3,FALSE)</f>
        <v>Non Metropolitan Fire Authorities</v>
      </c>
      <c r="D7128" s="60" t="str">
        <f>VLOOKUP(B7128,lookup!A:D,4,FALSE)</f>
        <v>E31000004</v>
      </c>
      <c r="E7128" s="60" t="s">
        <v>178</v>
      </c>
      <c r="F7128" s="60" t="s">
        <v>149</v>
      </c>
      <c r="G7128" s="61">
        <v>0</v>
      </c>
      <c r="H7128" s="145"/>
      <c r="I7128" s="144">
        <v>0</v>
      </c>
      <c r="J7128" s="146">
        <f t="shared" si="88"/>
        <v>0</v>
      </c>
    </row>
    <row r="7129" spans="1:10" x14ac:dyDescent="0.3">
      <c r="A7129" s="60">
        <v>2013</v>
      </c>
      <c r="B7129" s="60" t="s">
        <v>9</v>
      </c>
      <c r="C7129" s="60" t="str">
        <f>VLOOKUP(B7129,lookup!A:C,3,FALSE)</f>
        <v>Non Metropolitan Fire Authorities</v>
      </c>
      <c r="D7129" s="60" t="str">
        <f>VLOOKUP(B7129,lookup!A:D,4,FALSE)</f>
        <v>E31000004</v>
      </c>
      <c r="E7129" s="60" t="s">
        <v>179</v>
      </c>
      <c r="F7129" s="60" t="s">
        <v>149</v>
      </c>
      <c r="G7129" s="61">
        <v>0</v>
      </c>
      <c r="H7129" s="145"/>
      <c r="I7129" s="144">
        <v>0</v>
      </c>
      <c r="J7129" s="146">
        <f t="shared" si="88"/>
        <v>0</v>
      </c>
    </row>
    <row r="7130" spans="1:10" x14ac:dyDescent="0.3">
      <c r="A7130" s="60">
        <v>2013</v>
      </c>
      <c r="B7130" s="60" t="s">
        <v>9</v>
      </c>
      <c r="C7130" s="60" t="str">
        <f>VLOOKUP(B7130,lookup!A:C,3,FALSE)</f>
        <v>Non Metropolitan Fire Authorities</v>
      </c>
      <c r="D7130" s="60" t="str">
        <f>VLOOKUP(B7130,lookup!A:D,4,FALSE)</f>
        <v>E31000004</v>
      </c>
      <c r="E7130" s="32" t="s">
        <v>1087</v>
      </c>
      <c r="F7130" s="60" t="s">
        <v>149</v>
      </c>
      <c r="G7130" s="61">
        <v>0</v>
      </c>
      <c r="H7130" s="145"/>
      <c r="I7130" s="144">
        <v>0</v>
      </c>
      <c r="J7130" s="146">
        <f t="shared" si="88"/>
        <v>0</v>
      </c>
    </row>
    <row r="7131" spans="1:10" x14ac:dyDescent="0.3">
      <c r="A7131" s="60">
        <v>2013</v>
      </c>
      <c r="B7131" s="60" t="s">
        <v>9</v>
      </c>
      <c r="C7131" s="60" t="str">
        <f>VLOOKUP(B7131,lookup!A:C,3,FALSE)</f>
        <v>Non Metropolitan Fire Authorities</v>
      </c>
      <c r="D7131" s="60" t="str">
        <f>VLOOKUP(B7131,lookup!A:D,4,FALSE)</f>
        <v>E31000004</v>
      </c>
      <c r="E7131" s="60" t="s">
        <v>176</v>
      </c>
      <c r="F7131" s="60" t="s">
        <v>149</v>
      </c>
      <c r="G7131" s="61">
        <v>2</v>
      </c>
      <c r="H7131" s="145"/>
      <c r="I7131" s="144">
        <v>2</v>
      </c>
      <c r="J7131" s="146">
        <f t="shared" si="88"/>
        <v>0</v>
      </c>
    </row>
    <row r="7132" spans="1:10" x14ac:dyDescent="0.3">
      <c r="A7132" s="60">
        <v>2013</v>
      </c>
      <c r="B7132" s="60" t="s">
        <v>9</v>
      </c>
      <c r="C7132" s="60" t="str">
        <f>VLOOKUP(B7132,lookup!A:C,3,FALSE)</f>
        <v>Non Metropolitan Fire Authorities</v>
      </c>
      <c r="D7132" s="60" t="str">
        <f>VLOOKUP(B7132,lookup!A:D,4,FALSE)</f>
        <v>E31000004</v>
      </c>
      <c r="E7132" s="60" t="s">
        <v>175</v>
      </c>
      <c r="F7132" s="60" t="s">
        <v>150</v>
      </c>
      <c r="G7132" s="61">
        <v>108</v>
      </c>
      <c r="H7132" s="145"/>
      <c r="I7132" s="144">
        <v>108</v>
      </c>
      <c r="J7132" s="146">
        <f t="shared" si="88"/>
        <v>0</v>
      </c>
    </row>
    <row r="7133" spans="1:10" x14ac:dyDescent="0.3">
      <c r="A7133" s="60">
        <v>2013</v>
      </c>
      <c r="B7133" s="60" t="s">
        <v>9</v>
      </c>
      <c r="C7133" s="60" t="str">
        <f>VLOOKUP(B7133,lookup!A:C,3,FALSE)</f>
        <v>Non Metropolitan Fire Authorities</v>
      </c>
      <c r="D7133" s="60" t="str">
        <f>VLOOKUP(B7133,lookup!A:D,4,FALSE)</f>
        <v>E31000004</v>
      </c>
      <c r="E7133" s="60" t="s">
        <v>177</v>
      </c>
      <c r="F7133" s="60" t="s">
        <v>150</v>
      </c>
      <c r="G7133" s="61">
        <v>3</v>
      </c>
      <c r="H7133" s="145"/>
      <c r="I7133" s="144">
        <v>3</v>
      </c>
      <c r="J7133" s="146">
        <f t="shared" si="88"/>
        <v>0</v>
      </c>
    </row>
    <row r="7134" spans="1:10" x14ac:dyDescent="0.3">
      <c r="A7134" s="60">
        <v>2013</v>
      </c>
      <c r="B7134" s="60" t="s">
        <v>9</v>
      </c>
      <c r="C7134" s="60" t="str">
        <f>VLOOKUP(B7134,lookup!A:C,3,FALSE)</f>
        <v>Non Metropolitan Fire Authorities</v>
      </c>
      <c r="D7134" s="60" t="str">
        <f>VLOOKUP(B7134,lookup!A:D,4,FALSE)</f>
        <v>E31000004</v>
      </c>
      <c r="E7134" s="60" t="s">
        <v>178</v>
      </c>
      <c r="F7134" s="60" t="s">
        <v>150</v>
      </c>
      <c r="G7134" s="61">
        <v>0</v>
      </c>
      <c r="H7134" s="145"/>
      <c r="I7134" s="144">
        <v>0</v>
      </c>
      <c r="J7134" s="146">
        <f t="shared" si="88"/>
        <v>0</v>
      </c>
    </row>
    <row r="7135" spans="1:10" x14ac:dyDescent="0.3">
      <c r="A7135" s="60">
        <v>2013</v>
      </c>
      <c r="B7135" s="60" t="s">
        <v>9</v>
      </c>
      <c r="C7135" s="60" t="str">
        <f>VLOOKUP(B7135,lookup!A:C,3,FALSE)</f>
        <v>Non Metropolitan Fire Authorities</v>
      </c>
      <c r="D7135" s="60" t="str">
        <f>VLOOKUP(B7135,lookup!A:D,4,FALSE)</f>
        <v>E31000004</v>
      </c>
      <c r="E7135" s="60" t="s">
        <v>179</v>
      </c>
      <c r="F7135" s="60" t="s">
        <v>150</v>
      </c>
      <c r="G7135" s="61">
        <v>2</v>
      </c>
      <c r="H7135" s="145"/>
      <c r="I7135" s="144">
        <v>2</v>
      </c>
      <c r="J7135" s="146">
        <f t="shared" si="88"/>
        <v>0</v>
      </c>
    </row>
    <row r="7136" spans="1:10" x14ac:dyDescent="0.3">
      <c r="A7136" s="60">
        <v>2013</v>
      </c>
      <c r="B7136" s="60" t="s">
        <v>9</v>
      </c>
      <c r="C7136" s="60" t="str">
        <f>VLOOKUP(B7136,lookup!A:C,3,FALSE)</f>
        <v>Non Metropolitan Fire Authorities</v>
      </c>
      <c r="D7136" s="60" t="str">
        <f>VLOOKUP(B7136,lookup!A:D,4,FALSE)</f>
        <v>E31000004</v>
      </c>
      <c r="E7136" s="32" t="s">
        <v>1087</v>
      </c>
      <c r="F7136" s="60" t="s">
        <v>150</v>
      </c>
      <c r="G7136" s="61">
        <v>2</v>
      </c>
      <c r="H7136" s="145"/>
      <c r="I7136" s="144">
        <v>2</v>
      </c>
      <c r="J7136" s="146">
        <f t="shared" si="88"/>
        <v>0</v>
      </c>
    </row>
    <row r="7137" spans="1:10" x14ac:dyDescent="0.3">
      <c r="A7137" s="60">
        <v>2013</v>
      </c>
      <c r="B7137" s="60" t="s">
        <v>9</v>
      </c>
      <c r="C7137" s="60" t="str">
        <f>VLOOKUP(B7137,lookup!A:C,3,FALSE)</f>
        <v>Non Metropolitan Fire Authorities</v>
      </c>
      <c r="D7137" s="60" t="str">
        <f>VLOOKUP(B7137,lookup!A:D,4,FALSE)</f>
        <v>E31000004</v>
      </c>
      <c r="E7137" s="60" t="s">
        <v>176</v>
      </c>
      <c r="F7137" s="60" t="s">
        <v>150</v>
      </c>
      <c r="G7137" s="61">
        <v>14</v>
      </c>
      <c r="H7137" s="145"/>
      <c r="I7137" s="144">
        <v>14</v>
      </c>
      <c r="J7137" s="146">
        <f t="shared" si="88"/>
        <v>0</v>
      </c>
    </row>
    <row r="7138" spans="1:10" x14ac:dyDescent="0.3">
      <c r="A7138" s="60">
        <v>2013</v>
      </c>
      <c r="B7138" s="60" t="s">
        <v>12</v>
      </c>
      <c r="C7138" s="60" t="str">
        <f>VLOOKUP(B7138,lookup!A:C,3,FALSE)</f>
        <v>Non Metropolitan Fire Authorities</v>
      </c>
      <c r="D7138" s="60" t="str">
        <f>VLOOKUP(B7138,lookup!A:D,4,FALSE)</f>
        <v>E31000005</v>
      </c>
      <c r="E7138" s="60" t="s">
        <v>175</v>
      </c>
      <c r="F7138" s="60" t="s">
        <v>157</v>
      </c>
      <c r="G7138" s="61">
        <v>210</v>
      </c>
      <c r="H7138" s="145"/>
      <c r="I7138" s="144">
        <v>210</v>
      </c>
      <c r="J7138" s="146">
        <f t="shared" si="88"/>
        <v>0</v>
      </c>
    </row>
    <row r="7139" spans="1:10" x14ac:dyDescent="0.3">
      <c r="A7139" s="60">
        <v>2013</v>
      </c>
      <c r="B7139" s="60" t="s">
        <v>12</v>
      </c>
      <c r="C7139" s="60" t="str">
        <f>VLOOKUP(B7139,lookup!A:C,3,FALSE)</f>
        <v>Non Metropolitan Fire Authorities</v>
      </c>
      <c r="D7139" s="60" t="str">
        <f>VLOOKUP(B7139,lookup!A:D,4,FALSE)</f>
        <v>E31000005</v>
      </c>
      <c r="E7139" s="60" t="s">
        <v>177</v>
      </c>
      <c r="F7139" s="60" t="s">
        <v>157</v>
      </c>
      <c r="G7139" s="61">
        <v>5</v>
      </c>
      <c r="H7139" s="145"/>
      <c r="I7139" s="144">
        <v>5</v>
      </c>
      <c r="J7139" s="146">
        <f t="shared" si="88"/>
        <v>0</v>
      </c>
    </row>
    <row r="7140" spans="1:10" x14ac:dyDescent="0.3">
      <c r="A7140" s="60">
        <v>2013</v>
      </c>
      <c r="B7140" s="60" t="s">
        <v>12</v>
      </c>
      <c r="C7140" s="60" t="str">
        <f>VLOOKUP(B7140,lookup!A:C,3,FALSE)</f>
        <v>Non Metropolitan Fire Authorities</v>
      </c>
      <c r="D7140" s="60" t="str">
        <f>VLOOKUP(B7140,lookup!A:D,4,FALSE)</f>
        <v>E31000005</v>
      </c>
      <c r="E7140" s="60" t="s">
        <v>178</v>
      </c>
      <c r="F7140" s="60" t="s">
        <v>157</v>
      </c>
      <c r="G7140" s="61">
        <v>1</v>
      </c>
      <c r="H7140" s="145"/>
      <c r="I7140" s="144">
        <v>1</v>
      </c>
      <c r="J7140" s="146">
        <f t="shared" si="88"/>
        <v>0</v>
      </c>
    </row>
    <row r="7141" spans="1:10" x14ac:dyDescent="0.3">
      <c r="A7141" s="60">
        <v>2013</v>
      </c>
      <c r="B7141" s="60" t="s">
        <v>12</v>
      </c>
      <c r="C7141" s="60" t="str">
        <f>VLOOKUP(B7141,lookup!A:C,3,FALSE)</f>
        <v>Non Metropolitan Fire Authorities</v>
      </c>
      <c r="D7141" s="60" t="str">
        <f>VLOOKUP(B7141,lookup!A:D,4,FALSE)</f>
        <v>E31000005</v>
      </c>
      <c r="E7141" s="60" t="s">
        <v>179</v>
      </c>
      <c r="F7141" s="60" t="s">
        <v>157</v>
      </c>
      <c r="G7141" s="61">
        <v>0</v>
      </c>
      <c r="H7141" s="145"/>
      <c r="I7141" s="144">
        <v>0</v>
      </c>
      <c r="J7141" s="146">
        <f t="shared" si="88"/>
        <v>0</v>
      </c>
    </row>
    <row r="7142" spans="1:10" x14ac:dyDescent="0.3">
      <c r="A7142" s="60">
        <v>2013</v>
      </c>
      <c r="B7142" s="60" t="s">
        <v>12</v>
      </c>
      <c r="C7142" s="60" t="str">
        <f>VLOOKUP(B7142,lookup!A:C,3,FALSE)</f>
        <v>Non Metropolitan Fire Authorities</v>
      </c>
      <c r="D7142" s="60" t="str">
        <f>VLOOKUP(B7142,lookup!A:D,4,FALSE)</f>
        <v>E31000005</v>
      </c>
      <c r="E7142" s="32" t="s">
        <v>1087</v>
      </c>
      <c r="F7142" s="60" t="s">
        <v>157</v>
      </c>
      <c r="G7142" s="61">
        <v>0</v>
      </c>
      <c r="H7142" s="145"/>
      <c r="I7142" s="144">
        <v>0</v>
      </c>
      <c r="J7142" s="146">
        <f t="shared" si="88"/>
        <v>0</v>
      </c>
    </row>
    <row r="7143" spans="1:10" x14ac:dyDescent="0.3">
      <c r="A7143" s="60">
        <v>2013</v>
      </c>
      <c r="B7143" s="60" t="s">
        <v>12</v>
      </c>
      <c r="C7143" s="60" t="str">
        <f>VLOOKUP(B7143,lookup!A:C,3,FALSE)</f>
        <v>Non Metropolitan Fire Authorities</v>
      </c>
      <c r="D7143" s="60" t="str">
        <f>VLOOKUP(B7143,lookup!A:D,4,FALSE)</f>
        <v>E31000005</v>
      </c>
      <c r="E7143" s="60" t="s">
        <v>176</v>
      </c>
      <c r="F7143" s="60" t="s">
        <v>157</v>
      </c>
      <c r="G7143" s="61">
        <v>12</v>
      </c>
      <c r="H7143" s="145"/>
      <c r="I7143" s="144">
        <v>12</v>
      </c>
      <c r="J7143" s="146">
        <f t="shared" si="88"/>
        <v>0</v>
      </c>
    </row>
    <row r="7144" spans="1:10" x14ac:dyDescent="0.3">
      <c r="A7144" s="60">
        <v>2013</v>
      </c>
      <c r="B7144" s="60" t="s">
        <v>12</v>
      </c>
      <c r="C7144" s="60" t="str">
        <f>VLOOKUP(B7144,lookup!A:C,3,FALSE)</f>
        <v>Non Metropolitan Fire Authorities</v>
      </c>
      <c r="D7144" s="60" t="str">
        <f>VLOOKUP(B7144,lookup!A:D,4,FALSE)</f>
        <v>E31000005</v>
      </c>
      <c r="E7144" s="60" t="s">
        <v>175</v>
      </c>
      <c r="F7144" s="60" t="s">
        <v>158</v>
      </c>
      <c r="G7144" s="61">
        <v>294</v>
      </c>
      <c r="H7144" s="145"/>
      <c r="I7144" s="144">
        <v>294</v>
      </c>
      <c r="J7144" s="146">
        <f t="shared" si="88"/>
        <v>0</v>
      </c>
    </row>
    <row r="7145" spans="1:10" x14ac:dyDescent="0.3">
      <c r="A7145" s="60">
        <v>2013</v>
      </c>
      <c r="B7145" s="60" t="s">
        <v>12</v>
      </c>
      <c r="C7145" s="60" t="str">
        <f>VLOOKUP(B7145,lookup!A:C,3,FALSE)</f>
        <v>Non Metropolitan Fire Authorities</v>
      </c>
      <c r="D7145" s="60" t="str">
        <f>VLOOKUP(B7145,lookup!A:D,4,FALSE)</f>
        <v>E31000005</v>
      </c>
      <c r="E7145" s="60" t="s">
        <v>177</v>
      </c>
      <c r="F7145" s="60" t="s">
        <v>158</v>
      </c>
      <c r="G7145" s="61">
        <v>1</v>
      </c>
      <c r="H7145" s="145"/>
      <c r="I7145" s="144">
        <v>1</v>
      </c>
      <c r="J7145" s="146">
        <f t="shared" si="88"/>
        <v>0</v>
      </c>
    </row>
    <row r="7146" spans="1:10" x14ac:dyDescent="0.3">
      <c r="A7146" s="60">
        <v>2013</v>
      </c>
      <c r="B7146" s="60" t="s">
        <v>12</v>
      </c>
      <c r="C7146" s="60" t="str">
        <f>VLOOKUP(B7146,lookup!A:C,3,FALSE)</f>
        <v>Non Metropolitan Fire Authorities</v>
      </c>
      <c r="D7146" s="60" t="str">
        <f>VLOOKUP(B7146,lookup!A:D,4,FALSE)</f>
        <v>E31000005</v>
      </c>
      <c r="E7146" s="60" t="s">
        <v>178</v>
      </c>
      <c r="F7146" s="60" t="s">
        <v>158</v>
      </c>
      <c r="G7146" s="61">
        <v>2</v>
      </c>
      <c r="H7146" s="145"/>
      <c r="I7146" s="144">
        <v>2</v>
      </c>
      <c r="J7146" s="146">
        <f t="shared" si="88"/>
        <v>0</v>
      </c>
    </row>
    <row r="7147" spans="1:10" x14ac:dyDescent="0.3">
      <c r="A7147" s="60">
        <v>2013</v>
      </c>
      <c r="B7147" s="60" t="s">
        <v>12</v>
      </c>
      <c r="C7147" s="60" t="str">
        <f>VLOOKUP(B7147,lookup!A:C,3,FALSE)</f>
        <v>Non Metropolitan Fire Authorities</v>
      </c>
      <c r="D7147" s="60" t="str">
        <f>VLOOKUP(B7147,lookup!A:D,4,FALSE)</f>
        <v>E31000005</v>
      </c>
      <c r="E7147" s="60" t="s">
        <v>179</v>
      </c>
      <c r="F7147" s="60" t="s">
        <v>158</v>
      </c>
      <c r="G7147" s="61">
        <v>0</v>
      </c>
      <c r="H7147" s="145"/>
      <c r="I7147" s="144">
        <v>0</v>
      </c>
      <c r="J7147" s="146">
        <f t="shared" si="88"/>
        <v>0</v>
      </c>
    </row>
    <row r="7148" spans="1:10" x14ac:dyDescent="0.3">
      <c r="A7148" s="60">
        <v>2013</v>
      </c>
      <c r="B7148" s="60" t="s">
        <v>12</v>
      </c>
      <c r="C7148" s="60" t="str">
        <f>VLOOKUP(B7148,lookup!A:C,3,FALSE)</f>
        <v>Non Metropolitan Fire Authorities</v>
      </c>
      <c r="D7148" s="60" t="str">
        <f>VLOOKUP(B7148,lookup!A:D,4,FALSE)</f>
        <v>E31000005</v>
      </c>
      <c r="E7148" s="32" t="s">
        <v>1087</v>
      </c>
      <c r="F7148" s="60" t="s">
        <v>158</v>
      </c>
      <c r="G7148" s="61">
        <v>2</v>
      </c>
      <c r="H7148" s="145"/>
      <c r="I7148" s="144">
        <v>2</v>
      </c>
      <c r="J7148" s="146">
        <f t="shared" si="88"/>
        <v>0</v>
      </c>
    </row>
    <row r="7149" spans="1:10" x14ac:dyDescent="0.3">
      <c r="A7149" s="60">
        <v>2013</v>
      </c>
      <c r="B7149" s="60" t="s">
        <v>12</v>
      </c>
      <c r="C7149" s="60" t="str">
        <f>VLOOKUP(B7149,lookup!A:C,3,FALSE)</f>
        <v>Non Metropolitan Fire Authorities</v>
      </c>
      <c r="D7149" s="60" t="str">
        <f>VLOOKUP(B7149,lookup!A:D,4,FALSE)</f>
        <v>E31000005</v>
      </c>
      <c r="E7149" s="60" t="s">
        <v>176</v>
      </c>
      <c r="F7149" s="60" t="s">
        <v>158</v>
      </c>
      <c r="G7149" s="61">
        <v>24</v>
      </c>
      <c r="H7149" s="145"/>
      <c r="I7149" s="144">
        <v>24</v>
      </c>
      <c r="J7149" s="146">
        <f t="shared" si="88"/>
        <v>0</v>
      </c>
    </row>
    <row r="7150" spans="1:10" x14ac:dyDescent="0.3">
      <c r="A7150" s="60">
        <v>2013</v>
      </c>
      <c r="B7150" s="60" t="s">
        <v>12</v>
      </c>
      <c r="C7150" s="60" t="str">
        <f>VLOOKUP(B7150,lookup!A:C,3,FALSE)</f>
        <v>Non Metropolitan Fire Authorities</v>
      </c>
      <c r="D7150" s="60" t="str">
        <f>VLOOKUP(B7150,lookup!A:D,4,FALSE)</f>
        <v>E31000005</v>
      </c>
      <c r="E7150" s="60" t="s">
        <v>175</v>
      </c>
      <c r="F7150" s="60" t="s">
        <v>149</v>
      </c>
      <c r="G7150" s="61">
        <v>35</v>
      </c>
      <c r="H7150" s="145"/>
      <c r="I7150" s="144">
        <v>35</v>
      </c>
      <c r="J7150" s="146">
        <f t="shared" si="88"/>
        <v>0</v>
      </c>
    </row>
    <row r="7151" spans="1:10" x14ac:dyDescent="0.3">
      <c r="A7151" s="60">
        <v>2013</v>
      </c>
      <c r="B7151" s="60" t="s">
        <v>12</v>
      </c>
      <c r="C7151" s="60" t="str">
        <f>VLOOKUP(B7151,lookup!A:C,3,FALSE)</f>
        <v>Non Metropolitan Fire Authorities</v>
      </c>
      <c r="D7151" s="60" t="str">
        <f>VLOOKUP(B7151,lookup!A:D,4,FALSE)</f>
        <v>E31000005</v>
      </c>
      <c r="E7151" s="60" t="s">
        <v>177</v>
      </c>
      <c r="F7151" s="60" t="s">
        <v>149</v>
      </c>
      <c r="G7151" s="61">
        <v>0</v>
      </c>
      <c r="H7151" s="145"/>
      <c r="I7151" s="144">
        <v>0</v>
      </c>
      <c r="J7151" s="146">
        <f t="shared" si="88"/>
        <v>0</v>
      </c>
    </row>
    <row r="7152" spans="1:10" x14ac:dyDescent="0.3">
      <c r="A7152" s="60">
        <v>2013</v>
      </c>
      <c r="B7152" s="60" t="s">
        <v>12</v>
      </c>
      <c r="C7152" s="60" t="str">
        <f>VLOOKUP(B7152,lookup!A:C,3,FALSE)</f>
        <v>Non Metropolitan Fire Authorities</v>
      </c>
      <c r="D7152" s="60" t="str">
        <f>VLOOKUP(B7152,lookup!A:D,4,FALSE)</f>
        <v>E31000005</v>
      </c>
      <c r="E7152" s="60" t="s">
        <v>178</v>
      </c>
      <c r="F7152" s="60" t="s">
        <v>149</v>
      </c>
      <c r="G7152" s="61">
        <v>0</v>
      </c>
      <c r="H7152" s="145"/>
      <c r="I7152" s="144">
        <v>0</v>
      </c>
      <c r="J7152" s="146">
        <f t="shared" si="88"/>
        <v>0</v>
      </c>
    </row>
    <row r="7153" spans="1:10" x14ac:dyDescent="0.3">
      <c r="A7153" s="60">
        <v>2013</v>
      </c>
      <c r="B7153" s="60" t="s">
        <v>12</v>
      </c>
      <c r="C7153" s="60" t="str">
        <f>VLOOKUP(B7153,lookup!A:C,3,FALSE)</f>
        <v>Non Metropolitan Fire Authorities</v>
      </c>
      <c r="D7153" s="60" t="str">
        <f>VLOOKUP(B7153,lookup!A:D,4,FALSE)</f>
        <v>E31000005</v>
      </c>
      <c r="E7153" s="60" t="s">
        <v>179</v>
      </c>
      <c r="F7153" s="60" t="s">
        <v>149</v>
      </c>
      <c r="G7153" s="61">
        <v>0</v>
      </c>
      <c r="H7153" s="145"/>
      <c r="I7153" s="144">
        <v>0</v>
      </c>
      <c r="J7153" s="146">
        <f t="shared" si="88"/>
        <v>0</v>
      </c>
    </row>
    <row r="7154" spans="1:10" x14ac:dyDescent="0.3">
      <c r="A7154" s="60">
        <v>2013</v>
      </c>
      <c r="B7154" s="60" t="s">
        <v>12</v>
      </c>
      <c r="C7154" s="60" t="str">
        <f>VLOOKUP(B7154,lookup!A:C,3,FALSE)</f>
        <v>Non Metropolitan Fire Authorities</v>
      </c>
      <c r="D7154" s="60" t="str">
        <f>VLOOKUP(B7154,lookup!A:D,4,FALSE)</f>
        <v>E31000005</v>
      </c>
      <c r="E7154" s="32" t="s">
        <v>1087</v>
      </c>
      <c r="F7154" s="60" t="s">
        <v>149</v>
      </c>
      <c r="G7154" s="61">
        <v>0</v>
      </c>
      <c r="H7154" s="145"/>
      <c r="I7154" s="144">
        <v>0</v>
      </c>
      <c r="J7154" s="146">
        <f t="shared" si="88"/>
        <v>0</v>
      </c>
    </row>
    <row r="7155" spans="1:10" x14ac:dyDescent="0.3">
      <c r="A7155" s="60">
        <v>2013</v>
      </c>
      <c r="B7155" s="60" t="s">
        <v>12</v>
      </c>
      <c r="C7155" s="60" t="str">
        <f>VLOOKUP(B7155,lookup!A:C,3,FALSE)</f>
        <v>Non Metropolitan Fire Authorities</v>
      </c>
      <c r="D7155" s="60" t="str">
        <f>VLOOKUP(B7155,lookup!A:D,4,FALSE)</f>
        <v>E31000005</v>
      </c>
      <c r="E7155" s="60" t="s">
        <v>176</v>
      </c>
      <c r="F7155" s="60" t="s">
        <v>149</v>
      </c>
      <c r="G7155" s="61">
        <v>8</v>
      </c>
      <c r="H7155" s="145"/>
      <c r="I7155" s="144">
        <v>8</v>
      </c>
      <c r="J7155" s="146">
        <f t="shared" si="88"/>
        <v>0</v>
      </c>
    </row>
    <row r="7156" spans="1:10" x14ac:dyDescent="0.3">
      <c r="A7156" s="60">
        <v>2013</v>
      </c>
      <c r="B7156" s="60" t="s">
        <v>12</v>
      </c>
      <c r="C7156" s="60" t="str">
        <f>VLOOKUP(B7156,lookup!A:C,3,FALSE)</f>
        <v>Non Metropolitan Fire Authorities</v>
      </c>
      <c r="D7156" s="60" t="str">
        <f>VLOOKUP(B7156,lookup!A:D,4,FALSE)</f>
        <v>E31000005</v>
      </c>
      <c r="E7156" s="60" t="s">
        <v>175</v>
      </c>
      <c r="F7156" s="60" t="s">
        <v>150</v>
      </c>
      <c r="G7156" s="61">
        <v>97</v>
      </c>
      <c r="H7156" s="145"/>
      <c r="I7156" s="144">
        <v>97</v>
      </c>
      <c r="J7156" s="146">
        <f t="shared" si="88"/>
        <v>0</v>
      </c>
    </row>
    <row r="7157" spans="1:10" x14ac:dyDescent="0.3">
      <c r="A7157" s="60">
        <v>2013</v>
      </c>
      <c r="B7157" s="60" t="s">
        <v>12</v>
      </c>
      <c r="C7157" s="60" t="str">
        <f>VLOOKUP(B7157,lookup!A:C,3,FALSE)</f>
        <v>Non Metropolitan Fire Authorities</v>
      </c>
      <c r="D7157" s="60" t="str">
        <f>VLOOKUP(B7157,lookup!A:D,4,FALSE)</f>
        <v>E31000005</v>
      </c>
      <c r="E7157" s="60" t="s">
        <v>177</v>
      </c>
      <c r="F7157" s="60" t="s">
        <v>150</v>
      </c>
      <c r="G7157" s="61">
        <v>1</v>
      </c>
      <c r="H7157" s="145"/>
      <c r="I7157" s="144">
        <v>1</v>
      </c>
      <c r="J7157" s="146">
        <f t="shared" si="88"/>
        <v>0</v>
      </c>
    </row>
    <row r="7158" spans="1:10" x14ac:dyDescent="0.3">
      <c r="A7158" s="60">
        <v>2013</v>
      </c>
      <c r="B7158" s="60" t="s">
        <v>12</v>
      </c>
      <c r="C7158" s="60" t="str">
        <f>VLOOKUP(B7158,lookup!A:C,3,FALSE)</f>
        <v>Non Metropolitan Fire Authorities</v>
      </c>
      <c r="D7158" s="60" t="str">
        <f>VLOOKUP(B7158,lookup!A:D,4,FALSE)</f>
        <v>E31000005</v>
      </c>
      <c r="E7158" s="60" t="s">
        <v>178</v>
      </c>
      <c r="F7158" s="60" t="s">
        <v>150</v>
      </c>
      <c r="G7158" s="61">
        <v>3</v>
      </c>
      <c r="H7158" s="145"/>
      <c r="I7158" s="144">
        <v>3</v>
      </c>
      <c r="J7158" s="146">
        <f t="shared" si="88"/>
        <v>0</v>
      </c>
    </row>
    <row r="7159" spans="1:10" x14ac:dyDescent="0.3">
      <c r="A7159" s="60">
        <v>2013</v>
      </c>
      <c r="B7159" s="60" t="s">
        <v>12</v>
      </c>
      <c r="C7159" s="60" t="str">
        <f>VLOOKUP(B7159,lookup!A:C,3,FALSE)</f>
        <v>Non Metropolitan Fire Authorities</v>
      </c>
      <c r="D7159" s="60" t="str">
        <f>VLOOKUP(B7159,lookup!A:D,4,FALSE)</f>
        <v>E31000005</v>
      </c>
      <c r="E7159" s="60" t="s">
        <v>179</v>
      </c>
      <c r="F7159" s="60" t="s">
        <v>150</v>
      </c>
      <c r="G7159" s="61">
        <v>0</v>
      </c>
      <c r="H7159" s="145"/>
      <c r="I7159" s="144">
        <v>0</v>
      </c>
      <c r="J7159" s="146">
        <f t="shared" si="88"/>
        <v>0</v>
      </c>
    </row>
    <row r="7160" spans="1:10" x14ac:dyDescent="0.3">
      <c r="A7160" s="60">
        <v>2013</v>
      </c>
      <c r="B7160" s="60" t="s">
        <v>12</v>
      </c>
      <c r="C7160" s="60" t="str">
        <f>VLOOKUP(B7160,lookup!A:C,3,FALSE)</f>
        <v>Non Metropolitan Fire Authorities</v>
      </c>
      <c r="D7160" s="60" t="str">
        <f>VLOOKUP(B7160,lookup!A:D,4,FALSE)</f>
        <v>E31000005</v>
      </c>
      <c r="E7160" s="32" t="s">
        <v>1087</v>
      </c>
      <c r="F7160" s="60" t="s">
        <v>150</v>
      </c>
      <c r="G7160" s="61">
        <v>0</v>
      </c>
      <c r="H7160" s="145"/>
      <c r="I7160" s="144">
        <v>0</v>
      </c>
      <c r="J7160" s="146">
        <f t="shared" si="88"/>
        <v>0</v>
      </c>
    </row>
    <row r="7161" spans="1:10" x14ac:dyDescent="0.3">
      <c r="A7161" s="60">
        <v>2013</v>
      </c>
      <c r="B7161" s="60" t="s">
        <v>12</v>
      </c>
      <c r="C7161" s="60" t="str">
        <f>VLOOKUP(B7161,lookup!A:C,3,FALSE)</f>
        <v>Non Metropolitan Fire Authorities</v>
      </c>
      <c r="D7161" s="60" t="str">
        <f>VLOOKUP(B7161,lookup!A:D,4,FALSE)</f>
        <v>E31000005</v>
      </c>
      <c r="E7161" s="60" t="s">
        <v>176</v>
      </c>
      <c r="F7161" s="60" t="s">
        <v>150</v>
      </c>
      <c r="G7161" s="61">
        <v>26</v>
      </c>
      <c r="H7161" s="145"/>
      <c r="I7161" s="144">
        <v>26</v>
      </c>
      <c r="J7161" s="146">
        <f t="shared" si="88"/>
        <v>0</v>
      </c>
    </row>
    <row r="7162" spans="1:10" x14ac:dyDescent="0.3">
      <c r="A7162" s="60">
        <v>2013</v>
      </c>
      <c r="B7162" s="60" t="s">
        <v>15</v>
      </c>
      <c r="C7162" s="60" t="str">
        <f>VLOOKUP(B7162,lookup!A:C,3,FALSE)</f>
        <v>Non Metropolitan Fire Authorities</v>
      </c>
      <c r="D7162" s="60" t="str">
        <f>VLOOKUP(B7162,lookup!A:D,4,FALSE)</f>
        <v>E31000006</v>
      </c>
      <c r="E7162" s="60" t="s">
        <v>175</v>
      </c>
      <c r="F7162" s="60" t="s">
        <v>157</v>
      </c>
      <c r="G7162" s="61">
        <v>465</v>
      </c>
      <c r="H7162" s="145"/>
      <c r="I7162" s="144">
        <v>465</v>
      </c>
      <c r="J7162" s="146">
        <f t="shared" si="88"/>
        <v>0</v>
      </c>
    </row>
    <row r="7163" spans="1:10" x14ac:dyDescent="0.3">
      <c r="A7163" s="60">
        <v>2013</v>
      </c>
      <c r="B7163" s="60" t="s">
        <v>15</v>
      </c>
      <c r="C7163" s="60" t="str">
        <f>VLOOKUP(B7163,lookup!A:C,3,FALSE)</f>
        <v>Non Metropolitan Fire Authorities</v>
      </c>
      <c r="D7163" s="60" t="str">
        <f>VLOOKUP(B7163,lookup!A:D,4,FALSE)</f>
        <v>E31000006</v>
      </c>
      <c r="E7163" s="60" t="s">
        <v>177</v>
      </c>
      <c r="F7163" s="60" t="s">
        <v>157</v>
      </c>
      <c r="G7163" s="61">
        <v>6</v>
      </c>
      <c r="H7163" s="145"/>
      <c r="I7163" s="144">
        <v>6</v>
      </c>
      <c r="J7163" s="146">
        <f t="shared" si="88"/>
        <v>0</v>
      </c>
    </row>
    <row r="7164" spans="1:10" x14ac:dyDescent="0.3">
      <c r="A7164" s="60">
        <v>2013</v>
      </c>
      <c r="B7164" s="60" t="s">
        <v>15</v>
      </c>
      <c r="C7164" s="60" t="str">
        <f>VLOOKUP(B7164,lookup!A:C,3,FALSE)</f>
        <v>Non Metropolitan Fire Authorities</v>
      </c>
      <c r="D7164" s="60" t="str">
        <f>VLOOKUP(B7164,lookup!A:D,4,FALSE)</f>
        <v>E31000006</v>
      </c>
      <c r="E7164" s="60" t="s">
        <v>178</v>
      </c>
      <c r="F7164" s="60" t="s">
        <v>157</v>
      </c>
      <c r="G7164" s="61">
        <v>1</v>
      </c>
      <c r="H7164" s="145"/>
      <c r="I7164" s="144">
        <v>1</v>
      </c>
      <c r="J7164" s="146">
        <f t="shared" si="88"/>
        <v>0</v>
      </c>
    </row>
    <row r="7165" spans="1:10" x14ac:dyDescent="0.3">
      <c r="A7165" s="60">
        <v>2013</v>
      </c>
      <c r="B7165" s="60" t="s">
        <v>15</v>
      </c>
      <c r="C7165" s="60" t="str">
        <f>VLOOKUP(B7165,lookup!A:C,3,FALSE)</f>
        <v>Non Metropolitan Fire Authorities</v>
      </c>
      <c r="D7165" s="60" t="str">
        <f>VLOOKUP(B7165,lookup!A:D,4,FALSE)</f>
        <v>E31000006</v>
      </c>
      <c r="E7165" s="60" t="s">
        <v>179</v>
      </c>
      <c r="F7165" s="60" t="s">
        <v>157</v>
      </c>
      <c r="G7165" s="61">
        <v>1</v>
      </c>
      <c r="H7165" s="145"/>
      <c r="I7165" s="144">
        <v>1</v>
      </c>
      <c r="J7165" s="146">
        <f t="shared" si="88"/>
        <v>0</v>
      </c>
    </row>
    <row r="7166" spans="1:10" x14ac:dyDescent="0.3">
      <c r="A7166" s="60">
        <v>2013</v>
      </c>
      <c r="B7166" s="60" t="s">
        <v>15</v>
      </c>
      <c r="C7166" s="60" t="str">
        <f>VLOOKUP(B7166,lookup!A:C,3,FALSE)</f>
        <v>Non Metropolitan Fire Authorities</v>
      </c>
      <c r="D7166" s="60" t="str">
        <f>VLOOKUP(B7166,lookup!A:D,4,FALSE)</f>
        <v>E31000006</v>
      </c>
      <c r="E7166" s="32" t="s">
        <v>1087</v>
      </c>
      <c r="F7166" s="60" t="s">
        <v>157</v>
      </c>
      <c r="G7166" s="61">
        <v>1</v>
      </c>
      <c r="H7166" s="145"/>
      <c r="I7166" s="144">
        <v>1</v>
      </c>
      <c r="J7166" s="146">
        <f t="shared" si="88"/>
        <v>0</v>
      </c>
    </row>
    <row r="7167" spans="1:10" x14ac:dyDescent="0.3">
      <c r="A7167" s="60">
        <v>2013</v>
      </c>
      <c r="B7167" s="60" t="s">
        <v>15</v>
      </c>
      <c r="C7167" s="60" t="str">
        <f>VLOOKUP(B7167,lookup!A:C,3,FALSE)</f>
        <v>Non Metropolitan Fire Authorities</v>
      </c>
      <c r="D7167" s="60" t="str">
        <f>VLOOKUP(B7167,lookup!A:D,4,FALSE)</f>
        <v>E31000006</v>
      </c>
      <c r="E7167" s="60" t="s">
        <v>176</v>
      </c>
      <c r="F7167" s="60" t="s">
        <v>157</v>
      </c>
      <c r="G7167" s="61">
        <v>7</v>
      </c>
      <c r="H7167" s="145"/>
      <c r="I7167" s="144">
        <v>7</v>
      </c>
      <c r="J7167" s="146">
        <f t="shared" si="88"/>
        <v>0</v>
      </c>
    </row>
    <row r="7168" spans="1:10" x14ac:dyDescent="0.3">
      <c r="A7168" s="60">
        <v>2013</v>
      </c>
      <c r="B7168" s="60" t="s">
        <v>15</v>
      </c>
      <c r="C7168" s="60" t="str">
        <f>VLOOKUP(B7168,lookup!A:C,3,FALSE)</f>
        <v>Non Metropolitan Fire Authorities</v>
      </c>
      <c r="D7168" s="60" t="str">
        <f>VLOOKUP(B7168,lookup!A:D,4,FALSE)</f>
        <v>E31000006</v>
      </c>
      <c r="E7168" s="60" t="s">
        <v>175</v>
      </c>
      <c r="F7168" s="60" t="s">
        <v>158</v>
      </c>
      <c r="G7168" s="61">
        <v>214</v>
      </c>
      <c r="H7168" s="145"/>
      <c r="I7168" s="144">
        <v>214</v>
      </c>
      <c r="J7168" s="146">
        <f t="shared" si="88"/>
        <v>0</v>
      </c>
    </row>
    <row r="7169" spans="1:10" x14ac:dyDescent="0.3">
      <c r="A7169" s="60">
        <v>2013</v>
      </c>
      <c r="B7169" s="60" t="s">
        <v>15</v>
      </c>
      <c r="C7169" s="60" t="str">
        <f>VLOOKUP(B7169,lookup!A:C,3,FALSE)</f>
        <v>Non Metropolitan Fire Authorities</v>
      </c>
      <c r="D7169" s="60" t="str">
        <f>VLOOKUP(B7169,lookup!A:D,4,FALSE)</f>
        <v>E31000006</v>
      </c>
      <c r="E7169" s="60" t="s">
        <v>177</v>
      </c>
      <c r="F7169" s="60" t="s">
        <v>158</v>
      </c>
      <c r="G7169" s="61">
        <v>1</v>
      </c>
      <c r="H7169" s="145"/>
      <c r="I7169" s="144">
        <v>1</v>
      </c>
      <c r="J7169" s="146">
        <f t="shared" si="88"/>
        <v>0</v>
      </c>
    </row>
    <row r="7170" spans="1:10" x14ac:dyDescent="0.3">
      <c r="A7170" s="60">
        <v>2013</v>
      </c>
      <c r="B7170" s="60" t="s">
        <v>15</v>
      </c>
      <c r="C7170" s="60" t="str">
        <f>VLOOKUP(B7170,lookup!A:C,3,FALSE)</f>
        <v>Non Metropolitan Fire Authorities</v>
      </c>
      <c r="D7170" s="60" t="str">
        <f>VLOOKUP(B7170,lookup!A:D,4,FALSE)</f>
        <v>E31000006</v>
      </c>
      <c r="E7170" s="60" t="s">
        <v>178</v>
      </c>
      <c r="F7170" s="60" t="s">
        <v>158</v>
      </c>
      <c r="G7170" s="61">
        <v>1</v>
      </c>
      <c r="H7170" s="145"/>
      <c r="I7170" s="144">
        <v>1</v>
      </c>
      <c r="J7170" s="146">
        <f t="shared" si="88"/>
        <v>0</v>
      </c>
    </row>
    <row r="7171" spans="1:10" x14ac:dyDescent="0.3">
      <c r="A7171" s="60">
        <v>2013</v>
      </c>
      <c r="B7171" s="60" t="s">
        <v>15</v>
      </c>
      <c r="C7171" s="60" t="str">
        <f>VLOOKUP(B7171,lookup!A:C,3,FALSE)</f>
        <v>Non Metropolitan Fire Authorities</v>
      </c>
      <c r="D7171" s="60" t="str">
        <f>VLOOKUP(B7171,lookup!A:D,4,FALSE)</f>
        <v>E31000006</v>
      </c>
      <c r="E7171" s="60" t="s">
        <v>179</v>
      </c>
      <c r="F7171" s="60" t="s">
        <v>158</v>
      </c>
      <c r="G7171" s="61">
        <v>1</v>
      </c>
      <c r="H7171" s="145"/>
      <c r="I7171" s="144">
        <v>1</v>
      </c>
      <c r="J7171" s="146">
        <f t="shared" ref="J7171:J7234" si="89">G7171-I7171</f>
        <v>0</v>
      </c>
    </row>
    <row r="7172" spans="1:10" x14ac:dyDescent="0.3">
      <c r="A7172" s="60">
        <v>2013</v>
      </c>
      <c r="B7172" s="60" t="s">
        <v>15</v>
      </c>
      <c r="C7172" s="60" t="str">
        <f>VLOOKUP(B7172,lookup!A:C,3,FALSE)</f>
        <v>Non Metropolitan Fire Authorities</v>
      </c>
      <c r="D7172" s="60" t="str">
        <f>VLOOKUP(B7172,lookup!A:D,4,FALSE)</f>
        <v>E31000006</v>
      </c>
      <c r="E7172" s="32" t="s">
        <v>1087</v>
      </c>
      <c r="F7172" s="60" t="s">
        <v>158</v>
      </c>
      <c r="G7172" s="61">
        <v>1</v>
      </c>
      <c r="H7172" s="145"/>
      <c r="I7172" s="144">
        <v>1</v>
      </c>
      <c r="J7172" s="146">
        <f t="shared" si="89"/>
        <v>0</v>
      </c>
    </row>
    <row r="7173" spans="1:10" x14ac:dyDescent="0.3">
      <c r="A7173" s="60">
        <v>2013</v>
      </c>
      <c r="B7173" s="60" t="s">
        <v>15</v>
      </c>
      <c r="C7173" s="60" t="str">
        <f>VLOOKUP(B7173,lookup!A:C,3,FALSE)</f>
        <v>Non Metropolitan Fire Authorities</v>
      </c>
      <c r="D7173" s="60" t="str">
        <f>VLOOKUP(B7173,lookup!A:D,4,FALSE)</f>
        <v>E31000006</v>
      </c>
      <c r="E7173" s="60" t="s">
        <v>176</v>
      </c>
      <c r="F7173" s="60" t="s">
        <v>158</v>
      </c>
      <c r="G7173" s="61">
        <v>4</v>
      </c>
      <c r="H7173" s="145"/>
      <c r="I7173" s="144">
        <v>4</v>
      </c>
      <c r="J7173" s="146">
        <f t="shared" si="89"/>
        <v>0</v>
      </c>
    </row>
    <row r="7174" spans="1:10" x14ac:dyDescent="0.3">
      <c r="A7174" s="60">
        <v>2013</v>
      </c>
      <c r="B7174" s="60" t="s">
        <v>15</v>
      </c>
      <c r="C7174" s="60" t="str">
        <f>VLOOKUP(B7174,lookup!A:C,3,FALSE)</f>
        <v>Non Metropolitan Fire Authorities</v>
      </c>
      <c r="D7174" s="60" t="str">
        <f>VLOOKUP(B7174,lookup!A:D,4,FALSE)</f>
        <v>E31000006</v>
      </c>
      <c r="E7174" s="60" t="s">
        <v>175</v>
      </c>
      <c r="F7174" s="60" t="s">
        <v>149</v>
      </c>
      <c r="G7174" s="61">
        <v>26</v>
      </c>
      <c r="H7174" s="145"/>
      <c r="I7174" s="144">
        <v>26</v>
      </c>
      <c r="J7174" s="146">
        <f t="shared" si="89"/>
        <v>0</v>
      </c>
    </row>
    <row r="7175" spans="1:10" x14ac:dyDescent="0.3">
      <c r="A7175" s="60">
        <v>2013</v>
      </c>
      <c r="B7175" s="60" t="s">
        <v>15</v>
      </c>
      <c r="C7175" s="60" t="str">
        <f>VLOOKUP(B7175,lookup!A:C,3,FALSE)</f>
        <v>Non Metropolitan Fire Authorities</v>
      </c>
      <c r="D7175" s="60" t="str">
        <f>VLOOKUP(B7175,lookup!A:D,4,FALSE)</f>
        <v>E31000006</v>
      </c>
      <c r="E7175" s="60" t="s">
        <v>177</v>
      </c>
      <c r="F7175" s="60" t="s">
        <v>149</v>
      </c>
      <c r="G7175" s="61">
        <v>0</v>
      </c>
      <c r="H7175" s="145"/>
      <c r="I7175" s="144">
        <v>0</v>
      </c>
      <c r="J7175" s="146">
        <f t="shared" si="89"/>
        <v>0</v>
      </c>
    </row>
    <row r="7176" spans="1:10" x14ac:dyDescent="0.3">
      <c r="A7176" s="60">
        <v>2013</v>
      </c>
      <c r="B7176" s="60" t="s">
        <v>15</v>
      </c>
      <c r="C7176" s="60" t="str">
        <f>VLOOKUP(B7176,lookup!A:C,3,FALSE)</f>
        <v>Non Metropolitan Fire Authorities</v>
      </c>
      <c r="D7176" s="60" t="str">
        <f>VLOOKUP(B7176,lookup!A:D,4,FALSE)</f>
        <v>E31000006</v>
      </c>
      <c r="E7176" s="60" t="s">
        <v>178</v>
      </c>
      <c r="F7176" s="60" t="s">
        <v>149</v>
      </c>
      <c r="G7176" s="61">
        <v>0</v>
      </c>
      <c r="H7176" s="145"/>
      <c r="I7176" s="144">
        <v>0</v>
      </c>
      <c r="J7176" s="146">
        <f t="shared" si="89"/>
        <v>0</v>
      </c>
    </row>
    <row r="7177" spans="1:10" x14ac:dyDescent="0.3">
      <c r="A7177" s="60">
        <v>2013</v>
      </c>
      <c r="B7177" s="60" t="s">
        <v>15</v>
      </c>
      <c r="C7177" s="60" t="str">
        <f>VLOOKUP(B7177,lookup!A:C,3,FALSE)</f>
        <v>Non Metropolitan Fire Authorities</v>
      </c>
      <c r="D7177" s="60" t="str">
        <f>VLOOKUP(B7177,lookup!A:D,4,FALSE)</f>
        <v>E31000006</v>
      </c>
      <c r="E7177" s="60" t="s">
        <v>179</v>
      </c>
      <c r="F7177" s="60" t="s">
        <v>149</v>
      </c>
      <c r="G7177" s="61">
        <v>0</v>
      </c>
      <c r="H7177" s="145"/>
      <c r="I7177" s="144">
        <v>0</v>
      </c>
      <c r="J7177" s="146">
        <f t="shared" si="89"/>
        <v>0</v>
      </c>
    </row>
    <row r="7178" spans="1:10" x14ac:dyDescent="0.3">
      <c r="A7178" s="60">
        <v>2013</v>
      </c>
      <c r="B7178" s="60" t="s">
        <v>15</v>
      </c>
      <c r="C7178" s="60" t="str">
        <f>VLOOKUP(B7178,lookup!A:C,3,FALSE)</f>
        <v>Non Metropolitan Fire Authorities</v>
      </c>
      <c r="D7178" s="60" t="str">
        <f>VLOOKUP(B7178,lookup!A:D,4,FALSE)</f>
        <v>E31000006</v>
      </c>
      <c r="E7178" s="32" t="s">
        <v>1087</v>
      </c>
      <c r="F7178" s="60" t="s">
        <v>149</v>
      </c>
      <c r="G7178" s="61">
        <v>0</v>
      </c>
      <c r="H7178" s="145"/>
      <c r="I7178" s="144">
        <v>0</v>
      </c>
      <c r="J7178" s="146">
        <f t="shared" si="89"/>
        <v>0</v>
      </c>
    </row>
    <row r="7179" spans="1:10" x14ac:dyDescent="0.3">
      <c r="A7179" s="60">
        <v>2013</v>
      </c>
      <c r="B7179" s="60" t="s">
        <v>15</v>
      </c>
      <c r="C7179" s="60" t="str">
        <f>VLOOKUP(B7179,lookup!A:C,3,FALSE)</f>
        <v>Non Metropolitan Fire Authorities</v>
      </c>
      <c r="D7179" s="60" t="str">
        <f>VLOOKUP(B7179,lookup!A:D,4,FALSE)</f>
        <v>E31000006</v>
      </c>
      <c r="E7179" s="60" t="s">
        <v>176</v>
      </c>
      <c r="F7179" s="60" t="s">
        <v>149</v>
      </c>
      <c r="G7179" s="61">
        <v>0</v>
      </c>
      <c r="H7179" s="145"/>
      <c r="I7179" s="144">
        <v>0</v>
      </c>
      <c r="J7179" s="146">
        <f t="shared" si="89"/>
        <v>0</v>
      </c>
    </row>
    <row r="7180" spans="1:10" x14ac:dyDescent="0.3">
      <c r="A7180" s="60">
        <v>2013</v>
      </c>
      <c r="B7180" s="60" t="s">
        <v>15</v>
      </c>
      <c r="C7180" s="60" t="str">
        <f>VLOOKUP(B7180,lookup!A:C,3,FALSE)</f>
        <v>Non Metropolitan Fire Authorities</v>
      </c>
      <c r="D7180" s="60" t="str">
        <f>VLOOKUP(B7180,lookup!A:D,4,FALSE)</f>
        <v>E31000006</v>
      </c>
      <c r="E7180" s="60" t="s">
        <v>175</v>
      </c>
      <c r="F7180" s="60" t="s">
        <v>150</v>
      </c>
      <c r="G7180" s="61">
        <v>220</v>
      </c>
      <c r="H7180" s="145"/>
      <c r="I7180" s="144">
        <v>220</v>
      </c>
      <c r="J7180" s="146">
        <f t="shared" si="89"/>
        <v>0</v>
      </c>
    </row>
    <row r="7181" spans="1:10" x14ac:dyDescent="0.3">
      <c r="A7181" s="60">
        <v>2013</v>
      </c>
      <c r="B7181" s="60" t="s">
        <v>15</v>
      </c>
      <c r="C7181" s="60" t="str">
        <f>VLOOKUP(B7181,lookup!A:C,3,FALSE)</f>
        <v>Non Metropolitan Fire Authorities</v>
      </c>
      <c r="D7181" s="60" t="str">
        <f>VLOOKUP(B7181,lookup!A:D,4,FALSE)</f>
        <v>E31000006</v>
      </c>
      <c r="E7181" s="60" t="s">
        <v>177</v>
      </c>
      <c r="F7181" s="60" t="s">
        <v>150</v>
      </c>
      <c r="G7181" s="61">
        <v>1</v>
      </c>
      <c r="H7181" s="145"/>
      <c r="I7181" s="144">
        <v>1</v>
      </c>
      <c r="J7181" s="146">
        <f t="shared" si="89"/>
        <v>0</v>
      </c>
    </row>
    <row r="7182" spans="1:10" x14ac:dyDescent="0.3">
      <c r="A7182" s="60">
        <v>2013</v>
      </c>
      <c r="B7182" s="60" t="s">
        <v>15</v>
      </c>
      <c r="C7182" s="60" t="str">
        <f>VLOOKUP(B7182,lookup!A:C,3,FALSE)</f>
        <v>Non Metropolitan Fire Authorities</v>
      </c>
      <c r="D7182" s="60" t="str">
        <f>VLOOKUP(B7182,lookup!A:D,4,FALSE)</f>
        <v>E31000006</v>
      </c>
      <c r="E7182" s="60" t="s">
        <v>178</v>
      </c>
      <c r="F7182" s="60" t="s">
        <v>150</v>
      </c>
      <c r="G7182" s="61">
        <v>3</v>
      </c>
      <c r="H7182" s="145"/>
      <c r="I7182" s="144">
        <v>3</v>
      </c>
      <c r="J7182" s="146">
        <f t="shared" si="89"/>
        <v>0</v>
      </c>
    </row>
    <row r="7183" spans="1:10" x14ac:dyDescent="0.3">
      <c r="A7183" s="60">
        <v>2013</v>
      </c>
      <c r="B7183" s="60" t="s">
        <v>15</v>
      </c>
      <c r="C7183" s="60" t="str">
        <f>VLOOKUP(B7183,lookup!A:C,3,FALSE)</f>
        <v>Non Metropolitan Fire Authorities</v>
      </c>
      <c r="D7183" s="60" t="str">
        <f>VLOOKUP(B7183,lookup!A:D,4,FALSE)</f>
        <v>E31000006</v>
      </c>
      <c r="E7183" s="60" t="s">
        <v>179</v>
      </c>
      <c r="F7183" s="60" t="s">
        <v>150</v>
      </c>
      <c r="G7183" s="61">
        <v>0</v>
      </c>
      <c r="H7183" s="145"/>
      <c r="I7183" s="144">
        <v>0</v>
      </c>
      <c r="J7183" s="146">
        <f t="shared" si="89"/>
        <v>0</v>
      </c>
    </row>
    <row r="7184" spans="1:10" x14ac:dyDescent="0.3">
      <c r="A7184" s="60">
        <v>2013</v>
      </c>
      <c r="B7184" s="60" t="s">
        <v>15</v>
      </c>
      <c r="C7184" s="60" t="str">
        <f>VLOOKUP(B7184,lookup!A:C,3,FALSE)</f>
        <v>Non Metropolitan Fire Authorities</v>
      </c>
      <c r="D7184" s="60" t="str">
        <f>VLOOKUP(B7184,lookup!A:D,4,FALSE)</f>
        <v>E31000006</v>
      </c>
      <c r="E7184" s="32" t="s">
        <v>1087</v>
      </c>
      <c r="F7184" s="60" t="s">
        <v>150</v>
      </c>
      <c r="G7184" s="61">
        <v>0</v>
      </c>
      <c r="H7184" s="145"/>
      <c r="I7184" s="144">
        <v>0</v>
      </c>
      <c r="J7184" s="146">
        <f t="shared" si="89"/>
        <v>0</v>
      </c>
    </row>
    <row r="7185" spans="1:10" x14ac:dyDescent="0.3">
      <c r="A7185" s="60">
        <v>2013</v>
      </c>
      <c r="B7185" s="60" t="s">
        <v>15</v>
      </c>
      <c r="C7185" s="60" t="str">
        <f>VLOOKUP(B7185,lookup!A:C,3,FALSE)</f>
        <v>Non Metropolitan Fire Authorities</v>
      </c>
      <c r="D7185" s="60" t="str">
        <f>VLOOKUP(B7185,lookup!A:D,4,FALSE)</f>
        <v>E31000006</v>
      </c>
      <c r="E7185" s="60" t="s">
        <v>176</v>
      </c>
      <c r="F7185" s="60" t="s">
        <v>150</v>
      </c>
      <c r="G7185" s="61">
        <v>2</v>
      </c>
      <c r="H7185" s="145"/>
      <c r="I7185" s="144">
        <v>2</v>
      </c>
      <c r="J7185" s="146">
        <f t="shared" si="89"/>
        <v>0</v>
      </c>
    </row>
    <row r="7186" spans="1:10" x14ac:dyDescent="0.3">
      <c r="A7186" s="60">
        <v>2013</v>
      </c>
      <c r="B7186" s="60" t="s">
        <v>18</v>
      </c>
      <c r="C7186" s="60" t="str">
        <f>VLOOKUP(B7186,lookup!A:C,3,FALSE)</f>
        <v>Non Metropolitan Fire Authorities</v>
      </c>
      <c r="D7186" s="60" t="str">
        <f>VLOOKUP(B7186,lookup!A:D,4,FALSE)</f>
        <v>E31000007</v>
      </c>
      <c r="E7186" s="60" t="s">
        <v>175</v>
      </c>
      <c r="F7186" s="60" t="s">
        <v>157</v>
      </c>
      <c r="G7186" s="61">
        <v>433</v>
      </c>
      <c r="H7186" s="145"/>
      <c r="I7186" s="144">
        <v>433</v>
      </c>
      <c r="J7186" s="146">
        <f t="shared" si="89"/>
        <v>0</v>
      </c>
    </row>
    <row r="7187" spans="1:10" x14ac:dyDescent="0.3">
      <c r="A7187" s="60">
        <v>2013</v>
      </c>
      <c r="B7187" s="60" t="s">
        <v>18</v>
      </c>
      <c r="C7187" s="60" t="str">
        <f>VLOOKUP(B7187,lookup!A:C,3,FALSE)</f>
        <v>Non Metropolitan Fire Authorities</v>
      </c>
      <c r="D7187" s="60" t="str">
        <f>VLOOKUP(B7187,lookup!A:D,4,FALSE)</f>
        <v>E31000007</v>
      </c>
      <c r="E7187" s="60" t="s">
        <v>177</v>
      </c>
      <c r="F7187" s="60" t="s">
        <v>157</v>
      </c>
      <c r="G7187" s="61">
        <v>2</v>
      </c>
      <c r="H7187" s="145"/>
      <c r="I7187" s="144">
        <v>2</v>
      </c>
      <c r="J7187" s="146">
        <f t="shared" si="89"/>
        <v>0</v>
      </c>
    </row>
    <row r="7188" spans="1:10" x14ac:dyDescent="0.3">
      <c r="A7188" s="60">
        <v>2013</v>
      </c>
      <c r="B7188" s="60" t="s">
        <v>18</v>
      </c>
      <c r="C7188" s="60" t="str">
        <f>VLOOKUP(B7188,lookup!A:C,3,FALSE)</f>
        <v>Non Metropolitan Fire Authorities</v>
      </c>
      <c r="D7188" s="60" t="str">
        <f>VLOOKUP(B7188,lookup!A:D,4,FALSE)</f>
        <v>E31000007</v>
      </c>
      <c r="E7188" s="60" t="s">
        <v>178</v>
      </c>
      <c r="F7188" s="60" t="s">
        <v>157</v>
      </c>
      <c r="G7188" s="61">
        <v>2</v>
      </c>
      <c r="H7188" s="145"/>
      <c r="I7188" s="144">
        <v>2</v>
      </c>
      <c r="J7188" s="146">
        <f t="shared" si="89"/>
        <v>0</v>
      </c>
    </row>
    <row r="7189" spans="1:10" x14ac:dyDescent="0.3">
      <c r="A7189" s="60">
        <v>2013</v>
      </c>
      <c r="B7189" s="60" t="s">
        <v>18</v>
      </c>
      <c r="C7189" s="60" t="str">
        <f>VLOOKUP(B7189,lookup!A:C,3,FALSE)</f>
        <v>Non Metropolitan Fire Authorities</v>
      </c>
      <c r="D7189" s="60" t="str">
        <f>VLOOKUP(B7189,lookup!A:D,4,FALSE)</f>
        <v>E31000007</v>
      </c>
      <c r="E7189" s="60" t="s">
        <v>179</v>
      </c>
      <c r="F7189" s="60" t="s">
        <v>157</v>
      </c>
      <c r="G7189" s="61">
        <v>3</v>
      </c>
      <c r="H7189" s="145"/>
      <c r="I7189" s="144">
        <v>3</v>
      </c>
      <c r="J7189" s="146">
        <f t="shared" si="89"/>
        <v>0</v>
      </c>
    </row>
    <row r="7190" spans="1:10" x14ac:dyDescent="0.3">
      <c r="A7190" s="60">
        <v>2013</v>
      </c>
      <c r="B7190" s="60" t="s">
        <v>18</v>
      </c>
      <c r="C7190" s="60" t="str">
        <f>VLOOKUP(B7190,lookup!A:C,3,FALSE)</f>
        <v>Non Metropolitan Fire Authorities</v>
      </c>
      <c r="D7190" s="60" t="str">
        <f>VLOOKUP(B7190,lookup!A:D,4,FALSE)</f>
        <v>E31000007</v>
      </c>
      <c r="E7190" s="32" t="s">
        <v>1087</v>
      </c>
      <c r="F7190" s="60" t="s">
        <v>157</v>
      </c>
      <c r="G7190" s="61">
        <v>0</v>
      </c>
      <c r="H7190" s="145"/>
      <c r="I7190" s="144">
        <v>0</v>
      </c>
      <c r="J7190" s="146">
        <f t="shared" si="89"/>
        <v>0</v>
      </c>
    </row>
    <row r="7191" spans="1:10" x14ac:dyDescent="0.3">
      <c r="A7191" s="60">
        <v>2013</v>
      </c>
      <c r="B7191" s="60" t="s">
        <v>18</v>
      </c>
      <c r="C7191" s="60" t="str">
        <f>VLOOKUP(B7191,lookup!A:C,3,FALSE)</f>
        <v>Non Metropolitan Fire Authorities</v>
      </c>
      <c r="D7191" s="60" t="str">
        <f>VLOOKUP(B7191,lookup!A:D,4,FALSE)</f>
        <v>E31000007</v>
      </c>
      <c r="E7191" s="60" t="s">
        <v>176</v>
      </c>
      <c r="F7191" s="60" t="s">
        <v>157</v>
      </c>
      <c r="G7191" s="61">
        <v>0</v>
      </c>
      <c r="H7191" s="145"/>
      <c r="I7191" s="144">
        <v>0</v>
      </c>
      <c r="J7191" s="146">
        <f t="shared" si="89"/>
        <v>0</v>
      </c>
    </row>
    <row r="7192" spans="1:10" x14ac:dyDescent="0.3">
      <c r="A7192" s="60">
        <v>2013</v>
      </c>
      <c r="B7192" s="60" t="s">
        <v>18</v>
      </c>
      <c r="C7192" s="60" t="str">
        <f>VLOOKUP(B7192,lookup!A:C,3,FALSE)</f>
        <v>Non Metropolitan Fire Authorities</v>
      </c>
      <c r="D7192" s="60" t="str">
        <f>VLOOKUP(B7192,lookup!A:D,4,FALSE)</f>
        <v>E31000007</v>
      </c>
      <c r="E7192" s="60" t="s">
        <v>175</v>
      </c>
      <c r="F7192" s="60" t="s">
        <v>158</v>
      </c>
      <c r="G7192" s="61">
        <v>84</v>
      </c>
      <c r="H7192" s="145"/>
      <c r="I7192" s="144">
        <v>84</v>
      </c>
      <c r="J7192" s="146">
        <f t="shared" si="89"/>
        <v>0</v>
      </c>
    </row>
    <row r="7193" spans="1:10" x14ac:dyDescent="0.3">
      <c r="A7193" s="60">
        <v>2013</v>
      </c>
      <c r="B7193" s="60" t="s">
        <v>18</v>
      </c>
      <c r="C7193" s="60" t="str">
        <f>VLOOKUP(B7193,lookup!A:C,3,FALSE)</f>
        <v>Non Metropolitan Fire Authorities</v>
      </c>
      <c r="D7193" s="60" t="str">
        <f>VLOOKUP(B7193,lookup!A:D,4,FALSE)</f>
        <v>E31000007</v>
      </c>
      <c r="E7193" s="60" t="s">
        <v>177</v>
      </c>
      <c r="F7193" s="60" t="s">
        <v>158</v>
      </c>
      <c r="G7193" s="61">
        <v>0</v>
      </c>
      <c r="H7193" s="145"/>
      <c r="I7193" s="144">
        <v>0</v>
      </c>
      <c r="J7193" s="146">
        <f t="shared" si="89"/>
        <v>0</v>
      </c>
    </row>
    <row r="7194" spans="1:10" x14ac:dyDescent="0.3">
      <c r="A7194" s="60">
        <v>2013</v>
      </c>
      <c r="B7194" s="60" t="s">
        <v>18</v>
      </c>
      <c r="C7194" s="60" t="str">
        <f>VLOOKUP(B7194,lookup!A:C,3,FALSE)</f>
        <v>Non Metropolitan Fire Authorities</v>
      </c>
      <c r="D7194" s="60" t="str">
        <f>VLOOKUP(B7194,lookup!A:D,4,FALSE)</f>
        <v>E31000007</v>
      </c>
      <c r="E7194" s="60" t="s">
        <v>178</v>
      </c>
      <c r="F7194" s="60" t="s">
        <v>158</v>
      </c>
      <c r="G7194" s="61">
        <v>0</v>
      </c>
      <c r="H7194" s="145"/>
      <c r="I7194" s="144">
        <v>0</v>
      </c>
      <c r="J7194" s="146">
        <f t="shared" si="89"/>
        <v>0</v>
      </c>
    </row>
    <row r="7195" spans="1:10" x14ac:dyDescent="0.3">
      <c r="A7195" s="60">
        <v>2013</v>
      </c>
      <c r="B7195" s="60" t="s">
        <v>18</v>
      </c>
      <c r="C7195" s="60" t="str">
        <f>VLOOKUP(B7195,lookup!A:C,3,FALSE)</f>
        <v>Non Metropolitan Fire Authorities</v>
      </c>
      <c r="D7195" s="60" t="str">
        <f>VLOOKUP(B7195,lookup!A:D,4,FALSE)</f>
        <v>E31000007</v>
      </c>
      <c r="E7195" s="60" t="s">
        <v>179</v>
      </c>
      <c r="F7195" s="60" t="s">
        <v>158</v>
      </c>
      <c r="G7195" s="61">
        <v>0</v>
      </c>
      <c r="H7195" s="145"/>
      <c r="I7195" s="144">
        <v>0</v>
      </c>
      <c r="J7195" s="146">
        <f t="shared" si="89"/>
        <v>0</v>
      </c>
    </row>
    <row r="7196" spans="1:10" x14ac:dyDescent="0.3">
      <c r="A7196" s="60">
        <v>2013</v>
      </c>
      <c r="B7196" s="60" t="s">
        <v>18</v>
      </c>
      <c r="C7196" s="60" t="str">
        <f>VLOOKUP(B7196,lookup!A:C,3,FALSE)</f>
        <v>Non Metropolitan Fire Authorities</v>
      </c>
      <c r="D7196" s="60" t="str">
        <f>VLOOKUP(B7196,lookup!A:D,4,FALSE)</f>
        <v>E31000007</v>
      </c>
      <c r="E7196" s="32" t="s">
        <v>1087</v>
      </c>
      <c r="F7196" s="60" t="s">
        <v>158</v>
      </c>
      <c r="G7196" s="61">
        <v>0</v>
      </c>
      <c r="H7196" s="145"/>
      <c r="I7196" s="144">
        <v>0</v>
      </c>
      <c r="J7196" s="146">
        <f t="shared" si="89"/>
        <v>0</v>
      </c>
    </row>
    <row r="7197" spans="1:10" x14ac:dyDescent="0.3">
      <c r="A7197" s="60">
        <v>2013</v>
      </c>
      <c r="B7197" s="60" t="s">
        <v>18</v>
      </c>
      <c r="C7197" s="60" t="str">
        <f>VLOOKUP(B7197,lookup!A:C,3,FALSE)</f>
        <v>Non Metropolitan Fire Authorities</v>
      </c>
      <c r="D7197" s="60" t="str">
        <f>VLOOKUP(B7197,lookup!A:D,4,FALSE)</f>
        <v>E31000007</v>
      </c>
      <c r="E7197" s="60" t="s">
        <v>176</v>
      </c>
      <c r="F7197" s="60" t="s">
        <v>158</v>
      </c>
      <c r="G7197" s="61">
        <v>0</v>
      </c>
      <c r="H7197" s="145"/>
      <c r="I7197" s="144">
        <v>0</v>
      </c>
      <c r="J7197" s="146">
        <f t="shared" si="89"/>
        <v>0</v>
      </c>
    </row>
    <row r="7198" spans="1:10" x14ac:dyDescent="0.3">
      <c r="A7198" s="60">
        <v>2013</v>
      </c>
      <c r="B7198" s="60" t="s">
        <v>18</v>
      </c>
      <c r="C7198" s="60" t="str">
        <f>VLOOKUP(B7198,lookup!A:C,3,FALSE)</f>
        <v>Non Metropolitan Fire Authorities</v>
      </c>
      <c r="D7198" s="60" t="str">
        <f>VLOOKUP(B7198,lookup!A:D,4,FALSE)</f>
        <v>E31000007</v>
      </c>
      <c r="E7198" s="60" t="s">
        <v>175</v>
      </c>
      <c r="F7198" s="60" t="s">
        <v>149</v>
      </c>
      <c r="G7198" s="61">
        <v>24</v>
      </c>
      <c r="H7198" s="145"/>
      <c r="I7198" s="144">
        <v>24</v>
      </c>
      <c r="J7198" s="146">
        <f t="shared" si="89"/>
        <v>0</v>
      </c>
    </row>
    <row r="7199" spans="1:10" x14ac:dyDescent="0.3">
      <c r="A7199" s="60">
        <v>2013</v>
      </c>
      <c r="B7199" s="60" t="s">
        <v>18</v>
      </c>
      <c r="C7199" s="60" t="str">
        <f>VLOOKUP(B7199,lookup!A:C,3,FALSE)</f>
        <v>Non Metropolitan Fire Authorities</v>
      </c>
      <c r="D7199" s="60" t="str">
        <f>VLOOKUP(B7199,lookup!A:D,4,FALSE)</f>
        <v>E31000007</v>
      </c>
      <c r="E7199" s="60" t="s">
        <v>177</v>
      </c>
      <c r="F7199" s="60" t="s">
        <v>149</v>
      </c>
      <c r="G7199" s="61">
        <v>0</v>
      </c>
      <c r="H7199" s="145"/>
      <c r="I7199" s="144">
        <v>0</v>
      </c>
      <c r="J7199" s="146">
        <f t="shared" si="89"/>
        <v>0</v>
      </c>
    </row>
    <row r="7200" spans="1:10" x14ac:dyDescent="0.3">
      <c r="A7200" s="60">
        <v>2013</v>
      </c>
      <c r="B7200" s="60" t="s">
        <v>18</v>
      </c>
      <c r="C7200" s="60" t="str">
        <f>VLOOKUP(B7200,lookup!A:C,3,FALSE)</f>
        <v>Non Metropolitan Fire Authorities</v>
      </c>
      <c r="D7200" s="60" t="str">
        <f>VLOOKUP(B7200,lookup!A:D,4,FALSE)</f>
        <v>E31000007</v>
      </c>
      <c r="E7200" s="60" t="s">
        <v>178</v>
      </c>
      <c r="F7200" s="60" t="s">
        <v>149</v>
      </c>
      <c r="G7200" s="61">
        <v>0</v>
      </c>
      <c r="H7200" s="145"/>
      <c r="I7200" s="144">
        <v>0</v>
      </c>
      <c r="J7200" s="146">
        <f t="shared" si="89"/>
        <v>0</v>
      </c>
    </row>
    <row r="7201" spans="1:10" x14ac:dyDescent="0.3">
      <c r="A7201" s="60">
        <v>2013</v>
      </c>
      <c r="B7201" s="60" t="s">
        <v>18</v>
      </c>
      <c r="C7201" s="60" t="str">
        <f>VLOOKUP(B7201,lookup!A:C,3,FALSE)</f>
        <v>Non Metropolitan Fire Authorities</v>
      </c>
      <c r="D7201" s="60" t="str">
        <f>VLOOKUP(B7201,lookup!A:D,4,FALSE)</f>
        <v>E31000007</v>
      </c>
      <c r="E7201" s="60" t="s">
        <v>179</v>
      </c>
      <c r="F7201" s="60" t="s">
        <v>149</v>
      </c>
      <c r="G7201" s="61">
        <v>0</v>
      </c>
      <c r="H7201" s="145"/>
      <c r="I7201" s="144">
        <v>0</v>
      </c>
      <c r="J7201" s="146">
        <f t="shared" si="89"/>
        <v>0</v>
      </c>
    </row>
    <row r="7202" spans="1:10" x14ac:dyDescent="0.3">
      <c r="A7202" s="60">
        <v>2013</v>
      </c>
      <c r="B7202" s="60" t="s">
        <v>18</v>
      </c>
      <c r="C7202" s="60" t="str">
        <f>VLOOKUP(B7202,lookup!A:C,3,FALSE)</f>
        <v>Non Metropolitan Fire Authorities</v>
      </c>
      <c r="D7202" s="60" t="str">
        <f>VLOOKUP(B7202,lookup!A:D,4,FALSE)</f>
        <v>E31000007</v>
      </c>
      <c r="E7202" s="32" t="s">
        <v>1087</v>
      </c>
      <c r="F7202" s="60" t="s">
        <v>149</v>
      </c>
      <c r="G7202" s="61">
        <v>0</v>
      </c>
      <c r="H7202" s="145"/>
      <c r="I7202" s="144">
        <v>0</v>
      </c>
      <c r="J7202" s="146">
        <f t="shared" si="89"/>
        <v>0</v>
      </c>
    </row>
    <row r="7203" spans="1:10" x14ac:dyDescent="0.3">
      <c r="A7203" s="60">
        <v>2013</v>
      </c>
      <c r="B7203" s="60" t="s">
        <v>18</v>
      </c>
      <c r="C7203" s="60" t="str">
        <f>VLOOKUP(B7203,lookup!A:C,3,FALSE)</f>
        <v>Non Metropolitan Fire Authorities</v>
      </c>
      <c r="D7203" s="60" t="str">
        <f>VLOOKUP(B7203,lookup!A:D,4,FALSE)</f>
        <v>E31000007</v>
      </c>
      <c r="E7203" s="60" t="s">
        <v>176</v>
      </c>
      <c r="F7203" s="60" t="s">
        <v>149</v>
      </c>
      <c r="G7203" s="61">
        <v>0</v>
      </c>
      <c r="H7203" s="145"/>
      <c r="I7203" s="144">
        <v>0</v>
      </c>
      <c r="J7203" s="146">
        <f t="shared" si="89"/>
        <v>0</v>
      </c>
    </row>
    <row r="7204" spans="1:10" x14ac:dyDescent="0.3">
      <c r="A7204" s="60">
        <v>2013</v>
      </c>
      <c r="B7204" s="60" t="s">
        <v>18</v>
      </c>
      <c r="C7204" s="60" t="str">
        <f>VLOOKUP(B7204,lookup!A:C,3,FALSE)</f>
        <v>Non Metropolitan Fire Authorities</v>
      </c>
      <c r="D7204" s="60" t="str">
        <f>VLOOKUP(B7204,lookup!A:D,4,FALSE)</f>
        <v>E31000007</v>
      </c>
      <c r="E7204" s="60" t="s">
        <v>175</v>
      </c>
      <c r="F7204" s="60" t="s">
        <v>150</v>
      </c>
      <c r="G7204" s="61">
        <v>115</v>
      </c>
      <c r="H7204" s="145"/>
      <c r="I7204" s="144">
        <v>115</v>
      </c>
      <c r="J7204" s="146">
        <f t="shared" si="89"/>
        <v>0</v>
      </c>
    </row>
    <row r="7205" spans="1:10" x14ac:dyDescent="0.3">
      <c r="A7205" s="60">
        <v>2013</v>
      </c>
      <c r="B7205" s="60" t="s">
        <v>18</v>
      </c>
      <c r="C7205" s="60" t="str">
        <f>VLOOKUP(B7205,lookup!A:C,3,FALSE)</f>
        <v>Non Metropolitan Fire Authorities</v>
      </c>
      <c r="D7205" s="60" t="str">
        <f>VLOOKUP(B7205,lookup!A:D,4,FALSE)</f>
        <v>E31000007</v>
      </c>
      <c r="E7205" s="60" t="s">
        <v>177</v>
      </c>
      <c r="F7205" s="60" t="s">
        <v>150</v>
      </c>
      <c r="G7205" s="61">
        <v>0</v>
      </c>
      <c r="H7205" s="145"/>
      <c r="I7205" s="144">
        <v>0</v>
      </c>
      <c r="J7205" s="146">
        <f t="shared" si="89"/>
        <v>0</v>
      </c>
    </row>
    <row r="7206" spans="1:10" x14ac:dyDescent="0.3">
      <c r="A7206" s="60">
        <v>2013</v>
      </c>
      <c r="B7206" s="60" t="s">
        <v>18</v>
      </c>
      <c r="C7206" s="60" t="str">
        <f>VLOOKUP(B7206,lookup!A:C,3,FALSE)</f>
        <v>Non Metropolitan Fire Authorities</v>
      </c>
      <c r="D7206" s="60" t="str">
        <f>VLOOKUP(B7206,lookup!A:D,4,FALSE)</f>
        <v>E31000007</v>
      </c>
      <c r="E7206" s="60" t="s">
        <v>178</v>
      </c>
      <c r="F7206" s="60" t="s">
        <v>150</v>
      </c>
      <c r="G7206" s="61">
        <v>3</v>
      </c>
      <c r="H7206" s="145"/>
      <c r="I7206" s="144">
        <v>3</v>
      </c>
      <c r="J7206" s="146">
        <f t="shared" si="89"/>
        <v>0</v>
      </c>
    </row>
    <row r="7207" spans="1:10" x14ac:dyDescent="0.3">
      <c r="A7207" s="60">
        <v>2013</v>
      </c>
      <c r="B7207" s="60" t="s">
        <v>18</v>
      </c>
      <c r="C7207" s="60" t="str">
        <f>VLOOKUP(B7207,lookup!A:C,3,FALSE)</f>
        <v>Non Metropolitan Fire Authorities</v>
      </c>
      <c r="D7207" s="60" t="str">
        <f>VLOOKUP(B7207,lookup!A:D,4,FALSE)</f>
        <v>E31000007</v>
      </c>
      <c r="E7207" s="60" t="s">
        <v>179</v>
      </c>
      <c r="F7207" s="60" t="s">
        <v>150</v>
      </c>
      <c r="G7207" s="61">
        <v>0</v>
      </c>
      <c r="H7207" s="145"/>
      <c r="I7207" s="144">
        <v>0</v>
      </c>
      <c r="J7207" s="146">
        <f t="shared" si="89"/>
        <v>0</v>
      </c>
    </row>
    <row r="7208" spans="1:10" x14ac:dyDescent="0.3">
      <c r="A7208" s="60">
        <v>2013</v>
      </c>
      <c r="B7208" s="60" t="s">
        <v>18</v>
      </c>
      <c r="C7208" s="60" t="str">
        <f>VLOOKUP(B7208,lookup!A:C,3,FALSE)</f>
        <v>Non Metropolitan Fire Authorities</v>
      </c>
      <c r="D7208" s="60" t="str">
        <f>VLOOKUP(B7208,lookup!A:D,4,FALSE)</f>
        <v>E31000007</v>
      </c>
      <c r="E7208" s="32" t="s">
        <v>1087</v>
      </c>
      <c r="F7208" s="60" t="s">
        <v>150</v>
      </c>
      <c r="G7208" s="61">
        <v>0</v>
      </c>
      <c r="H7208" s="145"/>
      <c r="I7208" s="144">
        <v>0</v>
      </c>
      <c r="J7208" s="146">
        <f t="shared" si="89"/>
        <v>0</v>
      </c>
    </row>
    <row r="7209" spans="1:10" x14ac:dyDescent="0.3">
      <c r="A7209" s="60">
        <v>2013</v>
      </c>
      <c r="B7209" s="60" t="s">
        <v>18</v>
      </c>
      <c r="C7209" s="60" t="str">
        <f>VLOOKUP(B7209,lookup!A:C,3,FALSE)</f>
        <v>Non Metropolitan Fire Authorities</v>
      </c>
      <c r="D7209" s="60" t="str">
        <f>VLOOKUP(B7209,lookup!A:D,4,FALSE)</f>
        <v>E31000007</v>
      </c>
      <c r="E7209" s="60" t="s">
        <v>176</v>
      </c>
      <c r="F7209" s="60" t="s">
        <v>150</v>
      </c>
      <c r="G7209" s="61">
        <v>0</v>
      </c>
      <c r="H7209" s="145"/>
      <c r="I7209" s="144">
        <v>0</v>
      </c>
      <c r="J7209" s="146">
        <f t="shared" si="89"/>
        <v>0</v>
      </c>
    </row>
    <row r="7210" spans="1:10" x14ac:dyDescent="0.3">
      <c r="A7210" s="60">
        <v>2013</v>
      </c>
      <c r="B7210" s="60" t="s">
        <v>21</v>
      </c>
      <c r="C7210" s="60" t="str">
        <f>VLOOKUP(B7210,lookup!A:C,3,FALSE)</f>
        <v>Non Metropolitan Fire Authorities</v>
      </c>
      <c r="D7210" s="60" t="str">
        <f>VLOOKUP(B7210,lookup!A:D,4,FALSE)</f>
        <v>E31000008</v>
      </c>
      <c r="E7210" s="60" t="s">
        <v>175</v>
      </c>
      <c r="F7210" s="60" t="s">
        <v>157</v>
      </c>
      <c r="G7210" s="61">
        <v>189</v>
      </c>
      <c r="H7210" s="145"/>
      <c r="I7210" s="144">
        <v>189</v>
      </c>
      <c r="J7210" s="146">
        <f t="shared" si="89"/>
        <v>0</v>
      </c>
    </row>
    <row r="7211" spans="1:10" x14ac:dyDescent="0.3">
      <c r="A7211" s="60">
        <v>2013</v>
      </c>
      <c r="B7211" s="60" t="s">
        <v>21</v>
      </c>
      <c r="C7211" s="60" t="str">
        <f>VLOOKUP(B7211,lookup!A:C,3,FALSE)</f>
        <v>Non Metropolitan Fire Authorities</v>
      </c>
      <c r="D7211" s="60" t="str">
        <f>VLOOKUP(B7211,lookup!A:D,4,FALSE)</f>
        <v>E31000008</v>
      </c>
      <c r="E7211" s="60" t="s">
        <v>177</v>
      </c>
      <c r="F7211" s="60" t="s">
        <v>157</v>
      </c>
      <c r="G7211" s="61">
        <v>3</v>
      </c>
      <c r="H7211" s="145"/>
      <c r="I7211" s="144">
        <v>3</v>
      </c>
      <c r="J7211" s="146">
        <f t="shared" si="89"/>
        <v>0</v>
      </c>
    </row>
    <row r="7212" spans="1:10" x14ac:dyDescent="0.3">
      <c r="A7212" s="60">
        <v>2013</v>
      </c>
      <c r="B7212" s="60" t="s">
        <v>21</v>
      </c>
      <c r="C7212" s="60" t="str">
        <f>VLOOKUP(B7212,lookup!A:C,3,FALSE)</f>
        <v>Non Metropolitan Fire Authorities</v>
      </c>
      <c r="D7212" s="60" t="str">
        <f>VLOOKUP(B7212,lookup!A:D,4,FALSE)</f>
        <v>E31000008</v>
      </c>
      <c r="E7212" s="60" t="s">
        <v>178</v>
      </c>
      <c r="F7212" s="60" t="s">
        <v>157</v>
      </c>
      <c r="G7212" s="61">
        <v>0</v>
      </c>
      <c r="H7212" s="145"/>
      <c r="I7212" s="144">
        <v>0</v>
      </c>
      <c r="J7212" s="146">
        <f t="shared" si="89"/>
        <v>0</v>
      </c>
    </row>
    <row r="7213" spans="1:10" x14ac:dyDescent="0.3">
      <c r="A7213" s="60">
        <v>2013</v>
      </c>
      <c r="B7213" s="60" t="s">
        <v>21</v>
      </c>
      <c r="C7213" s="60" t="str">
        <f>VLOOKUP(B7213,lookup!A:C,3,FALSE)</f>
        <v>Non Metropolitan Fire Authorities</v>
      </c>
      <c r="D7213" s="60" t="str">
        <f>VLOOKUP(B7213,lookup!A:D,4,FALSE)</f>
        <v>E31000008</v>
      </c>
      <c r="E7213" s="60" t="s">
        <v>179</v>
      </c>
      <c r="F7213" s="60" t="s">
        <v>157</v>
      </c>
      <c r="G7213" s="61">
        <v>1</v>
      </c>
      <c r="H7213" s="145"/>
      <c r="I7213" s="144">
        <v>1</v>
      </c>
      <c r="J7213" s="146">
        <f t="shared" si="89"/>
        <v>0</v>
      </c>
    </row>
    <row r="7214" spans="1:10" x14ac:dyDescent="0.3">
      <c r="A7214" s="60">
        <v>2013</v>
      </c>
      <c r="B7214" s="60" t="s">
        <v>21</v>
      </c>
      <c r="C7214" s="60" t="str">
        <f>VLOOKUP(B7214,lookup!A:C,3,FALSE)</f>
        <v>Non Metropolitan Fire Authorities</v>
      </c>
      <c r="D7214" s="60" t="str">
        <f>VLOOKUP(B7214,lookup!A:D,4,FALSE)</f>
        <v>E31000008</v>
      </c>
      <c r="E7214" s="32" t="s">
        <v>1087</v>
      </c>
      <c r="F7214" s="60" t="s">
        <v>157</v>
      </c>
      <c r="G7214" s="61">
        <v>3</v>
      </c>
      <c r="H7214" s="145"/>
      <c r="I7214" s="144">
        <v>3</v>
      </c>
      <c r="J7214" s="146">
        <f t="shared" si="89"/>
        <v>0</v>
      </c>
    </row>
    <row r="7215" spans="1:10" x14ac:dyDescent="0.3">
      <c r="A7215" s="60">
        <v>2013</v>
      </c>
      <c r="B7215" s="60" t="s">
        <v>21</v>
      </c>
      <c r="C7215" s="60" t="str">
        <f>VLOOKUP(B7215,lookup!A:C,3,FALSE)</f>
        <v>Non Metropolitan Fire Authorities</v>
      </c>
      <c r="D7215" s="60" t="str">
        <f>VLOOKUP(B7215,lookup!A:D,4,FALSE)</f>
        <v>E31000008</v>
      </c>
      <c r="E7215" s="60" t="s">
        <v>176</v>
      </c>
      <c r="F7215" s="60" t="s">
        <v>157</v>
      </c>
      <c r="G7215" s="61">
        <v>8</v>
      </c>
      <c r="H7215" s="145"/>
      <c r="I7215" s="144">
        <v>8</v>
      </c>
      <c r="J7215" s="146">
        <f t="shared" si="89"/>
        <v>0</v>
      </c>
    </row>
    <row r="7216" spans="1:10" x14ac:dyDescent="0.3">
      <c r="A7216" s="60">
        <v>2013</v>
      </c>
      <c r="B7216" s="60" t="s">
        <v>21</v>
      </c>
      <c r="C7216" s="60" t="str">
        <f>VLOOKUP(B7216,lookup!A:C,3,FALSE)</f>
        <v>Non Metropolitan Fire Authorities</v>
      </c>
      <c r="D7216" s="60" t="str">
        <f>VLOOKUP(B7216,lookup!A:D,4,FALSE)</f>
        <v>E31000008</v>
      </c>
      <c r="E7216" s="60" t="s">
        <v>175</v>
      </c>
      <c r="F7216" s="60" t="s">
        <v>158</v>
      </c>
      <c r="G7216" s="61">
        <v>374</v>
      </c>
      <c r="H7216" s="145"/>
      <c r="I7216" s="144">
        <v>374</v>
      </c>
      <c r="J7216" s="146">
        <f t="shared" si="89"/>
        <v>0</v>
      </c>
    </row>
    <row r="7217" spans="1:10" x14ac:dyDescent="0.3">
      <c r="A7217" s="60">
        <v>2013</v>
      </c>
      <c r="B7217" s="60" t="s">
        <v>21</v>
      </c>
      <c r="C7217" s="60" t="str">
        <f>VLOOKUP(B7217,lookup!A:C,3,FALSE)</f>
        <v>Non Metropolitan Fire Authorities</v>
      </c>
      <c r="D7217" s="60" t="str">
        <f>VLOOKUP(B7217,lookup!A:D,4,FALSE)</f>
        <v>E31000008</v>
      </c>
      <c r="E7217" s="60" t="s">
        <v>177</v>
      </c>
      <c r="F7217" s="60" t="s">
        <v>158</v>
      </c>
      <c r="G7217" s="61">
        <v>2</v>
      </c>
      <c r="H7217" s="145"/>
      <c r="I7217" s="144">
        <v>2</v>
      </c>
      <c r="J7217" s="146">
        <f t="shared" si="89"/>
        <v>0</v>
      </c>
    </row>
    <row r="7218" spans="1:10" x14ac:dyDescent="0.3">
      <c r="A7218" s="60">
        <v>2013</v>
      </c>
      <c r="B7218" s="60" t="s">
        <v>21</v>
      </c>
      <c r="C7218" s="60" t="str">
        <f>VLOOKUP(B7218,lookup!A:C,3,FALSE)</f>
        <v>Non Metropolitan Fire Authorities</v>
      </c>
      <c r="D7218" s="60" t="str">
        <f>VLOOKUP(B7218,lookup!A:D,4,FALSE)</f>
        <v>E31000008</v>
      </c>
      <c r="E7218" s="60" t="s">
        <v>178</v>
      </c>
      <c r="F7218" s="60" t="s">
        <v>158</v>
      </c>
      <c r="G7218" s="61">
        <v>0</v>
      </c>
      <c r="H7218" s="145"/>
      <c r="I7218" s="144">
        <v>0</v>
      </c>
      <c r="J7218" s="146">
        <f t="shared" si="89"/>
        <v>0</v>
      </c>
    </row>
    <row r="7219" spans="1:10" x14ac:dyDescent="0.3">
      <c r="A7219" s="60">
        <v>2013</v>
      </c>
      <c r="B7219" s="60" t="s">
        <v>21</v>
      </c>
      <c r="C7219" s="60" t="str">
        <f>VLOOKUP(B7219,lookup!A:C,3,FALSE)</f>
        <v>Non Metropolitan Fire Authorities</v>
      </c>
      <c r="D7219" s="60" t="str">
        <f>VLOOKUP(B7219,lookup!A:D,4,FALSE)</f>
        <v>E31000008</v>
      </c>
      <c r="E7219" s="60" t="s">
        <v>179</v>
      </c>
      <c r="F7219" s="60" t="s">
        <v>158</v>
      </c>
      <c r="G7219" s="61">
        <v>0</v>
      </c>
      <c r="H7219" s="145"/>
      <c r="I7219" s="144">
        <v>0</v>
      </c>
      <c r="J7219" s="146">
        <f t="shared" si="89"/>
        <v>0</v>
      </c>
    </row>
    <row r="7220" spans="1:10" x14ac:dyDescent="0.3">
      <c r="A7220" s="60">
        <v>2013</v>
      </c>
      <c r="B7220" s="60" t="s">
        <v>21</v>
      </c>
      <c r="C7220" s="60" t="str">
        <f>VLOOKUP(B7220,lookup!A:C,3,FALSE)</f>
        <v>Non Metropolitan Fire Authorities</v>
      </c>
      <c r="D7220" s="60" t="str">
        <f>VLOOKUP(B7220,lookup!A:D,4,FALSE)</f>
        <v>E31000008</v>
      </c>
      <c r="E7220" s="32" t="s">
        <v>1087</v>
      </c>
      <c r="F7220" s="60" t="s">
        <v>158</v>
      </c>
      <c r="G7220" s="61">
        <v>0</v>
      </c>
      <c r="H7220" s="145"/>
      <c r="I7220" s="144">
        <v>0</v>
      </c>
      <c r="J7220" s="146">
        <f t="shared" si="89"/>
        <v>0</v>
      </c>
    </row>
    <row r="7221" spans="1:10" x14ac:dyDescent="0.3">
      <c r="A7221" s="60">
        <v>2013</v>
      </c>
      <c r="B7221" s="60" t="s">
        <v>21</v>
      </c>
      <c r="C7221" s="60" t="str">
        <f>VLOOKUP(B7221,lookup!A:C,3,FALSE)</f>
        <v>Non Metropolitan Fire Authorities</v>
      </c>
      <c r="D7221" s="60" t="str">
        <f>VLOOKUP(B7221,lookup!A:D,4,FALSE)</f>
        <v>E31000008</v>
      </c>
      <c r="E7221" s="60" t="s">
        <v>176</v>
      </c>
      <c r="F7221" s="60" t="s">
        <v>158</v>
      </c>
      <c r="G7221" s="61">
        <v>54</v>
      </c>
      <c r="H7221" s="145"/>
      <c r="I7221" s="144">
        <v>54</v>
      </c>
      <c r="J7221" s="146">
        <f t="shared" si="89"/>
        <v>0</v>
      </c>
    </row>
    <row r="7222" spans="1:10" x14ac:dyDescent="0.3">
      <c r="A7222" s="60">
        <v>2013</v>
      </c>
      <c r="B7222" s="60" t="s">
        <v>21</v>
      </c>
      <c r="C7222" s="60" t="str">
        <f>VLOOKUP(B7222,lookup!A:C,3,FALSE)</f>
        <v>Non Metropolitan Fire Authorities</v>
      </c>
      <c r="D7222" s="60" t="str">
        <f>VLOOKUP(B7222,lookup!A:D,4,FALSE)</f>
        <v>E31000008</v>
      </c>
      <c r="E7222" s="60" t="s">
        <v>175</v>
      </c>
      <c r="F7222" s="60" t="s">
        <v>149</v>
      </c>
      <c r="G7222" s="61">
        <v>20</v>
      </c>
      <c r="H7222" s="145"/>
      <c r="I7222" s="144">
        <v>20</v>
      </c>
      <c r="J7222" s="146">
        <f t="shared" si="89"/>
        <v>0</v>
      </c>
    </row>
    <row r="7223" spans="1:10" x14ac:dyDescent="0.3">
      <c r="A7223" s="60">
        <v>2013</v>
      </c>
      <c r="B7223" s="60" t="s">
        <v>21</v>
      </c>
      <c r="C7223" s="60" t="str">
        <f>VLOOKUP(B7223,lookup!A:C,3,FALSE)</f>
        <v>Non Metropolitan Fire Authorities</v>
      </c>
      <c r="D7223" s="60" t="str">
        <f>VLOOKUP(B7223,lookup!A:D,4,FALSE)</f>
        <v>E31000008</v>
      </c>
      <c r="E7223" s="60" t="s">
        <v>177</v>
      </c>
      <c r="F7223" s="60" t="s">
        <v>149</v>
      </c>
      <c r="G7223" s="61">
        <v>0</v>
      </c>
      <c r="H7223" s="145"/>
      <c r="I7223" s="144">
        <v>0</v>
      </c>
      <c r="J7223" s="146">
        <f t="shared" si="89"/>
        <v>0</v>
      </c>
    </row>
    <row r="7224" spans="1:10" x14ac:dyDescent="0.3">
      <c r="A7224" s="60">
        <v>2013</v>
      </c>
      <c r="B7224" s="60" t="s">
        <v>21</v>
      </c>
      <c r="C7224" s="60" t="str">
        <f>VLOOKUP(B7224,lookup!A:C,3,FALSE)</f>
        <v>Non Metropolitan Fire Authorities</v>
      </c>
      <c r="D7224" s="60" t="str">
        <f>VLOOKUP(B7224,lookup!A:D,4,FALSE)</f>
        <v>E31000008</v>
      </c>
      <c r="E7224" s="60" t="s">
        <v>178</v>
      </c>
      <c r="F7224" s="60" t="s">
        <v>149</v>
      </c>
      <c r="G7224" s="61">
        <v>0</v>
      </c>
      <c r="H7224" s="145"/>
      <c r="I7224" s="144">
        <v>0</v>
      </c>
      <c r="J7224" s="146">
        <f t="shared" si="89"/>
        <v>0</v>
      </c>
    </row>
    <row r="7225" spans="1:10" x14ac:dyDescent="0.3">
      <c r="A7225" s="60">
        <v>2013</v>
      </c>
      <c r="B7225" s="60" t="s">
        <v>21</v>
      </c>
      <c r="C7225" s="60" t="str">
        <f>VLOOKUP(B7225,lookup!A:C,3,FALSE)</f>
        <v>Non Metropolitan Fire Authorities</v>
      </c>
      <c r="D7225" s="60" t="str">
        <f>VLOOKUP(B7225,lookup!A:D,4,FALSE)</f>
        <v>E31000008</v>
      </c>
      <c r="E7225" s="60" t="s">
        <v>179</v>
      </c>
      <c r="F7225" s="60" t="s">
        <v>149</v>
      </c>
      <c r="G7225" s="61">
        <v>0</v>
      </c>
      <c r="H7225" s="145"/>
      <c r="I7225" s="144">
        <v>0</v>
      </c>
      <c r="J7225" s="146">
        <f t="shared" si="89"/>
        <v>0</v>
      </c>
    </row>
    <row r="7226" spans="1:10" x14ac:dyDescent="0.3">
      <c r="A7226" s="60">
        <v>2013</v>
      </c>
      <c r="B7226" s="60" t="s">
        <v>21</v>
      </c>
      <c r="C7226" s="60" t="str">
        <f>VLOOKUP(B7226,lookup!A:C,3,FALSE)</f>
        <v>Non Metropolitan Fire Authorities</v>
      </c>
      <c r="D7226" s="60" t="str">
        <f>VLOOKUP(B7226,lookup!A:D,4,FALSE)</f>
        <v>E31000008</v>
      </c>
      <c r="E7226" s="32" t="s">
        <v>1087</v>
      </c>
      <c r="F7226" s="60" t="s">
        <v>149</v>
      </c>
      <c r="G7226" s="61">
        <v>1</v>
      </c>
      <c r="H7226" s="145"/>
      <c r="I7226" s="144">
        <v>1</v>
      </c>
      <c r="J7226" s="146">
        <f t="shared" si="89"/>
        <v>0</v>
      </c>
    </row>
    <row r="7227" spans="1:10" x14ac:dyDescent="0.3">
      <c r="A7227" s="60">
        <v>2013</v>
      </c>
      <c r="B7227" s="60" t="s">
        <v>21</v>
      </c>
      <c r="C7227" s="60" t="str">
        <f>VLOOKUP(B7227,lookup!A:C,3,FALSE)</f>
        <v>Non Metropolitan Fire Authorities</v>
      </c>
      <c r="D7227" s="60" t="str">
        <f>VLOOKUP(B7227,lookup!A:D,4,FALSE)</f>
        <v>E31000008</v>
      </c>
      <c r="E7227" s="60" t="s">
        <v>176</v>
      </c>
      <c r="F7227" s="60" t="s">
        <v>149</v>
      </c>
      <c r="G7227" s="61">
        <v>0</v>
      </c>
      <c r="H7227" s="145"/>
      <c r="I7227" s="144">
        <v>0</v>
      </c>
      <c r="J7227" s="146">
        <f t="shared" si="89"/>
        <v>0</v>
      </c>
    </row>
    <row r="7228" spans="1:10" x14ac:dyDescent="0.3">
      <c r="A7228" s="60">
        <v>2013</v>
      </c>
      <c r="B7228" s="60" t="s">
        <v>21</v>
      </c>
      <c r="C7228" s="60" t="str">
        <f>VLOOKUP(B7228,lookup!A:C,3,FALSE)</f>
        <v>Non Metropolitan Fire Authorities</v>
      </c>
      <c r="D7228" s="60" t="str">
        <f>VLOOKUP(B7228,lookup!A:D,4,FALSE)</f>
        <v>E31000008</v>
      </c>
      <c r="E7228" s="60" t="s">
        <v>175</v>
      </c>
      <c r="F7228" s="60" t="s">
        <v>150</v>
      </c>
      <c r="G7228" s="61">
        <v>88</v>
      </c>
      <c r="H7228" s="145"/>
      <c r="I7228" s="144">
        <v>88</v>
      </c>
      <c r="J7228" s="146">
        <f t="shared" si="89"/>
        <v>0</v>
      </c>
    </row>
    <row r="7229" spans="1:10" x14ac:dyDescent="0.3">
      <c r="A7229" s="60">
        <v>2013</v>
      </c>
      <c r="B7229" s="60" t="s">
        <v>21</v>
      </c>
      <c r="C7229" s="60" t="str">
        <f>VLOOKUP(B7229,lookup!A:C,3,FALSE)</f>
        <v>Non Metropolitan Fire Authorities</v>
      </c>
      <c r="D7229" s="60" t="str">
        <f>VLOOKUP(B7229,lookup!A:D,4,FALSE)</f>
        <v>E31000008</v>
      </c>
      <c r="E7229" s="60" t="s">
        <v>177</v>
      </c>
      <c r="F7229" s="60" t="s">
        <v>150</v>
      </c>
      <c r="G7229" s="61">
        <v>2</v>
      </c>
      <c r="H7229" s="145"/>
      <c r="I7229" s="144">
        <v>2</v>
      </c>
      <c r="J7229" s="146">
        <f t="shared" si="89"/>
        <v>0</v>
      </c>
    </row>
    <row r="7230" spans="1:10" x14ac:dyDescent="0.3">
      <c r="A7230" s="60">
        <v>2013</v>
      </c>
      <c r="B7230" s="60" t="s">
        <v>21</v>
      </c>
      <c r="C7230" s="60" t="str">
        <f>VLOOKUP(B7230,lookup!A:C,3,FALSE)</f>
        <v>Non Metropolitan Fire Authorities</v>
      </c>
      <c r="D7230" s="60" t="str">
        <f>VLOOKUP(B7230,lookup!A:D,4,FALSE)</f>
        <v>E31000008</v>
      </c>
      <c r="E7230" s="60" t="s">
        <v>178</v>
      </c>
      <c r="F7230" s="60" t="s">
        <v>150</v>
      </c>
      <c r="G7230" s="61">
        <v>0</v>
      </c>
      <c r="H7230" s="145"/>
      <c r="I7230" s="144">
        <v>0</v>
      </c>
      <c r="J7230" s="146">
        <f t="shared" si="89"/>
        <v>0</v>
      </c>
    </row>
    <row r="7231" spans="1:10" x14ac:dyDescent="0.3">
      <c r="A7231" s="60">
        <v>2013</v>
      </c>
      <c r="B7231" s="60" t="s">
        <v>21</v>
      </c>
      <c r="C7231" s="60" t="str">
        <f>VLOOKUP(B7231,lookup!A:C,3,FALSE)</f>
        <v>Non Metropolitan Fire Authorities</v>
      </c>
      <c r="D7231" s="60" t="str">
        <f>VLOOKUP(B7231,lookup!A:D,4,FALSE)</f>
        <v>E31000008</v>
      </c>
      <c r="E7231" s="60" t="s">
        <v>179</v>
      </c>
      <c r="F7231" s="60" t="s">
        <v>150</v>
      </c>
      <c r="G7231" s="61">
        <v>0</v>
      </c>
      <c r="H7231" s="145"/>
      <c r="I7231" s="144">
        <v>0</v>
      </c>
      <c r="J7231" s="146">
        <f t="shared" si="89"/>
        <v>0</v>
      </c>
    </row>
    <row r="7232" spans="1:10" x14ac:dyDescent="0.3">
      <c r="A7232" s="60">
        <v>2013</v>
      </c>
      <c r="B7232" s="60" t="s">
        <v>21</v>
      </c>
      <c r="C7232" s="60" t="str">
        <f>VLOOKUP(B7232,lookup!A:C,3,FALSE)</f>
        <v>Non Metropolitan Fire Authorities</v>
      </c>
      <c r="D7232" s="60" t="str">
        <f>VLOOKUP(B7232,lookup!A:D,4,FALSE)</f>
        <v>E31000008</v>
      </c>
      <c r="E7232" s="32" t="s">
        <v>1087</v>
      </c>
      <c r="F7232" s="60" t="s">
        <v>150</v>
      </c>
      <c r="G7232" s="61">
        <v>0</v>
      </c>
      <c r="H7232" s="145"/>
      <c r="I7232" s="144">
        <v>0</v>
      </c>
      <c r="J7232" s="146">
        <f t="shared" si="89"/>
        <v>0</v>
      </c>
    </row>
    <row r="7233" spans="1:10" x14ac:dyDescent="0.3">
      <c r="A7233" s="60">
        <v>2013</v>
      </c>
      <c r="B7233" s="60" t="s">
        <v>21</v>
      </c>
      <c r="C7233" s="60" t="str">
        <f>VLOOKUP(B7233,lookup!A:C,3,FALSE)</f>
        <v>Non Metropolitan Fire Authorities</v>
      </c>
      <c r="D7233" s="60" t="str">
        <f>VLOOKUP(B7233,lookup!A:D,4,FALSE)</f>
        <v>E31000008</v>
      </c>
      <c r="E7233" s="60" t="s">
        <v>176</v>
      </c>
      <c r="F7233" s="60" t="s">
        <v>150</v>
      </c>
      <c r="G7233" s="61">
        <v>7</v>
      </c>
      <c r="H7233" s="145"/>
      <c r="I7233" s="144">
        <v>7</v>
      </c>
      <c r="J7233" s="146">
        <f t="shared" si="89"/>
        <v>0</v>
      </c>
    </row>
    <row r="7234" spans="1:10" x14ac:dyDescent="0.3">
      <c r="A7234" s="60">
        <v>2013</v>
      </c>
      <c r="B7234" s="60" t="s">
        <v>24</v>
      </c>
      <c r="C7234" s="60" t="str">
        <f>VLOOKUP(B7234,lookup!A:C,3,FALSE)</f>
        <v>Non Metropolitan Fire Authorities</v>
      </c>
      <c r="D7234" s="60" t="str">
        <f>VLOOKUP(B7234,lookup!A:D,4,FALSE)</f>
        <v>E31000009</v>
      </c>
      <c r="E7234" s="60" t="s">
        <v>175</v>
      </c>
      <c r="F7234" s="60" t="s">
        <v>157</v>
      </c>
      <c r="G7234" s="61">
        <v>210</v>
      </c>
      <c r="H7234" s="145"/>
      <c r="I7234" s="144">
        <v>210</v>
      </c>
      <c r="J7234" s="146">
        <f t="shared" si="89"/>
        <v>0</v>
      </c>
    </row>
    <row r="7235" spans="1:10" x14ac:dyDescent="0.3">
      <c r="A7235" s="60">
        <v>2013</v>
      </c>
      <c r="B7235" s="60" t="s">
        <v>24</v>
      </c>
      <c r="C7235" s="60" t="str">
        <f>VLOOKUP(B7235,lookup!A:C,3,FALSE)</f>
        <v>Non Metropolitan Fire Authorities</v>
      </c>
      <c r="D7235" s="60" t="str">
        <f>VLOOKUP(B7235,lookup!A:D,4,FALSE)</f>
        <v>E31000009</v>
      </c>
      <c r="E7235" s="60" t="s">
        <v>177</v>
      </c>
      <c r="F7235" s="60" t="s">
        <v>157</v>
      </c>
      <c r="G7235" s="61">
        <v>0</v>
      </c>
      <c r="H7235" s="145"/>
      <c r="I7235" s="144">
        <v>0</v>
      </c>
      <c r="J7235" s="146">
        <f t="shared" ref="J7235:J7298" si="90">G7235-I7235</f>
        <v>0</v>
      </c>
    </row>
    <row r="7236" spans="1:10" x14ac:dyDescent="0.3">
      <c r="A7236" s="60">
        <v>2013</v>
      </c>
      <c r="B7236" s="60" t="s">
        <v>24</v>
      </c>
      <c r="C7236" s="60" t="str">
        <f>VLOOKUP(B7236,lookup!A:C,3,FALSE)</f>
        <v>Non Metropolitan Fire Authorities</v>
      </c>
      <c r="D7236" s="60" t="str">
        <f>VLOOKUP(B7236,lookup!A:D,4,FALSE)</f>
        <v>E31000009</v>
      </c>
      <c r="E7236" s="60" t="s">
        <v>178</v>
      </c>
      <c r="F7236" s="60" t="s">
        <v>157</v>
      </c>
      <c r="G7236" s="61">
        <v>0</v>
      </c>
      <c r="H7236" s="145"/>
      <c r="I7236" s="144">
        <v>0</v>
      </c>
      <c r="J7236" s="146">
        <f t="shared" si="90"/>
        <v>0</v>
      </c>
    </row>
    <row r="7237" spans="1:10" x14ac:dyDescent="0.3">
      <c r="A7237" s="60">
        <v>2013</v>
      </c>
      <c r="B7237" s="60" t="s">
        <v>24</v>
      </c>
      <c r="C7237" s="60" t="str">
        <f>VLOOKUP(B7237,lookup!A:C,3,FALSE)</f>
        <v>Non Metropolitan Fire Authorities</v>
      </c>
      <c r="D7237" s="60" t="str">
        <f>VLOOKUP(B7237,lookup!A:D,4,FALSE)</f>
        <v>E31000009</v>
      </c>
      <c r="E7237" s="60" t="s">
        <v>179</v>
      </c>
      <c r="F7237" s="60" t="s">
        <v>157</v>
      </c>
      <c r="G7237" s="61">
        <v>0</v>
      </c>
      <c r="H7237" s="145"/>
      <c r="I7237" s="144">
        <v>0</v>
      </c>
      <c r="J7237" s="146">
        <f t="shared" si="90"/>
        <v>0</v>
      </c>
    </row>
    <row r="7238" spans="1:10" x14ac:dyDescent="0.3">
      <c r="A7238" s="60">
        <v>2013</v>
      </c>
      <c r="B7238" s="60" t="s">
        <v>24</v>
      </c>
      <c r="C7238" s="60" t="str">
        <f>VLOOKUP(B7238,lookup!A:C,3,FALSE)</f>
        <v>Non Metropolitan Fire Authorities</v>
      </c>
      <c r="D7238" s="60" t="str">
        <f>VLOOKUP(B7238,lookup!A:D,4,FALSE)</f>
        <v>E31000009</v>
      </c>
      <c r="E7238" s="32" t="s">
        <v>1087</v>
      </c>
      <c r="F7238" s="60" t="s">
        <v>157</v>
      </c>
      <c r="G7238" s="61">
        <v>0</v>
      </c>
      <c r="H7238" s="145"/>
      <c r="I7238" s="144">
        <v>0</v>
      </c>
      <c r="J7238" s="146">
        <f t="shared" si="90"/>
        <v>0</v>
      </c>
    </row>
    <row r="7239" spans="1:10" x14ac:dyDescent="0.3">
      <c r="A7239" s="60">
        <v>2013</v>
      </c>
      <c r="B7239" s="60" t="s">
        <v>24</v>
      </c>
      <c r="C7239" s="60" t="str">
        <f>VLOOKUP(B7239,lookup!A:C,3,FALSE)</f>
        <v>Non Metropolitan Fire Authorities</v>
      </c>
      <c r="D7239" s="60" t="str">
        <f>VLOOKUP(B7239,lookup!A:D,4,FALSE)</f>
        <v>E31000009</v>
      </c>
      <c r="E7239" s="60" t="s">
        <v>176</v>
      </c>
      <c r="F7239" s="60" t="s">
        <v>157</v>
      </c>
      <c r="G7239" s="61">
        <v>15</v>
      </c>
      <c r="H7239" s="145"/>
      <c r="I7239" s="144">
        <v>15</v>
      </c>
      <c r="J7239" s="146">
        <f t="shared" si="90"/>
        <v>0</v>
      </c>
    </row>
    <row r="7240" spans="1:10" x14ac:dyDescent="0.3">
      <c r="A7240" s="60">
        <v>2013</v>
      </c>
      <c r="B7240" s="60" t="s">
        <v>24</v>
      </c>
      <c r="C7240" s="60" t="str">
        <f>VLOOKUP(B7240,lookup!A:C,3,FALSE)</f>
        <v>Non Metropolitan Fire Authorities</v>
      </c>
      <c r="D7240" s="60" t="str">
        <f>VLOOKUP(B7240,lookup!A:D,4,FALSE)</f>
        <v>E31000009</v>
      </c>
      <c r="E7240" s="60" t="s">
        <v>175</v>
      </c>
      <c r="F7240" s="60" t="s">
        <v>158</v>
      </c>
      <c r="G7240" s="61">
        <v>377</v>
      </c>
      <c r="H7240" s="145"/>
      <c r="I7240" s="144">
        <v>377</v>
      </c>
      <c r="J7240" s="146">
        <f t="shared" si="90"/>
        <v>0</v>
      </c>
    </row>
    <row r="7241" spans="1:10" x14ac:dyDescent="0.3">
      <c r="A7241" s="60">
        <v>2013</v>
      </c>
      <c r="B7241" s="60" t="s">
        <v>24</v>
      </c>
      <c r="C7241" s="60" t="str">
        <f>VLOOKUP(B7241,lookup!A:C,3,FALSE)</f>
        <v>Non Metropolitan Fire Authorities</v>
      </c>
      <c r="D7241" s="60" t="str">
        <f>VLOOKUP(B7241,lookup!A:D,4,FALSE)</f>
        <v>E31000009</v>
      </c>
      <c r="E7241" s="60" t="s">
        <v>177</v>
      </c>
      <c r="F7241" s="60" t="s">
        <v>158</v>
      </c>
      <c r="G7241" s="61">
        <v>0</v>
      </c>
      <c r="H7241" s="145"/>
      <c r="I7241" s="144">
        <v>0</v>
      </c>
      <c r="J7241" s="146">
        <f t="shared" si="90"/>
        <v>0</v>
      </c>
    </row>
    <row r="7242" spans="1:10" x14ac:dyDescent="0.3">
      <c r="A7242" s="60">
        <v>2013</v>
      </c>
      <c r="B7242" s="60" t="s">
        <v>24</v>
      </c>
      <c r="C7242" s="60" t="str">
        <f>VLOOKUP(B7242,lookup!A:C,3,FALSE)</f>
        <v>Non Metropolitan Fire Authorities</v>
      </c>
      <c r="D7242" s="60" t="str">
        <f>VLOOKUP(B7242,lookup!A:D,4,FALSE)</f>
        <v>E31000009</v>
      </c>
      <c r="E7242" s="60" t="s">
        <v>178</v>
      </c>
      <c r="F7242" s="60" t="s">
        <v>158</v>
      </c>
      <c r="G7242" s="61">
        <v>0</v>
      </c>
      <c r="H7242" s="145"/>
      <c r="I7242" s="144">
        <v>0</v>
      </c>
      <c r="J7242" s="146">
        <f t="shared" si="90"/>
        <v>0</v>
      </c>
    </row>
    <row r="7243" spans="1:10" x14ac:dyDescent="0.3">
      <c r="A7243" s="60">
        <v>2013</v>
      </c>
      <c r="B7243" s="60" t="s">
        <v>24</v>
      </c>
      <c r="C7243" s="60" t="str">
        <f>VLOOKUP(B7243,lookup!A:C,3,FALSE)</f>
        <v>Non Metropolitan Fire Authorities</v>
      </c>
      <c r="D7243" s="60" t="str">
        <f>VLOOKUP(B7243,lookup!A:D,4,FALSE)</f>
        <v>E31000009</v>
      </c>
      <c r="E7243" s="60" t="s">
        <v>179</v>
      </c>
      <c r="F7243" s="60" t="s">
        <v>158</v>
      </c>
      <c r="G7243" s="61">
        <v>0</v>
      </c>
      <c r="H7243" s="145"/>
      <c r="I7243" s="144">
        <v>0</v>
      </c>
      <c r="J7243" s="146">
        <f t="shared" si="90"/>
        <v>0</v>
      </c>
    </row>
    <row r="7244" spans="1:10" x14ac:dyDescent="0.3">
      <c r="A7244" s="60">
        <v>2013</v>
      </c>
      <c r="B7244" s="60" t="s">
        <v>24</v>
      </c>
      <c r="C7244" s="60" t="str">
        <f>VLOOKUP(B7244,lookup!A:C,3,FALSE)</f>
        <v>Non Metropolitan Fire Authorities</v>
      </c>
      <c r="D7244" s="60" t="str">
        <f>VLOOKUP(B7244,lookup!A:D,4,FALSE)</f>
        <v>E31000009</v>
      </c>
      <c r="E7244" s="32" t="s">
        <v>1087</v>
      </c>
      <c r="F7244" s="60" t="s">
        <v>158</v>
      </c>
      <c r="G7244" s="61">
        <v>0</v>
      </c>
      <c r="H7244" s="145"/>
      <c r="I7244" s="144">
        <v>0</v>
      </c>
      <c r="J7244" s="146">
        <f t="shared" si="90"/>
        <v>0</v>
      </c>
    </row>
    <row r="7245" spans="1:10" x14ac:dyDescent="0.3">
      <c r="A7245" s="60">
        <v>2013</v>
      </c>
      <c r="B7245" s="60" t="s">
        <v>24</v>
      </c>
      <c r="C7245" s="60" t="str">
        <f>VLOOKUP(B7245,lookup!A:C,3,FALSE)</f>
        <v>Non Metropolitan Fire Authorities</v>
      </c>
      <c r="D7245" s="60" t="str">
        <f>VLOOKUP(B7245,lookup!A:D,4,FALSE)</f>
        <v>E31000009</v>
      </c>
      <c r="E7245" s="60" t="s">
        <v>176</v>
      </c>
      <c r="F7245" s="60" t="s">
        <v>158</v>
      </c>
      <c r="G7245" s="61">
        <v>51</v>
      </c>
      <c r="H7245" s="145"/>
      <c r="I7245" s="144">
        <v>51</v>
      </c>
      <c r="J7245" s="146">
        <f t="shared" si="90"/>
        <v>0</v>
      </c>
    </row>
    <row r="7246" spans="1:10" x14ac:dyDescent="0.3">
      <c r="A7246" s="60">
        <v>2013</v>
      </c>
      <c r="B7246" s="60" t="s">
        <v>24</v>
      </c>
      <c r="C7246" s="60" t="str">
        <f>VLOOKUP(B7246,lookup!A:C,3,FALSE)</f>
        <v>Non Metropolitan Fire Authorities</v>
      </c>
      <c r="D7246" s="60" t="str">
        <f>VLOOKUP(B7246,lookup!A:D,4,FALSE)</f>
        <v>E31000009</v>
      </c>
      <c r="E7246" s="60" t="s">
        <v>175</v>
      </c>
      <c r="F7246" s="60" t="s">
        <v>149</v>
      </c>
      <c r="G7246" s="61">
        <v>0</v>
      </c>
      <c r="H7246" s="145"/>
      <c r="I7246" s="144">
        <v>0</v>
      </c>
      <c r="J7246" s="146">
        <f t="shared" si="90"/>
        <v>0</v>
      </c>
    </row>
    <row r="7247" spans="1:10" x14ac:dyDescent="0.3">
      <c r="A7247" s="60">
        <v>2013</v>
      </c>
      <c r="B7247" s="60" t="s">
        <v>24</v>
      </c>
      <c r="C7247" s="60" t="str">
        <f>VLOOKUP(B7247,lookup!A:C,3,FALSE)</f>
        <v>Non Metropolitan Fire Authorities</v>
      </c>
      <c r="D7247" s="60" t="str">
        <f>VLOOKUP(B7247,lookup!A:D,4,FALSE)</f>
        <v>E31000009</v>
      </c>
      <c r="E7247" s="60" t="s">
        <v>177</v>
      </c>
      <c r="F7247" s="60" t="s">
        <v>149</v>
      </c>
      <c r="G7247" s="61">
        <v>0</v>
      </c>
      <c r="H7247" s="145"/>
      <c r="I7247" s="144">
        <v>0</v>
      </c>
      <c r="J7247" s="146">
        <f t="shared" si="90"/>
        <v>0</v>
      </c>
    </row>
    <row r="7248" spans="1:10" x14ac:dyDescent="0.3">
      <c r="A7248" s="60">
        <v>2013</v>
      </c>
      <c r="B7248" s="60" t="s">
        <v>24</v>
      </c>
      <c r="C7248" s="60" t="str">
        <f>VLOOKUP(B7248,lookup!A:C,3,FALSE)</f>
        <v>Non Metropolitan Fire Authorities</v>
      </c>
      <c r="D7248" s="60" t="str">
        <f>VLOOKUP(B7248,lookup!A:D,4,FALSE)</f>
        <v>E31000009</v>
      </c>
      <c r="E7248" s="60" t="s">
        <v>178</v>
      </c>
      <c r="F7248" s="60" t="s">
        <v>149</v>
      </c>
      <c r="G7248" s="61">
        <v>0</v>
      </c>
      <c r="H7248" s="145"/>
      <c r="I7248" s="144">
        <v>0</v>
      </c>
      <c r="J7248" s="146">
        <f t="shared" si="90"/>
        <v>0</v>
      </c>
    </row>
    <row r="7249" spans="1:10" x14ac:dyDescent="0.3">
      <c r="A7249" s="60">
        <v>2013</v>
      </c>
      <c r="B7249" s="60" t="s">
        <v>24</v>
      </c>
      <c r="C7249" s="60" t="str">
        <f>VLOOKUP(B7249,lookup!A:C,3,FALSE)</f>
        <v>Non Metropolitan Fire Authorities</v>
      </c>
      <c r="D7249" s="60" t="str">
        <f>VLOOKUP(B7249,lookup!A:D,4,FALSE)</f>
        <v>E31000009</v>
      </c>
      <c r="E7249" s="60" t="s">
        <v>179</v>
      </c>
      <c r="F7249" s="60" t="s">
        <v>149</v>
      </c>
      <c r="G7249" s="61">
        <v>0</v>
      </c>
      <c r="H7249" s="145"/>
      <c r="I7249" s="144">
        <v>0</v>
      </c>
      <c r="J7249" s="146">
        <f t="shared" si="90"/>
        <v>0</v>
      </c>
    </row>
    <row r="7250" spans="1:10" x14ac:dyDescent="0.3">
      <c r="A7250" s="60">
        <v>2013</v>
      </c>
      <c r="B7250" s="60" t="s">
        <v>24</v>
      </c>
      <c r="C7250" s="60" t="str">
        <f>VLOOKUP(B7250,lookup!A:C,3,FALSE)</f>
        <v>Non Metropolitan Fire Authorities</v>
      </c>
      <c r="D7250" s="60" t="str">
        <f>VLOOKUP(B7250,lookup!A:D,4,FALSE)</f>
        <v>E31000009</v>
      </c>
      <c r="E7250" s="32" t="s">
        <v>1087</v>
      </c>
      <c r="F7250" s="60" t="s">
        <v>149</v>
      </c>
      <c r="G7250" s="61">
        <v>0</v>
      </c>
      <c r="H7250" s="145"/>
      <c r="I7250" s="144">
        <v>0</v>
      </c>
      <c r="J7250" s="146">
        <f t="shared" si="90"/>
        <v>0</v>
      </c>
    </row>
    <row r="7251" spans="1:10" x14ac:dyDescent="0.3">
      <c r="A7251" s="60">
        <v>2013</v>
      </c>
      <c r="B7251" s="60" t="s">
        <v>24</v>
      </c>
      <c r="C7251" s="60" t="str">
        <f>VLOOKUP(B7251,lookup!A:C,3,FALSE)</f>
        <v>Non Metropolitan Fire Authorities</v>
      </c>
      <c r="D7251" s="60" t="str">
        <f>VLOOKUP(B7251,lookup!A:D,4,FALSE)</f>
        <v>E31000009</v>
      </c>
      <c r="E7251" s="60" t="s">
        <v>176</v>
      </c>
      <c r="F7251" s="60" t="s">
        <v>149</v>
      </c>
      <c r="G7251" s="61">
        <v>0</v>
      </c>
      <c r="H7251" s="145"/>
      <c r="I7251" s="144">
        <v>0</v>
      </c>
      <c r="J7251" s="146">
        <f t="shared" si="90"/>
        <v>0</v>
      </c>
    </row>
    <row r="7252" spans="1:10" x14ac:dyDescent="0.3">
      <c r="A7252" s="60">
        <v>2013</v>
      </c>
      <c r="B7252" s="60" t="s">
        <v>24</v>
      </c>
      <c r="C7252" s="60" t="str">
        <f>VLOOKUP(B7252,lookup!A:C,3,FALSE)</f>
        <v>Non Metropolitan Fire Authorities</v>
      </c>
      <c r="D7252" s="60" t="str">
        <f>VLOOKUP(B7252,lookup!A:D,4,FALSE)</f>
        <v>E31000009</v>
      </c>
      <c r="E7252" s="60" t="s">
        <v>175</v>
      </c>
      <c r="F7252" s="60" t="s">
        <v>150</v>
      </c>
      <c r="G7252" s="61">
        <v>83</v>
      </c>
      <c r="H7252" s="145"/>
      <c r="I7252" s="144">
        <v>83</v>
      </c>
      <c r="J7252" s="146">
        <f t="shared" si="90"/>
        <v>0</v>
      </c>
    </row>
    <row r="7253" spans="1:10" x14ac:dyDescent="0.3">
      <c r="A7253" s="60">
        <v>2013</v>
      </c>
      <c r="B7253" s="60" t="s">
        <v>24</v>
      </c>
      <c r="C7253" s="60" t="str">
        <f>VLOOKUP(B7253,lookup!A:C,3,FALSE)</f>
        <v>Non Metropolitan Fire Authorities</v>
      </c>
      <c r="D7253" s="60" t="str">
        <f>VLOOKUP(B7253,lookup!A:D,4,FALSE)</f>
        <v>E31000009</v>
      </c>
      <c r="E7253" s="60" t="s">
        <v>177</v>
      </c>
      <c r="F7253" s="60" t="s">
        <v>150</v>
      </c>
      <c r="G7253" s="61">
        <v>0</v>
      </c>
      <c r="H7253" s="145"/>
      <c r="I7253" s="144">
        <v>0</v>
      </c>
      <c r="J7253" s="146">
        <f t="shared" si="90"/>
        <v>0</v>
      </c>
    </row>
    <row r="7254" spans="1:10" x14ac:dyDescent="0.3">
      <c r="A7254" s="60">
        <v>2013</v>
      </c>
      <c r="B7254" s="60" t="s">
        <v>24</v>
      </c>
      <c r="C7254" s="60" t="str">
        <f>VLOOKUP(B7254,lookup!A:C,3,FALSE)</f>
        <v>Non Metropolitan Fire Authorities</v>
      </c>
      <c r="D7254" s="60" t="str">
        <f>VLOOKUP(B7254,lookup!A:D,4,FALSE)</f>
        <v>E31000009</v>
      </c>
      <c r="E7254" s="60" t="s">
        <v>178</v>
      </c>
      <c r="F7254" s="60" t="s">
        <v>150</v>
      </c>
      <c r="G7254" s="61">
        <v>0</v>
      </c>
      <c r="H7254" s="145"/>
      <c r="I7254" s="144">
        <v>0</v>
      </c>
      <c r="J7254" s="146">
        <f t="shared" si="90"/>
        <v>0</v>
      </c>
    </row>
    <row r="7255" spans="1:10" x14ac:dyDescent="0.3">
      <c r="A7255" s="60">
        <v>2013</v>
      </c>
      <c r="B7255" s="60" t="s">
        <v>24</v>
      </c>
      <c r="C7255" s="60" t="str">
        <f>VLOOKUP(B7255,lookup!A:C,3,FALSE)</f>
        <v>Non Metropolitan Fire Authorities</v>
      </c>
      <c r="D7255" s="60" t="str">
        <f>VLOOKUP(B7255,lookup!A:D,4,FALSE)</f>
        <v>E31000009</v>
      </c>
      <c r="E7255" s="60" t="s">
        <v>179</v>
      </c>
      <c r="F7255" s="60" t="s">
        <v>150</v>
      </c>
      <c r="G7255" s="61">
        <v>0</v>
      </c>
      <c r="H7255" s="145"/>
      <c r="I7255" s="144">
        <v>0</v>
      </c>
      <c r="J7255" s="146">
        <f t="shared" si="90"/>
        <v>0</v>
      </c>
    </row>
    <row r="7256" spans="1:10" x14ac:dyDescent="0.3">
      <c r="A7256" s="60">
        <v>2013</v>
      </c>
      <c r="B7256" s="60" t="s">
        <v>24</v>
      </c>
      <c r="C7256" s="60" t="str">
        <f>VLOOKUP(B7256,lookup!A:C,3,FALSE)</f>
        <v>Non Metropolitan Fire Authorities</v>
      </c>
      <c r="D7256" s="60" t="str">
        <f>VLOOKUP(B7256,lookup!A:D,4,FALSE)</f>
        <v>E31000009</v>
      </c>
      <c r="E7256" s="32" t="s">
        <v>1087</v>
      </c>
      <c r="F7256" s="60" t="s">
        <v>150</v>
      </c>
      <c r="G7256" s="61">
        <v>1</v>
      </c>
      <c r="H7256" s="145"/>
      <c r="I7256" s="144">
        <v>1</v>
      </c>
      <c r="J7256" s="146">
        <f t="shared" si="90"/>
        <v>0</v>
      </c>
    </row>
    <row r="7257" spans="1:10" x14ac:dyDescent="0.3">
      <c r="A7257" s="60">
        <v>2013</v>
      </c>
      <c r="B7257" s="60" t="s">
        <v>24</v>
      </c>
      <c r="C7257" s="60" t="str">
        <f>VLOOKUP(B7257,lookup!A:C,3,FALSE)</f>
        <v>Non Metropolitan Fire Authorities</v>
      </c>
      <c r="D7257" s="60" t="str">
        <f>VLOOKUP(B7257,lookup!A:D,4,FALSE)</f>
        <v>E31000009</v>
      </c>
      <c r="E7257" s="60" t="s">
        <v>176</v>
      </c>
      <c r="F7257" s="60" t="s">
        <v>150</v>
      </c>
      <c r="G7257" s="61">
        <v>3</v>
      </c>
      <c r="H7257" s="145"/>
      <c r="I7257" s="144">
        <v>3</v>
      </c>
      <c r="J7257" s="146">
        <f t="shared" si="90"/>
        <v>0</v>
      </c>
    </row>
    <row r="7258" spans="1:10" x14ac:dyDescent="0.3">
      <c r="A7258" s="60">
        <v>2013</v>
      </c>
      <c r="B7258" s="60" t="s">
        <v>27</v>
      </c>
      <c r="C7258" s="60" t="str">
        <f>VLOOKUP(B7258,lookup!A:C,3,FALSE)</f>
        <v>Non Metropolitan Fire Authorities</v>
      </c>
      <c r="D7258" s="60" t="str">
        <f>VLOOKUP(B7258,lookup!A:D,4,FALSE)</f>
        <v>E31000010</v>
      </c>
      <c r="E7258" s="60" t="s">
        <v>175</v>
      </c>
      <c r="F7258" s="60" t="s">
        <v>157</v>
      </c>
      <c r="G7258" s="61">
        <v>364</v>
      </c>
      <c r="H7258" s="145"/>
      <c r="I7258" s="144">
        <v>364</v>
      </c>
      <c r="J7258" s="146">
        <f t="shared" si="90"/>
        <v>0</v>
      </c>
    </row>
    <row r="7259" spans="1:10" x14ac:dyDescent="0.3">
      <c r="A7259" s="60">
        <v>2013</v>
      </c>
      <c r="B7259" s="60" t="s">
        <v>27</v>
      </c>
      <c r="C7259" s="60" t="str">
        <f>VLOOKUP(B7259,lookup!A:C,3,FALSE)</f>
        <v>Non Metropolitan Fire Authorities</v>
      </c>
      <c r="D7259" s="60" t="str">
        <f>VLOOKUP(B7259,lookup!A:D,4,FALSE)</f>
        <v>E31000010</v>
      </c>
      <c r="E7259" s="60" t="s">
        <v>177</v>
      </c>
      <c r="F7259" s="60" t="s">
        <v>157</v>
      </c>
      <c r="G7259" s="61">
        <v>2</v>
      </c>
      <c r="H7259" s="145"/>
      <c r="I7259" s="144">
        <v>2</v>
      </c>
      <c r="J7259" s="146">
        <f t="shared" si="90"/>
        <v>0</v>
      </c>
    </row>
    <row r="7260" spans="1:10" x14ac:dyDescent="0.3">
      <c r="A7260" s="60">
        <v>2013</v>
      </c>
      <c r="B7260" s="60" t="s">
        <v>27</v>
      </c>
      <c r="C7260" s="60" t="str">
        <f>VLOOKUP(B7260,lookup!A:C,3,FALSE)</f>
        <v>Non Metropolitan Fire Authorities</v>
      </c>
      <c r="D7260" s="60" t="str">
        <f>VLOOKUP(B7260,lookup!A:D,4,FALSE)</f>
        <v>E31000010</v>
      </c>
      <c r="E7260" s="60" t="s">
        <v>178</v>
      </c>
      <c r="F7260" s="60" t="s">
        <v>157</v>
      </c>
      <c r="G7260" s="61">
        <v>6</v>
      </c>
      <c r="H7260" s="145"/>
      <c r="I7260" s="144">
        <v>6</v>
      </c>
      <c r="J7260" s="146">
        <f t="shared" si="90"/>
        <v>0</v>
      </c>
    </row>
    <row r="7261" spans="1:10" x14ac:dyDescent="0.3">
      <c r="A7261" s="60">
        <v>2013</v>
      </c>
      <c r="B7261" s="60" t="s">
        <v>27</v>
      </c>
      <c r="C7261" s="60" t="str">
        <f>VLOOKUP(B7261,lookup!A:C,3,FALSE)</f>
        <v>Non Metropolitan Fire Authorities</v>
      </c>
      <c r="D7261" s="60" t="str">
        <f>VLOOKUP(B7261,lookup!A:D,4,FALSE)</f>
        <v>E31000010</v>
      </c>
      <c r="E7261" s="60" t="s">
        <v>179</v>
      </c>
      <c r="F7261" s="60" t="s">
        <v>157</v>
      </c>
      <c r="G7261" s="61">
        <v>0</v>
      </c>
      <c r="H7261" s="145"/>
      <c r="I7261" s="144">
        <v>0</v>
      </c>
      <c r="J7261" s="146">
        <f t="shared" si="90"/>
        <v>0</v>
      </c>
    </row>
    <row r="7262" spans="1:10" x14ac:dyDescent="0.3">
      <c r="A7262" s="60">
        <v>2013</v>
      </c>
      <c r="B7262" s="60" t="s">
        <v>27</v>
      </c>
      <c r="C7262" s="60" t="str">
        <f>VLOOKUP(B7262,lookup!A:C,3,FALSE)</f>
        <v>Non Metropolitan Fire Authorities</v>
      </c>
      <c r="D7262" s="60" t="str">
        <f>VLOOKUP(B7262,lookup!A:D,4,FALSE)</f>
        <v>E31000010</v>
      </c>
      <c r="E7262" s="32" t="s">
        <v>1087</v>
      </c>
      <c r="F7262" s="60" t="s">
        <v>157</v>
      </c>
      <c r="G7262" s="61">
        <v>4</v>
      </c>
      <c r="H7262" s="145"/>
      <c r="I7262" s="144">
        <v>4</v>
      </c>
      <c r="J7262" s="146">
        <f t="shared" si="90"/>
        <v>0</v>
      </c>
    </row>
    <row r="7263" spans="1:10" x14ac:dyDescent="0.3">
      <c r="A7263" s="60">
        <v>2013</v>
      </c>
      <c r="B7263" s="60" t="s">
        <v>27</v>
      </c>
      <c r="C7263" s="60" t="str">
        <f>VLOOKUP(B7263,lookup!A:C,3,FALSE)</f>
        <v>Non Metropolitan Fire Authorities</v>
      </c>
      <c r="D7263" s="60" t="str">
        <f>VLOOKUP(B7263,lookup!A:D,4,FALSE)</f>
        <v>E31000010</v>
      </c>
      <c r="E7263" s="60" t="s">
        <v>176</v>
      </c>
      <c r="F7263" s="60" t="s">
        <v>157</v>
      </c>
      <c r="G7263" s="61">
        <v>10</v>
      </c>
      <c r="H7263" s="145"/>
      <c r="I7263" s="144">
        <v>10</v>
      </c>
      <c r="J7263" s="146">
        <f t="shared" si="90"/>
        <v>0</v>
      </c>
    </row>
    <row r="7264" spans="1:10" x14ac:dyDescent="0.3">
      <c r="A7264" s="60">
        <v>2013</v>
      </c>
      <c r="B7264" s="60" t="s">
        <v>27</v>
      </c>
      <c r="C7264" s="60" t="str">
        <f>VLOOKUP(B7264,lookup!A:C,3,FALSE)</f>
        <v>Non Metropolitan Fire Authorities</v>
      </c>
      <c r="D7264" s="60" t="str">
        <f>VLOOKUP(B7264,lookup!A:D,4,FALSE)</f>
        <v>E31000010</v>
      </c>
      <c r="E7264" s="60" t="s">
        <v>175</v>
      </c>
      <c r="F7264" s="60" t="s">
        <v>158</v>
      </c>
      <c r="G7264" s="61">
        <v>296</v>
      </c>
      <c r="H7264" s="145"/>
      <c r="I7264" s="144">
        <v>296</v>
      </c>
      <c r="J7264" s="146">
        <f t="shared" si="90"/>
        <v>0</v>
      </c>
    </row>
    <row r="7265" spans="1:10" x14ac:dyDescent="0.3">
      <c r="A7265" s="60">
        <v>2013</v>
      </c>
      <c r="B7265" s="60" t="s">
        <v>27</v>
      </c>
      <c r="C7265" s="60" t="str">
        <f>VLOOKUP(B7265,lookup!A:C,3,FALSE)</f>
        <v>Non Metropolitan Fire Authorities</v>
      </c>
      <c r="D7265" s="60" t="str">
        <f>VLOOKUP(B7265,lookup!A:D,4,FALSE)</f>
        <v>E31000010</v>
      </c>
      <c r="E7265" s="60" t="s">
        <v>177</v>
      </c>
      <c r="F7265" s="60" t="s">
        <v>158</v>
      </c>
      <c r="G7265" s="61">
        <v>10</v>
      </c>
      <c r="H7265" s="145"/>
      <c r="I7265" s="144">
        <v>10</v>
      </c>
      <c r="J7265" s="146">
        <f t="shared" si="90"/>
        <v>0</v>
      </c>
    </row>
    <row r="7266" spans="1:10" x14ac:dyDescent="0.3">
      <c r="A7266" s="60">
        <v>2013</v>
      </c>
      <c r="B7266" s="60" t="s">
        <v>27</v>
      </c>
      <c r="C7266" s="60" t="str">
        <f>VLOOKUP(B7266,lookup!A:C,3,FALSE)</f>
        <v>Non Metropolitan Fire Authorities</v>
      </c>
      <c r="D7266" s="60" t="str">
        <f>VLOOKUP(B7266,lookup!A:D,4,FALSE)</f>
        <v>E31000010</v>
      </c>
      <c r="E7266" s="60" t="s">
        <v>178</v>
      </c>
      <c r="F7266" s="60" t="s">
        <v>158</v>
      </c>
      <c r="G7266" s="61">
        <v>0</v>
      </c>
      <c r="H7266" s="145"/>
      <c r="I7266" s="144">
        <v>0</v>
      </c>
      <c r="J7266" s="146">
        <f t="shared" si="90"/>
        <v>0</v>
      </c>
    </row>
    <row r="7267" spans="1:10" x14ac:dyDescent="0.3">
      <c r="A7267" s="60">
        <v>2013</v>
      </c>
      <c r="B7267" s="60" t="s">
        <v>27</v>
      </c>
      <c r="C7267" s="60" t="str">
        <f>VLOOKUP(B7267,lookup!A:C,3,FALSE)</f>
        <v>Non Metropolitan Fire Authorities</v>
      </c>
      <c r="D7267" s="60" t="str">
        <f>VLOOKUP(B7267,lookup!A:D,4,FALSE)</f>
        <v>E31000010</v>
      </c>
      <c r="E7267" s="60" t="s">
        <v>179</v>
      </c>
      <c r="F7267" s="60" t="s">
        <v>158</v>
      </c>
      <c r="G7267" s="61">
        <v>0</v>
      </c>
      <c r="H7267" s="145"/>
      <c r="I7267" s="144">
        <v>0</v>
      </c>
      <c r="J7267" s="146">
        <f t="shared" si="90"/>
        <v>0</v>
      </c>
    </row>
    <row r="7268" spans="1:10" x14ac:dyDescent="0.3">
      <c r="A7268" s="60">
        <v>2013</v>
      </c>
      <c r="B7268" s="60" t="s">
        <v>27</v>
      </c>
      <c r="C7268" s="60" t="str">
        <f>VLOOKUP(B7268,lookup!A:C,3,FALSE)</f>
        <v>Non Metropolitan Fire Authorities</v>
      </c>
      <c r="D7268" s="60" t="str">
        <f>VLOOKUP(B7268,lookup!A:D,4,FALSE)</f>
        <v>E31000010</v>
      </c>
      <c r="E7268" s="32" t="s">
        <v>1087</v>
      </c>
      <c r="F7268" s="60" t="s">
        <v>158</v>
      </c>
      <c r="G7268" s="61">
        <v>0</v>
      </c>
      <c r="H7268" s="145"/>
      <c r="I7268" s="144">
        <v>0</v>
      </c>
      <c r="J7268" s="146">
        <f t="shared" si="90"/>
        <v>0</v>
      </c>
    </row>
    <row r="7269" spans="1:10" x14ac:dyDescent="0.3">
      <c r="A7269" s="60">
        <v>2013</v>
      </c>
      <c r="B7269" s="60" t="s">
        <v>27</v>
      </c>
      <c r="C7269" s="60" t="str">
        <f>VLOOKUP(B7269,lookup!A:C,3,FALSE)</f>
        <v>Non Metropolitan Fire Authorities</v>
      </c>
      <c r="D7269" s="60" t="str">
        <f>VLOOKUP(B7269,lookup!A:D,4,FALSE)</f>
        <v>E31000010</v>
      </c>
      <c r="E7269" s="60" t="s">
        <v>176</v>
      </c>
      <c r="F7269" s="60" t="s">
        <v>158</v>
      </c>
      <c r="G7269" s="61">
        <v>0</v>
      </c>
      <c r="H7269" s="145"/>
      <c r="I7269" s="144">
        <v>0</v>
      </c>
      <c r="J7269" s="146">
        <f t="shared" si="90"/>
        <v>0</v>
      </c>
    </row>
    <row r="7270" spans="1:10" x14ac:dyDescent="0.3">
      <c r="A7270" s="60">
        <v>2013</v>
      </c>
      <c r="B7270" s="60" t="s">
        <v>27</v>
      </c>
      <c r="C7270" s="60" t="str">
        <f>VLOOKUP(B7270,lookup!A:C,3,FALSE)</f>
        <v>Non Metropolitan Fire Authorities</v>
      </c>
      <c r="D7270" s="60" t="str">
        <f>VLOOKUP(B7270,lookup!A:D,4,FALSE)</f>
        <v>E31000010</v>
      </c>
      <c r="E7270" s="60" t="s">
        <v>175</v>
      </c>
      <c r="F7270" s="60" t="s">
        <v>149</v>
      </c>
      <c r="G7270" s="61">
        <v>25</v>
      </c>
      <c r="H7270" s="145"/>
      <c r="I7270" s="144">
        <v>25</v>
      </c>
      <c r="J7270" s="146">
        <f t="shared" si="90"/>
        <v>0</v>
      </c>
    </row>
    <row r="7271" spans="1:10" x14ac:dyDescent="0.3">
      <c r="A7271" s="60">
        <v>2013</v>
      </c>
      <c r="B7271" s="60" t="s">
        <v>27</v>
      </c>
      <c r="C7271" s="60" t="str">
        <f>VLOOKUP(B7271,lookup!A:C,3,FALSE)</f>
        <v>Non Metropolitan Fire Authorities</v>
      </c>
      <c r="D7271" s="60" t="str">
        <f>VLOOKUP(B7271,lookup!A:D,4,FALSE)</f>
        <v>E31000010</v>
      </c>
      <c r="E7271" s="60" t="s">
        <v>177</v>
      </c>
      <c r="F7271" s="60" t="s">
        <v>149</v>
      </c>
      <c r="G7271" s="61">
        <v>0</v>
      </c>
      <c r="H7271" s="145"/>
      <c r="I7271" s="144">
        <v>0</v>
      </c>
      <c r="J7271" s="146">
        <f t="shared" si="90"/>
        <v>0</v>
      </c>
    </row>
    <row r="7272" spans="1:10" x14ac:dyDescent="0.3">
      <c r="A7272" s="60">
        <v>2013</v>
      </c>
      <c r="B7272" s="60" t="s">
        <v>27</v>
      </c>
      <c r="C7272" s="60" t="str">
        <f>VLOOKUP(B7272,lookup!A:C,3,FALSE)</f>
        <v>Non Metropolitan Fire Authorities</v>
      </c>
      <c r="D7272" s="60" t="str">
        <f>VLOOKUP(B7272,lookup!A:D,4,FALSE)</f>
        <v>E31000010</v>
      </c>
      <c r="E7272" s="60" t="s">
        <v>178</v>
      </c>
      <c r="F7272" s="60" t="s">
        <v>149</v>
      </c>
      <c r="G7272" s="61">
        <v>2</v>
      </c>
      <c r="H7272" s="145"/>
      <c r="I7272" s="144">
        <v>2</v>
      </c>
      <c r="J7272" s="146">
        <f t="shared" si="90"/>
        <v>0</v>
      </c>
    </row>
    <row r="7273" spans="1:10" x14ac:dyDescent="0.3">
      <c r="A7273" s="60">
        <v>2013</v>
      </c>
      <c r="B7273" s="60" t="s">
        <v>27</v>
      </c>
      <c r="C7273" s="60" t="str">
        <f>VLOOKUP(B7273,lookup!A:C,3,FALSE)</f>
        <v>Non Metropolitan Fire Authorities</v>
      </c>
      <c r="D7273" s="60" t="str">
        <f>VLOOKUP(B7273,lookup!A:D,4,FALSE)</f>
        <v>E31000010</v>
      </c>
      <c r="E7273" s="60" t="s">
        <v>179</v>
      </c>
      <c r="F7273" s="60" t="s">
        <v>149</v>
      </c>
      <c r="G7273" s="61">
        <v>1</v>
      </c>
      <c r="H7273" s="145"/>
      <c r="I7273" s="144">
        <v>1</v>
      </c>
      <c r="J7273" s="146">
        <f t="shared" si="90"/>
        <v>0</v>
      </c>
    </row>
    <row r="7274" spans="1:10" x14ac:dyDescent="0.3">
      <c r="A7274" s="60">
        <v>2013</v>
      </c>
      <c r="B7274" s="60" t="s">
        <v>27</v>
      </c>
      <c r="C7274" s="60" t="str">
        <f>VLOOKUP(B7274,lookup!A:C,3,FALSE)</f>
        <v>Non Metropolitan Fire Authorities</v>
      </c>
      <c r="D7274" s="60" t="str">
        <f>VLOOKUP(B7274,lookup!A:D,4,FALSE)</f>
        <v>E31000010</v>
      </c>
      <c r="E7274" s="32" t="s">
        <v>1087</v>
      </c>
      <c r="F7274" s="60" t="s">
        <v>149</v>
      </c>
      <c r="G7274" s="61">
        <v>0</v>
      </c>
      <c r="H7274" s="145"/>
      <c r="I7274" s="144">
        <v>0</v>
      </c>
      <c r="J7274" s="146">
        <f t="shared" si="90"/>
        <v>0</v>
      </c>
    </row>
    <row r="7275" spans="1:10" x14ac:dyDescent="0.3">
      <c r="A7275" s="60">
        <v>2013</v>
      </c>
      <c r="B7275" s="60" t="s">
        <v>27</v>
      </c>
      <c r="C7275" s="60" t="str">
        <f>VLOOKUP(B7275,lookup!A:C,3,FALSE)</f>
        <v>Non Metropolitan Fire Authorities</v>
      </c>
      <c r="D7275" s="60" t="str">
        <f>VLOOKUP(B7275,lookup!A:D,4,FALSE)</f>
        <v>E31000010</v>
      </c>
      <c r="E7275" s="60" t="s">
        <v>176</v>
      </c>
      <c r="F7275" s="60" t="s">
        <v>149</v>
      </c>
      <c r="G7275" s="61">
        <v>0</v>
      </c>
      <c r="H7275" s="145"/>
      <c r="I7275" s="144">
        <v>0</v>
      </c>
      <c r="J7275" s="146">
        <f t="shared" si="90"/>
        <v>0</v>
      </c>
    </row>
    <row r="7276" spans="1:10" x14ac:dyDescent="0.3">
      <c r="A7276" s="60">
        <v>2013</v>
      </c>
      <c r="B7276" s="60" t="s">
        <v>27</v>
      </c>
      <c r="C7276" s="60" t="str">
        <f>VLOOKUP(B7276,lookup!A:C,3,FALSE)</f>
        <v>Non Metropolitan Fire Authorities</v>
      </c>
      <c r="D7276" s="60" t="str">
        <f>VLOOKUP(B7276,lookup!A:D,4,FALSE)</f>
        <v>E31000010</v>
      </c>
      <c r="E7276" s="60" t="s">
        <v>175</v>
      </c>
      <c r="F7276" s="60" t="s">
        <v>150</v>
      </c>
      <c r="G7276" s="61">
        <v>146</v>
      </c>
      <c r="H7276" s="145"/>
      <c r="I7276" s="144">
        <v>146</v>
      </c>
      <c r="J7276" s="146">
        <f t="shared" si="90"/>
        <v>0</v>
      </c>
    </row>
    <row r="7277" spans="1:10" x14ac:dyDescent="0.3">
      <c r="A7277" s="60">
        <v>2013</v>
      </c>
      <c r="B7277" s="60" t="s">
        <v>27</v>
      </c>
      <c r="C7277" s="60" t="str">
        <f>VLOOKUP(B7277,lookup!A:C,3,FALSE)</f>
        <v>Non Metropolitan Fire Authorities</v>
      </c>
      <c r="D7277" s="60" t="str">
        <f>VLOOKUP(B7277,lookup!A:D,4,FALSE)</f>
        <v>E31000010</v>
      </c>
      <c r="E7277" s="60" t="s">
        <v>177</v>
      </c>
      <c r="F7277" s="60" t="s">
        <v>150</v>
      </c>
      <c r="G7277" s="61">
        <v>2</v>
      </c>
      <c r="H7277" s="145"/>
      <c r="I7277" s="144">
        <v>2</v>
      </c>
      <c r="J7277" s="146">
        <f t="shared" si="90"/>
        <v>0</v>
      </c>
    </row>
    <row r="7278" spans="1:10" x14ac:dyDescent="0.3">
      <c r="A7278" s="60">
        <v>2013</v>
      </c>
      <c r="B7278" s="60" t="s">
        <v>27</v>
      </c>
      <c r="C7278" s="60" t="str">
        <f>VLOOKUP(B7278,lookup!A:C,3,FALSE)</f>
        <v>Non Metropolitan Fire Authorities</v>
      </c>
      <c r="D7278" s="60" t="str">
        <f>VLOOKUP(B7278,lookup!A:D,4,FALSE)</f>
        <v>E31000010</v>
      </c>
      <c r="E7278" s="60" t="s">
        <v>178</v>
      </c>
      <c r="F7278" s="60" t="s">
        <v>150</v>
      </c>
      <c r="G7278" s="61">
        <v>7</v>
      </c>
      <c r="H7278" s="145"/>
      <c r="I7278" s="144">
        <v>7</v>
      </c>
      <c r="J7278" s="146">
        <f t="shared" si="90"/>
        <v>0</v>
      </c>
    </row>
    <row r="7279" spans="1:10" x14ac:dyDescent="0.3">
      <c r="A7279" s="60">
        <v>2013</v>
      </c>
      <c r="B7279" s="60" t="s">
        <v>27</v>
      </c>
      <c r="C7279" s="60" t="str">
        <f>VLOOKUP(B7279,lookup!A:C,3,FALSE)</f>
        <v>Non Metropolitan Fire Authorities</v>
      </c>
      <c r="D7279" s="60" t="str">
        <f>VLOOKUP(B7279,lookup!A:D,4,FALSE)</f>
        <v>E31000010</v>
      </c>
      <c r="E7279" s="60" t="s">
        <v>179</v>
      </c>
      <c r="F7279" s="60" t="s">
        <v>150</v>
      </c>
      <c r="G7279" s="61">
        <v>1</v>
      </c>
      <c r="H7279" s="145"/>
      <c r="I7279" s="144">
        <v>1</v>
      </c>
      <c r="J7279" s="146">
        <f t="shared" si="90"/>
        <v>0</v>
      </c>
    </row>
    <row r="7280" spans="1:10" x14ac:dyDescent="0.3">
      <c r="A7280" s="60">
        <v>2013</v>
      </c>
      <c r="B7280" s="60" t="s">
        <v>27</v>
      </c>
      <c r="C7280" s="60" t="str">
        <f>VLOOKUP(B7280,lookup!A:C,3,FALSE)</f>
        <v>Non Metropolitan Fire Authorities</v>
      </c>
      <c r="D7280" s="60" t="str">
        <f>VLOOKUP(B7280,lookup!A:D,4,FALSE)</f>
        <v>E31000010</v>
      </c>
      <c r="E7280" s="32" t="s">
        <v>1087</v>
      </c>
      <c r="F7280" s="60" t="s">
        <v>150</v>
      </c>
      <c r="G7280" s="61">
        <v>2</v>
      </c>
      <c r="H7280" s="145"/>
      <c r="I7280" s="144">
        <v>2</v>
      </c>
      <c r="J7280" s="146">
        <f t="shared" si="90"/>
        <v>0</v>
      </c>
    </row>
    <row r="7281" spans="1:10" x14ac:dyDescent="0.3">
      <c r="A7281" s="60">
        <v>2013</v>
      </c>
      <c r="B7281" s="60" t="s">
        <v>27</v>
      </c>
      <c r="C7281" s="60" t="str">
        <f>VLOOKUP(B7281,lookup!A:C,3,FALSE)</f>
        <v>Non Metropolitan Fire Authorities</v>
      </c>
      <c r="D7281" s="60" t="str">
        <f>VLOOKUP(B7281,lookup!A:D,4,FALSE)</f>
        <v>E31000010</v>
      </c>
      <c r="E7281" s="60" t="s">
        <v>176</v>
      </c>
      <c r="F7281" s="60" t="s">
        <v>150</v>
      </c>
      <c r="G7281" s="61">
        <v>6</v>
      </c>
      <c r="H7281" s="145"/>
      <c r="I7281" s="144">
        <v>6</v>
      </c>
      <c r="J7281" s="146">
        <f t="shared" si="90"/>
        <v>0</v>
      </c>
    </row>
    <row r="7282" spans="1:10" x14ac:dyDescent="0.3">
      <c r="A7282" s="60">
        <v>2013</v>
      </c>
      <c r="B7282" s="60" t="s">
        <v>30</v>
      </c>
      <c r="C7282" s="60" t="str">
        <f>VLOOKUP(B7282,lookup!A:C,3,FALSE)</f>
        <v>Non Metropolitan Fire Authorities</v>
      </c>
      <c r="D7282" s="60" t="str">
        <f>VLOOKUP(B7282,lookup!A:D,4,FALSE)</f>
        <v>E31000011</v>
      </c>
      <c r="E7282" s="60" t="s">
        <v>175</v>
      </c>
      <c r="F7282" s="60" t="s">
        <v>157</v>
      </c>
      <c r="G7282" s="61">
        <v>629</v>
      </c>
      <c r="H7282" s="145"/>
      <c r="I7282" s="144">
        <v>629</v>
      </c>
      <c r="J7282" s="146">
        <f t="shared" si="90"/>
        <v>0</v>
      </c>
    </row>
    <row r="7283" spans="1:10" x14ac:dyDescent="0.3">
      <c r="A7283" s="60">
        <v>2013</v>
      </c>
      <c r="B7283" s="60" t="s">
        <v>30</v>
      </c>
      <c r="C7283" s="60" t="str">
        <f>VLOOKUP(B7283,lookup!A:C,3,FALSE)</f>
        <v>Non Metropolitan Fire Authorities</v>
      </c>
      <c r="D7283" s="60" t="str">
        <f>VLOOKUP(B7283,lookup!A:D,4,FALSE)</f>
        <v>E31000011</v>
      </c>
      <c r="E7283" s="60" t="s">
        <v>177</v>
      </c>
      <c r="F7283" s="60" t="s">
        <v>157</v>
      </c>
      <c r="G7283" s="61">
        <v>3</v>
      </c>
      <c r="H7283" s="145"/>
      <c r="I7283" s="144">
        <v>3</v>
      </c>
      <c r="J7283" s="146">
        <f t="shared" si="90"/>
        <v>0</v>
      </c>
    </row>
    <row r="7284" spans="1:10" x14ac:dyDescent="0.3">
      <c r="A7284" s="60">
        <v>2013</v>
      </c>
      <c r="B7284" s="60" t="s">
        <v>30</v>
      </c>
      <c r="C7284" s="60" t="str">
        <f>VLOOKUP(B7284,lookup!A:C,3,FALSE)</f>
        <v>Non Metropolitan Fire Authorities</v>
      </c>
      <c r="D7284" s="60" t="str">
        <f>VLOOKUP(B7284,lookup!A:D,4,FALSE)</f>
        <v>E31000011</v>
      </c>
      <c r="E7284" s="60" t="s">
        <v>178</v>
      </c>
      <c r="F7284" s="60" t="s">
        <v>157</v>
      </c>
      <c r="G7284" s="61">
        <v>0</v>
      </c>
      <c r="H7284" s="145"/>
      <c r="I7284" s="144">
        <v>0</v>
      </c>
      <c r="J7284" s="146">
        <f t="shared" si="90"/>
        <v>0</v>
      </c>
    </row>
    <row r="7285" spans="1:10" x14ac:dyDescent="0.3">
      <c r="A7285" s="60">
        <v>2013</v>
      </c>
      <c r="B7285" s="60" t="s">
        <v>30</v>
      </c>
      <c r="C7285" s="60" t="str">
        <f>VLOOKUP(B7285,lookup!A:C,3,FALSE)</f>
        <v>Non Metropolitan Fire Authorities</v>
      </c>
      <c r="D7285" s="60" t="str">
        <f>VLOOKUP(B7285,lookup!A:D,4,FALSE)</f>
        <v>E31000011</v>
      </c>
      <c r="E7285" s="60" t="s">
        <v>179</v>
      </c>
      <c r="F7285" s="60" t="s">
        <v>157</v>
      </c>
      <c r="G7285" s="61">
        <v>0</v>
      </c>
      <c r="H7285" s="145"/>
      <c r="I7285" s="144">
        <v>0</v>
      </c>
      <c r="J7285" s="146">
        <f t="shared" si="90"/>
        <v>0</v>
      </c>
    </row>
    <row r="7286" spans="1:10" x14ac:dyDescent="0.3">
      <c r="A7286" s="60">
        <v>2013</v>
      </c>
      <c r="B7286" s="60" t="s">
        <v>30</v>
      </c>
      <c r="C7286" s="60" t="str">
        <f>VLOOKUP(B7286,lookup!A:C,3,FALSE)</f>
        <v>Non Metropolitan Fire Authorities</v>
      </c>
      <c r="D7286" s="60" t="str">
        <f>VLOOKUP(B7286,lookup!A:D,4,FALSE)</f>
        <v>E31000011</v>
      </c>
      <c r="E7286" s="32" t="s">
        <v>1087</v>
      </c>
      <c r="F7286" s="60" t="s">
        <v>157</v>
      </c>
      <c r="G7286" s="61">
        <v>1</v>
      </c>
      <c r="H7286" s="145"/>
      <c r="I7286" s="144">
        <v>1</v>
      </c>
      <c r="J7286" s="146">
        <f t="shared" si="90"/>
        <v>0</v>
      </c>
    </row>
    <row r="7287" spans="1:10" x14ac:dyDescent="0.3">
      <c r="A7287" s="60">
        <v>2013</v>
      </c>
      <c r="B7287" s="60" t="s">
        <v>30</v>
      </c>
      <c r="C7287" s="60" t="str">
        <f>VLOOKUP(B7287,lookup!A:C,3,FALSE)</f>
        <v>Non Metropolitan Fire Authorities</v>
      </c>
      <c r="D7287" s="60" t="str">
        <f>VLOOKUP(B7287,lookup!A:D,4,FALSE)</f>
        <v>E31000011</v>
      </c>
      <c r="E7287" s="60" t="s">
        <v>176</v>
      </c>
      <c r="F7287" s="60" t="s">
        <v>157</v>
      </c>
      <c r="G7287" s="61">
        <v>54</v>
      </c>
      <c r="H7287" s="145"/>
      <c r="I7287" s="144">
        <v>54</v>
      </c>
      <c r="J7287" s="146">
        <f t="shared" si="90"/>
        <v>0</v>
      </c>
    </row>
    <row r="7288" spans="1:10" x14ac:dyDescent="0.3">
      <c r="A7288" s="60">
        <v>2013</v>
      </c>
      <c r="B7288" s="60" t="s">
        <v>30</v>
      </c>
      <c r="C7288" s="60" t="str">
        <f>VLOOKUP(B7288,lookup!A:C,3,FALSE)</f>
        <v>Non Metropolitan Fire Authorities</v>
      </c>
      <c r="D7288" s="60" t="str">
        <f>VLOOKUP(B7288,lookup!A:D,4,FALSE)</f>
        <v>E31000011</v>
      </c>
      <c r="E7288" s="60" t="s">
        <v>175</v>
      </c>
      <c r="F7288" s="60" t="s">
        <v>158</v>
      </c>
      <c r="G7288" s="61">
        <v>1176</v>
      </c>
      <c r="H7288" s="145"/>
      <c r="I7288" s="144">
        <v>1176</v>
      </c>
      <c r="J7288" s="146">
        <f t="shared" si="90"/>
        <v>0</v>
      </c>
    </row>
    <row r="7289" spans="1:10" x14ac:dyDescent="0.3">
      <c r="A7289" s="60">
        <v>2013</v>
      </c>
      <c r="B7289" s="60" t="s">
        <v>30</v>
      </c>
      <c r="C7289" s="60" t="str">
        <f>VLOOKUP(B7289,lookup!A:C,3,FALSE)</f>
        <v>Non Metropolitan Fire Authorities</v>
      </c>
      <c r="D7289" s="60" t="str">
        <f>VLOOKUP(B7289,lookup!A:D,4,FALSE)</f>
        <v>E31000011</v>
      </c>
      <c r="E7289" s="60" t="s">
        <v>177</v>
      </c>
      <c r="F7289" s="60" t="s">
        <v>158</v>
      </c>
      <c r="G7289" s="61">
        <v>1</v>
      </c>
      <c r="H7289" s="145"/>
      <c r="I7289" s="144">
        <v>1</v>
      </c>
      <c r="J7289" s="146">
        <f t="shared" si="90"/>
        <v>0</v>
      </c>
    </row>
    <row r="7290" spans="1:10" x14ac:dyDescent="0.3">
      <c r="A7290" s="60">
        <v>2013</v>
      </c>
      <c r="B7290" s="60" t="s">
        <v>30</v>
      </c>
      <c r="C7290" s="60" t="str">
        <f>VLOOKUP(B7290,lookup!A:C,3,FALSE)</f>
        <v>Non Metropolitan Fire Authorities</v>
      </c>
      <c r="D7290" s="60" t="str">
        <f>VLOOKUP(B7290,lookup!A:D,4,FALSE)</f>
        <v>E31000011</v>
      </c>
      <c r="E7290" s="60" t="s">
        <v>178</v>
      </c>
      <c r="F7290" s="60" t="s">
        <v>158</v>
      </c>
      <c r="G7290" s="61">
        <v>0</v>
      </c>
      <c r="H7290" s="145"/>
      <c r="I7290" s="144">
        <v>0</v>
      </c>
      <c r="J7290" s="146">
        <f t="shared" si="90"/>
        <v>0</v>
      </c>
    </row>
    <row r="7291" spans="1:10" x14ac:dyDescent="0.3">
      <c r="A7291" s="60">
        <v>2013</v>
      </c>
      <c r="B7291" s="60" t="s">
        <v>30</v>
      </c>
      <c r="C7291" s="60" t="str">
        <f>VLOOKUP(B7291,lookup!A:C,3,FALSE)</f>
        <v>Non Metropolitan Fire Authorities</v>
      </c>
      <c r="D7291" s="60" t="str">
        <f>VLOOKUP(B7291,lookup!A:D,4,FALSE)</f>
        <v>E31000011</v>
      </c>
      <c r="E7291" s="60" t="s">
        <v>179</v>
      </c>
      <c r="F7291" s="60" t="s">
        <v>158</v>
      </c>
      <c r="G7291" s="61">
        <v>0</v>
      </c>
      <c r="H7291" s="145"/>
      <c r="I7291" s="144">
        <v>0</v>
      </c>
      <c r="J7291" s="146">
        <f t="shared" si="90"/>
        <v>0</v>
      </c>
    </row>
    <row r="7292" spans="1:10" x14ac:dyDescent="0.3">
      <c r="A7292" s="60">
        <v>2013</v>
      </c>
      <c r="B7292" s="60" t="s">
        <v>30</v>
      </c>
      <c r="C7292" s="60" t="str">
        <f>VLOOKUP(B7292,lookup!A:C,3,FALSE)</f>
        <v>Non Metropolitan Fire Authorities</v>
      </c>
      <c r="D7292" s="60" t="str">
        <f>VLOOKUP(B7292,lookup!A:D,4,FALSE)</f>
        <v>E31000011</v>
      </c>
      <c r="E7292" s="32" t="s">
        <v>1087</v>
      </c>
      <c r="F7292" s="60" t="s">
        <v>158</v>
      </c>
      <c r="G7292" s="61">
        <v>1</v>
      </c>
      <c r="H7292" s="145"/>
      <c r="I7292" s="144">
        <v>1</v>
      </c>
      <c r="J7292" s="146">
        <f t="shared" si="90"/>
        <v>0</v>
      </c>
    </row>
    <row r="7293" spans="1:10" x14ac:dyDescent="0.3">
      <c r="A7293" s="60">
        <v>2013</v>
      </c>
      <c r="B7293" s="60" t="s">
        <v>30</v>
      </c>
      <c r="C7293" s="60" t="str">
        <f>VLOOKUP(B7293,lookup!A:C,3,FALSE)</f>
        <v>Non Metropolitan Fire Authorities</v>
      </c>
      <c r="D7293" s="60" t="str">
        <f>VLOOKUP(B7293,lookup!A:D,4,FALSE)</f>
        <v>E31000011</v>
      </c>
      <c r="E7293" s="60" t="s">
        <v>176</v>
      </c>
      <c r="F7293" s="60" t="s">
        <v>158</v>
      </c>
      <c r="G7293" s="61">
        <v>46</v>
      </c>
      <c r="H7293" s="145"/>
      <c r="I7293" s="144">
        <v>46</v>
      </c>
      <c r="J7293" s="146">
        <f t="shared" si="90"/>
        <v>0</v>
      </c>
    </row>
    <row r="7294" spans="1:10" x14ac:dyDescent="0.3">
      <c r="A7294" s="60">
        <v>2013</v>
      </c>
      <c r="B7294" s="60" t="s">
        <v>30</v>
      </c>
      <c r="C7294" s="60" t="str">
        <f>VLOOKUP(B7294,lookup!A:C,3,FALSE)</f>
        <v>Non Metropolitan Fire Authorities</v>
      </c>
      <c r="D7294" s="60" t="str">
        <f>VLOOKUP(B7294,lookup!A:D,4,FALSE)</f>
        <v>E31000011</v>
      </c>
      <c r="E7294" s="60" t="s">
        <v>175</v>
      </c>
      <c r="F7294" s="60" t="s">
        <v>149</v>
      </c>
      <c r="G7294" s="61">
        <v>44</v>
      </c>
      <c r="H7294" s="145"/>
      <c r="I7294" s="144">
        <v>44</v>
      </c>
      <c r="J7294" s="146">
        <f t="shared" si="90"/>
        <v>0</v>
      </c>
    </row>
    <row r="7295" spans="1:10" x14ac:dyDescent="0.3">
      <c r="A7295" s="60">
        <v>2013</v>
      </c>
      <c r="B7295" s="60" t="s">
        <v>30</v>
      </c>
      <c r="C7295" s="60" t="str">
        <f>VLOOKUP(B7295,lookup!A:C,3,FALSE)</f>
        <v>Non Metropolitan Fire Authorities</v>
      </c>
      <c r="D7295" s="60" t="str">
        <f>VLOOKUP(B7295,lookup!A:D,4,FALSE)</f>
        <v>E31000011</v>
      </c>
      <c r="E7295" s="60" t="s">
        <v>177</v>
      </c>
      <c r="F7295" s="60" t="s">
        <v>149</v>
      </c>
      <c r="G7295" s="61">
        <v>1</v>
      </c>
      <c r="H7295" s="145"/>
      <c r="I7295" s="144">
        <v>1</v>
      </c>
      <c r="J7295" s="146">
        <f t="shared" si="90"/>
        <v>0</v>
      </c>
    </row>
    <row r="7296" spans="1:10" x14ac:dyDescent="0.3">
      <c r="A7296" s="60">
        <v>2013</v>
      </c>
      <c r="B7296" s="60" t="s">
        <v>30</v>
      </c>
      <c r="C7296" s="60" t="str">
        <f>VLOOKUP(B7296,lookup!A:C,3,FALSE)</f>
        <v>Non Metropolitan Fire Authorities</v>
      </c>
      <c r="D7296" s="60" t="str">
        <f>VLOOKUP(B7296,lookup!A:D,4,FALSE)</f>
        <v>E31000011</v>
      </c>
      <c r="E7296" s="60" t="s">
        <v>178</v>
      </c>
      <c r="F7296" s="60" t="s">
        <v>149</v>
      </c>
      <c r="G7296" s="61">
        <v>0</v>
      </c>
      <c r="H7296" s="145"/>
      <c r="I7296" s="144">
        <v>0</v>
      </c>
      <c r="J7296" s="146">
        <f t="shared" si="90"/>
        <v>0</v>
      </c>
    </row>
    <row r="7297" spans="1:10" x14ac:dyDescent="0.3">
      <c r="A7297" s="60">
        <v>2013</v>
      </c>
      <c r="B7297" s="60" t="s">
        <v>30</v>
      </c>
      <c r="C7297" s="60" t="str">
        <f>VLOOKUP(B7297,lookup!A:C,3,FALSE)</f>
        <v>Non Metropolitan Fire Authorities</v>
      </c>
      <c r="D7297" s="60" t="str">
        <f>VLOOKUP(B7297,lookup!A:D,4,FALSE)</f>
        <v>E31000011</v>
      </c>
      <c r="E7297" s="60" t="s">
        <v>179</v>
      </c>
      <c r="F7297" s="60" t="s">
        <v>149</v>
      </c>
      <c r="G7297" s="61">
        <v>0</v>
      </c>
      <c r="H7297" s="145"/>
      <c r="I7297" s="144">
        <v>0</v>
      </c>
      <c r="J7297" s="146">
        <f t="shared" si="90"/>
        <v>0</v>
      </c>
    </row>
    <row r="7298" spans="1:10" x14ac:dyDescent="0.3">
      <c r="A7298" s="60">
        <v>2013</v>
      </c>
      <c r="B7298" s="60" t="s">
        <v>30</v>
      </c>
      <c r="C7298" s="60" t="str">
        <f>VLOOKUP(B7298,lookup!A:C,3,FALSE)</f>
        <v>Non Metropolitan Fire Authorities</v>
      </c>
      <c r="D7298" s="60" t="str">
        <f>VLOOKUP(B7298,lookup!A:D,4,FALSE)</f>
        <v>E31000011</v>
      </c>
      <c r="E7298" s="32" t="s">
        <v>1087</v>
      </c>
      <c r="F7298" s="60" t="s">
        <v>149</v>
      </c>
      <c r="G7298" s="61">
        <v>0</v>
      </c>
      <c r="H7298" s="145"/>
      <c r="I7298" s="144">
        <v>0</v>
      </c>
      <c r="J7298" s="146">
        <f t="shared" si="90"/>
        <v>0</v>
      </c>
    </row>
    <row r="7299" spans="1:10" x14ac:dyDescent="0.3">
      <c r="A7299" s="60">
        <v>2013</v>
      </c>
      <c r="B7299" s="60" t="s">
        <v>30</v>
      </c>
      <c r="C7299" s="60" t="str">
        <f>VLOOKUP(B7299,lookup!A:C,3,FALSE)</f>
        <v>Non Metropolitan Fire Authorities</v>
      </c>
      <c r="D7299" s="60" t="str">
        <f>VLOOKUP(B7299,lookup!A:D,4,FALSE)</f>
        <v>E31000011</v>
      </c>
      <c r="E7299" s="60" t="s">
        <v>176</v>
      </c>
      <c r="F7299" s="60" t="s">
        <v>149</v>
      </c>
      <c r="G7299" s="61">
        <v>0</v>
      </c>
      <c r="H7299" s="145"/>
      <c r="I7299" s="144">
        <v>0</v>
      </c>
      <c r="J7299" s="146">
        <f t="shared" ref="J7299:J7362" si="91">G7299-I7299</f>
        <v>0</v>
      </c>
    </row>
    <row r="7300" spans="1:10" x14ac:dyDescent="0.3">
      <c r="A7300" s="60">
        <v>2013</v>
      </c>
      <c r="B7300" s="60" t="s">
        <v>30</v>
      </c>
      <c r="C7300" s="60" t="str">
        <f>VLOOKUP(B7300,lookup!A:C,3,FALSE)</f>
        <v>Non Metropolitan Fire Authorities</v>
      </c>
      <c r="D7300" s="60" t="str">
        <f>VLOOKUP(B7300,lookup!A:D,4,FALSE)</f>
        <v>E31000011</v>
      </c>
      <c r="E7300" s="60" t="s">
        <v>175</v>
      </c>
      <c r="F7300" s="60" t="s">
        <v>150</v>
      </c>
      <c r="G7300" s="61">
        <v>244</v>
      </c>
      <c r="H7300" s="145"/>
      <c r="I7300" s="144">
        <v>244</v>
      </c>
      <c r="J7300" s="146">
        <f t="shared" si="91"/>
        <v>0</v>
      </c>
    </row>
    <row r="7301" spans="1:10" x14ac:dyDescent="0.3">
      <c r="A7301" s="60">
        <v>2013</v>
      </c>
      <c r="B7301" s="60" t="s">
        <v>30</v>
      </c>
      <c r="C7301" s="60" t="str">
        <f>VLOOKUP(B7301,lookup!A:C,3,FALSE)</f>
        <v>Non Metropolitan Fire Authorities</v>
      </c>
      <c r="D7301" s="60" t="str">
        <f>VLOOKUP(B7301,lookup!A:D,4,FALSE)</f>
        <v>E31000011</v>
      </c>
      <c r="E7301" s="60" t="s">
        <v>177</v>
      </c>
      <c r="F7301" s="60" t="s">
        <v>150</v>
      </c>
      <c r="G7301" s="61">
        <v>0</v>
      </c>
      <c r="H7301" s="145"/>
      <c r="I7301" s="144">
        <v>0</v>
      </c>
      <c r="J7301" s="146">
        <f t="shared" si="91"/>
        <v>0</v>
      </c>
    </row>
    <row r="7302" spans="1:10" x14ac:dyDescent="0.3">
      <c r="A7302" s="60">
        <v>2013</v>
      </c>
      <c r="B7302" s="60" t="s">
        <v>30</v>
      </c>
      <c r="C7302" s="60" t="str">
        <f>VLOOKUP(B7302,lookup!A:C,3,FALSE)</f>
        <v>Non Metropolitan Fire Authorities</v>
      </c>
      <c r="D7302" s="60" t="str">
        <f>VLOOKUP(B7302,lookup!A:D,4,FALSE)</f>
        <v>E31000011</v>
      </c>
      <c r="E7302" s="60" t="s">
        <v>178</v>
      </c>
      <c r="F7302" s="60" t="s">
        <v>150</v>
      </c>
      <c r="G7302" s="61">
        <v>0</v>
      </c>
      <c r="H7302" s="145"/>
      <c r="I7302" s="144">
        <v>0</v>
      </c>
      <c r="J7302" s="146">
        <f t="shared" si="91"/>
        <v>0</v>
      </c>
    </row>
    <row r="7303" spans="1:10" x14ac:dyDescent="0.3">
      <c r="A7303" s="60">
        <v>2013</v>
      </c>
      <c r="B7303" s="60" t="s">
        <v>30</v>
      </c>
      <c r="C7303" s="60" t="str">
        <f>VLOOKUP(B7303,lookup!A:C,3,FALSE)</f>
        <v>Non Metropolitan Fire Authorities</v>
      </c>
      <c r="D7303" s="60" t="str">
        <f>VLOOKUP(B7303,lookup!A:D,4,FALSE)</f>
        <v>E31000011</v>
      </c>
      <c r="E7303" s="60" t="s">
        <v>179</v>
      </c>
      <c r="F7303" s="60" t="s">
        <v>150</v>
      </c>
      <c r="G7303" s="61">
        <v>0</v>
      </c>
      <c r="H7303" s="145"/>
      <c r="I7303" s="144">
        <v>0</v>
      </c>
      <c r="J7303" s="146">
        <f t="shared" si="91"/>
        <v>0</v>
      </c>
    </row>
    <row r="7304" spans="1:10" x14ac:dyDescent="0.3">
      <c r="A7304" s="60">
        <v>2013</v>
      </c>
      <c r="B7304" s="60" t="s">
        <v>30</v>
      </c>
      <c r="C7304" s="60" t="str">
        <f>VLOOKUP(B7304,lookup!A:C,3,FALSE)</f>
        <v>Non Metropolitan Fire Authorities</v>
      </c>
      <c r="D7304" s="60" t="str">
        <f>VLOOKUP(B7304,lookup!A:D,4,FALSE)</f>
        <v>E31000011</v>
      </c>
      <c r="E7304" s="32" t="s">
        <v>1087</v>
      </c>
      <c r="F7304" s="60" t="s">
        <v>150</v>
      </c>
      <c r="G7304" s="61">
        <v>0</v>
      </c>
      <c r="H7304" s="145"/>
      <c r="I7304" s="144">
        <v>0</v>
      </c>
      <c r="J7304" s="146">
        <f t="shared" si="91"/>
        <v>0</v>
      </c>
    </row>
    <row r="7305" spans="1:10" x14ac:dyDescent="0.3">
      <c r="A7305" s="60">
        <v>2013</v>
      </c>
      <c r="B7305" s="60" t="s">
        <v>30</v>
      </c>
      <c r="C7305" s="60" t="str">
        <f>VLOOKUP(B7305,lookup!A:C,3,FALSE)</f>
        <v>Non Metropolitan Fire Authorities</v>
      </c>
      <c r="D7305" s="60" t="str">
        <f>VLOOKUP(B7305,lookup!A:D,4,FALSE)</f>
        <v>E31000011</v>
      </c>
      <c r="E7305" s="60" t="s">
        <v>176</v>
      </c>
      <c r="F7305" s="60" t="s">
        <v>150</v>
      </c>
      <c r="G7305" s="61">
        <v>25</v>
      </c>
      <c r="H7305" s="145"/>
      <c r="I7305" s="144">
        <v>25</v>
      </c>
      <c r="J7305" s="146">
        <f t="shared" si="91"/>
        <v>0</v>
      </c>
    </row>
    <row r="7306" spans="1:10" x14ac:dyDescent="0.3">
      <c r="A7306" s="60">
        <v>2013</v>
      </c>
      <c r="B7306" s="60" t="s">
        <v>203</v>
      </c>
      <c r="C7306" s="60" t="str">
        <f>VLOOKUP(B7306,lookup!A:C,3,FALSE)</f>
        <v>Non Metropolitan Fire Authorities</v>
      </c>
      <c r="D7306" s="60" t="str">
        <f>VLOOKUP(B7306,lookup!A:D,4,FALSE)</f>
        <v>E31000047</v>
      </c>
      <c r="E7306" s="60" t="s">
        <v>175</v>
      </c>
      <c r="F7306" s="60" t="s">
        <v>157</v>
      </c>
      <c r="G7306" s="61">
        <v>263</v>
      </c>
      <c r="H7306" s="145"/>
      <c r="I7306" s="144">
        <v>263</v>
      </c>
      <c r="J7306" s="146">
        <f t="shared" si="91"/>
        <v>0</v>
      </c>
    </row>
    <row r="7307" spans="1:10" x14ac:dyDescent="0.3">
      <c r="A7307" s="60">
        <v>2013</v>
      </c>
      <c r="B7307" s="60" t="s">
        <v>203</v>
      </c>
      <c r="C7307" s="60" t="str">
        <f>VLOOKUP(B7307,lookup!A:C,3,FALSE)</f>
        <v>Non Metropolitan Fire Authorities</v>
      </c>
      <c r="D7307" s="60" t="str">
        <f>VLOOKUP(B7307,lookup!A:D,4,FALSE)</f>
        <v>E31000047</v>
      </c>
      <c r="E7307" s="60" t="s">
        <v>177</v>
      </c>
      <c r="F7307" s="60" t="s">
        <v>157</v>
      </c>
      <c r="G7307" s="61">
        <v>1</v>
      </c>
      <c r="H7307" s="145"/>
      <c r="I7307" s="144">
        <v>1</v>
      </c>
      <c r="J7307" s="146">
        <f t="shared" si="91"/>
        <v>0</v>
      </c>
    </row>
    <row r="7308" spans="1:10" x14ac:dyDescent="0.3">
      <c r="A7308" s="60">
        <v>2013</v>
      </c>
      <c r="B7308" s="60" t="s">
        <v>203</v>
      </c>
      <c r="C7308" s="60" t="str">
        <f>VLOOKUP(B7308,lookup!A:C,3,FALSE)</f>
        <v>Non Metropolitan Fire Authorities</v>
      </c>
      <c r="D7308" s="60" t="str">
        <f>VLOOKUP(B7308,lookup!A:D,4,FALSE)</f>
        <v>E31000047</v>
      </c>
      <c r="E7308" s="60" t="s">
        <v>178</v>
      </c>
      <c r="F7308" s="60" t="s">
        <v>157</v>
      </c>
      <c r="G7308" s="61">
        <v>0</v>
      </c>
      <c r="H7308" s="145"/>
      <c r="I7308" s="144">
        <v>0</v>
      </c>
      <c r="J7308" s="146">
        <f t="shared" si="91"/>
        <v>0</v>
      </c>
    </row>
    <row r="7309" spans="1:10" x14ac:dyDescent="0.3">
      <c r="A7309" s="60">
        <v>2013</v>
      </c>
      <c r="B7309" s="60" t="s">
        <v>203</v>
      </c>
      <c r="C7309" s="60" t="str">
        <f>VLOOKUP(B7309,lookup!A:C,3,FALSE)</f>
        <v>Non Metropolitan Fire Authorities</v>
      </c>
      <c r="D7309" s="60" t="str">
        <f>VLOOKUP(B7309,lookup!A:D,4,FALSE)</f>
        <v>E31000047</v>
      </c>
      <c r="E7309" s="60" t="s">
        <v>179</v>
      </c>
      <c r="F7309" s="60" t="s">
        <v>157</v>
      </c>
      <c r="G7309" s="61">
        <v>1</v>
      </c>
      <c r="H7309" s="145"/>
      <c r="I7309" s="144">
        <v>1</v>
      </c>
      <c r="J7309" s="146">
        <f t="shared" si="91"/>
        <v>0</v>
      </c>
    </row>
    <row r="7310" spans="1:10" x14ac:dyDescent="0.3">
      <c r="A7310" s="60">
        <v>2013</v>
      </c>
      <c r="B7310" s="60" t="s">
        <v>203</v>
      </c>
      <c r="C7310" s="60" t="str">
        <f>VLOOKUP(B7310,lookup!A:C,3,FALSE)</f>
        <v>Non Metropolitan Fire Authorities</v>
      </c>
      <c r="D7310" s="60" t="str">
        <f>VLOOKUP(B7310,lookup!A:D,4,FALSE)</f>
        <v>E31000047</v>
      </c>
      <c r="E7310" s="32" t="s">
        <v>1087</v>
      </c>
      <c r="F7310" s="60" t="s">
        <v>157</v>
      </c>
      <c r="G7310" s="61">
        <v>2</v>
      </c>
      <c r="H7310" s="145"/>
      <c r="I7310" s="144">
        <v>2</v>
      </c>
      <c r="J7310" s="146">
        <f t="shared" si="91"/>
        <v>0</v>
      </c>
    </row>
    <row r="7311" spans="1:10" x14ac:dyDescent="0.3">
      <c r="A7311" s="60">
        <v>2013</v>
      </c>
      <c r="B7311" s="60" t="s">
        <v>203</v>
      </c>
      <c r="C7311" s="60" t="str">
        <f>VLOOKUP(B7311,lookup!A:C,3,FALSE)</f>
        <v>Non Metropolitan Fire Authorities</v>
      </c>
      <c r="D7311" s="60" t="str">
        <f>VLOOKUP(B7311,lookup!A:D,4,FALSE)</f>
        <v>E31000047</v>
      </c>
      <c r="E7311" s="60" t="s">
        <v>176</v>
      </c>
      <c r="F7311" s="60" t="s">
        <v>157</v>
      </c>
      <c r="G7311" s="61">
        <v>0</v>
      </c>
      <c r="H7311" s="145"/>
      <c r="I7311" s="144">
        <v>0</v>
      </c>
      <c r="J7311" s="146">
        <f t="shared" si="91"/>
        <v>0</v>
      </c>
    </row>
    <row r="7312" spans="1:10" x14ac:dyDescent="0.3">
      <c r="A7312" s="60">
        <v>2013</v>
      </c>
      <c r="B7312" s="60" t="s">
        <v>203</v>
      </c>
      <c r="C7312" s="60" t="str">
        <f>VLOOKUP(B7312,lookup!A:C,3,FALSE)</f>
        <v>Non Metropolitan Fire Authorities</v>
      </c>
      <c r="D7312" s="60" t="str">
        <f>VLOOKUP(B7312,lookup!A:D,4,FALSE)</f>
        <v>E31000047</v>
      </c>
      <c r="E7312" s="60" t="s">
        <v>175</v>
      </c>
      <c r="F7312" s="60" t="s">
        <v>158</v>
      </c>
      <c r="G7312" s="61">
        <v>338</v>
      </c>
      <c r="H7312" s="145"/>
      <c r="I7312" s="144">
        <v>338</v>
      </c>
      <c r="J7312" s="146">
        <f t="shared" si="91"/>
        <v>0</v>
      </c>
    </row>
    <row r="7313" spans="1:10" x14ac:dyDescent="0.3">
      <c r="A7313" s="60">
        <v>2013</v>
      </c>
      <c r="B7313" s="60" t="s">
        <v>203</v>
      </c>
      <c r="C7313" s="60" t="str">
        <f>VLOOKUP(B7313,lookup!A:C,3,FALSE)</f>
        <v>Non Metropolitan Fire Authorities</v>
      </c>
      <c r="D7313" s="60" t="str">
        <f>VLOOKUP(B7313,lookup!A:D,4,FALSE)</f>
        <v>E31000047</v>
      </c>
      <c r="E7313" s="60" t="s">
        <v>177</v>
      </c>
      <c r="F7313" s="60" t="s">
        <v>158</v>
      </c>
      <c r="G7313" s="61">
        <v>2</v>
      </c>
      <c r="H7313" s="145"/>
      <c r="I7313" s="144">
        <v>2</v>
      </c>
      <c r="J7313" s="146">
        <f t="shared" si="91"/>
        <v>0</v>
      </c>
    </row>
    <row r="7314" spans="1:10" x14ac:dyDescent="0.3">
      <c r="A7314" s="60">
        <v>2013</v>
      </c>
      <c r="B7314" s="60" t="s">
        <v>203</v>
      </c>
      <c r="C7314" s="60" t="str">
        <f>VLOOKUP(B7314,lookup!A:C,3,FALSE)</f>
        <v>Non Metropolitan Fire Authorities</v>
      </c>
      <c r="D7314" s="60" t="str">
        <f>VLOOKUP(B7314,lookup!A:D,4,FALSE)</f>
        <v>E31000047</v>
      </c>
      <c r="E7314" s="60" t="s">
        <v>178</v>
      </c>
      <c r="F7314" s="60" t="s">
        <v>158</v>
      </c>
      <c r="G7314" s="61">
        <v>0</v>
      </c>
      <c r="H7314" s="145"/>
      <c r="I7314" s="144">
        <v>0</v>
      </c>
      <c r="J7314" s="146">
        <f t="shared" si="91"/>
        <v>0</v>
      </c>
    </row>
    <row r="7315" spans="1:10" x14ac:dyDescent="0.3">
      <c r="A7315" s="60">
        <v>2013</v>
      </c>
      <c r="B7315" s="60" t="s">
        <v>203</v>
      </c>
      <c r="C7315" s="60" t="str">
        <f>VLOOKUP(B7315,lookup!A:C,3,FALSE)</f>
        <v>Non Metropolitan Fire Authorities</v>
      </c>
      <c r="D7315" s="60" t="str">
        <f>VLOOKUP(B7315,lookup!A:D,4,FALSE)</f>
        <v>E31000047</v>
      </c>
      <c r="E7315" s="60" t="s">
        <v>179</v>
      </c>
      <c r="F7315" s="60" t="s">
        <v>158</v>
      </c>
      <c r="G7315" s="61">
        <v>1</v>
      </c>
      <c r="H7315" s="145"/>
      <c r="I7315" s="144">
        <v>1</v>
      </c>
      <c r="J7315" s="146">
        <f t="shared" si="91"/>
        <v>0</v>
      </c>
    </row>
    <row r="7316" spans="1:10" x14ac:dyDescent="0.3">
      <c r="A7316" s="60">
        <v>2013</v>
      </c>
      <c r="B7316" s="60" t="s">
        <v>203</v>
      </c>
      <c r="C7316" s="60" t="str">
        <f>VLOOKUP(B7316,lookup!A:C,3,FALSE)</f>
        <v>Non Metropolitan Fire Authorities</v>
      </c>
      <c r="D7316" s="60" t="str">
        <f>VLOOKUP(B7316,lookup!A:D,4,FALSE)</f>
        <v>E31000047</v>
      </c>
      <c r="E7316" s="32" t="s">
        <v>1087</v>
      </c>
      <c r="F7316" s="60" t="s">
        <v>158</v>
      </c>
      <c r="G7316" s="61">
        <v>1</v>
      </c>
      <c r="H7316" s="145"/>
      <c r="I7316" s="144">
        <v>1</v>
      </c>
      <c r="J7316" s="146">
        <f t="shared" si="91"/>
        <v>0</v>
      </c>
    </row>
    <row r="7317" spans="1:10" x14ac:dyDescent="0.3">
      <c r="A7317" s="60">
        <v>2013</v>
      </c>
      <c r="B7317" s="60" t="s">
        <v>203</v>
      </c>
      <c r="C7317" s="60" t="str">
        <f>VLOOKUP(B7317,lookup!A:C,3,FALSE)</f>
        <v>Non Metropolitan Fire Authorities</v>
      </c>
      <c r="D7317" s="60" t="str">
        <f>VLOOKUP(B7317,lookup!A:D,4,FALSE)</f>
        <v>E31000047</v>
      </c>
      <c r="E7317" s="60" t="s">
        <v>176</v>
      </c>
      <c r="F7317" s="60" t="s">
        <v>158</v>
      </c>
      <c r="G7317" s="61">
        <v>3</v>
      </c>
      <c r="H7317" s="145"/>
      <c r="I7317" s="144">
        <v>3</v>
      </c>
      <c r="J7317" s="146">
        <f t="shared" si="91"/>
        <v>0</v>
      </c>
    </row>
    <row r="7318" spans="1:10" x14ac:dyDescent="0.3">
      <c r="A7318" s="60">
        <v>2013</v>
      </c>
      <c r="B7318" s="60" t="s">
        <v>203</v>
      </c>
      <c r="C7318" s="60" t="str">
        <f>VLOOKUP(B7318,lookup!A:C,3,FALSE)</f>
        <v>Non Metropolitan Fire Authorities</v>
      </c>
      <c r="D7318" s="60" t="str">
        <f>VLOOKUP(B7318,lookup!A:D,4,FALSE)</f>
        <v>E31000047</v>
      </c>
      <c r="E7318" s="60" t="s">
        <v>175</v>
      </c>
      <c r="F7318" s="60" t="s">
        <v>149</v>
      </c>
      <c r="G7318" s="61">
        <v>26</v>
      </c>
      <c r="H7318" s="145"/>
      <c r="I7318" s="144">
        <v>26</v>
      </c>
      <c r="J7318" s="146">
        <f t="shared" si="91"/>
        <v>0</v>
      </c>
    </row>
    <row r="7319" spans="1:10" x14ac:dyDescent="0.3">
      <c r="A7319" s="60">
        <v>2013</v>
      </c>
      <c r="B7319" s="60" t="s">
        <v>203</v>
      </c>
      <c r="C7319" s="60" t="str">
        <f>VLOOKUP(B7319,lookup!A:C,3,FALSE)</f>
        <v>Non Metropolitan Fire Authorities</v>
      </c>
      <c r="D7319" s="60" t="str">
        <f>VLOOKUP(B7319,lookup!A:D,4,FALSE)</f>
        <v>E31000047</v>
      </c>
      <c r="E7319" s="60" t="s">
        <v>177</v>
      </c>
      <c r="F7319" s="60" t="s">
        <v>149</v>
      </c>
      <c r="G7319" s="61">
        <v>1</v>
      </c>
      <c r="H7319" s="145"/>
      <c r="I7319" s="144">
        <v>1</v>
      </c>
      <c r="J7319" s="146">
        <f t="shared" si="91"/>
        <v>0</v>
      </c>
    </row>
    <row r="7320" spans="1:10" x14ac:dyDescent="0.3">
      <c r="A7320" s="60">
        <v>2013</v>
      </c>
      <c r="B7320" s="60" t="s">
        <v>203</v>
      </c>
      <c r="C7320" s="60" t="str">
        <f>VLOOKUP(B7320,lookup!A:C,3,FALSE)</f>
        <v>Non Metropolitan Fire Authorities</v>
      </c>
      <c r="D7320" s="60" t="str">
        <f>VLOOKUP(B7320,lookup!A:D,4,FALSE)</f>
        <v>E31000047</v>
      </c>
      <c r="E7320" s="60" t="s">
        <v>178</v>
      </c>
      <c r="F7320" s="60" t="s">
        <v>149</v>
      </c>
      <c r="G7320" s="61">
        <v>0</v>
      </c>
      <c r="H7320" s="145"/>
      <c r="I7320" s="144">
        <v>0</v>
      </c>
      <c r="J7320" s="146">
        <f t="shared" si="91"/>
        <v>0</v>
      </c>
    </row>
    <row r="7321" spans="1:10" x14ac:dyDescent="0.3">
      <c r="A7321" s="60">
        <v>2013</v>
      </c>
      <c r="B7321" s="60" t="s">
        <v>203</v>
      </c>
      <c r="C7321" s="60" t="str">
        <f>VLOOKUP(B7321,lookup!A:C,3,FALSE)</f>
        <v>Non Metropolitan Fire Authorities</v>
      </c>
      <c r="D7321" s="60" t="str">
        <f>VLOOKUP(B7321,lookup!A:D,4,FALSE)</f>
        <v>E31000047</v>
      </c>
      <c r="E7321" s="60" t="s">
        <v>179</v>
      </c>
      <c r="F7321" s="60" t="s">
        <v>149</v>
      </c>
      <c r="G7321" s="61">
        <v>0</v>
      </c>
      <c r="H7321" s="145"/>
      <c r="I7321" s="144">
        <v>0</v>
      </c>
      <c r="J7321" s="146">
        <f t="shared" si="91"/>
        <v>0</v>
      </c>
    </row>
    <row r="7322" spans="1:10" x14ac:dyDescent="0.3">
      <c r="A7322" s="60">
        <v>2013</v>
      </c>
      <c r="B7322" s="60" t="s">
        <v>203</v>
      </c>
      <c r="C7322" s="60" t="str">
        <f>VLOOKUP(B7322,lookup!A:C,3,FALSE)</f>
        <v>Non Metropolitan Fire Authorities</v>
      </c>
      <c r="D7322" s="60" t="str">
        <f>VLOOKUP(B7322,lookup!A:D,4,FALSE)</f>
        <v>E31000047</v>
      </c>
      <c r="E7322" s="32" t="s">
        <v>1087</v>
      </c>
      <c r="F7322" s="60" t="s">
        <v>149</v>
      </c>
      <c r="G7322" s="61">
        <v>0</v>
      </c>
      <c r="H7322" s="145"/>
      <c r="I7322" s="144">
        <v>0</v>
      </c>
      <c r="J7322" s="146">
        <f t="shared" si="91"/>
        <v>0</v>
      </c>
    </row>
    <row r="7323" spans="1:10" x14ac:dyDescent="0.3">
      <c r="A7323" s="60">
        <v>2013</v>
      </c>
      <c r="B7323" s="60" t="s">
        <v>203</v>
      </c>
      <c r="C7323" s="60" t="str">
        <f>VLOOKUP(B7323,lookup!A:C,3,FALSE)</f>
        <v>Non Metropolitan Fire Authorities</v>
      </c>
      <c r="D7323" s="60" t="str">
        <f>VLOOKUP(B7323,lookup!A:D,4,FALSE)</f>
        <v>E31000047</v>
      </c>
      <c r="E7323" s="60" t="s">
        <v>176</v>
      </c>
      <c r="F7323" s="60" t="s">
        <v>149</v>
      </c>
      <c r="G7323" s="61">
        <v>1</v>
      </c>
      <c r="H7323" s="145"/>
      <c r="I7323" s="144">
        <v>1</v>
      </c>
      <c r="J7323" s="146">
        <f t="shared" si="91"/>
        <v>0</v>
      </c>
    </row>
    <row r="7324" spans="1:10" x14ac:dyDescent="0.3">
      <c r="A7324" s="60">
        <v>2013</v>
      </c>
      <c r="B7324" s="60" t="s">
        <v>203</v>
      </c>
      <c r="C7324" s="60" t="str">
        <f>VLOOKUP(B7324,lookup!A:C,3,FALSE)</f>
        <v>Non Metropolitan Fire Authorities</v>
      </c>
      <c r="D7324" s="60" t="str">
        <f>VLOOKUP(B7324,lookup!A:D,4,FALSE)</f>
        <v>E31000047</v>
      </c>
      <c r="E7324" s="60" t="s">
        <v>175</v>
      </c>
      <c r="F7324" s="60" t="s">
        <v>150</v>
      </c>
      <c r="G7324" s="61">
        <v>139</v>
      </c>
      <c r="H7324" s="145"/>
      <c r="I7324" s="144">
        <v>139</v>
      </c>
      <c r="J7324" s="146">
        <f t="shared" si="91"/>
        <v>0</v>
      </c>
    </row>
    <row r="7325" spans="1:10" x14ac:dyDescent="0.3">
      <c r="A7325" s="60">
        <v>2013</v>
      </c>
      <c r="B7325" s="60" t="s">
        <v>203</v>
      </c>
      <c r="C7325" s="60" t="str">
        <f>VLOOKUP(B7325,lookup!A:C,3,FALSE)</f>
        <v>Non Metropolitan Fire Authorities</v>
      </c>
      <c r="D7325" s="60" t="str">
        <f>VLOOKUP(B7325,lookup!A:D,4,FALSE)</f>
        <v>E31000047</v>
      </c>
      <c r="E7325" s="60" t="s">
        <v>177</v>
      </c>
      <c r="F7325" s="60" t="s">
        <v>150</v>
      </c>
      <c r="G7325" s="61">
        <v>0</v>
      </c>
      <c r="H7325" s="145"/>
      <c r="I7325" s="144">
        <v>0</v>
      </c>
      <c r="J7325" s="146">
        <f t="shared" si="91"/>
        <v>0</v>
      </c>
    </row>
    <row r="7326" spans="1:10" x14ac:dyDescent="0.3">
      <c r="A7326" s="60">
        <v>2013</v>
      </c>
      <c r="B7326" s="60" t="s">
        <v>203</v>
      </c>
      <c r="C7326" s="60" t="str">
        <f>VLOOKUP(B7326,lookup!A:C,3,FALSE)</f>
        <v>Non Metropolitan Fire Authorities</v>
      </c>
      <c r="D7326" s="60" t="str">
        <f>VLOOKUP(B7326,lookup!A:D,4,FALSE)</f>
        <v>E31000047</v>
      </c>
      <c r="E7326" s="60" t="s">
        <v>178</v>
      </c>
      <c r="F7326" s="60" t="s">
        <v>150</v>
      </c>
      <c r="G7326" s="61">
        <v>0</v>
      </c>
      <c r="H7326" s="145"/>
      <c r="I7326" s="144">
        <v>0</v>
      </c>
      <c r="J7326" s="146">
        <f t="shared" si="91"/>
        <v>0</v>
      </c>
    </row>
    <row r="7327" spans="1:10" x14ac:dyDescent="0.3">
      <c r="A7327" s="60">
        <v>2013</v>
      </c>
      <c r="B7327" s="60" t="s">
        <v>203</v>
      </c>
      <c r="C7327" s="60" t="str">
        <f>VLOOKUP(B7327,lookup!A:C,3,FALSE)</f>
        <v>Non Metropolitan Fire Authorities</v>
      </c>
      <c r="D7327" s="60" t="str">
        <f>VLOOKUP(B7327,lookup!A:D,4,FALSE)</f>
        <v>E31000047</v>
      </c>
      <c r="E7327" s="60" t="s">
        <v>179</v>
      </c>
      <c r="F7327" s="60" t="s">
        <v>150</v>
      </c>
      <c r="G7327" s="61">
        <v>0</v>
      </c>
      <c r="H7327" s="145"/>
      <c r="I7327" s="144">
        <v>0</v>
      </c>
      <c r="J7327" s="146">
        <f t="shared" si="91"/>
        <v>0</v>
      </c>
    </row>
    <row r="7328" spans="1:10" x14ac:dyDescent="0.3">
      <c r="A7328" s="60">
        <v>2013</v>
      </c>
      <c r="B7328" s="60" t="s">
        <v>203</v>
      </c>
      <c r="C7328" s="60" t="str">
        <f>VLOOKUP(B7328,lookup!A:C,3,FALSE)</f>
        <v>Non Metropolitan Fire Authorities</v>
      </c>
      <c r="D7328" s="60" t="str">
        <f>VLOOKUP(B7328,lookup!A:D,4,FALSE)</f>
        <v>E31000047</v>
      </c>
      <c r="E7328" s="32" t="s">
        <v>1087</v>
      </c>
      <c r="F7328" s="60" t="s">
        <v>150</v>
      </c>
      <c r="G7328" s="61">
        <v>1</v>
      </c>
      <c r="H7328" s="145"/>
      <c r="I7328" s="144">
        <v>1</v>
      </c>
      <c r="J7328" s="146">
        <f t="shared" si="91"/>
        <v>0</v>
      </c>
    </row>
    <row r="7329" spans="1:10" x14ac:dyDescent="0.3">
      <c r="A7329" s="60">
        <v>2013</v>
      </c>
      <c r="B7329" s="60" t="s">
        <v>203</v>
      </c>
      <c r="C7329" s="60" t="str">
        <f>VLOOKUP(B7329,lookup!A:C,3,FALSE)</f>
        <v>Non Metropolitan Fire Authorities</v>
      </c>
      <c r="D7329" s="60" t="str">
        <f>VLOOKUP(B7329,lookup!A:D,4,FALSE)</f>
        <v>E31000047</v>
      </c>
      <c r="E7329" s="60" t="s">
        <v>176</v>
      </c>
      <c r="F7329" s="60" t="s">
        <v>150</v>
      </c>
      <c r="G7329" s="61">
        <v>1</v>
      </c>
      <c r="H7329" s="145"/>
      <c r="I7329" s="144">
        <v>1</v>
      </c>
      <c r="J7329" s="146">
        <f t="shared" si="91"/>
        <v>0</v>
      </c>
    </row>
    <row r="7330" spans="1:10" x14ac:dyDescent="0.3">
      <c r="A7330" s="60">
        <v>2013</v>
      </c>
      <c r="B7330" s="60" t="s">
        <v>36</v>
      </c>
      <c r="C7330" s="60" t="str">
        <f>VLOOKUP(B7330,lookup!A:C,3,FALSE)</f>
        <v>Non Metropolitan Fire Authorities</v>
      </c>
      <c r="D7330" s="60" t="str">
        <f>VLOOKUP(B7330,lookup!A:D,4,FALSE)</f>
        <v>E31000013</v>
      </c>
      <c r="E7330" s="60" t="s">
        <v>175</v>
      </c>
      <c r="F7330" s="60" t="s">
        <v>157</v>
      </c>
      <c r="G7330" s="61">
        <v>341</v>
      </c>
      <c r="H7330" s="145"/>
      <c r="I7330" s="144">
        <v>341</v>
      </c>
      <c r="J7330" s="146">
        <f t="shared" si="91"/>
        <v>0</v>
      </c>
    </row>
    <row r="7331" spans="1:10" x14ac:dyDescent="0.3">
      <c r="A7331" s="60">
        <v>2013</v>
      </c>
      <c r="B7331" s="60" t="s">
        <v>36</v>
      </c>
      <c r="C7331" s="60" t="str">
        <f>VLOOKUP(B7331,lookup!A:C,3,FALSE)</f>
        <v>Non Metropolitan Fire Authorities</v>
      </c>
      <c r="D7331" s="60" t="str">
        <f>VLOOKUP(B7331,lookup!A:D,4,FALSE)</f>
        <v>E31000013</v>
      </c>
      <c r="E7331" s="60" t="s">
        <v>177</v>
      </c>
      <c r="F7331" s="60" t="s">
        <v>157</v>
      </c>
      <c r="G7331" s="61">
        <v>2</v>
      </c>
      <c r="H7331" s="145"/>
      <c r="I7331" s="144">
        <v>2</v>
      </c>
      <c r="J7331" s="146">
        <f t="shared" si="91"/>
        <v>0</v>
      </c>
    </row>
    <row r="7332" spans="1:10" x14ac:dyDescent="0.3">
      <c r="A7332" s="60">
        <v>2013</v>
      </c>
      <c r="B7332" s="60" t="s">
        <v>36</v>
      </c>
      <c r="C7332" s="60" t="str">
        <f>VLOOKUP(B7332,lookup!A:C,3,FALSE)</f>
        <v>Non Metropolitan Fire Authorities</v>
      </c>
      <c r="D7332" s="60" t="str">
        <f>VLOOKUP(B7332,lookup!A:D,4,FALSE)</f>
        <v>E31000013</v>
      </c>
      <c r="E7332" s="60" t="s">
        <v>178</v>
      </c>
      <c r="F7332" s="60" t="s">
        <v>157</v>
      </c>
      <c r="G7332" s="61">
        <v>1</v>
      </c>
      <c r="H7332" s="145"/>
      <c r="I7332" s="144">
        <v>1</v>
      </c>
      <c r="J7332" s="146">
        <f t="shared" si="91"/>
        <v>0</v>
      </c>
    </row>
    <row r="7333" spans="1:10" x14ac:dyDescent="0.3">
      <c r="A7333" s="60">
        <v>2013</v>
      </c>
      <c r="B7333" s="60" t="s">
        <v>36</v>
      </c>
      <c r="C7333" s="60" t="str">
        <f>VLOOKUP(B7333,lookup!A:C,3,FALSE)</f>
        <v>Non Metropolitan Fire Authorities</v>
      </c>
      <c r="D7333" s="60" t="str">
        <f>VLOOKUP(B7333,lookup!A:D,4,FALSE)</f>
        <v>E31000013</v>
      </c>
      <c r="E7333" s="60" t="s">
        <v>179</v>
      </c>
      <c r="F7333" s="60" t="s">
        <v>157</v>
      </c>
      <c r="G7333" s="61">
        <v>5</v>
      </c>
      <c r="H7333" s="145"/>
      <c r="I7333" s="144">
        <v>5</v>
      </c>
      <c r="J7333" s="146">
        <f t="shared" si="91"/>
        <v>0</v>
      </c>
    </row>
    <row r="7334" spans="1:10" x14ac:dyDescent="0.3">
      <c r="A7334" s="60">
        <v>2013</v>
      </c>
      <c r="B7334" s="60" t="s">
        <v>36</v>
      </c>
      <c r="C7334" s="60" t="str">
        <f>VLOOKUP(B7334,lookup!A:C,3,FALSE)</f>
        <v>Non Metropolitan Fire Authorities</v>
      </c>
      <c r="D7334" s="60" t="str">
        <f>VLOOKUP(B7334,lookup!A:D,4,FALSE)</f>
        <v>E31000013</v>
      </c>
      <c r="E7334" s="32" t="s">
        <v>1087</v>
      </c>
      <c r="F7334" s="60" t="s">
        <v>157</v>
      </c>
      <c r="G7334" s="61">
        <v>0</v>
      </c>
      <c r="H7334" s="145"/>
      <c r="I7334" s="144">
        <v>0</v>
      </c>
      <c r="J7334" s="146">
        <f t="shared" si="91"/>
        <v>0</v>
      </c>
    </row>
    <row r="7335" spans="1:10" x14ac:dyDescent="0.3">
      <c r="A7335" s="60">
        <v>2013</v>
      </c>
      <c r="B7335" s="60" t="s">
        <v>36</v>
      </c>
      <c r="C7335" s="60" t="str">
        <f>VLOOKUP(B7335,lookup!A:C,3,FALSE)</f>
        <v>Non Metropolitan Fire Authorities</v>
      </c>
      <c r="D7335" s="60" t="str">
        <f>VLOOKUP(B7335,lookup!A:D,4,FALSE)</f>
        <v>E31000013</v>
      </c>
      <c r="E7335" s="60" t="s">
        <v>176</v>
      </c>
      <c r="F7335" s="60" t="s">
        <v>157</v>
      </c>
      <c r="G7335" s="61">
        <v>1</v>
      </c>
      <c r="H7335" s="145"/>
      <c r="I7335" s="144">
        <v>1</v>
      </c>
      <c r="J7335" s="146">
        <f t="shared" si="91"/>
        <v>0</v>
      </c>
    </row>
    <row r="7336" spans="1:10" x14ac:dyDescent="0.3">
      <c r="A7336" s="60">
        <v>2013</v>
      </c>
      <c r="B7336" s="60" t="s">
        <v>36</v>
      </c>
      <c r="C7336" s="60" t="str">
        <f>VLOOKUP(B7336,lookup!A:C,3,FALSE)</f>
        <v>Non Metropolitan Fire Authorities</v>
      </c>
      <c r="D7336" s="60" t="str">
        <f>VLOOKUP(B7336,lookup!A:D,4,FALSE)</f>
        <v>E31000013</v>
      </c>
      <c r="E7336" s="60" t="s">
        <v>175</v>
      </c>
      <c r="F7336" s="60" t="s">
        <v>158</v>
      </c>
      <c r="G7336" s="61">
        <v>178</v>
      </c>
      <c r="H7336" s="145"/>
      <c r="I7336" s="144">
        <v>178</v>
      </c>
      <c r="J7336" s="146">
        <f t="shared" si="91"/>
        <v>0</v>
      </c>
    </row>
    <row r="7337" spans="1:10" x14ac:dyDescent="0.3">
      <c r="A7337" s="60">
        <v>2013</v>
      </c>
      <c r="B7337" s="60" t="s">
        <v>36</v>
      </c>
      <c r="C7337" s="60" t="str">
        <f>VLOOKUP(B7337,lookup!A:C,3,FALSE)</f>
        <v>Non Metropolitan Fire Authorities</v>
      </c>
      <c r="D7337" s="60" t="str">
        <f>VLOOKUP(B7337,lookup!A:D,4,FALSE)</f>
        <v>E31000013</v>
      </c>
      <c r="E7337" s="60" t="s">
        <v>177</v>
      </c>
      <c r="F7337" s="60" t="s">
        <v>158</v>
      </c>
      <c r="G7337" s="61">
        <v>1</v>
      </c>
      <c r="H7337" s="145"/>
      <c r="I7337" s="144">
        <v>1</v>
      </c>
      <c r="J7337" s="146">
        <f t="shared" si="91"/>
        <v>0</v>
      </c>
    </row>
    <row r="7338" spans="1:10" x14ac:dyDescent="0.3">
      <c r="A7338" s="60">
        <v>2013</v>
      </c>
      <c r="B7338" s="60" t="s">
        <v>36</v>
      </c>
      <c r="C7338" s="60" t="str">
        <f>VLOOKUP(B7338,lookup!A:C,3,FALSE)</f>
        <v>Non Metropolitan Fire Authorities</v>
      </c>
      <c r="D7338" s="60" t="str">
        <f>VLOOKUP(B7338,lookup!A:D,4,FALSE)</f>
        <v>E31000013</v>
      </c>
      <c r="E7338" s="60" t="s">
        <v>178</v>
      </c>
      <c r="F7338" s="60" t="s">
        <v>158</v>
      </c>
      <c r="G7338" s="61">
        <v>1</v>
      </c>
      <c r="H7338" s="145"/>
      <c r="I7338" s="144">
        <v>1</v>
      </c>
      <c r="J7338" s="146">
        <f t="shared" si="91"/>
        <v>0</v>
      </c>
    </row>
    <row r="7339" spans="1:10" x14ac:dyDescent="0.3">
      <c r="A7339" s="60">
        <v>2013</v>
      </c>
      <c r="B7339" s="60" t="s">
        <v>36</v>
      </c>
      <c r="C7339" s="60" t="str">
        <f>VLOOKUP(B7339,lookup!A:C,3,FALSE)</f>
        <v>Non Metropolitan Fire Authorities</v>
      </c>
      <c r="D7339" s="60" t="str">
        <f>VLOOKUP(B7339,lookup!A:D,4,FALSE)</f>
        <v>E31000013</v>
      </c>
      <c r="E7339" s="60" t="s">
        <v>179</v>
      </c>
      <c r="F7339" s="60" t="s">
        <v>158</v>
      </c>
      <c r="G7339" s="61">
        <v>1</v>
      </c>
      <c r="H7339" s="145"/>
      <c r="I7339" s="144">
        <v>1</v>
      </c>
      <c r="J7339" s="146">
        <f t="shared" si="91"/>
        <v>0</v>
      </c>
    </row>
    <row r="7340" spans="1:10" x14ac:dyDescent="0.3">
      <c r="A7340" s="60">
        <v>2013</v>
      </c>
      <c r="B7340" s="60" t="s">
        <v>36</v>
      </c>
      <c r="C7340" s="60" t="str">
        <f>VLOOKUP(B7340,lookup!A:C,3,FALSE)</f>
        <v>Non Metropolitan Fire Authorities</v>
      </c>
      <c r="D7340" s="60" t="str">
        <f>VLOOKUP(B7340,lookup!A:D,4,FALSE)</f>
        <v>E31000013</v>
      </c>
      <c r="E7340" s="32" t="s">
        <v>1087</v>
      </c>
      <c r="F7340" s="60" t="s">
        <v>158</v>
      </c>
      <c r="G7340" s="61">
        <v>0</v>
      </c>
      <c r="H7340" s="145"/>
      <c r="I7340" s="144">
        <v>0</v>
      </c>
      <c r="J7340" s="146">
        <f t="shared" si="91"/>
        <v>0</v>
      </c>
    </row>
    <row r="7341" spans="1:10" x14ac:dyDescent="0.3">
      <c r="A7341" s="60">
        <v>2013</v>
      </c>
      <c r="B7341" s="60" t="s">
        <v>36</v>
      </c>
      <c r="C7341" s="60" t="str">
        <f>VLOOKUP(B7341,lookup!A:C,3,FALSE)</f>
        <v>Non Metropolitan Fire Authorities</v>
      </c>
      <c r="D7341" s="60" t="str">
        <f>VLOOKUP(B7341,lookup!A:D,4,FALSE)</f>
        <v>E31000013</v>
      </c>
      <c r="E7341" s="60" t="s">
        <v>176</v>
      </c>
      <c r="F7341" s="60" t="s">
        <v>158</v>
      </c>
      <c r="G7341" s="61">
        <v>0</v>
      </c>
      <c r="H7341" s="145"/>
      <c r="I7341" s="144">
        <v>0</v>
      </c>
      <c r="J7341" s="146">
        <f t="shared" si="91"/>
        <v>0</v>
      </c>
    </row>
    <row r="7342" spans="1:10" x14ac:dyDescent="0.3">
      <c r="A7342" s="60">
        <v>2013</v>
      </c>
      <c r="B7342" s="60" t="s">
        <v>36</v>
      </c>
      <c r="C7342" s="60" t="str">
        <f>VLOOKUP(B7342,lookup!A:C,3,FALSE)</f>
        <v>Non Metropolitan Fire Authorities</v>
      </c>
      <c r="D7342" s="60" t="str">
        <f>VLOOKUP(B7342,lookup!A:D,4,FALSE)</f>
        <v>E31000013</v>
      </c>
      <c r="E7342" s="60" t="s">
        <v>175</v>
      </c>
      <c r="F7342" s="60" t="s">
        <v>149</v>
      </c>
      <c r="G7342" s="61">
        <v>27</v>
      </c>
      <c r="H7342" s="145"/>
      <c r="I7342" s="144">
        <v>27</v>
      </c>
      <c r="J7342" s="146">
        <f t="shared" si="91"/>
        <v>0</v>
      </c>
    </row>
    <row r="7343" spans="1:10" x14ac:dyDescent="0.3">
      <c r="A7343" s="60">
        <v>2013</v>
      </c>
      <c r="B7343" s="60" t="s">
        <v>36</v>
      </c>
      <c r="C7343" s="60" t="str">
        <f>VLOOKUP(B7343,lookup!A:C,3,FALSE)</f>
        <v>Non Metropolitan Fire Authorities</v>
      </c>
      <c r="D7343" s="60" t="str">
        <f>VLOOKUP(B7343,lookup!A:D,4,FALSE)</f>
        <v>E31000013</v>
      </c>
      <c r="E7343" s="60" t="s">
        <v>177</v>
      </c>
      <c r="F7343" s="60" t="s">
        <v>149</v>
      </c>
      <c r="G7343" s="61">
        <v>0</v>
      </c>
      <c r="H7343" s="145"/>
      <c r="I7343" s="144">
        <v>0</v>
      </c>
      <c r="J7343" s="146">
        <f t="shared" si="91"/>
        <v>0</v>
      </c>
    </row>
    <row r="7344" spans="1:10" x14ac:dyDescent="0.3">
      <c r="A7344" s="60">
        <v>2013</v>
      </c>
      <c r="B7344" s="60" t="s">
        <v>36</v>
      </c>
      <c r="C7344" s="60" t="str">
        <f>VLOOKUP(B7344,lookup!A:C,3,FALSE)</f>
        <v>Non Metropolitan Fire Authorities</v>
      </c>
      <c r="D7344" s="60" t="str">
        <f>VLOOKUP(B7344,lookup!A:D,4,FALSE)</f>
        <v>E31000013</v>
      </c>
      <c r="E7344" s="60" t="s">
        <v>178</v>
      </c>
      <c r="F7344" s="60" t="s">
        <v>149</v>
      </c>
      <c r="G7344" s="61">
        <v>0</v>
      </c>
      <c r="H7344" s="145"/>
      <c r="I7344" s="144">
        <v>0</v>
      </c>
      <c r="J7344" s="146">
        <f t="shared" si="91"/>
        <v>0</v>
      </c>
    </row>
    <row r="7345" spans="1:10" x14ac:dyDescent="0.3">
      <c r="A7345" s="60">
        <v>2013</v>
      </c>
      <c r="B7345" s="60" t="s">
        <v>36</v>
      </c>
      <c r="C7345" s="60" t="str">
        <f>VLOOKUP(B7345,lookup!A:C,3,FALSE)</f>
        <v>Non Metropolitan Fire Authorities</v>
      </c>
      <c r="D7345" s="60" t="str">
        <f>VLOOKUP(B7345,lookup!A:D,4,FALSE)</f>
        <v>E31000013</v>
      </c>
      <c r="E7345" s="60" t="s">
        <v>179</v>
      </c>
      <c r="F7345" s="60" t="s">
        <v>149</v>
      </c>
      <c r="G7345" s="61">
        <v>0</v>
      </c>
      <c r="H7345" s="145"/>
      <c r="I7345" s="144">
        <v>0</v>
      </c>
      <c r="J7345" s="146">
        <f t="shared" si="91"/>
        <v>0</v>
      </c>
    </row>
    <row r="7346" spans="1:10" x14ac:dyDescent="0.3">
      <c r="A7346" s="60">
        <v>2013</v>
      </c>
      <c r="B7346" s="60" t="s">
        <v>36</v>
      </c>
      <c r="C7346" s="60" t="str">
        <f>VLOOKUP(B7346,lookup!A:C,3,FALSE)</f>
        <v>Non Metropolitan Fire Authorities</v>
      </c>
      <c r="D7346" s="60" t="str">
        <f>VLOOKUP(B7346,lookup!A:D,4,FALSE)</f>
        <v>E31000013</v>
      </c>
      <c r="E7346" s="32" t="s">
        <v>1087</v>
      </c>
      <c r="F7346" s="60" t="s">
        <v>149</v>
      </c>
      <c r="G7346" s="61">
        <v>0</v>
      </c>
      <c r="H7346" s="145"/>
      <c r="I7346" s="144">
        <v>0</v>
      </c>
      <c r="J7346" s="146">
        <f t="shared" si="91"/>
        <v>0</v>
      </c>
    </row>
    <row r="7347" spans="1:10" x14ac:dyDescent="0.3">
      <c r="A7347" s="60">
        <v>2013</v>
      </c>
      <c r="B7347" s="60" t="s">
        <v>36</v>
      </c>
      <c r="C7347" s="60" t="str">
        <f>VLOOKUP(B7347,lookup!A:C,3,FALSE)</f>
        <v>Non Metropolitan Fire Authorities</v>
      </c>
      <c r="D7347" s="60" t="str">
        <f>VLOOKUP(B7347,lookup!A:D,4,FALSE)</f>
        <v>E31000013</v>
      </c>
      <c r="E7347" s="60" t="s">
        <v>176</v>
      </c>
      <c r="F7347" s="60" t="s">
        <v>149</v>
      </c>
      <c r="G7347" s="61">
        <v>3</v>
      </c>
      <c r="H7347" s="145"/>
      <c r="I7347" s="144">
        <v>3</v>
      </c>
      <c r="J7347" s="146">
        <f t="shared" si="91"/>
        <v>0</v>
      </c>
    </row>
    <row r="7348" spans="1:10" x14ac:dyDescent="0.3">
      <c r="A7348" s="60">
        <v>2013</v>
      </c>
      <c r="B7348" s="60" t="s">
        <v>36</v>
      </c>
      <c r="C7348" s="60" t="str">
        <f>VLOOKUP(B7348,lookup!A:C,3,FALSE)</f>
        <v>Non Metropolitan Fire Authorities</v>
      </c>
      <c r="D7348" s="60" t="str">
        <f>VLOOKUP(B7348,lookup!A:D,4,FALSE)</f>
        <v>E31000013</v>
      </c>
      <c r="E7348" s="60" t="s">
        <v>175</v>
      </c>
      <c r="F7348" s="60" t="s">
        <v>150</v>
      </c>
      <c r="G7348" s="61">
        <v>77</v>
      </c>
      <c r="H7348" s="145"/>
      <c r="I7348" s="144">
        <v>77</v>
      </c>
      <c r="J7348" s="146">
        <f t="shared" si="91"/>
        <v>0</v>
      </c>
    </row>
    <row r="7349" spans="1:10" x14ac:dyDescent="0.3">
      <c r="A7349" s="60">
        <v>2013</v>
      </c>
      <c r="B7349" s="60" t="s">
        <v>36</v>
      </c>
      <c r="C7349" s="60" t="str">
        <f>VLOOKUP(B7349,lookup!A:C,3,FALSE)</f>
        <v>Non Metropolitan Fire Authorities</v>
      </c>
      <c r="D7349" s="60" t="str">
        <f>VLOOKUP(B7349,lookup!A:D,4,FALSE)</f>
        <v>E31000013</v>
      </c>
      <c r="E7349" s="60" t="s">
        <v>177</v>
      </c>
      <c r="F7349" s="60" t="s">
        <v>150</v>
      </c>
      <c r="G7349" s="61">
        <v>0</v>
      </c>
      <c r="H7349" s="145"/>
      <c r="I7349" s="144">
        <v>0</v>
      </c>
      <c r="J7349" s="146">
        <f t="shared" si="91"/>
        <v>0</v>
      </c>
    </row>
    <row r="7350" spans="1:10" x14ac:dyDescent="0.3">
      <c r="A7350" s="60">
        <v>2013</v>
      </c>
      <c r="B7350" s="60" t="s">
        <v>36</v>
      </c>
      <c r="C7350" s="60" t="str">
        <f>VLOOKUP(B7350,lookup!A:C,3,FALSE)</f>
        <v>Non Metropolitan Fire Authorities</v>
      </c>
      <c r="D7350" s="60" t="str">
        <f>VLOOKUP(B7350,lookup!A:D,4,FALSE)</f>
        <v>E31000013</v>
      </c>
      <c r="E7350" s="60" t="s">
        <v>178</v>
      </c>
      <c r="F7350" s="60" t="s">
        <v>150</v>
      </c>
      <c r="G7350" s="61">
        <v>0</v>
      </c>
      <c r="H7350" s="145"/>
      <c r="I7350" s="144">
        <v>0</v>
      </c>
      <c r="J7350" s="146">
        <f t="shared" si="91"/>
        <v>0</v>
      </c>
    </row>
    <row r="7351" spans="1:10" x14ac:dyDescent="0.3">
      <c r="A7351" s="60">
        <v>2013</v>
      </c>
      <c r="B7351" s="60" t="s">
        <v>36</v>
      </c>
      <c r="C7351" s="60" t="str">
        <f>VLOOKUP(B7351,lookup!A:C,3,FALSE)</f>
        <v>Non Metropolitan Fire Authorities</v>
      </c>
      <c r="D7351" s="60" t="str">
        <f>VLOOKUP(B7351,lookup!A:D,4,FALSE)</f>
        <v>E31000013</v>
      </c>
      <c r="E7351" s="60" t="s">
        <v>179</v>
      </c>
      <c r="F7351" s="60" t="s">
        <v>150</v>
      </c>
      <c r="G7351" s="61">
        <v>0</v>
      </c>
      <c r="H7351" s="145"/>
      <c r="I7351" s="144">
        <v>0</v>
      </c>
      <c r="J7351" s="146">
        <f t="shared" si="91"/>
        <v>0</v>
      </c>
    </row>
    <row r="7352" spans="1:10" x14ac:dyDescent="0.3">
      <c r="A7352" s="60">
        <v>2013</v>
      </c>
      <c r="B7352" s="60" t="s">
        <v>36</v>
      </c>
      <c r="C7352" s="60" t="str">
        <f>VLOOKUP(B7352,lookup!A:C,3,FALSE)</f>
        <v>Non Metropolitan Fire Authorities</v>
      </c>
      <c r="D7352" s="60" t="str">
        <f>VLOOKUP(B7352,lookup!A:D,4,FALSE)</f>
        <v>E31000013</v>
      </c>
      <c r="E7352" s="32" t="s">
        <v>1087</v>
      </c>
      <c r="F7352" s="60" t="s">
        <v>150</v>
      </c>
      <c r="G7352" s="61">
        <v>0</v>
      </c>
      <c r="H7352" s="145"/>
      <c r="I7352" s="144">
        <v>0</v>
      </c>
      <c r="J7352" s="146">
        <f t="shared" si="91"/>
        <v>0</v>
      </c>
    </row>
    <row r="7353" spans="1:10" x14ac:dyDescent="0.3">
      <c r="A7353" s="60">
        <v>2013</v>
      </c>
      <c r="B7353" s="60" t="s">
        <v>36</v>
      </c>
      <c r="C7353" s="60" t="str">
        <f>VLOOKUP(B7353,lookup!A:C,3,FALSE)</f>
        <v>Non Metropolitan Fire Authorities</v>
      </c>
      <c r="D7353" s="60" t="str">
        <f>VLOOKUP(B7353,lookup!A:D,4,FALSE)</f>
        <v>E31000013</v>
      </c>
      <c r="E7353" s="60" t="s">
        <v>176</v>
      </c>
      <c r="F7353" s="60" t="s">
        <v>150</v>
      </c>
      <c r="G7353" s="61">
        <v>0</v>
      </c>
      <c r="H7353" s="145"/>
      <c r="I7353" s="144">
        <v>0</v>
      </c>
      <c r="J7353" s="146">
        <f t="shared" si="91"/>
        <v>0</v>
      </c>
    </row>
    <row r="7354" spans="1:10" x14ac:dyDescent="0.3">
      <c r="A7354" s="60">
        <v>2013</v>
      </c>
      <c r="B7354" s="60" t="s">
        <v>39</v>
      </c>
      <c r="C7354" s="60" t="str">
        <f>VLOOKUP(B7354,lookup!A:C,3,FALSE)</f>
        <v>Non Metropolitan Fire Authorities</v>
      </c>
      <c r="D7354" s="60" t="str">
        <f>VLOOKUP(B7354,lookup!A:D,4,FALSE)</f>
        <v>E31000014</v>
      </c>
      <c r="E7354" s="60" t="s">
        <v>175</v>
      </c>
      <c r="F7354" s="60" t="s">
        <v>157</v>
      </c>
      <c r="G7354" s="61">
        <v>384</v>
      </c>
      <c r="H7354" s="145"/>
      <c r="I7354" s="144">
        <v>384</v>
      </c>
      <c r="J7354" s="146">
        <f t="shared" si="91"/>
        <v>0</v>
      </c>
    </row>
    <row r="7355" spans="1:10" x14ac:dyDescent="0.3">
      <c r="A7355" s="60">
        <v>2013</v>
      </c>
      <c r="B7355" s="60" t="s">
        <v>39</v>
      </c>
      <c r="C7355" s="60" t="str">
        <f>VLOOKUP(B7355,lookup!A:C,3,FALSE)</f>
        <v>Non Metropolitan Fire Authorities</v>
      </c>
      <c r="D7355" s="60" t="str">
        <f>VLOOKUP(B7355,lookup!A:D,4,FALSE)</f>
        <v>E31000014</v>
      </c>
      <c r="E7355" s="60" t="s">
        <v>177</v>
      </c>
      <c r="F7355" s="60" t="s">
        <v>157</v>
      </c>
      <c r="G7355" s="61">
        <v>8</v>
      </c>
      <c r="H7355" s="145"/>
      <c r="I7355" s="144">
        <v>8</v>
      </c>
      <c r="J7355" s="146">
        <f t="shared" si="91"/>
        <v>0</v>
      </c>
    </row>
    <row r="7356" spans="1:10" x14ac:dyDescent="0.3">
      <c r="A7356" s="60">
        <v>2013</v>
      </c>
      <c r="B7356" s="60" t="s">
        <v>39</v>
      </c>
      <c r="C7356" s="60" t="str">
        <f>VLOOKUP(B7356,lookup!A:C,3,FALSE)</f>
        <v>Non Metropolitan Fire Authorities</v>
      </c>
      <c r="D7356" s="60" t="str">
        <f>VLOOKUP(B7356,lookup!A:D,4,FALSE)</f>
        <v>E31000014</v>
      </c>
      <c r="E7356" s="60" t="s">
        <v>178</v>
      </c>
      <c r="F7356" s="60" t="s">
        <v>157</v>
      </c>
      <c r="G7356" s="61">
        <v>1</v>
      </c>
      <c r="H7356" s="145"/>
      <c r="I7356" s="144">
        <v>1</v>
      </c>
      <c r="J7356" s="146">
        <f t="shared" si="91"/>
        <v>0</v>
      </c>
    </row>
    <row r="7357" spans="1:10" x14ac:dyDescent="0.3">
      <c r="A7357" s="60">
        <v>2013</v>
      </c>
      <c r="B7357" s="60" t="s">
        <v>39</v>
      </c>
      <c r="C7357" s="60" t="str">
        <f>VLOOKUP(B7357,lookup!A:C,3,FALSE)</f>
        <v>Non Metropolitan Fire Authorities</v>
      </c>
      <c r="D7357" s="60" t="str">
        <f>VLOOKUP(B7357,lookup!A:D,4,FALSE)</f>
        <v>E31000014</v>
      </c>
      <c r="E7357" s="60" t="s">
        <v>179</v>
      </c>
      <c r="F7357" s="60" t="s">
        <v>157</v>
      </c>
      <c r="G7357" s="61">
        <v>2</v>
      </c>
      <c r="H7357" s="145"/>
      <c r="I7357" s="144">
        <v>2</v>
      </c>
      <c r="J7357" s="146">
        <f t="shared" si="91"/>
        <v>0</v>
      </c>
    </row>
    <row r="7358" spans="1:10" x14ac:dyDescent="0.3">
      <c r="A7358" s="60">
        <v>2013</v>
      </c>
      <c r="B7358" s="60" t="s">
        <v>39</v>
      </c>
      <c r="C7358" s="60" t="str">
        <f>VLOOKUP(B7358,lookup!A:C,3,FALSE)</f>
        <v>Non Metropolitan Fire Authorities</v>
      </c>
      <c r="D7358" s="60" t="str">
        <f>VLOOKUP(B7358,lookup!A:D,4,FALSE)</f>
        <v>E31000014</v>
      </c>
      <c r="E7358" s="32" t="s">
        <v>1087</v>
      </c>
      <c r="F7358" s="60" t="s">
        <v>157</v>
      </c>
      <c r="G7358" s="61">
        <v>2</v>
      </c>
      <c r="H7358" s="145"/>
      <c r="I7358" s="144">
        <v>2</v>
      </c>
      <c r="J7358" s="146">
        <f t="shared" si="91"/>
        <v>0</v>
      </c>
    </row>
    <row r="7359" spans="1:10" x14ac:dyDescent="0.3">
      <c r="A7359" s="60">
        <v>2013</v>
      </c>
      <c r="B7359" s="60" t="s">
        <v>39</v>
      </c>
      <c r="C7359" s="60" t="str">
        <f>VLOOKUP(B7359,lookup!A:C,3,FALSE)</f>
        <v>Non Metropolitan Fire Authorities</v>
      </c>
      <c r="D7359" s="60" t="str">
        <f>VLOOKUP(B7359,lookup!A:D,4,FALSE)</f>
        <v>E31000014</v>
      </c>
      <c r="E7359" s="60" t="s">
        <v>176</v>
      </c>
      <c r="F7359" s="60" t="s">
        <v>157</v>
      </c>
      <c r="G7359" s="61">
        <v>15</v>
      </c>
      <c r="H7359" s="145"/>
      <c r="I7359" s="144">
        <v>15</v>
      </c>
      <c r="J7359" s="146">
        <f t="shared" si="91"/>
        <v>0</v>
      </c>
    </row>
    <row r="7360" spans="1:10" x14ac:dyDescent="0.3">
      <c r="A7360" s="60">
        <v>2013</v>
      </c>
      <c r="B7360" s="60" t="s">
        <v>39</v>
      </c>
      <c r="C7360" s="60" t="str">
        <f>VLOOKUP(B7360,lookup!A:C,3,FALSE)</f>
        <v>Non Metropolitan Fire Authorities</v>
      </c>
      <c r="D7360" s="60" t="str">
        <f>VLOOKUP(B7360,lookup!A:D,4,FALSE)</f>
        <v>E31000014</v>
      </c>
      <c r="E7360" s="60" t="s">
        <v>175</v>
      </c>
      <c r="F7360" s="60" t="s">
        <v>158</v>
      </c>
      <c r="G7360" s="61">
        <v>252</v>
      </c>
      <c r="H7360" s="145"/>
      <c r="I7360" s="144">
        <v>252</v>
      </c>
      <c r="J7360" s="146">
        <f t="shared" si="91"/>
        <v>0</v>
      </c>
    </row>
    <row r="7361" spans="1:10" x14ac:dyDescent="0.3">
      <c r="A7361" s="60">
        <v>2013</v>
      </c>
      <c r="B7361" s="60" t="s">
        <v>39</v>
      </c>
      <c r="C7361" s="60" t="str">
        <f>VLOOKUP(B7361,lookup!A:C,3,FALSE)</f>
        <v>Non Metropolitan Fire Authorities</v>
      </c>
      <c r="D7361" s="60" t="str">
        <f>VLOOKUP(B7361,lookup!A:D,4,FALSE)</f>
        <v>E31000014</v>
      </c>
      <c r="E7361" s="60" t="s">
        <v>177</v>
      </c>
      <c r="F7361" s="60" t="s">
        <v>158</v>
      </c>
      <c r="G7361" s="61">
        <v>3</v>
      </c>
      <c r="H7361" s="145"/>
      <c r="I7361" s="144">
        <v>3</v>
      </c>
      <c r="J7361" s="146">
        <f t="shared" si="91"/>
        <v>0</v>
      </c>
    </row>
    <row r="7362" spans="1:10" x14ac:dyDescent="0.3">
      <c r="A7362" s="60">
        <v>2013</v>
      </c>
      <c r="B7362" s="60" t="s">
        <v>39</v>
      </c>
      <c r="C7362" s="60" t="str">
        <f>VLOOKUP(B7362,lookup!A:C,3,FALSE)</f>
        <v>Non Metropolitan Fire Authorities</v>
      </c>
      <c r="D7362" s="60" t="str">
        <f>VLOOKUP(B7362,lookup!A:D,4,FALSE)</f>
        <v>E31000014</v>
      </c>
      <c r="E7362" s="60" t="s">
        <v>178</v>
      </c>
      <c r="F7362" s="60" t="s">
        <v>158</v>
      </c>
      <c r="G7362" s="61">
        <v>0</v>
      </c>
      <c r="H7362" s="145"/>
      <c r="I7362" s="144">
        <v>0</v>
      </c>
      <c r="J7362" s="146">
        <f t="shared" si="91"/>
        <v>0</v>
      </c>
    </row>
    <row r="7363" spans="1:10" x14ac:dyDescent="0.3">
      <c r="A7363" s="60">
        <v>2013</v>
      </c>
      <c r="B7363" s="60" t="s">
        <v>39</v>
      </c>
      <c r="C7363" s="60" t="str">
        <f>VLOOKUP(B7363,lookup!A:C,3,FALSE)</f>
        <v>Non Metropolitan Fire Authorities</v>
      </c>
      <c r="D7363" s="60" t="str">
        <f>VLOOKUP(B7363,lookup!A:D,4,FALSE)</f>
        <v>E31000014</v>
      </c>
      <c r="E7363" s="60" t="s">
        <v>179</v>
      </c>
      <c r="F7363" s="60" t="s">
        <v>158</v>
      </c>
      <c r="G7363" s="61">
        <v>0</v>
      </c>
      <c r="H7363" s="145"/>
      <c r="I7363" s="144">
        <v>0</v>
      </c>
      <c r="J7363" s="146">
        <f t="shared" ref="J7363:J7426" si="92">G7363-I7363</f>
        <v>0</v>
      </c>
    </row>
    <row r="7364" spans="1:10" x14ac:dyDescent="0.3">
      <c r="A7364" s="60">
        <v>2013</v>
      </c>
      <c r="B7364" s="60" t="s">
        <v>39</v>
      </c>
      <c r="C7364" s="60" t="str">
        <f>VLOOKUP(B7364,lookup!A:C,3,FALSE)</f>
        <v>Non Metropolitan Fire Authorities</v>
      </c>
      <c r="D7364" s="60" t="str">
        <f>VLOOKUP(B7364,lookup!A:D,4,FALSE)</f>
        <v>E31000014</v>
      </c>
      <c r="E7364" s="32" t="s">
        <v>1087</v>
      </c>
      <c r="F7364" s="60" t="s">
        <v>158</v>
      </c>
      <c r="G7364" s="61">
        <v>0</v>
      </c>
      <c r="H7364" s="145"/>
      <c r="I7364" s="144">
        <v>0</v>
      </c>
      <c r="J7364" s="146">
        <f t="shared" si="92"/>
        <v>0</v>
      </c>
    </row>
    <row r="7365" spans="1:10" x14ac:dyDescent="0.3">
      <c r="A7365" s="60">
        <v>2013</v>
      </c>
      <c r="B7365" s="60" t="s">
        <v>39</v>
      </c>
      <c r="C7365" s="60" t="str">
        <f>VLOOKUP(B7365,lookup!A:C,3,FALSE)</f>
        <v>Non Metropolitan Fire Authorities</v>
      </c>
      <c r="D7365" s="60" t="str">
        <f>VLOOKUP(B7365,lookup!A:D,4,FALSE)</f>
        <v>E31000014</v>
      </c>
      <c r="E7365" s="60" t="s">
        <v>176</v>
      </c>
      <c r="F7365" s="60" t="s">
        <v>158</v>
      </c>
      <c r="G7365" s="61">
        <v>11</v>
      </c>
      <c r="H7365" s="145"/>
      <c r="I7365" s="144">
        <v>11</v>
      </c>
      <c r="J7365" s="146">
        <f t="shared" si="92"/>
        <v>0</v>
      </c>
    </row>
    <row r="7366" spans="1:10" x14ac:dyDescent="0.3">
      <c r="A7366" s="60">
        <v>2013</v>
      </c>
      <c r="B7366" s="60" t="s">
        <v>39</v>
      </c>
      <c r="C7366" s="60" t="str">
        <f>VLOOKUP(B7366,lookup!A:C,3,FALSE)</f>
        <v>Non Metropolitan Fire Authorities</v>
      </c>
      <c r="D7366" s="60" t="str">
        <f>VLOOKUP(B7366,lookup!A:D,4,FALSE)</f>
        <v>E31000014</v>
      </c>
      <c r="E7366" s="60" t="s">
        <v>175</v>
      </c>
      <c r="F7366" s="60" t="s">
        <v>149</v>
      </c>
      <c r="G7366" s="61">
        <v>26</v>
      </c>
      <c r="H7366" s="145"/>
      <c r="I7366" s="144">
        <v>26</v>
      </c>
      <c r="J7366" s="146">
        <f t="shared" si="92"/>
        <v>0</v>
      </c>
    </row>
    <row r="7367" spans="1:10" x14ac:dyDescent="0.3">
      <c r="A7367" s="60">
        <v>2013</v>
      </c>
      <c r="B7367" s="60" t="s">
        <v>39</v>
      </c>
      <c r="C7367" s="60" t="str">
        <f>VLOOKUP(B7367,lookup!A:C,3,FALSE)</f>
        <v>Non Metropolitan Fire Authorities</v>
      </c>
      <c r="D7367" s="60" t="str">
        <f>VLOOKUP(B7367,lookup!A:D,4,FALSE)</f>
        <v>E31000014</v>
      </c>
      <c r="E7367" s="60" t="s">
        <v>177</v>
      </c>
      <c r="F7367" s="60" t="s">
        <v>149</v>
      </c>
      <c r="G7367" s="61">
        <v>3</v>
      </c>
      <c r="H7367" s="145"/>
      <c r="I7367" s="144">
        <v>3</v>
      </c>
      <c r="J7367" s="146">
        <f t="shared" si="92"/>
        <v>0</v>
      </c>
    </row>
    <row r="7368" spans="1:10" x14ac:dyDescent="0.3">
      <c r="A7368" s="60">
        <v>2013</v>
      </c>
      <c r="B7368" s="60" t="s">
        <v>39</v>
      </c>
      <c r="C7368" s="60" t="str">
        <f>VLOOKUP(B7368,lookup!A:C,3,FALSE)</f>
        <v>Non Metropolitan Fire Authorities</v>
      </c>
      <c r="D7368" s="60" t="str">
        <f>VLOOKUP(B7368,lookup!A:D,4,FALSE)</f>
        <v>E31000014</v>
      </c>
      <c r="E7368" s="60" t="s">
        <v>178</v>
      </c>
      <c r="F7368" s="60" t="s">
        <v>149</v>
      </c>
      <c r="G7368" s="61">
        <v>0</v>
      </c>
      <c r="H7368" s="145"/>
      <c r="I7368" s="144">
        <v>0</v>
      </c>
      <c r="J7368" s="146">
        <f t="shared" si="92"/>
        <v>0</v>
      </c>
    </row>
    <row r="7369" spans="1:10" x14ac:dyDescent="0.3">
      <c r="A7369" s="60">
        <v>2013</v>
      </c>
      <c r="B7369" s="60" t="s">
        <v>39</v>
      </c>
      <c r="C7369" s="60" t="str">
        <f>VLOOKUP(B7369,lookup!A:C,3,FALSE)</f>
        <v>Non Metropolitan Fire Authorities</v>
      </c>
      <c r="D7369" s="60" t="str">
        <f>VLOOKUP(B7369,lookup!A:D,4,FALSE)</f>
        <v>E31000014</v>
      </c>
      <c r="E7369" s="60" t="s">
        <v>179</v>
      </c>
      <c r="F7369" s="60" t="s">
        <v>149</v>
      </c>
      <c r="G7369" s="61">
        <v>0</v>
      </c>
      <c r="H7369" s="145"/>
      <c r="I7369" s="144">
        <v>0</v>
      </c>
      <c r="J7369" s="146">
        <f t="shared" si="92"/>
        <v>0</v>
      </c>
    </row>
    <row r="7370" spans="1:10" x14ac:dyDescent="0.3">
      <c r="A7370" s="60">
        <v>2013</v>
      </c>
      <c r="B7370" s="60" t="s">
        <v>39</v>
      </c>
      <c r="C7370" s="60" t="str">
        <f>VLOOKUP(B7370,lookup!A:C,3,FALSE)</f>
        <v>Non Metropolitan Fire Authorities</v>
      </c>
      <c r="D7370" s="60" t="str">
        <f>VLOOKUP(B7370,lookup!A:D,4,FALSE)</f>
        <v>E31000014</v>
      </c>
      <c r="E7370" s="32" t="s">
        <v>1087</v>
      </c>
      <c r="F7370" s="60" t="s">
        <v>149</v>
      </c>
      <c r="G7370" s="61">
        <v>0</v>
      </c>
      <c r="H7370" s="145"/>
      <c r="I7370" s="144">
        <v>0</v>
      </c>
      <c r="J7370" s="146">
        <f t="shared" si="92"/>
        <v>0</v>
      </c>
    </row>
    <row r="7371" spans="1:10" x14ac:dyDescent="0.3">
      <c r="A7371" s="60">
        <v>2013</v>
      </c>
      <c r="B7371" s="60" t="s">
        <v>39</v>
      </c>
      <c r="C7371" s="60" t="str">
        <f>VLOOKUP(B7371,lookup!A:C,3,FALSE)</f>
        <v>Non Metropolitan Fire Authorities</v>
      </c>
      <c r="D7371" s="60" t="str">
        <f>VLOOKUP(B7371,lookup!A:D,4,FALSE)</f>
        <v>E31000014</v>
      </c>
      <c r="E7371" s="60" t="s">
        <v>176</v>
      </c>
      <c r="F7371" s="60" t="s">
        <v>149</v>
      </c>
      <c r="G7371" s="61">
        <v>1</v>
      </c>
      <c r="H7371" s="145"/>
      <c r="I7371" s="144">
        <v>1</v>
      </c>
      <c r="J7371" s="146">
        <f t="shared" si="92"/>
        <v>0</v>
      </c>
    </row>
    <row r="7372" spans="1:10" x14ac:dyDescent="0.3">
      <c r="A7372" s="60">
        <v>2013</v>
      </c>
      <c r="B7372" s="60" t="s">
        <v>39</v>
      </c>
      <c r="C7372" s="60" t="str">
        <f>VLOOKUP(B7372,lookup!A:C,3,FALSE)</f>
        <v>Non Metropolitan Fire Authorities</v>
      </c>
      <c r="D7372" s="60" t="str">
        <f>VLOOKUP(B7372,lookup!A:D,4,FALSE)</f>
        <v>E31000014</v>
      </c>
      <c r="E7372" s="60" t="s">
        <v>175</v>
      </c>
      <c r="F7372" s="60" t="s">
        <v>150</v>
      </c>
      <c r="G7372" s="61">
        <v>165</v>
      </c>
      <c r="H7372" s="145"/>
      <c r="I7372" s="144">
        <v>165</v>
      </c>
      <c r="J7372" s="146">
        <f t="shared" si="92"/>
        <v>0</v>
      </c>
    </row>
    <row r="7373" spans="1:10" x14ac:dyDescent="0.3">
      <c r="A7373" s="60">
        <v>2013</v>
      </c>
      <c r="B7373" s="60" t="s">
        <v>39</v>
      </c>
      <c r="C7373" s="60" t="str">
        <f>VLOOKUP(B7373,lookup!A:C,3,FALSE)</f>
        <v>Non Metropolitan Fire Authorities</v>
      </c>
      <c r="D7373" s="60" t="str">
        <f>VLOOKUP(B7373,lookup!A:D,4,FALSE)</f>
        <v>E31000014</v>
      </c>
      <c r="E7373" s="60" t="s">
        <v>177</v>
      </c>
      <c r="F7373" s="60" t="s">
        <v>150</v>
      </c>
      <c r="G7373" s="61">
        <v>4</v>
      </c>
      <c r="H7373" s="145"/>
      <c r="I7373" s="144">
        <v>4</v>
      </c>
      <c r="J7373" s="146">
        <f t="shared" si="92"/>
        <v>0</v>
      </c>
    </row>
    <row r="7374" spans="1:10" x14ac:dyDescent="0.3">
      <c r="A7374" s="60">
        <v>2013</v>
      </c>
      <c r="B7374" s="60" t="s">
        <v>39</v>
      </c>
      <c r="C7374" s="60" t="str">
        <f>VLOOKUP(B7374,lookup!A:C,3,FALSE)</f>
        <v>Non Metropolitan Fire Authorities</v>
      </c>
      <c r="D7374" s="60" t="str">
        <f>VLOOKUP(B7374,lookup!A:D,4,FALSE)</f>
        <v>E31000014</v>
      </c>
      <c r="E7374" s="60" t="s">
        <v>178</v>
      </c>
      <c r="F7374" s="60" t="s">
        <v>150</v>
      </c>
      <c r="G7374" s="61">
        <v>1</v>
      </c>
      <c r="H7374" s="145"/>
      <c r="I7374" s="144">
        <v>1</v>
      </c>
      <c r="J7374" s="146">
        <f t="shared" si="92"/>
        <v>0</v>
      </c>
    </row>
    <row r="7375" spans="1:10" x14ac:dyDescent="0.3">
      <c r="A7375" s="60">
        <v>2013</v>
      </c>
      <c r="B7375" s="60" t="s">
        <v>39</v>
      </c>
      <c r="C7375" s="60" t="str">
        <f>VLOOKUP(B7375,lookup!A:C,3,FALSE)</f>
        <v>Non Metropolitan Fire Authorities</v>
      </c>
      <c r="D7375" s="60" t="str">
        <f>VLOOKUP(B7375,lookup!A:D,4,FALSE)</f>
        <v>E31000014</v>
      </c>
      <c r="E7375" s="60" t="s">
        <v>179</v>
      </c>
      <c r="F7375" s="60" t="s">
        <v>150</v>
      </c>
      <c r="G7375" s="61">
        <v>0</v>
      </c>
      <c r="H7375" s="145"/>
      <c r="I7375" s="144">
        <v>0</v>
      </c>
      <c r="J7375" s="146">
        <f t="shared" si="92"/>
        <v>0</v>
      </c>
    </row>
    <row r="7376" spans="1:10" x14ac:dyDescent="0.3">
      <c r="A7376" s="60">
        <v>2013</v>
      </c>
      <c r="B7376" s="60" t="s">
        <v>39</v>
      </c>
      <c r="C7376" s="60" t="str">
        <f>VLOOKUP(B7376,lookup!A:C,3,FALSE)</f>
        <v>Non Metropolitan Fire Authorities</v>
      </c>
      <c r="D7376" s="60" t="str">
        <f>VLOOKUP(B7376,lookup!A:D,4,FALSE)</f>
        <v>E31000014</v>
      </c>
      <c r="E7376" s="32" t="s">
        <v>1087</v>
      </c>
      <c r="F7376" s="60" t="s">
        <v>150</v>
      </c>
      <c r="G7376" s="61">
        <v>0</v>
      </c>
      <c r="H7376" s="145"/>
      <c r="I7376" s="144">
        <v>0</v>
      </c>
      <c r="J7376" s="146">
        <f t="shared" si="92"/>
        <v>0</v>
      </c>
    </row>
    <row r="7377" spans="1:10" x14ac:dyDescent="0.3">
      <c r="A7377" s="60">
        <v>2013</v>
      </c>
      <c r="B7377" s="60" t="s">
        <v>39</v>
      </c>
      <c r="C7377" s="60" t="str">
        <f>VLOOKUP(B7377,lookup!A:C,3,FALSE)</f>
        <v>Non Metropolitan Fire Authorities</v>
      </c>
      <c r="D7377" s="60" t="str">
        <f>VLOOKUP(B7377,lookup!A:D,4,FALSE)</f>
        <v>E31000014</v>
      </c>
      <c r="E7377" s="60" t="s">
        <v>176</v>
      </c>
      <c r="F7377" s="60" t="s">
        <v>150</v>
      </c>
      <c r="G7377" s="61">
        <v>1</v>
      </c>
      <c r="H7377" s="145"/>
      <c r="I7377" s="144">
        <v>1</v>
      </c>
      <c r="J7377" s="146">
        <f t="shared" si="92"/>
        <v>0</v>
      </c>
    </row>
    <row r="7378" spans="1:10" x14ac:dyDescent="0.3">
      <c r="A7378" s="60">
        <v>2013</v>
      </c>
      <c r="B7378" s="60" t="s">
        <v>42</v>
      </c>
      <c r="C7378" s="60" t="str">
        <f>VLOOKUP(B7378,lookup!A:C,3,FALSE)</f>
        <v>Non Metropolitan Fire Authorities</v>
      </c>
      <c r="D7378" s="60" t="str">
        <f>VLOOKUP(B7378,lookup!A:D,4,FALSE)</f>
        <v>E31000015</v>
      </c>
      <c r="E7378" s="60" t="s">
        <v>175</v>
      </c>
      <c r="F7378" s="60" t="s">
        <v>157</v>
      </c>
      <c r="G7378" s="61">
        <v>259</v>
      </c>
      <c r="H7378" s="145"/>
      <c r="I7378" s="144">
        <v>259</v>
      </c>
      <c r="J7378" s="146">
        <f t="shared" si="92"/>
        <v>0</v>
      </c>
    </row>
    <row r="7379" spans="1:10" x14ac:dyDescent="0.3">
      <c r="A7379" s="60">
        <v>2013</v>
      </c>
      <c r="B7379" s="60" t="s">
        <v>42</v>
      </c>
      <c r="C7379" s="60" t="str">
        <f>VLOOKUP(B7379,lookup!A:C,3,FALSE)</f>
        <v>Non Metropolitan Fire Authorities</v>
      </c>
      <c r="D7379" s="60" t="str">
        <f>VLOOKUP(B7379,lookup!A:D,4,FALSE)</f>
        <v>E31000015</v>
      </c>
      <c r="E7379" s="60" t="s">
        <v>177</v>
      </c>
      <c r="F7379" s="60" t="s">
        <v>157</v>
      </c>
      <c r="G7379" s="61">
        <v>3</v>
      </c>
      <c r="H7379" s="145"/>
      <c r="I7379" s="144">
        <v>3</v>
      </c>
      <c r="J7379" s="146">
        <f t="shared" si="92"/>
        <v>0</v>
      </c>
    </row>
    <row r="7380" spans="1:10" x14ac:dyDescent="0.3">
      <c r="A7380" s="60">
        <v>2013</v>
      </c>
      <c r="B7380" s="60" t="s">
        <v>42</v>
      </c>
      <c r="C7380" s="60" t="str">
        <f>VLOOKUP(B7380,lookup!A:C,3,FALSE)</f>
        <v>Non Metropolitan Fire Authorities</v>
      </c>
      <c r="D7380" s="60" t="str">
        <f>VLOOKUP(B7380,lookup!A:D,4,FALSE)</f>
        <v>E31000015</v>
      </c>
      <c r="E7380" s="60" t="s">
        <v>178</v>
      </c>
      <c r="F7380" s="60" t="s">
        <v>157</v>
      </c>
      <c r="G7380" s="61">
        <v>0</v>
      </c>
      <c r="H7380" s="145"/>
      <c r="I7380" s="144">
        <v>0</v>
      </c>
      <c r="J7380" s="146">
        <f t="shared" si="92"/>
        <v>0</v>
      </c>
    </row>
    <row r="7381" spans="1:10" x14ac:dyDescent="0.3">
      <c r="A7381" s="60">
        <v>2013</v>
      </c>
      <c r="B7381" s="60" t="s">
        <v>42</v>
      </c>
      <c r="C7381" s="60" t="str">
        <f>VLOOKUP(B7381,lookup!A:C,3,FALSE)</f>
        <v>Non Metropolitan Fire Authorities</v>
      </c>
      <c r="D7381" s="60" t="str">
        <f>VLOOKUP(B7381,lookup!A:D,4,FALSE)</f>
        <v>E31000015</v>
      </c>
      <c r="E7381" s="60" t="s">
        <v>179</v>
      </c>
      <c r="F7381" s="60" t="s">
        <v>157</v>
      </c>
      <c r="G7381" s="61">
        <v>1</v>
      </c>
      <c r="H7381" s="145"/>
      <c r="I7381" s="144">
        <v>1</v>
      </c>
      <c r="J7381" s="146">
        <f t="shared" si="92"/>
        <v>0</v>
      </c>
    </row>
    <row r="7382" spans="1:10" x14ac:dyDescent="0.3">
      <c r="A7382" s="60">
        <v>2013</v>
      </c>
      <c r="B7382" s="60" t="s">
        <v>42</v>
      </c>
      <c r="C7382" s="60" t="str">
        <f>VLOOKUP(B7382,lookup!A:C,3,FALSE)</f>
        <v>Non Metropolitan Fire Authorities</v>
      </c>
      <c r="D7382" s="60" t="str">
        <f>VLOOKUP(B7382,lookup!A:D,4,FALSE)</f>
        <v>E31000015</v>
      </c>
      <c r="E7382" s="32" t="s">
        <v>1087</v>
      </c>
      <c r="F7382" s="60" t="s">
        <v>157</v>
      </c>
      <c r="G7382" s="61">
        <v>0</v>
      </c>
      <c r="H7382" s="145"/>
      <c r="I7382" s="144">
        <v>0</v>
      </c>
      <c r="J7382" s="146">
        <f t="shared" si="92"/>
        <v>0</v>
      </c>
    </row>
    <row r="7383" spans="1:10" x14ac:dyDescent="0.3">
      <c r="A7383" s="60">
        <v>2013</v>
      </c>
      <c r="B7383" s="60" t="s">
        <v>42</v>
      </c>
      <c r="C7383" s="60" t="str">
        <f>VLOOKUP(B7383,lookup!A:C,3,FALSE)</f>
        <v>Non Metropolitan Fire Authorities</v>
      </c>
      <c r="D7383" s="60" t="str">
        <f>VLOOKUP(B7383,lookup!A:D,4,FALSE)</f>
        <v>E31000015</v>
      </c>
      <c r="E7383" s="60" t="s">
        <v>176</v>
      </c>
      <c r="F7383" s="60" t="s">
        <v>157</v>
      </c>
      <c r="G7383" s="61">
        <v>547</v>
      </c>
      <c r="H7383" s="145"/>
      <c r="I7383" s="144">
        <v>547</v>
      </c>
      <c r="J7383" s="146">
        <f t="shared" si="92"/>
        <v>0</v>
      </c>
    </row>
    <row r="7384" spans="1:10" x14ac:dyDescent="0.3">
      <c r="A7384" s="60">
        <v>2013</v>
      </c>
      <c r="B7384" s="60" t="s">
        <v>42</v>
      </c>
      <c r="C7384" s="60" t="str">
        <f>VLOOKUP(B7384,lookup!A:C,3,FALSE)</f>
        <v>Non Metropolitan Fire Authorities</v>
      </c>
      <c r="D7384" s="60" t="str">
        <f>VLOOKUP(B7384,lookup!A:D,4,FALSE)</f>
        <v>E31000015</v>
      </c>
      <c r="E7384" s="60" t="s">
        <v>175</v>
      </c>
      <c r="F7384" s="60" t="s">
        <v>158</v>
      </c>
      <c r="G7384" s="61">
        <v>194</v>
      </c>
      <c r="H7384" s="145"/>
      <c r="I7384" s="144">
        <v>194</v>
      </c>
      <c r="J7384" s="146">
        <f t="shared" si="92"/>
        <v>0</v>
      </c>
    </row>
    <row r="7385" spans="1:10" x14ac:dyDescent="0.3">
      <c r="A7385" s="60">
        <v>2013</v>
      </c>
      <c r="B7385" s="60" t="s">
        <v>42</v>
      </c>
      <c r="C7385" s="60" t="str">
        <f>VLOOKUP(B7385,lookup!A:C,3,FALSE)</f>
        <v>Non Metropolitan Fire Authorities</v>
      </c>
      <c r="D7385" s="60" t="str">
        <f>VLOOKUP(B7385,lookup!A:D,4,FALSE)</f>
        <v>E31000015</v>
      </c>
      <c r="E7385" s="60" t="s">
        <v>177</v>
      </c>
      <c r="F7385" s="60" t="s">
        <v>158</v>
      </c>
      <c r="G7385" s="61">
        <v>1</v>
      </c>
      <c r="H7385" s="145"/>
      <c r="I7385" s="144">
        <v>1</v>
      </c>
      <c r="J7385" s="146">
        <f t="shared" si="92"/>
        <v>0</v>
      </c>
    </row>
    <row r="7386" spans="1:10" x14ac:dyDescent="0.3">
      <c r="A7386" s="60">
        <v>2013</v>
      </c>
      <c r="B7386" s="60" t="s">
        <v>42</v>
      </c>
      <c r="C7386" s="60" t="str">
        <f>VLOOKUP(B7386,lookup!A:C,3,FALSE)</f>
        <v>Non Metropolitan Fire Authorities</v>
      </c>
      <c r="D7386" s="60" t="str">
        <f>VLOOKUP(B7386,lookup!A:D,4,FALSE)</f>
        <v>E31000015</v>
      </c>
      <c r="E7386" s="60" t="s">
        <v>178</v>
      </c>
      <c r="F7386" s="60" t="s">
        <v>158</v>
      </c>
      <c r="G7386" s="61">
        <v>0</v>
      </c>
      <c r="H7386" s="145"/>
      <c r="I7386" s="144">
        <v>0</v>
      </c>
      <c r="J7386" s="146">
        <f t="shared" si="92"/>
        <v>0</v>
      </c>
    </row>
    <row r="7387" spans="1:10" x14ac:dyDescent="0.3">
      <c r="A7387" s="60">
        <v>2013</v>
      </c>
      <c r="B7387" s="60" t="s">
        <v>42</v>
      </c>
      <c r="C7387" s="60" t="str">
        <f>VLOOKUP(B7387,lookup!A:C,3,FALSE)</f>
        <v>Non Metropolitan Fire Authorities</v>
      </c>
      <c r="D7387" s="60" t="str">
        <f>VLOOKUP(B7387,lookup!A:D,4,FALSE)</f>
        <v>E31000015</v>
      </c>
      <c r="E7387" s="60" t="s">
        <v>179</v>
      </c>
      <c r="F7387" s="60" t="s">
        <v>158</v>
      </c>
      <c r="G7387" s="61">
        <v>0</v>
      </c>
      <c r="H7387" s="145"/>
      <c r="I7387" s="144">
        <v>0</v>
      </c>
      <c r="J7387" s="146">
        <f t="shared" si="92"/>
        <v>0</v>
      </c>
    </row>
    <row r="7388" spans="1:10" x14ac:dyDescent="0.3">
      <c r="A7388" s="60">
        <v>2013</v>
      </c>
      <c r="B7388" s="60" t="s">
        <v>42</v>
      </c>
      <c r="C7388" s="60" t="str">
        <f>VLOOKUP(B7388,lookup!A:C,3,FALSE)</f>
        <v>Non Metropolitan Fire Authorities</v>
      </c>
      <c r="D7388" s="60" t="str">
        <f>VLOOKUP(B7388,lookup!A:D,4,FALSE)</f>
        <v>E31000015</v>
      </c>
      <c r="E7388" s="32" t="s">
        <v>1087</v>
      </c>
      <c r="F7388" s="60" t="s">
        <v>158</v>
      </c>
      <c r="G7388" s="61">
        <v>0</v>
      </c>
      <c r="H7388" s="145"/>
      <c r="I7388" s="144">
        <v>0</v>
      </c>
      <c r="J7388" s="146">
        <f t="shared" si="92"/>
        <v>0</v>
      </c>
    </row>
    <row r="7389" spans="1:10" x14ac:dyDescent="0.3">
      <c r="A7389" s="60">
        <v>2013</v>
      </c>
      <c r="B7389" s="60" t="s">
        <v>42</v>
      </c>
      <c r="C7389" s="60" t="str">
        <f>VLOOKUP(B7389,lookup!A:C,3,FALSE)</f>
        <v>Non Metropolitan Fire Authorities</v>
      </c>
      <c r="D7389" s="60" t="str">
        <f>VLOOKUP(B7389,lookup!A:D,4,FALSE)</f>
        <v>E31000015</v>
      </c>
      <c r="E7389" s="60" t="s">
        <v>176</v>
      </c>
      <c r="F7389" s="60" t="s">
        <v>158</v>
      </c>
      <c r="G7389" s="61">
        <v>301</v>
      </c>
      <c r="H7389" s="145"/>
      <c r="I7389" s="144">
        <v>301</v>
      </c>
      <c r="J7389" s="146">
        <f t="shared" si="92"/>
        <v>0</v>
      </c>
    </row>
    <row r="7390" spans="1:10" x14ac:dyDescent="0.3">
      <c r="A7390" s="60">
        <v>2013</v>
      </c>
      <c r="B7390" s="60" t="s">
        <v>42</v>
      </c>
      <c r="C7390" s="60" t="str">
        <f>VLOOKUP(B7390,lookup!A:C,3,FALSE)</f>
        <v>Non Metropolitan Fire Authorities</v>
      </c>
      <c r="D7390" s="60" t="str">
        <f>VLOOKUP(B7390,lookup!A:D,4,FALSE)</f>
        <v>E31000015</v>
      </c>
      <c r="E7390" s="60" t="s">
        <v>175</v>
      </c>
      <c r="F7390" s="60" t="s">
        <v>149</v>
      </c>
      <c r="G7390" s="61">
        <v>27</v>
      </c>
      <c r="H7390" s="145"/>
      <c r="I7390" s="144">
        <v>27</v>
      </c>
      <c r="J7390" s="146">
        <f t="shared" si="92"/>
        <v>0</v>
      </c>
    </row>
    <row r="7391" spans="1:10" x14ac:dyDescent="0.3">
      <c r="A7391" s="60">
        <v>2013</v>
      </c>
      <c r="B7391" s="60" t="s">
        <v>42</v>
      </c>
      <c r="C7391" s="60" t="str">
        <f>VLOOKUP(B7391,lookup!A:C,3,FALSE)</f>
        <v>Non Metropolitan Fire Authorities</v>
      </c>
      <c r="D7391" s="60" t="str">
        <f>VLOOKUP(B7391,lookup!A:D,4,FALSE)</f>
        <v>E31000015</v>
      </c>
      <c r="E7391" s="60" t="s">
        <v>177</v>
      </c>
      <c r="F7391" s="60" t="s">
        <v>149</v>
      </c>
      <c r="G7391" s="61">
        <v>1</v>
      </c>
      <c r="H7391" s="145"/>
      <c r="I7391" s="144">
        <v>1</v>
      </c>
      <c r="J7391" s="146">
        <f t="shared" si="92"/>
        <v>0</v>
      </c>
    </row>
    <row r="7392" spans="1:10" x14ac:dyDescent="0.3">
      <c r="A7392" s="60">
        <v>2013</v>
      </c>
      <c r="B7392" s="60" t="s">
        <v>42</v>
      </c>
      <c r="C7392" s="60" t="str">
        <f>VLOOKUP(B7392,lookup!A:C,3,FALSE)</f>
        <v>Non Metropolitan Fire Authorities</v>
      </c>
      <c r="D7392" s="60" t="str">
        <f>VLOOKUP(B7392,lookup!A:D,4,FALSE)</f>
        <v>E31000015</v>
      </c>
      <c r="E7392" s="60" t="s">
        <v>178</v>
      </c>
      <c r="F7392" s="60" t="s">
        <v>149</v>
      </c>
      <c r="G7392" s="61">
        <v>0</v>
      </c>
      <c r="H7392" s="145"/>
      <c r="I7392" s="144">
        <v>0</v>
      </c>
      <c r="J7392" s="146">
        <f t="shared" si="92"/>
        <v>0</v>
      </c>
    </row>
    <row r="7393" spans="1:10" x14ac:dyDescent="0.3">
      <c r="A7393" s="60">
        <v>2013</v>
      </c>
      <c r="B7393" s="60" t="s">
        <v>42</v>
      </c>
      <c r="C7393" s="60" t="str">
        <f>VLOOKUP(B7393,lookup!A:C,3,FALSE)</f>
        <v>Non Metropolitan Fire Authorities</v>
      </c>
      <c r="D7393" s="60" t="str">
        <f>VLOOKUP(B7393,lookup!A:D,4,FALSE)</f>
        <v>E31000015</v>
      </c>
      <c r="E7393" s="60" t="s">
        <v>179</v>
      </c>
      <c r="F7393" s="60" t="s">
        <v>149</v>
      </c>
      <c r="G7393" s="61">
        <v>0</v>
      </c>
      <c r="H7393" s="145"/>
      <c r="I7393" s="144">
        <v>0</v>
      </c>
      <c r="J7393" s="146">
        <f t="shared" si="92"/>
        <v>0</v>
      </c>
    </row>
    <row r="7394" spans="1:10" x14ac:dyDescent="0.3">
      <c r="A7394" s="60">
        <v>2013</v>
      </c>
      <c r="B7394" s="60" t="s">
        <v>42</v>
      </c>
      <c r="C7394" s="60" t="str">
        <f>VLOOKUP(B7394,lookup!A:C,3,FALSE)</f>
        <v>Non Metropolitan Fire Authorities</v>
      </c>
      <c r="D7394" s="60" t="str">
        <f>VLOOKUP(B7394,lookup!A:D,4,FALSE)</f>
        <v>E31000015</v>
      </c>
      <c r="E7394" s="32" t="s">
        <v>1087</v>
      </c>
      <c r="F7394" s="60" t="s">
        <v>149</v>
      </c>
      <c r="G7394" s="61">
        <v>0</v>
      </c>
      <c r="H7394" s="145"/>
      <c r="I7394" s="144">
        <v>0</v>
      </c>
      <c r="J7394" s="146">
        <f t="shared" si="92"/>
        <v>0</v>
      </c>
    </row>
    <row r="7395" spans="1:10" x14ac:dyDescent="0.3">
      <c r="A7395" s="60">
        <v>2013</v>
      </c>
      <c r="B7395" s="60" t="s">
        <v>42</v>
      </c>
      <c r="C7395" s="60" t="str">
        <f>VLOOKUP(B7395,lookup!A:C,3,FALSE)</f>
        <v>Non Metropolitan Fire Authorities</v>
      </c>
      <c r="D7395" s="60" t="str">
        <f>VLOOKUP(B7395,lookup!A:D,4,FALSE)</f>
        <v>E31000015</v>
      </c>
      <c r="E7395" s="60" t="s">
        <v>176</v>
      </c>
      <c r="F7395" s="60" t="s">
        <v>149</v>
      </c>
      <c r="G7395" s="61">
        <v>17</v>
      </c>
      <c r="H7395" s="145"/>
      <c r="I7395" s="144">
        <v>17</v>
      </c>
      <c r="J7395" s="146">
        <f t="shared" si="92"/>
        <v>0</v>
      </c>
    </row>
    <row r="7396" spans="1:10" x14ac:dyDescent="0.3">
      <c r="A7396" s="60">
        <v>2013</v>
      </c>
      <c r="B7396" s="60" t="s">
        <v>42</v>
      </c>
      <c r="C7396" s="60" t="str">
        <f>VLOOKUP(B7396,lookup!A:C,3,FALSE)</f>
        <v>Non Metropolitan Fire Authorities</v>
      </c>
      <c r="D7396" s="60" t="str">
        <f>VLOOKUP(B7396,lookup!A:D,4,FALSE)</f>
        <v>E31000015</v>
      </c>
      <c r="E7396" s="60" t="s">
        <v>175</v>
      </c>
      <c r="F7396" s="60" t="s">
        <v>150</v>
      </c>
      <c r="G7396" s="61">
        <v>169</v>
      </c>
      <c r="H7396" s="145"/>
      <c r="I7396" s="144">
        <v>169</v>
      </c>
      <c r="J7396" s="146">
        <f t="shared" si="92"/>
        <v>0</v>
      </c>
    </row>
    <row r="7397" spans="1:10" x14ac:dyDescent="0.3">
      <c r="A7397" s="60">
        <v>2013</v>
      </c>
      <c r="B7397" s="60" t="s">
        <v>42</v>
      </c>
      <c r="C7397" s="60" t="str">
        <f>VLOOKUP(B7397,lookup!A:C,3,FALSE)</f>
        <v>Non Metropolitan Fire Authorities</v>
      </c>
      <c r="D7397" s="60" t="str">
        <f>VLOOKUP(B7397,lookup!A:D,4,FALSE)</f>
        <v>E31000015</v>
      </c>
      <c r="E7397" s="60" t="s">
        <v>177</v>
      </c>
      <c r="F7397" s="60" t="s">
        <v>150</v>
      </c>
      <c r="G7397" s="61">
        <v>1</v>
      </c>
      <c r="H7397" s="145"/>
      <c r="I7397" s="144">
        <v>1</v>
      </c>
      <c r="J7397" s="146">
        <f t="shared" si="92"/>
        <v>0</v>
      </c>
    </row>
    <row r="7398" spans="1:10" x14ac:dyDescent="0.3">
      <c r="A7398" s="60">
        <v>2013</v>
      </c>
      <c r="B7398" s="60" t="s">
        <v>42</v>
      </c>
      <c r="C7398" s="60" t="str">
        <f>VLOOKUP(B7398,lookup!A:C,3,FALSE)</f>
        <v>Non Metropolitan Fire Authorities</v>
      </c>
      <c r="D7398" s="60" t="str">
        <f>VLOOKUP(B7398,lookup!A:D,4,FALSE)</f>
        <v>E31000015</v>
      </c>
      <c r="E7398" s="60" t="s">
        <v>178</v>
      </c>
      <c r="F7398" s="60" t="s">
        <v>150</v>
      </c>
      <c r="G7398" s="61">
        <v>0</v>
      </c>
      <c r="H7398" s="145"/>
      <c r="I7398" s="144">
        <v>0</v>
      </c>
      <c r="J7398" s="146">
        <f t="shared" si="92"/>
        <v>0</v>
      </c>
    </row>
    <row r="7399" spans="1:10" x14ac:dyDescent="0.3">
      <c r="A7399" s="60">
        <v>2013</v>
      </c>
      <c r="B7399" s="60" t="s">
        <v>42</v>
      </c>
      <c r="C7399" s="60" t="str">
        <f>VLOOKUP(B7399,lookup!A:C,3,FALSE)</f>
        <v>Non Metropolitan Fire Authorities</v>
      </c>
      <c r="D7399" s="60" t="str">
        <f>VLOOKUP(B7399,lookup!A:D,4,FALSE)</f>
        <v>E31000015</v>
      </c>
      <c r="E7399" s="60" t="s">
        <v>179</v>
      </c>
      <c r="F7399" s="60" t="s">
        <v>150</v>
      </c>
      <c r="G7399" s="61">
        <v>2</v>
      </c>
      <c r="H7399" s="145"/>
      <c r="I7399" s="144">
        <v>2</v>
      </c>
      <c r="J7399" s="146">
        <f t="shared" si="92"/>
        <v>0</v>
      </c>
    </row>
    <row r="7400" spans="1:10" x14ac:dyDescent="0.3">
      <c r="A7400" s="60">
        <v>2013</v>
      </c>
      <c r="B7400" s="60" t="s">
        <v>42</v>
      </c>
      <c r="C7400" s="60" t="str">
        <f>VLOOKUP(B7400,lookup!A:C,3,FALSE)</f>
        <v>Non Metropolitan Fire Authorities</v>
      </c>
      <c r="D7400" s="60" t="str">
        <f>VLOOKUP(B7400,lookup!A:D,4,FALSE)</f>
        <v>E31000015</v>
      </c>
      <c r="E7400" s="32" t="s">
        <v>1087</v>
      </c>
      <c r="F7400" s="60" t="s">
        <v>150</v>
      </c>
      <c r="G7400" s="61">
        <v>1</v>
      </c>
      <c r="H7400" s="145"/>
      <c r="I7400" s="144">
        <v>1</v>
      </c>
      <c r="J7400" s="146">
        <f t="shared" si="92"/>
        <v>0</v>
      </c>
    </row>
    <row r="7401" spans="1:10" x14ac:dyDescent="0.3">
      <c r="A7401" s="60">
        <v>2013</v>
      </c>
      <c r="B7401" s="60" t="s">
        <v>42</v>
      </c>
      <c r="C7401" s="60" t="str">
        <f>VLOOKUP(B7401,lookup!A:C,3,FALSE)</f>
        <v>Non Metropolitan Fire Authorities</v>
      </c>
      <c r="D7401" s="60" t="str">
        <f>VLOOKUP(B7401,lookup!A:D,4,FALSE)</f>
        <v>E31000015</v>
      </c>
      <c r="E7401" s="60" t="s">
        <v>176</v>
      </c>
      <c r="F7401" s="60" t="s">
        <v>150</v>
      </c>
      <c r="G7401" s="61">
        <v>113</v>
      </c>
      <c r="H7401" s="145"/>
      <c r="I7401" s="144">
        <v>113</v>
      </c>
      <c r="J7401" s="146">
        <f t="shared" si="92"/>
        <v>0</v>
      </c>
    </row>
    <row r="7402" spans="1:10" x14ac:dyDescent="0.3">
      <c r="A7402" s="60">
        <v>2013</v>
      </c>
      <c r="B7402" s="60" t="s">
        <v>45</v>
      </c>
      <c r="C7402" s="60" t="str">
        <f>VLOOKUP(B7402,lookup!A:C,3,FALSE)</f>
        <v>Non Metropolitan Fire Authorities</v>
      </c>
      <c r="D7402" s="60" t="str">
        <f>VLOOKUP(B7402,lookup!A:D,4,FALSE)</f>
        <v>E31000016</v>
      </c>
      <c r="E7402" s="60" t="s">
        <v>175</v>
      </c>
      <c r="F7402" s="60" t="s">
        <v>157</v>
      </c>
      <c r="G7402" s="61">
        <v>156</v>
      </c>
      <c r="H7402" s="145"/>
      <c r="I7402" s="144">
        <v>156</v>
      </c>
      <c r="J7402" s="146">
        <f t="shared" si="92"/>
        <v>0</v>
      </c>
    </row>
    <row r="7403" spans="1:10" x14ac:dyDescent="0.3">
      <c r="A7403" s="60">
        <v>2013</v>
      </c>
      <c r="B7403" s="60" t="s">
        <v>45</v>
      </c>
      <c r="C7403" s="60" t="str">
        <f>VLOOKUP(B7403,lookup!A:C,3,FALSE)</f>
        <v>Non Metropolitan Fire Authorities</v>
      </c>
      <c r="D7403" s="60" t="str">
        <f>VLOOKUP(B7403,lookup!A:D,4,FALSE)</f>
        <v>E31000016</v>
      </c>
      <c r="E7403" s="60" t="s">
        <v>177</v>
      </c>
      <c r="F7403" s="60" t="s">
        <v>157</v>
      </c>
      <c r="G7403" s="61">
        <v>4</v>
      </c>
      <c r="H7403" s="145"/>
      <c r="I7403" s="144">
        <v>4</v>
      </c>
      <c r="J7403" s="146">
        <f t="shared" si="92"/>
        <v>0</v>
      </c>
    </row>
    <row r="7404" spans="1:10" x14ac:dyDescent="0.3">
      <c r="A7404" s="60">
        <v>2013</v>
      </c>
      <c r="B7404" s="60" t="s">
        <v>45</v>
      </c>
      <c r="C7404" s="60" t="str">
        <f>VLOOKUP(B7404,lookup!A:C,3,FALSE)</f>
        <v>Non Metropolitan Fire Authorities</v>
      </c>
      <c r="D7404" s="60" t="str">
        <f>VLOOKUP(B7404,lookup!A:D,4,FALSE)</f>
        <v>E31000016</v>
      </c>
      <c r="E7404" s="60" t="s">
        <v>178</v>
      </c>
      <c r="F7404" s="60" t="s">
        <v>157</v>
      </c>
      <c r="G7404" s="61">
        <v>1</v>
      </c>
      <c r="H7404" s="145"/>
      <c r="I7404" s="144">
        <v>1</v>
      </c>
      <c r="J7404" s="146">
        <f t="shared" si="92"/>
        <v>0</v>
      </c>
    </row>
    <row r="7405" spans="1:10" x14ac:dyDescent="0.3">
      <c r="A7405" s="60">
        <v>2013</v>
      </c>
      <c r="B7405" s="60" t="s">
        <v>45</v>
      </c>
      <c r="C7405" s="60" t="str">
        <f>VLOOKUP(B7405,lookup!A:C,3,FALSE)</f>
        <v>Non Metropolitan Fire Authorities</v>
      </c>
      <c r="D7405" s="60" t="str">
        <f>VLOOKUP(B7405,lookup!A:D,4,FALSE)</f>
        <v>E31000016</v>
      </c>
      <c r="E7405" s="60" t="s">
        <v>179</v>
      </c>
      <c r="F7405" s="60" t="s">
        <v>157</v>
      </c>
      <c r="G7405" s="61">
        <v>6</v>
      </c>
      <c r="H7405" s="145"/>
      <c r="I7405" s="144">
        <v>6</v>
      </c>
      <c r="J7405" s="146">
        <f t="shared" si="92"/>
        <v>0</v>
      </c>
    </row>
    <row r="7406" spans="1:10" x14ac:dyDescent="0.3">
      <c r="A7406" s="60">
        <v>2013</v>
      </c>
      <c r="B7406" s="60" t="s">
        <v>45</v>
      </c>
      <c r="C7406" s="60" t="str">
        <f>VLOOKUP(B7406,lookup!A:C,3,FALSE)</f>
        <v>Non Metropolitan Fire Authorities</v>
      </c>
      <c r="D7406" s="60" t="str">
        <f>VLOOKUP(B7406,lookup!A:D,4,FALSE)</f>
        <v>E31000016</v>
      </c>
      <c r="E7406" s="32" t="s">
        <v>1087</v>
      </c>
      <c r="F7406" s="60" t="s">
        <v>157</v>
      </c>
      <c r="G7406" s="61">
        <v>1</v>
      </c>
      <c r="H7406" s="145"/>
      <c r="I7406" s="144">
        <v>1</v>
      </c>
      <c r="J7406" s="146">
        <f t="shared" si="92"/>
        <v>0</v>
      </c>
    </row>
    <row r="7407" spans="1:10" x14ac:dyDescent="0.3">
      <c r="A7407" s="60">
        <v>2013</v>
      </c>
      <c r="B7407" s="60" t="s">
        <v>45</v>
      </c>
      <c r="C7407" s="60" t="str">
        <f>VLOOKUP(B7407,lookup!A:C,3,FALSE)</f>
        <v>Non Metropolitan Fire Authorities</v>
      </c>
      <c r="D7407" s="60" t="str">
        <f>VLOOKUP(B7407,lookup!A:D,4,FALSE)</f>
        <v>E31000016</v>
      </c>
      <c r="E7407" s="60" t="s">
        <v>176</v>
      </c>
      <c r="F7407" s="60" t="s">
        <v>157</v>
      </c>
      <c r="G7407" s="61">
        <v>37</v>
      </c>
      <c r="H7407" s="145"/>
      <c r="I7407" s="144">
        <v>37</v>
      </c>
      <c r="J7407" s="146">
        <f t="shared" si="92"/>
        <v>0</v>
      </c>
    </row>
    <row r="7408" spans="1:10" x14ac:dyDescent="0.3">
      <c r="A7408" s="60">
        <v>2013</v>
      </c>
      <c r="B7408" s="60" t="s">
        <v>45</v>
      </c>
      <c r="C7408" s="60" t="str">
        <f>VLOOKUP(B7408,lookup!A:C,3,FALSE)</f>
        <v>Non Metropolitan Fire Authorities</v>
      </c>
      <c r="D7408" s="60" t="str">
        <f>VLOOKUP(B7408,lookup!A:D,4,FALSE)</f>
        <v>E31000016</v>
      </c>
      <c r="E7408" s="60" t="s">
        <v>175</v>
      </c>
      <c r="F7408" s="60" t="s">
        <v>158</v>
      </c>
      <c r="G7408" s="61">
        <v>211</v>
      </c>
      <c r="H7408" s="145"/>
      <c r="I7408" s="144">
        <v>211</v>
      </c>
      <c r="J7408" s="146">
        <f t="shared" si="92"/>
        <v>0</v>
      </c>
    </row>
    <row r="7409" spans="1:10" x14ac:dyDescent="0.3">
      <c r="A7409" s="60">
        <v>2013</v>
      </c>
      <c r="B7409" s="60" t="s">
        <v>45</v>
      </c>
      <c r="C7409" s="60" t="str">
        <f>VLOOKUP(B7409,lookup!A:C,3,FALSE)</f>
        <v>Non Metropolitan Fire Authorities</v>
      </c>
      <c r="D7409" s="60" t="str">
        <f>VLOOKUP(B7409,lookup!A:D,4,FALSE)</f>
        <v>E31000016</v>
      </c>
      <c r="E7409" s="60" t="s">
        <v>177</v>
      </c>
      <c r="F7409" s="60" t="s">
        <v>158</v>
      </c>
      <c r="G7409" s="61">
        <v>1</v>
      </c>
      <c r="H7409" s="145"/>
      <c r="I7409" s="144">
        <v>1</v>
      </c>
      <c r="J7409" s="146">
        <f t="shared" si="92"/>
        <v>0</v>
      </c>
    </row>
    <row r="7410" spans="1:10" x14ac:dyDescent="0.3">
      <c r="A7410" s="60">
        <v>2013</v>
      </c>
      <c r="B7410" s="60" t="s">
        <v>45</v>
      </c>
      <c r="C7410" s="60" t="str">
        <f>VLOOKUP(B7410,lookup!A:C,3,FALSE)</f>
        <v>Non Metropolitan Fire Authorities</v>
      </c>
      <c r="D7410" s="60" t="str">
        <f>VLOOKUP(B7410,lookup!A:D,4,FALSE)</f>
        <v>E31000016</v>
      </c>
      <c r="E7410" s="60" t="s">
        <v>178</v>
      </c>
      <c r="F7410" s="60" t="s">
        <v>158</v>
      </c>
      <c r="G7410" s="61">
        <v>0</v>
      </c>
      <c r="H7410" s="145"/>
      <c r="I7410" s="144">
        <v>0</v>
      </c>
      <c r="J7410" s="146">
        <f t="shared" si="92"/>
        <v>0</v>
      </c>
    </row>
    <row r="7411" spans="1:10" x14ac:dyDescent="0.3">
      <c r="A7411" s="60">
        <v>2013</v>
      </c>
      <c r="B7411" s="60" t="s">
        <v>45</v>
      </c>
      <c r="C7411" s="60" t="str">
        <f>VLOOKUP(B7411,lookup!A:C,3,FALSE)</f>
        <v>Non Metropolitan Fire Authorities</v>
      </c>
      <c r="D7411" s="60" t="str">
        <f>VLOOKUP(B7411,lookup!A:D,4,FALSE)</f>
        <v>E31000016</v>
      </c>
      <c r="E7411" s="60" t="s">
        <v>179</v>
      </c>
      <c r="F7411" s="60" t="s">
        <v>158</v>
      </c>
      <c r="G7411" s="61">
        <v>0</v>
      </c>
      <c r="H7411" s="145"/>
      <c r="I7411" s="144">
        <v>0</v>
      </c>
      <c r="J7411" s="146">
        <f t="shared" si="92"/>
        <v>0</v>
      </c>
    </row>
    <row r="7412" spans="1:10" x14ac:dyDescent="0.3">
      <c r="A7412" s="60">
        <v>2013</v>
      </c>
      <c r="B7412" s="60" t="s">
        <v>45</v>
      </c>
      <c r="C7412" s="60" t="str">
        <f>VLOOKUP(B7412,lookup!A:C,3,FALSE)</f>
        <v>Non Metropolitan Fire Authorities</v>
      </c>
      <c r="D7412" s="60" t="str">
        <f>VLOOKUP(B7412,lookup!A:D,4,FALSE)</f>
        <v>E31000016</v>
      </c>
      <c r="E7412" s="32" t="s">
        <v>1087</v>
      </c>
      <c r="F7412" s="60" t="s">
        <v>158</v>
      </c>
      <c r="G7412" s="61">
        <v>1</v>
      </c>
      <c r="H7412" s="145"/>
      <c r="I7412" s="144">
        <v>1</v>
      </c>
      <c r="J7412" s="146">
        <f t="shared" si="92"/>
        <v>0</v>
      </c>
    </row>
    <row r="7413" spans="1:10" x14ac:dyDescent="0.3">
      <c r="A7413" s="60">
        <v>2013</v>
      </c>
      <c r="B7413" s="60" t="s">
        <v>45</v>
      </c>
      <c r="C7413" s="60" t="str">
        <f>VLOOKUP(B7413,lookup!A:C,3,FALSE)</f>
        <v>Non Metropolitan Fire Authorities</v>
      </c>
      <c r="D7413" s="60" t="str">
        <f>VLOOKUP(B7413,lookup!A:D,4,FALSE)</f>
        <v>E31000016</v>
      </c>
      <c r="E7413" s="60" t="s">
        <v>176</v>
      </c>
      <c r="F7413" s="60" t="s">
        <v>158</v>
      </c>
      <c r="G7413" s="61">
        <v>46</v>
      </c>
      <c r="H7413" s="145"/>
      <c r="I7413" s="144">
        <v>46</v>
      </c>
      <c r="J7413" s="146">
        <f t="shared" si="92"/>
        <v>0</v>
      </c>
    </row>
    <row r="7414" spans="1:10" x14ac:dyDescent="0.3">
      <c r="A7414" s="60">
        <v>2013</v>
      </c>
      <c r="B7414" s="60" t="s">
        <v>45</v>
      </c>
      <c r="C7414" s="60" t="str">
        <f>VLOOKUP(B7414,lookup!A:C,3,FALSE)</f>
        <v>Non Metropolitan Fire Authorities</v>
      </c>
      <c r="D7414" s="60" t="str">
        <f>VLOOKUP(B7414,lookup!A:D,4,FALSE)</f>
        <v>E31000016</v>
      </c>
      <c r="E7414" s="60" t="s">
        <v>175</v>
      </c>
      <c r="F7414" s="60" t="s">
        <v>149</v>
      </c>
      <c r="G7414" s="61">
        <v>19</v>
      </c>
      <c r="H7414" s="145"/>
      <c r="I7414" s="144">
        <v>19</v>
      </c>
      <c r="J7414" s="146">
        <f t="shared" si="92"/>
        <v>0</v>
      </c>
    </row>
    <row r="7415" spans="1:10" x14ac:dyDescent="0.3">
      <c r="A7415" s="60">
        <v>2013</v>
      </c>
      <c r="B7415" s="60" t="s">
        <v>45</v>
      </c>
      <c r="C7415" s="60" t="str">
        <f>VLOOKUP(B7415,lookup!A:C,3,FALSE)</f>
        <v>Non Metropolitan Fire Authorities</v>
      </c>
      <c r="D7415" s="60" t="str">
        <f>VLOOKUP(B7415,lookup!A:D,4,FALSE)</f>
        <v>E31000016</v>
      </c>
      <c r="E7415" s="60" t="s">
        <v>177</v>
      </c>
      <c r="F7415" s="60" t="s">
        <v>149</v>
      </c>
      <c r="G7415" s="61">
        <v>0</v>
      </c>
      <c r="H7415" s="145"/>
      <c r="I7415" s="144">
        <v>0</v>
      </c>
      <c r="J7415" s="146">
        <f t="shared" si="92"/>
        <v>0</v>
      </c>
    </row>
    <row r="7416" spans="1:10" x14ac:dyDescent="0.3">
      <c r="A7416" s="60">
        <v>2013</v>
      </c>
      <c r="B7416" s="60" t="s">
        <v>45</v>
      </c>
      <c r="C7416" s="60" t="str">
        <f>VLOOKUP(B7416,lookup!A:C,3,FALSE)</f>
        <v>Non Metropolitan Fire Authorities</v>
      </c>
      <c r="D7416" s="60" t="str">
        <f>VLOOKUP(B7416,lookup!A:D,4,FALSE)</f>
        <v>E31000016</v>
      </c>
      <c r="E7416" s="60" t="s">
        <v>178</v>
      </c>
      <c r="F7416" s="60" t="s">
        <v>149</v>
      </c>
      <c r="G7416" s="61">
        <v>0</v>
      </c>
      <c r="H7416" s="145"/>
      <c r="I7416" s="144">
        <v>0</v>
      </c>
      <c r="J7416" s="146">
        <f t="shared" si="92"/>
        <v>0</v>
      </c>
    </row>
    <row r="7417" spans="1:10" x14ac:dyDescent="0.3">
      <c r="A7417" s="60">
        <v>2013</v>
      </c>
      <c r="B7417" s="60" t="s">
        <v>45</v>
      </c>
      <c r="C7417" s="60" t="str">
        <f>VLOOKUP(B7417,lookup!A:C,3,FALSE)</f>
        <v>Non Metropolitan Fire Authorities</v>
      </c>
      <c r="D7417" s="60" t="str">
        <f>VLOOKUP(B7417,lookup!A:D,4,FALSE)</f>
        <v>E31000016</v>
      </c>
      <c r="E7417" s="60" t="s">
        <v>179</v>
      </c>
      <c r="F7417" s="60" t="s">
        <v>149</v>
      </c>
      <c r="G7417" s="61">
        <v>0</v>
      </c>
      <c r="H7417" s="145"/>
      <c r="I7417" s="144">
        <v>0</v>
      </c>
      <c r="J7417" s="146">
        <f t="shared" si="92"/>
        <v>0</v>
      </c>
    </row>
    <row r="7418" spans="1:10" x14ac:dyDescent="0.3">
      <c r="A7418" s="60">
        <v>2013</v>
      </c>
      <c r="B7418" s="60" t="s">
        <v>45</v>
      </c>
      <c r="C7418" s="60" t="str">
        <f>VLOOKUP(B7418,lookup!A:C,3,FALSE)</f>
        <v>Non Metropolitan Fire Authorities</v>
      </c>
      <c r="D7418" s="60" t="str">
        <f>VLOOKUP(B7418,lookup!A:D,4,FALSE)</f>
        <v>E31000016</v>
      </c>
      <c r="E7418" s="32" t="s">
        <v>1087</v>
      </c>
      <c r="F7418" s="60" t="s">
        <v>149</v>
      </c>
      <c r="G7418" s="61">
        <v>0</v>
      </c>
      <c r="H7418" s="145"/>
      <c r="I7418" s="144">
        <v>0</v>
      </c>
      <c r="J7418" s="146">
        <f t="shared" si="92"/>
        <v>0</v>
      </c>
    </row>
    <row r="7419" spans="1:10" x14ac:dyDescent="0.3">
      <c r="A7419" s="60">
        <v>2013</v>
      </c>
      <c r="B7419" s="60" t="s">
        <v>45</v>
      </c>
      <c r="C7419" s="60" t="str">
        <f>VLOOKUP(B7419,lookup!A:C,3,FALSE)</f>
        <v>Non Metropolitan Fire Authorities</v>
      </c>
      <c r="D7419" s="60" t="str">
        <f>VLOOKUP(B7419,lookup!A:D,4,FALSE)</f>
        <v>E31000016</v>
      </c>
      <c r="E7419" s="60" t="s">
        <v>176</v>
      </c>
      <c r="F7419" s="60" t="s">
        <v>149</v>
      </c>
      <c r="G7419" s="61">
        <v>1</v>
      </c>
      <c r="H7419" s="145"/>
      <c r="I7419" s="144">
        <v>1</v>
      </c>
      <c r="J7419" s="146">
        <f t="shared" si="92"/>
        <v>0</v>
      </c>
    </row>
    <row r="7420" spans="1:10" x14ac:dyDescent="0.3">
      <c r="A7420" s="60">
        <v>2013</v>
      </c>
      <c r="B7420" s="60" t="s">
        <v>45</v>
      </c>
      <c r="C7420" s="60" t="str">
        <f>VLOOKUP(B7420,lookup!A:C,3,FALSE)</f>
        <v>Non Metropolitan Fire Authorities</v>
      </c>
      <c r="D7420" s="60" t="str">
        <f>VLOOKUP(B7420,lookup!A:D,4,FALSE)</f>
        <v>E31000016</v>
      </c>
      <c r="E7420" s="60" t="s">
        <v>175</v>
      </c>
      <c r="F7420" s="60" t="s">
        <v>150</v>
      </c>
      <c r="G7420" s="61">
        <v>55</v>
      </c>
      <c r="H7420" s="145"/>
      <c r="I7420" s="144">
        <v>55</v>
      </c>
      <c r="J7420" s="146">
        <f t="shared" si="92"/>
        <v>0</v>
      </c>
    </row>
    <row r="7421" spans="1:10" x14ac:dyDescent="0.3">
      <c r="A7421" s="60">
        <v>2013</v>
      </c>
      <c r="B7421" s="60" t="s">
        <v>45</v>
      </c>
      <c r="C7421" s="60" t="str">
        <f>VLOOKUP(B7421,lookup!A:C,3,FALSE)</f>
        <v>Non Metropolitan Fire Authorities</v>
      </c>
      <c r="D7421" s="60" t="str">
        <f>VLOOKUP(B7421,lookup!A:D,4,FALSE)</f>
        <v>E31000016</v>
      </c>
      <c r="E7421" s="60" t="s">
        <v>177</v>
      </c>
      <c r="F7421" s="60" t="s">
        <v>150</v>
      </c>
      <c r="G7421" s="61">
        <v>2</v>
      </c>
      <c r="H7421" s="145"/>
      <c r="I7421" s="144">
        <v>2</v>
      </c>
      <c r="J7421" s="146">
        <f t="shared" si="92"/>
        <v>0</v>
      </c>
    </row>
    <row r="7422" spans="1:10" x14ac:dyDescent="0.3">
      <c r="A7422" s="60">
        <v>2013</v>
      </c>
      <c r="B7422" s="60" t="s">
        <v>45</v>
      </c>
      <c r="C7422" s="60" t="str">
        <f>VLOOKUP(B7422,lookup!A:C,3,FALSE)</f>
        <v>Non Metropolitan Fire Authorities</v>
      </c>
      <c r="D7422" s="60" t="str">
        <f>VLOOKUP(B7422,lookup!A:D,4,FALSE)</f>
        <v>E31000016</v>
      </c>
      <c r="E7422" s="60" t="s">
        <v>178</v>
      </c>
      <c r="F7422" s="60" t="s">
        <v>150</v>
      </c>
      <c r="G7422" s="61">
        <v>1</v>
      </c>
      <c r="H7422" s="145"/>
      <c r="I7422" s="144">
        <v>1</v>
      </c>
      <c r="J7422" s="146">
        <f t="shared" si="92"/>
        <v>0</v>
      </c>
    </row>
    <row r="7423" spans="1:10" x14ac:dyDescent="0.3">
      <c r="A7423" s="60">
        <v>2013</v>
      </c>
      <c r="B7423" s="60" t="s">
        <v>45</v>
      </c>
      <c r="C7423" s="60" t="str">
        <f>VLOOKUP(B7423,lookup!A:C,3,FALSE)</f>
        <v>Non Metropolitan Fire Authorities</v>
      </c>
      <c r="D7423" s="60" t="str">
        <f>VLOOKUP(B7423,lookup!A:D,4,FALSE)</f>
        <v>E31000016</v>
      </c>
      <c r="E7423" s="60" t="s">
        <v>179</v>
      </c>
      <c r="F7423" s="60" t="s">
        <v>150</v>
      </c>
      <c r="G7423" s="61">
        <v>0</v>
      </c>
      <c r="H7423" s="145"/>
      <c r="I7423" s="144">
        <v>0</v>
      </c>
      <c r="J7423" s="146">
        <f t="shared" si="92"/>
        <v>0</v>
      </c>
    </row>
    <row r="7424" spans="1:10" x14ac:dyDescent="0.3">
      <c r="A7424" s="60">
        <v>2013</v>
      </c>
      <c r="B7424" s="60" t="s">
        <v>45</v>
      </c>
      <c r="C7424" s="60" t="str">
        <f>VLOOKUP(B7424,lookup!A:C,3,FALSE)</f>
        <v>Non Metropolitan Fire Authorities</v>
      </c>
      <c r="D7424" s="60" t="str">
        <f>VLOOKUP(B7424,lookup!A:D,4,FALSE)</f>
        <v>E31000016</v>
      </c>
      <c r="E7424" s="32" t="s">
        <v>1087</v>
      </c>
      <c r="F7424" s="60" t="s">
        <v>150</v>
      </c>
      <c r="G7424" s="61">
        <v>0</v>
      </c>
      <c r="H7424" s="145"/>
      <c r="I7424" s="144">
        <v>0</v>
      </c>
      <c r="J7424" s="146">
        <f t="shared" si="92"/>
        <v>0</v>
      </c>
    </row>
    <row r="7425" spans="1:10" x14ac:dyDescent="0.3">
      <c r="A7425" s="60">
        <v>2013</v>
      </c>
      <c r="B7425" s="60" t="s">
        <v>45</v>
      </c>
      <c r="C7425" s="60" t="str">
        <f>VLOOKUP(B7425,lookup!A:C,3,FALSE)</f>
        <v>Non Metropolitan Fire Authorities</v>
      </c>
      <c r="D7425" s="60" t="str">
        <f>VLOOKUP(B7425,lookup!A:D,4,FALSE)</f>
        <v>E31000016</v>
      </c>
      <c r="E7425" s="60" t="s">
        <v>176</v>
      </c>
      <c r="F7425" s="60" t="s">
        <v>150</v>
      </c>
      <c r="G7425" s="61">
        <v>0</v>
      </c>
      <c r="H7425" s="145"/>
      <c r="I7425" s="144">
        <v>0</v>
      </c>
      <c r="J7425" s="146">
        <f t="shared" si="92"/>
        <v>0</v>
      </c>
    </row>
    <row r="7426" spans="1:10" x14ac:dyDescent="0.3">
      <c r="A7426" s="60">
        <v>2013</v>
      </c>
      <c r="B7426" s="60" t="s">
        <v>48</v>
      </c>
      <c r="C7426" s="60" t="str">
        <f>VLOOKUP(B7426,lookup!A:C,3,FALSE)</f>
        <v>Metropolitan Fire Authorities</v>
      </c>
      <c r="D7426" s="60" t="str">
        <f>VLOOKUP(B7426,lookup!A:D,4,FALSE)</f>
        <v>E31000046</v>
      </c>
      <c r="E7426" s="60" t="s">
        <v>175</v>
      </c>
      <c r="F7426" s="60" t="s">
        <v>157</v>
      </c>
      <c r="G7426" s="61">
        <v>4839</v>
      </c>
      <c r="H7426" s="145"/>
      <c r="I7426" s="144">
        <v>4839</v>
      </c>
      <c r="J7426" s="146">
        <f t="shared" si="92"/>
        <v>0</v>
      </c>
    </row>
    <row r="7427" spans="1:10" x14ac:dyDescent="0.3">
      <c r="A7427" s="60">
        <v>2013</v>
      </c>
      <c r="B7427" s="60" t="s">
        <v>48</v>
      </c>
      <c r="C7427" s="60" t="str">
        <f>VLOOKUP(B7427,lookup!A:C,3,FALSE)</f>
        <v>Metropolitan Fire Authorities</v>
      </c>
      <c r="D7427" s="60" t="str">
        <f>VLOOKUP(B7427,lookup!A:D,4,FALSE)</f>
        <v>E31000046</v>
      </c>
      <c r="E7427" s="60" t="s">
        <v>177</v>
      </c>
      <c r="F7427" s="60" t="s">
        <v>157</v>
      </c>
      <c r="G7427" s="61">
        <v>219</v>
      </c>
      <c r="H7427" s="145"/>
      <c r="I7427" s="144">
        <v>219</v>
      </c>
      <c r="J7427" s="146">
        <f t="shared" ref="J7427:J7490" si="93">G7427-I7427</f>
        <v>0</v>
      </c>
    </row>
    <row r="7428" spans="1:10" x14ac:dyDescent="0.3">
      <c r="A7428" s="60">
        <v>2013</v>
      </c>
      <c r="B7428" s="60" t="s">
        <v>48</v>
      </c>
      <c r="C7428" s="60" t="str">
        <f>VLOOKUP(B7428,lookup!A:C,3,FALSE)</f>
        <v>Metropolitan Fire Authorities</v>
      </c>
      <c r="D7428" s="60" t="str">
        <f>VLOOKUP(B7428,lookup!A:D,4,FALSE)</f>
        <v>E31000046</v>
      </c>
      <c r="E7428" s="60" t="s">
        <v>178</v>
      </c>
      <c r="F7428" s="60" t="s">
        <v>157</v>
      </c>
      <c r="G7428" s="61">
        <v>81</v>
      </c>
      <c r="H7428" s="145"/>
      <c r="I7428" s="144">
        <v>81</v>
      </c>
      <c r="J7428" s="146">
        <f t="shared" si="93"/>
        <v>0</v>
      </c>
    </row>
    <row r="7429" spans="1:10" x14ac:dyDescent="0.3">
      <c r="A7429" s="60">
        <v>2013</v>
      </c>
      <c r="B7429" s="60" t="s">
        <v>48</v>
      </c>
      <c r="C7429" s="60" t="str">
        <f>VLOOKUP(B7429,lookup!A:C,3,FALSE)</f>
        <v>Metropolitan Fire Authorities</v>
      </c>
      <c r="D7429" s="60" t="str">
        <f>VLOOKUP(B7429,lookup!A:D,4,FALSE)</f>
        <v>E31000046</v>
      </c>
      <c r="E7429" s="60" t="s">
        <v>179</v>
      </c>
      <c r="F7429" s="60" t="s">
        <v>157</v>
      </c>
      <c r="G7429" s="61">
        <v>307</v>
      </c>
      <c r="H7429" s="145"/>
      <c r="I7429" s="144">
        <v>307</v>
      </c>
      <c r="J7429" s="146">
        <f t="shared" si="93"/>
        <v>0</v>
      </c>
    </row>
    <row r="7430" spans="1:10" x14ac:dyDescent="0.3">
      <c r="A7430" s="60">
        <v>2013</v>
      </c>
      <c r="B7430" s="60" t="s">
        <v>48</v>
      </c>
      <c r="C7430" s="60" t="str">
        <f>VLOOKUP(B7430,lookup!A:C,3,FALSE)</f>
        <v>Metropolitan Fire Authorities</v>
      </c>
      <c r="D7430" s="60" t="str">
        <f>VLOOKUP(B7430,lookup!A:D,4,FALSE)</f>
        <v>E31000046</v>
      </c>
      <c r="E7430" s="32" t="s">
        <v>1087</v>
      </c>
      <c r="F7430" s="60" t="s">
        <v>157</v>
      </c>
      <c r="G7430" s="61">
        <v>70</v>
      </c>
      <c r="H7430" s="145"/>
      <c r="I7430" s="144">
        <v>70</v>
      </c>
      <c r="J7430" s="146">
        <f t="shared" si="93"/>
        <v>0</v>
      </c>
    </row>
    <row r="7431" spans="1:10" x14ac:dyDescent="0.3">
      <c r="A7431" s="60">
        <v>2013</v>
      </c>
      <c r="B7431" s="60" t="s">
        <v>48</v>
      </c>
      <c r="C7431" s="60" t="str">
        <f>VLOOKUP(B7431,lookup!A:C,3,FALSE)</f>
        <v>Metropolitan Fire Authorities</v>
      </c>
      <c r="D7431" s="60" t="str">
        <f>VLOOKUP(B7431,lookup!A:D,4,FALSE)</f>
        <v>E31000046</v>
      </c>
      <c r="E7431" s="60" t="s">
        <v>176</v>
      </c>
      <c r="F7431" s="60" t="s">
        <v>157</v>
      </c>
      <c r="G7431" s="61">
        <v>113</v>
      </c>
      <c r="H7431" s="145"/>
      <c r="I7431" s="144">
        <v>113</v>
      </c>
      <c r="J7431" s="146">
        <f t="shared" si="93"/>
        <v>0</v>
      </c>
    </row>
    <row r="7432" spans="1:10" x14ac:dyDescent="0.3">
      <c r="A7432" s="60">
        <v>2013</v>
      </c>
      <c r="B7432" s="60" t="s">
        <v>48</v>
      </c>
      <c r="C7432" s="60" t="str">
        <f>VLOOKUP(B7432,lookup!A:C,3,FALSE)</f>
        <v>Metropolitan Fire Authorities</v>
      </c>
      <c r="D7432" s="60" t="str">
        <f>VLOOKUP(B7432,lookup!A:D,4,FALSE)</f>
        <v>E31000046</v>
      </c>
      <c r="E7432" s="60" t="s">
        <v>175</v>
      </c>
      <c r="F7432" s="60" t="s">
        <v>158</v>
      </c>
      <c r="G7432" s="61">
        <v>0</v>
      </c>
      <c r="H7432" s="145"/>
      <c r="I7432" s="144">
        <v>0</v>
      </c>
      <c r="J7432" s="146">
        <f t="shared" si="93"/>
        <v>0</v>
      </c>
    </row>
    <row r="7433" spans="1:10" x14ac:dyDescent="0.3">
      <c r="A7433" s="60">
        <v>2013</v>
      </c>
      <c r="B7433" s="60" t="s">
        <v>48</v>
      </c>
      <c r="C7433" s="60" t="str">
        <f>VLOOKUP(B7433,lookup!A:C,3,FALSE)</f>
        <v>Metropolitan Fire Authorities</v>
      </c>
      <c r="D7433" s="60" t="str">
        <f>VLOOKUP(B7433,lookup!A:D,4,FALSE)</f>
        <v>E31000046</v>
      </c>
      <c r="E7433" s="60" t="s">
        <v>177</v>
      </c>
      <c r="F7433" s="60" t="s">
        <v>158</v>
      </c>
      <c r="G7433" s="61">
        <v>0</v>
      </c>
      <c r="H7433" s="145"/>
      <c r="I7433" s="144">
        <v>0</v>
      </c>
      <c r="J7433" s="146">
        <f t="shared" si="93"/>
        <v>0</v>
      </c>
    </row>
    <row r="7434" spans="1:10" x14ac:dyDescent="0.3">
      <c r="A7434" s="60">
        <v>2013</v>
      </c>
      <c r="B7434" s="60" t="s">
        <v>48</v>
      </c>
      <c r="C7434" s="60" t="str">
        <f>VLOOKUP(B7434,lookup!A:C,3,FALSE)</f>
        <v>Metropolitan Fire Authorities</v>
      </c>
      <c r="D7434" s="60" t="str">
        <f>VLOOKUP(B7434,lookup!A:D,4,FALSE)</f>
        <v>E31000046</v>
      </c>
      <c r="E7434" s="60" t="s">
        <v>178</v>
      </c>
      <c r="F7434" s="60" t="s">
        <v>158</v>
      </c>
      <c r="G7434" s="61">
        <v>0</v>
      </c>
      <c r="H7434" s="145"/>
      <c r="I7434" s="144">
        <v>0</v>
      </c>
      <c r="J7434" s="146">
        <f t="shared" si="93"/>
        <v>0</v>
      </c>
    </row>
    <row r="7435" spans="1:10" x14ac:dyDescent="0.3">
      <c r="A7435" s="60">
        <v>2013</v>
      </c>
      <c r="B7435" s="60" t="s">
        <v>48</v>
      </c>
      <c r="C7435" s="60" t="str">
        <f>VLOOKUP(B7435,lookup!A:C,3,FALSE)</f>
        <v>Metropolitan Fire Authorities</v>
      </c>
      <c r="D7435" s="60" t="str">
        <f>VLOOKUP(B7435,lookup!A:D,4,FALSE)</f>
        <v>E31000046</v>
      </c>
      <c r="E7435" s="60" t="s">
        <v>179</v>
      </c>
      <c r="F7435" s="60" t="s">
        <v>158</v>
      </c>
      <c r="G7435" s="61">
        <v>0</v>
      </c>
      <c r="H7435" s="145"/>
      <c r="I7435" s="144">
        <v>0</v>
      </c>
      <c r="J7435" s="146">
        <f t="shared" si="93"/>
        <v>0</v>
      </c>
    </row>
    <row r="7436" spans="1:10" x14ac:dyDescent="0.3">
      <c r="A7436" s="60">
        <v>2013</v>
      </c>
      <c r="B7436" s="60" t="s">
        <v>48</v>
      </c>
      <c r="C7436" s="60" t="str">
        <f>VLOOKUP(B7436,lookup!A:C,3,FALSE)</f>
        <v>Metropolitan Fire Authorities</v>
      </c>
      <c r="D7436" s="60" t="str">
        <f>VLOOKUP(B7436,lookup!A:D,4,FALSE)</f>
        <v>E31000046</v>
      </c>
      <c r="E7436" s="32" t="s">
        <v>1087</v>
      </c>
      <c r="F7436" s="60" t="s">
        <v>158</v>
      </c>
      <c r="G7436" s="61">
        <v>0</v>
      </c>
      <c r="H7436" s="145"/>
      <c r="I7436" s="144">
        <v>0</v>
      </c>
      <c r="J7436" s="146">
        <f t="shared" si="93"/>
        <v>0</v>
      </c>
    </row>
    <row r="7437" spans="1:10" x14ac:dyDescent="0.3">
      <c r="A7437" s="60">
        <v>2013</v>
      </c>
      <c r="B7437" s="60" t="s">
        <v>48</v>
      </c>
      <c r="C7437" s="60" t="str">
        <f>VLOOKUP(B7437,lookup!A:C,3,FALSE)</f>
        <v>Metropolitan Fire Authorities</v>
      </c>
      <c r="D7437" s="60" t="str">
        <f>VLOOKUP(B7437,lookup!A:D,4,FALSE)</f>
        <v>E31000046</v>
      </c>
      <c r="E7437" s="60" t="s">
        <v>176</v>
      </c>
      <c r="F7437" s="60" t="s">
        <v>158</v>
      </c>
      <c r="G7437" s="61">
        <v>0</v>
      </c>
      <c r="H7437" s="145"/>
      <c r="I7437" s="144">
        <v>0</v>
      </c>
      <c r="J7437" s="146">
        <f t="shared" si="93"/>
        <v>0</v>
      </c>
    </row>
    <row r="7438" spans="1:10" x14ac:dyDescent="0.3">
      <c r="A7438" s="60">
        <v>2013</v>
      </c>
      <c r="B7438" s="60" t="s">
        <v>48</v>
      </c>
      <c r="C7438" s="60" t="str">
        <f>VLOOKUP(B7438,lookup!A:C,3,FALSE)</f>
        <v>Metropolitan Fire Authorities</v>
      </c>
      <c r="D7438" s="60" t="str">
        <f>VLOOKUP(B7438,lookup!A:D,4,FALSE)</f>
        <v>E31000046</v>
      </c>
      <c r="E7438" s="60" t="s">
        <v>175</v>
      </c>
      <c r="F7438" s="60" t="s">
        <v>149</v>
      </c>
      <c r="G7438" s="61">
        <v>98</v>
      </c>
      <c r="H7438" s="145"/>
      <c r="I7438" s="144">
        <v>98</v>
      </c>
      <c r="J7438" s="146">
        <f t="shared" si="93"/>
        <v>0</v>
      </c>
    </row>
    <row r="7439" spans="1:10" x14ac:dyDescent="0.3">
      <c r="A7439" s="60">
        <v>2013</v>
      </c>
      <c r="B7439" s="60" t="s">
        <v>48</v>
      </c>
      <c r="C7439" s="60" t="str">
        <f>VLOOKUP(B7439,lookup!A:C,3,FALSE)</f>
        <v>Metropolitan Fire Authorities</v>
      </c>
      <c r="D7439" s="60" t="str">
        <f>VLOOKUP(B7439,lookup!A:D,4,FALSE)</f>
        <v>E31000046</v>
      </c>
      <c r="E7439" s="60" t="s">
        <v>177</v>
      </c>
      <c r="F7439" s="60" t="s">
        <v>149</v>
      </c>
      <c r="G7439" s="61">
        <v>5</v>
      </c>
      <c r="H7439" s="145"/>
      <c r="I7439" s="144">
        <v>5</v>
      </c>
      <c r="J7439" s="146">
        <f t="shared" si="93"/>
        <v>0</v>
      </c>
    </row>
    <row r="7440" spans="1:10" x14ac:dyDescent="0.3">
      <c r="A7440" s="60">
        <v>2013</v>
      </c>
      <c r="B7440" s="60" t="s">
        <v>48</v>
      </c>
      <c r="C7440" s="60" t="str">
        <f>VLOOKUP(B7440,lookup!A:C,3,FALSE)</f>
        <v>Metropolitan Fire Authorities</v>
      </c>
      <c r="D7440" s="60" t="str">
        <f>VLOOKUP(B7440,lookup!A:D,4,FALSE)</f>
        <v>E31000046</v>
      </c>
      <c r="E7440" s="60" t="s">
        <v>178</v>
      </c>
      <c r="F7440" s="60" t="s">
        <v>149</v>
      </c>
      <c r="G7440" s="61">
        <v>1</v>
      </c>
      <c r="H7440" s="145"/>
      <c r="I7440" s="144">
        <v>1</v>
      </c>
      <c r="J7440" s="146">
        <f t="shared" si="93"/>
        <v>0</v>
      </c>
    </row>
    <row r="7441" spans="1:10" x14ac:dyDescent="0.3">
      <c r="A7441" s="60">
        <v>2013</v>
      </c>
      <c r="B7441" s="60" t="s">
        <v>48</v>
      </c>
      <c r="C7441" s="60" t="str">
        <f>VLOOKUP(B7441,lookup!A:C,3,FALSE)</f>
        <v>Metropolitan Fire Authorities</v>
      </c>
      <c r="D7441" s="60" t="str">
        <f>VLOOKUP(B7441,lookup!A:D,4,FALSE)</f>
        <v>E31000046</v>
      </c>
      <c r="E7441" s="60" t="s">
        <v>179</v>
      </c>
      <c r="F7441" s="60" t="s">
        <v>149</v>
      </c>
      <c r="G7441" s="61">
        <v>3</v>
      </c>
      <c r="H7441" s="145"/>
      <c r="I7441" s="144">
        <v>3</v>
      </c>
      <c r="J7441" s="146">
        <f t="shared" si="93"/>
        <v>0</v>
      </c>
    </row>
    <row r="7442" spans="1:10" x14ac:dyDescent="0.3">
      <c r="A7442" s="60">
        <v>2013</v>
      </c>
      <c r="B7442" s="60" t="s">
        <v>48</v>
      </c>
      <c r="C7442" s="60" t="str">
        <f>VLOOKUP(B7442,lookup!A:C,3,FALSE)</f>
        <v>Metropolitan Fire Authorities</v>
      </c>
      <c r="D7442" s="60" t="str">
        <f>VLOOKUP(B7442,lookup!A:D,4,FALSE)</f>
        <v>E31000046</v>
      </c>
      <c r="E7442" s="32" t="s">
        <v>1087</v>
      </c>
      <c r="F7442" s="60" t="s">
        <v>149</v>
      </c>
      <c r="G7442" s="61">
        <v>2</v>
      </c>
      <c r="H7442" s="145"/>
      <c r="I7442" s="144">
        <v>2</v>
      </c>
      <c r="J7442" s="146">
        <f t="shared" si="93"/>
        <v>0</v>
      </c>
    </row>
    <row r="7443" spans="1:10" x14ac:dyDescent="0.3">
      <c r="A7443" s="60">
        <v>2013</v>
      </c>
      <c r="B7443" s="60" t="s">
        <v>48</v>
      </c>
      <c r="C7443" s="60" t="str">
        <f>VLOOKUP(B7443,lookup!A:C,3,FALSE)</f>
        <v>Metropolitan Fire Authorities</v>
      </c>
      <c r="D7443" s="60" t="str">
        <f>VLOOKUP(B7443,lookup!A:D,4,FALSE)</f>
        <v>E31000046</v>
      </c>
      <c r="E7443" s="60" t="s">
        <v>176</v>
      </c>
      <c r="F7443" s="60" t="s">
        <v>149</v>
      </c>
      <c r="G7443" s="61">
        <v>4</v>
      </c>
      <c r="H7443" s="145"/>
      <c r="I7443" s="144">
        <v>4</v>
      </c>
      <c r="J7443" s="146">
        <f t="shared" si="93"/>
        <v>0</v>
      </c>
    </row>
    <row r="7444" spans="1:10" x14ac:dyDescent="0.3">
      <c r="A7444" s="60">
        <v>2013</v>
      </c>
      <c r="B7444" s="60" t="s">
        <v>48</v>
      </c>
      <c r="C7444" s="60" t="str">
        <f>VLOOKUP(B7444,lookup!A:C,3,FALSE)</f>
        <v>Metropolitan Fire Authorities</v>
      </c>
      <c r="D7444" s="60" t="str">
        <f>VLOOKUP(B7444,lookup!A:D,4,FALSE)</f>
        <v>E31000046</v>
      </c>
      <c r="E7444" s="60" t="s">
        <v>175</v>
      </c>
      <c r="F7444" s="60" t="s">
        <v>150</v>
      </c>
      <c r="G7444" s="61">
        <v>654</v>
      </c>
      <c r="H7444" s="145"/>
      <c r="I7444" s="144">
        <v>654</v>
      </c>
      <c r="J7444" s="146">
        <f t="shared" si="93"/>
        <v>0</v>
      </c>
    </row>
    <row r="7445" spans="1:10" x14ac:dyDescent="0.3">
      <c r="A7445" s="60">
        <v>2013</v>
      </c>
      <c r="B7445" s="60" t="s">
        <v>48</v>
      </c>
      <c r="C7445" s="60" t="str">
        <f>VLOOKUP(B7445,lookup!A:C,3,FALSE)</f>
        <v>Metropolitan Fire Authorities</v>
      </c>
      <c r="D7445" s="60" t="str">
        <f>VLOOKUP(B7445,lookup!A:D,4,FALSE)</f>
        <v>E31000046</v>
      </c>
      <c r="E7445" s="60" t="s">
        <v>177</v>
      </c>
      <c r="F7445" s="60" t="s">
        <v>150</v>
      </c>
      <c r="G7445" s="61">
        <v>25</v>
      </c>
      <c r="H7445" s="145"/>
      <c r="I7445" s="144">
        <v>25</v>
      </c>
      <c r="J7445" s="146">
        <f t="shared" si="93"/>
        <v>0</v>
      </c>
    </row>
    <row r="7446" spans="1:10" x14ac:dyDescent="0.3">
      <c r="A7446" s="60">
        <v>2013</v>
      </c>
      <c r="B7446" s="60" t="s">
        <v>48</v>
      </c>
      <c r="C7446" s="60" t="str">
        <f>VLOOKUP(B7446,lookup!A:C,3,FALSE)</f>
        <v>Metropolitan Fire Authorities</v>
      </c>
      <c r="D7446" s="60" t="str">
        <f>VLOOKUP(B7446,lookup!A:D,4,FALSE)</f>
        <v>E31000046</v>
      </c>
      <c r="E7446" s="60" t="s">
        <v>178</v>
      </c>
      <c r="F7446" s="60" t="s">
        <v>150</v>
      </c>
      <c r="G7446" s="61">
        <v>59</v>
      </c>
      <c r="H7446" s="145"/>
      <c r="I7446" s="144">
        <v>59</v>
      </c>
      <c r="J7446" s="146">
        <f t="shared" si="93"/>
        <v>0</v>
      </c>
    </row>
    <row r="7447" spans="1:10" x14ac:dyDescent="0.3">
      <c r="A7447" s="60">
        <v>2013</v>
      </c>
      <c r="B7447" s="60" t="s">
        <v>48</v>
      </c>
      <c r="C7447" s="60" t="str">
        <f>VLOOKUP(B7447,lookup!A:C,3,FALSE)</f>
        <v>Metropolitan Fire Authorities</v>
      </c>
      <c r="D7447" s="60" t="str">
        <f>VLOOKUP(B7447,lookup!A:D,4,FALSE)</f>
        <v>E31000046</v>
      </c>
      <c r="E7447" s="60" t="s">
        <v>179</v>
      </c>
      <c r="F7447" s="60" t="s">
        <v>150</v>
      </c>
      <c r="G7447" s="61">
        <v>136</v>
      </c>
      <c r="H7447" s="145"/>
      <c r="I7447" s="144">
        <v>136</v>
      </c>
      <c r="J7447" s="146">
        <f t="shared" si="93"/>
        <v>0</v>
      </c>
    </row>
    <row r="7448" spans="1:10" x14ac:dyDescent="0.3">
      <c r="A7448" s="60">
        <v>2013</v>
      </c>
      <c r="B7448" s="60" t="s">
        <v>48</v>
      </c>
      <c r="C7448" s="60" t="str">
        <f>VLOOKUP(B7448,lookup!A:C,3,FALSE)</f>
        <v>Metropolitan Fire Authorities</v>
      </c>
      <c r="D7448" s="60" t="str">
        <f>VLOOKUP(B7448,lookup!A:D,4,FALSE)</f>
        <v>E31000046</v>
      </c>
      <c r="E7448" s="32" t="s">
        <v>1087</v>
      </c>
      <c r="F7448" s="60" t="s">
        <v>150</v>
      </c>
      <c r="G7448" s="61">
        <v>22</v>
      </c>
      <c r="H7448" s="145"/>
      <c r="I7448" s="144">
        <v>22</v>
      </c>
      <c r="J7448" s="146">
        <f t="shared" si="93"/>
        <v>0</v>
      </c>
    </row>
    <row r="7449" spans="1:10" x14ac:dyDescent="0.3">
      <c r="A7449" s="60">
        <v>2013</v>
      </c>
      <c r="B7449" s="60" t="s">
        <v>48</v>
      </c>
      <c r="C7449" s="60" t="str">
        <f>VLOOKUP(B7449,lookup!A:C,3,FALSE)</f>
        <v>Metropolitan Fire Authorities</v>
      </c>
      <c r="D7449" s="60" t="str">
        <f>VLOOKUP(B7449,lookup!A:D,4,FALSE)</f>
        <v>E31000046</v>
      </c>
      <c r="E7449" s="60" t="s">
        <v>176</v>
      </c>
      <c r="F7449" s="60" t="s">
        <v>150</v>
      </c>
      <c r="G7449" s="61">
        <v>6</v>
      </c>
      <c r="H7449" s="145"/>
      <c r="I7449" s="144">
        <v>6</v>
      </c>
      <c r="J7449" s="146">
        <f t="shared" si="93"/>
        <v>0</v>
      </c>
    </row>
    <row r="7450" spans="1:10" x14ac:dyDescent="0.3">
      <c r="A7450" s="60">
        <v>2013</v>
      </c>
      <c r="B7450" s="60" t="s">
        <v>51</v>
      </c>
      <c r="C7450" s="60" t="str">
        <f>VLOOKUP(B7450,lookup!A:C,3,FALSE)</f>
        <v>Metropolitan Fire Authorities</v>
      </c>
      <c r="D7450" s="60" t="str">
        <f>VLOOKUP(B7450,lookup!A:D,4,FALSE)</f>
        <v>E31000040</v>
      </c>
      <c r="E7450" s="60" t="s">
        <v>175</v>
      </c>
      <c r="F7450" s="60" t="s">
        <v>157</v>
      </c>
      <c r="G7450" s="61">
        <v>1487</v>
      </c>
      <c r="H7450" s="145"/>
      <c r="I7450" s="144">
        <v>1487</v>
      </c>
      <c r="J7450" s="146">
        <f t="shared" si="93"/>
        <v>0</v>
      </c>
    </row>
    <row r="7451" spans="1:10" x14ac:dyDescent="0.3">
      <c r="A7451" s="60">
        <v>2013</v>
      </c>
      <c r="B7451" s="60" t="s">
        <v>51</v>
      </c>
      <c r="C7451" s="60" t="str">
        <f>VLOOKUP(B7451,lookup!A:C,3,FALSE)</f>
        <v>Metropolitan Fire Authorities</v>
      </c>
      <c r="D7451" s="60" t="str">
        <f>VLOOKUP(B7451,lookup!A:D,4,FALSE)</f>
        <v>E31000040</v>
      </c>
      <c r="E7451" s="60" t="s">
        <v>177</v>
      </c>
      <c r="F7451" s="60" t="s">
        <v>157</v>
      </c>
      <c r="G7451" s="61">
        <v>19</v>
      </c>
      <c r="H7451" s="145"/>
      <c r="I7451" s="144">
        <v>19</v>
      </c>
      <c r="J7451" s="146">
        <f t="shared" si="93"/>
        <v>0</v>
      </c>
    </row>
    <row r="7452" spans="1:10" x14ac:dyDescent="0.3">
      <c r="A7452" s="60">
        <v>2013</v>
      </c>
      <c r="B7452" s="60" t="s">
        <v>51</v>
      </c>
      <c r="C7452" s="60" t="str">
        <f>VLOOKUP(B7452,lookup!A:C,3,FALSE)</f>
        <v>Metropolitan Fire Authorities</v>
      </c>
      <c r="D7452" s="60" t="str">
        <f>VLOOKUP(B7452,lookup!A:D,4,FALSE)</f>
        <v>E31000040</v>
      </c>
      <c r="E7452" s="60" t="s">
        <v>178</v>
      </c>
      <c r="F7452" s="60" t="s">
        <v>157</v>
      </c>
      <c r="G7452" s="61">
        <v>9</v>
      </c>
      <c r="H7452" s="145"/>
      <c r="I7452" s="144">
        <v>9</v>
      </c>
      <c r="J7452" s="146">
        <f t="shared" si="93"/>
        <v>0</v>
      </c>
    </row>
    <row r="7453" spans="1:10" x14ac:dyDescent="0.3">
      <c r="A7453" s="60">
        <v>2013</v>
      </c>
      <c r="B7453" s="60" t="s">
        <v>51</v>
      </c>
      <c r="C7453" s="60" t="str">
        <f>VLOOKUP(B7453,lookup!A:C,3,FALSE)</f>
        <v>Metropolitan Fire Authorities</v>
      </c>
      <c r="D7453" s="60" t="str">
        <f>VLOOKUP(B7453,lookup!A:D,4,FALSE)</f>
        <v>E31000040</v>
      </c>
      <c r="E7453" s="60" t="s">
        <v>179</v>
      </c>
      <c r="F7453" s="60" t="s">
        <v>157</v>
      </c>
      <c r="G7453" s="61">
        <v>14</v>
      </c>
      <c r="H7453" s="145"/>
      <c r="I7453" s="144">
        <v>14</v>
      </c>
      <c r="J7453" s="146">
        <f t="shared" si="93"/>
        <v>0</v>
      </c>
    </row>
    <row r="7454" spans="1:10" x14ac:dyDescent="0.3">
      <c r="A7454" s="60">
        <v>2013</v>
      </c>
      <c r="B7454" s="60" t="s">
        <v>51</v>
      </c>
      <c r="C7454" s="60" t="str">
        <f>VLOOKUP(B7454,lookup!A:C,3,FALSE)</f>
        <v>Metropolitan Fire Authorities</v>
      </c>
      <c r="D7454" s="60" t="str">
        <f>VLOOKUP(B7454,lookup!A:D,4,FALSE)</f>
        <v>E31000040</v>
      </c>
      <c r="E7454" s="32" t="s">
        <v>1087</v>
      </c>
      <c r="F7454" s="60" t="s">
        <v>157</v>
      </c>
      <c r="G7454" s="61">
        <v>0</v>
      </c>
      <c r="H7454" s="145"/>
      <c r="I7454" s="144">
        <v>0</v>
      </c>
      <c r="J7454" s="146">
        <f t="shared" si="93"/>
        <v>0</v>
      </c>
    </row>
    <row r="7455" spans="1:10" x14ac:dyDescent="0.3">
      <c r="A7455" s="60">
        <v>2013</v>
      </c>
      <c r="B7455" s="60" t="s">
        <v>51</v>
      </c>
      <c r="C7455" s="60" t="str">
        <f>VLOOKUP(B7455,lookup!A:C,3,FALSE)</f>
        <v>Metropolitan Fire Authorities</v>
      </c>
      <c r="D7455" s="60" t="str">
        <f>VLOOKUP(B7455,lookup!A:D,4,FALSE)</f>
        <v>E31000040</v>
      </c>
      <c r="E7455" s="60" t="s">
        <v>176</v>
      </c>
      <c r="F7455" s="60" t="s">
        <v>157</v>
      </c>
      <c r="G7455" s="61">
        <v>58</v>
      </c>
      <c r="H7455" s="145"/>
      <c r="I7455" s="144">
        <v>58</v>
      </c>
      <c r="J7455" s="146">
        <f t="shared" si="93"/>
        <v>0</v>
      </c>
    </row>
    <row r="7456" spans="1:10" x14ac:dyDescent="0.3">
      <c r="A7456" s="60">
        <v>2013</v>
      </c>
      <c r="B7456" s="60" t="s">
        <v>51</v>
      </c>
      <c r="C7456" s="60" t="str">
        <f>VLOOKUP(B7456,lookup!A:C,3,FALSE)</f>
        <v>Metropolitan Fire Authorities</v>
      </c>
      <c r="D7456" s="60" t="str">
        <f>VLOOKUP(B7456,lookup!A:D,4,FALSE)</f>
        <v>E31000040</v>
      </c>
      <c r="E7456" s="60" t="s">
        <v>175</v>
      </c>
      <c r="F7456" s="60" t="s">
        <v>158</v>
      </c>
      <c r="G7456" s="61">
        <v>34</v>
      </c>
      <c r="H7456" s="145"/>
      <c r="I7456" s="144">
        <v>34</v>
      </c>
      <c r="J7456" s="146">
        <f t="shared" si="93"/>
        <v>0</v>
      </c>
    </row>
    <row r="7457" spans="1:10" x14ac:dyDescent="0.3">
      <c r="A7457" s="60">
        <v>2013</v>
      </c>
      <c r="B7457" s="60" t="s">
        <v>51</v>
      </c>
      <c r="C7457" s="60" t="str">
        <f>VLOOKUP(B7457,lookup!A:C,3,FALSE)</f>
        <v>Metropolitan Fire Authorities</v>
      </c>
      <c r="D7457" s="60" t="str">
        <f>VLOOKUP(B7457,lookup!A:D,4,FALSE)</f>
        <v>E31000040</v>
      </c>
      <c r="E7457" s="60" t="s">
        <v>177</v>
      </c>
      <c r="F7457" s="60" t="s">
        <v>158</v>
      </c>
      <c r="G7457" s="61">
        <v>2</v>
      </c>
      <c r="H7457" s="145"/>
      <c r="I7457" s="144">
        <v>2</v>
      </c>
      <c r="J7457" s="146">
        <f t="shared" si="93"/>
        <v>0</v>
      </c>
    </row>
    <row r="7458" spans="1:10" x14ac:dyDescent="0.3">
      <c r="A7458" s="60">
        <v>2013</v>
      </c>
      <c r="B7458" s="60" t="s">
        <v>51</v>
      </c>
      <c r="C7458" s="60" t="str">
        <f>VLOOKUP(B7458,lookup!A:C,3,FALSE)</f>
        <v>Metropolitan Fire Authorities</v>
      </c>
      <c r="D7458" s="60" t="str">
        <f>VLOOKUP(B7458,lookup!A:D,4,FALSE)</f>
        <v>E31000040</v>
      </c>
      <c r="E7458" s="60" t="s">
        <v>178</v>
      </c>
      <c r="F7458" s="60" t="s">
        <v>158</v>
      </c>
      <c r="G7458" s="61">
        <v>1</v>
      </c>
      <c r="H7458" s="145"/>
      <c r="I7458" s="144">
        <v>1</v>
      </c>
      <c r="J7458" s="146">
        <f t="shared" si="93"/>
        <v>0</v>
      </c>
    </row>
    <row r="7459" spans="1:10" x14ac:dyDescent="0.3">
      <c r="A7459" s="60">
        <v>2013</v>
      </c>
      <c r="B7459" s="60" t="s">
        <v>51</v>
      </c>
      <c r="C7459" s="60" t="str">
        <f>VLOOKUP(B7459,lookup!A:C,3,FALSE)</f>
        <v>Metropolitan Fire Authorities</v>
      </c>
      <c r="D7459" s="60" t="str">
        <f>VLOOKUP(B7459,lookup!A:D,4,FALSE)</f>
        <v>E31000040</v>
      </c>
      <c r="E7459" s="60" t="s">
        <v>179</v>
      </c>
      <c r="F7459" s="60" t="s">
        <v>158</v>
      </c>
      <c r="G7459" s="61">
        <v>0</v>
      </c>
      <c r="H7459" s="145"/>
      <c r="I7459" s="144">
        <v>0</v>
      </c>
      <c r="J7459" s="146">
        <f t="shared" si="93"/>
        <v>0</v>
      </c>
    </row>
    <row r="7460" spans="1:10" x14ac:dyDescent="0.3">
      <c r="A7460" s="60">
        <v>2013</v>
      </c>
      <c r="B7460" s="60" t="s">
        <v>51</v>
      </c>
      <c r="C7460" s="60" t="str">
        <f>VLOOKUP(B7460,lookup!A:C,3,FALSE)</f>
        <v>Metropolitan Fire Authorities</v>
      </c>
      <c r="D7460" s="60" t="str">
        <f>VLOOKUP(B7460,lookup!A:D,4,FALSE)</f>
        <v>E31000040</v>
      </c>
      <c r="E7460" s="32" t="s">
        <v>1087</v>
      </c>
      <c r="F7460" s="60" t="s">
        <v>158</v>
      </c>
      <c r="G7460" s="61">
        <v>0</v>
      </c>
      <c r="H7460" s="145"/>
      <c r="I7460" s="144">
        <v>0</v>
      </c>
      <c r="J7460" s="146">
        <f t="shared" si="93"/>
        <v>0</v>
      </c>
    </row>
    <row r="7461" spans="1:10" x14ac:dyDescent="0.3">
      <c r="A7461" s="60">
        <v>2013</v>
      </c>
      <c r="B7461" s="60" t="s">
        <v>51</v>
      </c>
      <c r="C7461" s="60" t="str">
        <f>VLOOKUP(B7461,lookup!A:C,3,FALSE)</f>
        <v>Metropolitan Fire Authorities</v>
      </c>
      <c r="D7461" s="60" t="str">
        <f>VLOOKUP(B7461,lookup!A:D,4,FALSE)</f>
        <v>E31000040</v>
      </c>
      <c r="E7461" s="60" t="s">
        <v>176</v>
      </c>
      <c r="F7461" s="60" t="s">
        <v>158</v>
      </c>
      <c r="G7461" s="61">
        <v>0</v>
      </c>
      <c r="H7461" s="145"/>
      <c r="I7461" s="144">
        <v>0</v>
      </c>
      <c r="J7461" s="146">
        <f t="shared" si="93"/>
        <v>0</v>
      </c>
    </row>
    <row r="7462" spans="1:10" x14ac:dyDescent="0.3">
      <c r="A7462" s="60">
        <v>2013</v>
      </c>
      <c r="B7462" s="60" t="s">
        <v>51</v>
      </c>
      <c r="C7462" s="60" t="str">
        <f>VLOOKUP(B7462,lookup!A:C,3,FALSE)</f>
        <v>Metropolitan Fire Authorities</v>
      </c>
      <c r="D7462" s="60" t="str">
        <f>VLOOKUP(B7462,lookup!A:D,4,FALSE)</f>
        <v>E31000040</v>
      </c>
      <c r="E7462" s="60" t="s">
        <v>175</v>
      </c>
      <c r="F7462" s="60" t="s">
        <v>149</v>
      </c>
      <c r="G7462" s="61">
        <v>49</v>
      </c>
      <c r="H7462" s="145"/>
      <c r="I7462" s="144">
        <v>49</v>
      </c>
      <c r="J7462" s="146">
        <f t="shared" si="93"/>
        <v>0</v>
      </c>
    </row>
    <row r="7463" spans="1:10" x14ac:dyDescent="0.3">
      <c r="A7463" s="60">
        <v>2013</v>
      </c>
      <c r="B7463" s="60" t="s">
        <v>51</v>
      </c>
      <c r="C7463" s="60" t="str">
        <f>VLOOKUP(B7463,lookup!A:C,3,FALSE)</f>
        <v>Metropolitan Fire Authorities</v>
      </c>
      <c r="D7463" s="60" t="str">
        <f>VLOOKUP(B7463,lookup!A:D,4,FALSE)</f>
        <v>E31000040</v>
      </c>
      <c r="E7463" s="60" t="s">
        <v>177</v>
      </c>
      <c r="F7463" s="60" t="s">
        <v>149</v>
      </c>
      <c r="G7463" s="61">
        <v>1</v>
      </c>
      <c r="H7463" s="145"/>
      <c r="I7463" s="144">
        <v>1</v>
      </c>
      <c r="J7463" s="146">
        <f t="shared" si="93"/>
        <v>0</v>
      </c>
    </row>
    <row r="7464" spans="1:10" x14ac:dyDescent="0.3">
      <c r="A7464" s="60">
        <v>2013</v>
      </c>
      <c r="B7464" s="60" t="s">
        <v>51</v>
      </c>
      <c r="C7464" s="60" t="str">
        <f>VLOOKUP(B7464,lookup!A:C,3,FALSE)</f>
        <v>Metropolitan Fire Authorities</v>
      </c>
      <c r="D7464" s="60" t="str">
        <f>VLOOKUP(B7464,lookup!A:D,4,FALSE)</f>
        <v>E31000040</v>
      </c>
      <c r="E7464" s="60" t="s">
        <v>178</v>
      </c>
      <c r="F7464" s="60" t="s">
        <v>149</v>
      </c>
      <c r="G7464" s="61">
        <v>0</v>
      </c>
      <c r="H7464" s="145"/>
      <c r="I7464" s="144">
        <v>0</v>
      </c>
      <c r="J7464" s="146">
        <f t="shared" si="93"/>
        <v>0</v>
      </c>
    </row>
    <row r="7465" spans="1:10" x14ac:dyDescent="0.3">
      <c r="A7465" s="60">
        <v>2013</v>
      </c>
      <c r="B7465" s="60" t="s">
        <v>51</v>
      </c>
      <c r="C7465" s="60" t="str">
        <f>VLOOKUP(B7465,lookup!A:C,3,FALSE)</f>
        <v>Metropolitan Fire Authorities</v>
      </c>
      <c r="D7465" s="60" t="str">
        <f>VLOOKUP(B7465,lookup!A:D,4,FALSE)</f>
        <v>E31000040</v>
      </c>
      <c r="E7465" s="60" t="s">
        <v>179</v>
      </c>
      <c r="F7465" s="60" t="s">
        <v>149</v>
      </c>
      <c r="G7465" s="61">
        <v>0</v>
      </c>
      <c r="H7465" s="145"/>
      <c r="I7465" s="144">
        <v>0</v>
      </c>
      <c r="J7465" s="146">
        <f t="shared" si="93"/>
        <v>0</v>
      </c>
    </row>
    <row r="7466" spans="1:10" x14ac:dyDescent="0.3">
      <c r="A7466" s="60">
        <v>2013</v>
      </c>
      <c r="B7466" s="60" t="s">
        <v>51</v>
      </c>
      <c r="C7466" s="60" t="str">
        <f>VLOOKUP(B7466,lookup!A:C,3,FALSE)</f>
        <v>Metropolitan Fire Authorities</v>
      </c>
      <c r="D7466" s="60" t="str">
        <f>VLOOKUP(B7466,lookup!A:D,4,FALSE)</f>
        <v>E31000040</v>
      </c>
      <c r="E7466" s="32" t="s">
        <v>1087</v>
      </c>
      <c r="F7466" s="60" t="s">
        <v>149</v>
      </c>
      <c r="G7466" s="61">
        <v>0</v>
      </c>
      <c r="H7466" s="145"/>
      <c r="I7466" s="144">
        <v>0</v>
      </c>
      <c r="J7466" s="146">
        <f t="shared" si="93"/>
        <v>0</v>
      </c>
    </row>
    <row r="7467" spans="1:10" x14ac:dyDescent="0.3">
      <c r="A7467" s="60">
        <v>2013</v>
      </c>
      <c r="B7467" s="60" t="s">
        <v>51</v>
      </c>
      <c r="C7467" s="60" t="str">
        <f>VLOOKUP(B7467,lookup!A:C,3,FALSE)</f>
        <v>Metropolitan Fire Authorities</v>
      </c>
      <c r="D7467" s="60" t="str">
        <f>VLOOKUP(B7467,lookup!A:D,4,FALSE)</f>
        <v>E31000040</v>
      </c>
      <c r="E7467" s="60" t="s">
        <v>176</v>
      </c>
      <c r="F7467" s="60" t="s">
        <v>149</v>
      </c>
      <c r="G7467" s="61">
        <v>2</v>
      </c>
      <c r="H7467" s="145"/>
      <c r="I7467" s="144">
        <v>2</v>
      </c>
      <c r="J7467" s="146">
        <f t="shared" si="93"/>
        <v>0</v>
      </c>
    </row>
    <row r="7468" spans="1:10" x14ac:dyDescent="0.3">
      <c r="A7468" s="60">
        <v>2013</v>
      </c>
      <c r="B7468" s="60" t="s">
        <v>51</v>
      </c>
      <c r="C7468" s="60" t="str">
        <f>VLOOKUP(B7468,lookup!A:C,3,FALSE)</f>
        <v>Metropolitan Fire Authorities</v>
      </c>
      <c r="D7468" s="60" t="str">
        <f>VLOOKUP(B7468,lookup!A:D,4,FALSE)</f>
        <v>E31000040</v>
      </c>
      <c r="E7468" s="60" t="s">
        <v>175</v>
      </c>
      <c r="F7468" s="60" t="s">
        <v>150</v>
      </c>
      <c r="G7468" s="61">
        <v>368</v>
      </c>
      <c r="H7468" s="145"/>
      <c r="I7468" s="144">
        <v>368</v>
      </c>
      <c r="J7468" s="146">
        <f t="shared" si="93"/>
        <v>0</v>
      </c>
    </row>
    <row r="7469" spans="1:10" x14ac:dyDescent="0.3">
      <c r="A7469" s="60">
        <v>2013</v>
      </c>
      <c r="B7469" s="60" t="s">
        <v>51</v>
      </c>
      <c r="C7469" s="60" t="str">
        <f>VLOOKUP(B7469,lookup!A:C,3,FALSE)</f>
        <v>Metropolitan Fire Authorities</v>
      </c>
      <c r="D7469" s="60" t="str">
        <f>VLOOKUP(B7469,lookup!A:D,4,FALSE)</f>
        <v>E31000040</v>
      </c>
      <c r="E7469" s="60" t="s">
        <v>177</v>
      </c>
      <c r="F7469" s="60" t="s">
        <v>150</v>
      </c>
      <c r="G7469" s="61">
        <v>4</v>
      </c>
      <c r="H7469" s="145"/>
      <c r="I7469" s="144">
        <v>4</v>
      </c>
      <c r="J7469" s="146">
        <f t="shared" si="93"/>
        <v>0</v>
      </c>
    </row>
    <row r="7470" spans="1:10" x14ac:dyDescent="0.3">
      <c r="A7470" s="60">
        <v>2013</v>
      </c>
      <c r="B7470" s="60" t="s">
        <v>51</v>
      </c>
      <c r="C7470" s="60" t="str">
        <f>VLOOKUP(B7470,lookup!A:C,3,FALSE)</f>
        <v>Metropolitan Fire Authorities</v>
      </c>
      <c r="D7470" s="60" t="str">
        <f>VLOOKUP(B7470,lookup!A:D,4,FALSE)</f>
        <v>E31000040</v>
      </c>
      <c r="E7470" s="60" t="s">
        <v>178</v>
      </c>
      <c r="F7470" s="60" t="s">
        <v>150</v>
      </c>
      <c r="G7470" s="61">
        <v>4</v>
      </c>
      <c r="H7470" s="145"/>
      <c r="I7470" s="144">
        <v>4</v>
      </c>
      <c r="J7470" s="146">
        <f t="shared" si="93"/>
        <v>0</v>
      </c>
    </row>
    <row r="7471" spans="1:10" x14ac:dyDescent="0.3">
      <c r="A7471" s="60">
        <v>2013</v>
      </c>
      <c r="B7471" s="60" t="s">
        <v>51</v>
      </c>
      <c r="C7471" s="60" t="str">
        <f>VLOOKUP(B7471,lookup!A:C,3,FALSE)</f>
        <v>Metropolitan Fire Authorities</v>
      </c>
      <c r="D7471" s="60" t="str">
        <f>VLOOKUP(B7471,lookup!A:D,4,FALSE)</f>
        <v>E31000040</v>
      </c>
      <c r="E7471" s="60" t="s">
        <v>179</v>
      </c>
      <c r="F7471" s="60" t="s">
        <v>150</v>
      </c>
      <c r="G7471" s="61">
        <v>6</v>
      </c>
      <c r="H7471" s="145"/>
      <c r="I7471" s="144">
        <v>6</v>
      </c>
      <c r="J7471" s="146">
        <f t="shared" si="93"/>
        <v>0</v>
      </c>
    </row>
    <row r="7472" spans="1:10" x14ac:dyDescent="0.3">
      <c r="A7472" s="60">
        <v>2013</v>
      </c>
      <c r="B7472" s="60" t="s">
        <v>51</v>
      </c>
      <c r="C7472" s="60" t="str">
        <f>VLOOKUP(B7472,lookup!A:C,3,FALSE)</f>
        <v>Metropolitan Fire Authorities</v>
      </c>
      <c r="D7472" s="60" t="str">
        <f>VLOOKUP(B7472,lookup!A:D,4,FALSE)</f>
        <v>E31000040</v>
      </c>
      <c r="E7472" s="32" t="s">
        <v>1087</v>
      </c>
      <c r="F7472" s="60" t="s">
        <v>150</v>
      </c>
      <c r="G7472" s="61">
        <v>4</v>
      </c>
      <c r="H7472" s="145"/>
      <c r="I7472" s="144">
        <v>4</v>
      </c>
      <c r="J7472" s="146">
        <f t="shared" si="93"/>
        <v>0</v>
      </c>
    </row>
    <row r="7473" spans="1:10" x14ac:dyDescent="0.3">
      <c r="A7473" s="60">
        <v>2013</v>
      </c>
      <c r="B7473" s="60" t="s">
        <v>51</v>
      </c>
      <c r="C7473" s="60" t="str">
        <f>VLOOKUP(B7473,lookup!A:C,3,FALSE)</f>
        <v>Metropolitan Fire Authorities</v>
      </c>
      <c r="D7473" s="60" t="str">
        <f>VLOOKUP(B7473,lookup!A:D,4,FALSE)</f>
        <v>E31000040</v>
      </c>
      <c r="E7473" s="60" t="s">
        <v>176</v>
      </c>
      <c r="F7473" s="60" t="s">
        <v>150</v>
      </c>
      <c r="G7473" s="61">
        <v>56</v>
      </c>
      <c r="H7473" s="145"/>
      <c r="I7473" s="144">
        <v>56</v>
      </c>
      <c r="J7473" s="146">
        <f t="shared" si="93"/>
        <v>0</v>
      </c>
    </row>
    <row r="7474" spans="1:10" x14ac:dyDescent="0.3">
      <c r="A7474" s="60">
        <v>2013</v>
      </c>
      <c r="B7474" s="60" t="s">
        <v>54</v>
      </c>
      <c r="C7474" s="60" t="str">
        <f>VLOOKUP(B7474,lookup!A:C,3,FALSE)</f>
        <v>Non Metropolitan Fire Authorities</v>
      </c>
      <c r="D7474" s="60" t="str">
        <f>VLOOKUP(B7474,lookup!A:D,4,FALSE)</f>
        <v>E31000017</v>
      </c>
      <c r="E7474" s="60" t="s">
        <v>175</v>
      </c>
      <c r="F7474" s="60" t="s">
        <v>157</v>
      </c>
      <c r="G7474" s="61">
        <v>717</v>
      </c>
      <c r="H7474" s="145"/>
      <c r="I7474" s="144">
        <v>717</v>
      </c>
      <c r="J7474" s="146">
        <f t="shared" si="93"/>
        <v>0</v>
      </c>
    </row>
    <row r="7475" spans="1:10" x14ac:dyDescent="0.3">
      <c r="A7475" s="60">
        <v>2013</v>
      </c>
      <c r="B7475" s="60" t="s">
        <v>54</v>
      </c>
      <c r="C7475" s="60" t="str">
        <f>VLOOKUP(B7475,lookup!A:C,3,FALSE)</f>
        <v>Non Metropolitan Fire Authorities</v>
      </c>
      <c r="D7475" s="60" t="str">
        <f>VLOOKUP(B7475,lookup!A:D,4,FALSE)</f>
        <v>E31000017</v>
      </c>
      <c r="E7475" s="60" t="s">
        <v>177</v>
      </c>
      <c r="F7475" s="60" t="s">
        <v>157</v>
      </c>
      <c r="G7475" s="61">
        <v>5</v>
      </c>
      <c r="H7475" s="145"/>
      <c r="I7475" s="144">
        <v>5</v>
      </c>
      <c r="J7475" s="146">
        <f t="shared" si="93"/>
        <v>0</v>
      </c>
    </row>
    <row r="7476" spans="1:10" x14ac:dyDescent="0.3">
      <c r="A7476" s="60">
        <v>2013</v>
      </c>
      <c r="B7476" s="60" t="s">
        <v>54</v>
      </c>
      <c r="C7476" s="60" t="str">
        <f>VLOOKUP(B7476,lookup!A:C,3,FALSE)</f>
        <v>Non Metropolitan Fire Authorities</v>
      </c>
      <c r="D7476" s="60" t="str">
        <f>VLOOKUP(B7476,lookup!A:D,4,FALSE)</f>
        <v>E31000017</v>
      </c>
      <c r="E7476" s="60" t="s">
        <v>178</v>
      </c>
      <c r="F7476" s="60" t="s">
        <v>157</v>
      </c>
      <c r="G7476" s="61">
        <v>3</v>
      </c>
      <c r="H7476" s="145"/>
      <c r="I7476" s="144">
        <v>3</v>
      </c>
      <c r="J7476" s="146">
        <f t="shared" si="93"/>
        <v>0</v>
      </c>
    </row>
    <row r="7477" spans="1:10" x14ac:dyDescent="0.3">
      <c r="A7477" s="60">
        <v>2013</v>
      </c>
      <c r="B7477" s="60" t="s">
        <v>54</v>
      </c>
      <c r="C7477" s="60" t="str">
        <f>VLOOKUP(B7477,lookup!A:C,3,FALSE)</f>
        <v>Non Metropolitan Fire Authorities</v>
      </c>
      <c r="D7477" s="60" t="str">
        <f>VLOOKUP(B7477,lookup!A:D,4,FALSE)</f>
        <v>E31000017</v>
      </c>
      <c r="E7477" s="60" t="s">
        <v>179</v>
      </c>
      <c r="F7477" s="60" t="s">
        <v>157</v>
      </c>
      <c r="G7477" s="61">
        <v>0</v>
      </c>
      <c r="H7477" s="145"/>
      <c r="I7477" s="144">
        <v>0</v>
      </c>
      <c r="J7477" s="146">
        <f t="shared" si="93"/>
        <v>0</v>
      </c>
    </row>
    <row r="7478" spans="1:10" x14ac:dyDescent="0.3">
      <c r="A7478" s="60">
        <v>2013</v>
      </c>
      <c r="B7478" s="60" t="s">
        <v>54</v>
      </c>
      <c r="C7478" s="60" t="str">
        <f>VLOOKUP(B7478,lookup!A:C,3,FALSE)</f>
        <v>Non Metropolitan Fire Authorities</v>
      </c>
      <c r="D7478" s="60" t="str">
        <f>VLOOKUP(B7478,lookup!A:D,4,FALSE)</f>
        <v>E31000017</v>
      </c>
      <c r="E7478" s="32" t="s">
        <v>1087</v>
      </c>
      <c r="F7478" s="60" t="s">
        <v>157</v>
      </c>
      <c r="G7478" s="61">
        <v>0</v>
      </c>
      <c r="H7478" s="145"/>
      <c r="I7478" s="144">
        <v>0</v>
      </c>
      <c r="J7478" s="146">
        <f t="shared" si="93"/>
        <v>0</v>
      </c>
    </row>
    <row r="7479" spans="1:10" x14ac:dyDescent="0.3">
      <c r="A7479" s="60">
        <v>2013</v>
      </c>
      <c r="B7479" s="60" t="s">
        <v>54</v>
      </c>
      <c r="C7479" s="60" t="str">
        <f>VLOOKUP(B7479,lookup!A:C,3,FALSE)</f>
        <v>Non Metropolitan Fire Authorities</v>
      </c>
      <c r="D7479" s="60" t="str">
        <f>VLOOKUP(B7479,lookup!A:D,4,FALSE)</f>
        <v>E31000017</v>
      </c>
      <c r="E7479" s="60" t="s">
        <v>176</v>
      </c>
      <c r="F7479" s="60" t="s">
        <v>157</v>
      </c>
      <c r="G7479" s="61">
        <v>14</v>
      </c>
      <c r="H7479" s="145"/>
      <c r="I7479" s="144">
        <v>14</v>
      </c>
      <c r="J7479" s="146">
        <f t="shared" si="93"/>
        <v>0</v>
      </c>
    </row>
    <row r="7480" spans="1:10" x14ac:dyDescent="0.3">
      <c r="A7480" s="60">
        <v>2013</v>
      </c>
      <c r="B7480" s="60" t="s">
        <v>54</v>
      </c>
      <c r="C7480" s="60" t="str">
        <f>VLOOKUP(B7480,lookup!A:C,3,FALSE)</f>
        <v>Non Metropolitan Fire Authorities</v>
      </c>
      <c r="D7480" s="60" t="str">
        <f>VLOOKUP(B7480,lookup!A:D,4,FALSE)</f>
        <v>E31000017</v>
      </c>
      <c r="E7480" s="60" t="s">
        <v>175</v>
      </c>
      <c r="F7480" s="60" t="s">
        <v>158</v>
      </c>
      <c r="G7480" s="61">
        <v>700</v>
      </c>
      <c r="H7480" s="145"/>
      <c r="I7480" s="144">
        <v>700</v>
      </c>
      <c r="J7480" s="146">
        <f t="shared" si="93"/>
        <v>0</v>
      </c>
    </row>
    <row r="7481" spans="1:10" x14ac:dyDescent="0.3">
      <c r="A7481" s="60">
        <v>2013</v>
      </c>
      <c r="B7481" s="60" t="s">
        <v>54</v>
      </c>
      <c r="C7481" s="60" t="str">
        <f>VLOOKUP(B7481,lookup!A:C,3,FALSE)</f>
        <v>Non Metropolitan Fire Authorities</v>
      </c>
      <c r="D7481" s="60" t="str">
        <f>VLOOKUP(B7481,lookup!A:D,4,FALSE)</f>
        <v>E31000017</v>
      </c>
      <c r="E7481" s="60" t="s">
        <v>177</v>
      </c>
      <c r="F7481" s="60" t="s">
        <v>158</v>
      </c>
      <c r="G7481" s="61">
        <v>1</v>
      </c>
      <c r="H7481" s="145"/>
      <c r="I7481" s="144">
        <v>1</v>
      </c>
      <c r="J7481" s="146">
        <f t="shared" si="93"/>
        <v>0</v>
      </c>
    </row>
    <row r="7482" spans="1:10" x14ac:dyDescent="0.3">
      <c r="A7482" s="60">
        <v>2013</v>
      </c>
      <c r="B7482" s="60" t="s">
        <v>54</v>
      </c>
      <c r="C7482" s="60" t="str">
        <f>VLOOKUP(B7482,lookup!A:C,3,FALSE)</f>
        <v>Non Metropolitan Fire Authorities</v>
      </c>
      <c r="D7482" s="60" t="str">
        <f>VLOOKUP(B7482,lookup!A:D,4,FALSE)</f>
        <v>E31000017</v>
      </c>
      <c r="E7482" s="60" t="s">
        <v>178</v>
      </c>
      <c r="F7482" s="60" t="s">
        <v>158</v>
      </c>
      <c r="G7482" s="61">
        <v>0</v>
      </c>
      <c r="H7482" s="145"/>
      <c r="I7482" s="144">
        <v>0</v>
      </c>
      <c r="J7482" s="146">
        <f t="shared" si="93"/>
        <v>0</v>
      </c>
    </row>
    <row r="7483" spans="1:10" x14ac:dyDescent="0.3">
      <c r="A7483" s="60">
        <v>2013</v>
      </c>
      <c r="B7483" s="60" t="s">
        <v>54</v>
      </c>
      <c r="C7483" s="60" t="str">
        <f>VLOOKUP(B7483,lookup!A:C,3,FALSE)</f>
        <v>Non Metropolitan Fire Authorities</v>
      </c>
      <c r="D7483" s="60" t="str">
        <f>VLOOKUP(B7483,lookup!A:D,4,FALSE)</f>
        <v>E31000017</v>
      </c>
      <c r="E7483" s="60" t="s">
        <v>179</v>
      </c>
      <c r="F7483" s="60" t="s">
        <v>158</v>
      </c>
      <c r="G7483" s="61">
        <v>0</v>
      </c>
      <c r="H7483" s="145"/>
      <c r="I7483" s="144">
        <v>0</v>
      </c>
      <c r="J7483" s="146">
        <f t="shared" si="93"/>
        <v>0</v>
      </c>
    </row>
    <row r="7484" spans="1:10" x14ac:dyDescent="0.3">
      <c r="A7484" s="60">
        <v>2013</v>
      </c>
      <c r="B7484" s="60" t="s">
        <v>54</v>
      </c>
      <c r="C7484" s="60" t="str">
        <f>VLOOKUP(B7484,lookup!A:C,3,FALSE)</f>
        <v>Non Metropolitan Fire Authorities</v>
      </c>
      <c r="D7484" s="60" t="str">
        <f>VLOOKUP(B7484,lookup!A:D,4,FALSE)</f>
        <v>E31000017</v>
      </c>
      <c r="E7484" s="32" t="s">
        <v>1087</v>
      </c>
      <c r="F7484" s="60" t="s">
        <v>158</v>
      </c>
      <c r="G7484" s="61">
        <v>1</v>
      </c>
      <c r="H7484" s="145"/>
      <c r="I7484" s="144">
        <v>1</v>
      </c>
      <c r="J7484" s="146">
        <f t="shared" si="93"/>
        <v>0</v>
      </c>
    </row>
    <row r="7485" spans="1:10" x14ac:dyDescent="0.3">
      <c r="A7485" s="60">
        <v>2013</v>
      </c>
      <c r="B7485" s="60" t="s">
        <v>54</v>
      </c>
      <c r="C7485" s="60" t="str">
        <f>VLOOKUP(B7485,lookup!A:C,3,FALSE)</f>
        <v>Non Metropolitan Fire Authorities</v>
      </c>
      <c r="D7485" s="60" t="str">
        <f>VLOOKUP(B7485,lookup!A:D,4,FALSE)</f>
        <v>E31000017</v>
      </c>
      <c r="E7485" s="60" t="s">
        <v>176</v>
      </c>
      <c r="F7485" s="60" t="s">
        <v>158</v>
      </c>
      <c r="G7485" s="61">
        <v>71</v>
      </c>
      <c r="H7485" s="145"/>
      <c r="I7485" s="144">
        <v>71</v>
      </c>
      <c r="J7485" s="146">
        <f t="shared" si="93"/>
        <v>0</v>
      </c>
    </row>
    <row r="7486" spans="1:10" x14ac:dyDescent="0.3">
      <c r="A7486" s="60">
        <v>2013</v>
      </c>
      <c r="B7486" s="60" t="s">
        <v>54</v>
      </c>
      <c r="C7486" s="60" t="str">
        <f>VLOOKUP(B7486,lookup!A:C,3,FALSE)</f>
        <v>Non Metropolitan Fire Authorities</v>
      </c>
      <c r="D7486" s="60" t="str">
        <f>VLOOKUP(B7486,lookup!A:D,4,FALSE)</f>
        <v>E31000017</v>
      </c>
      <c r="E7486" s="60" t="s">
        <v>175</v>
      </c>
      <c r="F7486" s="60" t="s">
        <v>149</v>
      </c>
      <c r="G7486" s="61">
        <v>41</v>
      </c>
      <c r="H7486" s="145"/>
      <c r="I7486" s="144">
        <v>41</v>
      </c>
      <c r="J7486" s="146">
        <f t="shared" si="93"/>
        <v>0</v>
      </c>
    </row>
    <row r="7487" spans="1:10" x14ac:dyDescent="0.3">
      <c r="A7487" s="60">
        <v>2013</v>
      </c>
      <c r="B7487" s="60" t="s">
        <v>54</v>
      </c>
      <c r="C7487" s="60" t="str">
        <f>VLOOKUP(B7487,lookup!A:C,3,FALSE)</f>
        <v>Non Metropolitan Fire Authorities</v>
      </c>
      <c r="D7487" s="60" t="str">
        <f>VLOOKUP(B7487,lookup!A:D,4,FALSE)</f>
        <v>E31000017</v>
      </c>
      <c r="E7487" s="60" t="s">
        <v>177</v>
      </c>
      <c r="F7487" s="60" t="s">
        <v>149</v>
      </c>
      <c r="G7487" s="61">
        <v>0</v>
      </c>
      <c r="H7487" s="145"/>
      <c r="I7487" s="144">
        <v>0</v>
      </c>
      <c r="J7487" s="146">
        <f t="shared" si="93"/>
        <v>0</v>
      </c>
    </row>
    <row r="7488" spans="1:10" x14ac:dyDescent="0.3">
      <c r="A7488" s="60">
        <v>2013</v>
      </c>
      <c r="B7488" s="60" t="s">
        <v>54</v>
      </c>
      <c r="C7488" s="60" t="str">
        <f>VLOOKUP(B7488,lookup!A:C,3,FALSE)</f>
        <v>Non Metropolitan Fire Authorities</v>
      </c>
      <c r="D7488" s="60" t="str">
        <f>VLOOKUP(B7488,lookup!A:D,4,FALSE)</f>
        <v>E31000017</v>
      </c>
      <c r="E7488" s="60" t="s">
        <v>178</v>
      </c>
      <c r="F7488" s="60" t="s">
        <v>149</v>
      </c>
      <c r="G7488" s="61">
        <v>0</v>
      </c>
      <c r="H7488" s="145"/>
      <c r="I7488" s="144">
        <v>0</v>
      </c>
      <c r="J7488" s="146">
        <f t="shared" si="93"/>
        <v>0</v>
      </c>
    </row>
    <row r="7489" spans="1:10" x14ac:dyDescent="0.3">
      <c r="A7489" s="60">
        <v>2013</v>
      </c>
      <c r="B7489" s="60" t="s">
        <v>54</v>
      </c>
      <c r="C7489" s="60" t="str">
        <f>VLOOKUP(B7489,lookup!A:C,3,FALSE)</f>
        <v>Non Metropolitan Fire Authorities</v>
      </c>
      <c r="D7489" s="60" t="str">
        <f>VLOOKUP(B7489,lookup!A:D,4,FALSE)</f>
        <v>E31000017</v>
      </c>
      <c r="E7489" s="60" t="s">
        <v>179</v>
      </c>
      <c r="F7489" s="60" t="s">
        <v>149</v>
      </c>
      <c r="G7489" s="61">
        <v>0</v>
      </c>
      <c r="H7489" s="145"/>
      <c r="I7489" s="144">
        <v>0</v>
      </c>
      <c r="J7489" s="146">
        <f t="shared" si="93"/>
        <v>0</v>
      </c>
    </row>
    <row r="7490" spans="1:10" x14ac:dyDescent="0.3">
      <c r="A7490" s="60">
        <v>2013</v>
      </c>
      <c r="B7490" s="60" t="s">
        <v>54</v>
      </c>
      <c r="C7490" s="60" t="str">
        <f>VLOOKUP(B7490,lookup!A:C,3,FALSE)</f>
        <v>Non Metropolitan Fire Authorities</v>
      </c>
      <c r="D7490" s="60" t="str">
        <f>VLOOKUP(B7490,lookup!A:D,4,FALSE)</f>
        <v>E31000017</v>
      </c>
      <c r="E7490" s="32" t="s">
        <v>1087</v>
      </c>
      <c r="F7490" s="60" t="s">
        <v>149</v>
      </c>
      <c r="G7490" s="61">
        <v>0</v>
      </c>
      <c r="H7490" s="145"/>
      <c r="I7490" s="144">
        <v>0</v>
      </c>
      <c r="J7490" s="146">
        <f t="shared" si="93"/>
        <v>0</v>
      </c>
    </row>
    <row r="7491" spans="1:10" x14ac:dyDescent="0.3">
      <c r="A7491" s="60">
        <v>2013</v>
      </c>
      <c r="B7491" s="60" t="s">
        <v>54</v>
      </c>
      <c r="C7491" s="60" t="str">
        <f>VLOOKUP(B7491,lookup!A:C,3,FALSE)</f>
        <v>Non Metropolitan Fire Authorities</v>
      </c>
      <c r="D7491" s="60" t="str">
        <f>VLOOKUP(B7491,lookup!A:D,4,FALSE)</f>
        <v>E31000017</v>
      </c>
      <c r="E7491" s="60" t="s">
        <v>176</v>
      </c>
      <c r="F7491" s="60" t="s">
        <v>149</v>
      </c>
      <c r="G7491" s="61">
        <v>0</v>
      </c>
      <c r="H7491" s="145"/>
      <c r="I7491" s="144">
        <v>0</v>
      </c>
      <c r="J7491" s="146">
        <f t="shared" ref="J7491:J7554" si="94">G7491-I7491</f>
        <v>0</v>
      </c>
    </row>
    <row r="7492" spans="1:10" x14ac:dyDescent="0.3">
      <c r="A7492" s="60">
        <v>2013</v>
      </c>
      <c r="B7492" s="60" t="s">
        <v>54</v>
      </c>
      <c r="C7492" s="60" t="str">
        <f>VLOOKUP(B7492,lookup!A:C,3,FALSE)</f>
        <v>Non Metropolitan Fire Authorities</v>
      </c>
      <c r="D7492" s="60" t="str">
        <f>VLOOKUP(B7492,lookup!A:D,4,FALSE)</f>
        <v>E31000017</v>
      </c>
      <c r="E7492" s="60" t="s">
        <v>175</v>
      </c>
      <c r="F7492" s="60" t="s">
        <v>150</v>
      </c>
      <c r="G7492" s="61">
        <v>285</v>
      </c>
      <c r="H7492" s="145"/>
      <c r="I7492" s="144">
        <v>285</v>
      </c>
      <c r="J7492" s="146">
        <f t="shared" si="94"/>
        <v>0</v>
      </c>
    </row>
    <row r="7493" spans="1:10" x14ac:dyDescent="0.3">
      <c r="A7493" s="60">
        <v>2013</v>
      </c>
      <c r="B7493" s="60" t="s">
        <v>54</v>
      </c>
      <c r="C7493" s="60" t="str">
        <f>VLOOKUP(B7493,lookup!A:C,3,FALSE)</f>
        <v>Non Metropolitan Fire Authorities</v>
      </c>
      <c r="D7493" s="60" t="str">
        <f>VLOOKUP(B7493,lookup!A:D,4,FALSE)</f>
        <v>E31000017</v>
      </c>
      <c r="E7493" s="60" t="s">
        <v>177</v>
      </c>
      <c r="F7493" s="60" t="s">
        <v>150</v>
      </c>
      <c r="G7493" s="61">
        <v>1</v>
      </c>
      <c r="H7493" s="145"/>
      <c r="I7493" s="144">
        <v>1</v>
      </c>
      <c r="J7493" s="146">
        <f t="shared" si="94"/>
        <v>0</v>
      </c>
    </row>
    <row r="7494" spans="1:10" x14ac:dyDescent="0.3">
      <c r="A7494" s="60">
        <v>2013</v>
      </c>
      <c r="B7494" s="60" t="s">
        <v>54</v>
      </c>
      <c r="C7494" s="60" t="str">
        <f>VLOOKUP(B7494,lookup!A:C,3,FALSE)</f>
        <v>Non Metropolitan Fire Authorities</v>
      </c>
      <c r="D7494" s="60" t="str">
        <f>VLOOKUP(B7494,lookup!A:D,4,FALSE)</f>
        <v>E31000017</v>
      </c>
      <c r="E7494" s="60" t="s">
        <v>178</v>
      </c>
      <c r="F7494" s="60" t="s">
        <v>150</v>
      </c>
      <c r="G7494" s="61">
        <v>5</v>
      </c>
      <c r="H7494" s="145"/>
      <c r="I7494" s="144">
        <v>5</v>
      </c>
      <c r="J7494" s="146">
        <f t="shared" si="94"/>
        <v>0</v>
      </c>
    </row>
    <row r="7495" spans="1:10" x14ac:dyDescent="0.3">
      <c r="A7495" s="60">
        <v>2013</v>
      </c>
      <c r="B7495" s="60" t="s">
        <v>54</v>
      </c>
      <c r="C7495" s="60" t="str">
        <f>VLOOKUP(B7495,lookup!A:C,3,FALSE)</f>
        <v>Non Metropolitan Fire Authorities</v>
      </c>
      <c r="D7495" s="60" t="str">
        <f>VLOOKUP(B7495,lookup!A:D,4,FALSE)</f>
        <v>E31000017</v>
      </c>
      <c r="E7495" s="60" t="s">
        <v>179</v>
      </c>
      <c r="F7495" s="60" t="s">
        <v>150</v>
      </c>
      <c r="G7495" s="61">
        <v>0</v>
      </c>
      <c r="H7495" s="145"/>
      <c r="I7495" s="144">
        <v>0</v>
      </c>
      <c r="J7495" s="146">
        <f t="shared" si="94"/>
        <v>0</v>
      </c>
    </row>
    <row r="7496" spans="1:10" x14ac:dyDescent="0.3">
      <c r="A7496" s="60">
        <v>2013</v>
      </c>
      <c r="B7496" s="60" t="s">
        <v>54</v>
      </c>
      <c r="C7496" s="60" t="str">
        <f>VLOOKUP(B7496,lookup!A:C,3,FALSE)</f>
        <v>Non Metropolitan Fire Authorities</v>
      </c>
      <c r="D7496" s="60" t="str">
        <f>VLOOKUP(B7496,lookup!A:D,4,FALSE)</f>
        <v>E31000017</v>
      </c>
      <c r="E7496" s="32" t="s">
        <v>1087</v>
      </c>
      <c r="F7496" s="60" t="s">
        <v>150</v>
      </c>
      <c r="G7496" s="61">
        <v>1</v>
      </c>
      <c r="H7496" s="145"/>
      <c r="I7496" s="144">
        <v>1</v>
      </c>
      <c r="J7496" s="146">
        <f t="shared" si="94"/>
        <v>0</v>
      </c>
    </row>
    <row r="7497" spans="1:10" x14ac:dyDescent="0.3">
      <c r="A7497" s="60">
        <v>2013</v>
      </c>
      <c r="B7497" s="60" t="s">
        <v>54</v>
      </c>
      <c r="C7497" s="60" t="str">
        <f>VLOOKUP(B7497,lookup!A:C,3,FALSE)</f>
        <v>Non Metropolitan Fire Authorities</v>
      </c>
      <c r="D7497" s="60" t="str">
        <f>VLOOKUP(B7497,lookup!A:D,4,FALSE)</f>
        <v>E31000017</v>
      </c>
      <c r="E7497" s="60" t="s">
        <v>176</v>
      </c>
      <c r="F7497" s="60" t="s">
        <v>150</v>
      </c>
      <c r="G7497" s="61">
        <v>36</v>
      </c>
      <c r="H7497" s="145"/>
      <c r="I7497" s="144">
        <v>36</v>
      </c>
      <c r="J7497" s="146">
        <f t="shared" si="94"/>
        <v>0</v>
      </c>
    </row>
    <row r="7498" spans="1:10" x14ac:dyDescent="0.3">
      <c r="A7498" s="60">
        <v>2013</v>
      </c>
      <c r="B7498" s="60" t="s">
        <v>57</v>
      </c>
      <c r="C7498" s="60" t="str">
        <f>VLOOKUP(B7498,lookup!A:C,3,FALSE)</f>
        <v>Non Metropolitan Fire Authorities</v>
      </c>
      <c r="D7498" s="60" t="str">
        <f>VLOOKUP(B7498,lookup!A:D,4,FALSE)</f>
        <v>E31000018</v>
      </c>
      <c r="E7498" s="60" t="s">
        <v>175</v>
      </c>
      <c r="F7498" s="60" t="s">
        <v>157</v>
      </c>
      <c r="G7498" s="61">
        <v>308</v>
      </c>
      <c r="H7498" s="145"/>
      <c r="I7498" s="144">
        <v>308</v>
      </c>
      <c r="J7498" s="146">
        <f t="shared" si="94"/>
        <v>0</v>
      </c>
    </row>
    <row r="7499" spans="1:10" x14ac:dyDescent="0.3">
      <c r="A7499" s="60">
        <v>2013</v>
      </c>
      <c r="B7499" s="60" t="s">
        <v>57</v>
      </c>
      <c r="C7499" s="60" t="str">
        <f>VLOOKUP(B7499,lookup!A:C,3,FALSE)</f>
        <v>Non Metropolitan Fire Authorities</v>
      </c>
      <c r="D7499" s="60" t="str">
        <f>VLOOKUP(B7499,lookup!A:D,4,FALSE)</f>
        <v>E31000018</v>
      </c>
      <c r="E7499" s="60" t="s">
        <v>177</v>
      </c>
      <c r="F7499" s="60" t="s">
        <v>157</v>
      </c>
      <c r="G7499" s="61">
        <v>1</v>
      </c>
      <c r="H7499" s="145"/>
      <c r="I7499" s="144">
        <v>1</v>
      </c>
      <c r="J7499" s="146">
        <f t="shared" si="94"/>
        <v>0</v>
      </c>
    </row>
    <row r="7500" spans="1:10" x14ac:dyDescent="0.3">
      <c r="A7500" s="60">
        <v>2013</v>
      </c>
      <c r="B7500" s="60" t="s">
        <v>57</v>
      </c>
      <c r="C7500" s="60" t="str">
        <f>VLOOKUP(B7500,lookup!A:C,3,FALSE)</f>
        <v>Non Metropolitan Fire Authorities</v>
      </c>
      <c r="D7500" s="60" t="str">
        <f>VLOOKUP(B7500,lookup!A:D,4,FALSE)</f>
        <v>E31000018</v>
      </c>
      <c r="E7500" s="60" t="s">
        <v>178</v>
      </c>
      <c r="F7500" s="60" t="s">
        <v>157</v>
      </c>
      <c r="G7500" s="61">
        <v>0</v>
      </c>
      <c r="H7500" s="145"/>
      <c r="I7500" s="144">
        <v>0</v>
      </c>
      <c r="J7500" s="146">
        <f t="shared" si="94"/>
        <v>0</v>
      </c>
    </row>
    <row r="7501" spans="1:10" x14ac:dyDescent="0.3">
      <c r="A7501" s="60">
        <v>2013</v>
      </c>
      <c r="B7501" s="60" t="s">
        <v>57</v>
      </c>
      <c r="C7501" s="60" t="str">
        <f>VLOOKUP(B7501,lookup!A:C,3,FALSE)</f>
        <v>Non Metropolitan Fire Authorities</v>
      </c>
      <c r="D7501" s="60" t="str">
        <f>VLOOKUP(B7501,lookup!A:D,4,FALSE)</f>
        <v>E31000018</v>
      </c>
      <c r="E7501" s="60" t="s">
        <v>179</v>
      </c>
      <c r="F7501" s="60" t="s">
        <v>157</v>
      </c>
      <c r="G7501" s="61">
        <v>1</v>
      </c>
      <c r="H7501" s="145"/>
      <c r="I7501" s="144">
        <v>1</v>
      </c>
      <c r="J7501" s="146">
        <f t="shared" si="94"/>
        <v>0</v>
      </c>
    </row>
    <row r="7502" spans="1:10" x14ac:dyDescent="0.3">
      <c r="A7502" s="60">
        <v>2013</v>
      </c>
      <c r="B7502" s="60" t="s">
        <v>57</v>
      </c>
      <c r="C7502" s="60" t="str">
        <f>VLOOKUP(B7502,lookup!A:C,3,FALSE)</f>
        <v>Non Metropolitan Fire Authorities</v>
      </c>
      <c r="D7502" s="60" t="str">
        <f>VLOOKUP(B7502,lookup!A:D,4,FALSE)</f>
        <v>E31000018</v>
      </c>
      <c r="E7502" s="32" t="s">
        <v>1087</v>
      </c>
      <c r="F7502" s="60" t="s">
        <v>157</v>
      </c>
      <c r="G7502" s="61">
        <v>0</v>
      </c>
      <c r="H7502" s="145"/>
      <c r="I7502" s="144">
        <v>0</v>
      </c>
      <c r="J7502" s="146">
        <f t="shared" si="94"/>
        <v>0</v>
      </c>
    </row>
    <row r="7503" spans="1:10" x14ac:dyDescent="0.3">
      <c r="A7503" s="60">
        <v>2013</v>
      </c>
      <c r="B7503" s="60" t="s">
        <v>57</v>
      </c>
      <c r="C7503" s="60" t="str">
        <f>VLOOKUP(B7503,lookup!A:C,3,FALSE)</f>
        <v>Non Metropolitan Fire Authorities</v>
      </c>
      <c r="D7503" s="60" t="str">
        <f>VLOOKUP(B7503,lookup!A:D,4,FALSE)</f>
        <v>E31000018</v>
      </c>
      <c r="E7503" s="60" t="s">
        <v>176</v>
      </c>
      <c r="F7503" s="60" t="s">
        <v>157</v>
      </c>
      <c r="G7503" s="61">
        <v>3</v>
      </c>
      <c r="H7503" s="145"/>
      <c r="I7503" s="144">
        <v>3</v>
      </c>
      <c r="J7503" s="146">
        <f t="shared" si="94"/>
        <v>0</v>
      </c>
    </row>
    <row r="7504" spans="1:10" x14ac:dyDescent="0.3">
      <c r="A7504" s="60">
        <v>2013</v>
      </c>
      <c r="B7504" s="60" t="s">
        <v>57</v>
      </c>
      <c r="C7504" s="60" t="str">
        <f>VLOOKUP(B7504,lookup!A:C,3,FALSE)</f>
        <v>Non Metropolitan Fire Authorities</v>
      </c>
      <c r="D7504" s="60" t="str">
        <f>VLOOKUP(B7504,lookup!A:D,4,FALSE)</f>
        <v>E31000018</v>
      </c>
      <c r="E7504" s="60" t="s">
        <v>175</v>
      </c>
      <c r="F7504" s="60" t="s">
        <v>158</v>
      </c>
      <c r="G7504" s="61">
        <v>378</v>
      </c>
      <c r="H7504" s="145"/>
      <c r="I7504" s="144">
        <v>378</v>
      </c>
      <c r="J7504" s="146">
        <f t="shared" si="94"/>
        <v>0</v>
      </c>
    </row>
    <row r="7505" spans="1:10" x14ac:dyDescent="0.3">
      <c r="A7505" s="60">
        <v>2013</v>
      </c>
      <c r="B7505" s="60" t="s">
        <v>57</v>
      </c>
      <c r="C7505" s="60" t="str">
        <f>VLOOKUP(B7505,lookup!A:C,3,FALSE)</f>
        <v>Non Metropolitan Fire Authorities</v>
      </c>
      <c r="D7505" s="60" t="str">
        <f>VLOOKUP(B7505,lookup!A:D,4,FALSE)</f>
        <v>E31000018</v>
      </c>
      <c r="E7505" s="60" t="s">
        <v>177</v>
      </c>
      <c r="F7505" s="60" t="s">
        <v>158</v>
      </c>
      <c r="G7505" s="61">
        <v>5</v>
      </c>
      <c r="H7505" s="145"/>
      <c r="I7505" s="144">
        <v>5</v>
      </c>
      <c r="J7505" s="146">
        <f t="shared" si="94"/>
        <v>0</v>
      </c>
    </row>
    <row r="7506" spans="1:10" x14ac:dyDescent="0.3">
      <c r="A7506" s="60">
        <v>2013</v>
      </c>
      <c r="B7506" s="60" t="s">
        <v>57</v>
      </c>
      <c r="C7506" s="60" t="str">
        <f>VLOOKUP(B7506,lookup!A:C,3,FALSE)</f>
        <v>Non Metropolitan Fire Authorities</v>
      </c>
      <c r="D7506" s="60" t="str">
        <f>VLOOKUP(B7506,lookup!A:D,4,FALSE)</f>
        <v>E31000018</v>
      </c>
      <c r="E7506" s="60" t="s">
        <v>178</v>
      </c>
      <c r="F7506" s="60" t="s">
        <v>158</v>
      </c>
      <c r="G7506" s="61">
        <v>0</v>
      </c>
      <c r="H7506" s="145"/>
      <c r="I7506" s="144">
        <v>0</v>
      </c>
      <c r="J7506" s="146">
        <f t="shared" si="94"/>
        <v>0</v>
      </c>
    </row>
    <row r="7507" spans="1:10" x14ac:dyDescent="0.3">
      <c r="A7507" s="60">
        <v>2013</v>
      </c>
      <c r="B7507" s="60" t="s">
        <v>57</v>
      </c>
      <c r="C7507" s="60" t="str">
        <f>VLOOKUP(B7507,lookup!A:C,3,FALSE)</f>
        <v>Non Metropolitan Fire Authorities</v>
      </c>
      <c r="D7507" s="60" t="str">
        <f>VLOOKUP(B7507,lookup!A:D,4,FALSE)</f>
        <v>E31000018</v>
      </c>
      <c r="E7507" s="60" t="s">
        <v>179</v>
      </c>
      <c r="F7507" s="60" t="s">
        <v>158</v>
      </c>
      <c r="G7507" s="61">
        <v>1</v>
      </c>
      <c r="H7507" s="145"/>
      <c r="I7507" s="144">
        <v>1</v>
      </c>
      <c r="J7507" s="146">
        <f t="shared" si="94"/>
        <v>0</v>
      </c>
    </row>
    <row r="7508" spans="1:10" x14ac:dyDescent="0.3">
      <c r="A7508" s="60">
        <v>2013</v>
      </c>
      <c r="B7508" s="60" t="s">
        <v>57</v>
      </c>
      <c r="C7508" s="60" t="str">
        <f>VLOOKUP(B7508,lookup!A:C,3,FALSE)</f>
        <v>Non Metropolitan Fire Authorities</v>
      </c>
      <c r="D7508" s="60" t="str">
        <f>VLOOKUP(B7508,lookup!A:D,4,FALSE)</f>
        <v>E31000018</v>
      </c>
      <c r="E7508" s="32" t="s">
        <v>1087</v>
      </c>
      <c r="F7508" s="60" t="s">
        <v>158</v>
      </c>
      <c r="G7508" s="61">
        <v>1</v>
      </c>
      <c r="H7508" s="145"/>
      <c r="I7508" s="144">
        <v>1</v>
      </c>
      <c r="J7508" s="146">
        <f t="shared" si="94"/>
        <v>0</v>
      </c>
    </row>
    <row r="7509" spans="1:10" x14ac:dyDescent="0.3">
      <c r="A7509" s="60">
        <v>2013</v>
      </c>
      <c r="B7509" s="60" t="s">
        <v>57</v>
      </c>
      <c r="C7509" s="60" t="str">
        <f>VLOOKUP(B7509,lookup!A:C,3,FALSE)</f>
        <v>Non Metropolitan Fire Authorities</v>
      </c>
      <c r="D7509" s="60" t="str">
        <f>VLOOKUP(B7509,lookup!A:D,4,FALSE)</f>
        <v>E31000018</v>
      </c>
      <c r="E7509" s="60" t="s">
        <v>176</v>
      </c>
      <c r="F7509" s="60" t="s">
        <v>158</v>
      </c>
      <c r="G7509" s="61">
        <v>1</v>
      </c>
      <c r="H7509" s="145"/>
      <c r="I7509" s="144">
        <v>1</v>
      </c>
      <c r="J7509" s="146">
        <f t="shared" si="94"/>
        <v>0</v>
      </c>
    </row>
    <row r="7510" spans="1:10" x14ac:dyDescent="0.3">
      <c r="A7510" s="60">
        <v>2013</v>
      </c>
      <c r="B7510" s="60" t="s">
        <v>57</v>
      </c>
      <c r="C7510" s="60" t="str">
        <f>VLOOKUP(B7510,lookup!A:C,3,FALSE)</f>
        <v>Non Metropolitan Fire Authorities</v>
      </c>
      <c r="D7510" s="60" t="str">
        <f>VLOOKUP(B7510,lookup!A:D,4,FALSE)</f>
        <v>E31000018</v>
      </c>
      <c r="E7510" s="60" t="s">
        <v>175</v>
      </c>
      <c r="F7510" s="60" t="s">
        <v>149</v>
      </c>
      <c r="G7510" s="61">
        <v>24</v>
      </c>
      <c r="H7510" s="145"/>
      <c r="I7510" s="144">
        <v>24</v>
      </c>
      <c r="J7510" s="146">
        <f t="shared" si="94"/>
        <v>0</v>
      </c>
    </row>
    <row r="7511" spans="1:10" x14ac:dyDescent="0.3">
      <c r="A7511" s="60">
        <v>2013</v>
      </c>
      <c r="B7511" s="60" t="s">
        <v>57</v>
      </c>
      <c r="C7511" s="60" t="str">
        <f>VLOOKUP(B7511,lookup!A:C,3,FALSE)</f>
        <v>Non Metropolitan Fire Authorities</v>
      </c>
      <c r="D7511" s="60" t="str">
        <f>VLOOKUP(B7511,lookup!A:D,4,FALSE)</f>
        <v>E31000018</v>
      </c>
      <c r="E7511" s="60" t="s">
        <v>177</v>
      </c>
      <c r="F7511" s="60" t="s">
        <v>149</v>
      </c>
      <c r="G7511" s="61">
        <v>0</v>
      </c>
      <c r="H7511" s="145"/>
      <c r="I7511" s="144">
        <v>0</v>
      </c>
      <c r="J7511" s="146">
        <f t="shared" si="94"/>
        <v>0</v>
      </c>
    </row>
    <row r="7512" spans="1:10" x14ac:dyDescent="0.3">
      <c r="A7512" s="60">
        <v>2013</v>
      </c>
      <c r="B7512" s="60" t="s">
        <v>57</v>
      </c>
      <c r="C7512" s="60" t="str">
        <f>VLOOKUP(B7512,lookup!A:C,3,FALSE)</f>
        <v>Non Metropolitan Fire Authorities</v>
      </c>
      <c r="D7512" s="60" t="str">
        <f>VLOOKUP(B7512,lookup!A:D,4,FALSE)</f>
        <v>E31000018</v>
      </c>
      <c r="E7512" s="60" t="s">
        <v>178</v>
      </c>
      <c r="F7512" s="60" t="s">
        <v>149</v>
      </c>
      <c r="G7512" s="61">
        <v>0</v>
      </c>
      <c r="H7512" s="145"/>
      <c r="I7512" s="144">
        <v>0</v>
      </c>
      <c r="J7512" s="146">
        <f t="shared" si="94"/>
        <v>0</v>
      </c>
    </row>
    <row r="7513" spans="1:10" x14ac:dyDescent="0.3">
      <c r="A7513" s="60">
        <v>2013</v>
      </c>
      <c r="B7513" s="60" t="s">
        <v>57</v>
      </c>
      <c r="C7513" s="60" t="str">
        <f>VLOOKUP(B7513,lookup!A:C,3,FALSE)</f>
        <v>Non Metropolitan Fire Authorities</v>
      </c>
      <c r="D7513" s="60" t="str">
        <f>VLOOKUP(B7513,lookup!A:D,4,FALSE)</f>
        <v>E31000018</v>
      </c>
      <c r="E7513" s="60" t="s">
        <v>179</v>
      </c>
      <c r="F7513" s="60" t="s">
        <v>149</v>
      </c>
      <c r="G7513" s="61">
        <v>0</v>
      </c>
      <c r="H7513" s="145"/>
      <c r="I7513" s="144">
        <v>0</v>
      </c>
      <c r="J7513" s="146">
        <f t="shared" si="94"/>
        <v>0</v>
      </c>
    </row>
    <row r="7514" spans="1:10" x14ac:dyDescent="0.3">
      <c r="A7514" s="60">
        <v>2013</v>
      </c>
      <c r="B7514" s="60" t="s">
        <v>57</v>
      </c>
      <c r="C7514" s="60" t="str">
        <f>VLOOKUP(B7514,lookup!A:C,3,FALSE)</f>
        <v>Non Metropolitan Fire Authorities</v>
      </c>
      <c r="D7514" s="60" t="str">
        <f>VLOOKUP(B7514,lookup!A:D,4,FALSE)</f>
        <v>E31000018</v>
      </c>
      <c r="E7514" s="32" t="s">
        <v>1087</v>
      </c>
      <c r="F7514" s="60" t="s">
        <v>149</v>
      </c>
      <c r="G7514" s="61">
        <v>0</v>
      </c>
      <c r="H7514" s="145"/>
      <c r="I7514" s="144">
        <v>0</v>
      </c>
      <c r="J7514" s="146">
        <f t="shared" si="94"/>
        <v>0</v>
      </c>
    </row>
    <row r="7515" spans="1:10" x14ac:dyDescent="0.3">
      <c r="A7515" s="60">
        <v>2013</v>
      </c>
      <c r="B7515" s="60" t="s">
        <v>57</v>
      </c>
      <c r="C7515" s="60" t="str">
        <f>VLOOKUP(B7515,lookup!A:C,3,FALSE)</f>
        <v>Non Metropolitan Fire Authorities</v>
      </c>
      <c r="D7515" s="60" t="str">
        <f>VLOOKUP(B7515,lookup!A:D,4,FALSE)</f>
        <v>E31000018</v>
      </c>
      <c r="E7515" s="60" t="s">
        <v>176</v>
      </c>
      <c r="F7515" s="60" t="s">
        <v>149</v>
      </c>
      <c r="G7515" s="61">
        <v>0</v>
      </c>
      <c r="H7515" s="145"/>
      <c r="I7515" s="144">
        <v>0</v>
      </c>
      <c r="J7515" s="146">
        <f t="shared" si="94"/>
        <v>0</v>
      </c>
    </row>
    <row r="7516" spans="1:10" x14ac:dyDescent="0.3">
      <c r="A7516" s="60">
        <v>2013</v>
      </c>
      <c r="B7516" s="60" t="s">
        <v>57</v>
      </c>
      <c r="C7516" s="60" t="str">
        <f>VLOOKUP(B7516,lookup!A:C,3,FALSE)</f>
        <v>Non Metropolitan Fire Authorities</v>
      </c>
      <c r="D7516" s="60" t="str">
        <f>VLOOKUP(B7516,lookup!A:D,4,FALSE)</f>
        <v>E31000018</v>
      </c>
      <c r="E7516" s="60" t="s">
        <v>175</v>
      </c>
      <c r="F7516" s="60" t="s">
        <v>150</v>
      </c>
      <c r="G7516" s="61">
        <v>127</v>
      </c>
      <c r="H7516" s="145"/>
      <c r="I7516" s="144">
        <v>127</v>
      </c>
      <c r="J7516" s="146">
        <f t="shared" si="94"/>
        <v>0</v>
      </c>
    </row>
    <row r="7517" spans="1:10" x14ac:dyDescent="0.3">
      <c r="A7517" s="60">
        <v>2013</v>
      </c>
      <c r="B7517" s="60" t="s">
        <v>57</v>
      </c>
      <c r="C7517" s="60" t="str">
        <f>VLOOKUP(B7517,lookup!A:C,3,FALSE)</f>
        <v>Non Metropolitan Fire Authorities</v>
      </c>
      <c r="D7517" s="60" t="str">
        <f>VLOOKUP(B7517,lookup!A:D,4,FALSE)</f>
        <v>E31000018</v>
      </c>
      <c r="E7517" s="60" t="s">
        <v>177</v>
      </c>
      <c r="F7517" s="60" t="s">
        <v>150</v>
      </c>
      <c r="G7517" s="61">
        <v>2</v>
      </c>
      <c r="H7517" s="145"/>
      <c r="I7517" s="144">
        <v>2</v>
      </c>
      <c r="J7517" s="146">
        <f t="shared" si="94"/>
        <v>0</v>
      </c>
    </row>
    <row r="7518" spans="1:10" x14ac:dyDescent="0.3">
      <c r="A7518" s="60">
        <v>2013</v>
      </c>
      <c r="B7518" s="60" t="s">
        <v>57</v>
      </c>
      <c r="C7518" s="60" t="str">
        <f>VLOOKUP(B7518,lookup!A:C,3,FALSE)</f>
        <v>Non Metropolitan Fire Authorities</v>
      </c>
      <c r="D7518" s="60" t="str">
        <f>VLOOKUP(B7518,lookup!A:D,4,FALSE)</f>
        <v>E31000018</v>
      </c>
      <c r="E7518" s="60" t="s">
        <v>178</v>
      </c>
      <c r="F7518" s="60" t="s">
        <v>150</v>
      </c>
      <c r="G7518" s="61">
        <v>0</v>
      </c>
      <c r="H7518" s="145"/>
      <c r="I7518" s="144">
        <v>0</v>
      </c>
      <c r="J7518" s="146">
        <f t="shared" si="94"/>
        <v>0</v>
      </c>
    </row>
    <row r="7519" spans="1:10" x14ac:dyDescent="0.3">
      <c r="A7519" s="60">
        <v>2013</v>
      </c>
      <c r="B7519" s="60" t="s">
        <v>57</v>
      </c>
      <c r="C7519" s="60" t="str">
        <f>VLOOKUP(B7519,lookup!A:C,3,FALSE)</f>
        <v>Non Metropolitan Fire Authorities</v>
      </c>
      <c r="D7519" s="60" t="str">
        <f>VLOOKUP(B7519,lookup!A:D,4,FALSE)</f>
        <v>E31000018</v>
      </c>
      <c r="E7519" s="60" t="s">
        <v>179</v>
      </c>
      <c r="F7519" s="60" t="s">
        <v>150</v>
      </c>
      <c r="G7519" s="61">
        <v>2</v>
      </c>
      <c r="H7519" s="145"/>
      <c r="I7519" s="144">
        <v>2</v>
      </c>
      <c r="J7519" s="146">
        <f t="shared" si="94"/>
        <v>0</v>
      </c>
    </row>
    <row r="7520" spans="1:10" x14ac:dyDescent="0.3">
      <c r="A7520" s="60">
        <v>2013</v>
      </c>
      <c r="B7520" s="60" t="s">
        <v>57</v>
      </c>
      <c r="C7520" s="60" t="str">
        <f>VLOOKUP(B7520,lookup!A:C,3,FALSE)</f>
        <v>Non Metropolitan Fire Authorities</v>
      </c>
      <c r="D7520" s="60" t="str">
        <f>VLOOKUP(B7520,lookup!A:D,4,FALSE)</f>
        <v>E31000018</v>
      </c>
      <c r="E7520" s="32" t="s">
        <v>1087</v>
      </c>
      <c r="F7520" s="60" t="s">
        <v>150</v>
      </c>
      <c r="G7520" s="61">
        <v>1</v>
      </c>
      <c r="H7520" s="145"/>
      <c r="I7520" s="144">
        <v>1</v>
      </c>
      <c r="J7520" s="146">
        <f t="shared" si="94"/>
        <v>0</v>
      </c>
    </row>
    <row r="7521" spans="1:10" x14ac:dyDescent="0.3">
      <c r="A7521" s="60">
        <v>2013</v>
      </c>
      <c r="B7521" s="60" t="s">
        <v>57</v>
      </c>
      <c r="C7521" s="60" t="str">
        <f>VLOOKUP(B7521,lookup!A:C,3,FALSE)</f>
        <v>Non Metropolitan Fire Authorities</v>
      </c>
      <c r="D7521" s="60" t="str">
        <f>VLOOKUP(B7521,lookup!A:D,4,FALSE)</f>
        <v>E31000018</v>
      </c>
      <c r="E7521" s="60" t="s">
        <v>176</v>
      </c>
      <c r="F7521" s="60" t="s">
        <v>150</v>
      </c>
      <c r="G7521" s="61">
        <v>3</v>
      </c>
      <c r="H7521" s="145"/>
      <c r="I7521" s="144">
        <v>3</v>
      </c>
      <c r="J7521" s="146">
        <f t="shared" si="94"/>
        <v>0</v>
      </c>
    </row>
    <row r="7522" spans="1:10" x14ac:dyDescent="0.3">
      <c r="A7522" s="60">
        <v>2013</v>
      </c>
      <c r="B7522" s="60" t="s">
        <v>60</v>
      </c>
      <c r="C7522" s="60" t="str">
        <f>VLOOKUP(B7522,lookup!A:C,3,FALSE)</f>
        <v>Non Metropolitan Fire Authorities</v>
      </c>
      <c r="D7522" s="60" t="str">
        <f>VLOOKUP(B7522,lookup!A:D,4,FALSE)</f>
        <v>E31000019</v>
      </c>
      <c r="E7522" s="60" t="s">
        <v>175</v>
      </c>
      <c r="F7522" s="60" t="s">
        <v>157</v>
      </c>
      <c r="G7522" s="61">
        <v>456</v>
      </c>
      <c r="H7522" s="145"/>
      <c r="I7522" s="144">
        <v>477</v>
      </c>
      <c r="J7522" s="146">
        <f t="shared" si="94"/>
        <v>-21</v>
      </c>
    </row>
    <row r="7523" spans="1:10" x14ac:dyDescent="0.3">
      <c r="A7523" s="60">
        <v>2013</v>
      </c>
      <c r="B7523" s="60" t="s">
        <v>60</v>
      </c>
      <c r="C7523" s="60" t="str">
        <f>VLOOKUP(B7523,lookup!A:C,3,FALSE)</f>
        <v>Non Metropolitan Fire Authorities</v>
      </c>
      <c r="D7523" s="60" t="str">
        <f>VLOOKUP(B7523,lookup!A:D,4,FALSE)</f>
        <v>E31000019</v>
      </c>
      <c r="E7523" s="60" t="s">
        <v>177</v>
      </c>
      <c r="F7523" s="60" t="s">
        <v>157</v>
      </c>
      <c r="G7523" s="61">
        <v>4</v>
      </c>
      <c r="H7523" s="145"/>
      <c r="I7523" s="144">
        <v>4</v>
      </c>
      <c r="J7523" s="146">
        <f t="shared" si="94"/>
        <v>0</v>
      </c>
    </row>
    <row r="7524" spans="1:10" x14ac:dyDescent="0.3">
      <c r="A7524" s="60">
        <v>2013</v>
      </c>
      <c r="B7524" s="60" t="s">
        <v>60</v>
      </c>
      <c r="C7524" s="60" t="str">
        <f>VLOOKUP(B7524,lookup!A:C,3,FALSE)</f>
        <v>Non Metropolitan Fire Authorities</v>
      </c>
      <c r="D7524" s="60" t="str">
        <f>VLOOKUP(B7524,lookup!A:D,4,FALSE)</f>
        <v>E31000019</v>
      </c>
      <c r="E7524" s="60" t="s">
        <v>178</v>
      </c>
      <c r="F7524" s="60" t="s">
        <v>157</v>
      </c>
      <c r="G7524" s="61">
        <v>1</v>
      </c>
      <c r="H7524" s="145"/>
      <c r="I7524" s="144">
        <v>1</v>
      </c>
      <c r="J7524" s="146">
        <f t="shared" si="94"/>
        <v>0</v>
      </c>
    </row>
    <row r="7525" spans="1:10" x14ac:dyDescent="0.3">
      <c r="A7525" s="60">
        <v>2013</v>
      </c>
      <c r="B7525" s="60" t="s">
        <v>60</v>
      </c>
      <c r="C7525" s="60" t="str">
        <f>VLOOKUP(B7525,lookup!A:C,3,FALSE)</f>
        <v>Non Metropolitan Fire Authorities</v>
      </c>
      <c r="D7525" s="60" t="str">
        <f>VLOOKUP(B7525,lookup!A:D,4,FALSE)</f>
        <v>E31000019</v>
      </c>
      <c r="E7525" s="60" t="s">
        <v>179</v>
      </c>
      <c r="F7525" s="60" t="s">
        <v>157</v>
      </c>
      <c r="G7525" s="61">
        <v>3</v>
      </c>
      <c r="H7525" s="145"/>
      <c r="I7525" s="144">
        <v>3</v>
      </c>
      <c r="J7525" s="146">
        <f t="shared" si="94"/>
        <v>0</v>
      </c>
    </row>
    <row r="7526" spans="1:10" x14ac:dyDescent="0.3">
      <c r="A7526" s="60">
        <v>2013</v>
      </c>
      <c r="B7526" s="60" t="s">
        <v>60</v>
      </c>
      <c r="C7526" s="60" t="str">
        <f>VLOOKUP(B7526,lookup!A:C,3,FALSE)</f>
        <v>Non Metropolitan Fire Authorities</v>
      </c>
      <c r="D7526" s="60" t="str">
        <f>VLOOKUP(B7526,lookup!A:D,4,FALSE)</f>
        <v>E31000019</v>
      </c>
      <c r="E7526" s="32" t="s">
        <v>1087</v>
      </c>
      <c r="F7526" s="60" t="s">
        <v>157</v>
      </c>
      <c r="G7526" s="61">
        <v>2</v>
      </c>
      <c r="H7526" s="145"/>
      <c r="I7526" s="144">
        <v>2</v>
      </c>
      <c r="J7526" s="146">
        <f t="shared" si="94"/>
        <v>0</v>
      </c>
    </row>
    <row r="7527" spans="1:10" x14ac:dyDescent="0.3">
      <c r="A7527" s="60">
        <v>2013</v>
      </c>
      <c r="B7527" s="60" t="s">
        <v>60</v>
      </c>
      <c r="C7527" s="60" t="str">
        <f>VLOOKUP(B7527,lookup!A:C,3,FALSE)</f>
        <v>Non Metropolitan Fire Authorities</v>
      </c>
      <c r="D7527" s="60" t="str">
        <f>VLOOKUP(B7527,lookup!A:D,4,FALSE)</f>
        <v>E31000019</v>
      </c>
      <c r="E7527" s="60" t="s">
        <v>176</v>
      </c>
      <c r="F7527" s="60" t="s">
        <v>157</v>
      </c>
      <c r="G7527" s="61">
        <v>35</v>
      </c>
      <c r="H7527" s="145"/>
      <c r="I7527" s="144">
        <v>39</v>
      </c>
      <c r="J7527" s="146">
        <f t="shared" si="94"/>
        <v>-4</v>
      </c>
    </row>
    <row r="7528" spans="1:10" x14ac:dyDescent="0.3">
      <c r="A7528" s="60">
        <v>2013</v>
      </c>
      <c r="B7528" s="60" t="s">
        <v>60</v>
      </c>
      <c r="C7528" s="60" t="str">
        <f>VLOOKUP(B7528,lookup!A:C,3,FALSE)</f>
        <v>Non Metropolitan Fire Authorities</v>
      </c>
      <c r="D7528" s="60" t="str">
        <f>VLOOKUP(B7528,lookup!A:D,4,FALSE)</f>
        <v>E31000019</v>
      </c>
      <c r="E7528" s="60" t="s">
        <v>175</v>
      </c>
      <c r="F7528" s="60" t="s">
        <v>158</v>
      </c>
      <c r="G7528" s="61">
        <v>243</v>
      </c>
      <c r="H7528" s="145"/>
      <c r="I7528" s="144">
        <v>223</v>
      </c>
      <c r="J7528" s="146">
        <f t="shared" si="94"/>
        <v>20</v>
      </c>
    </row>
    <row r="7529" spans="1:10" x14ac:dyDescent="0.3">
      <c r="A7529" s="60">
        <v>2013</v>
      </c>
      <c r="B7529" s="60" t="s">
        <v>60</v>
      </c>
      <c r="C7529" s="60" t="str">
        <f>VLOOKUP(B7529,lookup!A:C,3,FALSE)</f>
        <v>Non Metropolitan Fire Authorities</v>
      </c>
      <c r="D7529" s="60" t="str">
        <f>VLOOKUP(B7529,lookup!A:D,4,FALSE)</f>
        <v>E31000019</v>
      </c>
      <c r="E7529" s="60" t="s">
        <v>177</v>
      </c>
      <c r="F7529" s="60" t="s">
        <v>158</v>
      </c>
      <c r="G7529" s="61">
        <v>1</v>
      </c>
      <c r="H7529" s="145"/>
      <c r="I7529" s="144">
        <v>1</v>
      </c>
      <c r="J7529" s="146">
        <f t="shared" si="94"/>
        <v>0</v>
      </c>
    </row>
    <row r="7530" spans="1:10" x14ac:dyDescent="0.3">
      <c r="A7530" s="60">
        <v>2013</v>
      </c>
      <c r="B7530" s="60" t="s">
        <v>60</v>
      </c>
      <c r="C7530" s="60" t="str">
        <f>VLOOKUP(B7530,lookup!A:C,3,FALSE)</f>
        <v>Non Metropolitan Fire Authorities</v>
      </c>
      <c r="D7530" s="60" t="str">
        <f>VLOOKUP(B7530,lookup!A:D,4,FALSE)</f>
        <v>E31000019</v>
      </c>
      <c r="E7530" s="60" t="s">
        <v>178</v>
      </c>
      <c r="F7530" s="60" t="s">
        <v>158</v>
      </c>
      <c r="G7530" s="61">
        <v>0</v>
      </c>
      <c r="H7530" s="145"/>
      <c r="I7530" s="144">
        <v>0</v>
      </c>
      <c r="J7530" s="146">
        <f t="shared" si="94"/>
        <v>0</v>
      </c>
    </row>
    <row r="7531" spans="1:10" x14ac:dyDescent="0.3">
      <c r="A7531" s="60">
        <v>2013</v>
      </c>
      <c r="B7531" s="60" t="s">
        <v>60</v>
      </c>
      <c r="C7531" s="60" t="str">
        <f>VLOOKUP(B7531,lookup!A:C,3,FALSE)</f>
        <v>Non Metropolitan Fire Authorities</v>
      </c>
      <c r="D7531" s="60" t="str">
        <f>VLOOKUP(B7531,lookup!A:D,4,FALSE)</f>
        <v>E31000019</v>
      </c>
      <c r="E7531" s="60" t="s">
        <v>179</v>
      </c>
      <c r="F7531" s="60" t="s">
        <v>158</v>
      </c>
      <c r="G7531" s="61">
        <v>3</v>
      </c>
      <c r="H7531" s="145"/>
      <c r="I7531" s="144">
        <v>4</v>
      </c>
      <c r="J7531" s="146">
        <f t="shared" si="94"/>
        <v>-1</v>
      </c>
    </row>
    <row r="7532" spans="1:10" x14ac:dyDescent="0.3">
      <c r="A7532" s="60">
        <v>2013</v>
      </c>
      <c r="B7532" s="60" t="s">
        <v>60</v>
      </c>
      <c r="C7532" s="60" t="str">
        <f>VLOOKUP(B7532,lookup!A:C,3,FALSE)</f>
        <v>Non Metropolitan Fire Authorities</v>
      </c>
      <c r="D7532" s="60" t="str">
        <f>VLOOKUP(B7532,lookup!A:D,4,FALSE)</f>
        <v>E31000019</v>
      </c>
      <c r="E7532" s="32" t="s">
        <v>1087</v>
      </c>
      <c r="F7532" s="60" t="s">
        <v>158</v>
      </c>
      <c r="G7532" s="61">
        <v>2</v>
      </c>
      <c r="H7532" s="145"/>
      <c r="I7532" s="144">
        <v>2</v>
      </c>
      <c r="J7532" s="146">
        <f t="shared" si="94"/>
        <v>0</v>
      </c>
    </row>
    <row r="7533" spans="1:10" x14ac:dyDescent="0.3">
      <c r="A7533" s="60">
        <v>2013</v>
      </c>
      <c r="B7533" s="60" t="s">
        <v>60</v>
      </c>
      <c r="C7533" s="60" t="str">
        <f>VLOOKUP(B7533,lookup!A:C,3,FALSE)</f>
        <v>Non Metropolitan Fire Authorities</v>
      </c>
      <c r="D7533" s="60" t="str">
        <f>VLOOKUP(B7533,lookup!A:D,4,FALSE)</f>
        <v>E31000019</v>
      </c>
      <c r="E7533" s="60" t="s">
        <v>176</v>
      </c>
      <c r="F7533" s="60" t="s">
        <v>158</v>
      </c>
      <c r="G7533" s="61">
        <v>26</v>
      </c>
      <c r="H7533" s="145"/>
      <c r="I7533" s="144">
        <v>23</v>
      </c>
      <c r="J7533" s="146">
        <f t="shared" si="94"/>
        <v>3</v>
      </c>
    </row>
    <row r="7534" spans="1:10" x14ac:dyDescent="0.3">
      <c r="A7534" s="60">
        <v>2013</v>
      </c>
      <c r="B7534" s="60" t="s">
        <v>60</v>
      </c>
      <c r="C7534" s="60" t="str">
        <f>VLOOKUP(B7534,lookup!A:C,3,FALSE)</f>
        <v>Non Metropolitan Fire Authorities</v>
      </c>
      <c r="D7534" s="60" t="str">
        <f>VLOOKUP(B7534,lookup!A:D,4,FALSE)</f>
        <v>E31000019</v>
      </c>
      <c r="E7534" s="60" t="s">
        <v>175</v>
      </c>
      <c r="F7534" s="60" t="s">
        <v>149</v>
      </c>
      <c r="G7534" s="61">
        <v>25</v>
      </c>
      <c r="H7534" s="145"/>
      <c r="I7534" s="144">
        <v>25</v>
      </c>
      <c r="J7534" s="146">
        <f t="shared" si="94"/>
        <v>0</v>
      </c>
    </row>
    <row r="7535" spans="1:10" x14ac:dyDescent="0.3">
      <c r="A7535" s="60">
        <v>2013</v>
      </c>
      <c r="B7535" s="60" t="s">
        <v>60</v>
      </c>
      <c r="C7535" s="60" t="str">
        <f>VLOOKUP(B7535,lookup!A:C,3,FALSE)</f>
        <v>Non Metropolitan Fire Authorities</v>
      </c>
      <c r="D7535" s="60" t="str">
        <f>VLOOKUP(B7535,lookup!A:D,4,FALSE)</f>
        <v>E31000019</v>
      </c>
      <c r="E7535" s="60" t="s">
        <v>177</v>
      </c>
      <c r="F7535" s="60" t="s">
        <v>149</v>
      </c>
      <c r="G7535" s="61">
        <v>1</v>
      </c>
      <c r="H7535" s="145"/>
      <c r="I7535" s="144">
        <v>1</v>
      </c>
      <c r="J7535" s="146">
        <f t="shared" si="94"/>
        <v>0</v>
      </c>
    </row>
    <row r="7536" spans="1:10" x14ac:dyDescent="0.3">
      <c r="A7536" s="60">
        <v>2013</v>
      </c>
      <c r="B7536" s="60" t="s">
        <v>60</v>
      </c>
      <c r="C7536" s="60" t="str">
        <f>VLOOKUP(B7536,lookup!A:C,3,FALSE)</f>
        <v>Non Metropolitan Fire Authorities</v>
      </c>
      <c r="D7536" s="60" t="str">
        <f>VLOOKUP(B7536,lookup!A:D,4,FALSE)</f>
        <v>E31000019</v>
      </c>
      <c r="E7536" s="60" t="s">
        <v>178</v>
      </c>
      <c r="F7536" s="60" t="s">
        <v>149</v>
      </c>
      <c r="G7536" s="61">
        <v>0</v>
      </c>
      <c r="H7536" s="145"/>
      <c r="I7536" s="144">
        <v>0</v>
      </c>
      <c r="J7536" s="146">
        <f t="shared" si="94"/>
        <v>0</v>
      </c>
    </row>
    <row r="7537" spans="1:10" x14ac:dyDescent="0.3">
      <c r="A7537" s="60">
        <v>2013</v>
      </c>
      <c r="B7537" s="60" t="s">
        <v>60</v>
      </c>
      <c r="C7537" s="60" t="str">
        <f>VLOOKUP(B7537,lookup!A:C,3,FALSE)</f>
        <v>Non Metropolitan Fire Authorities</v>
      </c>
      <c r="D7537" s="60" t="str">
        <f>VLOOKUP(B7537,lookup!A:D,4,FALSE)</f>
        <v>E31000019</v>
      </c>
      <c r="E7537" s="60" t="s">
        <v>179</v>
      </c>
      <c r="F7537" s="60" t="s">
        <v>149</v>
      </c>
      <c r="G7537" s="61">
        <v>0</v>
      </c>
      <c r="H7537" s="145"/>
      <c r="I7537" s="144">
        <v>0</v>
      </c>
      <c r="J7537" s="146">
        <f t="shared" si="94"/>
        <v>0</v>
      </c>
    </row>
    <row r="7538" spans="1:10" x14ac:dyDescent="0.3">
      <c r="A7538" s="60">
        <v>2013</v>
      </c>
      <c r="B7538" s="60" t="s">
        <v>60</v>
      </c>
      <c r="C7538" s="60" t="str">
        <f>VLOOKUP(B7538,lookup!A:C,3,FALSE)</f>
        <v>Non Metropolitan Fire Authorities</v>
      </c>
      <c r="D7538" s="60" t="str">
        <f>VLOOKUP(B7538,lookup!A:D,4,FALSE)</f>
        <v>E31000019</v>
      </c>
      <c r="E7538" s="32" t="s">
        <v>1087</v>
      </c>
      <c r="F7538" s="60" t="s">
        <v>149</v>
      </c>
      <c r="G7538" s="61">
        <v>0</v>
      </c>
      <c r="H7538" s="145"/>
      <c r="I7538" s="144">
        <v>0</v>
      </c>
      <c r="J7538" s="146">
        <f t="shared" si="94"/>
        <v>0</v>
      </c>
    </row>
    <row r="7539" spans="1:10" x14ac:dyDescent="0.3">
      <c r="A7539" s="60">
        <v>2013</v>
      </c>
      <c r="B7539" s="60" t="s">
        <v>60</v>
      </c>
      <c r="C7539" s="60" t="str">
        <f>VLOOKUP(B7539,lookup!A:C,3,FALSE)</f>
        <v>Non Metropolitan Fire Authorities</v>
      </c>
      <c r="D7539" s="60" t="str">
        <f>VLOOKUP(B7539,lookup!A:D,4,FALSE)</f>
        <v>E31000019</v>
      </c>
      <c r="E7539" s="60" t="s">
        <v>176</v>
      </c>
      <c r="F7539" s="60" t="s">
        <v>149</v>
      </c>
      <c r="G7539" s="61">
        <v>0</v>
      </c>
      <c r="H7539" s="145"/>
      <c r="I7539" s="144">
        <v>0</v>
      </c>
      <c r="J7539" s="146">
        <f t="shared" si="94"/>
        <v>0</v>
      </c>
    </row>
    <row r="7540" spans="1:10" x14ac:dyDescent="0.3">
      <c r="A7540" s="60">
        <v>2013</v>
      </c>
      <c r="B7540" s="60" t="s">
        <v>60</v>
      </c>
      <c r="C7540" s="60" t="str">
        <f>VLOOKUP(B7540,lookup!A:C,3,FALSE)</f>
        <v>Non Metropolitan Fire Authorities</v>
      </c>
      <c r="D7540" s="60" t="str">
        <f>VLOOKUP(B7540,lookup!A:D,4,FALSE)</f>
        <v>E31000019</v>
      </c>
      <c r="E7540" s="60" t="s">
        <v>175</v>
      </c>
      <c r="F7540" s="60" t="s">
        <v>150</v>
      </c>
      <c r="G7540" s="61">
        <v>125</v>
      </c>
      <c r="H7540" s="145"/>
      <c r="I7540" s="144">
        <v>176</v>
      </c>
      <c r="J7540" s="146">
        <f t="shared" si="94"/>
        <v>-51</v>
      </c>
    </row>
    <row r="7541" spans="1:10" x14ac:dyDescent="0.3">
      <c r="A7541" s="60">
        <v>2013</v>
      </c>
      <c r="B7541" s="60" t="s">
        <v>60</v>
      </c>
      <c r="C7541" s="60" t="str">
        <f>VLOOKUP(B7541,lookup!A:C,3,FALSE)</f>
        <v>Non Metropolitan Fire Authorities</v>
      </c>
      <c r="D7541" s="60" t="str">
        <f>VLOOKUP(B7541,lookup!A:D,4,FALSE)</f>
        <v>E31000019</v>
      </c>
      <c r="E7541" s="60" t="s">
        <v>177</v>
      </c>
      <c r="F7541" s="60" t="s">
        <v>150</v>
      </c>
      <c r="G7541" s="61">
        <v>1</v>
      </c>
      <c r="H7541" s="145"/>
      <c r="I7541" s="144">
        <v>3</v>
      </c>
      <c r="J7541" s="146">
        <f t="shared" si="94"/>
        <v>-2</v>
      </c>
    </row>
    <row r="7542" spans="1:10" x14ac:dyDescent="0.3">
      <c r="A7542" s="60">
        <v>2013</v>
      </c>
      <c r="B7542" s="60" t="s">
        <v>60</v>
      </c>
      <c r="C7542" s="60" t="str">
        <f>VLOOKUP(B7542,lookup!A:C,3,FALSE)</f>
        <v>Non Metropolitan Fire Authorities</v>
      </c>
      <c r="D7542" s="60" t="str">
        <f>VLOOKUP(B7542,lookup!A:D,4,FALSE)</f>
        <v>E31000019</v>
      </c>
      <c r="E7542" s="60" t="s">
        <v>178</v>
      </c>
      <c r="F7542" s="60" t="s">
        <v>150</v>
      </c>
      <c r="G7542" s="61">
        <v>2</v>
      </c>
      <c r="H7542" s="145"/>
      <c r="I7542" s="144">
        <v>4</v>
      </c>
      <c r="J7542" s="146">
        <f t="shared" si="94"/>
        <v>-2</v>
      </c>
    </row>
    <row r="7543" spans="1:10" x14ac:dyDescent="0.3">
      <c r="A7543" s="60">
        <v>2013</v>
      </c>
      <c r="B7543" s="60" t="s">
        <v>60</v>
      </c>
      <c r="C7543" s="60" t="str">
        <f>VLOOKUP(B7543,lookup!A:C,3,FALSE)</f>
        <v>Non Metropolitan Fire Authorities</v>
      </c>
      <c r="D7543" s="60" t="str">
        <f>VLOOKUP(B7543,lookup!A:D,4,FALSE)</f>
        <v>E31000019</v>
      </c>
      <c r="E7543" s="60" t="s">
        <v>179</v>
      </c>
      <c r="F7543" s="60" t="s">
        <v>150</v>
      </c>
      <c r="G7543" s="61">
        <v>1</v>
      </c>
      <c r="H7543" s="145"/>
      <c r="I7543" s="144">
        <v>0</v>
      </c>
      <c r="J7543" s="146">
        <f t="shared" si="94"/>
        <v>1</v>
      </c>
    </row>
    <row r="7544" spans="1:10" x14ac:dyDescent="0.3">
      <c r="A7544" s="60">
        <v>2013</v>
      </c>
      <c r="B7544" s="60" t="s">
        <v>60</v>
      </c>
      <c r="C7544" s="60" t="str">
        <f>VLOOKUP(B7544,lookup!A:C,3,FALSE)</f>
        <v>Non Metropolitan Fire Authorities</v>
      </c>
      <c r="D7544" s="60" t="str">
        <f>VLOOKUP(B7544,lookup!A:D,4,FALSE)</f>
        <v>E31000019</v>
      </c>
      <c r="E7544" s="32" t="s">
        <v>1087</v>
      </c>
      <c r="F7544" s="60" t="s">
        <v>150</v>
      </c>
      <c r="G7544" s="61">
        <v>2</v>
      </c>
      <c r="H7544" s="145"/>
      <c r="I7544" s="144">
        <v>2</v>
      </c>
      <c r="J7544" s="146">
        <f t="shared" si="94"/>
        <v>0</v>
      </c>
    </row>
    <row r="7545" spans="1:10" x14ac:dyDescent="0.3">
      <c r="A7545" s="60">
        <v>2013</v>
      </c>
      <c r="B7545" s="60" t="s">
        <v>60</v>
      </c>
      <c r="C7545" s="60" t="str">
        <f>VLOOKUP(B7545,lookup!A:C,3,FALSE)</f>
        <v>Non Metropolitan Fire Authorities</v>
      </c>
      <c r="D7545" s="60" t="str">
        <f>VLOOKUP(B7545,lookup!A:D,4,FALSE)</f>
        <v>E31000019</v>
      </c>
      <c r="E7545" s="60" t="s">
        <v>176</v>
      </c>
      <c r="F7545" s="60" t="s">
        <v>150</v>
      </c>
      <c r="G7545" s="61">
        <v>11</v>
      </c>
      <c r="H7545" s="145"/>
      <c r="I7545" s="144">
        <v>11</v>
      </c>
      <c r="J7545" s="146">
        <f t="shared" si="94"/>
        <v>0</v>
      </c>
    </row>
    <row r="7546" spans="1:10" x14ac:dyDescent="0.3">
      <c r="A7546" s="60">
        <v>2013</v>
      </c>
      <c r="B7546" s="60" t="s">
        <v>63</v>
      </c>
      <c r="C7546" s="60" t="str">
        <f>VLOOKUP(B7546,lookup!A:C,3,FALSE)</f>
        <v>Non Metropolitan Fire Authorities</v>
      </c>
      <c r="D7546" s="60" t="str">
        <f>VLOOKUP(B7546,lookup!A:D,4,FALSE)</f>
        <v>E31000020</v>
      </c>
      <c r="E7546" s="60" t="s">
        <v>175</v>
      </c>
      <c r="F7546" s="60" t="s">
        <v>157</v>
      </c>
      <c r="G7546" s="61">
        <v>470</v>
      </c>
      <c r="H7546" s="145"/>
      <c r="I7546" s="144">
        <v>470</v>
      </c>
      <c r="J7546" s="146">
        <f t="shared" si="94"/>
        <v>0</v>
      </c>
    </row>
    <row r="7547" spans="1:10" x14ac:dyDescent="0.3">
      <c r="A7547" s="60">
        <v>2013</v>
      </c>
      <c r="B7547" s="60" t="s">
        <v>63</v>
      </c>
      <c r="C7547" s="60" t="str">
        <f>VLOOKUP(B7547,lookup!A:C,3,FALSE)</f>
        <v>Non Metropolitan Fire Authorities</v>
      </c>
      <c r="D7547" s="60" t="str">
        <f>VLOOKUP(B7547,lookup!A:D,4,FALSE)</f>
        <v>E31000020</v>
      </c>
      <c r="E7547" s="60" t="s">
        <v>177</v>
      </c>
      <c r="F7547" s="60" t="s">
        <v>157</v>
      </c>
      <c r="G7547" s="61">
        <v>1</v>
      </c>
      <c r="H7547" s="145"/>
      <c r="I7547" s="144">
        <v>1</v>
      </c>
      <c r="J7547" s="146">
        <f t="shared" si="94"/>
        <v>0</v>
      </c>
    </row>
    <row r="7548" spans="1:10" x14ac:dyDescent="0.3">
      <c r="A7548" s="60">
        <v>2013</v>
      </c>
      <c r="B7548" s="60" t="s">
        <v>63</v>
      </c>
      <c r="C7548" s="60" t="str">
        <f>VLOOKUP(B7548,lookup!A:C,3,FALSE)</f>
        <v>Non Metropolitan Fire Authorities</v>
      </c>
      <c r="D7548" s="60" t="str">
        <f>VLOOKUP(B7548,lookup!A:D,4,FALSE)</f>
        <v>E31000020</v>
      </c>
      <c r="E7548" s="60" t="s">
        <v>178</v>
      </c>
      <c r="F7548" s="60" t="s">
        <v>157</v>
      </c>
      <c r="G7548" s="61">
        <v>1</v>
      </c>
      <c r="H7548" s="145"/>
      <c r="I7548" s="144">
        <v>1</v>
      </c>
      <c r="J7548" s="146">
        <f t="shared" si="94"/>
        <v>0</v>
      </c>
    </row>
    <row r="7549" spans="1:10" x14ac:dyDescent="0.3">
      <c r="A7549" s="60">
        <v>2013</v>
      </c>
      <c r="B7549" s="60" t="s">
        <v>63</v>
      </c>
      <c r="C7549" s="60" t="str">
        <f>VLOOKUP(B7549,lookup!A:C,3,FALSE)</f>
        <v>Non Metropolitan Fire Authorities</v>
      </c>
      <c r="D7549" s="60" t="str">
        <f>VLOOKUP(B7549,lookup!A:D,4,FALSE)</f>
        <v>E31000020</v>
      </c>
      <c r="E7549" s="60" t="s">
        <v>179</v>
      </c>
      <c r="F7549" s="60" t="s">
        <v>157</v>
      </c>
      <c r="G7549" s="61">
        <v>5</v>
      </c>
      <c r="H7549" s="145"/>
      <c r="I7549" s="144">
        <v>5</v>
      </c>
      <c r="J7549" s="146">
        <f t="shared" si="94"/>
        <v>0</v>
      </c>
    </row>
    <row r="7550" spans="1:10" x14ac:dyDescent="0.3">
      <c r="A7550" s="60">
        <v>2013</v>
      </c>
      <c r="B7550" s="60" t="s">
        <v>63</v>
      </c>
      <c r="C7550" s="60" t="str">
        <f>VLOOKUP(B7550,lookup!A:C,3,FALSE)</f>
        <v>Non Metropolitan Fire Authorities</v>
      </c>
      <c r="D7550" s="60" t="str">
        <f>VLOOKUP(B7550,lookup!A:D,4,FALSE)</f>
        <v>E31000020</v>
      </c>
      <c r="E7550" s="32" t="s">
        <v>1087</v>
      </c>
      <c r="F7550" s="60" t="s">
        <v>157</v>
      </c>
      <c r="G7550" s="61">
        <v>0</v>
      </c>
      <c r="H7550" s="145"/>
      <c r="I7550" s="144">
        <v>0</v>
      </c>
      <c r="J7550" s="146">
        <f t="shared" si="94"/>
        <v>0</v>
      </c>
    </row>
    <row r="7551" spans="1:10" x14ac:dyDescent="0.3">
      <c r="A7551" s="60">
        <v>2013</v>
      </c>
      <c r="B7551" s="60" t="s">
        <v>63</v>
      </c>
      <c r="C7551" s="60" t="str">
        <f>VLOOKUP(B7551,lookup!A:C,3,FALSE)</f>
        <v>Non Metropolitan Fire Authorities</v>
      </c>
      <c r="D7551" s="60" t="str">
        <f>VLOOKUP(B7551,lookup!A:D,4,FALSE)</f>
        <v>E31000020</v>
      </c>
      <c r="E7551" s="60" t="s">
        <v>176</v>
      </c>
      <c r="F7551" s="60" t="s">
        <v>157</v>
      </c>
      <c r="G7551" s="61">
        <v>104</v>
      </c>
      <c r="H7551" s="145"/>
      <c r="I7551" s="144">
        <v>104</v>
      </c>
      <c r="J7551" s="146">
        <f t="shared" si="94"/>
        <v>0</v>
      </c>
    </row>
    <row r="7552" spans="1:10" x14ac:dyDescent="0.3">
      <c r="A7552" s="60">
        <v>2013</v>
      </c>
      <c r="B7552" s="60" t="s">
        <v>63</v>
      </c>
      <c r="C7552" s="60" t="str">
        <f>VLOOKUP(B7552,lookup!A:C,3,FALSE)</f>
        <v>Non Metropolitan Fire Authorities</v>
      </c>
      <c r="D7552" s="60" t="str">
        <f>VLOOKUP(B7552,lookup!A:D,4,FALSE)</f>
        <v>E31000020</v>
      </c>
      <c r="E7552" s="60" t="s">
        <v>175</v>
      </c>
      <c r="F7552" s="60" t="s">
        <v>158</v>
      </c>
      <c r="G7552" s="61">
        <v>251</v>
      </c>
      <c r="H7552" s="145"/>
      <c r="I7552" s="144">
        <v>251</v>
      </c>
      <c r="J7552" s="146">
        <f t="shared" si="94"/>
        <v>0</v>
      </c>
    </row>
    <row r="7553" spans="1:10" x14ac:dyDescent="0.3">
      <c r="A7553" s="60">
        <v>2013</v>
      </c>
      <c r="B7553" s="60" t="s">
        <v>63</v>
      </c>
      <c r="C7553" s="60" t="str">
        <f>VLOOKUP(B7553,lookup!A:C,3,FALSE)</f>
        <v>Non Metropolitan Fire Authorities</v>
      </c>
      <c r="D7553" s="60" t="str">
        <f>VLOOKUP(B7553,lookup!A:D,4,FALSE)</f>
        <v>E31000020</v>
      </c>
      <c r="E7553" s="60" t="s">
        <v>177</v>
      </c>
      <c r="F7553" s="60" t="s">
        <v>158</v>
      </c>
      <c r="G7553" s="61">
        <v>0</v>
      </c>
      <c r="H7553" s="145"/>
      <c r="I7553" s="144">
        <v>0</v>
      </c>
      <c r="J7553" s="146">
        <f t="shared" si="94"/>
        <v>0</v>
      </c>
    </row>
    <row r="7554" spans="1:10" x14ac:dyDescent="0.3">
      <c r="A7554" s="60">
        <v>2013</v>
      </c>
      <c r="B7554" s="60" t="s">
        <v>63</v>
      </c>
      <c r="C7554" s="60" t="str">
        <f>VLOOKUP(B7554,lookup!A:C,3,FALSE)</f>
        <v>Non Metropolitan Fire Authorities</v>
      </c>
      <c r="D7554" s="60" t="str">
        <f>VLOOKUP(B7554,lookup!A:D,4,FALSE)</f>
        <v>E31000020</v>
      </c>
      <c r="E7554" s="60" t="s">
        <v>178</v>
      </c>
      <c r="F7554" s="60" t="s">
        <v>158</v>
      </c>
      <c r="G7554" s="61">
        <v>0</v>
      </c>
      <c r="H7554" s="145"/>
      <c r="I7554" s="144">
        <v>0</v>
      </c>
      <c r="J7554" s="146">
        <f t="shared" si="94"/>
        <v>0</v>
      </c>
    </row>
    <row r="7555" spans="1:10" x14ac:dyDescent="0.3">
      <c r="A7555" s="60">
        <v>2013</v>
      </c>
      <c r="B7555" s="60" t="s">
        <v>63</v>
      </c>
      <c r="C7555" s="60" t="str">
        <f>VLOOKUP(B7555,lookup!A:C,3,FALSE)</f>
        <v>Non Metropolitan Fire Authorities</v>
      </c>
      <c r="D7555" s="60" t="str">
        <f>VLOOKUP(B7555,lookup!A:D,4,FALSE)</f>
        <v>E31000020</v>
      </c>
      <c r="E7555" s="60" t="s">
        <v>179</v>
      </c>
      <c r="F7555" s="60" t="s">
        <v>158</v>
      </c>
      <c r="G7555" s="61">
        <v>2</v>
      </c>
      <c r="H7555" s="145"/>
      <c r="I7555" s="144">
        <v>2</v>
      </c>
      <c r="J7555" s="146">
        <f t="shared" ref="J7555:J7618" si="95">G7555-I7555</f>
        <v>0</v>
      </c>
    </row>
    <row r="7556" spans="1:10" x14ac:dyDescent="0.3">
      <c r="A7556" s="60">
        <v>2013</v>
      </c>
      <c r="B7556" s="60" t="s">
        <v>63</v>
      </c>
      <c r="C7556" s="60" t="str">
        <f>VLOOKUP(B7556,lookup!A:C,3,FALSE)</f>
        <v>Non Metropolitan Fire Authorities</v>
      </c>
      <c r="D7556" s="60" t="str">
        <f>VLOOKUP(B7556,lookup!A:D,4,FALSE)</f>
        <v>E31000020</v>
      </c>
      <c r="E7556" s="32" t="s">
        <v>1087</v>
      </c>
      <c r="F7556" s="60" t="s">
        <v>158</v>
      </c>
      <c r="G7556" s="61">
        <v>0</v>
      </c>
      <c r="H7556" s="145"/>
      <c r="I7556" s="144">
        <v>0</v>
      </c>
      <c r="J7556" s="146">
        <f t="shared" si="95"/>
        <v>0</v>
      </c>
    </row>
    <row r="7557" spans="1:10" x14ac:dyDescent="0.3">
      <c r="A7557" s="60">
        <v>2013</v>
      </c>
      <c r="B7557" s="60" t="s">
        <v>63</v>
      </c>
      <c r="C7557" s="60" t="str">
        <f>VLOOKUP(B7557,lookup!A:C,3,FALSE)</f>
        <v>Non Metropolitan Fire Authorities</v>
      </c>
      <c r="D7557" s="60" t="str">
        <f>VLOOKUP(B7557,lookup!A:D,4,FALSE)</f>
        <v>E31000020</v>
      </c>
      <c r="E7557" s="60" t="s">
        <v>176</v>
      </c>
      <c r="F7557" s="60" t="s">
        <v>158</v>
      </c>
      <c r="G7557" s="61">
        <v>73</v>
      </c>
      <c r="H7557" s="145"/>
      <c r="I7557" s="144">
        <v>73</v>
      </c>
      <c r="J7557" s="146">
        <f t="shared" si="95"/>
        <v>0</v>
      </c>
    </row>
    <row r="7558" spans="1:10" x14ac:dyDescent="0.3">
      <c r="A7558" s="60">
        <v>2013</v>
      </c>
      <c r="B7558" s="60" t="s">
        <v>63</v>
      </c>
      <c r="C7558" s="60" t="str">
        <f>VLOOKUP(B7558,lookup!A:C,3,FALSE)</f>
        <v>Non Metropolitan Fire Authorities</v>
      </c>
      <c r="D7558" s="60" t="str">
        <f>VLOOKUP(B7558,lookup!A:D,4,FALSE)</f>
        <v>E31000020</v>
      </c>
      <c r="E7558" s="60" t="s">
        <v>175</v>
      </c>
      <c r="F7558" s="60" t="s">
        <v>149</v>
      </c>
      <c r="G7558" s="61">
        <v>29</v>
      </c>
      <c r="H7558" s="145"/>
      <c r="I7558" s="144">
        <v>29</v>
      </c>
      <c r="J7558" s="146">
        <f t="shared" si="95"/>
        <v>0</v>
      </c>
    </row>
    <row r="7559" spans="1:10" x14ac:dyDescent="0.3">
      <c r="A7559" s="60">
        <v>2013</v>
      </c>
      <c r="B7559" s="60" t="s">
        <v>63</v>
      </c>
      <c r="C7559" s="60" t="str">
        <f>VLOOKUP(B7559,lookup!A:C,3,FALSE)</f>
        <v>Non Metropolitan Fire Authorities</v>
      </c>
      <c r="D7559" s="60" t="str">
        <f>VLOOKUP(B7559,lookup!A:D,4,FALSE)</f>
        <v>E31000020</v>
      </c>
      <c r="E7559" s="60" t="s">
        <v>177</v>
      </c>
      <c r="F7559" s="60" t="s">
        <v>149</v>
      </c>
      <c r="G7559" s="61">
        <v>0</v>
      </c>
      <c r="H7559" s="145"/>
      <c r="I7559" s="144">
        <v>0</v>
      </c>
      <c r="J7559" s="146">
        <f t="shared" si="95"/>
        <v>0</v>
      </c>
    </row>
    <row r="7560" spans="1:10" x14ac:dyDescent="0.3">
      <c r="A7560" s="60">
        <v>2013</v>
      </c>
      <c r="B7560" s="60" t="s">
        <v>63</v>
      </c>
      <c r="C7560" s="60" t="str">
        <f>VLOOKUP(B7560,lookup!A:C,3,FALSE)</f>
        <v>Non Metropolitan Fire Authorities</v>
      </c>
      <c r="D7560" s="60" t="str">
        <f>VLOOKUP(B7560,lookup!A:D,4,FALSE)</f>
        <v>E31000020</v>
      </c>
      <c r="E7560" s="60" t="s">
        <v>178</v>
      </c>
      <c r="F7560" s="60" t="s">
        <v>149</v>
      </c>
      <c r="G7560" s="61">
        <v>0</v>
      </c>
      <c r="H7560" s="145"/>
      <c r="I7560" s="144">
        <v>0</v>
      </c>
      <c r="J7560" s="146">
        <f t="shared" si="95"/>
        <v>0</v>
      </c>
    </row>
    <row r="7561" spans="1:10" x14ac:dyDescent="0.3">
      <c r="A7561" s="60">
        <v>2013</v>
      </c>
      <c r="B7561" s="60" t="s">
        <v>63</v>
      </c>
      <c r="C7561" s="60" t="str">
        <f>VLOOKUP(B7561,lookup!A:C,3,FALSE)</f>
        <v>Non Metropolitan Fire Authorities</v>
      </c>
      <c r="D7561" s="60" t="str">
        <f>VLOOKUP(B7561,lookup!A:D,4,FALSE)</f>
        <v>E31000020</v>
      </c>
      <c r="E7561" s="60" t="s">
        <v>179</v>
      </c>
      <c r="F7561" s="60" t="s">
        <v>149</v>
      </c>
      <c r="G7561" s="61">
        <v>0</v>
      </c>
      <c r="H7561" s="145"/>
      <c r="I7561" s="144">
        <v>0</v>
      </c>
      <c r="J7561" s="146">
        <f t="shared" si="95"/>
        <v>0</v>
      </c>
    </row>
    <row r="7562" spans="1:10" x14ac:dyDescent="0.3">
      <c r="A7562" s="60">
        <v>2013</v>
      </c>
      <c r="B7562" s="60" t="s">
        <v>63</v>
      </c>
      <c r="C7562" s="60" t="str">
        <f>VLOOKUP(B7562,lookup!A:C,3,FALSE)</f>
        <v>Non Metropolitan Fire Authorities</v>
      </c>
      <c r="D7562" s="60" t="str">
        <f>VLOOKUP(B7562,lookup!A:D,4,FALSE)</f>
        <v>E31000020</v>
      </c>
      <c r="E7562" s="32" t="s">
        <v>1087</v>
      </c>
      <c r="F7562" s="60" t="s">
        <v>149</v>
      </c>
      <c r="G7562" s="61">
        <v>0</v>
      </c>
      <c r="H7562" s="145"/>
      <c r="I7562" s="144">
        <v>0</v>
      </c>
      <c r="J7562" s="146">
        <f t="shared" si="95"/>
        <v>0</v>
      </c>
    </row>
    <row r="7563" spans="1:10" x14ac:dyDescent="0.3">
      <c r="A7563" s="60">
        <v>2013</v>
      </c>
      <c r="B7563" s="60" t="s">
        <v>63</v>
      </c>
      <c r="C7563" s="60" t="str">
        <f>VLOOKUP(B7563,lookup!A:C,3,FALSE)</f>
        <v>Non Metropolitan Fire Authorities</v>
      </c>
      <c r="D7563" s="60" t="str">
        <f>VLOOKUP(B7563,lookup!A:D,4,FALSE)</f>
        <v>E31000020</v>
      </c>
      <c r="E7563" s="60" t="s">
        <v>176</v>
      </c>
      <c r="F7563" s="60" t="s">
        <v>149</v>
      </c>
      <c r="G7563" s="61">
        <v>2</v>
      </c>
      <c r="H7563" s="145"/>
      <c r="I7563" s="144">
        <v>2</v>
      </c>
      <c r="J7563" s="146">
        <f t="shared" si="95"/>
        <v>0</v>
      </c>
    </row>
    <row r="7564" spans="1:10" x14ac:dyDescent="0.3">
      <c r="A7564" s="60">
        <v>2013</v>
      </c>
      <c r="B7564" s="60" t="s">
        <v>63</v>
      </c>
      <c r="C7564" s="60" t="str">
        <f>VLOOKUP(B7564,lookup!A:C,3,FALSE)</f>
        <v>Non Metropolitan Fire Authorities</v>
      </c>
      <c r="D7564" s="60" t="str">
        <f>VLOOKUP(B7564,lookup!A:D,4,FALSE)</f>
        <v>E31000020</v>
      </c>
      <c r="E7564" s="60" t="s">
        <v>175</v>
      </c>
      <c r="F7564" s="60" t="s">
        <v>150</v>
      </c>
      <c r="G7564" s="61">
        <v>202</v>
      </c>
      <c r="H7564" s="145"/>
      <c r="I7564" s="144">
        <v>202</v>
      </c>
      <c r="J7564" s="146">
        <f t="shared" si="95"/>
        <v>0</v>
      </c>
    </row>
    <row r="7565" spans="1:10" x14ac:dyDescent="0.3">
      <c r="A7565" s="60">
        <v>2013</v>
      </c>
      <c r="B7565" s="60" t="s">
        <v>63</v>
      </c>
      <c r="C7565" s="60" t="str">
        <f>VLOOKUP(B7565,lookup!A:C,3,FALSE)</f>
        <v>Non Metropolitan Fire Authorities</v>
      </c>
      <c r="D7565" s="60" t="str">
        <f>VLOOKUP(B7565,lookup!A:D,4,FALSE)</f>
        <v>E31000020</v>
      </c>
      <c r="E7565" s="60" t="s">
        <v>177</v>
      </c>
      <c r="F7565" s="60" t="s">
        <v>150</v>
      </c>
      <c r="G7565" s="61">
        <v>0</v>
      </c>
      <c r="H7565" s="145"/>
      <c r="I7565" s="144">
        <v>0</v>
      </c>
      <c r="J7565" s="146">
        <f t="shared" si="95"/>
        <v>0</v>
      </c>
    </row>
    <row r="7566" spans="1:10" x14ac:dyDescent="0.3">
      <c r="A7566" s="60">
        <v>2013</v>
      </c>
      <c r="B7566" s="60" t="s">
        <v>63</v>
      </c>
      <c r="C7566" s="60" t="str">
        <f>VLOOKUP(B7566,lookup!A:C,3,FALSE)</f>
        <v>Non Metropolitan Fire Authorities</v>
      </c>
      <c r="D7566" s="60" t="str">
        <f>VLOOKUP(B7566,lookup!A:D,4,FALSE)</f>
        <v>E31000020</v>
      </c>
      <c r="E7566" s="60" t="s">
        <v>178</v>
      </c>
      <c r="F7566" s="60" t="s">
        <v>150</v>
      </c>
      <c r="G7566" s="61">
        <v>0</v>
      </c>
      <c r="H7566" s="145"/>
      <c r="I7566" s="144">
        <v>0</v>
      </c>
      <c r="J7566" s="146">
        <f t="shared" si="95"/>
        <v>0</v>
      </c>
    </row>
    <row r="7567" spans="1:10" x14ac:dyDescent="0.3">
      <c r="A7567" s="60">
        <v>2013</v>
      </c>
      <c r="B7567" s="60" t="s">
        <v>63</v>
      </c>
      <c r="C7567" s="60" t="str">
        <f>VLOOKUP(B7567,lookup!A:C,3,FALSE)</f>
        <v>Non Metropolitan Fire Authorities</v>
      </c>
      <c r="D7567" s="60" t="str">
        <f>VLOOKUP(B7567,lookup!A:D,4,FALSE)</f>
        <v>E31000020</v>
      </c>
      <c r="E7567" s="60" t="s">
        <v>179</v>
      </c>
      <c r="F7567" s="60" t="s">
        <v>150</v>
      </c>
      <c r="G7567" s="61">
        <v>0</v>
      </c>
      <c r="H7567" s="145"/>
      <c r="I7567" s="144">
        <v>0</v>
      </c>
      <c r="J7567" s="146">
        <f t="shared" si="95"/>
        <v>0</v>
      </c>
    </row>
    <row r="7568" spans="1:10" x14ac:dyDescent="0.3">
      <c r="A7568" s="60">
        <v>2013</v>
      </c>
      <c r="B7568" s="60" t="s">
        <v>63</v>
      </c>
      <c r="C7568" s="60" t="str">
        <f>VLOOKUP(B7568,lookup!A:C,3,FALSE)</f>
        <v>Non Metropolitan Fire Authorities</v>
      </c>
      <c r="D7568" s="60" t="str">
        <f>VLOOKUP(B7568,lookup!A:D,4,FALSE)</f>
        <v>E31000020</v>
      </c>
      <c r="E7568" s="32" t="s">
        <v>1087</v>
      </c>
      <c r="F7568" s="60" t="s">
        <v>150</v>
      </c>
      <c r="G7568" s="61">
        <v>1</v>
      </c>
      <c r="H7568" s="145"/>
      <c r="I7568" s="144">
        <v>1</v>
      </c>
      <c r="J7568" s="146">
        <f t="shared" si="95"/>
        <v>0</v>
      </c>
    </row>
    <row r="7569" spans="1:10" x14ac:dyDescent="0.3">
      <c r="A7569" s="60">
        <v>2013</v>
      </c>
      <c r="B7569" s="60" t="s">
        <v>63</v>
      </c>
      <c r="C7569" s="60" t="str">
        <f>VLOOKUP(B7569,lookup!A:C,3,FALSE)</f>
        <v>Non Metropolitan Fire Authorities</v>
      </c>
      <c r="D7569" s="60" t="str">
        <f>VLOOKUP(B7569,lookup!A:D,4,FALSE)</f>
        <v>E31000020</v>
      </c>
      <c r="E7569" s="60" t="s">
        <v>176</v>
      </c>
      <c r="F7569" s="60" t="s">
        <v>150</v>
      </c>
      <c r="G7569" s="61">
        <v>59</v>
      </c>
      <c r="H7569" s="145"/>
      <c r="I7569" s="144">
        <v>59</v>
      </c>
      <c r="J7569" s="146">
        <f t="shared" si="95"/>
        <v>0</v>
      </c>
    </row>
    <row r="7570" spans="1:10" x14ac:dyDescent="0.3">
      <c r="A7570" s="60">
        <v>2013</v>
      </c>
      <c r="B7570" s="60" t="s">
        <v>181</v>
      </c>
      <c r="C7570" s="60" t="str">
        <f>VLOOKUP(B7570,lookup!A:C,3,FALSE)</f>
        <v>Non Metropolitan Fire Authorities</v>
      </c>
      <c r="D7570" s="60" t="str">
        <f>VLOOKUP(B7570,lookup!A:D,4,FALSE)</f>
        <v>E31000021</v>
      </c>
      <c r="E7570" s="60" t="s">
        <v>175</v>
      </c>
      <c r="F7570" s="60" t="s">
        <v>157</v>
      </c>
      <c r="G7570" s="61">
        <v>78</v>
      </c>
      <c r="H7570" s="145"/>
      <c r="I7570" s="144">
        <v>78</v>
      </c>
      <c r="J7570" s="146">
        <f t="shared" si="95"/>
        <v>0</v>
      </c>
    </row>
    <row r="7571" spans="1:10" x14ac:dyDescent="0.3">
      <c r="A7571" s="60">
        <v>2013</v>
      </c>
      <c r="B7571" s="60" t="s">
        <v>181</v>
      </c>
      <c r="C7571" s="60" t="str">
        <f>VLOOKUP(B7571,lookup!A:C,3,FALSE)</f>
        <v>Non Metropolitan Fire Authorities</v>
      </c>
      <c r="D7571" s="60" t="str">
        <f>VLOOKUP(B7571,lookup!A:D,4,FALSE)</f>
        <v>E31000021</v>
      </c>
      <c r="E7571" s="60" t="s">
        <v>177</v>
      </c>
      <c r="F7571" s="60" t="s">
        <v>157</v>
      </c>
      <c r="G7571" s="61">
        <v>0</v>
      </c>
      <c r="H7571" s="145"/>
      <c r="I7571" s="144">
        <v>0</v>
      </c>
      <c r="J7571" s="146">
        <f t="shared" si="95"/>
        <v>0</v>
      </c>
    </row>
    <row r="7572" spans="1:10" x14ac:dyDescent="0.3">
      <c r="A7572" s="60">
        <v>2013</v>
      </c>
      <c r="B7572" s="60" t="s">
        <v>181</v>
      </c>
      <c r="C7572" s="60" t="str">
        <f>VLOOKUP(B7572,lookup!A:C,3,FALSE)</f>
        <v>Non Metropolitan Fire Authorities</v>
      </c>
      <c r="D7572" s="60" t="str">
        <f>VLOOKUP(B7572,lookup!A:D,4,FALSE)</f>
        <v>E31000021</v>
      </c>
      <c r="E7572" s="60" t="s">
        <v>178</v>
      </c>
      <c r="F7572" s="60" t="s">
        <v>157</v>
      </c>
      <c r="G7572" s="61">
        <v>0</v>
      </c>
      <c r="H7572" s="145"/>
      <c r="I7572" s="144">
        <v>0</v>
      </c>
      <c r="J7572" s="146">
        <f t="shared" si="95"/>
        <v>0</v>
      </c>
    </row>
    <row r="7573" spans="1:10" x14ac:dyDescent="0.3">
      <c r="A7573" s="60">
        <v>2013</v>
      </c>
      <c r="B7573" s="60" t="s">
        <v>181</v>
      </c>
      <c r="C7573" s="60" t="str">
        <f>VLOOKUP(B7573,lookup!A:C,3,FALSE)</f>
        <v>Non Metropolitan Fire Authorities</v>
      </c>
      <c r="D7573" s="60" t="str">
        <f>VLOOKUP(B7573,lookup!A:D,4,FALSE)</f>
        <v>E31000021</v>
      </c>
      <c r="E7573" s="60" t="s">
        <v>179</v>
      </c>
      <c r="F7573" s="60" t="s">
        <v>157</v>
      </c>
      <c r="G7573" s="61">
        <v>0</v>
      </c>
      <c r="H7573" s="145"/>
      <c r="I7573" s="144">
        <v>0</v>
      </c>
      <c r="J7573" s="146">
        <f t="shared" si="95"/>
        <v>0</v>
      </c>
    </row>
    <row r="7574" spans="1:10" x14ac:dyDescent="0.3">
      <c r="A7574" s="60">
        <v>2013</v>
      </c>
      <c r="B7574" s="60" t="s">
        <v>181</v>
      </c>
      <c r="C7574" s="60" t="str">
        <f>VLOOKUP(B7574,lookup!A:C,3,FALSE)</f>
        <v>Non Metropolitan Fire Authorities</v>
      </c>
      <c r="D7574" s="60" t="str">
        <f>VLOOKUP(B7574,lookup!A:D,4,FALSE)</f>
        <v>E31000021</v>
      </c>
      <c r="E7574" s="32" t="s">
        <v>1087</v>
      </c>
      <c r="F7574" s="60" t="s">
        <v>157</v>
      </c>
      <c r="G7574" s="61">
        <v>0</v>
      </c>
      <c r="H7574" s="145"/>
      <c r="I7574" s="144">
        <v>0</v>
      </c>
      <c r="J7574" s="146">
        <f t="shared" si="95"/>
        <v>0</v>
      </c>
    </row>
    <row r="7575" spans="1:10" x14ac:dyDescent="0.3">
      <c r="A7575" s="60">
        <v>2013</v>
      </c>
      <c r="B7575" s="60" t="s">
        <v>181</v>
      </c>
      <c r="C7575" s="60" t="str">
        <f>VLOOKUP(B7575,lookup!A:C,3,FALSE)</f>
        <v>Non Metropolitan Fire Authorities</v>
      </c>
      <c r="D7575" s="60" t="str">
        <f>VLOOKUP(B7575,lookup!A:D,4,FALSE)</f>
        <v>E31000021</v>
      </c>
      <c r="E7575" s="60" t="s">
        <v>176</v>
      </c>
      <c r="F7575" s="60" t="s">
        <v>157</v>
      </c>
      <c r="G7575" s="61">
        <v>0</v>
      </c>
      <c r="H7575" s="145"/>
      <c r="I7575" s="144">
        <v>0</v>
      </c>
      <c r="J7575" s="146">
        <f t="shared" si="95"/>
        <v>0</v>
      </c>
    </row>
    <row r="7576" spans="1:10" x14ac:dyDescent="0.3">
      <c r="A7576" s="60">
        <v>2013</v>
      </c>
      <c r="B7576" s="60" t="s">
        <v>181</v>
      </c>
      <c r="C7576" s="60" t="str">
        <f>VLOOKUP(B7576,lookup!A:C,3,FALSE)</f>
        <v>Non Metropolitan Fire Authorities</v>
      </c>
      <c r="D7576" s="60" t="str">
        <f>VLOOKUP(B7576,lookup!A:D,4,FALSE)</f>
        <v>E31000021</v>
      </c>
      <c r="E7576" s="60" t="s">
        <v>175</v>
      </c>
      <c r="F7576" s="60" t="s">
        <v>158</v>
      </c>
      <c r="G7576" s="61">
        <v>107</v>
      </c>
      <c r="H7576" s="145"/>
      <c r="I7576" s="144">
        <v>107</v>
      </c>
      <c r="J7576" s="146">
        <f t="shared" si="95"/>
        <v>0</v>
      </c>
    </row>
    <row r="7577" spans="1:10" x14ac:dyDescent="0.3">
      <c r="A7577" s="60">
        <v>2013</v>
      </c>
      <c r="B7577" s="60" t="s">
        <v>181</v>
      </c>
      <c r="C7577" s="60" t="str">
        <f>VLOOKUP(B7577,lookup!A:C,3,FALSE)</f>
        <v>Non Metropolitan Fire Authorities</v>
      </c>
      <c r="D7577" s="60" t="str">
        <f>VLOOKUP(B7577,lookup!A:D,4,FALSE)</f>
        <v>E31000021</v>
      </c>
      <c r="E7577" s="60" t="s">
        <v>177</v>
      </c>
      <c r="F7577" s="60" t="s">
        <v>158</v>
      </c>
      <c r="G7577" s="61">
        <v>0</v>
      </c>
      <c r="H7577" s="145"/>
      <c r="I7577" s="144">
        <v>0</v>
      </c>
      <c r="J7577" s="146">
        <f t="shared" si="95"/>
        <v>0</v>
      </c>
    </row>
    <row r="7578" spans="1:10" x14ac:dyDescent="0.3">
      <c r="A7578" s="60">
        <v>2013</v>
      </c>
      <c r="B7578" s="60" t="s">
        <v>181</v>
      </c>
      <c r="C7578" s="60" t="str">
        <f>VLOOKUP(B7578,lookup!A:C,3,FALSE)</f>
        <v>Non Metropolitan Fire Authorities</v>
      </c>
      <c r="D7578" s="60" t="str">
        <f>VLOOKUP(B7578,lookup!A:D,4,FALSE)</f>
        <v>E31000021</v>
      </c>
      <c r="E7578" s="60" t="s">
        <v>178</v>
      </c>
      <c r="F7578" s="60" t="s">
        <v>158</v>
      </c>
      <c r="G7578" s="61">
        <v>0</v>
      </c>
      <c r="H7578" s="145"/>
      <c r="I7578" s="144">
        <v>0</v>
      </c>
      <c r="J7578" s="146">
        <f t="shared" si="95"/>
        <v>0</v>
      </c>
    </row>
    <row r="7579" spans="1:10" x14ac:dyDescent="0.3">
      <c r="A7579" s="60">
        <v>2013</v>
      </c>
      <c r="B7579" s="60" t="s">
        <v>181</v>
      </c>
      <c r="C7579" s="60" t="str">
        <f>VLOOKUP(B7579,lookup!A:C,3,FALSE)</f>
        <v>Non Metropolitan Fire Authorities</v>
      </c>
      <c r="D7579" s="60" t="str">
        <f>VLOOKUP(B7579,lookup!A:D,4,FALSE)</f>
        <v>E31000021</v>
      </c>
      <c r="E7579" s="60" t="s">
        <v>179</v>
      </c>
      <c r="F7579" s="60" t="s">
        <v>158</v>
      </c>
      <c r="G7579" s="61">
        <v>0</v>
      </c>
      <c r="H7579" s="145"/>
      <c r="I7579" s="144">
        <v>0</v>
      </c>
      <c r="J7579" s="146">
        <f t="shared" si="95"/>
        <v>0</v>
      </c>
    </row>
    <row r="7580" spans="1:10" x14ac:dyDescent="0.3">
      <c r="A7580" s="60">
        <v>2013</v>
      </c>
      <c r="B7580" s="60" t="s">
        <v>181</v>
      </c>
      <c r="C7580" s="60" t="str">
        <f>VLOOKUP(B7580,lookup!A:C,3,FALSE)</f>
        <v>Non Metropolitan Fire Authorities</v>
      </c>
      <c r="D7580" s="60" t="str">
        <f>VLOOKUP(B7580,lookup!A:D,4,FALSE)</f>
        <v>E31000021</v>
      </c>
      <c r="E7580" s="32" t="s">
        <v>1087</v>
      </c>
      <c r="F7580" s="60" t="s">
        <v>158</v>
      </c>
      <c r="G7580" s="61">
        <v>0</v>
      </c>
      <c r="H7580" s="145"/>
      <c r="I7580" s="144">
        <v>0</v>
      </c>
      <c r="J7580" s="146">
        <f t="shared" si="95"/>
        <v>0</v>
      </c>
    </row>
    <row r="7581" spans="1:10" x14ac:dyDescent="0.3">
      <c r="A7581" s="60">
        <v>2013</v>
      </c>
      <c r="B7581" s="60" t="s">
        <v>181</v>
      </c>
      <c r="C7581" s="60" t="str">
        <f>VLOOKUP(B7581,lookup!A:C,3,FALSE)</f>
        <v>Non Metropolitan Fire Authorities</v>
      </c>
      <c r="D7581" s="60" t="str">
        <f>VLOOKUP(B7581,lookup!A:D,4,FALSE)</f>
        <v>E31000021</v>
      </c>
      <c r="E7581" s="60" t="s">
        <v>176</v>
      </c>
      <c r="F7581" s="60" t="s">
        <v>158</v>
      </c>
      <c r="G7581" s="61">
        <v>0</v>
      </c>
      <c r="H7581" s="145"/>
      <c r="I7581" s="144">
        <v>0</v>
      </c>
      <c r="J7581" s="146">
        <f t="shared" si="95"/>
        <v>0</v>
      </c>
    </row>
    <row r="7582" spans="1:10" x14ac:dyDescent="0.3">
      <c r="A7582" s="60">
        <v>2013</v>
      </c>
      <c r="B7582" s="60" t="s">
        <v>181</v>
      </c>
      <c r="C7582" s="60" t="str">
        <f>VLOOKUP(B7582,lookup!A:C,3,FALSE)</f>
        <v>Non Metropolitan Fire Authorities</v>
      </c>
      <c r="D7582" s="60" t="str">
        <f>VLOOKUP(B7582,lookup!A:D,4,FALSE)</f>
        <v>E31000021</v>
      </c>
      <c r="E7582" s="60" t="s">
        <v>175</v>
      </c>
      <c r="F7582" s="60" t="s">
        <v>149</v>
      </c>
      <c r="G7582" s="61">
        <v>0</v>
      </c>
      <c r="H7582" s="145"/>
      <c r="I7582" s="144">
        <v>0</v>
      </c>
      <c r="J7582" s="146">
        <f t="shared" si="95"/>
        <v>0</v>
      </c>
    </row>
    <row r="7583" spans="1:10" x14ac:dyDescent="0.3">
      <c r="A7583" s="60">
        <v>2013</v>
      </c>
      <c r="B7583" s="60" t="s">
        <v>181</v>
      </c>
      <c r="C7583" s="60" t="str">
        <f>VLOOKUP(B7583,lookup!A:C,3,FALSE)</f>
        <v>Non Metropolitan Fire Authorities</v>
      </c>
      <c r="D7583" s="60" t="str">
        <f>VLOOKUP(B7583,lookup!A:D,4,FALSE)</f>
        <v>E31000021</v>
      </c>
      <c r="E7583" s="60" t="s">
        <v>177</v>
      </c>
      <c r="F7583" s="60" t="s">
        <v>149</v>
      </c>
      <c r="G7583" s="61">
        <v>0</v>
      </c>
      <c r="H7583" s="145"/>
      <c r="I7583" s="144">
        <v>0</v>
      </c>
      <c r="J7583" s="146">
        <f t="shared" si="95"/>
        <v>0</v>
      </c>
    </row>
    <row r="7584" spans="1:10" x14ac:dyDescent="0.3">
      <c r="A7584" s="60">
        <v>2013</v>
      </c>
      <c r="B7584" s="60" t="s">
        <v>181</v>
      </c>
      <c r="C7584" s="60" t="str">
        <f>VLOOKUP(B7584,lookup!A:C,3,FALSE)</f>
        <v>Non Metropolitan Fire Authorities</v>
      </c>
      <c r="D7584" s="60" t="str">
        <f>VLOOKUP(B7584,lookup!A:D,4,FALSE)</f>
        <v>E31000021</v>
      </c>
      <c r="E7584" s="60" t="s">
        <v>178</v>
      </c>
      <c r="F7584" s="60" t="s">
        <v>149</v>
      </c>
      <c r="G7584" s="61">
        <v>0</v>
      </c>
      <c r="H7584" s="145"/>
      <c r="I7584" s="144">
        <v>0</v>
      </c>
      <c r="J7584" s="146">
        <f t="shared" si="95"/>
        <v>0</v>
      </c>
    </row>
    <row r="7585" spans="1:10" x14ac:dyDescent="0.3">
      <c r="A7585" s="60">
        <v>2013</v>
      </c>
      <c r="B7585" s="60" t="s">
        <v>181</v>
      </c>
      <c r="C7585" s="60" t="str">
        <f>VLOOKUP(B7585,lookup!A:C,3,FALSE)</f>
        <v>Non Metropolitan Fire Authorities</v>
      </c>
      <c r="D7585" s="60" t="str">
        <f>VLOOKUP(B7585,lookup!A:D,4,FALSE)</f>
        <v>E31000021</v>
      </c>
      <c r="E7585" s="60" t="s">
        <v>179</v>
      </c>
      <c r="F7585" s="60" t="s">
        <v>149</v>
      </c>
      <c r="G7585" s="61">
        <v>0</v>
      </c>
      <c r="H7585" s="145"/>
      <c r="I7585" s="144">
        <v>0</v>
      </c>
      <c r="J7585" s="146">
        <f t="shared" si="95"/>
        <v>0</v>
      </c>
    </row>
    <row r="7586" spans="1:10" x14ac:dyDescent="0.3">
      <c r="A7586" s="60">
        <v>2013</v>
      </c>
      <c r="B7586" s="60" t="s">
        <v>181</v>
      </c>
      <c r="C7586" s="60" t="str">
        <f>VLOOKUP(B7586,lookup!A:C,3,FALSE)</f>
        <v>Non Metropolitan Fire Authorities</v>
      </c>
      <c r="D7586" s="60" t="str">
        <f>VLOOKUP(B7586,lookup!A:D,4,FALSE)</f>
        <v>E31000021</v>
      </c>
      <c r="E7586" s="32" t="s">
        <v>1087</v>
      </c>
      <c r="F7586" s="60" t="s">
        <v>149</v>
      </c>
      <c r="G7586" s="61">
        <v>0</v>
      </c>
      <c r="H7586" s="145"/>
      <c r="I7586" s="144">
        <v>0</v>
      </c>
      <c r="J7586" s="146">
        <f t="shared" si="95"/>
        <v>0</v>
      </c>
    </row>
    <row r="7587" spans="1:10" x14ac:dyDescent="0.3">
      <c r="A7587" s="60">
        <v>2013</v>
      </c>
      <c r="B7587" s="60" t="s">
        <v>181</v>
      </c>
      <c r="C7587" s="60" t="str">
        <f>VLOOKUP(B7587,lookup!A:C,3,FALSE)</f>
        <v>Non Metropolitan Fire Authorities</v>
      </c>
      <c r="D7587" s="60" t="str">
        <f>VLOOKUP(B7587,lookup!A:D,4,FALSE)</f>
        <v>E31000021</v>
      </c>
      <c r="E7587" s="60" t="s">
        <v>176</v>
      </c>
      <c r="F7587" s="60" t="s">
        <v>149</v>
      </c>
      <c r="G7587" s="61">
        <v>0</v>
      </c>
      <c r="H7587" s="145"/>
      <c r="I7587" s="144">
        <v>0</v>
      </c>
      <c r="J7587" s="146">
        <f t="shared" si="95"/>
        <v>0</v>
      </c>
    </row>
    <row r="7588" spans="1:10" x14ac:dyDescent="0.3">
      <c r="A7588" s="60">
        <v>2013</v>
      </c>
      <c r="B7588" s="60" t="s">
        <v>181</v>
      </c>
      <c r="C7588" s="60" t="str">
        <f>VLOOKUP(B7588,lookup!A:C,3,FALSE)</f>
        <v>Non Metropolitan Fire Authorities</v>
      </c>
      <c r="D7588" s="60" t="str">
        <f>VLOOKUP(B7588,lookup!A:D,4,FALSE)</f>
        <v>E31000021</v>
      </c>
      <c r="E7588" s="60" t="s">
        <v>175</v>
      </c>
      <c r="F7588" s="60" t="s">
        <v>150</v>
      </c>
      <c r="G7588" s="61">
        <v>23</v>
      </c>
      <c r="H7588" s="145"/>
      <c r="I7588" s="144">
        <v>23</v>
      </c>
      <c r="J7588" s="146">
        <f t="shared" si="95"/>
        <v>0</v>
      </c>
    </row>
    <row r="7589" spans="1:10" x14ac:dyDescent="0.3">
      <c r="A7589" s="60">
        <v>2013</v>
      </c>
      <c r="B7589" s="60" t="s">
        <v>181</v>
      </c>
      <c r="C7589" s="60" t="str">
        <f>VLOOKUP(B7589,lookup!A:C,3,FALSE)</f>
        <v>Non Metropolitan Fire Authorities</v>
      </c>
      <c r="D7589" s="60" t="str">
        <f>VLOOKUP(B7589,lookup!A:D,4,FALSE)</f>
        <v>E31000021</v>
      </c>
      <c r="E7589" s="60" t="s">
        <v>177</v>
      </c>
      <c r="F7589" s="60" t="s">
        <v>150</v>
      </c>
      <c r="G7589" s="61">
        <v>0</v>
      </c>
      <c r="H7589" s="145"/>
      <c r="I7589" s="144">
        <v>0</v>
      </c>
      <c r="J7589" s="146">
        <f t="shared" si="95"/>
        <v>0</v>
      </c>
    </row>
    <row r="7590" spans="1:10" x14ac:dyDescent="0.3">
      <c r="A7590" s="60">
        <v>2013</v>
      </c>
      <c r="B7590" s="60" t="s">
        <v>181</v>
      </c>
      <c r="C7590" s="60" t="str">
        <f>VLOOKUP(B7590,lookup!A:C,3,FALSE)</f>
        <v>Non Metropolitan Fire Authorities</v>
      </c>
      <c r="D7590" s="60" t="str">
        <f>VLOOKUP(B7590,lookup!A:D,4,FALSE)</f>
        <v>E31000021</v>
      </c>
      <c r="E7590" s="60" t="s">
        <v>178</v>
      </c>
      <c r="F7590" s="60" t="s">
        <v>150</v>
      </c>
      <c r="G7590" s="61">
        <v>0</v>
      </c>
      <c r="H7590" s="145"/>
      <c r="I7590" s="144">
        <v>0</v>
      </c>
      <c r="J7590" s="146">
        <f t="shared" si="95"/>
        <v>0</v>
      </c>
    </row>
    <row r="7591" spans="1:10" x14ac:dyDescent="0.3">
      <c r="A7591" s="60">
        <v>2013</v>
      </c>
      <c r="B7591" s="60" t="s">
        <v>181</v>
      </c>
      <c r="C7591" s="60" t="str">
        <f>VLOOKUP(B7591,lookup!A:C,3,FALSE)</f>
        <v>Non Metropolitan Fire Authorities</v>
      </c>
      <c r="D7591" s="60" t="str">
        <f>VLOOKUP(B7591,lookup!A:D,4,FALSE)</f>
        <v>E31000021</v>
      </c>
      <c r="E7591" s="60" t="s">
        <v>179</v>
      </c>
      <c r="F7591" s="60" t="s">
        <v>150</v>
      </c>
      <c r="G7591" s="61">
        <v>0</v>
      </c>
      <c r="H7591" s="145"/>
      <c r="I7591" s="144">
        <v>0</v>
      </c>
      <c r="J7591" s="146">
        <f t="shared" si="95"/>
        <v>0</v>
      </c>
    </row>
    <row r="7592" spans="1:10" x14ac:dyDescent="0.3">
      <c r="A7592" s="60">
        <v>2013</v>
      </c>
      <c r="B7592" s="60" t="s">
        <v>181</v>
      </c>
      <c r="C7592" s="60" t="str">
        <f>VLOOKUP(B7592,lookup!A:C,3,FALSE)</f>
        <v>Non Metropolitan Fire Authorities</v>
      </c>
      <c r="D7592" s="60" t="str">
        <f>VLOOKUP(B7592,lookup!A:D,4,FALSE)</f>
        <v>E31000021</v>
      </c>
      <c r="E7592" s="32" t="s">
        <v>1087</v>
      </c>
      <c r="F7592" s="60" t="s">
        <v>150</v>
      </c>
      <c r="G7592" s="61">
        <v>0</v>
      </c>
      <c r="H7592" s="145"/>
      <c r="I7592" s="144">
        <v>0</v>
      </c>
      <c r="J7592" s="146">
        <f t="shared" si="95"/>
        <v>0</v>
      </c>
    </row>
    <row r="7593" spans="1:10" x14ac:dyDescent="0.3">
      <c r="A7593" s="60">
        <v>2013</v>
      </c>
      <c r="B7593" s="60" t="s">
        <v>181</v>
      </c>
      <c r="C7593" s="60" t="str">
        <f>VLOOKUP(B7593,lookup!A:C,3,FALSE)</f>
        <v>Non Metropolitan Fire Authorities</v>
      </c>
      <c r="D7593" s="60" t="str">
        <f>VLOOKUP(B7593,lookup!A:D,4,FALSE)</f>
        <v>E31000021</v>
      </c>
      <c r="E7593" s="60" t="s">
        <v>176</v>
      </c>
      <c r="F7593" s="60" t="s">
        <v>150</v>
      </c>
      <c r="G7593" s="61">
        <v>0</v>
      </c>
      <c r="H7593" s="145"/>
      <c r="I7593" s="144">
        <v>0</v>
      </c>
      <c r="J7593" s="146">
        <f t="shared" si="95"/>
        <v>0</v>
      </c>
    </row>
    <row r="7594" spans="1:10" x14ac:dyDescent="0.3">
      <c r="A7594" s="60">
        <v>2013</v>
      </c>
      <c r="B7594" s="60" t="s">
        <v>69</v>
      </c>
      <c r="C7594" s="60" t="str">
        <f>VLOOKUP(B7594,lookup!A:C,3,FALSE)</f>
        <v>Non Metropolitan Fire Authorities</v>
      </c>
      <c r="D7594" s="60" t="str">
        <f>VLOOKUP(B7594,lookup!A:D,4,FALSE)</f>
        <v>E31000039</v>
      </c>
      <c r="E7594" s="60" t="s">
        <v>175</v>
      </c>
      <c r="F7594" s="60" t="s">
        <v>157</v>
      </c>
      <c r="G7594" s="61">
        <v>0</v>
      </c>
      <c r="H7594" s="145"/>
      <c r="I7594" s="144">
        <v>0</v>
      </c>
      <c r="J7594" s="146">
        <f t="shared" si="95"/>
        <v>0</v>
      </c>
    </row>
    <row r="7595" spans="1:10" x14ac:dyDescent="0.3">
      <c r="A7595" s="60">
        <v>2013</v>
      </c>
      <c r="B7595" s="60" t="s">
        <v>69</v>
      </c>
      <c r="C7595" s="60" t="str">
        <f>VLOOKUP(B7595,lookup!A:C,3,FALSE)</f>
        <v>Non Metropolitan Fire Authorities</v>
      </c>
      <c r="D7595" s="60" t="str">
        <f>VLOOKUP(B7595,lookup!A:D,4,FALSE)</f>
        <v>E31000039</v>
      </c>
      <c r="E7595" s="60" t="s">
        <v>177</v>
      </c>
      <c r="F7595" s="60" t="s">
        <v>157</v>
      </c>
      <c r="G7595" s="61">
        <v>0</v>
      </c>
      <c r="H7595" s="145"/>
      <c r="I7595" s="144">
        <v>0</v>
      </c>
      <c r="J7595" s="146">
        <f t="shared" si="95"/>
        <v>0</v>
      </c>
    </row>
    <row r="7596" spans="1:10" x14ac:dyDescent="0.3">
      <c r="A7596" s="60">
        <v>2013</v>
      </c>
      <c r="B7596" s="60" t="s">
        <v>69</v>
      </c>
      <c r="C7596" s="60" t="str">
        <f>VLOOKUP(B7596,lookup!A:C,3,FALSE)</f>
        <v>Non Metropolitan Fire Authorities</v>
      </c>
      <c r="D7596" s="60" t="str">
        <f>VLOOKUP(B7596,lookup!A:D,4,FALSE)</f>
        <v>E31000039</v>
      </c>
      <c r="E7596" s="60" t="s">
        <v>178</v>
      </c>
      <c r="F7596" s="60" t="s">
        <v>157</v>
      </c>
      <c r="G7596" s="61">
        <v>0</v>
      </c>
      <c r="H7596" s="145"/>
      <c r="I7596" s="144">
        <v>0</v>
      </c>
      <c r="J7596" s="146">
        <f t="shared" si="95"/>
        <v>0</v>
      </c>
    </row>
    <row r="7597" spans="1:10" x14ac:dyDescent="0.3">
      <c r="A7597" s="60">
        <v>2013</v>
      </c>
      <c r="B7597" s="60" t="s">
        <v>69</v>
      </c>
      <c r="C7597" s="60" t="str">
        <f>VLOOKUP(B7597,lookup!A:C,3,FALSE)</f>
        <v>Non Metropolitan Fire Authorities</v>
      </c>
      <c r="D7597" s="60" t="str">
        <f>VLOOKUP(B7597,lookup!A:D,4,FALSE)</f>
        <v>E31000039</v>
      </c>
      <c r="E7597" s="60" t="s">
        <v>179</v>
      </c>
      <c r="F7597" s="60" t="s">
        <v>157</v>
      </c>
      <c r="G7597" s="61">
        <v>0</v>
      </c>
      <c r="H7597" s="145"/>
      <c r="I7597" s="144">
        <v>0</v>
      </c>
      <c r="J7597" s="146">
        <f t="shared" si="95"/>
        <v>0</v>
      </c>
    </row>
    <row r="7598" spans="1:10" x14ac:dyDescent="0.3">
      <c r="A7598" s="60">
        <v>2013</v>
      </c>
      <c r="B7598" s="60" t="s">
        <v>69</v>
      </c>
      <c r="C7598" s="60" t="str">
        <f>VLOOKUP(B7598,lookup!A:C,3,FALSE)</f>
        <v>Non Metropolitan Fire Authorities</v>
      </c>
      <c r="D7598" s="60" t="str">
        <f>VLOOKUP(B7598,lookup!A:D,4,FALSE)</f>
        <v>E31000039</v>
      </c>
      <c r="E7598" s="32" t="s">
        <v>1087</v>
      </c>
      <c r="F7598" s="60" t="s">
        <v>157</v>
      </c>
      <c r="G7598" s="61">
        <v>0</v>
      </c>
      <c r="H7598" s="145"/>
      <c r="I7598" s="144">
        <v>0</v>
      </c>
      <c r="J7598" s="146">
        <f t="shared" si="95"/>
        <v>0</v>
      </c>
    </row>
    <row r="7599" spans="1:10" x14ac:dyDescent="0.3">
      <c r="A7599" s="60">
        <v>2013</v>
      </c>
      <c r="B7599" s="60" t="s">
        <v>69</v>
      </c>
      <c r="C7599" s="60" t="str">
        <f>VLOOKUP(B7599,lookup!A:C,3,FALSE)</f>
        <v>Non Metropolitan Fire Authorities</v>
      </c>
      <c r="D7599" s="60" t="str">
        <f>VLOOKUP(B7599,lookup!A:D,4,FALSE)</f>
        <v>E31000039</v>
      </c>
      <c r="E7599" s="60" t="s">
        <v>176</v>
      </c>
      <c r="F7599" s="60" t="s">
        <v>157</v>
      </c>
      <c r="G7599" s="61">
        <v>12</v>
      </c>
      <c r="H7599" s="145"/>
      <c r="I7599" s="144">
        <v>12</v>
      </c>
      <c r="J7599" s="146">
        <f t="shared" si="95"/>
        <v>0</v>
      </c>
    </row>
    <row r="7600" spans="1:10" x14ac:dyDescent="0.3">
      <c r="A7600" s="60">
        <v>2013</v>
      </c>
      <c r="B7600" s="60" t="s">
        <v>69</v>
      </c>
      <c r="C7600" s="60" t="str">
        <f>VLOOKUP(B7600,lookup!A:C,3,FALSE)</f>
        <v>Non Metropolitan Fire Authorities</v>
      </c>
      <c r="D7600" s="60" t="str">
        <f>VLOOKUP(B7600,lookup!A:D,4,FALSE)</f>
        <v>E31000039</v>
      </c>
      <c r="E7600" s="60" t="s">
        <v>175</v>
      </c>
      <c r="F7600" s="60" t="s">
        <v>158</v>
      </c>
      <c r="G7600" s="61">
        <v>0</v>
      </c>
      <c r="H7600" s="145"/>
      <c r="I7600" s="144">
        <v>0</v>
      </c>
      <c r="J7600" s="146">
        <f t="shared" si="95"/>
        <v>0</v>
      </c>
    </row>
    <row r="7601" spans="1:10" x14ac:dyDescent="0.3">
      <c r="A7601" s="60">
        <v>2013</v>
      </c>
      <c r="B7601" s="60" t="s">
        <v>69</v>
      </c>
      <c r="C7601" s="60" t="str">
        <f>VLOOKUP(B7601,lookup!A:C,3,FALSE)</f>
        <v>Non Metropolitan Fire Authorities</v>
      </c>
      <c r="D7601" s="60" t="str">
        <f>VLOOKUP(B7601,lookup!A:D,4,FALSE)</f>
        <v>E31000039</v>
      </c>
      <c r="E7601" s="60" t="s">
        <v>177</v>
      </c>
      <c r="F7601" s="60" t="s">
        <v>158</v>
      </c>
      <c r="G7601" s="61">
        <v>0</v>
      </c>
      <c r="H7601" s="145"/>
      <c r="I7601" s="144">
        <v>0</v>
      </c>
      <c r="J7601" s="146">
        <f t="shared" si="95"/>
        <v>0</v>
      </c>
    </row>
    <row r="7602" spans="1:10" x14ac:dyDescent="0.3">
      <c r="A7602" s="60">
        <v>2013</v>
      </c>
      <c r="B7602" s="60" t="s">
        <v>69</v>
      </c>
      <c r="C7602" s="60" t="str">
        <f>VLOOKUP(B7602,lookup!A:C,3,FALSE)</f>
        <v>Non Metropolitan Fire Authorities</v>
      </c>
      <c r="D7602" s="60" t="str">
        <f>VLOOKUP(B7602,lookup!A:D,4,FALSE)</f>
        <v>E31000039</v>
      </c>
      <c r="E7602" s="60" t="s">
        <v>178</v>
      </c>
      <c r="F7602" s="60" t="s">
        <v>158</v>
      </c>
      <c r="G7602" s="61">
        <v>0</v>
      </c>
      <c r="H7602" s="145"/>
      <c r="I7602" s="144">
        <v>0</v>
      </c>
      <c r="J7602" s="146">
        <f t="shared" si="95"/>
        <v>0</v>
      </c>
    </row>
    <row r="7603" spans="1:10" x14ac:dyDescent="0.3">
      <c r="A7603" s="60">
        <v>2013</v>
      </c>
      <c r="B7603" s="60" t="s">
        <v>69</v>
      </c>
      <c r="C7603" s="60" t="str">
        <f>VLOOKUP(B7603,lookup!A:C,3,FALSE)</f>
        <v>Non Metropolitan Fire Authorities</v>
      </c>
      <c r="D7603" s="60" t="str">
        <f>VLOOKUP(B7603,lookup!A:D,4,FALSE)</f>
        <v>E31000039</v>
      </c>
      <c r="E7603" s="60" t="s">
        <v>179</v>
      </c>
      <c r="F7603" s="60" t="s">
        <v>158</v>
      </c>
      <c r="G7603" s="61">
        <v>0</v>
      </c>
      <c r="H7603" s="145"/>
      <c r="I7603" s="144">
        <v>0</v>
      </c>
      <c r="J7603" s="146">
        <f t="shared" si="95"/>
        <v>0</v>
      </c>
    </row>
    <row r="7604" spans="1:10" x14ac:dyDescent="0.3">
      <c r="A7604" s="60">
        <v>2013</v>
      </c>
      <c r="B7604" s="60" t="s">
        <v>69</v>
      </c>
      <c r="C7604" s="60" t="str">
        <f>VLOOKUP(B7604,lookup!A:C,3,FALSE)</f>
        <v>Non Metropolitan Fire Authorities</v>
      </c>
      <c r="D7604" s="60" t="str">
        <f>VLOOKUP(B7604,lookup!A:D,4,FALSE)</f>
        <v>E31000039</v>
      </c>
      <c r="E7604" s="32" t="s">
        <v>1087</v>
      </c>
      <c r="F7604" s="60" t="s">
        <v>158</v>
      </c>
      <c r="G7604" s="61">
        <v>0</v>
      </c>
      <c r="H7604" s="145"/>
      <c r="I7604" s="144">
        <v>0</v>
      </c>
      <c r="J7604" s="146">
        <f t="shared" si="95"/>
        <v>0</v>
      </c>
    </row>
    <row r="7605" spans="1:10" x14ac:dyDescent="0.3">
      <c r="A7605" s="60">
        <v>2013</v>
      </c>
      <c r="B7605" s="60" t="s">
        <v>69</v>
      </c>
      <c r="C7605" s="60" t="str">
        <f>VLOOKUP(B7605,lookup!A:C,3,FALSE)</f>
        <v>Non Metropolitan Fire Authorities</v>
      </c>
      <c r="D7605" s="60" t="str">
        <f>VLOOKUP(B7605,lookup!A:D,4,FALSE)</f>
        <v>E31000039</v>
      </c>
      <c r="E7605" s="60" t="s">
        <v>176</v>
      </c>
      <c r="F7605" s="60" t="s">
        <v>158</v>
      </c>
      <c r="G7605" s="61">
        <v>41</v>
      </c>
      <c r="H7605" s="145"/>
      <c r="I7605" s="144">
        <v>41</v>
      </c>
      <c r="J7605" s="146">
        <f t="shared" si="95"/>
        <v>0</v>
      </c>
    </row>
    <row r="7606" spans="1:10" x14ac:dyDescent="0.3">
      <c r="A7606" s="60">
        <v>2013</v>
      </c>
      <c r="B7606" s="60" t="s">
        <v>69</v>
      </c>
      <c r="C7606" s="60" t="str">
        <f>VLOOKUP(B7606,lookup!A:C,3,FALSE)</f>
        <v>Non Metropolitan Fire Authorities</v>
      </c>
      <c r="D7606" s="60" t="str">
        <f>VLOOKUP(B7606,lookup!A:D,4,FALSE)</f>
        <v>E31000039</v>
      </c>
      <c r="E7606" s="60" t="s">
        <v>175</v>
      </c>
      <c r="F7606" s="60" t="s">
        <v>149</v>
      </c>
      <c r="G7606" s="61">
        <v>0</v>
      </c>
      <c r="H7606" s="145"/>
      <c r="I7606" s="144">
        <v>0</v>
      </c>
      <c r="J7606" s="146">
        <f t="shared" si="95"/>
        <v>0</v>
      </c>
    </row>
    <row r="7607" spans="1:10" x14ac:dyDescent="0.3">
      <c r="A7607" s="60">
        <v>2013</v>
      </c>
      <c r="B7607" s="60" t="s">
        <v>69</v>
      </c>
      <c r="C7607" s="60" t="str">
        <f>VLOOKUP(B7607,lookup!A:C,3,FALSE)</f>
        <v>Non Metropolitan Fire Authorities</v>
      </c>
      <c r="D7607" s="60" t="str">
        <f>VLOOKUP(B7607,lookup!A:D,4,FALSE)</f>
        <v>E31000039</v>
      </c>
      <c r="E7607" s="60" t="s">
        <v>177</v>
      </c>
      <c r="F7607" s="60" t="s">
        <v>149</v>
      </c>
      <c r="G7607" s="61">
        <v>0</v>
      </c>
      <c r="H7607" s="145"/>
      <c r="I7607" s="144">
        <v>0</v>
      </c>
      <c r="J7607" s="146">
        <f t="shared" si="95"/>
        <v>0</v>
      </c>
    </row>
    <row r="7608" spans="1:10" x14ac:dyDescent="0.3">
      <c r="A7608" s="60">
        <v>2013</v>
      </c>
      <c r="B7608" s="60" t="s">
        <v>69</v>
      </c>
      <c r="C7608" s="60" t="str">
        <f>VLOOKUP(B7608,lookup!A:C,3,FALSE)</f>
        <v>Non Metropolitan Fire Authorities</v>
      </c>
      <c r="D7608" s="60" t="str">
        <f>VLOOKUP(B7608,lookup!A:D,4,FALSE)</f>
        <v>E31000039</v>
      </c>
      <c r="E7608" s="60" t="s">
        <v>178</v>
      </c>
      <c r="F7608" s="60" t="s">
        <v>149</v>
      </c>
      <c r="G7608" s="61">
        <v>0</v>
      </c>
      <c r="H7608" s="145"/>
      <c r="I7608" s="144">
        <v>0</v>
      </c>
      <c r="J7608" s="146">
        <f t="shared" si="95"/>
        <v>0</v>
      </c>
    </row>
    <row r="7609" spans="1:10" x14ac:dyDescent="0.3">
      <c r="A7609" s="60">
        <v>2013</v>
      </c>
      <c r="B7609" s="60" t="s">
        <v>69</v>
      </c>
      <c r="C7609" s="60" t="str">
        <f>VLOOKUP(B7609,lookup!A:C,3,FALSE)</f>
        <v>Non Metropolitan Fire Authorities</v>
      </c>
      <c r="D7609" s="60" t="str">
        <f>VLOOKUP(B7609,lookup!A:D,4,FALSE)</f>
        <v>E31000039</v>
      </c>
      <c r="E7609" s="60" t="s">
        <v>179</v>
      </c>
      <c r="F7609" s="60" t="s">
        <v>149</v>
      </c>
      <c r="G7609" s="61">
        <v>0</v>
      </c>
      <c r="H7609" s="145"/>
      <c r="I7609" s="144">
        <v>0</v>
      </c>
      <c r="J7609" s="146">
        <f t="shared" si="95"/>
        <v>0</v>
      </c>
    </row>
    <row r="7610" spans="1:10" x14ac:dyDescent="0.3">
      <c r="A7610" s="60">
        <v>2013</v>
      </c>
      <c r="B7610" s="60" t="s">
        <v>69</v>
      </c>
      <c r="C7610" s="60" t="str">
        <f>VLOOKUP(B7610,lookup!A:C,3,FALSE)</f>
        <v>Non Metropolitan Fire Authorities</v>
      </c>
      <c r="D7610" s="60" t="str">
        <f>VLOOKUP(B7610,lookup!A:D,4,FALSE)</f>
        <v>E31000039</v>
      </c>
      <c r="E7610" s="32" t="s">
        <v>1087</v>
      </c>
      <c r="F7610" s="60" t="s">
        <v>149</v>
      </c>
      <c r="G7610" s="61">
        <v>0</v>
      </c>
      <c r="H7610" s="145"/>
      <c r="I7610" s="144">
        <v>0</v>
      </c>
      <c r="J7610" s="146">
        <f t="shared" si="95"/>
        <v>0</v>
      </c>
    </row>
    <row r="7611" spans="1:10" x14ac:dyDescent="0.3">
      <c r="A7611" s="60">
        <v>2013</v>
      </c>
      <c r="B7611" s="60" t="s">
        <v>69</v>
      </c>
      <c r="C7611" s="60" t="str">
        <f>VLOOKUP(B7611,lookup!A:C,3,FALSE)</f>
        <v>Non Metropolitan Fire Authorities</v>
      </c>
      <c r="D7611" s="60" t="str">
        <f>VLOOKUP(B7611,lookup!A:D,4,FALSE)</f>
        <v>E31000039</v>
      </c>
      <c r="E7611" s="60" t="s">
        <v>176</v>
      </c>
      <c r="F7611" s="60" t="s">
        <v>149</v>
      </c>
      <c r="G7611" s="61">
        <v>0</v>
      </c>
      <c r="H7611" s="145"/>
      <c r="I7611" s="144">
        <v>0</v>
      </c>
      <c r="J7611" s="146">
        <f t="shared" si="95"/>
        <v>0</v>
      </c>
    </row>
    <row r="7612" spans="1:10" x14ac:dyDescent="0.3">
      <c r="A7612" s="60">
        <v>2013</v>
      </c>
      <c r="B7612" s="60" t="s">
        <v>69</v>
      </c>
      <c r="C7612" s="60" t="str">
        <f>VLOOKUP(B7612,lookup!A:C,3,FALSE)</f>
        <v>Non Metropolitan Fire Authorities</v>
      </c>
      <c r="D7612" s="60" t="str">
        <f>VLOOKUP(B7612,lookup!A:D,4,FALSE)</f>
        <v>E31000039</v>
      </c>
      <c r="E7612" s="60" t="s">
        <v>175</v>
      </c>
      <c r="F7612" s="60" t="s">
        <v>150</v>
      </c>
      <c r="G7612" s="61">
        <v>0</v>
      </c>
      <c r="H7612" s="145"/>
      <c r="I7612" s="144">
        <v>0</v>
      </c>
      <c r="J7612" s="146">
        <f t="shared" si="95"/>
        <v>0</v>
      </c>
    </row>
    <row r="7613" spans="1:10" x14ac:dyDescent="0.3">
      <c r="A7613" s="60">
        <v>2013</v>
      </c>
      <c r="B7613" s="60" t="s">
        <v>69</v>
      </c>
      <c r="C7613" s="60" t="str">
        <f>VLOOKUP(B7613,lookup!A:C,3,FALSE)</f>
        <v>Non Metropolitan Fire Authorities</v>
      </c>
      <c r="D7613" s="60" t="str">
        <f>VLOOKUP(B7613,lookup!A:D,4,FALSE)</f>
        <v>E31000039</v>
      </c>
      <c r="E7613" s="60" t="s">
        <v>177</v>
      </c>
      <c r="F7613" s="60" t="s">
        <v>150</v>
      </c>
      <c r="G7613" s="61">
        <v>0</v>
      </c>
      <c r="H7613" s="145"/>
      <c r="I7613" s="144">
        <v>0</v>
      </c>
      <c r="J7613" s="146">
        <f t="shared" si="95"/>
        <v>0</v>
      </c>
    </row>
    <row r="7614" spans="1:10" x14ac:dyDescent="0.3">
      <c r="A7614" s="60">
        <v>2013</v>
      </c>
      <c r="B7614" s="60" t="s">
        <v>69</v>
      </c>
      <c r="C7614" s="60" t="str">
        <f>VLOOKUP(B7614,lookup!A:C,3,FALSE)</f>
        <v>Non Metropolitan Fire Authorities</v>
      </c>
      <c r="D7614" s="60" t="str">
        <f>VLOOKUP(B7614,lookup!A:D,4,FALSE)</f>
        <v>E31000039</v>
      </c>
      <c r="E7614" s="60" t="s">
        <v>178</v>
      </c>
      <c r="F7614" s="60" t="s">
        <v>150</v>
      </c>
      <c r="G7614" s="61">
        <v>0</v>
      </c>
      <c r="H7614" s="145"/>
      <c r="I7614" s="144">
        <v>0</v>
      </c>
      <c r="J7614" s="146">
        <f t="shared" si="95"/>
        <v>0</v>
      </c>
    </row>
    <row r="7615" spans="1:10" x14ac:dyDescent="0.3">
      <c r="A7615" s="60">
        <v>2013</v>
      </c>
      <c r="B7615" s="60" t="s">
        <v>69</v>
      </c>
      <c r="C7615" s="60" t="str">
        <f>VLOOKUP(B7615,lookup!A:C,3,FALSE)</f>
        <v>Non Metropolitan Fire Authorities</v>
      </c>
      <c r="D7615" s="60" t="str">
        <f>VLOOKUP(B7615,lookup!A:D,4,FALSE)</f>
        <v>E31000039</v>
      </c>
      <c r="E7615" s="60" t="s">
        <v>179</v>
      </c>
      <c r="F7615" s="60" t="s">
        <v>150</v>
      </c>
      <c r="G7615" s="61">
        <v>0</v>
      </c>
      <c r="H7615" s="145"/>
      <c r="I7615" s="144">
        <v>0</v>
      </c>
      <c r="J7615" s="146">
        <f t="shared" si="95"/>
        <v>0</v>
      </c>
    </row>
    <row r="7616" spans="1:10" x14ac:dyDescent="0.3">
      <c r="A7616" s="60">
        <v>2013</v>
      </c>
      <c r="B7616" s="60" t="s">
        <v>69</v>
      </c>
      <c r="C7616" s="60" t="str">
        <f>VLOOKUP(B7616,lookup!A:C,3,FALSE)</f>
        <v>Non Metropolitan Fire Authorities</v>
      </c>
      <c r="D7616" s="60" t="str">
        <f>VLOOKUP(B7616,lookup!A:D,4,FALSE)</f>
        <v>E31000039</v>
      </c>
      <c r="E7616" s="32" t="s">
        <v>1087</v>
      </c>
      <c r="F7616" s="60" t="s">
        <v>150</v>
      </c>
      <c r="G7616" s="61">
        <v>0</v>
      </c>
      <c r="H7616" s="145"/>
      <c r="I7616" s="144">
        <v>0</v>
      </c>
      <c r="J7616" s="146">
        <f t="shared" si="95"/>
        <v>0</v>
      </c>
    </row>
    <row r="7617" spans="1:10" x14ac:dyDescent="0.3">
      <c r="A7617" s="60">
        <v>2013</v>
      </c>
      <c r="B7617" s="60" t="s">
        <v>69</v>
      </c>
      <c r="C7617" s="60" t="str">
        <f>VLOOKUP(B7617,lookup!A:C,3,FALSE)</f>
        <v>Non Metropolitan Fire Authorities</v>
      </c>
      <c r="D7617" s="60" t="str">
        <f>VLOOKUP(B7617,lookup!A:D,4,FALSE)</f>
        <v>E31000039</v>
      </c>
      <c r="E7617" s="60" t="s">
        <v>176</v>
      </c>
      <c r="F7617" s="60" t="s">
        <v>150</v>
      </c>
      <c r="G7617" s="61">
        <v>3</v>
      </c>
      <c r="H7617" s="145"/>
      <c r="I7617" s="144">
        <v>3</v>
      </c>
      <c r="J7617" s="146">
        <f t="shared" si="95"/>
        <v>0</v>
      </c>
    </row>
    <row r="7618" spans="1:10" x14ac:dyDescent="0.3">
      <c r="A7618" s="60">
        <v>2013</v>
      </c>
      <c r="B7618" s="60" t="s">
        <v>72</v>
      </c>
      <c r="C7618" s="60" t="str">
        <f>VLOOKUP(B7618,lookup!A:C,3,FALSE)</f>
        <v>Non Metropolitan Fire Authorities</v>
      </c>
      <c r="D7618" s="60" t="str">
        <f>VLOOKUP(B7618,lookup!A:D,4,FALSE)</f>
        <v>E31000022</v>
      </c>
      <c r="E7618" s="60" t="s">
        <v>175</v>
      </c>
      <c r="F7618" s="60" t="s">
        <v>157</v>
      </c>
      <c r="G7618" s="61">
        <v>602</v>
      </c>
      <c r="H7618" s="145"/>
      <c r="I7618" s="144">
        <v>602</v>
      </c>
      <c r="J7618" s="146">
        <f t="shared" si="95"/>
        <v>0</v>
      </c>
    </row>
    <row r="7619" spans="1:10" x14ac:dyDescent="0.3">
      <c r="A7619" s="60">
        <v>2013</v>
      </c>
      <c r="B7619" s="60" t="s">
        <v>72</v>
      </c>
      <c r="C7619" s="60" t="str">
        <f>VLOOKUP(B7619,lookup!A:C,3,FALSE)</f>
        <v>Non Metropolitan Fire Authorities</v>
      </c>
      <c r="D7619" s="60" t="str">
        <f>VLOOKUP(B7619,lookup!A:D,4,FALSE)</f>
        <v>E31000022</v>
      </c>
      <c r="E7619" s="60" t="s">
        <v>177</v>
      </c>
      <c r="F7619" s="60" t="s">
        <v>157</v>
      </c>
      <c r="G7619" s="61">
        <v>1</v>
      </c>
      <c r="H7619" s="145"/>
      <c r="I7619" s="144">
        <v>1</v>
      </c>
      <c r="J7619" s="146">
        <f t="shared" ref="J7619:J7682" si="96">G7619-I7619</f>
        <v>0</v>
      </c>
    </row>
    <row r="7620" spans="1:10" x14ac:dyDescent="0.3">
      <c r="A7620" s="60">
        <v>2013</v>
      </c>
      <c r="B7620" s="60" t="s">
        <v>72</v>
      </c>
      <c r="C7620" s="60" t="str">
        <f>VLOOKUP(B7620,lookup!A:C,3,FALSE)</f>
        <v>Non Metropolitan Fire Authorities</v>
      </c>
      <c r="D7620" s="60" t="str">
        <f>VLOOKUP(B7620,lookup!A:D,4,FALSE)</f>
        <v>E31000022</v>
      </c>
      <c r="E7620" s="60" t="s">
        <v>178</v>
      </c>
      <c r="F7620" s="60" t="s">
        <v>157</v>
      </c>
      <c r="G7620" s="61">
        <v>4</v>
      </c>
      <c r="H7620" s="145"/>
      <c r="I7620" s="144">
        <v>4</v>
      </c>
      <c r="J7620" s="146">
        <f t="shared" si="96"/>
        <v>0</v>
      </c>
    </row>
    <row r="7621" spans="1:10" x14ac:dyDescent="0.3">
      <c r="A7621" s="60">
        <v>2013</v>
      </c>
      <c r="B7621" s="60" t="s">
        <v>72</v>
      </c>
      <c r="C7621" s="60" t="str">
        <f>VLOOKUP(B7621,lookup!A:C,3,FALSE)</f>
        <v>Non Metropolitan Fire Authorities</v>
      </c>
      <c r="D7621" s="60" t="str">
        <f>VLOOKUP(B7621,lookup!A:D,4,FALSE)</f>
        <v>E31000022</v>
      </c>
      <c r="E7621" s="60" t="s">
        <v>179</v>
      </c>
      <c r="F7621" s="60" t="s">
        <v>157</v>
      </c>
      <c r="G7621" s="61">
        <v>3</v>
      </c>
      <c r="H7621" s="145"/>
      <c r="I7621" s="144">
        <v>3</v>
      </c>
      <c r="J7621" s="146">
        <f t="shared" si="96"/>
        <v>0</v>
      </c>
    </row>
    <row r="7622" spans="1:10" x14ac:dyDescent="0.3">
      <c r="A7622" s="60">
        <v>2013</v>
      </c>
      <c r="B7622" s="60" t="s">
        <v>72</v>
      </c>
      <c r="C7622" s="60" t="str">
        <f>VLOOKUP(B7622,lookup!A:C,3,FALSE)</f>
        <v>Non Metropolitan Fire Authorities</v>
      </c>
      <c r="D7622" s="60" t="str">
        <f>VLOOKUP(B7622,lookup!A:D,4,FALSE)</f>
        <v>E31000022</v>
      </c>
      <c r="E7622" s="32" t="s">
        <v>1087</v>
      </c>
      <c r="F7622" s="60" t="s">
        <v>157</v>
      </c>
      <c r="G7622" s="61">
        <v>2</v>
      </c>
      <c r="H7622" s="145"/>
      <c r="I7622" s="144">
        <v>2</v>
      </c>
      <c r="J7622" s="146">
        <f t="shared" si="96"/>
        <v>0</v>
      </c>
    </row>
    <row r="7623" spans="1:10" x14ac:dyDescent="0.3">
      <c r="A7623" s="60">
        <v>2013</v>
      </c>
      <c r="B7623" s="60" t="s">
        <v>72</v>
      </c>
      <c r="C7623" s="60" t="str">
        <f>VLOOKUP(B7623,lookup!A:C,3,FALSE)</f>
        <v>Non Metropolitan Fire Authorities</v>
      </c>
      <c r="D7623" s="60" t="str">
        <f>VLOOKUP(B7623,lookup!A:D,4,FALSE)</f>
        <v>E31000022</v>
      </c>
      <c r="E7623" s="60" t="s">
        <v>176</v>
      </c>
      <c r="F7623" s="60" t="s">
        <v>157</v>
      </c>
      <c r="G7623" s="61">
        <v>212</v>
      </c>
      <c r="H7623" s="145"/>
      <c r="I7623" s="144">
        <v>212</v>
      </c>
      <c r="J7623" s="146">
        <f t="shared" si="96"/>
        <v>0</v>
      </c>
    </row>
    <row r="7624" spans="1:10" x14ac:dyDescent="0.3">
      <c r="A7624" s="60">
        <v>2013</v>
      </c>
      <c r="B7624" s="60" t="s">
        <v>72</v>
      </c>
      <c r="C7624" s="60" t="str">
        <f>VLOOKUP(B7624,lookup!A:C,3,FALSE)</f>
        <v>Non Metropolitan Fire Authorities</v>
      </c>
      <c r="D7624" s="60" t="str">
        <f>VLOOKUP(B7624,lookup!A:D,4,FALSE)</f>
        <v>E31000022</v>
      </c>
      <c r="E7624" s="60" t="s">
        <v>175</v>
      </c>
      <c r="F7624" s="60" t="s">
        <v>158</v>
      </c>
      <c r="G7624" s="61">
        <v>367</v>
      </c>
      <c r="H7624" s="145"/>
      <c r="I7624" s="144">
        <v>367</v>
      </c>
      <c r="J7624" s="146">
        <f t="shared" si="96"/>
        <v>0</v>
      </c>
    </row>
    <row r="7625" spans="1:10" x14ac:dyDescent="0.3">
      <c r="A7625" s="60">
        <v>2013</v>
      </c>
      <c r="B7625" s="60" t="s">
        <v>72</v>
      </c>
      <c r="C7625" s="60" t="str">
        <f>VLOOKUP(B7625,lookup!A:C,3,FALSE)</f>
        <v>Non Metropolitan Fire Authorities</v>
      </c>
      <c r="D7625" s="60" t="str">
        <f>VLOOKUP(B7625,lookup!A:D,4,FALSE)</f>
        <v>E31000022</v>
      </c>
      <c r="E7625" s="60" t="s">
        <v>177</v>
      </c>
      <c r="F7625" s="60" t="s">
        <v>158</v>
      </c>
      <c r="G7625" s="61">
        <v>1</v>
      </c>
      <c r="H7625" s="145"/>
      <c r="I7625" s="144">
        <v>1</v>
      </c>
      <c r="J7625" s="146">
        <f t="shared" si="96"/>
        <v>0</v>
      </c>
    </row>
    <row r="7626" spans="1:10" x14ac:dyDescent="0.3">
      <c r="A7626" s="60">
        <v>2013</v>
      </c>
      <c r="B7626" s="60" t="s">
        <v>72</v>
      </c>
      <c r="C7626" s="60" t="str">
        <f>VLOOKUP(B7626,lookup!A:C,3,FALSE)</f>
        <v>Non Metropolitan Fire Authorities</v>
      </c>
      <c r="D7626" s="60" t="str">
        <f>VLOOKUP(B7626,lookup!A:D,4,FALSE)</f>
        <v>E31000022</v>
      </c>
      <c r="E7626" s="60" t="s">
        <v>178</v>
      </c>
      <c r="F7626" s="60" t="s">
        <v>158</v>
      </c>
      <c r="G7626" s="61">
        <v>1</v>
      </c>
      <c r="H7626" s="145"/>
      <c r="I7626" s="144">
        <v>1</v>
      </c>
      <c r="J7626" s="146">
        <f t="shared" si="96"/>
        <v>0</v>
      </c>
    </row>
    <row r="7627" spans="1:10" x14ac:dyDescent="0.3">
      <c r="A7627" s="60">
        <v>2013</v>
      </c>
      <c r="B7627" s="60" t="s">
        <v>72</v>
      </c>
      <c r="C7627" s="60" t="str">
        <f>VLOOKUP(B7627,lookup!A:C,3,FALSE)</f>
        <v>Non Metropolitan Fire Authorities</v>
      </c>
      <c r="D7627" s="60" t="str">
        <f>VLOOKUP(B7627,lookup!A:D,4,FALSE)</f>
        <v>E31000022</v>
      </c>
      <c r="E7627" s="60" t="s">
        <v>179</v>
      </c>
      <c r="F7627" s="60" t="s">
        <v>158</v>
      </c>
      <c r="G7627" s="61">
        <v>2</v>
      </c>
      <c r="H7627" s="145"/>
      <c r="I7627" s="144">
        <v>2</v>
      </c>
      <c r="J7627" s="146">
        <f t="shared" si="96"/>
        <v>0</v>
      </c>
    </row>
    <row r="7628" spans="1:10" x14ac:dyDescent="0.3">
      <c r="A7628" s="60">
        <v>2013</v>
      </c>
      <c r="B7628" s="60" t="s">
        <v>72</v>
      </c>
      <c r="C7628" s="60" t="str">
        <f>VLOOKUP(B7628,lookup!A:C,3,FALSE)</f>
        <v>Non Metropolitan Fire Authorities</v>
      </c>
      <c r="D7628" s="60" t="str">
        <f>VLOOKUP(B7628,lookup!A:D,4,FALSE)</f>
        <v>E31000022</v>
      </c>
      <c r="E7628" s="32" t="s">
        <v>1087</v>
      </c>
      <c r="F7628" s="60" t="s">
        <v>158</v>
      </c>
      <c r="G7628" s="61">
        <v>0</v>
      </c>
      <c r="H7628" s="145"/>
      <c r="I7628" s="144">
        <v>0</v>
      </c>
      <c r="J7628" s="146">
        <f t="shared" si="96"/>
        <v>0</v>
      </c>
    </row>
    <row r="7629" spans="1:10" x14ac:dyDescent="0.3">
      <c r="A7629" s="60">
        <v>2013</v>
      </c>
      <c r="B7629" s="60" t="s">
        <v>72</v>
      </c>
      <c r="C7629" s="60" t="str">
        <f>VLOOKUP(B7629,lookup!A:C,3,FALSE)</f>
        <v>Non Metropolitan Fire Authorities</v>
      </c>
      <c r="D7629" s="60" t="str">
        <f>VLOOKUP(B7629,lookup!A:D,4,FALSE)</f>
        <v>E31000022</v>
      </c>
      <c r="E7629" s="60" t="s">
        <v>176</v>
      </c>
      <c r="F7629" s="60" t="s">
        <v>158</v>
      </c>
      <c r="G7629" s="61">
        <v>187</v>
      </c>
      <c r="H7629" s="145"/>
      <c r="I7629" s="144">
        <v>187</v>
      </c>
      <c r="J7629" s="146">
        <f t="shared" si="96"/>
        <v>0</v>
      </c>
    </row>
    <row r="7630" spans="1:10" x14ac:dyDescent="0.3">
      <c r="A7630" s="60">
        <v>2013</v>
      </c>
      <c r="B7630" s="60" t="s">
        <v>72</v>
      </c>
      <c r="C7630" s="60" t="str">
        <f>VLOOKUP(B7630,lookup!A:C,3,FALSE)</f>
        <v>Non Metropolitan Fire Authorities</v>
      </c>
      <c r="D7630" s="60" t="str">
        <f>VLOOKUP(B7630,lookup!A:D,4,FALSE)</f>
        <v>E31000022</v>
      </c>
      <c r="E7630" s="60" t="s">
        <v>175</v>
      </c>
      <c r="F7630" s="60" t="s">
        <v>149</v>
      </c>
      <c r="G7630" s="61">
        <v>33</v>
      </c>
      <c r="H7630" s="145"/>
      <c r="I7630" s="144">
        <v>33</v>
      </c>
      <c r="J7630" s="146">
        <f t="shared" si="96"/>
        <v>0</v>
      </c>
    </row>
    <row r="7631" spans="1:10" x14ac:dyDescent="0.3">
      <c r="A7631" s="60">
        <v>2013</v>
      </c>
      <c r="B7631" s="60" t="s">
        <v>72</v>
      </c>
      <c r="C7631" s="60" t="str">
        <f>VLOOKUP(B7631,lookup!A:C,3,FALSE)</f>
        <v>Non Metropolitan Fire Authorities</v>
      </c>
      <c r="D7631" s="60" t="str">
        <f>VLOOKUP(B7631,lookup!A:D,4,FALSE)</f>
        <v>E31000022</v>
      </c>
      <c r="E7631" s="60" t="s">
        <v>177</v>
      </c>
      <c r="F7631" s="60" t="s">
        <v>149</v>
      </c>
      <c r="G7631" s="61">
        <v>0</v>
      </c>
      <c r="H7631" s="145"/>
      <c r="I7631" s="144">
        <v>0</v>
      </c>
      <c r="J7631" s="146">
        <f t="shared" si="96"/>
        <v>0</v>
      </c>
    </row>
    <row r="7632" spans="1:10" x14ac:dyDescent="0.3">
      <c r="A7632" s="60">
        <v>2013</v>
      </c>
      <c r="B7632" s="60" t="s">
        <v>72</v>
      </c>
      <c r="C7632" s="60" t="str">
        <f>VLOOKUP(B7632,lookup!A:C,3,FALSE)</f>
        <v>Non Metropolitan Fire Authorities</v>
      </c>
      <c r="D7632" s="60" t="str">
        <f>VLOOKUP(B7632,lookup!A:D,4,FALSE)</f>
        <v>E31000022</v>
      </c>
      <c r="E7632" s="60" t="s">
        <v>178</v>
      </c>
      <c r="F7632" s="60" t="s">
        <v>149</v>
      </c>
      <c r="G7632" s="61">
        <v>0</v>
      </c>
      <c r="H7632" s="145"/>
      <c r="I7632" s="144">
        <v>0</v>
      </c>
      <c r="J7632" s="146">
        <f t="shared" si="96"/>
        <v>0</v>
      </c>
    </row>
    <row r="7633" spans="1:10" x14ac:dyDescent="0.3">
      <c r="A7633" s="60">
        <v>2013</v>
      </c>
      <c r="B7633" s="60" t="s">
        <v>72</v>
      </c>
      <c r="C7633" s="60" t="str">
        <f>VLOOKUP(B7633,lookup!A:C,3,FALSE)</f>
        <v>Non Metropolitan Fire Authorities</v>
      </c>
      <c r="D7633" s="60" t="str">
        <f>VLOOKUP(B7633,lookup!A:D,4,FALSE)</f>
        <v>E31000022</v>
      </c>
      <c r="E7633" s="60" t="s">
        <v>179</v>
      </c>
      <c r="F7633" s="60" t="s">
        <v>149</v>
      </c>
      <c r="G7633" s="61">
        <v>0</v>
      </c>
      <c r="H7633" s="145"/>
      <c r="I7633" s="144">
        <v>0</v>
      </c>
      <c r="J7633" s="146">
        <f t="shared" si="96"/>
        <v>0</v>
      </c>
    </row>
    <row r="7634" spans="1:10" x14ac:dyDescent="0.3">
      <c r="A7634" s="60">
        <v>2013</v>
      </c>
      <c r="B7634" s="60" t="s">
        <v>72</v>
      </c>
      <c r="C7634" s="60" t="str">
        <f>VLOOKUP(B7634,lookup!A:C,3,FALSE)</f>
        <v>Non Metropolitan Fire Authorities</v>
      </c>
      <c r="D7634" s="60" t="str">
        <f>VLOOKUP(B7634,lookup!A:D,4,FALSE)</f>
        <v>E31000022</v>
      </c>
      <c r="E7634" s="32" t="s">
        <v>1087</v>
      </c>
      <c r="F7634" s="60" t="s">
        <v>149</v>
      </c>
      <c r="G7634" s="61">
        <v>0</v>
      </c>
      <c r="H7634" s="145"/>
      <c r="I7634" s="144">
        <v>0</v>
      </c>
      <c r="J7634" s="146">
        <f t="shared" si="96"/>
        <v>0</v>
      </c>
    </row>
    <row r="7635" spans="1:10" x14ac:dyDescent="0.3">
      <c r="A7635" s="60">
        <v>2013</v>
      </c>
      <c r="B7635" s="60" t="s">
        <v>72</v>
      </c>
      <c r="C7635" s="60" t="str">
        <f>VLOOKUP(B7635,lookup!A:C,3,FALSE)</f>
        <v>Non Metropolitan Fire Authorities</v>
      </c>
      <c r="D7635" s="60" t="str">
        <f>VLOOKUP(B7635,lookup!A:D,4,FALSE)</f>
        <v>E31000022</v>
      </c>
      <c r="E7635" s="60" t="s">
        <v>176</v>
      </c>
      <c r="F7635" s="60" t="s">
        <v>149</v>
      </c>
      <c r="G7635" s="61">
        <v>2</v>
      </c>
      <c r="H7635" s="145"/>
      <c r="I7635" s="144">
        <v>2</v>
      </c>
      <c r="J7635" s="146">
        <f t="shared" si="96"/>
        <v>0</v>
      </c>
    </row>
    <row r="7636" spans="1:10" x14ac:dyDescent="0.3">
      <c r="A7636" s="60">
        <v>2013</v>
      </c>
      <c r="B7636" s="60" t="s">
        <v>72</v>
      </c>
      <c r="C7636" s="60" t="str">
        <f>VLOOKUP(B7636,lookup!A:C,3,FALSE)</f>
        <v>Non Metropolitan Fire Authorities</v>
      </c>
      <c r="D7636" s="60" t="str">
        <f>VLOOKUP(B7636,lookup!A:D,4,FALSE)</f>
        <v>E31000022</v>
      </c>
      <c r="E7636" s="60" t="s">
        <v>175</v>
      </c>
      <c r="F7636" s="60" t="s">
        <v>150</v>
      </c>
      <c r="G7636" s="61">
        <v>228</v>
      </c>
      <c r="H7636" s="145"/>
      <c r="I7636" s="144">
        <v>228</v>
      </c>
      <c r="J7636" s="146">
        <f t="shared" si="96"/>
        <v>0</v>
      </c>
    </row>
    <row r="7637" spans="1:10" x14ac:dyDescent="0.3">
      <c r="A7637" s="60">
        <v>2013</v>
      </c>
      <c r="B7637" s="60" t="s">
        <v>72</v>
      </c>
      <c r="C7637" s="60" t="str">
        <f>VLOOKUP(B7637,lookup!A:C,3,FALSE)</f>
        <v>Non Metropolitan Fire Authorities</v>
      </c>
      <c r="D7637" s="60" t="str">
        <f>VLOOKUP(B7637,lookup!A:D,4,FALSE)</f>
        <v>E31000022</v>
      </c>
      <c r="E7637" s="60" t="s">
        <v>177</v>
      </c>
      <c r="F7637" s="60" t="s">
        <v>150</v>
      </c>
      <c r="G7637" s="61">
        <v>1</v>
      </c>
      <c r="H7637" s="145"/>
      <c r="I7637" s="144">
        <v>1</v>
      </c>
      <c r="J7637" s="146">
        <f t="shared" si="96"/>
        <v>0</v>
      </c>
    </row>
    <row r="7638" spans="1:10" x14ac:dyDescent="0.3">
      <c r="A7638" s="60">
        <v>2013</v>
      </c>
      <c r="B7638" s="60" t="s">
        <v>72</v>
      </c>
      <c r="C7638" s="60" t="str">
        <f>VLOOKUP(B7638,lookup!A:C,3,FALSE)</f>
        <v>Non Metropolitan Fire Authorities</v>
      </c>
      <c r="D7638" s="60" t="str">
        <f>VLOOKUP(B7638,lookup!A:D,4,FALSE)</f>
        <v>E31000022</v>
      </c>
      <c r="E7638" s="60" t="s">
        <v>178</v>
      </c>
      <c r="F7638" s="60" t="s">
        <v>150</v>
      </c>
      <c r="G7638" s="61">
        <v>12</v>
      </c>
      <c r="H7638" s="145"/>
      <c r="I7638" s="144">
        <v>12</v>
      </c>
      <c r="J7638" s="146">
        <f t="shared" si="96"/>
        <v>0</v>
      </c>
    </row>
    <row r="7639" spans="1:10" x14ac:dyDescent="0.3">
      <c r="A7639" s="60">
        <v>2013</v>
      </c>
      <c r="B7639" s="60" t="s">
        <v>72</v>
      </c>
      <c r="C7639" s="60" t="str">
        <f>VLOOKUP(B7639,lookup!A:C,3,FALSE)</f>
        <v>Non Metropolitan Fire Authorities</v>
      </c>
      <c r="D7639" s="60" t="str">
        <f>VLOOKUP(B7639,lookup!A:D,4,FALSE)</f>
        <v>E31000022</v>
      </c>
      <c r="E7639" s="60" t="s">
        <v>179</v>
      </c>
      <c r="F7639" s="60" t="s">
        <v>150</v>
      </c>
      <c r="G7639" s="61">
        <v>0</v>
      </c>
      <c r="H7639" s="145"/>
      <c r="I7639" s="144">
        <v>0</v>
      </c>
      <c r="J7639" s="146">
        <f t="shared" si="96"/>
        <v>0</v>
      </c>
    </row>
    <row r="7640" spans="1:10" x14ac:dyDescent="0.3">
      <c r="A7640" s="60">
        <v>2013</v>
      </c>
      <c r="B7640" s="60" t="s">
        <v>72</v>
      </c>
      <c r="C7640" s="60" t="str">
        <f>VLOOKUP(B7640,lookup!A:C,3,FALSE)</f>
        <v>Non Metropolitan Fire Authorities</v>
      </c>
      <c r="D7640" s="60" t="str">
        <f>VLOOKUP(B7640,lookup!A:D,4,FALSE)</f>
        <v>E31000022</v>
      </c>
      <c r="E7640" s="32" t="s">
        <v>1087</v>
      </c>
      <c r="F7640" s="60" t="s">
        <v>150</v>
      </c>
      <c r="G7640" s="61">
        <v>1</v>
      </c>
      <c r="H7640" s="145"/>
      <c r="I7640" s="144">
        <v>1</v>
      </c>
      <c r="J7640" s="146">
        <f t="shared" si="96"/>
        <v>0</v>
      </c>
    </row>
    <row r="7641" spans="1:10" x14ac:dyDescent="0.3">
      <c r="A7641" s="60">
        <v>2013</v>
      </c>
      <c r="B7641" s="60" t="s">
        <v>72</v>
      </c>
      <c r="C7641" s="60" t="str">
        <f>VLOOKUP(B7641,lookup!A:C,3,FALSE)</f>
        <v>Non Metropolitan Fire Authorities</v>
      </c>
      <c r="D7641" s="60" t="str">
        <f>VLOOKUP(B7641,lookup!A:D,4,FALSE)</f>
        <v>E31000022</v>
      </c>
      <c r="E7641" s="60" t="s">
        <v>176</v>
      </c>
      <c r="F7641" s="60" t="s">
        <v>150</v>
      </c>
      <c r="G7641" s="61">
        <v>19</v>
      </c>
      <c r="H7641" s="145"/>
      <c r="I7641" s="144">
        <v>19</v>
      </c>
      <c r="J7641" s="146">
        <f t="shared" si="96"/>
        <v>0</v>
      </c>
    </row>
    <row r="7642" spans="1:10" x14ac:dyDescent="0.3">
      <c r="A7642" s="60">
        <v>2013</v>
      </c>
      <c r="B7642" s="60" t="s">
        <v>75</v>
      </c>
      <c r="C7642" s="60" t="str">
        <f>VLOOKUP(B7642,lookup!A:C,3,FALSE)</f>
        <v>Non Metropolitan Fire Authorities</v>
      </c>
      <c r="D7642" s="60" t="str">
        <f>VLOOKUP(B7642,lookup!A:D,4,FALSE)</f>
        <v>E31000023</v>
      </c>
      <c r="E7642" s="60" t="s">
        <v>175</v>
      </c>
      <c r="F7642" s="60" t="s">
        <v>157</v>
      </c>
      <c r="G7642" s="61">
        <v>762</v>
      </c>
      <c r="H7642" s="145"/>
      <c r="I7642" s="144">
        <v>762</v>
      </c>
      <c r="J7642" s="146">
        <f t="shared" si="96"/>
        <v>0</v>
      </c>
    </row>
    <row r="7643" spans="1:10" x14ac:dyDescent="0.3">
      <c r="A7643" s="60">
        <v>2013</v>
      </c>
      <c r="B7643" s="60" t="s">
        <v>75</v>
      </c>
      <c r="C7643" s="60" t="str">
        <f>VLOOKUP(B7643,lookup!A:C,3,FALSE)</f>
        <v>Non Metropolitan Fire Authorities</v>
      </c>
      <c r="D7643" s="60" t="str">
        <f>VLOOKUP(B7643,lookup!A:D,4,FALSE)</f>
        <v>E31000023</v>
      </c>
      <c r="E7643" s="60" t="s">
        <v>177</v>
      </c>
      <c r="F7643" s="60" t="s">
        <v>157</v>
      </c>
      <c r="G7643" s="61">
        <v>1</v>
      </c>
      <c r="H7643" s="145"/>
      <c r="I7643" s="144">
        <v>1</v>
      </c>
      <c r="J7643" s="146">
        <f t="shared" si="96"/>
        <v>0</v>
      </c>
    </row>
    <row r="7644" spans="1:10" x14ac:dyDescent="0.3">
      <c r="A7644" s="60">
        <v>2013</v>
      </c>
      <c r="B7644" s="60" t="s">
        <v>75</v>
      </c>
      <c r="C7644" s="60" t="str">
        <f>VLOOKUP(B7644,lookup!A:C,3,FALSE)</f>
        <v>Non Metropolitan Fire Authorities</v>
      </c>
      <c r="D7644" s="60" t="str">
        <f>VLOOKUP(B7644,lookup!A:D,4,FALSE)</f>
        <v>E31000023</v>
      </c>
      <c r="E7644" s="60" t="s">
        <v>178</v>
      </c>
      <c r="F7644" s="60" t="s">
        <v>157</v>
      </c>
      <c r="G7644" s="61">
        <v>4</v>
      </c>
      <c r="H7644" s="145"/>
      <c r="I7644" s="144">
        <v>4</v>
      </c>
      <c r="J7644" s="146">
        <f t="shared" si="96"/>
        <v>0</v>
      </c>
    </row>
    <row r="7645" spans="1:10" x14ac:dyDescent="0.3">
      <c r="A7645" s="60">
        <v>2013</v>
      </c>
      <c r="B7645" s="60" t="s">
        <v>75</v>
      </c>
      <c r="C7645" s="60" t="str">
        <f>VLOOKUP(B7645,lookup!A:C,3,FALSE)</f>
        <v>Non Metropolitan Fire Authorities</v>
      </c>
      <c r="D7645" s="60" t="str">
        <f>VLOOKUP(B7645,lookup!A:D,4,FALSE)</f>
        <v>E31000023</v>
      </c>
      <c r="E7645" s="60" t="s">
        <v>179</v>
      </c>
      <c r="F7645" s="60" t="s">
        <v>157</v>
      </c>
      <c r="G7645" s="61">
        <v>3</v>
      </c>
      <c r="H7645" s="145"/>
      <c r="I7645" s="144">
        <v>3</v>
      </c>
      <c r="J7645" s="146">
        <f t="shared" si="96"/>
        <v>0</v>
      </c>
    </row>
    <row r="7646" spans="1:10" x14ac:dyDescent="0.3">
      <c r="A7646" s="60">
        <v>2013</v>
      </c>
      <c r="B7646" s="60" t="s">
        <v>75</v>
      </c>
      <c r="C7646" s="60" t="str">
        <f>VLOOKUP(B7646,lookup!A:C,3,FALSE)</f>
        <v>Non Metropolitan Fire Authorities</v>
      </c>
      <c r="D7646" s="60" t="str">
        <f>VLOOKUP(B7646,lookup!A:D,4,FALSE)</f>
        <v>E31000023</v>
      </c>
      <c r="E7646" s="32" t="s">
        <v>1087</v>
      </c>
      <c r="F7646" s="60" t="s">
        <v>157</v>
      </c>
      <c r="G7646" s="61">
        <v>1</v>
      </c>
      <c r="H7646" s="145"/>
      <c r="I7646" s="144">
        <v>1</v>
      </c>
      <c r="J7646" s="146">
        <f t="shared" si="96"/>
        <v>0</v>
      </c>
    </row>
    <row r="7647" spans="1:10" x14ac:dyDescent="0.3">
      <c r="A7647" s="60">
        <v>2013</v>
      </c>
      <c r="B7647" s="60" t="s">
        <v>75</v>
      </c>
      <c r="C7647" s="60" t="str">
        <f>VLOOKUP(B7647,lookup!A:C,3,FALSE)</f>
        <v>Non Metropolitan Fire Authorities</v>
      </c>
      <c r="D7647" s="60" t="str">
        <f>VLOOKUP(B7647,lookup!A:D,4,FALSE)</f>
        <v>E31000023</v>
      </c>
      <c r="E7647" s="60" t="s">
        <v>176</v>
      </c>
      <c r="F7647" s="60" t="s">
        <v>157</v>
      </c>
      <c r="G7647" s="61">
        <v>0</v>
      </c>
      <c r="H7647" s="145"/>
      <c r="I7647" s="144">
        <v>0</v>
      </c>
      <c r="J7647" s="146">
        <f t="shared" si="96"/>
        <v>0</v>
      </c>
    </row>
    <row r="7648" spans="1:10" x14ac:dyDescent="0.3">
      <c r="A7648" s="60">
        <v>2013</v>
      </c>
      <c r="B7648" s="60" t="s">
        <v>75</v>
      </c>
      <c r="C7648" s="60" t="str">
        <f>VLOOKUP(B7648,lookup!A:C,3,FALSE)</f>
        <v>Non Metropolitan Fire Authorities</v>
      </c>
      <c r="D7648" s="60" t="str">
        <f>VLOOKUP(B7648,lookup!A:D,4,FALSE)</f>
        <v>E31000023</v>
      </c>
      <c r="E7648" s="60" t="s">
        <v>175</v>
      </c>
      <c r="F7648" s="60" t="s">
        <v>158</v>
      </c>
      <c r="G7648" s="61">
        <v>394</v>
      </c>
      <c r="H7648" s="145"/>
      <c r="I7648" s="144">
        <v>394</v>
      </c>
      <c r="J7648" s="146">
        <f t="shared" si="96"/>
        <v>0</v>
      </c>
    </row>
    <row r="7649" spans="1:10" x14ac:dyDescent="0.3">
      <c r="A7649" s="60">
        <v>2013</v>
      </c>
      <c r="B7649" s="60" t="s">
        <v>75</v>
      </c>
      <c r="C7649" s="60" t="str">
        <f>VLOOKUP(B7649,lookup!A:C,3,FALSE)</f>
        <v>Non Metropolitan Fire Authorities</v>
      </c>
      <c r="D7649" s="60" t="str">
        <f>VLOOKUP(B7649,lookup!A:D,4,FALSE)</f>
        <v>E31000023</v>
      </c>
      <c r="E7649" s="60" t="s">
        <v>177</v>
      </c>
      <c r="F7649" s="60" t="s">
        <v>158</v>
      </c>
      <c r="G7649" s="61">
        <v>8</v>
      </c>
      <c r="H7649" s="145"/>
      <c r="I7649" s="144">
        <v>8</v>
      </c>
      <c r="J7649" s="146">
        <f t="shared" si="96"/>
        <v>0</v>
      </c>
    </row>
    <row r="7650" spans="1:10" x14ac:dyDescent="0.3">
      <c r="A7650" s="60">
        <v>2013</v>
      </c>
      <c r="B7650" s="60" t="s">
        <v>75</v>
      </c>
      <c r="C7650" s="60" t="str">
        <f>VLOOKUP(B7650,lookup!A:C,3,FALSE)</f>
        <v>Non Metropolitan Fire Authorities</v>
      </c>
      <c r="D7650" s="60" t="str">
        <f>VLOOKUP(B7650,lookup!A:D,4,FALSE)</f>
        <v>E31000023</v>
      </c>
      <c r="E7650" s="60" t="s">
        <v>178</v>
      </c>
      <c r="F7650" s="60" t="s">
        <v>158</v>
      </c>
      <c r="G7650" s="61">
        <v>5</v>
      </c>
      <c r="H7650" s="145"/>
      <c r="I7650" s="144">
        <v>5</v>
      </c>
      <c r="J7650" s="146">
        <f t="shared" si="96"/>
        <v>0</v>
      </c>
    </row>
    <row r="7651" spans="1:10" x14ac:dyDescent="0.3">
      <c r="A7651" s="60">
        <v>2013</v>
      </c>
      <c r="B7651" s="60" t="s">
        <v>75</v>
      </c>
      <c r="C7651" s="60" t="str">
        <f>VLOOKUP(B7651,lookup!A:C,3,FALSE)</f>
        <v>Non Metropolitan Fire Authorities</v>
      </c>
      <c r="D7651" s="60" t="str">
        <f>VLOOKUP(B7651,lookup!A:D,4,FALSE)</f>
        <v>E31000023</v>
      </c>
      <c r="E7651" s="60" t="s">
        <v>179</v>
      </c>
      <c r="F7651" s="60" t="s">
        <v>158</v>
      </c>
      <c r="G7651" s="61">
        <v>2</v>
      </c>
      <c r="H7651" s="145"/>
      <c r="I7651" s="144">
        <v>2</v>
      </c>
      <c r="J7651" s="146">
        <f t="shared" si="96"/>
        <v>0</v>
      </c>
    </row>
    <row r="7652" spans="1:10" x14ac:dyDescent="0.3">
      <c r="A7652" s="60">
        <v>2013</v>
      </c>
      <c r="B7652" s="60" t="s">
        <v>75</v>
      </c>
      <c r="C7652" s="60" t="str">
        <f>VLOOKUP(B7652,lookup!A:C,3,FALSE)</f>
        <v>Non Metropolitan Fire Authorities</v>
      </c>
      <c r="D7652" s="60" t="str">
        <f>VLOOKUP(B7652,lookup!A:D,4,FALSE)</f>
        <v>E31000023</v>
      </c>
      <c r="E7652" s="32" t="s">
        <v>1087</v>
      </c>
      <c r="F7652" s="60" t="s">
        <v>158</v>
      </c>
      <c r="G7652" s="61">
        <v>1</v>
      </c>
      <c r="H7652" s="145"/>
      <c r="I7652" s="144">
        <v>1</v>
      </c>
      <c r="J7652" s="146">
        <f t="shared" si="96"/>
        <v>0</v>
      </c>
    </row>
    <row r="7653" spans="1:10" x14ac:dyDescent="0.3">
      <c r="A7653" s="60">
        <v>2013</v>
      </c>
      <c r="B7653" s="60" t="s">
        <v>75</v>
      </c>
      <c r="C7653" s="60" t="str">
        <f>VLOOKUP(B7653,lookup!A:C,3,FALSE)</f>
        <v>Non Metropolitan Fire Authorities</v>
      </c>
      <c r="D7653" s="60" t="str">
        <f>VLOOKUP(B7653,lookup!A:D,4,FALSE)</f>
        <v>E31000023</v>
      </c>
      <c r="E7653" s="60" t="s">
        <v>176</v>
      </c>
      <c r="F7653" s="60" t="s">
        <v>158</v>
      </c>
      <c r="G7653" s="61">
        <v>0</v>
      </c>
      <c r="H7653" s="145"/>
      <c r="I7653" s="144">
        <v>0</v>
      </c>
      <c r="J7653" s="146">
        <f t="shared" si="96"/>
        <v>0</v>
      </c>
    </row>
    <row r="7654" spans="1:10" x14ac:dyDescent="0.3">
      <c r="A7654" s="60">
        <v>2013</v>
      </c>
      <c r="B7654" s="60" t="s">
        <v>75</v>
      </c>
      <c r="C7654" s="60" t="str">
        <f>VLOOKUP(B7654,lookup!A:C,3,FALSE)</f>
        <v>Non Metropolitan Fire Authorities</v>
      </c>
      <c r="D7654" s="60" t="str">
        <f>VLOOKUP(B7654,lookup!A:D,4,FALSE)</f>
        <v>E31000023</v>
      </c>
      <c r="E7654" s="60" t="s">
        <v>175</v>
      </c>
      <c r="F7654" s="60" t="s">
        <v>149</v>
      </c>
      <c r="G7654" s="61">
        <v>46</v>
      </c>
      <c r="H7654" s="145"/>
      <c r="I7654" s="144">
        <v>46</v>
      </c>
      <c r="J7654" s="146">
        <f t="shared" si="96"/>
        <v>0</v>
      </c>
    </row>
    <row r="7655" spans="1:10" x14ac:dyDescent="0.3">
      <c r="A7655" s="60">
        <v>2013</v>
      </c>
      <c r="B7655" s="60" t="s">
        <v>75</v>
      </c>
      <c r="C7655" s="60" t="str">
        <f>VLOOKUP(B7655,lookup!A:C,3,FALSE)</f>
        <v>Non Metropolitan Fire Authorities</v>
      </c>
      <c r="D7655" s="60" t="str">
        <f>VLOOKUP(B7655,lookup!A:D,4,FALSE)</f>
        <v>E31000023</v>
      </c>
      <c r="E7655" s="60" t="s">
        <v>177</v>
      </c>
      <c r="F7655" s="60" t="s">
        <v>149</v>
      </c>
      <c r="G7655" s="61">
        <v>0</v>
      </c>
      <c r="H7655" s="145"/>
      <c r="I7655" s="144">
        <v>0</v>
      </c>
      <c r="J7655" s="146">
        <f t="shared" si="96"/>
        <v>0</v>
      </c>
    </row>
    <row r="7656" spans="1:10" x14ac:dyDescent="0.3">
      <c r="A7656" s="60">
        <v>2013</v>
      </c>
      <c r="B7656" s="60" t="s">
        <v>75</v>
      </c>
      <c r="C7656" s="60" t="str">
        <f>VLOOKUP(B7656,lookup!A:C,3,FALSE)</f>
        <v>Non Metropolitan Fire Authorities</v>
      </c>
      <c r="D7656" s="60" t="str">
        <f>VLOOKUP(B7656,lookup!A:D,4,FALSE)</f>
        <v>E31000023</v>
      </c>
      <c r="E7656" s="60" t="s">
        <v>178</v>
      </c>
      <c r="F7656" s="60" t="s">
        <v>149</v>
      </c>
      <c r="G7656" s="61">
        <v>0</v>
      </c>
      <c r="H7656" s="145"/>
      <c r="I7656" s="144">
        <v>0</v>
      </c>
      <c r="J7656" s="146">
        <f t="shared" si="96"/>
        <v>0</v>
      </c>
    </row>
    <row r="7657" spans="1:10" x14ac:dyDescent="0.3">
      <c r="A7657" s="60">
        <v>2013</v>
      </c>
      <c r="B7657" s="60" t="s">
        <v>75</v>
      </c>
      <c r="C7657" s="60" t="str">
        <f>VLOOKUP(B7657,lookup!A:C,3,FALSE)</f>
        <v>Non Metropolitan Fire Authorities</v>
      </c>
      <c r="D7657" s="60" t="str">
        <f>VLOOKUP(B7657,lookup!A:D,4,FALSE)</f>
        <v>E31000023</v>
      </c>
      <c r="E7657" s="60" t="s">
        <v>179</v>
      </c>
      <c r="F7657" s="60" t="s">
        <v>149</v>
      </c>
      <c r="G7657" s="61">
        <v>0</v>
      </c>
      <c r="H7657" s="145"/>
      <c r="I7657" s="144">
        <v>0</v>
      </c>
      <c r="J7657" s="146">
        <f t="shared" si="96"/>
        <v>0</v>
      </c>
    </row>
    <row r="7658" spans="1:10" x14ac:dyDescent="0.3">
      <c r="A7658" s="60">
        <v>2013</v>
      </c>
      <c r="B7658" s="60" t="s">
        <v>75</v>
      </c>
      <c r="C7658" s="60" t="str">
        <f>VLOOKUP(B7658,lookup!A:C,3,FALSE)</f>
        <v>Non Metropolitan Fire Authorities</v>
      </c>
      <c r="D7658" s="60" t="str">
        <f>VLOOKUP(B7658,lookup!A:D,4,FALSE)</f>
        <v>E31000023</v>
      </c>
      <c r="E7658" s="32" t="s">
        <v>1087</v>
      </c>
      <c r="F7658" s="60" t="s">
        <v>149</v>
      </c>
      <c r="G7658" s="61">
        <v>1</v>
      </c>
      <c r="H7658" s="145"/>
      <c r="I7658" s="144">
        <v>1</v>
      </c>
      <c r="J7658" s="146">
        <f t="shared" si="96"/>
        <v>0</v>
      </c>
    </row>
    <row r="7659" spans="1:10" x14ac:dyDescent="0.3">
      <c r="A7659" s="60">
        <v>2013</v>
      </c>
      <c r="B7659" s="60" t="s">
        <v>75</v>
      </c>
      <c r="C7659" s="60" t="str">
        <f>VLOOKUP(B7659,lookup!A:C,3,FALSE)</f>
        <v>Non Metropolitan Fire Authorities</v>
      </c>
      <c r="D7659" s="60" t="str">
        <f>VLOOKUP(B7659,lookup!A:D,4,FALSE)</f>
        <v>E31000023</v>
      </c>
      <c r="E7659" s="60" t="s">
        <v>176</v>
      </c>
      <c r="F7659" s="60" t="s">
        <v>149</v>
      </c>
      <c r="G7659" s="61">
        <v>0</v>
      </c>
      <c r="H7659" s="145"/>
      <c r="I7659" s="144">
        <v>0</v>
      </c>
      <c r="J7659" s="146">
        <f t="shared" si="96"/>
        <v>0</v>
      </c>
    </row>
    <row r="7660" spans="1:10" x14ac:dyDescent="0.3">
      <c r="A7660" s="60">
        <v>2013</v>
      </c>
      <c r="B7660" s="60" t="s">
        <v>75</v>
      </c>
      <c r="C7660" s="60" t="str">
        <f>VLOOKUP(B7660,lookup!A:C,3,FALSE)</f>
        <v>Non Metropolitan Fire Authorities</v>
      </c>
      <c r="D7660" s="60" t="str">
        <f>VLOOKUP(B7660,lookup!A:D,4,FALSE)</f>
        <v>E31000023</v>
      </c>
      <c r="E7660" s="60" t="s">
        <v>175</v>
      </c>
      <c r="F7660" s="60" t="s">
        <v>150</v>
      </c>
      <c r="G7660" s="61">
        <v>247</v>
      </c>
      <c r="H7660" s="145"/>
      <c r="I7660" s="144">
        <v>247</v>
      </c>
      <c r="J7660" s="146">
        <f t="shared" si="96"/>
        <v>0</v>
      </c>
    </row>
    <row r="7661" spans="1:10" x14ac:dyDescent="0.3">
      <c r="A7661" s="60">
        <v>2013</v>
      </c>
      <c r="B7661" s="60" t="s">
        <v>75</v>
      </c>
      <c r="C7661" s="60" t="str">
        <f>VLOOKUP(B7661,lookup!A:C,3,FALSE)</f>
        <v>Non Metropolitan Fire Authorities</v>
      </c>
      <c r="D7661" s="60" t="str">
        <f>VLOOKUP(B7661,lookup!A:D,4,FALSE)</f>
        <v>E31000023</v>
      </c>
      <c r="E7661" s="60" t="s">
        <v>177</v>
      </c>
      <c r="F7661" s="60" t="s">
        <v>150</v>
      </c>
      <c r="G7661" s="61">
        <v>1</v>
      </c>
      <c r="H7661" s="145"/>
      <c r="I7661" s="144">
        <v>1</v>
      </c>
      <c r="J7661" s="146">
        <f t="shared" si="96"/>
        <v>0</v>
      </c>
    </row>
    <row r="7662" spans="1:10" x14ac:dyDescent="0.3">
      <c r="A7662" s="60">
        <v>2013</v>
      </c>
      <c r="B7662" s="60" t="s">
        <v>75</v>
      </c>
      <c r="C7662" s="60" t="str">
        <f>VLOOKUP(B7662,lookup!A:C,3,FALSE)</f>
        <v>Non Metropolitan Fire Authorities</v>
      </c>
      <c r="D7662" s="60" t="str">
        <f>VLOOKUP(B7662,lookup!A:D,4,FALSE)</f>
        <v>E31000023</v>
      </c>
      <c r="E7662" s="60" t="s">
        <v>178</v>
      </c>
      <c r="F7662" s="60" t="s">
        <v>150</v>
      </c>
      <c r="G7662" s="61">
        <v>5</v>
      </c>
      <c r="H7662" s="145"/>
      <c r="I7662" s="144">
        <v>5</v>
      </c>
      <c r="J7662" s="146">
        <f t="shared" si="96"/>
        <v>0</v>
      </c>
    </row>
    <row r="7663" spans="1:10" x14ac:dyDescent="0.3">
      <c r="A7663" s="60">
        <v>2013</v>
      </c>
      <c r="B7663" s="60" t="s">
        <v>75</v>
      </c>
      <c r="C7663" s="60" t="str">
        <f>VLOOKUP(B7663,lookup!A:C,3,FALSE)</f>
        <v>Non Metropolitan Fire Authorities</v>
      </c>
      <c r="D7663" s="60" t="str">
        <f>VLOOKUP(B7663,lookup!A:D,4,FALSE)</f>
        <v>E31000023</v>
      </c>
      <c r="E7663" s="60" t="s">
        <v>179</v>
      </c>
      <c r="F7663" s="60" t="s">
        <v>150</v>
      </c>
      <c r="G7663" s="61">
        <v>0</v>
      </c>
      <c r="H7663" s="145"/>
      <c r="I7663" s="144">
        <v>0</v>
      </c>
      <c r="J7663" s="146">
        <f t="shared" si="96"/>
        <v>0</v>
      </c>
    </row>
    <row r="7664" spans="1:10" x14ac:dyDescent="0.3">
      <c r="A7664" s="60">
        <v>2013</v>
      </c>
      <c r="B7664" s="60" t="s">
        <v>75</v>
      </c>
      <c r="C7664" s="60" t="str">
        <f>VLOOKUP(B7664,lookup!A:C,3,FALSE)</f>
        <v>Non Metropolitan Fire Authorities</v>
      </c>
      <c r="D7664" s="60" t="str">
        <f>VLOOKUP(B7664,lookup!A:D,4,FALSE)</f>
        <v>E31000023</v>
      </c>
      <c r="E7664" s="32" t="s">
        <v>1087</v>
      </c>
      <c r="F7664" s="60" t="s">
        <v>150</v>
      </c>
      <c r="G7664" s="61">
        <v>1</v>
      </c>
      <c r="H7664" s="145"/>
      <c r="I7664" s="144">
        <v>1</v>
      </c>
      <c r="J7664" s="146">
        <f t="shared" si="96"/>
        <v>0</v>
      </c>
    </row>
    <row r="7665" spans="1:10" x14ac:dyDescent="0.3">
      <c r="A7665" s="60">
        <v>2013</v>
      </c>
      <c r="B7665" s="60" t="s">
        <v>75</v>
      </c>
      <c r="C7665" s="60" t="str">
        <f>VLOOKUP(B7665,lookup!A:C,3,FALSE)</f>
        <v>Non Metropolitan Fire Authorities</v>
      </c>
      <c r="D7665" s="60" t="str">
        <f>VLOOKUP(B7665,lookup!A:D,4,FALSE)</f>
        <v>E31000023</v>
      </c>
      <c r="E7665" s="60" t="s">
        <v>176</v>
      </c>
      <c r="F7665" s="60" t="s">
        <v>150</v>
      </c>
      <c r="G7665" s="61">
        <v>0</v>
      </c>
      <c r="H7665" s="145"/>
      <c r="I7665" s="144">
        <v>0</v>
      </c>
      <c r="J7665" s="146">
        <f t="shared" si="96"/>
        <v>0</v>
      </c>
    </row>
    <row r="7666" spans="1:10" x14ac:dyDescent="0.3">
      <c r="A7666" s="60">
        <v>2013</v>
      </c>
      <c r="B7666" s="60" t="s">
        <v>78</v>
      </c>
      <c r="C7666" s="60" t="str">
        <f>VLOOKUP(B7666,lookup!A:C,3,FALSE)</f>
        <v>Non Metropolitan Fire Authorities</v>
      </c>
      <c r="D7666" s="60" t="str">
        <f>VLOOKUP(B7666,lookup!A:D,4,FALSE)</f>
        <v>E31000024</v>
      </c>
      <c r="E7666" s="60" t="s">
        <v>175</v>
      </c>
      <c r="F7666" s="60" t="s">
        <v>157</v>
      </c>
      <c r="G7666" s="61">
        <v>422</v>
      </c>
      <c r="H7666" s="145"/>
      <c r="I7666" s="144">
        <v>422</v>
      </c>
      <c r="J7666" s="146">
        <f t="shared" si="96"/>
        <v>0</v>
      </c>
    </row>
    <row r="7667" spans="1:10" x14ac:dyDescent="0.3">
      <c r="A7667" s="60">
        <v>2013</v>
      </c>
      <c r="B7667" s="60" t="s">
        <v>78</v>
      </c>
      <c r="C7667" s="60" t="str">
        <f>VLOOKUP(B7667,lookup!A:C,3,FALSE)</f>
        <v>Non Metropolitan Fire Authorities</v>
      </c>
      <c r="D7667" s="60" t="str">
        <f>VLOOKUP(B7667,lookup!A:D,4,FALSE)</f>
        <v>E31000024</v>
      </c>
      <c r="E7667" s="60" t="s">
        <v>177</v>
      </c>
      <c r="F7667" s="60" t="s">
        <v>157</v>
      </c>
      <c r="G7667" s="61">
        <v>5</v>
      </c>
      <c r="H7667" s="145"/>
      <c r="I7667" s="144">
        <v>5</v>
      </c>
      <c r="J7667" s="146">
        <f t="shared" si="96"/>
        <v>0</v>
      </c>
    </row>
    <row r="7668" spans="1:10" x14ac:dyDescent="0.3">
      <c r="A7668" s="60">
        <v>2013</v>
      </c>
      <c r="B7668" s="60" t="s">
        <v>78</v>
      </c>
      <c r="C7668" s="60" t="str">
        <f>VLOOKUP(B7668,lookup!A:C,3,FALSE)</f>
        <v>Non Metropolitan Fire Authorities</v>
      </c>
      <c r="D7668" s="60" t="str">
        <f>VLOOKUP(B7668,lookup!A:D,4,FALSE)</f>
        <v>E31000024</v>
      </c>
      <c r="E7668" s="60" t="s">
        <v>178</v>
      </c>
      <c r="F7668" s="60" t="s">
        <v>157</v>
      </c>
      <c r="G7668" s="61">
        <v>3</v>
      </c>
      <c r="H7668" s="145"/>
      <c r="I7668" s="144">
        <v>3</v>
      </c>
      <c r="J7668" s="146">
        <f t="shared" si="96"/>
        <v>0</v>
      </c>
    </row>
    <row r="7669" spans="1:10" x14ac:dyDescent="0.3">
      <c r="A7669" s="60">
        <v>2013</v>
      </c>
      <c r="B7669" s="60" t="s">
        <v>78</v>
      </c>
      <c r="C7669" s="60" t="str">
        <f>VLOOKUP(B7669,lookup!A:C,3,FALSE)</f>
        <v>Non Metropolitan Fire Authorities</v>
      </c>
      <c r="D7669" s="60" t="str">
        <f>VLOOKUP(B7669,lookup!A:D,4,FALSE)</f>
        <v>E31000024</v>
      </c>
      <c r="E7669" s="60" t="s">
        <v>179</v>
      </c>
      <c r="F7669" s="60" t="s">
        <v>157</v>
      </c>
      <c r="G7669" s="61">
        <v>4</v>
      </c>
      <c r="H7669" s="145"/>
      <c r="I7669" s="144">
        <v>4</v>
      </c>
      <c r="J7669" s="146">
        <f t="shared" si="96"/>
        <v>0</v>
      </c>
    </row>
    <row r="7670" spans="1:10" x14ac:dyDescent="0.3">
      <c r="A7670" s="60">
        <v>2013</v>
      </c>
      <c r="B7670" s="60" t="s">
        <v>78</v>
      </c>
      <c r="C7670" s="60" t="str">
        <f>VLOOKUP(B7670,lookup!A:C,3,FALSE)</f>
        <v>Non Metropolitan Fire Authorities</v>
      </c>
      <c r="D7670" s="60" t="str">
        <f>VLOOKUP(B7670,lookup!A:D,4,FALSE)</f>
        <v>E31000024</v>
      </c>
      <c r="E7670" s="32" t="s">
        <v>1087</v>
      </c>
      <c r="F7670" s="60" t="s">
        <v>157</v>
      </c>
      <c r="G7670" s="61">
        <v>0</v>
      </c>
      <c r="H7670" s="145"/>
      <c r="I7670" s="144">
        <v>0</v>
      </c>
      <c r="J7670" s="146">
        <f t="shared" si="96"/>
        <v>0</v>
      </c>
    </row>
    <row r="7671" spans="1:10" x14ac:dyDescent="0.3">
      <c r="A7671" s="60">
        <v>2013</v>
      </c>
      <c r="B7671" s="60" t="s">
        <v>78</v>
      </c>
      <c r="C7671" s="60" t="str">
        <f>VLOOKUP(B7671,lookup!A:C,3,FALSE)</f>
        <v>Non Metropolitan Fire Authorities</v>
      </c>
      <c r="D7671" s="60" t="str">
        <f>VLOOKUP(B7671,lookup!A:D,4,FALSE)</f>
        <v>E31000024</v>
      </c>
      <c r="E7671" s="60" t="s">
        <v>176</v>
      </c>
      <c r="F7671" s="60" t="s">
        <v>157</v>
      </c>
      <c r="G7671" s="61">
        <v>21</v>
      </c>
      <c r="H7671" s="145"/>
      <c r="I7671" s="144">
        <v>21</v>
      </c>
      <c r="J7671" s="146">
        <f t="shared" si="96"/>
        <v>0</v>
      </c>
    </row>
    <row r="7672" spans="1:10" x14ac:dyDescent="0.3">
      <c r="A7672" s="60">
        <v>2013</v>
      </c>
      <c r="B7672" s="60" t="s">
        <v>78</v>
      </c>
      <c r="C7672" s="60" t="str">
        <f>VLOOKUP(B7672,lookup!A:C,3,FALSE)</f>
        <v>Non Metropolitan Fire Authorities</v>
      </c>
      <c r="D7672" s="60" t="str">
        <f>VLOOKUP(B7672,lookup!A:D,4,FALSE)</f>
        <v>E31000024</v>
      </c>
      <c r="E7672" s="60" t="s">
        <v>175</v>
      </c>
      <c r="F7672" s="60" t="s">
        <v>158</v>
      </c>
      <c r="G7672" s="61">
        <v>239</v>
      </c>
      <c r="H7672" s="145"/>
      <c r="I7672" s="144">
        <v>239</v>
      </c>
      <c r="J7672" s="146">
        <f t="shared" si="96"/>
        <v>0</v>
      </c>
    </row>
    <row r="7673" spans="1:10" x14ac:dyDescent="0.3">
      <c r="A7673" s="60">
        <v>2013</v>
      </c>
      <c r="B7673" s="60" t="s">
        <v>78</v>
      </c>
      <c r="C7673" s="60" t="str">
        <f>VLOOKUP(B7673,lookup!A:C,3,FALSE)</f>
        <v>Non Metropolitan Fire Authorities</v>
      </c>
      <c r="D7673" s="60" t="str">
        <f>VLOOKUP(B7673,lookup!A:D,4,FALSE)</f>
        <v>E31000024</v>
      </c>
      <c r="E7673" s="60" t="s">
        <v>177</v>
      </c>
      <c r="F7673" s="60" t="s">
        <v>158</v>
      </c>
      <c r="G7673" s="61">
        <v>1</v>
      </c>
      <c r="H7673" s="145"/>
      <c r="I7673" s="144">
        <v>1</v>
      </c>
      <c r="J7673" s="146">
        <f t="shared" si="96"/>
        <v>0</v>
      </c>
    </row>
    <row r="7674" spans="1:10" x14ac:dyDescent="0.3">
      <c r="A7674" s="60">
        <v>2013</v>
      </c>
      <c r="B7674" s="60" t="s">
        <v>78</v>
      </c>
      <c r="C7674" s="60" t="str">
        <f>VLOOKUP(B7674,lookup!A:C,3,FALSE)</f>
        <v>Non Metropolitan Fire Authorities</v>
      </c>
      <c r="D7674" s="60" t="str">
        <f>VLOOKUP(B7674,lookup!A:D,4,FALSE)</f>
        <v>E31000024</v>
      </c>
      <c r="E7674" s="60" t="s">
        <v>178</v>
      </c>
      <c r="F7674" s="60" t="s">
        <v>158</v>
      </c>
      <c r="G7674" s="61">
        <v>1</v>
      </c>
      <c r="H7674" s="145"/>
      <c r="I7674" s="144">
        <v>1</v>
      </c>
      <c r="J7674" s="146">
        <f t="shared" si="96"/>
        <v>0</v>
      </c>
    </row>
    <row r="7675" spans="1:10" x14ac:dyDescent="0.3">
      <c r="A7675" s="60">
        <v>2013</v>
      </c>
      <c r="B7675" s="60" t="s">
        <v>78</v>
      </c>
      <c r="C7675" s="60" t="str">
        <f>VLOOKUP(B7675,lookup!A:C,3,FALSE)</f>
        <v>Non Metropolitan Fire Authorities</v>
      </c>
      <c r="D7675" s="60" t="str">
        <f>VLOOKUP(B7675,lookup!A:D,4,FALSE)</f>
        <v>E31000024</v>
      </c>
      <c r="E7675" s="60" t="s">
        <v>179</v>
      </c>
      <c r="F7675" s="60" t="s">
        <v>158</v>
      </c>
      <c r="G7675" s="61">
        <v>0</v>
      </c>
      <c r="H7675" s="145"/>
      <c r="I7675" s="144">
        <v>0</v>
      </c>
      <c r="J7675" s="146">
        <f t="shared" si="96"/>
        <v>0</v>
      </c>
    </row>
    <row r="7676" spans="1:10" x14ac:dyDescent="0.3">
      <c r="A7676" s="60">
        <v>2013</v>
      </c>
      <c r="B7676" s="60" t="s">
        <v>78</v>
      </c>
      <c r="C7676" s="60" t="str">
        <f>VLOOKUP(B7676,lookup!A:C,3,FALSE)</f>
        <v>Non Metropolitan Fire Authorities</v>
      </c>
      <c r="D7676" s="60" t="str">
        <f>VLOOKUP(B7676,lookup!A:D,4,FALSE)</f>
        <v>E31000024</v>
      </c>
      <c r="E7676" s="32" t="s">
        <v>1087</v>
      </c>
      <c r="F7676" s="60" t="s">
        <v>158</v>
      </c>
      <c r="G7676" s="61">
        <v>0</v>
      </c>
      <c r="H7676" s="145"/>
      <c r="I7676" s="144">
        <v>0</v>
      </c>
      <c r="J7676" s="146">
        <f t="shared" si="96"/>
        <v>0</v>
      </c>
    </row>
    <row r="7677" spans="1:10" x14ac:dyDescent="0.3">
      <c r="A7677" s="60">
        <v>2013</v>
      </c>
      <c r="B7677" s="60" t="s">
        <v>78</v>
      </c>
      <c r="C7677" s="60" t="str">
        <f>VLOOKUP(B7677,lookup!A:C,3,FALSE)</f>
        <v>Non Metropolitan Fire Authorities</v>
      </c>
      <c r="D7677" s="60" t="str">
        <f>VLOOKUP(B7677,lookup!A:D,4,FALSE)</f>
        <v>E31000024</v>
      </c>
      <c r="E7677" s="60" t="s">
        <v>176</v>
      </c>
      <c r="F7677" s="60" t="s">
        <v>158</v>
      </c>
      <c r="G7677" s="61">
        <v>15</v>
      </c>
      <c r="H7677" s="145"/>
      <c r="I7677" s="144">
        <v>15</v>
      </c>
      <c r="J7677" s="146">
        <f t="shared" si="96"/>
        <v>0</v>
      </c>
    </row>
    <row r="7678" spans="1:10" x14ac:dyDescent="0.3">
      <c r="A7678" s="60">
        <v>2013</v>
      </c>
      <c r="B7678" s="60" t="s">
        <v>78</v>
      </c>
      <c r="C7678" s="60" t="str">
        <f>VLOOKUP(B7678,lookup!A:C,3,FALSE)</f>
        <v>Non Metropolitan Fire Authorities</v>
      </c>
      <c r="D7678" s="60" t="str">
        <f>VLOOKUP(B7678,lookup!A:D,4,FALSE)</f>
        <v>E31000024</v>
      </c>
      <c r="E7678" s="60" t="s">
        <v>175</v>
      </c>
      <c r="F7678" s="60" t="s">
        <v>149</v>
      </c>
      <c r="G7678" s="61">
        <v>25</v>
      </c>
      <c r="H7678" s="145"/>
      <c r="I7678" s="144">
        <v>25</v>
      </c>
      <c r="J7678" s="146">
        <f t="shared" si="96"/>
        <v>0</v>
      </c>
    </row>
    <row r="7679" spans="1:10" x14ac:dyDescent="0.3">
      <c r="A7679" s="60">
        <v>2013</v>
      </c>
      <c r="B7679" s="60" t="s">
        <v>78</v>
      </c>
      <c r="C7679" s="60" t="str">
        <f>VLOOKUP(B7679,lookup!A:C,3,FALSE)</f>
        <v>Non Metropolitan Fire Authorities</v>
      </c>
      <c r="D7679" s="60" t="str">
        <f>VLOOKUP(B7679,lookup!A:D,4,FALSE)</f>
        <v>E31000024</v>
      </c>
      <c r="E7679" s="60" t="s">
        <v>177</v>
      </c>
      <c r="F7679" s="60" t="s">
        <v>149</v>
      </c>
      <c r="G7679" s="61">
        <v>1</v>
      </c>
      <c r="H7679" s="145"/>
      <c r="I7679" s="144">
        <v>1</v>
      </c>
      <c r="J7679" s="146">
        <f t="shared" si="96"/>
        <v>0</v>
      </c>
    </row>
    <row r="7680" spans="1:10" x14ac:dyDescent="0.3">
      <c r="A7680" s="60">
        <v>2013</v>
      </c>
      <c r="B7680" s="60" t="s">
        <v>78</v>
      </c>
      <c r="C7680" s="60" t="str">
        <f>VLOOKUP(B7680,lookup!A:C,3,FALSE)</f>
        <v>Non Metropolitan Fire Authorities</v>
      </c>
      <c r="D7680" s="60" t="str">
        <f>VLOOKUP(B7680,lookup!A:D,4,FALSE)</f>
        <v>E31000024</v>
      </c>
      <c r="E7680" s="60" t="s">
        <v>178</v>
      </c>
      <c r="F7680" s="60" t="s">
        <v>149</v>
      </c>
      <c r="G7680" s="61">
        <v>2</v>
      </c>
      <c r="H7680" s="145"/>
      <c r="I7680" s="144">
        <v>2</v>
      </c>
      <c r="J7680" s="146">
        <f t="shared" si="96"/>
        <v>0</v>
      </c>
    </row>
    <row r="7681" spans="1:10" x14ac:dyDescent="0.3">
      <c r="A7681" s="60">
        <v>2013</v>
      </c>
      <c r="B7681" s="60" t="s">
        <v>78</v>
      </c>
      <c r="C7681" s="60" t="str">
        <f>VLOOKUP(B7681,lookup!A:C,3,FALSE)</f>
        <v>Non Metropolitan Fire Authorities</v>
      </c>
      <c r="D7681" s="60" t="str">
        <f>VLOOKUP(B7681,lookup!A:D,4,FALSE)</f>
        <v>E31000024</v>
      </c>
      <c r="E7681" s="60" t="s">
        <v>179</v>
      </c>
      <c r="F7681" s="60" t="s">
        <v>149</v>
      </c>
      <c r="G7681" s="61">
        <v>0</v>
      </c>
      <c r="H7681" s="145"/>
      <c r="I7681" s="144">
        <v>0</v>
      </c>
      <c r="J7681" s="146">
        <f t="shared" si="96"/>
        <v>0</v>
      </c>
    </row>
    <row r="7682" spans="1:10" x14ac:dyDescent="0.3">
      <c r="A7682" s="60">
        <v>2013</v>
      </c>
      <c r="B7682" s="60" t="s">
        <v>78</v>
      </c>
      <c r="C7682" s="60" t="str">
        <f>VLOOKUP(B7682,lookup!A:C,3,FALSE)</f>
        <v>Non Metropolitan Fire Authorities</v>
      </c>
      <c r="D7682" s="60" t="str">
        <f>VLOOKUP(B7682,lookup!A:D,4,FALSE)</f>
        <v>E31000024</v>
      </c>
      <c r="E7682" s="32" t="s">
        <v>1087</v>
      </c>
      <c r="F7682" s="60" t="s">
        <v>149</v>
      </c>
      <c r="G7682" s="61">
        <v>0</v>
      </c>
      <c r="H7682" s="145"/>
      <c r="I7682" s="144">
        <v>0</v>
      </c>
      <c r="J7682" s="146">
        <f t="shared" si="96"/>
        <v>0</v>
      </c>
    </row>
    <row r="7683" spans="1:10" x14ac:dyDescent="0.3">
      <c r="A7683" s="60">
        <v>2013</v>
      </c>
      <c r="B7683" s="60" t="s">
        <v>78</v>
      </c>
      <c r="C7683" s="60" t="str">
        <f>VLOOKUP(B7683,lookup!A:C,3,FALSE)</f>
        <v>Non Metropolitan Fire Authorities</v>
      </c>
      <c r="D7683" s="60" t="str">
        <f>VLOOKUP(B7683,lookup!A:D,4,FALSE)</f>
        <v>E31000024</v>
      </c>
      <c r="E7683" s="60" t="s">
        <v>176</v>
      </c>
      <c r="F7683" s="60" t="s">
        <v>149</v>
      </c>
      <c r="G7683" s="61">
        <v>0</v>
      </c>
      <c r="H7683" s="145"/>
      <c r="I7683" s="144">
        <v>0</v>
      </c>
      <c r="J7683" s="146">
        <f t="shared" ref="J7683:J7746" si="97">G7683-I7683</f>
        <v>0</v>
      </c>
    </row>
    <row r="7684" spans="1:10" x14ac:dyDescent="0.3">
      <c r="A7684" s="60">
        <v>2013</v>
      </c>
      <c r="B7684" s="60" t="s">
        <v>78</v>
      </c>
      <c r="C7684" s="60" t="str">
        <f>VLOOKUP(B7684,lookup!A:C,3,FALSE)</f>
        <v>Non Metropolitan Fire Authorities</v>
      </c>
      <c r="D7684" s="60" t="str">
        <f>VLOOKUP(B7684,lookup!A:D,4,FALSE)</f>
        <v>E31000024</v>
      </c>
      <c r="E7684" s="60" t="s">
        <v>175</v>
      </c>
      <c r="F7684" s="60" t="s">
        <v>150</v>
      </c>
      <c r="G7684" s="61">
        <v>145</v>
      </c>
      <c r="H7684" s="145"/>
      <c r="I7684" s="144">
        <v>145</v>
      </c>
      <c r="J7684" s="146">
        <f t="shared" si="97"/>
        <v>0</v>
      </c>
    </row>
    <row r="7685" spans="1:10" x14ac:dyDescent="0.3">
      <c r="A7685" s="60">
        <v>2013</v>
      </c>
      <c r="B7685" s="60" t="s">
        <v>78</v>
      </c>
      <c r="C7685" s="60" t="str">
        <f>VLOOKUP(B7685,lookup!A:C,3,FALSE)</f>
        <v>Non Metropolitan Fire Authorities</v>
      </c>
      <c r="D7685" s="60" t="str">
        <f>VLOOKUP(B7685,lookup!A:D,4,FALSE)</f>
        <v>E31000024</v>
      </c>
      <c r="E7685" s="60" t="s">
        <v>177</v>
      </c>
      <c r="F7685" s="60" t="s">
        <v>150</v>
      </c>
      <c r="G7685" s="61">
        <v>2</v>
      </c>
      <c r="H7685" s="145"/>
      <c r="I7685" s="144">
        <v>2</v>
      </c>
      <c r="J7685" s="146">
        <f t="shared" si="97"/>
        <v>0</v>
      </c>
    </row>
    <row r="7686" spans="1:10" x14ac:dyDescent="0.3">
      <c r="A7686" s="60">
        <v>2013</v>
      </c>
      <c r="B7686" s="60" t="s">
        <v>78</v>
      </c>
      <c r="C7686" s="60" t="str">
        <f>VLOOKUP(B7686,lookup!A:C,3,FALSE)</f>
        <v>Non Metropolitan Fire Authorities</v>
      </c>
      <c r="D7686" s="60" t="str">
        <f>VLOOKUP(B7686,lookup!A:D,4,FALSE)</f>
        <v>E31000024</v>
      </c>
      <c r="E7686" s="60" t="s">
        <v>178</v>
      </c>
      <c r="F7686" s="60" t="s">
        <v>150</v>
      </c>
      <c r="G7686" s="61">
        <v>10</v>
      </c>
      <c r="H7686" s="145"/>
      <c r="I7686" s="144">
        <v>10</v>
      </c>
      <c r="J7686" s="146">
        <f t="shared" si="97"/>
        <v>0</v>
      </c>
    </row>
    <row r="7687" spans="1:10" x14ac:dyDescent="0.3">
      <c r="A7687" s="60">
        <v>2013</v>
      </c>
      <c r="B7687" s="60" t="s">
        <v>78</v>
      </c>
      <c r="C7687" s="60" t="str">
        <f>VLOOKUP(B7687,lookup!A:C,3,FALSE)</f>
        <v>Non Metropolitan Fire Authorities</v>
      </c>
      <c r="D7687" s="60" t="str">
        <f>VLOOKUP(B7687,lookup!A:D,4,FALSE)</f>
        <v>E31000024</v>
      </c>
      <c r="E7687" s="60" t="s">
        <v>179</v>
      </c>
      <c r="F7687" s="60" t="s">
        <v>150</v>
      </c>
      <c r="G7687" s="61">
        <v>2</v>
      </c>
      <c r="H7687" s="145"/>
      <c r="I7687" s="144">
        <v>2</v>
      </c>
      <c r="J7687" s="146">
        <f t="shared" si="97"/>
        <v>0</v>
      </c>
    </row>
    <row r="7688" spans="1:10" x14ac:dyDescent="0.3">
      <c r="A7688" s="60">
        <v>2013</v>
      </c>
      <c r="B7688" s="60" t="s">
        <v>78</v>
      </c>
      <c r="C7688" s="60" t="str">
        <f>VLOOKUP(B7688,lookup!A:C,3,FALSE)</f>
        <v>Non Metropolitan Fire Authorities</v>
      </c>
      <c r="D7688" s="60" t="str">
        <f>VLOOKUP(B7688,lookup!A:D,4,FALSE)</f>
        <v>E31000024</v>
      </c>
      <c r="E7688" s="32" t="s">
        <v>1087</v>
      </c>
      <c r="F7688" s="60" t="s">
        <v>150</v>
      </c>
      <c r="G7688" s="61">
        <v>2</v>
      </c>
      <c r="H7688" s="145"/>
      <c r="I7688" s="144">
        <v>2</v>
      </c>
      <c r="J7688" s="146">
        <f t="shared" si="97"/>
        <v>0</v>
      </c>
    </row>
    <row r="7689" spans="1:10" x14ac:dyDescent="0.3">
      <c r="A7689" s="60">
        <v>2013</v>
      </c>
      <c r="B7689" s="60" t="s">
        <v>78</v>
      </c>
      <c r="C7689" s="60" t="str">
        <f>VLOOKUP(B7689,lookup!A:C,3,FALSE)</f>
        <v>Non Metropolitan Fire Authorities</v>
      </c>
      <c r="D7689" s="60" t="str">
        <f>VLOOKUP(B7689,lookup!A:D,4,FALSE)</f>
        <v>E31000024</v>
      </c>
      <c r="E7689" s="60" t="s">
        <v>176</v>
      </c>
      <c r="F7689" s="60" t="s">
        <v>150</v>
      </c>
      <c r="G7689" s="61">
        <v>13</v>
      </c>
      <c r="H7689" s="145"/>
      <c r="I7689" s="144">
        <v>13</v>
      </c>
      <c r="J7689" s="146">
        <f t="shared" si="97"/>
        <v>0</v>
      </c>
    </row>
    <row r="7690" spans="1:10" x14ac:dyDescent="0.3">
      <c r="A7690" s="60">
        <v>2013</v>
      </c>
      <c r="B7690" s="60" t="s">
        <v>81</v>
      </c>
      <c r="C7690" s="60" t="str">
        <f>VLOOKUP(B7690,lookup!A:C,3,FALSE)</f>
        <v>Non Metropolitan Fire Authorities</v>
      </c>
      <c r="D7690" s="60" t="str">
        <f>VLOOKUP(B7690,lookup!A:D,4,FALSE)</f>
        <v>E31000025</v>
      </c>
      <c r="E7690" s="60" t="s">
        <v>175</v>
      </c>
      <c r="F7690" s="60" t="s">
        <v>157</v>
      </c>
      <c r="G7690" s="61">
        <v>145</v>
      </c>
      <c r="H7690" s="145"/>
      <c r="I7690" s="144">
        <v>145</v>
      </c>
      <c r="J7690" s="146">
        <f t="shared" si="97"/>
        <v>0</v>
      </c>
    </row>
    <row r="7691" spans="1:10" x14ac:dyDescent="0.3">
      <c r="A7691" s="60">
        <v>2013</v>
      </c>
      <c r="B7691" s="60" t="s">
        <v>81</v>
      </c>
      <c r="C7691" s="60" t="str">
        <f>VLOOKUP(B7691,lookup!A:C,3,FALSE)</f>
        <v>Non Metropolitan Fire Authorities</v>
      </c>
      <c r="D7691" s="60" t="str">
        <f>VLOOKUP(B7691,lookup!A:D,4,FALSE)</f>
        <v>E31000025</v>
      </c>
      <c r="E7691" s="60" t="s">
        <v>177</v>
      </c>
      <c r="F7691" s="60" t="s">
        <v>157</v>
      </c>
      <c r="G7691" s="61">
        <v>0</v>
      </c>
      <c r="H7691" s="145"/>
      <c r="I7691" s="144">
        <v>0</v>
      </c>
      <c r="J7691" s="146">
        <f t="shared" si="97"/>
        <v>0</v>
      </c>
    </row>
    <row r="7692" spans="1:10" x14ac:dyDescent="0.3">
      <c r="A7692" s="60">
        <v>2013</v>
      </c>
      <c r="B7692" s="60" t="s">
        <v>81</v>
      </c>
      <c r="C7692" s="60" t="str">
        <f>VLOOKUP(B7692,lookup!A:C,3,FALSE)</f>
        <v>Non Metropolitan Fire Authorities</v>
      </c>
      <c r="D7692" s="60" t="str">
        <f>VLOOKUP(B7692,lookup!A:D,4,FALSE)</f>
        <v>E31000025</v>
      </c>
      <c r="E7692" s="60" t="s">
        <v>178</v>
      </c>
      <c r="F7692" s="60" t="s">
        <v>157</v>
      </c>
      <c r="G7692" s="61">
        <v>4</v>
      </c>
      <c r="H7692" s="145"/>
      <c r="I7692" s="144">
        <v>4</v>
      </c>
      <c r="J7692" s="146">
        <f t="shared" si="97"/>
        <v>0</v>
      </c>
    </row>
    <row r="7693" spans="1:10" x14ac:dyDescent="0.3">
      <c r="A7693" s="60">
        <v>2013</v>
      </c>
      <c r="B7693" s="60" t="s">
        <v>81</v>
      </c>
      <c r="C7693" s="60" t="str">
        <f>VLOOKUP(B7693,lookup!A:C,3,FALSE)</f>
        <v>Non Metropolitan Fire Authorities</v>
      </c>
      <c r="D7693" s="60" t="str">
        <f>VLOOKUP(B7693,lookup!A:D,4,FALSE)</f>
        <v>E31000025</v>
      </c>
      <c r="E7693" s="60" t="s">
        <v>179</v>
      </c>
      <c r="F7693" s="60" t="s">
        <v>157</v>
      </c>
      <c r="G7693" s="61">
        <v>0</v>
      </c>
      <c r="H7693" s="145"/>
      <c r="I7693" s="144">
        <v>0</v>
      </c>
      <c r="J7693" s="146">
        <f t="shared" si="97"/>
        <v>0</v>
      </c>
    </row>
    <row r="7694" spans="1:10" x14ac:dyDescent="0.3">
      <c r="A7694" s="60">
        <v>2013</v>
      </c>
      <c r="B7694" s="60" t="s">
        <v>81</v>
      </c>
      <c r="C7694" s="60" t="str">
        <f>VLOOKUP(B7694,lookup!A:C,3,FALSE)</f>
        <v>Non Metropolitan Fire Authorities</v>
      </c>
      <c r="D7694" s="60" t="str">
        <f>VLOOKUP(B7694,lookup!A:D,4,FALSE)</f>
        <v>E31000025</v>
      </c>
      <c r="E7694" s="32" t="s">
        <v>1087</v>
      </c>
      <c r="F7694" s="60" t="s">
        <v>157</v>
      </c>
      <c r="G7694" s="61">
        <v>0</v>
      </c>
      <c r="H7694" s="145"/>
      <c r="I7694" s="144">
        <v>0</v>
      </c>
      <c r="J7694" s="146">
        <f t="shared" si="97"/>
        <v>0</v>
      </c>
    </row>
    <row r="7695" spans="1:10" x14ac:dyDescent="0.3">
      <c r="A7695" s="60">
        <v>2013</v>
      </c>
      <c r="B7695" s="60" t="s">
        <v>81</v>
      </c>
      <c r="C7695" s="60" t="str">
        <f>VLOOKUP(B7695,lookup!A:C,3,FALSE)</f>
        <v>Non Metropolitan Fire Authorities</v>
      </c>
      <c r="D7695" s="60" t="str">
        <f>VLOOKUP(B7695,lookup!A:D,4,FALSE)</f>
        <v>E31000025</v>
      </c>
      <c r="E7695" s="60" t="s">
        <v>176</v>
      </c>
      <c r="F7695" s="60" t="s">
        <v>157</v>
      </c>
      <c r="G7695" s="61">
        <v>48</v>
      </c>
      <c r="H7695" s="145"/>
      <c r="I7695" s="144">
        <v>48</v>
      </c>
      <c r="J7695" s="146">
        <f t="shared" si="97"/>
        <v>0</v>
      </c>
    </row>
    <row r="7696" spans="1:10" x14ac:dyDescent="0.3">
      <c r="A7696" s="60">
        <v>2013</v>
      </c>
      <c r="B7696" s="60" t="s">
        <v>81</v>
      </c>
      <c r="C7696" s="60" t="str">
        <f>VLOOKUP(B7696,lookup!A:C,3,FALSE)</f>
        <v>Non Metropolitan Fire Authorities</v>
      </c>
      <c r="D7696" s="60" t="str">
        <f>VLOOKUP(B7696,lookup!A:D,4,FALSE)</f>
        <v>E31000025</v>
      </c>
      <c r="E7696" s="60" t="s">
        <v>175</v>
      </c>
      <c r="F7696" s="60" t="s">
        <v>158</v>
      </c>
      <c r="G7696" s="61">
        <v>337</v>
      </c>
      <c r="H7696" s="145"/>
      <c r="I7696" s="144">
        <v>337</v>
      </c>
      <c r="J7696" s="146">
        <f t="shared" si="97"/>
        <v>0</v>
      </c>
    </row>
    <row r="7697" spans="1:10" x14ac:dyDescent="0.3">
      <c r="A7697" s="60">
        <v>2013</v>
      </c>
      <c r="B7697" s="60" t="s">
        <v>81</v>
      </c>
      <c r="C7697" s="60" t="str">
        <f>VLOOKUP(B7697,lookup!A:C,3,FALSE)</f>
        <v>Non Metropolitan Fire Authorities</v>
      </c>
      <c r="D7697" s="60" t="str">
        <f>VLOOKUP(B7697,lookup!A:D,4,FALSE)</f>
        <v>E31000025</v>
      </c>
      <c r="E7697" s="60" t="s">
        <v>177</v>
      </c>
      <c r="F7697" s="60" t="s">
        <v>158</v>
      </c>
      <c r="G7697" s="61">
        <v>2</v>
      </c>
      <c r="H7697" s="145"/>
      <c r="I7697" s="144">
        <v>2</v>
      </c>
      <c r="J7697" s="146">
        <f t="shared" si="97"/>
        <v>0</v>
      </c>
    </row>
    <row r="7698" spans="1:10" x14ac:dyDescent="0.3">
      <c r="A7698" s="60">
        <v>2013</v>
      </c>
      <c r="B7698" s="60" t="s">
        <v>81</v>
      </c>
      <c r="C7698" s="60" t="str">
        <f>VLOOKUP(B7698,lookup!A:C,3,FALSE)</f>
        <v>Non Metropolitan Fire Authorities</v>
      </c>
      <c r="D7698" s="60" t="str">
        <f>VLOOKUP(B7698,lookup!A:D,4,FALSE)</f>
        <v>E31000025</v>
      </c>
      <c r="E7698" s="60" t="s">
        <v>178</v>
      </c>
      <c r="F7698" s="60" t="s">
        <v>158</v>
      </c>
      <c r="G7698" s="61">
        <v>3</v>
      </c>
      <c r="H7698" s="145"/>
      <c r="I7698" s="144">
        <v>3</v>
      </c>
      <c r="J7698" s="146">
        <f t="shared" si="97"/>
        <v>0</v>
      </c>
    </row>
    <row r="7699" spans="1:10" x14ac:dyDescent="0.3">
      <c r="A7699" s="60">
        <v>2013</v>
      </c>
      <c r="B7699" s="60" t="s">
        <v>81</v>
      </c>
      <c r="C7699" s="60" t="str">
        <f>VLOOKUP(B7699,lookup!A:C,3,FALSE)</f>
        <v>Non Metropolitan Fire Authorities</v>
      </c>
      <c r="D7699" s="60" t="str">
        <f>VLOOKUP(B7699,lookup!A:D,4,FALSE)</f>
        <v>E31000025</v>
      </c>
      <c r="E7699" s="60" t="s">
        <v>179</v>
      </c>
      <c r="F7699" s="60" t="s">
        <v>158</v>
      </c>
      <c r="G7699" s="61">
        <v>0</v>
      </c>
      <c r="H7699" s="145"/>
      <c r="I7699" s="144">
        <v>0</v>
      </c>
      <c r="J7699" s="146">
        <f t="shared" si="97"/>
        <v>0</v>
      </c>
    </row>
    <row r="7700" spans="1:10" x14ac:dyDescent="0.3">
      <c r="A7700" s="60">
        <v>2013</v>
      </c>
      <c r="B7700" s="60" t="s">
        <v>81</v>
      </c>
      <c r="C7700" s="60" t="str">
        <f>VLOOKUP(B7700,lookup!A:C,3,FALSE)</f>
        <v>Non Metropolitan Fire Authorities</v>
      </c>
      <c r="D7700" s="60" t="str">
        <f>VLOOKUP(B7700,lookup!A:D,4,FALSE)</f>
        <v>E31000025</v>
      </c>
      <c r="E7700" s="32" t="s">
        <v>1087</v>
      </c>
      <c r="F7700" s="60" t="s">
        <v>158</v>
      </c>
      <c r="G7700" s="61">
        <v>0</v>
      </c>
      <c r="H7700" s="145"/>
      <c r="I7700" s="144">
        <v>0</v>
      </c>
      <c r="J7700" s="146">
        <f t="shared" si="97"/>
        <v>0</v>
      </c>
    </row>
    <row r="7701" spans="1:10" x14ac:dyDescent="0.3">
      <c r="A7701" s="60">
        <v>2013</v>
      </c>
      <c r="B7701" s="60" t="s">
        <v>81</v>
      </c>
      <c r="C7701" s="60" t="str">
        <f>VLOOKUP(B7701,lookup!A:C,3,FALSE)</f>
        <v>Non Metropolitan Fire Authorities</v>
      </c>
      <c r="D7701" s="60" t="str">
        <f>VLOOKUP(B7701,lookup!A:D,4,FALSE)</f>
        <v>E31000025</v>
      </c>
      <c r="E7701" s="60" t="s">
        <v>176</v>
      </c>
      <c r="F7701" s="60" t="s">
        <v>158</v>
      </c>
      <c r="G7701" s="61">
        <v>125</v>
      </c>
      <c r="H7701" s="145"/>
      <c r="I7701" s="144">
        <v>125</v>
      </c>
      <c r="J7701" s="146">
        <f t="shared" si="97"/>
        <v>0</v>
      </c>
    </row>
    <row r="7702" spans="1:10" x14ac:dyDescent="0.3">
      <c r="A7702" s="60">
        <v>2013</v>
      </c>
      <c r="B7702" s="60" t="s">
        <v>81</v>
      </c>
      <c r="C7702" s="60" t="str">
        <f>VLOOKUP(B7702,lookup!A:C,3,FALSE)</f>
        <v>Non Metropolitan Fire Authorities</v>
      </c>
      <c r="D7702" s="60" t="str">
        <f>VLOOKUP(B7702,lookup!A:D,4,FALSE)</f>
        <v>E31000025</v>
      </c>
      <c r="E7702" s="60" t="s">
        <v>175</v>
      </c>
      <c r="F7702" s="60" t="s">
        <v>149</v>
      </c>
      <c r="G7702" s="61">
        <v>19</v>
      </c>
      <c r="H7702" s="145"/>
      <c r="I7702" s="144">
        <v>19</v>
      </c>
      <c r="J7702" s="146">
        <f t="shared" si="97"/>
        <v>0</v>
      </c>
    </row>
    <row r="7703" spans="1:10" x14ac:dyDescent="0.3">
      <c r="A7703" s="60">
        <v>2013</v>
      </c>
      <c r="B7703" s="60" t="s">
        <v>81</v>
      </c>
      <c r="C7703" s="60" t="str">
        <f>VLOOKUP(B7703,lookup!A:C,3,FALSE)</f>
        <v>Non Metropolitan Fire Authorities</v>
      </c>
      <c r="D7703" s="60" t="str">
        <f>VLOOKUP(B7703,lookup!A:D,4,FALSE)</f>
        <v>E31000025</v>
      </c>
      <c r="E7703" s="60" t="s">
        <v>177</v>
      </c>
      <c r="F7703" s="60" t="s">
        <v>149</v>
      </c>
      <c r="G7703" s="61">
        <v>0</v>
      </c>
      <c r="H7703" s="145"/>
      <c r="I7703" s="144">
        <v>0</v>
      </c>
      <c r="J7703" s="146">
        <f t="shared" si="97"/>
        <v>0</v>
      </c>
    </row>
    <row r="7704" spans="1:10" x14ac:dyDescent="0.3">
      <c r="A7704" s="60">
        <v>2013</v>
      </c>
      <c r="B7704" s="60" t="s">
        <v>81</v>
      </c>
      <c r="C7704" s="60" t="str">
        <f>VLOOKUP(B7704,lookup!A:C,3,FALSE)</f>
        <v>Non Metropolitan Fire Authorities</v>
      </c>
      <c r="D7704" s="60" t="str">
        <f>VLOOKUP(B7704,lookup!A:D,4,FALSE)</f>
        <v>E31000025</v>
      </c>
      <c r="E7704" s="60" t="s">
        <v>178</v>
      </c>
      <c r="F7704" s="60" t="s">
        <v>149</v>
      </c>
      <c r="G7704" s="61">
        <v>0</v>
      </c>
      <c r="H7704" s="145"/>
      <c r="I7704" s="144">
        <v>0</v>
      </c>
      <c r="J7704" s="146">
        <f t="shared" si="97"/>
        <v>0</v>
      </c>
    </row>
    <row r="7705" spans="1:10" x14ac:dyDescent="0.3">
      <c r="A7705" s="60">
        <v>2013</v>
      </c>
      <c r="B7705" s="60" t="s">
        <v>81</v>
      </c>
      <c r="C7705" s="60" t="str">
        <f>VLOOKUP(B7705,lookup!A:C,3,FALSE)</f>
        <v>Non Metropolitan Fire Authorities</v>
      </c>
      <c r="D7705" s="60" t="str">
        <f>VLOOKUP(B7705,lookup!A:D,4,FALSE)</f>
        <v>E31000025</v>
      </c>
      <c r="E7705" s="60" t="s">
        <v>179</v>
      </c>
      <c r="F7705" s="60" t="s">
        <v>149</v>
      </c>
      <c r="G7705" s="61">
        <v>0</v>
      </c>
      <c r="H7705" s="145"/>
      <c r="I7705" s="144">
        <v>0</v>
      </c>
      <c r="J7705" s="146">
        <f t="shared" si="97"/>
        <v>0</v>
      </c>
    </row>
    <row r="7706" spans="1:10" x14ac:dyDescent="0.3">
      <c r="A7706" s="60">
        <v>2013</v>
      </c>
      <c r="B7706" s="60" t="s">
        <v>81</v>
      </c>
      <c r="C7706" s="60" t="str">
        <f>VLOOKUP(B7706,lookup!A:C,3,FALSE)</f>
        <v>Non Metropolitan Fire Authorities</v>
      </c>
      <c r="D7706" s="60" t="str">
        <f>VLOOKUP(B7706,lookup!A:D,4,FALSE)</f>
        <v>E31000025</v>
      </c>
      <c r="E7706" s="32" t="s">
        <v>1087</v>
      </c>
      <c r="F7706" s="60" t="s">
        <v>149</v>
      </c>
      <c r="G7706" s="61">
        <v>0</v>
      </c>
      <c r="H7706" s="145"/>
      <c r="I7706" s="144">
        <v>0</v>
      </c>
      <c r="J7706" s="146">
        <f t="shared" si="97"/>
        <v>0</v>
      </c>
    </row>
    <row r="7707" spans="1:10" x14ac:dyDescent="0.3">
      <c r="A7707" s="60">
        <v>2013</v>
      </c>
      <c r="B7707" s="60" t="s">
        <v>81</v>
      </c>
      <c r="C7707" s="60" t="str">
        <f>VLOOKUP(B7707,lookup!A:C,3,FALSE)</f>
        <v>Non Metropolitan Fire Authorities</v>
      </c>
      <c r="D7707" s="60" t="str">
        <f>VLOOKUP(B7707,lookup!A:D,4,FALSE)</f>
        <v>E31000025</v>
      </c>
      <c r="E7707" s="60" t="s">
        <v>176</v>
      </c>
      <c r="F7707" s="60" t="s">
        <v>149</v>
      </c>
      <c r="G7707" s="61">
        <v>2</v>
      </c>
      <c r="H7707" s="145"/>
      <c r="I7707" s="144">
        <v>2</v>
      </c>
      <c r="J7707" s="146">
        <f t="shared" si="97"/>
        <v>0</v>
      </c>
    </row>
    <row r="7708" spans="1:10" x14ac:dyDescent="0.3">
      <c r="A7708" s="60">
        <v>2013</v>
      </c>
      <c r="B7708" s="60" t="s">
        <v>81</v>
      </c>
      <c r="C7708" s="60" t="str">
        <f>VLOOKUP(B7708,lookup!A:C,3,FALSE)</f>
        <v>Non Metropolitan Fire Authorities</v>
      </c>
      <c r="D7708" s="60" t="str">
        <f>VLOOKUP(B7708,lookup!A:D,4,FALSE)</f>
        <v>E31000025</v>
      </c>
      <c r="E7708" s="60" t="s">
        <v>175</v>
      </c>
      <c r="F7708" s="60" t="s">
        <v>150</v>
      </c>
      <c r="G7708" s="61">
        <v>61</v>
      </c>
      <c r="H7708" s="145"/>
      <c r="I7708" s="144">
        <v>61</v>
      </c>
      <c r="J7708" s="146">
        <f t="shared" si="97"/>
        <v>0</v>
      </c>
    </row>
    <row r="7709" spans="1:10" x14ac:dyDescent="0.3">
      <c r="A7709" s="60">
        <v>2013</v>
      </c>
      <c r="B7709" s="60" t="s">
        <v>81</v>
      </c>
      <c r="C7709" s="60" t="str">
        <f>VLOOKUP(B7709,lookup!A:C,3,FALSE)</f>
        <v>Non Metropolitan Fire Authorities</v>
      </c>
      <c r="D7709" s="60" t="str">
        <f>VLOOKUP(B7709,lookup!A:D,4,FALSE)</f>
        <v>E31000025</v>
      </c>
      <c r="E7709" s="60" t="s">
        <v>177</v>
      </c>
      <c r="F7709" s="60" t="s">
        <v>150</v>
      </c>
      <c r="G7709" s="61">
        <v>1</v>
      </c>
      <c r="H7709" s="145"/>
      <c r="I7709" s="144">
        <v>1</v>
      </c>
      <c r="J7709" s="146">
        <f t="shared" si="97"/>
        <v>0</v>
      </c>
    </row>
    <row r="7710" spans="1:10" x14ac:dyDescent="0.3">
      <c r="A7710" s="60">
        <v>2013</v>
      </c>
      <c r="B7710" s="60" t="s">
        <v>81</v>
      </c>
      <c r="C7710" s="60" t="str">
        <f>VLOOKUP(B7710,lookup!A:C,3,FALSE)</f>
        <v>Non Metropolitan Fire Authorities</v>
      </c>
      <c r="D7710" s="60" t="str">
        <f>VLOOKUP(B7710,lookup!A:D,4,FALSE)</f>
        <v>E31000025</v>
      </c>
      <c r="E7710" s="60" t="s">
        <v>178</v>
      </c>
      <c r="F7710" s="60" t="s">
        <v>150</v>
      </c>
      <c r="G7710" s="61">
        <v>0</v>
      </c>
      <c r="H7710" s="145"/>
      <c r="I7710" s="144">
        <v>0</v>
      </c>
      <c r="J7710" s="146">
        <f t="shared" si="97"/>
        <v>0</v>
      </c>
    </row>
    <row r="7711" spans="1:10" x14ac:dyDescent="0.3">
      <c r="A7711" s="60">
        <v>2013</v>
      </c>
      <c r="B7711" s="60" t="s">
        <v>81</v>
      </c>
      <c r="C7711" s="60" t="str">
        <f>VLOOKUP(B7711,lookup!A:C,3,FALSE)</f>
        <v>Non Metropolitan Fire Authorities</v>
      </c>
      <c r="D7711" s="60" t="str">
        <f>VLOOKUP(B7711,lookup!A:D,4,FALSE)</f>
        <v>E31000025</v>
      </c>
      <c r="E7711" s="60" t="s">
        <v>179</v>
      </c>
      <c r="F7711" s="60" t="s">
        <v>150</v>
      </c>
      <c r="G7711" s="61">
        <v>0</v>
      </c>
      <c r="H7711" s="145"/>
      <c r="I7711" s="144">
        <v>0</v>
      </c>
      <c r="J7711" s="146">
        <f t="shared" si="97"/>
        <v>0</v>
      </c>
    </row>
    <row r="7712" spans="1:10" x14ac:dyDescent="0.3">
      <c r="A7712" s="60">
        <v>2013</v>
      </c>
      <c r="B7712" s="60" t="s">
        <v>81</v>
      </c>
      <c r="C7712" s="60" t="str">
        <f>VLOOKUP(B7712,lookup!A:C,3,FALSE)</f>
        <v>Non Metropolitan Fire Authorities</v>
      </c>
      <c r="D7712" s="60" t="str">
        <f>VLOOKUP(B7712,lookup!A:D,4,FALSE)</f>
        <v>E31000025</v>
      </c>
      <c r="E7712" s="32" t="s">
        <v>1087</v>
      </c>
      <c r="F7712" s="60" t="s">
        <v>150</v>
      </c>
      <c r="G7712" s="61">
        <v>0</v>
      </c>
      <c r="H7712" s="145"/>
      <c r="I7712" s="144">
        <v>0</v>
      </c>
      <c r="J7712" s="146">
        <f t="shared" si="97"/>
        <v>0</v>
      </c>
    </row>
    <row r="7713" spans="1:10" x14ac:dyDescent="0.3">
      <c r="A7713" s="60">
        <v>2013</v>
      </c>
      <c r="B7713" s="60" t="s">
        <v>81</v>
      </c>
      <c r="C7713" s="60" t="str">
        <f>VLOOKUP(B7713,lookup!A:C,3,FALSE)</f>
        <v>Non Metropolitan Fire Authorities</v>
      </c>
      <c r="D7713" s="60" t="str">
        <f>VLOOKUP(B7713,lookup!A:D,4,FALSE)</f>
        <v>E31000025</v>
      </c>
      <c r="E7713" s="60" t="s">
        <v>176</v>
      </c>
      <c r="F7713" s="60" t="s">
        <v>150</v>
      </c>
      <c r="G7713" s="61">
        <v>6</v>
      </c>
      <c r="H7713" s="145"/>
      <c r="I7713" s="144">
        <v>6</v>
      </c>
      <c r="J7713" s="146">
        <f t="shared" si="97"/>
        <v>0</v>
      </c>
    </row>
    <row r="7714" spans="1:10" x14ac:dyDescent="0.3">
      <c r="A7714" s="60">
        <v>2013</v>
      </c>
      <c r="B7714" s="60" t="s">
        <v>84</v>
      </c>
      <c r="C7714" s="60" t="str">
        <f>VLOOKUP(B7714,lookup!A:C,3,FALSE)</f>
        <v>Metropolitan Fire Authorities</v>
      </c>
      <c r="D7714" s="60" t="str">
        <f>VLOOKUP(B7714,lookup!A:D,4,FALSE)</f>
        <v>E31000041</v>
      </c>
      <c r="E7714" s="60" t="s">
        <v>175</v>
      </c>
      <c r="F7714" s="60" t="s">
        <v>157</v>
      </c>
      <c r="G7714" s="61">
        <v>780</v>
      </c>
      <c r="H7714" s="145"/>
      <c r="I7714" s="144">
        <v>780</v>
      </c>
      <c r="J7714" s="146">
        <f t="shared" si="97"/>
        <v>0</v>
      </c>
    </row>
    <row r="7715" spans="1:10" x14ac:dyDescent="0.3">
      <c r="A7715" s="60">
        <v>2013</v>
      </c>
      <c r="B7715" s="60" t="s">
        <v>84</v>
      </c>
      <c r="C7715" s="60" t="str">
        <f>VLOOKUP(B7715,lookup!A:C,3,FALSE)</f>
        <v>Metropolitan Fire Authorities</v>
      </c>
      <c r="D7715" s="60" t="str">
        <f>VLOOKUP(B7715,lookup!A:D,4,FALSE)</f>
        <v>E31000041</v>
      </c>
      <c r="E7715" s="60" t="s">
        <v>177</v>
      </c>
      <c r="F7715" s="60" t="s">
        <v>157</v>
      </c>
      <c r="G7715" s="61">
        <v>11</v>
      </c>
      <c r="H7715" s="145"/>
      <c r="I7715" s="144">
        <v>11</v>
      </c>
      <c r="J7715" s="146">
        <f t="shared" si="97"/>
        <v>0</v>
      </c>
    </row>
    <row r="7716" spans="1:10" x14ac:dyDescent="0.3">
      <c r="A7716" s="60">
        <v>2013</v>
      </c>
      <c r="B7716" s="60" t="s">
        <v>84</v>
      </c>
      <c r="C7716" s="60" t="str">
        <f>VLOOKUP(B7716,lookup!A:C,3,FALSE)</f>
        <v>Metropolitan Fire Authorities</v>
      </c>
      <c r="D7716" s="60" t="str">
        <f>VLOOKUP(B7716,lookup!A:D,4,FALSE)</f>
        <v>E31000041</v>
      </c>
      <c r="E7716" s="60" t="s">
        <v>178</v>
      </c>
      <c r="F7716" s="60" t="s">
        <v>157</v>
      </c>
      <c r="G7716" s="61">
        <v>1</v>
      </c>
      <c r="H7716" s="145"/>
      <c r="I7716" s="144">
        <v>1</v>
      </c>
      <c r="J7716" s="146">
        <f t="shared" si="97"/>
        <v>0</v>
      </c>
    </row>
    <row r="7717" spans="1:10" x14ac:dyDescent="0.3">
      <c r="A7717" s="60">
        <v>2013</v>
      </c>
      <c r="B7717" s="60" t="s">
        <v>84</v>
      </c>
      <c r="C7717" s="60" t="str">
        <f>VLOOKUP(B7717,lookup!A:C,3,FALSE)</f>
        <v>Metropolitan Fire Authorities</v>
      </c>
      <c r="D7717" s="60" t="str">
        <f>VLOOKUP(B7717,lookup!A:D,4,FALSE)</f>
        <v>E31000041</v>
      </c>
      <c r="E7717" s="60" t="s">
        <v>179</v>
      </c>
      <c r="F7717" s="60" t="s">
        <v>157</v>
      </c>
      <c r="G7717" s="61">
        <v>10</v>
      </c>
      <c r="H7717" s="145"/>
      <c r="I7717" s="144">
        <v>10</v>
      </c>
      <c r="J7717" s="146">
        <f t="shared" si="97"/>
        <v>0</v>
      </c>
    </row>
    <row r="7718" spans="1:10" x14ac:dyDescent="0.3">
      <c r="A7718" s="60">
        <v>2013</v>
      </c>
      <c r="B7718" s="60" t="s">
        <v>84</v>
      </c>
      <c r="C7718" s="60" t="str">
        <f>VLOOKUP(B7718,lookup!A:C,3,FALSE)</f>
        <v>Metropolitan Fire Authorities</v>
      </c>
      <c r="D7718" s="60" t="str">
        <f>VLOOKUP(B7718,lookup!A:D,4,FALSE)</f>
        <v>E31000041</v>
      </c>
      <c r="E7718" s="32" t="s">
        <v>1087</v>
      </c>
      <c r="F7718" s="60" t="s">
        <v>157</v>
      </c>
      <c r="G7718" s="61">
        <v>2</v>
      </c>
      <c r="H7718" s="145"/>
      <c r="I7718" s="144">
        <v>2</v>
      </c>
      <c r="J7718" s="146">
        <f t="shared" si="97"/>
        <v>0</v>
      </c>
    </row>
    <row r="7719" spans="1:10" x14ac:dyDescent="0.3">
      <c r="A7719" s="60">
        <v>2013</v>
      </c>
      <c r="B7719" s="60" t="s">
        <v>84</v>
      </c>
      <c r="C7719" s="60" t="str">
        <f>VLOOKUP(B7719,lookup!A:C,3,FALSE)</f>
        <v>Metropolitan Fire Authorities</v>
      </c>
      <c r="D7719" s="60" t="str">
        <f>VLOOKUP(B7719,lookup!A:D,4,FALSE)</f>
        <v>E31000041</v>
      </c>
      <c r="E7719" s="60" t="s">
        <v>176</v>
      </c>
      <c r="F7719" s="60" t="s">
        <v>157</v>
      </c>
      <c r="G7719" s="61">
        <v>5</v>
      </c>
      <c r="H7719" s="145"/>
      <c r="I7719" s="144">
        <v>5</v>
      </c>
      <c r="J7719" s="146">
        <f t="shared" si="97"/>
        <v>0</v>
      </c>
    </row>
    <row r="7720" spans="1:10" x14ac:dyDescent="0.3">
      <c r="A7720" s="60">
        <v>2013</v>
      </c>
      <c r="B7720" s="60" t="s">
        <v>84</v>
      </c>
      <c r="C7720" s="60" t="str">
        <f>VLOOKUP(B7720,lookup!A:C,3,FALSE)</f>
        <v>Metropolitan Fire Authorities</v>
      </c>
      <c r="D7720" s="60" t="str">
        <f>VLOOKUP(B7720,lookup!A:D,4,FALSE)</f>
        <v>E31000041</v>
      </c>
      <c r="E7720" s="60" t="s">
        <v>175</v>
      </c>
      <c r="F7720" s="60" t="s">
        <v>158</v>
      </c>
      <c r="G7720" s="61">
        <v>111</v>
      </c>
      <c r="H7720" s="145"/>
      <c r="I7720" s="144">
        <v>111</v>
      </c>
      <c r="J7720" s="146">
        <f t="shared" si="97"/>
        <v>0</v>
      </c>
    </row>
    <row r="7721" spans="1:10" x14ac:dyDescent="0.3">
      <c r="A7721" s="60">
        <v>2013</v>
      </c>
      <c r="B7721" s="60" t="s">
        <v>84</v>
      </c>
      <c r="C7721" s="60" t="str">
        <f>VLOOKUP(B7721,lookup!A:C,3,FALSE)</f>
        <v>Metropolitan Fire Authorities</v>
      </c>
      <c r="D7721" s="60" t="str">
        <f>VLOOKUP(B7721,lookup!A:D,4,FALSE)</f>
        <v>E31000041</v>
      </c>
      <c r="E7721" s="60" t="s">
        <v>177</v>
      </c>
      <c r="F7721" s="60" t="s">
        <v>158</v>
      </c>
      <c r="G7721" s="61">
        <v>5</v>
      </c>
      <c r="H7721" s="145"/>
      <c r="I7721" s="144">
        <v>5</v>
      </c>
      <c r="J7721" s="146">
        <f t="shared" si="97"/>
        <v>0</v>
      </c>
    </row>
    <row r="7722" spans="1:10" x14ac:dyDescent="0.3">
      <c r="A7722" s="60">
        <v>2013</v>
      </c>
      <c r="B7722" s="60" t="s">
        <v>84</v>
      </c>
      <c r="C7722" s="60" t="str">
        <f>VLOOKUP(B7722,lookup!A:C,3,FALSE)</f>
        <v>Metropolitan Fire Authorities</v>
      </c>
      <c r="D7722" s="60" t="str">
        <f>VLOOKUP(B7722,lookup!A:D,4,FALSE)</f>
        <v>E31000041</v>
      </c>
      <c r="E7722" s="60" t="s">
        <v>178</v>
      </c>
      <c r="F7722" s="60" t="s">
        <v>158</v>
      </c>
      <c r="G7722" s="61">
        <v>0</v>
      </c>
      <c r="H7722" s="145"/>
      <c r="I7722" s="144">
        <v>0</v>
      </c>
      <c r="J7722" s="146">
        <f t="shared" si="97"/>
        <v>0</v>
      </c>
    </row>
    <row r="7723" spans="1:10" x14ac:dyDescent="0.3">
      <c r="A7723" s="60">
        <v>2013</v>
      </c>
      <c r="B7723" s="60" t="s">
        <v>84</v>
      </c>
      <c r="C7723" s="60" t="str">
        <f>VLOOKUP(B7723,lookup!A:C,3,FALSE)</f>
        <v>Metropolitan Fire Authorities</v>
      </c>
      <c r="D7723" s="60" t="str">
        <f>VLOOKUP(B7723,lookup!A:D,4,FALSE)</f>
        <v>E31000041</v>
      </c>
      <c r="E7723" s="60" t="s">
        <v>179</v>
      </c>
      <c r="F7723" s="60" t="s">
        <v>158</v>
      </c>
      <c r="G7723" s="61">
        <v>3</v>
      </c>
      <c r="H7723" s="145"/>
      <c r="I7723" s="144">
        <v>3</v>
      </c>
      <c r="J7723" s="146">
        <f t="shared" si="97"/>
        <v>0</v>
      </c>
    </row>
    <row r="7724" spans="1:10" x14ac:dyDescent="0.3">
      <c r="A7724" s="60">
        <v>2013</v>
      </c>
      <c r="B7724" s="60" t="s">
        <v>84</v>
      </c>
      <c r="C7724" s="60" t="str">
        <f>VLOOKUP(B7724,lookup!A:C,3,FALSE)</f>
        <v>Metropolitan Fire Authorities</v>
      </c>
      <c r="D7724" s="60" t="str">
        <f>VLOOKUP(B7724,lookup!A:D,4,FALSE)</f>
        <v>E31000041</v>
      </c>
      <c r="E7724" s="32" t="s">
        <v>1087</v>
      </c>
      <c r="F7724" s="60" t="s">
        <v>158</v>
      </c>
      <c r="G7724" s="61">
        <v>3</v>
      </c>
      <c r="H7724" s="145"/>
      <c r="I7724" s="144">
        <v>3</v>
      </c>
      <c r="J7724" s="146">
        <f t="shared" si="97"/>
        <v>0</v>
      </c>
    </row>
    <row r="7725" spans="1:10" x14ac:dyDescent="0.3">
      <c r="A7725" s="60">
        <v>2013</v>
      </c>
      <c r="B7725" s="60" t="s">
        <v>84</v>
      </c>
      <c r="C7725" s="60" t="str">
        <f>VLOOKUP(B7725,lookup!A:C,3,FALSE)</f>
        <v>Metropolitan Fire Authorities</v>
      </c>
      <c r="D7725" s="60" t="str">
        <f>VLOOKUP(B7725,lookup!A:D,4,FALSE)</f>
        <v>E31000041</v>
      </c>
      <c r="E7725" s="60" t="s">
        <v>176</v>
      </c>
      <c r="F7725" s="60" t="s">
        <v>158</v>
      </c>
      <c r="G7725" s="61">
        <v>0</v>
      </c>
      <c r="H7725" s="145"/>
      <c r="I7725" s="144">
        <v>0</v>
      </c>
      <c r="J7725" s="146">
        <f t="shared" si="97"/>
        <v>0</v>
      </c>
    </row>
    <row r="7726" spans="1:10" x14ac:dyDescent="0.3">
      <c r="A7726" s="60">
        <v>2013</v>
      </c>
      <c r="B7726" s="60" t="s">
        <v>84</v>
      </c>
      <c r="C7726" s="60" t="str">
        <f>VLOOKUP(B7726,lookup!A:C,3,FALSE)</f>
        <v>Metropolitan Fire Authorities</v>
      </c>
      <c r="D7726" s="60" t="str">
        <f>VLOOKUP(B7726,lookup!A:D,4,FALSE)</f>
        <v>E31000041</v>
      </c>
      <c r="E7726" s="60" t="s">
        <v>175</v>
      </c>
      <c r="F7726" s="60" t="s">
        <v>149</v>
      </c>
      <c r="G7726" s="61">
        <v>31</v>
      </c>
      <c r="H7726" s="145"/>
      <c r="I7726" s="144">
        <v>31</v>
      </c>
      <c r="J7726" s="146">
        <f t="shared" si="97"/>
        <v>0</v>
      </c>
    </row>
    <row r="7727" spans="1:10" x14ac:dyDescent="0.3">
      <c r="A7727" s="60">
        <v>2013</v>
      </c>
      <c r="B7727" s="60" t="s">
        <v>84</v>
      </c>
      <c r="C7727" s="60" t="str">
        <f>VLOOKUP(B7727,lookup!A:C,3,FALSE)</f>
        <v>Metropolitan Fire Authorities</v>
      </c>
      <c r="D7727" s="60" t="str">
        <f>VLOOKUP(B7727,lookup!A:D,4,FALSE)</f>
        <v>E31000041</v>
      </c>
      <c r="E7727" s="60" t="s">
        <v>177</v>
      </c>
      <c r="F7727" s="60" t="s">
        <v>149</v>
      </c>
      <c r="G7727" s="61">
        <v>0</v>
      </c>
      <c r="H7727" s="145"/>
      <c r="I7727" s="144">
        <v>0</v>
      </c>
      <c r="J7727" s="146">
        <f t="shared" si="97"/>
        <v>0</v>
      </c>
    </row>
    <row r="7728" spans="1:10" x14ac:dyDescent="0.3">
      <c r="A7728" s="60">
        <v>2013</v>
      </c>
      <c r="B7728" s="60" t="s">
        <v>84</v>
      </c>
      <c r="C7728" s="60" t="str">
        <f>VLOOKUP(B7728,lookup!A:C,3,FALSE)</f>
        <v>Metropolitan Fire Authorities</v>
      </c>
      <c r="D7728" s="60" t="str">
        <f>VLOOKUP(B7728,lookup!A:D,4,FALSE)</f>
        <v>E31000041</v>
      </c>
      <c r="E7728" s="60" t="s">
        <v>178</v>
      </c>
      <c r="F7728" s="60" t="s">
        <v>149</v>
      </c>
      <c r="G7728" s="61">
        <v>0</v>
      </c>
      <c r="H7728" s="145"/>
      <c r="I7728" s="144">
        <v>0</v>
      </c>
      <c r="J7728" s="146">
        <f t="shared" si="97"/>
        <v>0</v>
      </c>
    </row>
    <row r="7729" spans="1:10" x14ac:dyDescent="0.3">
      <c r="A7729" s="60">
        <v>2013</v>
      </c>
      <c r="B7729" s="60" t="s">
        <v>84</v>
      </c>
      <c r="C7729" s="60" t="str">
        <f>VLOOKUP(B7729,lookup!A:C,3,FALSE)</f>
        <v>Metropolitan Fire Authorities</v>
      </c>
      <c r="D7729" s="60" t="str">
        <f>VLOOKUP(B7729,lookup!A:D,4,FALSE)</f>
        <v>E31000041</v>
      </c>
      <c r="E7729" s="60" t="s">
        <v>179</v>
      </c>
      <c r="F7729" s="60" t="s">
        <v>149</v>
      </c>
      <c r="G7729" s="61">
        <v>0</v>
      </c>
      <c r="H7729" s="145"/>
      <c r="I7729" s="144">
        <v>0</v>
      </c>
      <c r="J7729" s="146">
        <f t="shared" si="97"/>
        <v>0</v>
      </c>
    </row>
    <row r="7730" spans="1:10" x14ac:dyDescent="0.3">
      <c r="A7730" s="60">
        <v>2013</v>
      </c>
      <c r="B7730" s="60" t="s">
        <v>84</v>
      </c>
      <c r="C7730" s="60" t="str">
        <f>VLOOKUP(B7730,lookup!A:C,3,FALSE)</f>
        <v>Metropolitan Fire Authorities</v>
      </c>
      <c r="D7730" s="60" t="str">
        <f>VLOOKUP(B7730,lookup!A:D,4,FALSE)</f>
        <v>E31000041</v>
      </c>
      <c r="E7730" s="32" t="s">
        <v>1087</v>
      </c>
      <c r="F7730" s="60" t="s">
        <v>149</v>
      </c>
      <c r="G7730" s="61">
        <v>0</v>
      </c>
      <c r="H7730" s="145"/>
      <c r="I7730" s="144">
        <v>0</v>
      </c>
      <c r="J7730" s="146">
        <f t="shared" si="97"/>
        <v>0</v>
      </c>
    </row>
    <row r="7731" spans="1:10" x14ac:dyDescent="0.3">
      <c r="A7731" s="60">
        <v>2013</v>
      </c>
      <c r="B7731" s="60" t="s">
        <v>84</v>
      </c>
      <c r="C7731" s="60" t="str">
        <f>VLOOKUP(B7731,lookup!A:C,3,FALSE)</f>
        <v>Metropolitan Fire Authorities</v>
      </c>
      <c r="D7731" s="60" t="str">
        <f>VLOOKUP(B7731,lookup!A:D,4,FALSE)</f>
        <v>E31000041</v>
      </c>
      <c r="E7731" s="60" t="s">
        <v>176</v>
      </c>
      <c r="F7731" s="60" t="s">
        <v>149</v>
      </c>
      <c r="G7731" s="61">
        <v>5</v>
      </c>
      <c r="H7731" s="145"/>
      <c r="I7731" s="144">
        <v>5</v>
      </c>
      <c r="J7731" s="146">
        <f t="shared" si="97"/>
        <v>0</v>
      </c>
    </row>
    <row r="7732" spans="1:10" x14ac:dyDescent="0.3">
      <c r="A7732" s="60">
        <v>2013</v>
      </c>
      <c r="B7732" s="60" t="s">
        <v>84</v>
      </c>
      <c r="C7732" s="60" t="str">
        <f>VLOOKUP(B7732,lookup!A:C,3,FALSE)</f>
        <v>Metropolitan Fire Authorities</v>
      </c>
      <c r="D7732" s="60" t="str">
        <f>VLOOKUP(B7732,lookup!A:D,4,FALSE)</f>
        <v>E31000041</v>
      </c>
      <c r="E7732" s="60" t="s">
        <v>175</v>
      </c>
      <c r="F7732" s="60" t="s">
        <v>150</v>
      </c>
      <c r="G7732" s="61">
        <v>320</v>
      </c>
      <c r="H7732" s="145"/>
      <c r="I7732" s="144">
        <v>320</v>
      </c>
      <c r="J7732" s="146">
        <f t="shared" si="97"/>
        <v>0</v>
      </c>
    </row>
    <row r="7733" spans="1:10" x14ac:dyDescent="0.3">
      <c r="A7733" s="60">
        <v>2013</v>
      </c>
      <c r="B7733" s="60" t="s">
        <v>84</v>
      </c>
      <c r="C7733" s="60" t="str">
        <f>VLOOKUP(B7733,lookup!A:C,3,FALSE)</f>
        <v>Metropolitan Fire Authorities</v>
      </c>
      <c r="D7733" s="60" t="str">
        <f>VLOOKUP(B7733,lookup!A:D,4,FALSE)</f>
        <v>E31000041</v>
      </c>
      <c r="E7733" s="60" t="s">
        <v>177</v>
      </c>
      <c r="F7733" s="60" t="s">
        <v>150</v>
      </c>
      <c r="G7733" s="61">
        <v>2</v>
      </c>
      <c r="H7733" s="145"/>
      <c r="I7733" s="144">
        <v>2</v>
      </c>
      <c r="J7733" s="146">
        <f t="shared" si="97"/>
        <v>0</v>
      </c>
    </row>
    <row r="7734" spans="1:10" x14ac:dyDescent="0.3">
      <c r="A7734" s="60">
        <v>2013</v>
      </c>
      <c r="B7734" s="60" t="s">
        <v>84</v>
      </c>
      <c r="C7734" s="60" t="str">
        <f>VLOOKUP(B7734,lookup!A:C,3,FALSE)</f>
        <v>Metropolitan Fire Authorities</v>
      </c>
      <c r="D7734" s="60" t="str">
        <f>VLOOKUP(B7734,lookup!A:D,4,FALSE)</f>
        <v>E31000041</v>
      </c>
      <c r="E7734" s="60" t="s">
        <v>178</v>
      </c>
      <c r="F7734" s="60" t="s">
        <v>150</v>
      </c>
      <c r="G7734" s="61">
        <v>3</v>
      </c>
      <c r="H7734" s="145"/>
      <c r="I7734" s="144">
        <v>3</v>
      </c>
      <c r="J7734" s="146">
        <f t="shared" si="97"/>
        <v>0</v>
      </c>
    </row>
    <row r="7735" spans="1:10" x14ac:dyDescent="0.3">
      <c r="A7735" s="60">
        <v>2013</v>
      </c>
      <c r="B7735" s="60" t="s">
        <v>84</v>
      </c>
      <c r="C7735" s="60" t="str">
        <f>VLOOKUP(B7735,lookup!A:C,3,FALSE)</f>
        <v>Metropolitan Fire Authorities</v>
      </c>
      <c r="D7735" s="60" t="str">
        <f>VLOOKUP(B7735,lookup!A:D,4,FALSE)</f>
        <v>E31000041</v>
      </c>
      <c r="E7735" s="60" t="s">
        <v>179</v>
      </c>
      <c r="F7735" s="60" t="s">
        <v>150</v>
      </c>
      <c r="G7735" s="61">
        <v>4</v>
      </c>
      <c r="H7735" s="145"/>
      <c r="I7735" s="144">
        <v>4</v>
      </c>
      <c r="J7735" s="146">
        <f t="shared" si="97"/>
        <v>0</v>
      </c>
    </row>
    <row r="7736" spans="1:10" x14ac:dyDescent="0.3">
      <c r="A7736" s="60">
        <v>2013</v>
      </c>
      <c r="B7736" s="60" t="s">
        <v>84</v>
      </c>
      <c r="C7736" s="60" t="str">
        <f>VLOOKUP(B7736,lookup!A:C,3,FALSE)</f>
        <v>Metropolitan Fire Authorities</v>
      </c>
      <c r="D7736" s="60" t="str">
        <f>VLOOKUP(B7736,lookup!A:D,4,FALSE)</f>
        <v>E31000041</v>
      </c>
      <c r="E7736" s="32" t="s">
        <v>1087</v>
      </c>
      <c r="F7736" s="60" t="s">
        <v>150</v>
      </c>
      <c r="G7736" s="61">
        <v>1</v>
      </c>
      <c r="H7736" s="145"/>
      <c r="I7736" s="144">
        <v>1</v>
      </c>
      <c r="J7736" s="146">
        <f t="shared" si="97"/>
        <v>0</v>
      </c>
    </row>
    <row r="7737" spans="1:10" x14ac:dyDescent="0.3">
      <c r="A7737" s="60">
        <v>2013</v>
      </c>
      <c r="B7737" s="60" t="s">
        <v>84</v>
      </c>
      <c r="C7737" s="60" t="str">
        <f>VLOOKUP(B7737,lookup!A:C,3,FALSE)</f>
        <v>Metropolitan Fire Authorities</v>
      </c>
      <c r="D7737" s="60" t="str">
        <f>VLOOKUP(B7737,lookup!A:D,4,FALSE)</f>
        <v>E31000041</v>
      </c>
      <c r="E7737" s="60" t="s">
        <v>176</v>
      </c>
      <c r="F7737" s="60" t="s">
        <v>150</v>
      </c>
      <c r="G7737" s="61">
        <v>2</v>
      </c>
      <c r="H7737" s="145"/>
      <c r="I7737" s="144">
        <v>2</v>
      </c>
      <c r="J7737" s="146">
        <f t="shared" si="97"/>
        <v>0</v>
      </c>
    </row>
    <row r="7738" spans="1:10" x14ac:dyDescent="0.3">
      <c r="A7738" s="60">
        <v>2013</v>
      </c>
      <c r="B7738" s="60" t="s">
        <v>87</v>
      </c>
      <c r="C7738" s="60" t="str">
        <f>VLOOKUP(B7738,lookup!A:C,3,FALSE)</f>
        <v>Non Metropolitan Fire Authorities</v>
      </c>
      <c r="D7738" s="60" t="str">
        <f>VLOOKUP(B7738,lookup!A:D,4,FALSE)</f>
        <v>E31000026</v>
      </c>
      <c r="E7738" s="60" t="s">
        <v>175</v>
      </c>
      <c r="F7738" s="60" t="s">
        <v>157</v>
      </c>
      <c r="G7738" s="61">
        <v>219</v>
      </c>
      <c r="H7738" s="145"/>
      <c r="I7738" s="144">
        <v>219</v>
      </c>
      <c r="J7738" s="146">
        <f t="shared" si="97"/>
        <v>0</v>
      </c>
    </row>
    <row r="7739" spans="1:10" x14ac:dyDescent="0.3">
      <c r="A7739" s="60">
        <v>2013</v>
      </c>
      <c r="B7739" s="60" t="s">
        <v>87</v>
      </c>
      <c r="C7739" s="60" t="str">
        <f>VLOOKUP(B7739,lookup!A:C,3,FALSE)</f>
        <v>Non Metropolitan Fire Authorities</v>
      </c>
      <c r="D7739" s="60" t="str">
        <f>VLOOKUP(B7739,lookup!A:D,4,FALSE)</f>
        <v>E31000026</v>
      </c>
      <c r="E7739" s="60" t="s">
        <v>177</v>
      </c>
      <c r="F7739" s="60" t="s">
        <v>157</v>
      </c>
      <c r="G7739" s="61">
        <v>0</v>
      </c>
      <c r="H7739" s="145"/>
      <c r="I7739" s="144">
        <v>0</v>
      </c>
      <c r="J7739" s="146">
        <f t="shared" si="97"/>
        <v>0</v>
      </c>
    </row>
    <row r="7740" spans="1:10" x14ac:dyDescent="0.3">
      <c r="A7740" s="60">
        <v>2013</v>
      </c>
      <c r="B7740" s="60" t="s">
        <v>87</v>
      </c>
      <c r="C7740" s="60" t="str">
        <f>VLOOKUP(B7740,lookup!A:C,3,FALSE)</f>
        <v>Non Metropolitan Fire Authorities</v>
      </c>
      <c r="D7740" s="60" t="str">
        <f>VLOOKUP(B7740,lookup!A:D,4,FALSE)</f>
        <v>E31000026</v>
      </c>
      <c r="E7740" s="60" t="s">
        <v>178</v>
      </c>
      <c r="F7740" s="60" t="s">
        <v>157</v>
      </c>
      <c r="G7740" s="61">
        <v>0</v>
      </c>
      <c r="H7740" s="145"/>
      <c r="I7740" s="144">
        <v>0</v>
      </c>
      <c r="J7740" s="146">
        <f t="shared" si="97"/>
        <v>0</v>
      </c>
    </row>
    <row r="7741" spans="1:10" x14ac:dyDescent="0.3">
      <c r="A7741" s="60">
        <v>2013</v>
      </c>
      <c r="B7741" s="60" t="s">
        <v>87</v>
      </c>
      <c r="C7741" s="60" t="str">
        <f>VLOOKUP(B7741,lookup!A:C,3,FALSE)</f>
        <v>Non Metropolitan Fire Authorities</v>
      </c>
      <c r="D7741" s="60" t="str">
        <f>VLOOKUP(B7741,lookup!A:D,4,FALSE)</f>
        <v>E31000026</v>
      </c>
      <c r="E7741" s="60" t="s">
        <v>179</v>
      </c>
      <c r="F7741" s="60" t="s">
        <v>157</v>
      </c>
      <c r="G7741" s="61">
        <v>2</v>
      </c>
      <c r="H7741" s="145"/>
      <c r="I7741" s="144">
        <v>2</v>
      </c>
      <c r="J7741" s="146">
        <f t="shared" si="97"/>
        <v>0</v>
      </c>
    </row>
    <row r="7742" spans="1:10" x14ac:dyDescent="0.3">
      <c r="A7742" s="60">
        <v>2013</v>
      </c>
      <c r="B7742" s="60" t="s">
        <v>87</v>
      </c>
      <c r="C7742" s="60" t="str">
        <f>VLOOKUP(B7742,lookup!A:C,3,FALSE)</f>
        <v>Non Metropolitan Fire Authorities</v>
      </c>
      <c r="D7742" s="60" t="str">
        <f>VLOOKUP(B7742,lookup!A:D,4,FALSE)</f>
        <v>E31000026</v>
      </c>
      <c r="E7742" s="32" t="s">
        <v>1087</v>
      </c>
      <c r="F7742" s="60" t="s">
        <v>157</v>
      </c>
      <c r="G7742" s="61">
        <v>0</v>
      </c>
      <c r="H7742" s="145"/>
      <c r="I7742" s="144">
        <v>0</v>
      </c>
      <c r="J7742" s="146">
        <f t="shared" si="97"/>
        <v>0</v>
      </c>
    </row>
    <row r="7743" spans="1:10" x14ac:dyDescent="0.3">
      <c r="A7743" s="60">
        <v>2013</v>
      </c>
      <c r="B7743" s="60" t="s">
        <v>87</v>
      </c>
      <c r="C7743" s="60" t="str">
        <f>VLOOKUP(B7743,lookup!A:C,3,FALSE)</f>
        <v>Non Metropolitan Fire Authorities</v>
      </c>
      <c r="D7743" s="60" t="str">
        <f>VLOOKUP(B7743,lookup!A:D,4,FALSE)</f>
        <v>E31000026</v>
      </c>
      <c r="E7743" s="60" t="s">
        <v>176</v>
      </c>
      <c r="F7743" s="60" t="s">
        <v>157</v>
      </c>
      <c r="G7743" s="61">
        <v>42</v>
      </c>
      <c r="H7743" s="145"/>
      <c r="I7743" s="144">
        <v>42</v>
      </c>
      <c r="J7743" s="146">
        <f t="shared" si="97"/>
        <v>0</v>
      </c>
    </row>
    <row r="7744" spans="1:10" x14ac:dyDescent="0.3">
      <c r="A7744" s="60">
        <v>2013</v>
      </c>
      <c r="B7744" s="60" t="s">
        <v>87</v>
      </c>
      <c r="C7744" s="60" t="str">
        <f>VLOOKUP(B7744,lookup!A:C,3,FALSE)</f>
        <v>Non Metropolitan Fire Authorities</v>
      </c>
      <c r="D7744" s="60" t="str">
        <f>VLOOKUP(B7744,lookup!A:D,4,FALSE)</f>
        <v>E31000026</v>
      </c>
      <c r="E7744" s="60" t="s">
        <v>175</v>
      </c>
      <c r="F7744" s="60" t="s">
        <v>158</v>
      </c>
      <c r="G7744" s="61">
        <v>422</v>
      </c>
      <c r="H7744" s="145"/>
      <c r="I7744" s="144">
        <v>422</v>
      </c>
      <c r="J7744" s="146">
        <f t="shared" si="97"/>
        <v>0</v>
      </c>
    </row>
    <row r="7745" spans="1:10" x14ac:dyDescent="0.3">
      <c r="A7745" s="60">
        <v>2013</v>
      </c>
      <c r="B7745" s="60" t="s">
        <v>87</v>
      </c>
      <c r="C7745" s="60" t="str">
        <f>VLOOKUP(B7745,lookup!A:C,3,FALSE)</f>
        <v>Non Metropolitan Fire Authorities</v>
      </c>
      <c r="D7745" s="60" t="str">
        <f>VLOOKUP(B7745,lookup!A:D,4,FALSE)</f>
        <v>E31000026</v>
      </c>
      <c r="E7745" s="60" t="s">
        <v>177</v>
      </c>
      <c r="F7745" s="60" t="s">
        <v>158</v>
      </c>
      <c r="G7745" s="61">
        <v>0</v>
      </c>
      <c r="H7745" s="145"/>
      <c r="I7745" s="144">
        <v>0</v>
      </c>
      <c r="J7745" s="146">
        <f t="shared" si="97"/>
        <v>0</v>
      </c>
    </row>
    <row r="7746" spans="1:10" x14ac:dyDescent="0.3">
      <c r="A7746" s="60">
        <v>2013</v>
      </c>
      <c r="B7746" s="60" t="s">
        <v>87</v>
      </c>
      <c r="C7746" s="60" t="str">
        <f>VLOOKUP(B7746,lookup!A:C,3,FALSE)</f>
        <v>Non Metropolitan Fire Authorities</v>
      </c>
      <c r="D7746" s="60" t="str">
        <f>VLOOKUP(B7746,lookup!A:D,4,FALSE)</f>
        <v>E31000026</v>
      </c>
      <c r="E7746" s="60" t="s">
        <v>178</v>
      </c>
      <c r="F7746" s="60" t="s">
        <v>158</v>
      </c>
      <c r="G7746" s="61">
        <v>1</v>
      </c>
      <c r="H7746" s="145"/>
      <c r="I7746" s="144">
        <v>1</v>
      </c>
      <c r="J7746" s="146">
        <f t="shared" si="97"/>
        <v>0</v>
      </c>
    </row>
    <row r="7747" spans="1:10" x14ac:dyDescent="0.3">
      <c r="A7747" s="60">
        <v>2013</v>
      </c>
      <c r="B7747" s="60" t="s">
        <v>87</v>
      </c>
      <c r="C7747" s="60" t="str">
        <f>VLOOKUP(B7747,lookup!A:C,3,FALSE)</f>
        <v>Non Metropolitan Fire Authorities</v>
      </c>
      <c r="D7747" s="60" t="str">
        <f>VLOOKUP(B7747,lookup!A:D,4,FALSE)</f>
        <v>E31000026</v>
      </c>
      <c r="E7747" s="60" t="s">
        <v>179</v>
      </c>
      <c r="F7747" s="60" t="s">
        <v>158</v>
      </c>
      <c r="G7747" s="61">
        <v>1</v>
      </c>
      <c r="H7747" s="145"/>
      <c r="I7747" s="144">
        <v>1</v>
      </c>
      <c r="J7747" s="146">
        <f t="shared" ref="J7747:J7810" si="98">G7747-I7747</f>
        <v>0</v>
      </c>
    </row>
    <row r="7748" spans="1:10" x14ac:dyDescent="0.3">
      <c r="A7748" s="60">
        <v>2013</v>
      </c>
      <c r="B7748" s="60" t="s">
        <v>87</v>
      </c>
      <c r="C7748" s="60" t="str">
        <f>VLOOKUP(B7748,lookup!A:C,3,FALSE)</f>
        <v>Non Metropolitan Fire Authorities</v>
      </c>
      <c r="D7748" s="60" t="str">
        <f>VLOOKUP(B7748,lookup!A:D,4,FALSE)</f>
        <v>E31000026</v>
      </c>
      <c r="E7748" s="32" t="s">
        <v>1087</v>
      </c>
      <c r="F7748" s="60" t="s">
        <v>158</v>
      </c>
      <c r="G7748" s="61">
        <v>0</v>
      </c>
      <c r="H7748" s="145"/>
      <c r="I7748" s="144">
        <v>0</v>
      </c>
      <c r="J7748" s="146">
        <f t="shared" si="98"/>
        <v>0</v>
      </c>
    </row>
    <row r="7749" spans="1:10" x14ac:dyDescent="0.3">
      <c r="A7749" s="60">
        <v>2013</v>
      </c>
      <c r="B7749" s="60" t="s">
        <v>87</v>
      </c>
      <c r="C7749" s="60" t="str">
        <f>VLOOKUP(B7749,lookup!A:C,3,FALSE)</f>
        <v>Non Metropolitan Fire Authorities</v>
      </c>
      <c r="D7749" s="60" t="str">
        <f>VLOOKUP(B7749,lookup!A:D,4,FALSE)</f>
        <v>E31000026</v>
      </c>
      <c r="E7749" s="60" t="s">
        <v>176</v>
      </c>
      <c r="F7749" s="60" t="s">
        <v>158</v>
      </c>
      <c r="G7749" s="61">
        <v>69</v>
      </c>
      <c r="H7749" s="145"/>
      <c r="I7749" s="144">
        <v>69</v>
      </c>
      <c r="J7749" s="146">
        <f t="shared" si="98"/>
        <v>0</v>
      </c>
    </row>
    <row r="7750" spans="1:10" x14ac:dyDescent="0.3">
      <c r="A7750" s="60">
        <v>2013</v>
      </c>
      <c r="B7750" s="60" t="s">
        <v>87</v>
      </c>
      <c r="C7750" s="60" t="str">
        <f>VLOOKUP(B7750,lookup!A:C,3,FALSE)</f>
        <v>Non Metropolitan Fire Authorities</v>
      </c>
      <c r="D7750" s="60" t="str">
        <f>VLOOKUP(B7750,lookup!A:D,4,FALSE)</f>
        <v>E31000026</v>
      </c>
      <c r="E7750" s="60" t="s">
        <v>175</v>
      </c>
      <c r="F7750" s="60" t="s">
        <v>149</v>
      </c>
      <c r="G7750" s="61">
        <v>22</v>
      </c>
      <c r="H7750" s="145"/>
      <c r="I7750" s="144">
        <v>22</v>
      </c>
      <c r="J7750" s="146">
        <f t="shared" si="98"/>
        <v>0</v>
      </c>
    </row>
    <row r="7751" spans="1:10" x14ac:dyDescent="0.3">
      <c r="A7751" s="60">
        <v>2013</v>
      </c>
      <c r="B7751" s="60" t="s">
        <v>87</v>
      </c>
      <c r="C7751" s="60" t="str">
        <f>VLOOKUP(B7751,lookup!A:C,3,FALSE)</f>
        <v>Non Metropolitan Fire Authorities</v>
      </c>
      <c r="D7751" s="60" t="str">
        <f>VLOOKUP(B7751,lookup!A:D,4,FALSE)</f>
        <v>E31000026</v>
      </c>
      <c r="E7751" s="60" t="s">
        <v>177</v>
      </c>
      <c r="F7751" s="60" t="s">
        <v>149</v>
      </c>
      <c r="G7751" s="61">
        <v>0</v>
      </c>
      <c r="H7751" s="145"/>
      <c r="I7751" s="144">
        <v>0</v>
      </c>
      <c r="J7751" s="146">
        <f t="shared" si="98"/>
        <v>0</v>
      </c>
    </row>
    <row r="7752" spans="1:10" x14ac:dyDescent="0.3">
      <c r="A7752" s="60">
        <v>2013</v>
      </c>
      <c r="B7752" s="60" t="s">
        <v>87</v>
      </c>
      <c r="C7752" s="60" t="str">
        <f>VLOOKUP(B7752,lookup!A:C,3,FALSE)</f>
        <v>Non Metropolitan Fire Authorities</v>
      </c>
      <c r="D7752" s="60" t="str">
        <f>VLOOKUP(B7752,lookup!A:D,4,FALSE)</f>
        <v>E31000026</v>
      </c>
      <c r="E7752" s="60" t="s">
        <v>178</v>
      </c>
      <c r="F7752" s="60" t="s">
        <v>149</v>
      </c>
      <c r="G7752" s="61">
        <v>0</v>
      </c>
      <c r="H7752" s="145"/>
      <c r="I7752" s="144">
        <v>0</v>
      </c>
      <c r="J7752" s="146">
        <f t="shared" si="98"/>
        <v>0</v>
      </c>
    </row>
    <row r="7753" spans="1:10" x14ac:dyDescent="0.3">
      <c r="A7753" s="60">
        <v>2013</v>
      </c>
      <c r="B7753" s="60" t="s">
        <v>87</v>
      </c>
      <c r="C7753" s="60" t="str">
        <f>VLOOKUP(B7753,lookup!A:C,3,FALSE)</f>
        <v>Non Metropolitan Fire Authorities</v>
      </c>
      <c r="D7753" s="60" t="str">
        <f>VLOOKUP(B7753,lookup!A:D,4,FALSE)</f>
        <v>E31000026</v>
      </c>
      <c r="E7753" s="60" t="s">
        <v>179</v>
      </c>
      <c r="F7753" s="60" t="s">
        <v>149</v>
      </c>
      <c r="G7753" s="61">
        <v>0</v>
      </c>
      <c r="H7753" s="145"/>
      <c r="I7753" s="144">
        <v>0</v>
      </c>
      <c r="J7753" s="146">
        <f t="shared" si="98"/>
        <v>0</v>
      </c>
    </row>
    <row r="7754" spans="1:10" x14ac:dyDescent="0.3">
      <c r="A7754" s="60">
        <v>2013</v>
      </c>
      <c r="B7754" s="60" t="s">
        <v>87</v>
      </c>
      <c r="C7754" s="60" t="str">
        <f>VLOOKUP(B7754,lookup!A:C,3,FALSE)</f>
        <v>Non Metropolitan Fire Authorities</v>
      </c>
      <c r="D7754" s="60" t="str">
        <f>VLOOKUP(B7754,lookup!A:D,4,FALSE)</f>
        <v>E31000026</v>
      </c>
      <c r="E7754" s="32" t="s">
        <v>1087</v>
      </c>
      <c r="F7754" s="60" t="s">
        <v>149</v>
      </c>
      <c r="G7754" s="61">
        <v>0</v>
      </c>
      <c r="H7754" s="145"/>
      <c r="I7754" s="144">
        <v>0</v>
      </c>
      <c r="J7754" s="146">
        <f t="shared" si="98"/>
        <v>0</v>
      </c>
    </row>
    <row r="7755" spans="1:10" x14ac:dyDescent="0.3">
      <c r="A7755" s="60">
        <v>2013</v>
      </c>
      <c r="B7755" s="60" t="s">
        <v>87</v>
      </c>
      <c r="C7755" s="60" t="str">
        <f>VLOOKUP(B7755,lookup!A:C,3,FALSE)</f>
        <v>Non Metropolitan Fire Authorities</v>
      </c>
      <c r="D7755" s="60" t="str">
        <f>VLOOKUP(B7755,lookup!A:D,4,FALSE)</f>
        <v>E31000026</v>
      </c>
      <c r="E7755" s="60" t="s">
        <v>176</v>
      </c>
      <c r="F7755" s="60" t="s">
        <v>149</v>
      </c>
      <c r="G7755" s="61">
        <v>2</v>
      </c>
      <c r="H7755" s="145"/>
      <c r="I7755" s="144">
        <v>2</v>
      </c>
      <c r="J7755" s="146">
        <f t="shared" si="98"/>
        <v>0</v>
      </c>
    </row>
    <row r="7756" spans="1:10" x14ac:dyDescent="0.3">
      <c r="A7756" s="60">
        <v>2013</v>
      </c>
      <c r="B7756" s="60" t="s">
        <v>87</v>
      </c>
      <c r="C7756" s="60" t="str">
        <f>VLOOKUP(B7756,lookup!A:C,3,FALSE)</f>
        <v>Non Metropolitan Fire Authorities</v>
      </c>
      <c r="D7756" s="60" t="str">
        <f>VLOOKUP(B7756,lookup!A:D,4,FALSE)</f>
        <v>E31000026</v>
      </c>
      <c r="E7756" s="60" t="s">
        <v>175</v>
      </c>
      <c r="F7756" s="60" t="s">
        <v>150</v>
      </c>
      <c r="G7756" s="61">
        <v>90</v>
      </c>
      <c r="H7756" s="145"/>
      <c r="I7756" s="144">
        <v>90</v>
      </c>
      <c r="J7756" s="146">
        <f t="shared" si="98"/>
        <v>0</v>
      </c>
    </row>
    <row r="7757" spans="1:10" x14ac:dyDescent="0.3">
      <c r="A7757" s="60">
        <v>2013</v>
      </c>
      <c r="B7757" s="60" t="s">
        <v>87</v>
      </c>
      <c r="C7757" s="60" t="str">
        <f>VLOOKUP(B7757,lookup!A:C,3,FALSE)</f>
        <v>Non Metropolitan Fire Authorities</v>
      </c>
      <c r="D7757" s="60" t="str">
        <f>VLOOKUP(B7757,lookup!A:D,4,FALSE)</f>
        <v>E31000026</v>
      </c>
      <c r="E7757" s="60" t="s">
        <v>177</v>
      </c>
      <c r="F7757" s="60" t="s">
        <v>150</v>
      </c>
      <c r="G7757" s="61">
        <v>1</v>
      </c>
      <c r="H7757" s="145"/>
      <c r="I7757" s="144">
        <v>1</v>
      </c>
      <c r="J7757" s="146">
        <f t="shared" si="98"/>
        <v>0</v>
      </c>
    </row>
    <row r="7758" spans="1:10" x14ac:dyDescent="0.3">
      <c r="A7758" s="60">
        <v>2013</v>
      </c>
      <c r="B7758" s="60" t="s">
        <v>87</v>
      </c>
      <c r="C7758" s="60" t="str">
        <f>VLOOKUP(B7758,lookup!A:C,3,FALSE)</f>
        <v>Non Metropolitan Fire Authorities</v>
      </c>
      <c r="D7758" s="60" t="str">
        <f>VLOOKUP(B7758,lookup!A:D,4,FALSE)</f>
        <v>E31000026</v>
      </c>
      <c r="E7758" s="60" t="s">
        <v>178</v>
      </c>
      <c r="F7758" s="60" t="s">
        <v>150</v>
      </c>
      <c r="G7758" s="61">
        <v>0</v>
      </c>
      <c r="H7758" s="145"/>
      <c r="I7758" s="144">
        <v>0</v>
      </c>
      <c r="J7758" s="146">
        <f t="shared" si="98"/>
        <v>0</v>
      </c>
    </row>
    <row r="7759" spans="1:10" x14ac:dyDescent="0.3">
      <c r="A7759" s="60">
        <v>2013</v>
      </c>
      <c r="B7759" s="60" t="s">
        <v>87</v>
      </c>
      <c r="C7759" s="60" t="str">
        <f>VLOOKUP(B7759,lookup!A:C,3,FALSE)</f>
        <v>Non Metropolitan Fire Authorities</v>
      </c>
      <c r="D7759" s="60" t="str">
        <f>VLOOKUP(B7759,lookup!A:D,4,FALSE)</f>
        <v>E31000026</v>
      </c>
      <c r="E7759" s="60" t="s">
        <v>179</v>
      </c>
      <c r="F7759" s="60" t="s">
        <v>150</v>
      </c>
      <c r="G7759" s="61">
        <v>0</v>
      </c>
      <c r="H7759" s="145"/>
      <c r="I7759" s="144">
        <v>0</v>
      </c>
      <c r="J7759" s="146">
        <f t="shared" si="98"/>
        <v>0</v>
      </c>
    </row>
    <row r="7760" spans="1:10" x14ac:dyDescent="0.3">
      <c r="A7760" s="60">
        <v>2013</v>
      </c>
      <c r="B7760" s="60" t="s">
        <v>87</v>
      </c>
      <c r="C7760" s="60" t="str">
        <f>VLOOKUP(B7760,lookup!A:C,3,FALSE)</f>
        <v>Non Metropolitan Fire Authorities</v>
      </c>
      <c r="D7760" s="60" t="str">
        <f>VLOOKUP(B7760,lookup!A:D,4,FALSE)</f>
        <v>E31000026</v>
      </c>
      <c r="E7760" s="32" t="s">
        <v>1087</v>
      </c>
      <c r="F7760" s="60" t="s">
        <v>150</v>
      </c>
      <c r="G7760" s="61">
        <v>0</v>
      </c>
      <c r="H7760" s="145"/>
      <c r="I7760" s="144">
        <v>0</v>
      </c>
      <c r="J7760" s="146">
        <f t="shared" si="98"/>
        <v>0</v>
      </c>
    </row>
    <row r="7761" spans="1:10" x14ac:dyDescent="0.3">
      <c r="A7761" s="60">
        <v>2013</v>
      </c>
      <c r="B7761" s="60" t="s">
        <v>87</v>
      </c>
      <c r="C7761" s="60" t="str">
        <f>VLOOKUP(B7761,lookup!A:C,3,FALSE)</f>
        <v>Non Metropolitan Fire Authorities</v>
      </c>
      <c r="D7761" s="60" t="str">
        <f>VLOOKUP(B7761,lookup!A:D,4,FALSE)</f>
        <v>E31000026</v>
      </c>
      <c r="E7761" s="60" t="s">
        <v>176</v>
      </c>
      <c r="F7761" s="60" t="s">
        <v>150</v>
      </c>
      <c r="G7761" s="61">
        <v>12</v>
      </c>
      <c r="H7761" s="145"/>
      <c r="I7761" s="144">
        <v>12</v>
      </c>
      <c r="J7761" s="146">
        <f t="shared" si="98"/>
        <v>0</v>
      </c>
    </row>
    <row r="7762" spans="1:10" x14ac:dyDescent="0.3">
      <c r="A7762" s="60">
        <v>2013</v>
      </c>
      <c r="B7762" s="60" t="s">
        <v>90</v>
      </c>
      <c r="C7762" s="60" t="str">
        <f>VLOOKUP(B7762,lookup!A:C,3,FALSE)</f>
        <v>Non Metropolitan Fire Authorities</v>
      </c>
      <c r="D7762" s="60" t="str">
        <f>VLOOKUP(B7762,lookup!A:D,4,FALSE)</f>
        <v>E31000027</v>
      </c>
      <c r="E7762" s="60" t="s">
        <v>175</v>
      </c>
      <c r="F7762" s="60" t="s">
        <v>157</v>
      </c>
      <c r="G7762" s="61">
        <v>256</v>
      </c>
      <c r="H7762" s="145"/>
      <c r="I7762" s="144">
        <v>256</v>
      </c>
      <c r="J7762" s="146">
        <f t="shared" si="98"/>
        <v>0</v>
      </c>
    </row>
    <row r="7763" spans="1:10" x14ac:dyDescent="0.3">
      <c r="A7763" s="60">
        <v>2013</v>
      </c>
      <c r="B7763" s="60" t="s">
        <v>90</v>
      </c>
      <c r="C7763" s="60" t="str">
        <f>VLOOKUP(B7763,lookup!A:C,3,FALSE)</f>
        <v>Non Metropolitan Fire Authorities</v>
      </c>
      <c r="D7763" s="60" t="str">
        <f>VLOOKUP(B7763,lookup!A:D,4,FALSE)</f>
        <v>E31000027</v>
      </c>
      <c r="E7763" s="60" t="s">
        <v>177</v>
      </c>
      <c r="F7763" s="60" t="s">
        <v>157</v>
      </c>
      <c r="G7763" s="61">
        <v>0</v>
      </c>
      <c r="H7763" s="145"/>
      <c r="I7763" s="144">
        <v>0</v>
      </c>
      <c r="J7763" s="146">
        <f t="shared" si="98"/>
        <v>0</v>
      </c>
    </row>
    <row r="7764" spans="1:10" x14ac:dyDescent="0.3">
      <c r="A7764" s="60">
        <v>2013</v>
      </c>
      <c r="B7764" s="60" t="s">
        <v>90</v>
      </c>
      <c r="C7764" s="60" t="str">
        <f>VLOOKUP(B7764,lookup!A:C,3,FALSE)</f>
        <v>Non Metropolitan Fire Authorities</v>
      </c>
      <c r="D7764" s="60" t="str">
        <f>VLOOKUP(B7764,lookup!A:D,4,FALSE)</f>
        <v>E31000027</v>
      </c>
      <c r="E7764" s="60" t="s">
        <v>178</v>
      </c>
      <c r="F7764" s="60" t="s">
        <v>157</v>
      </c>
      <c r="G7764" s="61">
        <v>1</v>
      </c>
      <c r="H7764" s="145"/>
      <c r="I7764" s="144">
        <v>1</v>
      </c>
      <c r="J7764" s="146">
        <f t="shared" si="98"/>
        <v>0</v>
      </c>
    </row>
    <row r="7765" spans="1:10" x14ac:dyDescent="0.3">
      <c r="A7765" s="60">
        <v>2013</v>
      </c>
      <c r="B7765" s="60" t="s">
        <v>90</v>
      </c>
      <c r="C7765" s="60" t="str">
        <f>VLOOKUP(B7765,lookup!A:C,3,FALSE)</f>
        <v>Non Metropolitan Fire Authorities</v>
      </c>
      <c r="D7765" s="60" t="str">
        <f>VLOOKUP(B7765,lookup!A:D,4,FALSE)</f>
        <v>E31000027</v>
      </c>
      <c r="E7765" s="60" t="s">
        <v>179</v>
      </c>
      <c r="F7765" s="60" t="s">
        <v>157</v>
      </c>
      <c r="G7765" s="61">
        <v>0</v>
      </c>
      <c r="H7765" s="145"/>
      <c r="I7765" s="144">
        <v>0</v>
      </c>
      <c r="J7765" s="146">
        <f t="shared" si="98"/>
        <v>0</v>
      </c>
    </row>
    <row r="7766" spans="1:10" x14ac:dyDescent="0.3">
      <c r="A7766" s="60">
        <v>2013</v>
      </c>
      <c r="B7766" s="60" t="s">
        <v>90</v>
      </c>
      <c r="C7766" s="60" t="str">
        <f>VLOOKUP(B7766,lookup!A:C,3,FALSE)</f>
        <v>Non Metropolitan Fire Authorities</v>
      </c>
      <c r="D7766" s="60" t="str">
        <f>VLOOKUP(B7766,lookup!A:D,4,FALSE)</f>
        <v>E31000027</v>
      </c>
      <c r="E7766" s="32" t="s">
        <v>1087</v>
      </c>
      <c r="F7766" s="60" t="s">
        <v>157</v>
      </c>
      <c r="G7766" s="61">
        <v>1</v>
      </c>
      <c r="H7766" s="145"/>
      <c r="I7766" s="144">
        <v>1</v>
      </c>
      <c r="J7766" s="146">
        <f t="shared" si="98"/>
        <v>0</v>
      </c>
    </row>
    <row r="7767" spans="1:10" x14ac:dyDescent="0.3">
      <c r="A7767" s="60">
        <v>2013</v>
      </c>
      <c r="B7767" s="60" t="s">
        <v>90</v>
      </c>
      <c r="C7767" s="60" t="str">
        <f>VLOOKUP(B7767,lookup!A:C,3,FALSE)</f>
        <v>Non Metropolitan Fire Authorities</v>
      </c>
      <c r="D7767" s="60" t="str">
        <f>VLOOKUP(B7767,lookup!A:D,4,FALSE)</f>
        <v>E31000027</v>
      </c>
      <c r="E7767" s="60" t="s">
        <v>176</v>
      </c>
      <c r="F7767" s="60" t="s">
        <v>157</v>
      </c>
      <c r="G7767" s="61">
        <v>73</v>
      </c>
      <c r="H7767" s="145"/>
      <c r="I7767" s="144">
        <v>73</v>
      </c>
      <c r="J7767" s="146">
        <f t="shared" si="98"/>
        <v>0</v>
      </c>
    </row>
    <row r="7768" spans="1:10" x14ac:dyDescent="0.3">
      <c r="A7768" s="60">
        <v>2013</v>
      </c>
      <c r="B7768" s="60" t="s">
        <v>90</v>
      </c>
      <c r="C7768" s="60" t="str">
        <f>VLOOKUP(B7768,lookup!A:C,3,FALSE)</f>
        <v>Non Metropolitan Fire Authorities</v>
      </c>
      <c r="D7768" s="60" t="str">
        <f>VLOOKUP(B7768,lookup!A:D,4,FALSE)</f>
        <v>E31000027</v>
      </c>
      <c r="E7768" s="60" t="s">
        <v>175</v>
      </c>
      <c r="F7768" s="60" t="s">
        <v>158</v>
      </c>
      <c r="G7768" s="61">
        <v>303</v>
      </c>
      <c r="H7768" s="145"/>
      <c r="I7768" s="144">
        <v>303</v>
      </c>
      <c r="J7768" s="146">
        <f t="shared" si="98"/>
        <v>0</v>
      </c>
    </row>
    <row r="7769" spans="1:10" x14ac:dyDescent="0.3">
      <c r="A7769" s="60">
        <v>2013</v>
      </c>
      <c r="B7769" s="60" t="s">
        <v>90</v>
      </c>
      <c r="C7769" s="60" t="str">
        <f>VLOOKUP(B7769,lookup!A:C,3,FALSE)</f>
        <v>Non Metropolitan Fire Authorities</v>
      </c>
      <c r="D7769" s="60" t="str">
        <f>VLOOKUP(B7769,lookup!A:D,4,FALSE)</f>
        <v>E31000027</v>
      </c>
      <c r="E7769" s="60" t="s">
        <v>177</v>
      </c>
      <c r="F7769" s="60" t="s">
        <v>158</v>
      </c>
      <c r="G7769" s="61">
        <v>0</v>
      </c>
      <c r="H7769" s="145"/>
      <c r="I7769" s="144">
        <v>0</v>
      </c>
      <c r="J7769" s="146">
        <f t="shared" si="98"/>
        <v>0</v>
      </c>
    </row>
    <row r="7770" spans="1:10" x14ac:dyDescent="0.3">
      <c r="A7770" s="60">
        <v>2013</v>
      </c>
      <c r="B7770" s="60" t="s">
        <v>90</v>
      </c>
      <c r="C7770" s="60" t="str">
        <f>VLOOKUP(B7770,lookup!A:C,3,FALSE)</f>
        <v>Non Metropolitan Fire Authorities</v>
      </c>
      <c r="D7770" s="60" t="str">
        <f>VLOOKUP(B7770,lookup!A:D,4,FALSE)</f>
        <v>E31000027</v>
      </c>
      <c r="E7770" s="60" t="s">
        <v>178</v>
      </c>
      <c r="F7770" s="60" t="s">
        <v>158</v>
      </c>
      <c r="G7770" s="61">
        <v>0</v>
      </c>
      <c r="H7770" s="145"/>
      <c r="I7770" s="144">
        <v>0</v>
      </c>
      <c r="J7770" s="146">
        <f t="shared" si="98"/>
        <v>0</v>
      </c>
    </row>
    <row r="7771" spans="1:10" x14ac:dyDescent="0.3">
      <c r="A7771" s="60">
        <v>2013</v>
      </c>
      <c r="B7771" s="60" t="s">
        <v>90</v>
      </c>
      <c r="C7771" s="60" t="str">
        <f>VLOOKUP(B7771,lookup!A:C,3,FALSE)</f>
        <v>Non Metropolitan Fire Authorities</v>
      </c>
      <c r="D7771" s="60" t="str">
        <f>VLOOKUP(B7771,lookup!A:D,4,FALSE)</f>
        <v>E31000027</v>
      </c>
      <c r="E7771" s="60" t="s">
        <v>179</v>
      </c>
      <c r="F7771" s="60" t="s">
        <v>158</v>
      </c>
      <c r="G7771" s="61">
        <v>0</v>
      </c>
      <c r="H7771" s="145"/>
      <c r="I7771" s="144">
        <v>0</v>
      </c>
      <c r="J7771" s="146">
        <f t="shared" si="98"/>
        <v>0</v>
      </c>
    </row>
    <row r="7772" spans="1:10" x14ac:dyDescent="0.3">
      <c r="A7772" s="60">
        <v>2013</v>
      </c>
      <c r="B7772" s="60" t="s">
        <v>90</v>
      </c>
      <c r="C7772" s="60" t="str">
        <f>VLOOKUP(B7772,lookup!A:C,3,FALSE)</f>
        <v>Non Metropolitan Fire Authorities</v>
      </c>
      <c r="D7772" s="60" t="str">
        <f>VLOOKUP(B7772,lookup!A:D,4,FALSE)</f>
        <v>E31000027</v>
      </c>
      <c r="E7772" s="32" t="s">
        <v>1087</v>
      </c>
      <c r="F7772" s="60" t="s">
        <v>158</v>
      </c>
      <c r="G7772" s="61">
        <v>1</v>
      </c>
      <c r="H7772" s="145"/>
      <c r="I7772" s="144">
        <v>1</v>
      </c>
      <c r="J7772" s="146">
        <f t="shared" si="98"/>
        <v>0</v>
      </c>
    </row>
    <row r="7773" spans="1:10" x14ac:dyDescent="0.3">
      <c r="A7773" s="60">
        <v>2013</v>
      </c>
      <c r="B7773" s="60" t="s">
        <v>90</v>
      </c>
      <c r="C7773" s="60" t="str">
        <f>VLOOKUP(B7773,lookup!A:C,3,FALSE)</f>
        <v>Non Metropolitan Fire Authorities</v>
      </c>
      <c r="D7773" s="60" t="str">
        <f>VLOOKUP(B7773,lookup!A:D,4,FALSE)</f>
        <v>E31000027</v>
      </c>
      <c r="E7773" s="60" t="s">
        <v>176</v>
      </c>
      <c r="F7773" s="60" t="s">
        <v>158</v>
      </c>
      <c r="G7773" s="61">
        <v>75</v>
      </c>
      <c r="H7773" s="145"/>
      <c r="I7773" s="144">
        <v>75</v>
      </c>
      <c r="J7773" s="146">
        <f t="shared" si="98"/>
        <v>0</v>
      </c>
    </row>
    <row r="7774" spans="1:10" x14ac:dyDescent="0.3">
      <c r="A7774" s="60">
        <v>2013</v>
      </c>
      <c r="B7774" s="60" t="s">
        <v>90</v>
      </c>
      <c r="C7774" s="60" t="str">
        <f>VLOOKUP(B7774,lookup!A:C,3,FALSE)</f>
        <v>Non Metropolitan Fire Authorities</v>
      </c>
      <c r="D7774" s="60" t="str">
        <f>VLOOKUP(B7774,lookup!A:D,4,FALSE)</f>
        <v>E31000027</v>
      </c>
      <c r="E7774" s="60" t="s">
        <v>175</v>
      </c>
      <c r="F7774" s="60" t="s">
        <v>149</v>
      </c>
      <c r="G7774" s="61">
        <v>25</v>
      </c>
      <c r="H7774" s="145"/>
      <c r="I7774" s="144">
        <v>25</v>
      </c>
      <c r="J7774" s="146">
        <f t="shared" si="98"/>
        <v>0</v>
      </c>
    </row>
    <row r="7775" spans="1:10" x14ac:dyDescent="0.3">
      <c r="A7775" s="60">
        <v>2013</v>
      </c>
      <c r="B7775" s="60" t="s">
        <v>90</v>
      </c>
      <c r="C7775" s="60" t="str">
        <f>VLOOKUP(B7775,lookup!A:C,3,FALSE)</f>
        <v>Non Metropolitan Fire Authorities</v>
      </c>
      <c r="D7775" s="60" t="str">
        <f>VLOOKUP(B7775,lookup!A:D,4,FALSE)</f>
        <v>E31000027</v>
      </c>
      <c r="E7775" s="60" t="s">
        <v>177</v>
      </c>
      <c r="F7775" s="60" t="s">
        <v>149</v>
      </c>
      <c r="G7775" s="61">
        <v>0</v>
      </c>
      <c r="H7775" s="145"/>
      <c r="I7775" s="144">
        <v>0</v>
      </c>
      <c r="J7775" s="146">
        <f t="shared" si="98"/>
        <v>0</v>
      </c>
    </row>
    <row r="7776" spans="1:10" x14ac:dyDescent="0.3">
      <c r="A7776" s="60">
        <v>2013</v>
      </c>
      <c r="B7776" s="60" t="s">
        <v>90</v>
      </c>
      <c r="C7776" s="60" t="str">
        <f>VLOOKUP(B7776,lookup!A:C,3,FALSE)</f>
        <v>Non Metropolitan Fire Authorities</v>
      </c>
      <c r="D7776" s="60" t="str">
        <f>VLOOKUP(B7776,lookup!A:D,4,FALSE)</f>
        <v>E31000027</v>
      </c>
      <c r="E7776" s="60" t="s">
        <v>178</v>
      </c>
      <c r="F7776" s="60" t="s">
        <v>149</v>
      </c>
      <c r="G7776" s="61">
        <v>0</v>
      </c>
      <c r="H7776" s="145"/>
      <c r="I7776" s="144">
        <v>0</v>
      </c>
      <c r="J7776" s="146">
        <f t="shared" si="98"/>
        <v>0</v>
      </c>
    </row>
    <row r="7777" spans="1:10" x14ac:dyDescent="0.3">
      <c r="A7777" s="60">
        <v>2013</v>
      </c>
      <c r="B7777" s="60" t="s">
        <v>90</v>
      </c>
      <c r="C7777" s="60" t="str">
        <f>VLOOKUP(B7777,lookup!A:C,3,FALSE)</f>
        <v>Non Metropolitan Fire Authorities</v>
      </c>
      <c r="D7777" s="60" t="str">
        <f>VLOOKUP(B7777,lookup!A:D,4,FALSE)</f>
        <v>E31000027</v>
      </c>
      <c r="E7777" s="60" t="s">
        <v>179</v>
      </c>
      <c r="F7777" s="60" t="s">
        <v>149</v>
      </c>
      <c r="G7777" s="61">
        <v>0</v>
      </c>
      <c r="H7777" s="145"/>
      <c r="I7777" s="144">
        <v>0</v>
      </c>
      <c r="J7777" s="146">
        <f t="shared" si="98"/>
        <v>0</v>
      </c>
    </row>
    <row r="7778" spans="1:10" x14ac:dyDescent="0.3">
      <c r="A7778" s="60">
        <v>2013</v>
      </c>
      <c r="B7778" s="60" t="s">
        <v>90</v>
      </c>
      <c r="C7778" s="60" t="str">
        <f>VLOOKUP(B7778,lookup!A:C,3,FALSE)</f>
        <v>Non Metropolitan Fire Authorities</v>
      </c>
      <c r="D7778" s="60" t="str">
        <f>VLOOKUP(B7778,lookup!A:D,4,FALSE)</f>
        <v>E31000027</v>
      </c>
      <c r="E7778" s="32" t="s">
        <v>1087</v>
      </c>
      <c r="F7778" s="60" t="s">
        <v>149</v>
      </c>
      <c r="G7778" s="61">
        <v>0</v>
      </c>
      <c r="H7778" s="145"/>
      <c r="I7778" s="144">
        <v>0</v>
      </c>
      <c r="J7778" s="146">
        <f t="shared" si="98"/>
        <v>0</v>
      </c>
    </row>
    <row r="7779" spans="1:10" x14ac:dyDescent="0.3">
      <c r="A7779" s="60">
        <v>2013</v>
      </c>
      <c r="B7779" s="60" t="s">
        <v>90</v>
      </c>
      <c r="C7779" s="60" t="str">
        <f>VLOOKUP(B7779,lookup!A:C,3,FALSE)</f>
        <v>Non Metropolitan Fire Authorities</v>
      </c>
      <c r="D7779" s="60" t="str">
        <f>VLOOKUP(B7779,lookup!A:D,4,FALSE)</f>
        <v>E31000027</v>
      </c>
      <c r="E7779" s="60" t="s">
        <v>176</v>
      </c>
      <c r="F7779" s="60" t="s">
        <v>149</v>
      </c>
      <c r="G7779" s="61">
        <v>0</v>
      </c>
      <c r="H7779" s="145"/>
      <c r="I7779" s="144">
        <v>0</v>
      </c>
      <c r="J7779" s="146">
        <f t="shared" si="98"/>
        <v>0</v>
      </c>
    </row>
    <row r="7780" spans="1:10" x14ac:dyDescent="0.3">
      <c r="A7780" s="60">
        <v>2013</v>
      </c>
      <c r="B7780" s="60" t="s">
        <v>90</v>
      </c>
      <c r="C7780" s="60" t="str">
        <f>VLOOKUP(B7780,lookup!A:C,3,FALSE)</f>
        <v>Non Metropolitan Fire Authorities</v>
      </c>
      <c r="D7780" s="60" t="str">
        <f>VLOOKUP(B7780,lookup!A:D,4,FALSE)</f>
        <v>E31000027</v>
      </c>
      <c r="E7780" s="60" t="s">
        <v>175</v>
      </c>
      <c r="F7780" s="60" t="s">
        <v>150</v>
      </c>
      <c r="G7780" s="61">
        <v>90</v>
      </c>
      <c r="H7780" s="145"/>
      <c r="I7780" s="144">
        <v>90</v>
      </c>
      <c r="J7780" s="146">
        <f t="shared" si="98"/>
        <v>0</v>
      </c>
    </row>
    <row r="7781" spans="1:10" x14ac:dyDescent="0.3">
      <c r="A7781" s="60">
        <v>2013</v>
      </c>
      <c r="B7781" s="60" t="s">
        <v>90</v>
      </c>
      <c r="C7781" s="60" t="str">
        <f>VLOOKUP(B7781,lookup!A:C,3,FALSE)</f>
        <v>Non Metropolitan Fire Authorities</v>
      </c>
      <c r="D7781" s="60" t="str">
        <f>VLOOKUP(B7781,lookup!A:D,4,FALSE)</f>
        <v>E31000027</v>
      </c>
      <c r="E7781" s="60" t="s">
        <v>177</v>
      </c>
      <c r="F7781" s="60" t="s">
        <v>150</v>
      </c>
      <c r="G7781" s="61">
        <v>0</v>
      </c>
      <c r="H7781" s="145"/>
      <c r="I7781" s="144">
        <v>0</v>
      </c>
      <c r="J7781" s="146">
        <f t="shared" si="98"/>
        <v>0</v>
      </c>
    </row>
    <row r="7782" spans="1:10" x14ac:dyDescent="0.3">
      <c r="A7782" s="60">
        <v>2013</v>
      </c>
      <c r="B7782" s="60" t="s">
        <v>90</v>
      </c>
      <c r="C7782" s="60" t="str">
        <f>VLOOKUP(B7782,lookup!A:C,3,FALSE)</f>
        <v>Non Metropolitan Fire Authorities</v>
      </c>
      <c r="D7782" s="60" t="str">
        <f>VLOOKUP(B7782,lookup!A:D,4,FALSE)</f>
        <v>E31000027</v>
      </c>
      <c r="E7782" s="60" t="s">
        <v>178</v>
      </c>
      <c r="F7782" s="60" t="s">
        <v>150</v>
      </c>
      <c r="G7782" s="61">
        <v>1</v>
      </c>
      <c r="H7782" s="145"/>
      <c r="I7782" s="144">
        <v>1</v>
      </c>
      <c r="J7782" s="146">
        <f t="shared" si="98"/>
        <v>0</v>
      </c>
    </row>
    <row r="7783" spans="1:10" x14ac:dyDescent="0.3">
      <c r="A7783" s="60">
        <v>2013</v>
      </c>
      <c r="B7783" s="60" t="s">
        <v>90</v>
      </c>
      <c r="C7783" s="60" t="str">
        <f>VLOOKUP(B7783,lookup!A:C,3,FALSE)</f>
        <v>Non Metropolitan Fire Authorities</v>
      </c>
      <c r="D7783" s="60" t="str">
        <f>VLOOKUP(B7783,lookup!A:D,4,FALSE)</f>
        <v>E31000027</v>
      </c>
      <c r="E7783" s="60" t="s">
        <v>179</v>
      </c>
      <c r="F7783" s="60" t="s">
        <v>150</v>
      </c>
      <c r="G7783" s="61">
        <v>0</v>
      </c>
      <c r="H7783" s="145"/>
      <c r="I7783" s="144">
        <v>0</v>
      </c>
      <c r="J7783" s="146">
        <f t="shared" si="98"/>
        <v>0</v>
      </c>
    </row>
    <row r="7784" spans="1:10" x14ac:dyDescent="0.3">
      <c r="A7784" s="60">
        <v>2013</v>
      </c>
      <c r="B7784" s="60" t="s">
        <v>90</v>
      </c>
      <c r="C7784" s="60" t="str">
        <f>VLOOKUP(B7784,lookup!A:C,3,FALSE)</f>
        <v>Non Metropolitan Fire Authorities</v>
      </c>
      <c r="D7784" s="60" t="str">
        <f>VLOOKUP(B7784,lookup!A:D,4,FALSE)</f>
        <v>E31000027</v>
      </c>
      <c r="E7784" s="32" t="s">
        <v>1087</v>
      </c>
      <c r="F7784" s="60" t="s">
        <v>150</v>
      </c>
      <c r="G7784" s="61">
        <v>0</v>
      </c>
      <c r="H7784" s="145"/>
      <c r="I7784" s="144">
        <v>0</v>
      </c>
      <c r="J7784" s="146">
        <f t="shared" si="98"/>
        <v>0</v>
      </c>
    </row>
    <row r="7785" spans="1:10" x14ac:dyDescent="0.3">
      <c r="A7785" s="60">
        <v>2013</v>
      </c>
      <c r="B7785" s="60" t="s">
        <v>90</v>
      </c>
      <c r="C7785" s="60" t="str">
        <f>VLOOKUP(B7785,lookup!A:C,3,FALSE)</f>
        <v>Non Metropolitan Fire Authorities</v>
      </c>
      <c r="D7785" s="60" t="str">
        <f>VLOOKUP(B7785,lookup!A:D,4,FALSE)</f>
        <v>E31000027</v>
      </c>
      <c r="E7785" s="60" t="s">
        <v>176</v>
      </c>
      <c r="F7785" s="60" t="s">
        <v>150</v>
      </c>
      <c r="G7785" s="61">
        <v>5</v>
      </c>
      <c r="H7785" s="145"/>
      <c r="I7785" s="144">
        <v>5</v>
      </c>
      <c r="J7785" s="146">
        <f t="shared" si="98"/>
        <v>0</v>
      </c>
    </row>
    <row r="7786" spans="1:10" x14ac:dyDescent="0.3">
      <c r="A7786" s="60">
        <v>2013</v>
      </c>
      <c r="B7786" s="60" t="s">
        <v>93</v>
      </c>
      <c r="C7786" s="60" t="str">
        <f>VLOOKUP(B7786,lookup!A:C,3,FALSE)</f>
        <v>Non Metropolitan Fire Authorities</v>
      </c>
      <c r="D7786" s="60" t="str">
        <f>VLOOKUP(B7786,lookup!A:D,4,FALSE)</f>
        <v>E31000028</v>
      </c>
      <c r="E7786" s="60" t="s">
        <v>175</v>
      </c>
      <c r="F7786" s="60" t="s">
        <v>157</v>
      </c>
      <c r="G7786" s="61">
        <v>250</v>
      </c>
      <c r="H7786" s="145"/>
      <c r="I7786" s="144">
        <v>250</v>
      </c>
      <c r="J7786" s="146">
        <f t="shared" si="98"/>
        <v>0</v>
      </c>
    </row>
    <row r="7787" spans="1:10" x14ac:dyDescent="0.3">
      <c r="A7787" s="60">
        <v>2013</v>
      </c>
      <c r="B7787" s="60" t="s">
        <v>93</v>
      </c>
      <c r="C7787" s="60" t="str">
        <f>VLOOKUP(B7787,lookup!A:C,3,FALSE)</f>
        <v>Non Metropolitan Fire Authorities</v>
      </c>
      <c r="D7787" s="60" t="str">
        <f>VLOOKUP(B7787,lookup!A:D,4,FALSE)</f>
        <v>E31000028</v>
      </c>
      <c r="E7787" s="60" t="s">
        <v>177</v>
      </c>
      <c r="F7787" s="60" t="s">
        <v>157</v>
      </c>
      <c r="G7787" s="61">
        <v>6</v>
      </c>
      <c r="H7787" s="145"/>
      <c r="I7787" s="144">
        <v>6</v>
      </c>
      <c r="J7787" s="146">
        <f t="shared" si="98"/>
        <v>0</v>
      </c>
    </row>
    <row r="7788" spans="1:10" x14ac:dyDescent="0.3">
      <c r="A7788" s="60">
        <v>2013</v>
      </c>
      <c r="B7788" s="60" t="s">
        <v>93</v>
      </c>
      <c r="C7788" s="60" t="str">
        <f>VLOOKUP(B7788,lookup!A:C,3,FALSE)</f>
        <v>Non Metropolitan Fire Authorities</v>
      </c>
      <c r="D7788" s="60" t="str">
        <f>VLOOKUP(B7788,lookup!A:D,4,FALSE)</f>
        <v>E31000028</v>
      </c>
      <c r="E7788" s="60" t="s">
        <v>178</v>
      </c>
      <c r="F7788" s="60" t="s">
        <v>157</v>
      </c>
      <c r="G7788" s="61">
        <v>0</v>
      </c>
      <c r="H7788" s="145"/>
      <c r="I7788" s="144">
        <v>0</v>
      </c>
      <c r="J7788" s="146">
        <f t="shared" si="98"/>
        <v>0</v>
      </c>
    </row>
    <row r="7789" spans="1:10" x14ac:dyDescent="0.3">
      <c r="A7789" s="60">
        <v>2013</v>
      </c>
      <c r="B7789" s="60" t="s">
        <v>93</v>
      </c>
      <c r="C7789" s="60" t="str">
        <f>VLOOKUP(B7789,lookup!A:C,3,FALSE)</f>
        <v>Non Metropolitan Fire Authorities</v>
      </c>
      <c r="D7789" s="60" t="str">
        <f>VLOOKUP(B7789,lookup!A:D,4,FALSE)</f>
        <v>E31000028</v>
      </c>
      <c r="E7789" s="60" t="s">
        <v>179</v>
      </c>
      <c r="F7789" s="60" t="s">
        <v>157</v>
      </c>
      <c r="G7789" s="61">
        <v>1</v>
      </c>
      <c r="H7789" s="145"/>
      <c r="I7789" s="144">
        <v>1</v>
      </c>
      <c r="J7789" s="146">
        <f t="shared" si="98"/>
        <v>0</v>
      </c>
    </row>
    <row r="7790" spans="1:10" x14ac:dyDescent="0.3">
      <c r="A7790" s="60">
        <v>2013</v>
      </c>
      <c r="B7790" s="60" t="s">
        <v>93</v>
      </c>
      <c r="C7790" s="60" t="str">
        <f>VLOOKUP(B7790,lookup!A:C,3,FALSE)</f>
        <v>Non Metropolitan Fire Authorities</v>
      </c>
      <c r="D7790" s="60" t="str">
        <f>VLOOKUP(B7790,lookup!A:D,4,FALSE)</f>
        <v>E31000028</v>
      </c>
      <c r="E7790" s="32" t="s">
        <v>1087</v>
      </c>
      <c r="F7790" s="60" t="s">
        <v>157</v>
      </c>
      <c r="G7790" s="61">
        <v>1</v>
      </c>
      <c r="H7790" s="145"/>
      <c r="I7790" s="144">
        <v>1</v>
      </c>
      <c r="J7790" s="146">
        <f t="shared" si="98"/>
        <v>0</v>
      </c>
    </row>
    <row r="7791" spans="1:10" x14ac:dyDescent="0.3">
      <c r="A7791" s="60">
        <v>2013</v>
      </c>
      <c r="B7791" s="60" t="s">
        <v>93</v>
      </c>
      <c r="C7791" s="60" t="str">
        <f>VLOOKUP(B7791,lookup!A:C,3,FALSE)</f>
        <v>Non Metropolitan Fire Authorities</v>
      </c>
      <c r="D7791" s="60" t="str">
        <f>VLOOKUP(B7791,lookup!A:D,4,FALSE)</f>
        <v>E31000028</v>
      </c>
      <c r="E7791" s="60" t="s">
        <v>176</v>
      </c>
      <c r="F7791" s="60" t="s">
        <v>157</v>
      </c>
      <c r="G7791" s="61">
        <v>21</v>
      </c>
      <c r="H7791" s="145"/>
      <c r="I7791" s="144">
        <v>21</v>
      </c>
      <c r="J7791" s="146">
        <f t="shared" si="98"/>
        <v>0</v>
      </c>
    </row>
    <row r="7792" spans="1:10" x14ac:dyDescent="0.3">
      <c r="A7792" s="60">
        <v>2013</v>
      </c>
      <c r="B7792" s="60" t="s">
        <v>93</v>
      </c>
      <c r="C7792" s="60" t="str">
        <f>VLOOKUP(B7792,lookup!A:C,3,FALSE)</f>
        <v>Non Metropolitan Fire Authorities</v>
      </c>
      <c r="D7792" s="60" t="str">
        <f>VLOOKUP(B7792,lookup!A:D,4,FALSE)</f>
        <v>E31000028</v>
      </c>
      <c r="E7792" s="60" t="s">
        <v>175</v>
      </c>
      <c r="F7792" s="60" t="s">
        <v>158</v>
      </c>
      <c r="G7792" s="61">
        <v>221</v>
      </c>
      <c r="H7792" s="145"/>
      <c r="I7792" s="144">
        <v>221</v>
      </c>
      <c r="J7792" s="146">
        <f t="shared" si="98"/>
        <v>0</v>
      </c>
    </row>
    <row r="7793" spans="1:10" x14ac:dyDescent="0.3">
      <c r="A7793" s="60">
        <v>2013</v>
      </c>
      <c r="B7793" s="60" t="s">
        <v>93</v>
      </c>
      <c r="C7793" s="60" t="str">
        <f>VLOOKUP(B7793,lookup!A:C,3,FALSE)</f>
        <v>Non Metropolitan Fire Authorities</v>
      </c>
      <c r="D7793" s="60" t="str">
        <f>VLOOKUP(B7793,lookup!A:D,4,FALSE)</f>
        <v>E31000028</v>
      </c>
      <c r="E7793" s="60" t="s">
        <v>177</v>
      </c>
      <c r="F7793" s="60" t="s">
        <v>158</v>
      </c>
      <c r="G7793" s="61">
        <v>0</v>
      </c>
      <c r="H7793" s="145"/>
      <c r="I7793" s="144">
        <v>0</v>
      </c>
      <c r="J7793" s="146">
        <f t="shared" si="98"/>
        <v>0</v>
      </c>
    </row>
    <row r="7794" spans="1:10" x14ac:dyDescent="0.3">
      <c r="A7794" s="60">
        <v>2013</v>
      </c>
      <c r="B7794" s="60" t="s">
        <v>93</v>
      </c>
      <c r="C7794" s="60" t="str">
        <f>VLOOKUP(B7794,lookup!A:C,3,FALSE)</f>
        <v>Non Metropolitan Fire Authorities</v>
      </c>
      <c r="D7794" s="60" t="str">
        <f>VLOOKUP(B7794,lookup!A:D,4,FALSE)</f>
        <v>E31000028</v>
      </c>
      <c r="E7794" s="60" t="s">
        <v>178</v>
      </c>
      <c r="F7794" s="60" t="s">
        <v>158</v>
      </c>
      <c r="G7794" s="61">
        <v>0</v>
      </c>
      <c r="H7794" s="145"/>
      <c r="I7794" s="144">
        <v>0</v>
      </c>
      <c r="J7794" s="146">
        <f t="shared" si="98"/>
        <v>0</v>
      </c>
    </row>
    <row r="7795" spans="1:10" x14ac:dyDescent="0.3">
      <c r="A7795" s="60">
        <v>2013</v>
      </c>
      <c r="B7795" s="60" t="s">
        <v>93</v>
      </c>
      <c r="C7795" s="60" t="str">
        <f>VLOOKUP(B7795,lookup!A:C,3,FALSE)</f>
        <v>Non Metropolitan Fire Authorities</v>
      </c>
      <c r="D7795" s="60" t="str">
        <f>VLOOKUP(B7795,lookup!A:D,4,FALSE)</f>
        <v>E31000028</v>
      </c>
      <c r="E7795" s="60" t="s">
        <v>179</v>
      </c>
      <c r="F7795" s="60" t="s">
        <v>158</v>
      </c>
      <c r="G7795" s="61">
        <v>1</v>
      </c>
      <c r="H7795" s="145"/>
      <c r="I7795" s="144">
        <v>1</v>
      </c>
      <c r="J7795" s="146">
        <f t="shared" si="98"/>
        <v>0</v>
      </c>
    </row>
    <row r="7796" spans="1:10" x14ac:dyDescent="0.3">
      <c r="A7796" s="60">
        <v>2013</v>
      </c>
      <c r="B7796" s="60" t="s">
        <v>93</v>
      </c>
      <c r="C7796" s="60" t="str">
        <f>VLOOKUP(B7796,lookup!A:C,3,FALSE)</f>
        <v>Non Metropolitan Fire Authorities</v>
      </c>
      <c r="D7796" s="60" t="str">
        <f>VLOOKUP(B7796,lookup!A:D,4,FALSE)</f>
        <v>E31000028</v>
      </c>
      <c r="E7796" s="32" t="s">
        <v>1087</v>
      </c>
      <c r="F7796" s="60" t="s">
        <v>158</v>
      </c>
      <c r="G7796" s="61">
        <v>1</v>
      </c>
      <c r="H7796" s="145"/>
      <c r="I7796" s="144">
        <v>1</v>
      </c>
      <c r="J7796" s="146">
        <f t="shared" si="98"/>
        <v>0</v>
      </c>
    </row>
    <row r="7797" spans="1:10" x14ac:dyDescent="0.3">
      <c r="A7797" s="60">
        <v>2013</v>
      </c>
      <c r="B7797" s="60" t="s">
        <v>93</v>
      </c>
      <c r="C7797" s="60" t="str">
        <f>VLOOKUP(B7797,lookup!A:C,3,FALSE)</f>
        <v>Non Metropolitan Fire Authorities</v>
      </c>
      <c r="D7797" s="60" t="str">
        <f>VLOOKUP(B7797,lookup!A:D,4,FALSE)</f>
        <v>E31000028</v>
      </c>
      <c r="E7797" s="60" t="s">
        <v>176</v>
      </c>
      <c r="F7797" s="60" t="s">
        <v>158</v>
      </c>
      <c r="G7797" s="61">
        <v>26</v>
      </c>
      <c r="H7797" s="145"/>
      <c r="I7797" s="144">
        <v>26</v>
      </c>
      <c r="J7797" s="146">
        <f t="shared" si="98"/>
        <v>0</v>
      </c>
    </row>
    <row r="7798" spans="1:10" x14ac:dyDescent="0.3">
      <c r="A7798" s="60">
        <v>2013</v>
      </c>
      <c r="B7798" s="60" t="s">
        <v>93</v>
      </c>
      <c r="C7798" s="60" t="str">
        <f>VLOOKUP(B7798,lookup!A:C,3,FALSE)</f>
        <v>Non Metropolitan Fire Authorities</v>
      </c>
      <c r="D7798" s="60" t="str">
        <f>VLOOKUP(B7798,lookup!A:D,4,FALSE)</f>
        <v>E31000028</v>
      </c>
      <c r="E7798" s="60" t="s">
        <v>175</v>
      </c>
      <c r="F7798" s="60" t="s">
        <v>149</v>
      </c>
      <c r="G7798" s="61">
        <v>18</v>
      </c>
      <c r="H7798" s="145"/>
      <c r="I7798" s="144">
        <v>18</v>
      </c>
      <c r="J7798" s="146">
        <f t="shared" si="98"/>
        <v>0</v>
      </c>
    </row>
    <row r="7799" spans="1:10" x14ac:dyDescent="0.3">
      <c r="A7799" s="60">
        <v>2013</v>
      </c>
      <c r="B7799" s="60" t="s">
        <v>93</v>
      </c>
      <c r="C7799" s="60" t="str">
        <f>VLOOKUP(B7799,lookup!A:C,3,FALSE)</f>
        <v>Non Metropolitan Fire Authorities</v>
      </c>
      <c r="D7799" s="60" t="str">
        <f>VLOOKUP(B7799,lookup!A:D,4,FALSE)</f>
        <v>E31000028</v>
      </c>
      <c r="E7799" s="60" t="s">
        <v>177</v>
      </c>
      <c r="F7799" s="60" t="s">
        <v>149</v>
      </c>
      <c r="G7799" s="61">
        <v>1</v>
      </c>
      <c r="H7799" s="145"/>
      <c r="I7799" s="144">
        <v>1</v>
      </c>
      <c r="J7799" s="146">
        <f t="shared" si="98"/>
        <v>0</v>
      </c>
    </row>
    <row r="7800" spans="1:10" x14ac:dyDescent="0.3">
      <c r="A7800" s="60">
        <v>2013</v>
      </c>
      <c r="B7800" s="60" t="s">
        <v>93</v>
      </c>
      <c r="C7800" s="60" t="str">
        <f>VLOOKUP(B7800,lookup!A:C,3,FALSE)</f>
        <v>Non Metropolitan Fire Authorities</v>
      </c>
      <c r="D7800" s="60" t="str">
        <f>VLOOKUP(B7800,lookup!A:D,4,FALSE)</f>
        <v>E31000028</v>
      </c>
      <c r="E7800" s="60" t="s">
        <v>178</v>
      </c>
      <c r="F7800" s="60" t="s">
        <v>149</v>
      </c>
      <c r="G7800" s="61">
        <v>0</v>
      </c>
      <c r="H7800" s="145"/>
      <c r="I7800" s="144">
        <v>0</v>
      </c>
      <c r="J7800" s="146">
        <f t="shared" si="98"/>
        <v>0</v>
      </c>
    </row>
    <row r="7801" spans="1:10" x14ac:dyDescent="0.3">
      <c r="A7801" s="60">
        <v>2013</v>
      </c>
      <c r="B7801" s="60" t="s">
        <v>93</v>
      </c>
      <c r="C7801" s="60" t="str">
        <f>VLOOKUP(B7801,lookup!A:C,3,FALSE)</f>
        <v>Non Metropolitan Fire Authorities</v>
      </c>
      <c r="D7801" s="60" t="str">
        <f>VLOOKUP(B7801,lookup!A:D,4,FALSE)</f>
        <v>E31000028</v>
      </c>
      <c r="E7801" s="60" t="s">
        <v>179</v>
      </c>
      <c r="F7801" s="60" t="s">
        <v>149</v>
      </c>
      <c r="G7801" s="61">
        <v>0</v>
      </c>
      <c r="H7801" s="145"/>
      <c r="I7801" s="144">
        <v>0</v>
      </c>
      <c r="J7801" s="146">
        <f t="shared" si="98"/>
        <v>0</v>
      </c>
    </row>
    <row r="7802" spans="1:10" x14ac:dyDescent="0.3">
      <c r="A7802" s="60">
        <v>2013</v>
      </c>
      <c r="B7802" s="60" t="s">
        <v>93</v>
      </c>
      <c r="C7802" s="60" t="str">
        <f>VLOOKUP(B7802,lookup!A:C,3,FALSE)</f>
        <v>Non Metropolitan Fire Authorities</v>
      </c>
      <c r="D7802" s="60" t="str">
        <f>VLOOKUP(B7802,lookup!A:D,4,FALSE)</f>
        <v>E31000028</v>
      </c>
      <c r="E7802" s="32" t="s">
        <v>1087</v>
      </c>
      <c r="F7802" s="60" t="s">
        <v>149</v>
      </c>
      <c r="G7802" s="61">
        <v>0</v>
      </c>
      <c r="H7802" s="145"/>
      <c r="I7802" s="144">
        <v>0</v>
      </c>
      <c r="J7802" s="146">
        <f t="shared" si="98"/>
        <v>0</v>
      </c>
    </row>
    <row r="7803" spans="1:10" x14ac:dyDescent="0.3">
      <c r="A7803" s="60">
        <v>2013</v>
      </c>
      <c r="B7803" s="60" t="s">
        <v>93</v>
      </c>
      <c r="C7803" s="60" t="str">
        <f>VLOOKUP(B7803,lookup!A:C,3,FALSE)</f>
        <v>Non Metropolitan Fire Authorities</v>
      </c>
      <c r="D7803" s="60" t="str">
        <f>VLOOKUP(B7803,lookup!A:D,4,FALSE)</f>
        <v>E31000028</v>
      </c>
      <c r="E7803" s="60" t="s">
        <v>176</v>
      </c>
      <c r="F7803" s="60" t="s">
        <v>149</v>
      </c>
      <c r="G7803" s="61">
        <v>2</v>
      </c>
      <c r="H7803" s="145"/>
      <c r="I7803" s="144">
        <v>2</v>
      </c>
      <c r="J7803" s="146">
        <f t="shared" si="98"/>
        <v>0</v>
      </c>
    </row>
    <row r="7804" spans="1:10" x14ac:dyDescent="0.3">
      <c r="A7804" s="60">
        <v>2013</v>
      </c>
      <c r="B7804" s="60" t="s">
        <v>93</v>
      </c>
      <c r="C7804" s="60" t="str">
        <f>VLOOKUP(B7804,lookup!A:C,3,FALSE)</f>
        <v>Non Metropolitan Fire Authorities</v>
      </c>
      <c r="D7804" s="60" t="str">
        <f>VLOOKUP(B7804,lookup!A:D,4,FALSE)</f>
        <v>E31000028</v>
      </c>
      <c r="E7804" s="60" t="s">
        <v>175</v>
      </c>
      <c r="F7804" s="60" t="s">
        <v>150</v>
      </c>
      <c r="G7804" s="61">
        <v>50</v>
      </c>
      <c r="H7804" s="145"/>
      <c r="I7804" s="144">
        <v>50</v>
      </c>
      <c r="J7804" s="146">
        <f t="shared" si="98"/>
        <v>0</v>
      </c>
    </row>
    <row r="7805" spans="1:10" x14ac:dyDescent="0.3">
      <c r="A7805" s="60">
        <v>2013</v>
      </c>
      <c r="B7805" s="60" t="s">
        <v>93</v>
      </c>
      <c r="C7805" s="60" t="str">
        <f>VLOOKUP(B7805,lookup!A:C,3,FALSE)</f>
        <v>Non Metropolitan Fire Authorities</v>
      </c>
      <c r="D7805" s="60" t="str">
        <f>VLOOKUP(B7805,lookup!A:D,4,FALSE)</f>
        <v>E31000028</v>
      </c>
      <c r="E7805" s="60" t="s">
        <v>177</v>
      </c>
      <c r="F7805" s="60" t="s">
        <v>150</v>
      </c>
      <c r="G7805" s="61">
        <v>2</v>
      </c>
      <c r="H7805" s="145"/>
      <c r="I7805" s="144">
        <v>2</v>
      </c>
      <c r="J7805" s="146">
        <f t="shared" si="98"/>
        <v>0</v>
      </c>
    </row>
    <row r="7806" spans="1:10" x14ac:dyDescent="0.3">
      <c r="A7806" s="60">
        <v>2013</v>
      </c>
      <c r="B7806" s="60" t="s">
        <v>93</v>
      </c>
      <c r="C7806" s="60" t="str">
        <f>VLOOKUP(B7806,lookup!A:C,3,FALSE)</f>
        <v>Non Metropolitan Fire Authorities</v>
      </c>
      <c r="D7806" s="60" t="str">
        <f>VLOOKUP(B7806,lookup!A:D,4,FALSE)</f>
        <v>E31000028</v>
      </c>
      <c r="E7806" s="60" t="s">
        <v>178</v>
      </c>
      <c r="F7806" s="60" t="s">
        <v>150</v>
      </c>
      <c r="G7806" s="61">
        <v>4</v>
      </c>
      <c r="H7806" s="145"/>
      <c r="I7806" s="144">
        <v>4</v>
      </c>
      <c r="J7806" s="146">
        <f t="shared" si="98"/>
        <v>0</v>
      </c>
    </row>
    <row r="7807" spans="1:10" x14ac:dyDescent="0.3">
      <c r="A7807" s="60">
        <v>2013</v>
      </c>
      <c r="B7807" s="60" t="s">
        <v>93</v>
      </c>
      <c r="C7807" s="60" t="str">
        <f>VLOOKUP(B7807,lookup!A:C,3,FALSE)</f>
        <v>Non Metropolitan Fire Authorities</v>
      </c>
      <c r="D7807" s="60" t="str">
        <f>VLOOKUP(B7807,lookup!A:D,4,FALSE)</f>
        <v>E31000028</v>
      </c>
      <c r="E7807" s="60" t="s">
        <v>179</v>
      </c>
      <c r="F7807" s="60" t="s">
        <v>150</v>
      </c>
      <c r="G7807" s="61">
        <v>0</v>
      </c>
      <c r="H7807" s="145"/>
      <c r="I7807" s="144">
        <v>0</v>
      </c>
      <c r="J7807" s="146">
        <f t="shared" si="98"/>
        <v>0</v>
      </c>
    </row>
    <row r="7808" spans="1:10" x14ac:dyDescent="0.3">
      <c r="A7808" s="60">
        <v>2013</v>
      </c>
      <c r="B7808" s="60" t="s">
        <v>93</v>
      </c>
      <c r="C7808" s="60" t="str">
        <f>VLOOKUP(B7808,lookup!A:C,3,FALSE)</f>
        <v>Non Metropolitan Fire Authorities</v>
      </c>
      <c r="D7808" s="60" t="str">
        <f>VLOOKUP(B7808,lookup!A:D,4,FALSE)</f>
        <v>E31000028</v>
      </c>
      <c r="E7808" s="32" t="s">
        <v>1087</v>
      </c>
      <c r="F7808" s="60" t="s">
        <v>150</v>
      </c>
      <c r="G7808" s="61">
        <v>0</v>
      </c>
      <c r="H7808" s="145"/>
      <c r="I7808" s="144">
        <v>0</v>
      </c>
      <c r="J7808" s="146">
        <f t="shared" si="98"/>
        <v>0</v>
      </c>
    </row>
    <row r="7809" spans="1:10" x14ac:dyDescent="0.3">
      <c r="A7809" s="60">
        <v>2013</v>
      </c>
      <c r="B7809" s="60" t="s">
        <v>93</v>
      </c>
      <c r="C7809" s="60" t="str">
        <f>VLOOKUP(B7809,lookup!A:C,3,FALSE)</f>
        <v>Non Metropolitan Fire Authorities</v>
      </c>
      <c r="D7809" s="60" t="str">
        <f>VLOOKUP(B7809,lookup!A:D,4,FALSE)</f>
        <v>E31000028</v>
      </c>
      <c r="E7809" s="60" t="s">
        <v>176</v>
      </c>
      <c r="F7809" s="60" t="s">
        <v>150</v>
      </c>
      <c r="G7809" s="61">
        <v>7</v>
      </c>
      <c r="H7809" s="145"/>
      <c r="I7809" s="144">
        <v>7</v>
      </c>
      <c r="J7809" s="146">
        <f t="shared" si="98"/>
        <v>0</v>
      </c>
    </row>
    <row r="7810" spans="1:10" x14ac:dyDescent="0.3">
      <c r="A7810" s="60">
        <v>2013</v>
      </c>
      <c r="B7810" s="60" t="s">
        <v>96</v>
      </c>
      <c r="C7810" s="60" t="str">
        <f>VLOOKUP(B7810,lookup!A:C,3,FALSE)</f>
        <v>Non Metropolitan Fire Authorities</v>
      </c>
      <c r="D7810" s="60" t="str">
        <f>VLOOKUP(B7810,lookup!A:D,4,FALSE)</f>
        <v>E31000029</v>
      </c>
      <c r="E7810" s="60" t="s">
        <v>175</v>
      </c>
      <c r="F7810" s="60" t="s">
        <v>157</v>
      </c>
      <c r="G7810" s="61">
        <v>152</v>
      </c>
      <c r="H7810" s="145"/>
      <c r="I7810" s="144">
        <v>152</v>
      </c>
      <c r="J7810" s="146">
        <f t="shared" si="98"/>
        <v>0</v>
      </c>
    </row>
    <row r="7811" spans="1:10" x14ac:dyDescent="0.3">
      <c r="A7811" s="60">
        <v>2013</v>
      </c>
      <c r="B7811" s="60" t="s">
        <v>96</v>
      </c>
      <c r="C7811" s="60" t="str">
        <f>VLOOKUP(B7811,lookup!A:C,3,FALSE)</f>
        <v>Non Metropolitan Fire Authorities</v>
      </c>
      <c r="D7811" s="60" t="str">
        <f>VLOOKUP(B7811,lookup!A:D,4,FALSE)</f>
        <v>E31000029</v>
      </c>
      <c r="E7811" s="60" t="s">
        <v>177</v>
      </c>
      <c r="F7811" s="60" t="s">
        <v>157</v>
      </c>
      <c r="G7811" s="61">
        <v>0</v>
      </c>
      <c r="H7811" s="145"/>
      <c r="I7811" s="144">
        <v>0</v>
      </c>
      <c r="J7811" s="146">
        <f t="shared" ref="J7811:J7874" si="99">G7811-I7811</f>
        <v>0</v>
      </c>
    </row>
    <row r="7812" spans="1:10" x14ac:dyDescent="0.3">
      <c r="A7812" s="60">
        <v>2013</v>
      </c>
      <c r="B7812" s="60" t="s">
        <v>96</v>
      </c>
      <c r="C7812" s="60" t="str">
        <f>VLOOKUP(B7812,lookup!A:C,3,FALSE)</f>
        <v>Non Metropolitan Fire Authorities</v>
      </c>
      <c r="D7812" s="60" t="str">
        <f>VLOOKUP(B7812,lookup!A:D,4,FALSE)</f>
        <v>E31000029</v>
      </c>
      <c r="E7812" s="60" t="s">
        <v>178</v>
      </c>
      <c r="F7812" s="60" t="s">
        <v>157</v>
      </c>
      <c r="G7812" s="61">
        <v>0</v>
      </c>
      <c r="H7812" s="145"/>
      <c r="I7812" s="144">
        <v>0</v>
      </c>
      <c r="J7812" s="146">
        <f t="shared" si="99"/>
        <v>0</v>
      </c>
    </row>
    <row r="7813" spans="1:10" x14ac:dyDescent="0.3">
      <c r="A7813" s="60">
        <v>2013</v>
      </c>
      <c r="B7813" s="60" t="s">
        <v>96</v>
      </c>
      <c r="C7813" s="60" t="str">
        <f>VLOOKUP(B7813,lookup!A:C,3,FALSE)</f>
        <v>Non Metropolitan Fire Authorities</v>
      </c>
      <c r="D7813" s="60" t="str">
        <f>VLOOKUP(B7813,lookup!A:D,4,FALSE)</f>
        <v>E31000029</v>
      </c>
      <c r="E7813" s="60" t="s">
        <v>179</v>
      </c>
      <c r="F7813" s="60" t="s">
        <v>157</v>
      </c>
      <c r="G7813" s="61">
        <v>0</v>
      </c>
      <c r="H7813" s="145"/>
      <c r="I7813" s="144">
        <v>0</v>
      </c>
      <c r="J7813" s="146">
        <f t="shared" si="99"/>
        <v>0</v>
      </c>
    </row>
    <row r="7814" spans="1:10" x14ac:dyDescent="0.3">
      <c r="A7814" s="60">
        <v>2013</v>
      </c>
      <c r="B7814" s="60" t="s">
        <v>96</v>
      </c>
      <c r="C7814" s="60" t="str">
        <f>VLOOKUP(B7814,lookup!A:C,3,FALSE)</f>
        <v>Non Metropolitan Fire Authorities</v>
      </c>
      <c r="D7814" s="60" t="str">
        <f>VLOOKUP(B7814,lookup!A:D,4,FALSE)</f>
        <v>E31000029</v>
      </c>
      <c r="E7814" s="32" t="s">
        <v>1087</v>
      </c>
      <c r="F7814" s="60" t="s">
        <v>157</v>
      </c>
      <c r="G7814" s="61">
        <v>0</v>
      </c>
      <c r="H7814" s="145"/>
      <c r="I7814" s="144">
        <v>0</v>
      </c>
      <c r="J7814" s="146">
        <f t="shared" si="99"/>
        <v>0</v>
      </c>
    </row>
    <row r="7815" spans="1:10" x14ac:dyDescent="0.3">
      <c r="A7815" s="60">
        <v>2013</v>
      </c>
      <c r="B7815" s="60" t="s">
        <v>96</v>
      </c>
      <c r="C7815" s="60" t="str">
        <f>VLOOKUP(B7815,lookup!A:C,3,FALSE)</f>
        <v>Non Metropolitan Fire Authorities</v>
      </c>
      <c r="D7815" s="60" t="str">
        <f>VLOOKUP(B7815,lookup!A:D,4,FALSE)</f>
        <v>E31000029</v>
      </c>
      <c r="E7815" s="60" t="s">
        <v>176</v>
      </c>
      <c r="F7815" s="60" t="s">
        <v>157</v>
      </c>
      <c r="G7815" s="61">
        <v>0</v>
      </c>
      <c r="H7815" s="145"/>
      <c r="I7815" s="144">
        <v>0</v>
      </c>
      <c r="J7815" s="146">
        <f t="shared" si="99"/>
        <v>0</v>
      </c>
    </row>
    <row r="7816" spans="1:10" x14ac:dyDescent="0.3">
      <c r="A7816" s="60">
        <v>2013</v>
      </c>
      <c r="B7816" s="60" t="s">
        <v>96</v>
      </c>
      <c r="C7816" s="60" t="str">
        <f>VLOOKUP(B7816,lookup!A:C,3,FALSE)</f>
        <v>Non Metropolitan Fire Authorities</v>
      </c>
      <c r="D7816" s="60" t="str">
        <f>VLOOKUP(B7816,lookup!A:D,4,FALSE)</f>
        <v>E31000029</v>
      </c>
      <c r="E7816" s="60" t="s">
        <v>175</v>
      </c>
      <c r="F7816" s="60" t="s">
        <v>158</v>
      </c>
      <c r="G7816" s="61">
        <v>210</v>
      </c>
      <c r="H7816" s="145"/>
      <c r="I7816" s="144">
        <v>210</v>
      </c>
      <c r="J7816" s="146">
        <f t="shared" si="99"/>
        <v>0</v>
      </c>
    </row>
    <row r="7817" spans="1:10" x14ac:dyDescent="0.3">
      <c r="A7817" s="60">
        <v>2013</v>
      </c>
      <c r="B7817" s="60" t="s">
        <v>96</v>
      </c>
      <c r="C7817" s="60" t="str">
        <f>VLOOKUP(B7817,lookup!A:C,3,FALSE)</f>
        <v>Non Metropolitan Fire Authorities</v>
      </c>
      <c r="D7817" s="60" t="str">
        <f>VLOOKUP(B7817,lookup!A:D,4,FALSE)</f>
        <v>E31000029</v>
      </c>
      <c r="E7817" s="60" t="s">
        <v>177</v>
      </c>
      <c r="F7817" s="60" t="s">
        <v>158</v>
      </c>
      <c r="G7817" s="61">
        <v>1</v>
      </c>
      <c r="H7817" s="145"/>
      <c r="I7817" s="144">
        <v>1</v>
      </c>
      <c r="J7817" s="146">
        <f t="shared" si="99"/>
        <v>0</v>
      </c>
    </row>
    <row r="7818" spans="1:10" x14ac:dyDescent="0.3">
      <c r="A7818" s="60">
        <v>2013</v>
      </c>
      <c r="B7818" s="60" t="s">
        <v>96</v>
      </c>
      <c r="C7818" s="60" t="str">
        <f>VLOOKUP(B7818,lookup!A:C,3,FALSE)</f>
        <v>Non Metropolitan Fire Authorities</v>
      </c>
      <c r="D7818" s="60" t="str">
        <f>VLOOKUP(B7818,lookup!A:D,4,FALSE)</f>
        <v>E31000029</v>
      </c>
      <c r="E7818" s="60" t="s">
        <v>178</v>
      </c>
      <c r="F7818" s="60" t="s">
        <v>158</v>
      </c>
      <c r="G7818" s="61">
        <v>0</v>
      </c>
      <c r="H7818" s="145"/>
      <c r="I7818" s="144">
        <v>0</v>
      </c>
      <c r="J7818" s="146">
        <f t="shared" si="99"/>
        <v>0</v>
      </c>
    </row>
    <row r="7819" spans="1:10" x14ac:dyDescent="0.3">
      <c r="A7819" s="60">
        <v>2013</v>
      </c>
      <c r="B7819" s="60" t="s">
        <v>96</v>
      </c>
      <c r="C7819" s="60" t="str">
        <f>VLOOKUP(B7819,lookup!A:C,3,FALSE)</f>
        <v>Non Metropolitan Fire Authorities</v>
      </c>
      <c r="D7819" s="60" t="str">
        <f>VLOOKUP(B7819,lookup!A:D,4,FALSE)</f>
        <v>E31000029</v>
      </c>
      <c r="E7819" s="60" t="s">
        <v>179</v>
      </c>
      <c r="F7819" s="60" t="s">
        <v>158</v>
      </c>
      <c r="G7819" s="61">
        <v>0</v>
      </c>
      <c r="H7819" s="145"/>
      <c r="I7819" s="144">
        <v>0</v>
      </c>
      <c r="J7819" s="146">
        <f t="shared" si="99"/>
        <v>0</v>
      </c>
    </row>
    <row r="7820" spans="1:10" x14ac:dyDescent="0.3">
      <c r="A7820" s="60">
        <v>2013</v>
      </c>
      <c r="B7820" s="60" t="s">
        <v>96</v>
      </c>
      <c r="C7820" s="60" t="str">
        <f>VLOOKUP(B7820,lookup!A:C,3,FALSE)</f>
        <v>Non Metropolitan Fire Authorities</v>
      </c>
      <c r="D7820" s="60" t="str">
        <f>VLOOKUP(B7820,lookup!A:D,4,FALSE)</f>
        <v>E31000029</v>
      </c>
      <c r="E7820" s="32" t="s">
        <v>1087</v>
      </c>
      <c r="F7820" s="60" t="s">
        <v>158</v>
      </c>
      <c r="G7820" s="61">
        <v>0</v>
      </c>
      <c r="H7820" s="145"/>
      <c r="I7820" s="144">
        <v>0</v>
      </c>
      <c r="J7820" s="146">
        <f t="shared" si="99"/>
        <v>0</v>
      </c>
    </row>
    <row r="7821" spans="1:10" x14ac:dyDescent="0.3">
      <c r="A7821" s="60">
        <v>2013</v>
      </c>
      <c r="B7821" s="60" t="s">
        <v>96</v>
      </c>
      <c r="C7821" s="60" t="str">
        <f>VLOOKUP(B7821,lookup!A:C,3,FALSE)</f>
        <v>Non Metropolitan Fire Authorities</v>
      </c>
      <c r="D7821" s="60" t="str">
        <f>VLOOKUP(B7821,lookup!A:D,4,FALSE)</f>
        <v>E31000029</v>
      </c>
      <c r="E7821" s="60" t="s">
        <v>176</v>
      </c>
      <c r="F7821" s="60" t="s">
        <v>158</v>
      </c>
      <c r="G7821" s="61">
        <v>0</v>
      </c>
      <c r="H7821" s="145"/>
      <c r="I7821" s="144">
        <v>0</v>
      </c>
      <c r="J7821" s="146">
        <f t="shared" si="99"/>
        <v>0</v>
      </c>
    </row>
    <row r="7822" spans="1:10" x14ac:dyDescent="0.3">
      <c r="A7822" s="60">
        <v>2013</v>
      </c>
      <c r="B7822" s="60" t="s">
        <v>96</v>
      </c>
      <c r="C7822" s="60" t="str">
        <f>VLOOKUP(B7822,lookup!A:C,3,FALSE)</f>
        <v>Non Metropolitan Fire Authorities</v>
      </c>
      <c r="D7822" s="60" t="str">
        <f>VLOOKUP(B7822,lookup!A:D,4,FALSE)</f>
        <v>E31000029</v>
      </c>
      <c r="E7822" s="60" t="s">
        <v>175</v>
      </c>
      <c r="F7822" s="60" t="s">
        <v>149</v>
      </c>
      <c r="G7822" s="61">
        <v>17</v>
      </c>
      <c r="H7822" s="145"/>
      <c r="I7822" s="144">
        <v>17</v>
      </c>
      <c r="J7822" s="146">
        <f t="shared" si="99"/>
        <v>0</v>
      </c>
    </row>
    <row r="7823" spans="1:10" x14ac:dyDescent="0.3">
      <c r="A7823" s="60">
        <v>2013</v>
      </c>
      <c r="B7823" s="60" t="s">
        <v>96</v>
      </c>
      <c r="C7823" s="60" t="str">
        <f>VLOOKUP(B7823,lookup!A:C,3,FALSE)</f>
        <v>Non Metropolitan Fire Authorities</v>
      </c>
      <c r="D7823" s="60" t="str">
        <f>VLOOKUP(B7823,lookup!A:D,4,FALSE)</f>
        <v>E31000029</v>
      </c>
      <c r="E7823" s="60" t="s">
        <v>177</v>
      </c>
      <c r="F7823" s="60" t="s">
        <v>149</v>
      </c>
      <c r="G7823" s="61">
        <v>0</v>
      </c>
      <c r="H7823" s="145"/>
      <c r="I7823" s="144">
        <v>0</v>
      </c>
      <c r="J7823" s="146">
        <f t="shared" si="99"/>
        <v>0</v>
      </c>
    </row>
    <row r="7824" spans="1:10" x14ac:dyDescent="0.3">
      <c r="A7824" s="60">
        <v>2013</v>
      </c>
      <c r="B7824" s="60" t="s">
        <v>96</v>
      </c>
      <c r="C7824" s="60" t="str">
        <f>VLOOKUP(B7824,lookup!A:C,3,FALSE)</f>
        <v>Non Metropolitan Fire Authorities</v>
      </c>
      <c r="D7824" s="60" t="str">
        <f>VLOOKUP(B7824,lookup!A:D,4,FALSE)</f>
        <v>E31000029</v>
      </c>
      <c r="E7824" s="60" t="s">
        <v>178</v>
      </c>
      <c r="F7824" s="60" t="s">
        <v>149</v>
      </c>
      <c r="G7824" s="61">
        <v>0</v>
      </c>
      <c r="H7824" s="145"/>
      <c r="I7824" s="144">
        <v>0</v>
      </c>
      <c r="J7824" s="146">
        <f t="shared" si="99"/>
        <v>0</v>
      </c>
    </row>
    <row r="7825" spans="1:10" x14ac:dyDescent="0.3">
      <c r="A7825" s="60">
        <v>2013</v>
      </c>
      <c r="B7825" s="60" t="s">
        <v>96</v>
      </c>
      <c r="C7825" s="60" t="str">
        <f>VLOOKUP(B7825,lookup!A:C,3,FALSE)</f>
        <v>Non Metropolitan Fire Authorities</v>
      </c>
      <c r="D7825" s="60" t="str">
        <f>VLOOKUP(B7825,lookup!A:D,4,FALSE)</f>
        <v>E31000029</v>
      </c>
      <c r="E7825" s="60" t="s">
        <v>179</v>
      </c>
      <c r="F7825" s="60" t="s">
        <v>149</v>
      </c>
      <c r="G7825" s="61">
        <v>0</v>
      </c>
      <c r="H7825" s="145"/>
      <c r="I7825" s="144">
        <v>0</v>
      </c>
      <c r="J7825" s="146">
        <f t="shared" si="99"/>
        <v>0</v>
      </c>
    </row>
    <row r="7826" spans="1:10" x14ac:dyDescent="0.3">
      <c r="A7826" s="60">
        <v>2013</v>
      </c>
      <c r="B7826" s="60" t="s">
        <v>96</v>
      </c>
      <c r="C7826" s="60" t="str">
        <f>VLOOKUP(B7826,lookup!A:C,3,FALSE)</f>
        <v>Non Metropolitan Fire Authorities</v>
      </c>
      <c r="D7826" s="60" t="str">
        <f>VLOOKUP(B7826,lookup!A:D,4,FALSE)</f>
        <v>E31000029</v>
      </c>
      <c r="E7826" s="32" t="s">
        <v>1087</v>
      </c>
      <c r="F7826" s="60" t="s">
        <v>149</v>
      </c>
      <c r="G7826" s="61">
        <v>0</v>
      </c>
      <c r="H7826" s="145"/>
      <c r="I7826" s="144">
        <v>0</v>
      </c>
      <c r="J7826" s="146">
        <f t="shared" si="99"/>
        <v>0</v>
      </c>
    </row>
    <row r="7827" spans="1:10" x14ac:dyDescent="0.3">
      <c r="A7827" s="60">
        <v>2013</v>
      </c>
      <c r="B7827" s="60" t="s">
        <v>96</v>
      </c>
      <c r="C7827" s="60" t="str">
        <f>VLOOKUP(B7827,lookup!A:C,3,FALSE)</f>
        <v>Non Metropolitan Fire Authorities</v>
      </c>
      <c r="D7827" s="60" t="str">
        <f>VLOOKUP(B7827,lookup!A:D,4,FALSE)</f>
        <v>E31000029</v>
      </c>
      <c r="E7827" s="60" t="s">
        <v>176</v>
      </c>
      <c r="F7827" s="60" t="s">
        <v>149</v>
      </c>
      <c r="G7827" s="61">
        <v>0</v>
      </c>
      <c r="H7827" s="145"/>
      <c r="I7827" s="144">
        <v>0</v>
      </c>
      <c r="J7827" s="146">
        <f t="shared" si="99"/>
        <v>0</v>
      </c>
    </row>
    <row r="7828" spans="1:10" x14ac:dyDescent="0.3">
      <c r="A7828" s="60">
        <v>2013</v>
      </c>
      <c r="B7828" s="60" t="s">
        <v>96</v>
      </c>
      <c r="C7828" s="60" t="str">
        <f>VLOOKUP(B7828,lookup!A:C,3,FALSE)</f>
        <v>Non Metropolitan Fire Authorities</v>
      </c>
      <c r="D7828" s="60" t="str">
        <f>VLOOKUP(B7828,lookup!A:D,4,FALSE)</f>
        <v>E31000029</v>
      </c>
      <c r="E7828" s="60" t="s">
        <v>175</v>
      </c>
      <c r="F7828" s="60" t="s">
        <v>150</v>
      </c>
      <c r="G7828" s="61">
        <v>57</v>
      </c>
      <c r="H7828" s="145"/>
      <c r="I7828" s="144">
        <v>57</v>
      </c>
      <c r="J7828" s="146">
        <f t="shared" si="99"/>
        <v>0</v>
      </c>
    </row>
    <row r="7829" spans="1:10" x14ac:dyDescent="0.3">
      <c r="A7829" s="60">
        <v>2013</v>
      </c>
      <c r="B7829" s="60" t="s">
        <v>96</v>
      </c>
      <c r="C7829" s="60" t="str">
        <f>VLOOKUP(B7829,lookup!A:C,3,FALSE)</f>
        <v>Non Metropolitan Fire Authorities</v>
      </c>
      <c r="D7829" s="60" t="str">
        <f>VLOOKUP(B7829,lookup!A:D,4,FALSE)</f>
        <v>E31000029</v>
      </c>
      <c r="E7829" s="60" t="s">
        <v>177</v>
      </c>
      <c r="F7829" s="60" t="s">
        <v>150</v>
      </c>
      <c r="G7829" s="61">
        <v>0</v>
      </c>
      <c r="H7829" s="145"/>
      <c r="I7829" s="144">
        <v>0</v>
      </c>
      <c r="J7829" s="146">
        <f t="shared" si="99"/>
        <v>0</v>
      </c>
    </row>
    <row r="7830" spans="1:10" x14ac:dyDescent="0.3">
      <c r="A7830" s="60">
        <v>2013</v>
      </c>
      <c r="B7830" s="60" t="s">
        <v>96</v>
      </c>
      <c r="C7830" s="60" t="str">
        <f>VLOOKUP(B7830,lookup!A:C,3,FALSE)</f>
        <v>Non Metropolitan Fire Authorities</v>
      </c>
      <c r="D7830" s="60" t="str">
        <f>VLOOKUP(B7830,lookup!A:D,4,FALSE)</f>
        <v>E31000029</v>
      </c>
      <c r="E7830" s="60" t="s">
        <v>178</v>
      </c>
      <c r="F7830" s="60" t="s">
        <v>150</v>
      </c>
      <c r="G7830" s="61">
        <v>0</v>
      </c>
      <c r="H7830" s="145"/>
      <c r="I7830" s="144">
        <v>0</v>
      </c>
      <c r="J7830" s="146">
        <f t="shared" si="99"/>
        <v>0</v>
      </c>
    </row>
    <row r="7831" spans="1:10" x14ac:dyDescent="0.3">
      <c r="A7831" s="60">
        <v>2013</v>
      </c>
      <c r="B7831" s="60" t="s">
        <v>96</v>
      </c>
      <c r="C7831" s="60" t="str">
        <f>VLOOKUP(B7831,lookup!A:C,3,FALSE)</f>
        <v>Non Metropolitan Fire Authorities</v>
      </c>
      <c r="D7831" s="60" t="str">
        <f>VLOOKUP(B7831,lookup!A:D,4,FALSE)</f>
        <v>E31000029</v>
      </c>
      <c r="E7831" s="60" t="s">
        <v>179</v>
      </c>
      <c r="F7831" s="60" t="s">
        <v>150</v>
      </c>
      <c r="G7831" s="61">
        <v>0</v>
      </c>
      <c r="H7831" s="145"/>
      <c r="I7831" s="144">
        <v>0</v>
      </c>
      <c r="J7831" s="146">
        <f t="shared" si="99"/>
        <v>0</v>
      </c>
    </row>
    <row r="7832" spans="1:10" x14ac:dyDescent="0.3">
      <c r="A7832" s="60">
        <v>2013</v>
      </c>
      <c r="B7832" s="60" t="s">
        <v>96</v>
      </c>
      <c r="C7832" s="60" t="str">
        <f>VLOOKUP(B7832,lookup!A:C,3,FALSE)</f>
        <v>Non Metropolitan Fire Authorities</v>
      </c>
      <c r="D7832" s="60" t="str">
        <f>VLOOKUP(B7832,lookup!A:D,4,FALSE)</f>
        <v>E31000029</v>
      </c>
      <c r="E7832" s="32" t="s">
        <v>1087</v>
      </c>
      <c r="F7832" s="60" t="s">
        <v>150</v>
      </c>
      <c r="G7832" s="61">
        <v>0</v>
      </c>
      <c r="H7832" s="145"/>
      <c r="I7832" s="144">
        <v>0</v>
      </c>
      <c r="J7832" s="146">
        <f t="shared" si="99"/>
        <v>0</v>
      </c>
    </row>
    <row r="7833" spans="1:10" x14ac:dyDescent="0.3">
      <c r="A7833" s="60">
        <v>2013</v>
      </c>
      <c r="B7833" s="60" t="s">
        <v>96</v>
      </c>
      <c r="C7833" s="60" t="str">
        <f>VLOOKUP(B7833,lookup!A:C,3,FALSE)</f>
        <v>Non Metropolitan Fire Authorities</v>
      </c>
      <c r="D7833" s="60" t="str">
        <f>VLOOKUP(B7833,lookup!A:D,4,FALSE)</f>
        <v>E31000029</v>
      </c>
      <c r="E7833" s="60" t="s">
        <v>176</v>
      </c>
      <c r="F7833" s="60" t="s">
        <v>150</v>
      </c>
      <c r="G7833" s="61">
        <v>0</v>
      </c>
      <c r="H7833" s="145"/>
      <c r="I7833" s="144">
        <v>0</v>
      </c>
      <c r="J7833" s="146">
        <f t="shared" si="99"/>
        <v>0</v>
      </c>
    </row>
    <row r="7834" spans="1:10" x14ac:dyDescent="0.3">
      <c r="A7834" s="60">
        <v>2013</v>
      </c>
      <c r="B7834" s="60" t="s">
        <v>99</v>
      </c>
      <c r="C7834" s="60" t="str">
        <f>VLOOKUP(B7834,lookup!A:C,3,FALSE)</f>
        <v>Non Metropolitan Fire Authorities</v>
      </c>
      <c r="D7834" s="60" t="str">
        <f>VLOOKUP(B7834,lookup!A:D,4,FALSE)</f>
        <v>E31000030</v>
      </c>
      <c r="E7834" s="60" t="s">
        <v>175</v>
      </c>
      <c r="F7834" s="60" t="s">
        <v>157</v>
      </c>
      <c r="G7834" s="61">
        <v>484</v>
      </c>
      <c r="H7834" s="145"/>
      <c r="I7834" s="144">
        <v>484</v>
      </c>
      <c r="J7834" s="146">
        <f t="shared" si="99"/>
        <v>0</v>
      </c>
    </row>
    <row r="7835" spans="1:10" x14ac:dyDescent="0.3">
      <c r="A7835" s="60">
        <v>2013</v>
      </c>
      <c r="B7835" s="60" t="s">
        <v>99</v>
      </c>
      <c r="C7835" s="60" t="str">
        <f>VLOOKUP(B7835,lookup!A:C,3,FALSE)</f>
        <v>Non Metropolitan Fire Authorities</v>
      </c>
      <c r="D7835" s="60" t="str">
        <f>VLOOKUP(B7835,lookup!A:D,4,FALSE)</f>
        <v>E31000030</v>
      </c>
      <c r="E7835" s="60" t="s">
        <v>177</v>
      </c>
      <c r="F7835" s="60" t="s">
        <v>157</v>
      </c>
      <c r="G7835" s="61">
        <v>0</v>
      </c>
      <c r="H7835" s="145"/>
      <c r="I7835" s="144">
        <v>0</v>
      </c>
      <c r="J7835" s="146">
        <f t="shared" si="99"/>
        <v>0</v>
      </c>
    </row>
    <row r="7836" spans="1:10" x14ac:dyDescent="0.3">
      <c r="A7836" s="60">
        <v>2013</v>
      </c>
      <c r="B7836" s="60" t="s">
        <v>99</v>
      </c>
      <c r="C7836" s="60" t="str">
        <f>VLOOKUP(B7836,lookup!A:C,3,FALSE)</f>
        <v>Non Metropolitan Fire Authorities</v>
      </c>
      <c r="D7836" s="60" t="str">
        <f>VLOOKUP(B7836,lookup!A:D,4,FALSE)</f>
        <v>E31000030</v>
      </c>
      <c r="E7836" s="60" t="s">
        <v>178</v>
      </c>
      <c r="F7836" s="60" t="s">
        <v>157</v>
      </c>
      <c r="G7836" s="61">
        <v>6</v>
      </c>
      <c r="H7836" s="145"/>
      <c r="I7836" s="144">
        <v>6</v>
      </c>
      <c r="J7836" s="146">
        <f t="shared" si="99"/>
        <v>0</v>
      </c>
    </row>
    <row r="7837" spans="1:10" x14ac:dyDescent="0.3">
      <c r="A7837" s="60">
        <v>2013</v>
      </c>
      <c r="B7837" s="60" t="s">
        <v>99</v>
      </c>
      <c r="C7837" s="60" t="str">
        <f>VLOOKUP(B7837,lookup!A:C,3,FALSE)</f>
        <v>Non Metropolitan Fire Authorities</v>
      </c>
      <c r="D7837" s="60" t="str">
        <f>VLOOKUP(B7837,lookup!A:D,4,FALSE)</f>
        <v>E31000030</v>
      </c>
      <c r="E7837" s="60" t="s">
        <v>179</v>
      </c>
      <c r="F7837" s="60" t="s">
        <v>157</v>
      </c>
      <c r="G7837" s="61">
        <v>4</v>
      </c>
      <c r="H7837" s="145"/>
      <c r="I7837" s="144">
        <v>4</v>
      </c>
      <c r="J7837" s="146">
        <f t="shared" si="99"/>
        <v>0</v>
      </c>
    </row>
    <row r="7838" spans="1:10" x14ac:dyDescent="0.3">
      <c r="A7838" s="60">
        <v>2013</v>
      </c>
      <c r="B7838" s="60" t="s">
        <v>99</v>
      </c>
      <c r="C7838" s="60" t="str">
        <f>VLOOKUP(B7838,lookup!A:C,3,FALSE)</f>
        <v>Non Metropolitan Fire Authorities</v>
      </c>
      <c r="D7838" s="60" t="str">
        <f>VLOOKUP(B7838,lookup!A:D,4,FALSE)</f>
        <v>E31000030</v>
      </c>
      <c r="E7838" s="32" t="s">
        <v>1087</v>
      </c>
      <c r="F7838" s="60" t="s">
        <v>157</v>
      </c>
      <c r="G7838" s="61">
        <v>3</v>
      </c>
      <c r="H7838" s="145"/>
      <c r="I7838" s="144">
        <v>3</v>
      </c>
      <c r="J7838" s="146">
        <f t="shared" si="99"/>
        <v>0</v>
      </c>
    </row>
    <row r="7839" spans="1:10" x14ac:dyDescent="0.3">
      <c r="A7839" s="60">
        <v>2013</v>
      </c>
      <c r="B7839" s="60" t="s">
        <v>99</v>
      </c>
      <c r="C7839" s="60" t="str">
        <f>VLOOKUP(B7839,lookup!A:C,3,FALSE)</f>
        <v>Non Metropolitan Fire Authorities</v>
      </c>
      <c r="D7839" s="60" t="str">
        <f>VLOOKUP(B7839,lookup!A:D,4,FALSE)</f>
        <v>E31000030</v>
      </c>
      <c r="E7839" s="60" t="s">
        <v>176</v>
      </c>
      <c r="F7839" s="60" t="s">
        <v>157</v>
      </c>
      <c r="G7839" s="61">
        <v>45</v>
      </c>
      <c r="H7839" s="145"/>
      <c r="I7839" s="144">
        <v>45</v>
      </c>
      <c r="J7839" s="146">
        <f t="shared" si="99"/>
        <v>0</v>
      </c>
    </row>
    <row r="7840" spans="1:10" x14ac:dyDescent="0.3">
      <c r="A7840" s="60">
        <v>2013</v>
      </c>
      <c r="B7840" s="60" t="s">
        <v>99</v>
      </c>
      <c r="C7840" s="60" t="str">
        <f>VLOOKUP(B7840,lookup!A:C,3,FALSE)</f>
        <v>Non Metropolitan Fire Authorities</v>
      </c>
      <c r="D7840" s="60" t="str">
        <f>VLOOKUP(B7840,lookup!A:D,4,FALSE)</f>
        <v>E31000030</v>
      </c>
      <c r="E7840" s="60" t="s">
        <v>175</v>
      </c>
      <c r="F7840" s="60" t="s">
        <v>158</v>
      </c>
      <c r="G7840" s="61">
        <v>274</v>
      </c>
      <c r="H7840" s="145"/>
      <c r="I7840" s="144">
        <v>274</v>
      </c>
      <c r="J7840" s="146">
        <f t="shared" si="99"/>
        <v>0</v>
      </c>
    </row>
    <row r="7841" spans="1:10" x14ac:dyDescent="0.3">
      <c r="A7841" s="60">
        <v>2013</v>
      </c>
      <c r="B7841" s="60" t="s">
        <v>99</v>
      </c>
      <c r="C7841" s="60" t="str">
        <f>VLOOKUP(B7841,lookup!A:C,3,FALSE)</f>
        <v>Non Metropolitan Fire Authorities</v>
      </c>
      <c r="D7841" s="60" t="str">
        <f>VLOOKUP(B7841,lookup!A:D,4,FALSE)</f>
        <v>E31000030</v>
      </c>
      <c r="E7841" s="60" t="s">
        <v>177</v>
      </c>
      <c r="F7841" s="60" t="s">
        <v>158</v>
      </c>
      <c r="G7841" s="61">
        <v>1</v>
      </c>
      <c r="H7841" s="145"/>
      <c r="I7841" s="144">
        <v>1</v>
      </c>
      <c r="J7841" s="146">
        <f t="shared" si="99"/>
        <v>0</v>
      </c>
    </row>
    <row r="7842" spans="1:10" x14ac:dyDescent="0.3">
      <c r="A7842" s="60">
        <v>2013</v>
      </c>
      <c r="B7842" s="60" t="s">
        <v>99</v>
      </c>
      <c r="C7842" s="60" t="str">
        <f>VLOOKUP(B7842,lookup!A:C,3,FALSE)</f>
        <v>Non Metropolitan Fire Authorities</v>
      </c>
      <c r="D7842" s="60" t="str">
        <f>VLOOKUP(B7842,lookup!A:D,4,FALSE)</f>
        <v>E31000030</v>
      </c>
      <c r="E7842" s="60" t="s">
        <v>178</v>
      </c>
      <c r="F7842" s="60" t="s">
        <v>158</v>
      </c>
      <c r="G7842" s="61">
        <v>0</v>
      </c>
      <c r="H7842" s="145"/>
      <c r="I7842" s="144">
        <v>0</v>
      </c>
      <c r="J7842" s="146">
        <f t="shared" si="99"/>
        <v>0</v>
      </c>
    </row>
    <row r="7843" spans="1:10" x14ac:dyDescent="0.3">
      <c r="A7843" s="60">
        <v>2013</v>
      </c>
      <c r="B7843" s="60" t="s">
        <v>99</v>
      </c>
      <c r="C7843" s="60" t="str">
        <f>VLOOKUP(B7843,lookup!A:C,3,FALSE)</f>
        <v>Non Metropolitan Fire Authorities</v>
      </c>
      <c r="D7843" s="60" t="str">
        <f>VLOOKUP(B7843,lookup!A:D,4,FALSE)</f>
        <v>E31000030</v>
      </c>
      <c r="E7843" s="60" t="s">
        <v>179</v>
      </c>
      <c r="F7843" s="60" t="s">
        <v>158</v>
      </c>
      <c r="G7843" s="61">
        <v>2</v>
      </c>
      <c r="H7843" s="145"/>
      <c r="I7843" s="144">
        <v>2</v>
      </c>
      <c r="J7843" s="146">
        <f t="shared" si="99"/>
        <v>0</v>
      </c>
    </row>
    <row r="7844" spans="1:10" x14ac:dyDescent="0.3">
      <c r="A7844" s="60">
        <v>2013</v>
      </c>
      <c r="B7844" s="60" t="s">
        <v>99</v>
      </c>
      <c r="C7844" s="60" t="str">
        <f>VLOOKUP(B7844,lookup!A:C,3,FALSE)</f>
        <v>Non Metropolitan Fire Authorities</v>
      </c>
      <c r="D7844" s="60" t="str">
        <f>VLOOKUP(B7844,lookup!A:D,4,FALSE)</f>
        <v>E31000030</v>
      </c>
      <c r="E7844" s="32" t="s">
        <v>1087</v>
      </c>
      <c r="F7844" s="60" t="s">
        <v>158</v>
      </c>
      <c r="G7844" s="61">
        <v>1</v>
      </c>
      <c r="H7844" s="145"/>
      <c r="I7844" s="144">
        <v>1</v>
      </c>
      <c r="J7844" s="146">
        <f t="shared" si="99"/>
        <v>0</v>
      </c>
    </row>
    <row r="7845" spans="1:10" x14ac:dyDescent="0.3">
      <c r="A7845" s="60">
        <v>2013</v>
      </c>
      <c r="B7845" s="60" t="s">
        <v>99</v>
      </c>
      <c r="C7845" s="60" t="str">
        <f>VLOOKUP(B7845,lookup!A:C,3,FALSE)</f>
        <v>Non Metropolitan Fire Authorities</v>
      </c>
      <c r="D7845" s="60" t="str">
        <f>VLOOKUP(B7845,lookup!A:D,4,FALSE)</f>
        <v>E31000030</v>
      </c>
      <c r="E7845" s="60" t="s">
        <v>176</v>
      </c>
      <c r="F7845" s="60" t="s">
        <v>158</v>
      </c>
      <c r="G7845" s="61">
        <v>10</v>
      </c>
      <c r="H7845" s="145"/>
      <c r="I7845" s="144">
        <v>10</v>
      </c>
      <c r="J7845" s="146">
        <f t="shared" si="99"/>
        <v>0</v>
      </c>
    </row>
    <row r="7846" spans="1:10" x14ac:dyDescent="0.3">
      <c r="A7846" s="60">
        <v>2013</v>
      </c>
      <c r="B7846" s="60" t="s">
        <v>99</v>
      </c>
      <c r="C7846" s="60" t="str">
        <f>VLOOKUP(B7846,lookup!A:C,3,FALSE)</f>
        <v>Non Metropolitan Fire Authorities</v>
      </c>
      <c r="D7846" s="60" t="str">
        <f>VLOOKUP(B7846,lookup!A:D,4,FALSE)</f>
        <v>E31000030</v>
      </c>
      <c r="E7846" s="60" t="s">
        <v>175</v>
      </c>
      <c r="F7846" s="60" t="s">
        <v>149</v>
      </c>
      <c r="G7846" s="61">
        <v>29</v>
      </c>
      <c r="H7846" s="145"/>
      <c r="I7846" s="144">
        <v>29</v>
      </c>
      <c r="J7846" s="146">
        <f t="shared" si="99"/>
        <v>0</v>
      </c>
    </row>
    <row r="7847" spans="1:10" x14ac:dyDescent="0.3">
      <c r="A7847" s="60">
        <v>2013</v>
      </c>
      <c r="B7847" s="60" t="s">
        <v>99</v>
      </c>
      <c r="C7847" s="60" t="str">
        <f>VLOOKUP(B7847,lookup!A:C,3,FALSE)</f>
        <v>Non Metropolitan Fire Authorities</v>
      </c>
      <c r="D7847" s="60" t="str">
        <f>VLOOKUP(B7847,lookup!A:D,4,FALSE)</f>
        <v>E31000030</v>
      </c>
      <c r="E7847" s="60" t="s">
        <v>177</v>
      </c>
      <c r="F7847" s="60" t="s">
        <v>149</v>
      </c>
      <c r="G7847" s="61">
        <v>0</v>
      </c>
      <c r="H7847" s="145"/>
      <c r="I7847" s="144">
        <v>0</v>
      </c>
      <c r="J7847" s="146">
        <f t="shared" si="99"/>
        <v>0</v>
      </c>
    </row>
    <row r="7848" spans="1:10" x14ac:dyDescent="0.3">
      <c r="A7848" s="60">
        <v>2013</v>
      </c>
      <c r="B7848" s="60" t="s">
        <v>99</v>
      </c>
      <c r="C7848" s="60" t="str">
        <f>VLOOKUP(B7848,lookup!A:C,3,FALSE)</f>
        <v>Non Metropolitan Fire Authorities</v>
      </c>
      <c r="D7848" s="60" t="str">
        <f>VLOOKUP(B7848,lookup!A:D,4,FALSE)</f>
        <v>E31000030</v>
      </c>
      <c r="E7848" s="60" t="s">
        <v>178</v>
      </c>
      <c r="F7848" s="60" t="s">
        <v>149</v>
      </c>
      <c r="G7848" s="61">
        <v>0</v>
      </c>
      <c r="H7848" s="145"/>
      <c r="I7848" s="144">
        <v>0</v>
      </c>
      <c r="J7848" s="146">
        <f t="shared" si="99"/>
        <v>0</v>
      </c>
    </row>
    <row r="7849" spans="1:10" x14ac:dyDescent="0.3">
      <c r="A7849" s="60">
        <v>2013</v>
      </c>
      <c r="B7849" s="60" t="s">
        <v>99</v>
      </c>
      <c r="C7849" s="60" t="str">
        <f>VLOOKUP(B7849,lookup!A:C,3,FALSE)</f>
        <v>Non Metropolitan Fire Authorities</v>
      </c>
      <c r="D7849" s="60" t="str">
        <f>VLOOKUP(B7849,lookup!A:D,4,FALSE)</f>
        <v>E31000030</v>
      </c>
      <c r="E7849" s="60" t="s">
        <v>179</v>
      </c>
      <c r="F7849" s="60" t="s">
        <v>149</v>
      </c>
      <c r="G7849" s="61">
        <v>0</v>
      </c>
      <c r="H7849" s="145"/>
      <c r="I7849" s="144">
        <v>0</v>
      </c>
      <c r="J7849" s="146">
        <f t="shared" si="99"/>
        <v>0</v>
      </c>
    </row>
    <row r="7850" spans="1:10" x14ac:dyDescent="0.3">
      <c r="A7850" s="60">
        <v>2013</v>
      </c>
      <c r="B7850" s="60" t="s">
        <v>99</v>
      </c>
      <c r="C7850" s="60" t="str">
        <f>VLOOKUP(B7850,lookup!A:C,3,FALSE)</f>
        <v>Non Metropolitan Fire Authorities</v>
      </c>
      <c r="D7850" s="60" t="str">
        <f>VLOOKUP(B7850,lookup!A:D,4,FALSE)</f>
        <v>E31000030</v>
      </c>
      <c r="E7850" s="32" t="s">
        <v>1087</v>
      </c>
      <c r="F7850" s="60" t="s">
        <v>149</v>
      </c>
      <c r="G7850" s="61">
        <v>1</v>
      </c>
      <c r="H7850" s="145"/>
      <c r="I7850" s="144">
        <v>1</v>
      </c>
      <c r="J7850" s="146">
        <f t="shared" si="99"/>
        <v>0</v>
      </c>
    </row>
    <row r="7851" spans="1:10" x14ac:dyDescent="0.3">
      <c r="A7851" s="60">
        <v>2013</v>
      </c>
      <c r="B7851" s="60" t="s">
        <v>99</v>
      </c>
      <c r="C7851" s="60" t="str">
        <f>VLOOKUP(B7851,lookup!A:C,3,FALSE)</f>
        <v>Non Metropolitan Fire Authorities</v>
      </c>
      <c r="D7851" s="60" t="str">
        <f>VLOOKUP(B7851,lookup!A:D,4,FALSE)</f>
        <v>E31000030</v>
      </c>
      <c r="E7851" s="60" t="s">
        <v>176</v>
      </c>
      <c r="F7851" s="60" t="s">
        <v>149</v>
      </c>
      <c r="G7851" s="61">
        <v>0</v>
      </c>
      <c r="H7851" s="145"/>
      <c r="I7851" s="144">
        <v>0</v>
      </c>
      <c r="J7851" s="146">
        <f t="shared" si="99"/>
        <v>0</v>
      </c>
    </row>
    <row r="7852" spans="1:10" x14ac:dyDescent="0.3">
      <c r="A7852" s="60">
        <v>2013</v>
      </c>
      <c r="B7852" s="60" t="s">
        <v>99</v>
      </c>
      <c r="C7852" s="60" t="str">
        <f>VLOOKUP(B7852,lookup!A:C,3,FALSE)</f>
        <v>Non Metropolitan Fire Authorities</v>
      </c>
      <c r="D7852" s="60" t="str">
        <f>VLOOKUP(B7852,lookup!A:D,4,FALSE)</f>
        <v>E31000030</v>
      </c>
      <c r="E7852" s="60" t="s">
        <v>175</v>
      </c>
      <c r="F7852" s="60" t="s">
        <v>150</v>
      </c>
      <c r="G7852" s="61">
        <v>133</v>
      </c>
      <c r="H7852" s="145"/>
      <c r="I7852" s="144">
        <v>133</v>
      </c>
      <c r="J7852" s="146">
        <f t="shared" si="99"/>
        <v>0</v>
      </c>
    </row>
    <row r="7853" spans="1:10" x14ac:dyDescent="0.3">
      <c r="A7853" s="60">
        <v>2013</v>
      </c>
      <c r="B7853" s="60" t="s">
        <v>99</v>
      </c>
      <c r="C7853" s="60" t="str">
        <f>VLOOKUP(B7853,lookup!A:C,3,FALSE)</f>
        <v>Non Metropolitan Fire Authorities</v>
      </c>
      <c r="D7853" s="60" t="str">
        <f>VLOOKUP(B7853,lookup!A:D,4,FALSE)</f>
        <v>E31000030</v>
      </c>
      <c r="E7853" s="60" t="s">
        <v>177</v>
      </c>
      <c r="F7853" s="60" t="s">
        <v>150</v>
      </c>
      <c r="G7853" s="61">
        <v>1</v>
      </c>
      <c r="H7853" s="145"/>
      <c r="I7853" s="144">
        <v>1</v>
      </c>
      <c r="J7853" s="146">
        <f t="shared" si="99"/>
        <v>0</v>
      </c>
    </row>
    <row r="7854" spans="1:10" x14ac:dyDescent="0.3">
      <c r="A7854" s="60">
        <v>2013</v>
      </c>
      <c r="B7854" s="60" t="s">
        <v>99</v>
      </c>
      <c r="C7854" s="60" t="str">
        <f>VLOOKUP(B7854,lookup!A:C,3,FALSE)</f>
        <v>Non Metropolitan Fire Authorities</v>
      </c>
      <c r="D7854" s="60" t="str">
        <f>VLOOKUP(B7854,lookup!A:D,4,FALSE)</f>
        <v>E31000030</v>
      </c>
      <c r="E7854" s="60" t="s">
        <v>178</v>
      </c>
      <c r="F7854" s="60" t="s">
        <v>150</v>
      </c>
      <c r="G7854" s="61">
        <v>3</v>
      </c>
      <c r="H7854" s="145"/>
      <c r="I7854" s="144">
        <v>3</v>
      </c>
      <c r="J7854" s="146">
        <f t="shared" si="99"/>
        <v>0</v>
      </c>
    </row>
    <row r="7855" spans="1:10" x14ac:dyDescent="0.3">
      <c r="A7855" s="60">
        <v>2013</v>
      </c>
      <c r="B7855" s="60" t="s">
        <v>99</v>
      </c>
      <c r="C7855" s="60" t="str">
        <f>VLOOKUP(B7855,lookup!A:C,3,FALSE)</f>
        <v>Non Metropolitan Fire Authorities</v>
      </c>
      <c r="D7855" s="60" t="str">
        <f>VLOOKUP(B7855,lookup!A:D,4,FALSE)</f>
        <v>E31000030</v>
      </c>
      <c r="E7855" s="60" t="s">
        <v>179</v>
      </c>
      <c r="F7855" s="60" t="s">
        <v>150</v>
      </c>
      <c r="G7855" s="61">
        <v>2</v>
      </c>
      <c r="H7855" s="145"/>
      <c r="I7855" s="144">
        <v>2</v>
      </c>
      <c r="J7855" s="146">
        <f t="shared" si="99"/>
        <v>0</v>
      </c>
    </row>
    <row r="7856" spans="1:10" x14ac:dyDescent="0.3">
      <c r="A7856" s="60">
        <v>2013</v>
      </c>
      <c r="B7856" s="60" t="s">
        <v>99</v>
      </c>
      <c r="C7856" s="60" t="str">
        <f>VLOOKUP(B7856,lookup!A:C,3,FALSE)</f>
        <v>Non Metropolitan Fire Authorities</v>
      </c>
      <c r="D7856" s="60" t="str">
        <f>VLOOKUP(B7856,lookup!A:D,4,FALSE)</f>
        <v>E31000030</v>
      </c>
      <c r="E7856" s="32" t="s">
        <v>1087</v>
      </c>
      <c r="F7856" s="60" t="s">
        <v>150</v>
      </c>
      <c r="G7856" s="61">
        <v>1</v>
      </c>
      <c r="H7856" s="145"/>
      <c r="I7856" s="144">
        <v>1</v>
      </c>
      <c r="J7856" s="146">
        <f t="shared" si="99"/>
        <v>0</v>
      </c>
    </row>
    <row r="7857" spans="1:10" x14ac:dyDescent="0.3">
      <c r="A7857" s="60">
        <v>2013</v>
      </c>
      <c r="B7857" s="60" t="s">
        <v>99</v>
      </c>
      <c r="C7857" s="60" t="str">
        <f>VLOOKUP(B7857,lookup!A:C,3,FALSE)</f>
        <v>Non Metropolitan Fire Authorities</v>
      </c>
      <c r="D7857" s="60" t="str">
        <f>VLOOKUP(B7857,lookup!A:D,4,FALSE)</f>
        <v>E31000030</v>
      </c>
      <c r="E7857" s="60" t="s">
        <v>176</v>
      </c>
      <c r="F7857" s="60" t="s">
        <v>150</v>
      </c>
      <c r="G7857" s="61">
        <v>12</v>
      </c>
      <c r="H7857" s="145"/>
      <c r="I7857" s="144">
        <v>12</v>
      </c>
      <c r="J7857" s="146">
        <f t="shared" si="99"/>
        <v>0</v>
      </c>
    </row>
    <row r="7858" spans="1:10" x14ac:dyDescent="0.3">
      <c r="A7858" s="60">
        <v>2013</v>
      </c>
      <c r="B7858" s="60" t="s">
        <v>102</v>
      </c>
      <c r="C7858" s="60" t="str">
        <f>VLOOKUP(B7858,lookup!A:C,3,FALSE)</f>
        <v>Non Metropolitan Fire Authorities</v>
      </c>
      <c r="D7858" s="60" t="str">
        <f>VLOOKUP(B7858,lookup!A:D,4,FALSE)</f>
        <v>E31000031</v>
      </c>
      <c r="E7858" s="60" t="s">
        <v>175</v>
      </c>
      <c r="F7858" s="60" t="s">
        <v>157</v>
      </c>
      <c r="G7858" s="61">
        <v>242</v>
      </c>
      <c r="H7858" s="145"/>
      <c r="I7858" s="144">
        <v>242</v>
      </c>
      <c r="J7858" s="146">
        <f t="shared" si="99"/>
        <v>0</v>
      </c>
    </row>
    <row r="7859" spans="1:10" x14ac:dyDescent="0.3">
      <c r="A7859" s="60">
        <v>2013</v>
      </c>
      <c r="B7859" s="60" t="s">
        <v>102</v>
      </c>
      <c r="C7859" s="60" t="str">
        <f>VLOOKUP(B7859,lookup!A:C,3,FALSE)</f>
        <v>Non Metropolitan Fire Authorities</v>
      </c>
      <c r="D7859" s="60" t="str">
        <f>VLOOKUP(B7859,lookup!A:D,4,FALSE)</f>
        <v>E31000031</v>
      </c>
      <c r="E7859" s="60" t="s">
        <v>177</v>
      </c>
      <c r="F7859" s="60" t="s">
        <v>157</v>
      </c>
      <c r="G7859" s="61">
        <v>1</v>
      </c>
      <c r="H7859" s="145"/>
      <c r="I7859" s="144">
        <v>1</v>
      </c>
      <c r="J7859" s="146">
        <f t="shared" si="99"/>
        <v>0</v>
      </c>
    </row>
    <row r="7860" spans="1:10" x14ac:dyDescent="0.3">
      <c r="A7860" s="60">
        <v>2013</v>
      </c>
      <c r="B7860" s="60" t="s">
        <v>102</v>
      </c>
      <c r="C7860" s="60" t="str">
        <f>VLOOKUP(B7860,lookup!A:C,3,FALSE)</f>
        <v>Non Metropolitan Fire Authorities</v>
      </c>
      <c r="D7860" s="60" t="str">
        <f>VLOOKUP(B7860,lookup!A:D,4,FALSE)</f>
        <v>E31000031</v>
      </c>
      <c r="E7860" s="60" t="s">
        <v>178</v>
      </c>
      <c r="F7860" s="60" t="s">
        <v>157</v>
      </c>
      <c r="G7860" s="61">
        <v>0</v>
      </c>
      <c r="H7860" s="145"/>
      <c r="I7860" s="144">
        <v>0</v>
      </c>
      <c r="J7860" s="146">
        <f t="shared" si="99"/>
        <v>0</v>
      </c>
    </row>
    <row r="7861" spans="1:10" x14ac:dyDescent="0.3">
      <c r="A7861" s="60">
        <v>2013</v>
      </c>
      <c r="B7861" s="60" t="s">
        <v>102</v>
      </c>
      <c r="C7861" s="60" t="str">
        <f>VLOOKUP(B7861,lookup!A:C,3,FALSE)</f>
        <v>Non Metropolitan Fire Authorities</v>
      </c>
      <c r="D7861" s="60" t="str">
        <f>VLOOKUP(B7861,lookup!A:D,4,FALSE)</f>
        <v>E31000031</v>
      </c>
      <c r="E7861" s="60" t="s">
        <v>179</v>
      </c>
      <c r="F7861" s="60" t="s">
        <v>157</v>
      </c>
      <c r="G7861" s="61">
        <v>1</v>
      </c>
      <c r="H7861" s="145"/>
      <c r="I7861" s="144">
        <v>1</v>
      </c>
      <c r="J7861" s="146">
        <f t="shared" si="99"/>
        <v>0</v>
      </c>
    </row>
    <row r="7862" spans="1:10" x14ac:dyDescent="0.3">
      <c r="A7862" s="60">
        <v>2013</v>
      </c>
      <c r="B7862" s="60" t="s">
        <v>102</v>
      </c>
      <c r="C7862" s="60" t="str">
        <f>VLOOKUP(B7862,lookup!A:C,3,FALSE)</f>
        <v>Non Metropolitan Fire Authorities</v>
      </c>
      <c r="D7862" s="60" t="str">
        <f>VLOOKUP(B7862,lookup!A:D,4,FALSE)</f>
        <v>E31000031</v>
      </c>
      <c r="E7862" s="32" t="s">
        <v>1087</v>
      </c>
      <c r="F7862" s="60" t="s">
        <v>157</v>
      </c>
      <c r="G7862" s="61">
        <v>0</v>
      </c>
      <c r="H7862" s="145"/>
      <c r="I7862" s="144">
        <v>0</v>
      </c>
      <c r="J7862" s="146">
        <f t="shared" si="99"/>
        <v>0</v>
      </c>
    </row>
    <row r="7863" spans="1:10" x14ac:dyDescent="0.3">
      <c r="A7863" s="60">
        <v>2013</v>
      </c>
      <c r="B7863" s="60" t="s">
        <v>102</v>
      </c>
      <c r="C7863" s="60" t="str">
        <f>VLOOKUP(B7863,lookup!A:C,3,FALSE)</f>
        <v>Non Metropolitan Fire Authorities</v>
      </c>
      <c r="D7863" s="60" t="str">
        <f>VLOOKUP(B7863,lookup!A:D,4,FALSE)</f>
        <v>E31000031</v>
      </c>
      <c r="E7863" s="60" t="s">
        <v>176</v>
      </c>
      <c r="F7863" s="60" t="s">
        <v>157</v>
      </c>
      <c r="G7863" s="61">
        <v>3</v>
      </c>
      <c r="H7863" s="145"/>
      <c r="I7863" s="144">
        <v>3</v>
      </c>
      <c r="J7863" s="146">
        <f t="shared" si="99"/>
        <v>0</v>
      </c>
    </row>
    <row r="7864" spans="1:10" x14ac:dyDescent="0.3">
      <c r="A7864" s="60">
        <v>2013</v>
      </c>
      <c r="B7864" s="60" t="s">
        <v>102</v>
      </c>
      <c r="C7864" s="60" t="str">
        <f>VLOOKUP(B7864,lookup!A:C,3,FALSE)</f>
        <v>Non Metropolitan Fire Authorities</v>
      </c>
      <c r="D7864" s="60" t="str">
        <f>VLOOKUP(B7864,lookup!A:D,4,FALSE)</f>
        <v>E31000031</v>
      </c>
      <c r="E7864" s="60" t="s">
        <v>175</v>
      </c>
      <c r="F7864" s="60" t="s">
        <v>158</v>
      </c>
      <c r="G7864" s="61">
        <v>335</v>
      </c>
      <c r="H7864" s="145"/>
      <c r="I7864" s="144">
        <v>335</v>
      </c>
      <c r="J7864" s="146">
        <f t="shared" si="99"/>
        <v>0</v>
      </c>
    </row>
    <row r="7865" spans="1:10" x14ac:dyDescent="0.3">
      <c r="A7865" s="60">
        <v>2013</v>
      </c>
      <c r="B7865" s="60" t="s">
        <v>102</v>
      </c>
      <c r="C7865" s="60" t="str">
        <f>VLOOKUP(B7865,lookup!A:C,3,FALSE)</f>
        <v>Non Metropolitan Fire Authorities</v>
      </c>
      <c r="D7865" s="60" t="str">
        <f>VLOOKUP(B7865,lookup!A:D,4,FALSE)</f>
        <v>E31000031</v>
      </c>
      <c r="E7865" s="60" t="s">
        <v>177</v>
      </c>
      <c r="F7865" s="60" t="s">
        <v>158</v>
      </c>
      <c r="G7865" s="61">
        <v>0</v>
      </c>
      <c r="H7865" s="145"/>
      <c r="I7865" s="144">
        <v>0</v>
      </c>
      <c r="J7865" s="146">
        <f t="shared" si="99"/>
        <v>0</v>
      </c>
    </row>
    <row r="7866" spans="1:10" x14ac:dyDescent="0.3">
      <c r="A7866" s="60">
        <v>2013</v>
      </c>
      <c r="B7866" s="60" t="s">
        <v>102</v>
      </c>
      <c r="C7866" s="60" t="str">
        <f>VLOOKUP(B7866,lookup!A:C,3,FALSE)</f>
        <v>Non Metropolitan Fire Authorities</v>
      </c>
      <c r="D7866" s="60" t="str">
        <f>VLOOKUP(B7866,lookup!A:D,4,FALSE)</f>
        <v>E31000031</v>
      </c>
      <c r="E7866" s="60" t="s">
        <v>178</v>
      </c>
      <c r="F7866" s="60" t="s">
        <v>158</v>
      </c>
      <c r="G7866" s="61">
        <v>2</v>
      </c>
      <c r="H7866" s="145"/>
      <c r="I7866" s="144">
        <v>2</v>
      </c>
      <c r="J7866" s="146">
        <f t="shared" si="99"/>
        <v>0</v>
      </c>
    </row>
    <row r="7867" spans="1:10" x14ac:dyDescent="0.3">
      <c r="A7867" s="60">
        <v>2013</v>
      </c>
      <c r="B7867" s="60" t="s">
        <v>102</v>
      </c>
      <c r="C7867" s="60" t="str">
        <f>VLOOKUP(B7867,lookup!A:C,3,FALSE)</f>
        <v>Non Metropolitan Fire Authorities</v>
      </c>
      <c r="D7867" s="60" t="str">
        <f>VLOOKUP(B7867,lookup!A:D,4,FALSE)</f>
        <v>E31000031</v>
      </c>
      <c r="E7867" s="60" t="s">
        <v>179</v>
      </c>
      <c r="F7867" s="60" t="s">
        <v>158</v>
      </c>
      <c r="G7867" s="61">
        <v>1</v>
      </c>
      <c r="H7867" s="145"/>
      <c r="I7867" s="144">
        <v>1</v>
      </c>
      <c r="J7867" s="146">
        <f t="shared" si="99"/>
        <v>0</v>
      </c>
    </row>
    <row r="7868" spans="1:10" x14ac:dyDescent="0.3">
      <c r="A7868" s="60">
        <v>2013</v>
      </c>
      <c r="B7868" s="60" t="s">
        <v>102</v>
      </c>
      <c r="C7868" s="60" t="str">
        <f>VLOOKUP(B7868,lookup!A:C,3,FALSE)</f>
        <v>Non Metropolitan Fire Authorities</v>
      </c>
      <c r="D7868" s="60" t="str">
        <f>VLOOKUP(B7868,lookup!A:D,4,FALSE)</f>
        <v>E31000031</v>
      </c>
      <c r="E7868" s="32" t="s">
        <v>1087</v>
      </c>
      <c r="F7868" s="60" t="s">
        <v>158</v>
      </c>
      <c r="G7868" s="61">
        <v>1</v>
      </c>
      <c r="H7868" s="145"/>
      <c r="I7868" s="144">
        <v>1</v>
      </c>
      <c r="J7868" s="146">
        <f t="shared" si="99"/>
        <v>0</v>
      </c>
    </row>
    <row r="7869" spans="1:10" x14ac:dyDescent="0.3">
      <c r="A7869" s="60">
        <v>2013</v>
      </c>
      <c r="B7869" s="60" t="s">
        <v>102</v>
      </c>
      <c r="C7869" s="60" t="str">
        <f>VLOOKUP(B7869,lookup!A:C,3,FALSE)</f>
        <v>Non Metropolitan Fire Authorities</v>
      </c>
      <c r="D7869" s="60" t="str">
        <f>VLOOKUP(B7869,lookup!A:D,4,FALSE)</f>
        <v>E31000031</v>
      </c>
      <c r="E7869" s="60" t="s">
        <v>176</v>
      </c>
      <c r="F7869" s="60" t="s">
        <v>158</v>
      </c>
      <c r="G7869" s="61">
        <v>13</v>
      </c>
      <c r="H7869" s="145"/>
      <c r="I7869" s="144">
        <v>13</v>
      </c>
      <c r="J7869" s="146">
        <f t="shared" si="99"/>
        <v>0</v>
      </c>
    </row>
    <row r="7870" spans="1:10" x14ac:dyDescent="0.3">
      <c r="A7870" s="60">
        <v>2013</v>
      </c>
      <c r="B7870" s="60" t="s">
        <v>102</v>
      </c>
      <c r="C7870" s="60" t="str">
        <f>VLOOKUP(B7870,lookup!A:C,3,FALSE)</f>
        <v>Non Metropolitan Fire Authorities</v>
      </c>
      <c r="D7870" s="60" t="str">
        <f>VLOOKUP(B7870,lookup!A:D,4,FALSE)</f>
        <v>E31000031</v>
      </c>
      <c r="E7870" s="60" t="s">
        <v>175</v>
      </c>
      <c r="F7870" s="60" t="s">
        <v>149</v>
      </c>
      <c r="G7870" s="61">
        <v>22</v>
      </c>
      <c r="H7870" s="145"/>
      <c r="I7870" s="144">
        <v>22</v>
      </c>
      <c r="J7870" s="146">
        <f t="shared" si="99"/>
        <v>0</v>
      </c>
    </row>
    <row r="7871" spans="1:10" x14ac:dyDescent="0.3">
      <c r="A7871" s="60">
        <v>2013</v>
      </c>
      <c r="B7871" s="60" t="s">
        <v>102</v>
      </c>
      <c r="C7871" s="60" t="str">
        <f>VLOOKUP(B7871,lookup!A:C,3,FALSE)</f>
        <v>Non Metropolitan Fire Authorities</v>
      </c>
      <c r="D7871" s="60" t="str">
        <f>VLOOKUP(B7871,lookup!A:D,4,FALSE)</f>
        <v>E31000031</v>
      </c>
      <c r="E7871" s="60" t="s">
        <v>177</v>
      </c>
      <c r="F7871" s="60" t="s">
        <v>149</v>
      </c>
      <c r="G7871" s="61">
        <v>1</v>
      </c>
      <c r="H7871" s="145"/>
      <c r="I7871" s="144">
        <v>1</v>
      </c>
      <c r="J7871" s="146">
        <f t="shared" si="99"/>
        <v>0</v>
      </c>
    </row>
    <row r="7872" spans="1:10" x14ac:dyDescent="0.3">
      <c r="A7872" s="60">
        <v>2013</v>
      </c>
      <c r="B7872" s="60" t="s">
        <v>102</v>
      </c>
      <c r="C7872" s="60" t="str">
        <f>VLOOKUP(B7872,lookup!A:C,3,FALSE)</f>
        <v>Non Metropolitan Fire Authorities</v>
      </c>
      <c r="D7872" s="60" t="str">
        <f>VLOOKUP(B7872,lookup!A:D,4,FALSE)</f>
        <v>E31000031</v>
      </c>
      <c r="E7872" s="60" t="s">
        <v>178</v>
      </c>
      <c r="F7872" s="60" t="s">
        <v>149</v>
      </c>
      <c r="G7872" s="61">
        <v>0</v>
      </c>
      <c r="H7872" s="145"/>
      <c r="I7872" s="144">
        <v>0</v>
      </c>
      <c r="J7872" s="146">
        <f t="shared" si="99"/>
        <v>0</v>
      </c>
    </row>
    <row r="7873" spans="1:10" x14ac:dyDescent="0.3">
      <c r="A7873" s="60">
        <v>2013</v>
      </c>
      <c r="B7873" s="60" t="s">
        <v>102</v>
      </c>
      <c r="C7873" s="60" t="str">
        <f>VLOOKUP(B7873,lookup!A:C,3,FALSE)</f>
        <v>Non Metropolitan Fire Authorities</v>
      </c>
      <c r="D7873" s="60" t="str">
        <f>VLOOKUP(B7873,lookup!A:D,4,FALSE)</f>
        <v>E31000031</v>
      </c>
      <c r="E7873" s="60" t="s">
        <v>179</v>
      </c>
      <c r="F7873" s="60" t="s">
        <v>149</v>
      </c>
      <c r="G7873" s="61">
        <v>0</v>
      </c>
      <c r="H7873" s="145"/>
      <c r="I7873" s="144">
        <v>0</v>
      </c>
      <c r="J7873" s="146">
        <f t="shared" si="99"/>
        <v>0</v>
      </c>
    </row>
    <row r="7874" spans="1:10" x14ac:dyDescent="0.3">
      <c r="A7874" s="60">
        <v>2013</v>
      </c>
      <c r="B7874" s="60" t="s">
        <v>102</v>
      </c>
      <c r="C7874" s="60" t="str">
        <f>VLOOKUP(B7874,lookup!A:C,3,FALSE)</f>
        <v>Non Metropolitan Fire Authorities</v>
      </c>
      <c r="D7874" s="60" t="str">
        <f>VLOOKUP(B7874,lookup!A:D,4,FALSE)</f>
        <v>E31000031</v>
      </c>
      <c r="E7874" s="32" t="s">
        <v>1087</v>
      </c>
      <c r="F7874" s="60" t="s">
        <v>149</v>
      </c>
      <c r="G7874" s="61">
        <v>0</v>
      </c>
      <c r="H7874" s="145"/>
      <c r="I7874" s="144">
        <v>0</v>
      </c>
      <c r="J7874" s="146">
        <f t="shared" si="99"/>
        <v>0</v>
      </c>
    </row>
    <row r="7875" spans="1:10" x14ac:dyDescent="0.3">
      <c r="A7875" s="60">
        <v>2013</v>
      </c>
      <c r="B7875" s="60" t="s">
        <v>102</v>
      </c>
      <c r="C7875" s="60" t="str">
        <f>VLOOKUP(B7875,lookup!A:C,3,FALSE)</f>
        <v>Non Metropolitan Fire Authorities</v>
      </c>
      <c r="D7875" s="60" t="str">
        <f>VLOOKUP(B7875,lookup!A:D,4,FALSE)</f>
        <v>E31000031</v>
      </c>
      <c r="E7875" s="60" t="s">
        <v>176</v>
      </c>
      <c r="F7875" s="60" t="s">
        <v>149</v>
      </c>
      <c r="G7875" s="61">
        <v>2</v>
      </c>
      <c r="H7875" s="145"/>
      <c r="I7875" s="144">
        <v>2</v>
      </c>
      <c r="J7875" s="146">
        <f t="shared" ref="J7875:J7938" si="100">G7875-I7875</f>
        <v>0</v>
      </c>
    </row>
    <row r="7876" spans="1:10" x14ac:dyDescent="0.3">
      <c r="A7876" s="60">
        <v>2013</v>
      </c>
      <c r="B7876" s="60" t="s">
        <v>102</v>
      </c>
      <c r="C7876" s="60" t="str">
        <f>VLOOKUP(B7876,lookup!A:C,3,FALSE)</f>
        <v>Non Metropolitan Fire Authorities</v>
      </c>
      <c r="D7876" s="60" t="str">
        <f>VLOOKUP(B7876,lookup!A:D,4,FALSE)</f>
        <v>E31000031</v>
      </c>
      <c r="E7876" s="60" t="s">
        <v>175</v>
      </c>
      <c r="F7876" s="60" t="s">
        <v>150</v>
      </c>
      <c r="G7876" s="61">
        <v>67</v>
      </c>
      <c r="H7876" s="145"/>
      <c r="I7876" s="144">
        <v>67</v>
      </c>
      <c r="J7876" s="146">
        <f t="shared" si="100"/>
        <v>0</v>
      </c>
    </row>
    <row r="7877" spans="1:10" x14ac:dyDescent="0.3">
      <c r="A7877" s="60">
        <v>2013</v>
      </c>
      <c r="B7877" s="60" t="s">
        <v>102</v>
      </c>
      <c r="C7877" s="60" t="str">
        <f>VLOOKUP(B7877,lookup!A:C,3,FALSE)</f>
        <v>Non Metropolitan Fire Authorities</v>
      </c>
      <c r="D7877" s="60" t="str">
        <f>VLOOKUP(B7877,lookup!A:D,4,FALSE)</f>
        <v>E31000031</v>
      </c>
      <c r="E7877" s="60" t="s">
        <v>177</v>
      </c>
      <c r="F7877" s="60" t="s">
        <v>150</v>
      </c>
      <c r="G7877" s="61">
        <v>1</v>
      </c>
      <c r="H7877" s="145"/>
      <c r="I7877" s="144">
        <v>1</v>
      </c>
      <c r="J7877" s="146">
        <f t="shared" si="100"/>
        <v>0</v>
      </c>
    </row>
    <row r="7878" spans="1:10" x14ac:dyDescent="0.3">
      <c r="A7878" s="60">
        <v>2013</v>
      </c>
      <c r="B7878" s="60" t="s">
        <v>102</v>
      </c>
      <c r="C7878" s="60" t="str">
        <f>VLOOKUP(B7878,lookup!A:C,3,FALSE)</f>
        <v>Non Metropolitan Fire Authorities</v>
      </c>
      <c r="D7878" s="60" t="str">
        <f>VLOOKUP(B7878,lookup!A:D,4,FALSE)</f>
        <v>E31000031</v>
      </c>
      <c r="E7878" s="60" t="s">
        <v>178</v>
      </c>
      <c r="F7878" s="60" t="s">
        <v>150</v>
      </c>
      <c r="G7878" s="61">
        <v>1</v>
      </c>
      <c r="H7878" s="145"/>
      <c r="I7878" s="144">
        <v>1</v>
      </c>
      <c r="J7878" s="146">
        <f t="shared" si="100"/>
        <v>0</v>
      </c>
    </row>
    <row r="7879" spans="1:10" x14ac:dyDescent="0.3">
      <c r="A7879" s="60">
        <v>2013</v>
      </c>
      <c r="B7879" s="60" t="s">
        <v>102</v>
      </c>
      <c r="C7879" s="60" t="str">
        <f>VLOOKUP(B7879,lookup!A:C,3,FALSE)</f>
        <v>Non Metropolitan Fire Authorities</v>
      </c>
      <c r="D7879" s="60" t="str">
        <f>VLOOKUP(B7879,lookup!A:D,4,FALSE)</f>
        <v>E31000031</v>
      </c>
      <c r="E7879" s="60" t="s">
        <v>179</v>
      </c>
      <c r="F7879" s="60" t="s">
        <v>150</v>
      </c>
      <c r="G7879" s="61">
        <v>0</v>
      </c>
      <c r="H7879" s="145"/>
      <c r="I7879" s="144">
        <v>0</v>
      </c>
      <c r="J7879" s="146">
        <f t="shared" si="100"/>
        <v>0</v>
      </c>
    </row>
    <row r="7880" spans="1:10" x14ac:dyDescent="0.3">
      <c r="A7880" s="60">
        <v>2013</v>
      </c>
      <c r="B7880" s="60" t="s">
        <v>102</v>
      </c>
      <c r="C7880" s="60" t="str">
        <f>VLOOKUP(B7880,lookup!A:C,3,FALSE)</f>
        <v>Non Metropolitan Fire Authorities</v>
      </c>
      <c r="D7880" s="60" t="str">
        <f>VLOOKUP(B7880,lookup!A:D,4,FALSE)</f>
        <v>E31000031</v>
      </c>
      <c r="E7880" s="32" t="s">
        <v>1087</v>
      </c>
      <c r="F7880" s="60" t="s">
        <v>150</v>
      </c>
      <c r="G7880" s="61">
        <v>0</v>
      </c>
      <c r="H7880" s="145"/>
      <c r="I7880" s="144">
        <v>0</v>
      </c>
      <c r="J7880" s="146">
        <f t="shared" si="100"/>
        <v>0</v>
      </c>
    </row>
    <row r="7881" spans="1:10" x14ac:dyDescent="0.3">
      <c r="A7881" s="60">
        <v>2013</v>
      </c>
      <c r="B7881" s="60" t="s">
        <v>102</v>
      </c>
      <c r="C7881" s="60" t="str">
        <f>VLOOKUP(B7881,lookup!A:C,3,FALSE)</f>
        <v>Non Metropolitan Fire Authorities</v>
      </c>
      <c r="D7881" s="60" t="str">
        <f>VLOOKUP(B7881,lookup!A:D,4,FALSE)</f>
        <v>E31000031</v>
      </c>
      <c r="E7881" s="60" t="s">
        <v>176</v>
      </c>
      <c r="F7881" s="60" t="s">
        <v>150</v>
      </c>
      <c r="G7881" s="61">
        <v>5</v>
      </c>
      <c r="H7881" s="145"/>
      <c r="I7881" s="144">
        <v>5</v>
      </c>
      <c r="J7881" s="146">
        <f t="shared" si="100"/>
        <v>0</v>
      </c>
    </row>
    <row r="7882" spans="1:10" x14ac:dyDescent="0.3">
      <c r="A7882" s="60">
        <v>2013</v>
      </c>
      <c r="B7882" s="60" t="s">
        <v>105</v>
      </c>
      <c r="C7882" s="60" t="str">
        <f>VLOOKUP(B7882,lookup!A:C,3,FALSE)</f>
        <v>Non Metropolitan Fire Authorities</v>
      </c>
      <c r="D7882" s="60" t="str">
        <f>VLOOKUP(B7882,lookup!A:D,4,FALSE)</f>
        <v>E31000032</v>
      </c>
      <c r="E7882" s="60" t="s">
        <v>175</v>
      </c>
      <c r="F7882" s="60" t="s">
        <v>157</v>
      </c>
      <c r="G7882" s="61">
        <v>148</v>
      </c>
      <c r="H7882" s="145"/>
      <c r="I7882" s="144">
        <v>148</v>
      </c>
      <c r="J7882" s="146">
        <f t="shared" si="100"/>
        <v>0</v>
      </c>
    </row>
    <row r="7883" spans="1:10" x14ac:dyDescent="0.3">
      <c r="A7883" s="60">
        <v>2013</v>
      </c>
      <c r="B7883" s="60" t="s">
        <v>105</v>
      </c>
      <c r="C7883" s="60" t="str">
        <f>VLOOKUP(B7883,lookup!A:C,3,FALSE)</f>
        <v>Non Metropolitan Fire Authorities</v>
      </c>
      <c r="D7883" s="60" t="str">
        <f>VLOOKUP(B7883,lookup!A:D,4,FALSE)</f>
        <v>E31000032</v>
      </c>
      <c r="E7883" s="60" t="s">
        <v>177</v>
      </c>
      <c r="F7883" s="60" t="s">
        <v>157</v>
      </c>
      <c r="G7883" s="61">
        <v>1</v>
      </c>
      <c r="H7883" s="145"/>
      <c r="I7883" s="144">
        <v>1</v>
      </c>
      <c r="J7883" s="146">
        <f t="shared" si="100"/>
        <v>0</v>
      </c>
    </row>
    <row r="7884" spans="1:10" x14ac:dyDescent="0.3">
      <c r="A7884" s="60">
        <v>2013</v>
      </c>
      <c r="B7884" s="60" t="s">
        <v>105</v>
      </c>
      <c r="C7884" s="60" t="str">
        <f>VLOOKUP(B7884,lookup!A:C,3,FALSE)</f>
        <v>Non Metropolitan Fire Authorities</v>
      </c>
      <c r="D7884" s="60" t="str">
        <f>VLOOKUP(B7884,lookup!A:D,4,FALSE)</f>
        <v>E31000032</v>
      </c>
      <c r="E7884" s="60" t="s">
        <v>178</v>
      </c>
      <c r="F7884" s="60" t="s">
        <v>157</v>
      </c>
      <c r="G7884" s="61">
        <v>1</v>
      </c>
      <c r="H7884" s="145"/>
      <c r="I7884" s="144">
        <v>1</v>
      </c>
      <c r="J7884" s="146">
        <f t="shared" si="100"/>
        <v>0</v>
      </c>
    </row>
    <row r="7885" spans="1:10" x14ac:dyDescent="0.3">
      <c r="A7885" s="60">
        <v>2013</v>
      </c>
      <c r="B7885" s="60" t="s">
        <v>105</v>
      </c>
      <c r="C7885" s="60" t="str">
        <f>VLOOKUP(B7885,lookup!A:C,3,FALSE)</f>
        <v>Non Metropolitan Fire Authorities</v>
      </c>
      <c r="D7885" s="60" t="str">
        <f>VLOOKUP(B7885,lookup!A:D,4,FALSE)</f>
        <v>E31000032</v>
      </c>
      <c r="E7885" s="60" t="s">
        <v>179</v>
      </c>
      <c r="F7885" s="60" t="s">
        <v>157</v>
      </c>
      <c r="G7885" s="61">
        <v>2</v>
      </c>
      <c r="H7885" s="145"/>
      <c r="I7885" s="144">
        <v>2</v>
      </c>
      <c r="J7885" s="146">
        <f t="shared" si="100"/>
        <v>0</v>
      </c>
    </row>
    <row r="7886" spans="1:10" x14ac:dyDescent="0.3">
      <c r="A7886" s="60">
        <v>2013</v>
      </c>
      <c r="B7886" s="60" t="s">
        <v>105</v>
      </c>
      <c r="C7886" s="60" t="str">
        <f>VLOOKUP(B7886,lookup!A:C,3,FALSE)</f>
        <v>Non Metropolitan Fire Authorities</v>
      </c>
      <c r="D7886" s="60" t="str">
        <f>VLOOKUP(B7886,lookup!A:D,4,FALSE)</f>
        <v>E31000032</v>
      </c>
      <c r="E7886" s="32" t="s">
        <v>1087</v>
      </c>
      <c r="F7886" s="60" t="s">
        <v>157</v>
      </c>
      <c r="G7886" s="61">
        <v>0</v>
      </c>
      <c r="H7886" s="145"/>
      <c r="I7886" s="144">
        <v>0</v>
      </c>
      <c r="J7886" s="146">
        <f t="shared" si="100"/>
        <v>0</v>
      </c>
    </row>
    <row r="7887" spans="1:10" x14ac:dyDescent="0.3">
      <c r="A7887" s="60">
        <v>2013</v>
      </c>
      <c r="B7887" s="60" t="s">
        <v>105</v>
      </c>
      <c r="C7887" s="60" t="str">
        <f>VLOOKUP(B7887,lookup!A:C,3,FALSE)</f>
        <v>Non Metropolitan Fire Authorities</v>
      </c>
      <c r="D7887" s="60" t="str">
        <f>VLOOKUP(B7887,lookup!A:D,4,FALSE)</f>
        <v>E31000032</v>
      </c>
      <c r="E7887" s="60" t="s">
        <v>176</v>
      </c>
      <c r="F7887" s="60" t="s">
        <v>157</v>
      </c>
      <c r="G7887" s="61">
        <v>37</v>
      </c>
      <c r="H7887" s="145"/>
      <c r="I7887" s="144">
        <v>37</v>
      </c>
      <c r="J7887" s="146">
        <f t="shared" si="100"/>
        <v>0</v>
      </c>
    </row>
    <row r="7888" spans="1:10" x14ac:dyDescent="0.3">
      <c r="A7888" s="60">
        <v>2013</v>
      </c>
      <c r="B7888" s="60" t="s">
        <v>105</v>
      </c>
      <c r="C7888" s="60" t="str">
        <f>VLOOKUP(B7888,lookup!A:C,3,FALSE)</f>
        <v>Non Metropolitan Fire Authorities</v>
      </c>
      <c r="D7888" s="60" t="str">
        <f>VLOOKUP(B7888,lookup!A:D,4,FALSE)</f>
        <v>E31000032</v>
      </c>
      <c r="E7888" s="60" t="s">
        <v>175</v>
      </c>
      <c r="F7888" s="60" t="s">
        <v>158</v>
      </c>
      <c r="G7888" s="61">
        <v>220</v>
      </c>
      <c r="H7888" s="145"/>
      <c r="I7888" s="144">
        <v>220</v>
      </c>
      <c r="J7888" s="146">
        <f t="shared" si="100"/>
        <v>0</v>
      </c>
    </row>
    <row r="7889" spans="1:10" x14ac:dyDescent="0.3">
      <c r="A7889" s="60">
        <v>2013</v>
      </c>
      <c r="B7889" s="60" t="s">
        <v>105</v>
      </c>
      <c r="C7889" s="60" t="str">
        <f>VLOOKUP(B7889,lookup!A:C,3,FALSE)</f>
        <v>Non Metropolitan Fire Authorities</v>
      </c>
      <c r="D7889" s="60" t="str">
        <f>VLOOKUP(B7889,lookup!A:D,4,FALSE)</f>
        <v>E31000032</v>
      </c>
      <c r="E7889" s="60" t="s">
        <v>177</v>
      </c>
      <c r="F7889" s="60" t="s">
        <v>158</v>
      </c>
      <c r="G7889" s="61">
        <v>0</v>
      </c>
      <c r="H7889" s="145"/>
      <c r="I7889" s="144">
        <v>0</v>
      </c>
      <c r="J7889" s="146">
        <f t="shared" si="100"/>
        <v>0</v>
      </c>
    </row>
    <row r="7890" spans="1:10" x14ac:dyDescent="0.3">
      <c r="A7890" s="60">
        <v>2013</v>
      </c>
      <c r="B7890" s="60" t="s">
        <v>105</v>
      </c>
      <c r="C7890" s="60" t="str">
        <f>VLOOKUP(B7890,lookup!A:C,3,FALSE)</f>
        <v>Non Metropolitan Fire Authorities</v>
      </c>
      <c r="D7890" s="60" t="str">
        <f>VLOOKUP(B7890,lookup!A:D,4,FALSE)</f>
        <v>E31000032</v>
      </c>
      <c r="E7890" s="60" t="s">
        <v>178</v>
      </c>
      <c r="F7890" s="60" t="s">
        <v>158</v>
      </c>
      <c r="G7890" s="61">
        <v>0</v>
      </c>
      <c r="H7890" s="145"/>
      <c r="I7890" s="144">
        <v>0</v>
      </c>
      <c r="J7890" s="146">
        <f t="shared" si="100"/>
        <v>0</v>
      </c>
    </row>
    <row r="7891" spans="1:10" x14ac:dyDescent="0.3">
      <c r="A7891" s="60">
        <v>2013</v>
      </c>
      <c r="B7891" s="60" t="s">
        <v>105</v>
      </c>
      <c r="C7891" s="60" t="str">
        <f>VLOOKUP(B7891,lookup!A:C,3,FALSE)</f>
        <v>Non Metropolitan Fire Authorities</v>
      </c>
      <c r="D7891" s="60" t="str">
        <f>VLOOKUP(B7891,lookup!A:D,4,FALSE)</f>
        <v>E31000032</v>
      </c>
      <c r="E7891" s="60" t="s">
        <v>179</v>
      </c>
      <c r="F7891" s="60" t="s">
        <v>158</v>
      </c>
      <c r="G7891" s="61">
        <v>0</v>
      </c>
      <c r="H7891" s="145"/>
      <c r="I7891" s="144">
        <v>0</v>
      </c>
      <c r="J7891" s="146">
        <f t="shared" si="100"/>
        <v>0</v>
      </c>
    </row>
    <row r="7892" spans="1:10" x14ac:dyDescent="0.3">
      <c r="A7892" s="60">
        <v>2013</v>
      </c>
      <c r="B7892" s="60" t="s">
        <v>105</v>
      </c>
      <c r="C7892" s="60" t="str">
        <f>VLOOKUP(B7892,lookup!A:C,3,FALSE)</f>
        <v>Non Metropolitan Fire Authorities</v>
      </c>
      <c r="D7892" s="60" t="str">
        <f>VLOOKUP(B7892,lookup!A:D,4,FALSE)</f>
        <v>E31000032</v>
      </c>
      <c r="E7892" s="32" t="s">
        <v>1087</v>
      </c>
      <c r="F7892" s="60" t="s">
        <v>158</v>
      </c>
      <c r="G7892" s="61">
        <v>0</v>
      </c>
      <c r="H7892" s="145"/>
      <c r="I7892" s="144">
        <v>0</v>
      </c>
      <c r="J7892" s="146">
        <f t="shared" si="100"/>
        <v>0</v>
      </c>
    </row>
    <row r="7893" spans="1:10" x14ac:dyDescent="0.3">
      <c r="A7893" s="60">
        <v>2013</v>
      </c>
      <c r="B7893" s="60" t="s">
        <v>105</v>
      </c>
      <c r="C7893" s="60" t="str">
        <f>VLOOKUP(B7893,lookup!A:C,3,FALSE)</f>
        <v>Non Metropolitan Fire Authorities</v>
      </c>
      <c r="D7893" s="60" t="str">
        <f>VLOOKUP(B7893,lookup!A:D,4,FALSE)</f>
        <v>E31000032</v>
      </c>
      <c r="E7893" s="60" t="s">
        <v>176</v>
      </c>
      <c r="F7893" s="60" t="s">
        <v>158</v>
      </c>
      <c r="G7893" s="61">
        <v>103</v>
      </c>
      <c r="H7893" s="145"/>
      <c r="I7893" s="144">
        <v>103</v>
      </c>
      <c r="J7893" s="146">
        <f t="shared" si="100"/>
        <v>0</v>
      </c>
    </row>
    <row r="7894" spans="1:10" x14ac:dyDescent="0.3">
      <c r="A7894" s="60">
        <v>2013</v>
      </c>
      <c r="B7894" s="60" t="s">
        <v>105</v>
      </c>
      <c r="C7894" s="60" t="str">
        <f>VLOOKUP(B7894,lookup!A:C,3,FALSE)</f>
        <v>Non Metropolitan Fire Authorities</v>
      </c>
      <c r="D7894" s="60" t="str">
        <f>VLOOKUP(B7894,lookup!A:D,4,FALSE)</f>
        <v>E31000032</v>
      </c>
      <c r="E7894" s="60" t="s">
        <v>175</v>
      </c>
      <c r="F7894" s="60" t="s">
        <v>149</v>
      </c>
      <c r="G7894" s="61">
        <v>15</v>
      </c>
      <c r="H7894" s="145"/>
      <c r="I7894" s="144">
        <v>15</v>
      </c>
      <c r="J7894" s="146">
        <f t="shared" si="100"/>
        <v>0</v>
      </c>
    </row>
    <row r="7895" spans="1:10" x14ac:dyDescent="0.3">
      <c r="A7895" s="60">
        <v>2013</v>
      </c>
      <c r="B7895" s="60" t="s">
        <v>105</v>
      </c>
      <c r="C7895" s="60" t="str">
        <f>VLOOKUP(B7895,lookup!A:C,3,FALSE)</f>
        <v>Non Metropolitan Fire Authorities</v>
      </c>
      <c r="D7895" s="60" t="str">
        <f>VLOOKUP(B7895,lookup!A:D,4,FALSE)</f>
        <v>E31000032</v>
      </c>
      <c r="E7895" s="60" t="s">
        <v>177</v>
      </c>
      <c r="F7895" s="60" t="s">
        <v>149</v>
      </c>
      <c r="G7895" s="61">
        <v>0</v>
      </c>
      <c r="H7895" s="145"/>
      <c r="I7895" s="144">
        <v>0</v>
      </c>
      <c r="J7895" s="146">
        <f t="shared" si="100"/>
        <v>0</v>
      </c>
    </row>
    <row r="7896" spans="1:10" x14ac:dyDescent="0.3">
      <c r="A7896" s="60">
        <v>2013</v>
      </c>
      <c r="B7896" s="60" t="s">
        <v>105</v>
      </c>
      <c r="C7896" s="60" t="str">
        <f>VLOOKUP(B7896,lookup!A:C,3,FALSE)</f>
        <v>Non Metropolitan Fire Authorities</v>
      </c>
      <c r="D7896" s="60" t="str">
        <f>VLOOKUP(B7896,lookup!A:D,4,FALSE)</f>
        <v>E31000032</v>
      </c>
      <c r="E7896" s="60" t="s">
        <v>178</v>
      </c>
      <c r="F7896" s="60" t="s">
        <v>149</v>
      </c>
      <c r="G7896" s="61">
        <v>0</v>
      </c>
      <c r="H7896" s="145"/>
      <c r="I7896" s="144">
        <v>0</v>
      </c>
      <c r="J7896" s="146">
        <f t="shared" si="100"/>
        <v>0</v>
      </c>
    </row>
    <row r="7897" spans="1:10" x14ac:dyDescent="0.3">
      <c r="A7897" s="60">
        <v>2013</v>
      </c>
      <c r="B7897" s="60" t="s">
        <v>105</v>
      </c>
      <c r="C7897" s="60" t="str">
        <f>VLOOKUP(B7897,lookup!A:C,3,FALSE)</f>
        <v>Non Metropolitan Fire Authorities</v>
      </c>
      <c r="D7897" s="60" t="str">
        <f>VLOOKUP(B7897,lookup!A:D,4,FALSE)</f>
        <v>E31000032</v>
      </c>
      <c r="E7897" s="60" t="s">
        <v>179</v>
      </c>
      <c r="F7897" s="60" t="s">
        <v>149</v>
      </c>
      <c r="G7897" s="61">
        <v>0</v>
      </c>
      <c r="H7897" s="145"/>
      <c r="I7897" s="144">
        <v>0</v>
      </c>
      <c r="J7897" s="146">
        <f t="shared" si="100"/>
        <v>0</v>
      </c>
    </row>
    <row r="7898" spans="1:10" x14ac:dyDescent="0.3">
      <c r="A7898" s="60">
        <v>2013</v>
      </c>
      <c r="B7898" s="60" t="s">
        <v>105</v>
      </c>
      <c r="C7898" s="60" t="str">
        <f>VLOOKUP(B7898,lookup!A:C,3,FALSE)</f>
        <v>Non Metropolitan Fire Authorities</v>
      </c>
      <c r="D7898" s="60" t="str">
        <f>VLOOKUP(B7898,lookup!A:D,4,FALSE)</f>
        <v>E31000032</v>
      </c>
      <c r="E7898" s="32" t="s">
        <v>1087</v>
      </c>
      <c r="F7898" s="60" t="s">
        <v>149</v>
      </c>
      <c r="G7898" s="61">
        <v>0</v>
      </c>
      <c r="H7898" s="145"/>
      <c r="I7898" s="144">
        <v>0</v>
      </c>
      <c r="J7898" s="146">
        <f t="shared" si="100"/>
        <v>0</v>
      </c>
    </row>
    <row r="7899" spans="1:10" x14ac:dyDescent="0.3">
      <c r="A7899" s="60">
        <v>2013</v>
      </c>
      <c r="B7899" s="60" t="s">
        <v>105</v>
      </c>
      <c r="C7899" s="60" t="str">
        <f>VLOOKUP(B7899,lookup!A:C,3,FALSE)</f>
        <v>Non Metropolitan Fire Authorities</v>
      </c>
      <c r="D7899" s="60" t="str">
        <f>VLOOKUP(B7899,lookup!A:D,4,FALSE)</f>
        <v>E31000032</v>
      </c>
      <c r="E7899" s="60" t="s">
        <v>176</v>
      </c>
      <c r="F7899" s="60" t="s">
        <v>149</v>
      </c>
      <c r="G7899" s="61">
        <v>3</v>
      </c>
      <c r="H7899" s="145"/>
      <c r="I7899" s="144">
        <v>3</v>
      </c>
      <c r="J7899" s="146">
        <f t="shared" si="100"/>
        <v>0</v>
      </c>
    </row>
    <row r="7900" spans="1:10" x14ac:dyDescent="0.3">
      <c r="A7900" s="60">
        <v>2013</v>
      </c>
      <c r="B7900" s="60" t="s">
        <v>105</v>
      </c>
      <c r="C7900" s="60" t="str">
        <f>VLOOKUP(B7900,lookup!A:C,3,FALSE)</f>
        <v>Non Metropolitan Fire Authorities</v>
      </c>
      <c r="D7900" s="60" t="str">
        <f>VLOOKUP(B7900,lookup!A:D,4,FALSE)</f>
        <v>E31000032</v>
      </c>
      <c r="E7900" s="60" t="s">
        <v>175</v>
      </c>
      <c r="F7900" s="60" t="s">
        <v>150</v>
      </c>
      <c r="G7900" s="61">
        <v>54</v>
      </c>
      <c r="H7900" s="145"/>
      <c r="I7900" s="144">
        <v>54</v>
      </c>
      <c r="J7900" s="146">
        <f t="shared" si="100"/>
        <v>0</v>
      </c>
    </row>
    <row r="7901" spans="1:10" x14ac:dyDescent="0.3">
      <c r="A7901" s="60">
        <v>2013</v>
      </c>
      <c r="B7901" s="60" t="s">
        <v>105</v>
      </c>
      <c r="C7901" s="60" t="str">
        <f>VLOOKUP(B7901,lookup!A:C,3,FALSE)</f>
        <v>Non Metropolitan Fire Authorities</v>
      </c>
      <c r="D7901" s="60" t="str">
        <f>VLOOKUP(B7901,lookup!A:D,4,FALSE)</f>
        <v>E31000032</v>
      </c>
      <c r="E7901" s="60" t="s">
        <v>177</v>
      </c>
      <c r="F7901" s="60" t="s">
        <v>150</v>
      </c>
      <c r="G7901" s="61">
        <v>0</v>
      </c>
      <c r="H7901" s="145"/>
      <c r="I7901" s="144">
        <v>0</v>
      </c>
      <c r="J7901" s="146">
        <f t="shared" si="100"/>
        <v>0</v>
      </c>
    </row>
    <row r="7902" spans="1:10" x14ac:dyDescent="0.3">
      <c r="A7902" s="60">
        <v>2013</v>
      </c>
      <c r="B7902" s="60" t="s">
        <v>105</v>
      </c>
      <c r="C7902" s="60" t="str">
        <f>VLOOKUP(B7902,lookup!A:C,3,FALSE)</f>
        <v>Non Metropolitan Fire Authorities</v>
      </c>
      <c r="D7902" s="60" t="str">
        <f>VLOOKUP(B7902,lookup!A:D,4,FALSE)</f>
        <v>E31000032</v>
      </c>
      <c r="E7902" s="60" t="s">
        <v>178</v>
      </c>
      <c r="F7902" s="60" t="s">
        <v>150</v>
      </c>
      <c r="G7902" s="61">
        <v>2</v>
      </c>
      <c r="H7902" s="145"/>
      <c r="I7902" s="144">
        <v>2</v>
      </c>
      <c r="J7902" s="146">
        <f t="shared" si="100"/>
        <v>0</v>
      </c>
    </row>
    <row r="7903" spans="1:10" x14ac:dyDescent="0.3">
      <c r="A7903" s="60">
        <v>2013</v>
      </c>
      <c r="B7903" s="60" t="s">
        <v>105</v>
      </c>
      <c r="C7903" s="60" t="str">
        <f>VLOOKUP(B7903,lookup!A:C,3,FALSE)</f>
        <v>Non Metropolitan Fire Authorities</v>
      </c>
      <c r="D7903" s="60" t="str">
        <f>VLOOKUP(B7903,lookup!A:D,4,FALSE)</f>
        <v>E31000032</v>
      </c>
      <c r="E7903" s="60" t="s">
        <v>179</v>
      </c>
      <c r="F7903" s="60" t="s">
        <v>150</v>
      </c>
      <c r="G7903" s="61">
        <v>0</v>
      </c>
      <c r="H7903" s="145"/>
      <c r="I7903" s="144">
        <v>0</v>
      </c>
      <c r="J7903" s="146">
        <f t="shared" si="100"/>
        <v>0</v>
      </c>
    </row>
    <row r="7904" spans="1:10" x14ac:dyDescent="0.3">
      <c r="A7904" s="60">
        <v>2013</v>
      </c>
      <c r="B7904" s="60" t="s">
        <v>105</v>
      </c>
      <c r="C7904" s="60" t="str">
        <f>VLOOKUP(B7904,lookup!A:C,3,FALSE)</f>
        <v>Non Metropolitan Fire Authorities</v>
      </c>
      <c r="D7904" s="60" t="str">
        <f>VLOOKUP(B7904,lookup!A:D,4,FALSE)</f>
        <v>E31000032</v>
      </c>
      <c r="E7904" s="32" t="s">
        <v>1087</v>
      </c>
      <c r="F7904" s="60" t="s">
        <v>150</v>
      </c>
      <c r="G7904" s="61">
        <v>0</v>
      </c>
      <c r="H7904" s="145"/>
      <c r="I7904" s="144">
        <v>0</v>
      </c>
      <c r="J7904" s="146">
        <f t="shared" si="100"/>
        <v>0</v>
      </c>
    </row>
    <row r="7905" spans="1:10" x14ac:dyDescent="0.3">
      <c r="A7905" s="60">
        <v>2013</v>
      </c>
      <c r="B7905" s="60" t="s">
        <v>105</v>
      </c>
      <c r="C7905" s="60" t="str">
        <f>VLOOKUP(B7905,lookup!A:C,3,FALSE)</f>
        <v>Non Metropolitan Fire Authorities</v>
      </c>
      <c r="D7905" s="60" t="str">
        <f>VLOOKUP(B7905,lookup!A:D,4,FALSE)</f>
        <v>E31000032</v>
      </c>
      <c r="E7905" s="60" t="s">
        <v>176</v>
      </c>
      <c r="F7905" s="60" t="s">
        <v>150</v>
      </c>
      <c r="G7905" s="61">
        <v>23</v>
      </c>
      <c r="H7905" s="145"/>
      <c r="I7905" s="144">
        <v>23</v>
      </c>
      <c r="J7905" s="146">
        <f t="shared" si="100"/>
        <v>0</v>
      </c>
    </row>
    <row r="7906" spans="1:10" x14ac:dyDescent="0.3">
      <c r="A7906" s="60">
        <v>2013</v>
      </c>
      <c r="B7906" s="60" t="s">
        <v>108</v>
      </c>
      <c r="C7906" s="60" t="str">
        <f>VLOOKUP(B7906,lookup!A:C,3,FALSE)</f>
        <v>Metropolitan Fire Authorities</v>
      </c>
      <c r="D7906" s="60" t="str">
        <f>VLOOKUP(B7906,lookup!A:D,4,FALSE)</f>
        <v>E31000042</v>
      </c>
      <c r="E7906" s="60" t="s">
        <v>175</v>
      </c>
      <c r="F7906" s="60" t="s">
        <v>157</v>
      </c>
      <c r="G7906" s="61">
        <v>666</v>
      </c>
      <c r="H7906" s="145"/>
      <c r="I7906" s="144">
        <v>666</v>
      </c>
      <c r="J7906" s="146">
        <f t="shared" si="100"/>
        <v>0</v>
      </c>
    </row>
    <row r="7907" spans="1:10" x14ac:dyDescent="0.3">
      <c r="A7907" s="60">
        <v>2013</v>
      </c>
      <c r="B7907" s="60" t="s">
        <v>108</v>
      </c>
      <c r="C7907" s="60" t="str">
        <f>VLOOKUP(B7907,lookup!A:C,3,FALSE)</f>
        <v>Metropolitan Fire Authorities</v>
      </c>
      <c r="D7907" s="60" t="str">
        <f>VLOOKUP(B7907,lookup!A:D,4,FALSE)</f>
        <v>E31000042</v>
      </c>
      <c r="E7907" s="60" t="s">
        <v>177</v>
      </c>
      <c r="F7907" s="60" t="s">
        <v>157</v>
      </c>
      <c r="G7907" s="61">
        <v>7</v>
      </c>
      <c r="H7907" s="145"/>
      <c r="I7907" s="144">
        <v>7</v>
      </c>
      <c r="J7907" s="146">
        <f t="shared" si="100"/>
        <v>0</v>
      </c>
    </row>
    <row r="7908" spans="1:10" x14ac:dyDescent="0.3">
      <c r="A7908" s="60">
        <v>2013</v>
      </c>
      <c r="B7908" s="60" t="s">
        <v>108</v>
      </c>
      <c r="C7908" s="60" t="str">
        <f>VLOOKUP(B7908,lookup!A:C,3,FALSE)</f>
        <v>Metropolitan Fire Authorities</v>
      </c>
      <c r="D7908" s="60" t="str">
        <f>VLOOKUP(B7908,lookup!A:D,4,FALSE)</f>
        <v>E31000042</v>
      </c>
      <c r="E7908" s="60" t="s">
        <v>178</v>
      </c>
      <c r="F7908" s="60" t="s">
        <v>157</v>
      </c>
      <c r="G7908" s="61">
        <v>1</v>
      </c>
      <c r="H7908" s="145"/>
      <c r="I7908" s="144">
        <v>1</v>
      </c>
      <c r="J7908" s="146">
        <f t="shared" si="100"/>
        <v>0</v>
      </c>
    </row>
    <row r="7909" spans="1:10" x14ac:dyDescent="0.3">
      <c r="A7909" s="60">
        <v>2013</v>
      </c>
      <c r="B7909" s="60" t="s">
        <v>108</v>
      </c>
      <c r="C7909" s="60" t="str">
        <f>VLOOKUP(B7909,lookup!A:C,3,FALSE)</f>
        <v>Metropolitan Fire Authorities</v>
      </c>
      <c r="D7909" s="60" t="str">
        <f>VLOOKUP(B7909,lookup!A:D,4,FALSE)</f>
        <v>E31000042</v>
      </c>
      <c r="E7909" s="60" t="s">
        <v>179</v>
      </c>
      <c r="F7909" s="60" t="s">
        <v>157</v>
      </c>
      <c r="G7909" s="61">
        <v>7</v>
      </c>
      <c r="H7909" s="145"/>
      <c r="I7909" s="144">
        <v>7</v>
      </c>
      <c r="J7909" s="146">
        <f t="shared" si="100"/>
        <v>0</v>
      </c>
    </row>
    <row r="7910" spans="1:10" x14ac:dyDescent="0.3">
      <c r="A7910" s="60">
        <v>2013</v>
      </c>
      <c r="B7910" s="60" t="s">
        <v>108</v>
      </c>
      <c r="C7910" s="60" t="str">
        <f>VLOOKUP(B7910,lookup!A:C,3,FALSE)</f>
        <v>Metropolitan Fire Authorities</v>
      </c>
      <c r="D7910" s="60" t="str">
        <f>VLOOKUP(B7910,lookup!A:D,4,FALSE)</f>
        <v>E31000042</v>
      </c>
      <c r="E7910" s="32" t="s">
        <v>1087</v>
      </c>
      <c r="F7910" s="60" t="s">
        <v>157</v>
      </c>
      <c r="G7910" s="61">
        <v>4</v>
      </c>
      <c r="H7910" s="145"/>
      <c r="I7910" s="144">
        <v>4</v>
      </c>
      <c r="J7910" s="146">
        <f t="shared" si="100"/>
        <v>0</v>
      </c>
    </row>
    <row r="7911" spans="1:10" x14ac:dyDescent="0.3">
      <c r="A7911" s="60">
        <v>2013</v>
      </c>
      <c r="B7911" s="60" t="s">
        <v>108</v>
      </c>
      <c r="C7911" s="60" t="str">
        <f>VLOOKUP(B7911,lookup!A:C,3,FALSE)</f>
        <v>Metropolitan Fire Authorities</v>
      </c>
      <c r="D7911" s="60" t="str">
        <f>VLOOKUP(B7911,lookup!A:D,4,FALSE)</f>
        <v>E31000042</v>
      </c>
      <c r="E7911" s="60" t="s">
        <v>176</v>
      </c>
      <c r="F7911" s="60" t="s">
        <v>157</v>
      </c>
      <c r="G7911" s="61">
        <v>2</v>
      </c>
      <c r="H7911" s="145"/>
      <c r="I7911" s="144">
        <v>2</v>
      </c>
      <c r="J7911" s="146">
        <f t="shared" si="100"/>
        <v>0</v>
      </c>
    </row>
    <row r="7912" spans="1:10" x14ac:dyDescent="0.3">
      <c r="A7912" s="60">
        <v>2013</v>
      </c>
      <c r="B7912" s="60" t="s">
        <v>108</v>
      </c>
      <c r="C7912" s="60" t="str">
        <f>VLOOKUP(B7912,lookup!A:C,3,FALSE)</f>
        <v>Metropolitan Fire Authorities</v>
      </c>
      <c r="D7912" s="60" t="str">
        <f>VLOOKUP(B7912,lookup!A:D,4,FALSE)</f>
        <v>E31000042</v>
      </c>
      <c r="E7912" s="60" t="s">
        <v>175</v>
      </c>
      <c r="F7912" s="60" t="s">
        <v>158</v>
      </c>
      <c r="G7912" s="61">
        <v>76</v>
      </c>
      <c r="H7912" s="145"/>
      <c r="I7912" s="144">
        <v>76</v>
      </c>
      <c r="J7912" s="146">
        <f t="shared" si="100"/>
        <v>0</v>
      </c>
    </row>
    <row r="7913" spans="1:10" x14ac:dyDescent="0.3">
      <c r="A7913" s="60">
        <v>2013</v>
      </c>
      <c r="B7913" s="60" t="s">
        <v>108</v>
      </c>
      <c r="C7913" s="60" t="str">
        <f>VLOOKUP(B7913,lookup!A:C,3,FALSE)</f>
        <v>Metropolitan Fire Authorities</v>
      </c>
      <c r="D7913" s="60" t="str">
        <f>VLOOKUP(B7913,lookup!A:D,4,FALSE)</f>
        <v>E31000042</v>
      </c>
      <c r="E7913" s="60" t="s">
        <v>177</v>
      </c>
      <c r="F7913" s="60" t="s">
        <v>158</v>
      </c>
      <c r="G7913" s="61">
        <v>0</v>
      </c>
      <c r="H7913" s="145"/>
      <c r="I7913" s="144">
        <v>0</v>
      </c>
      <c r="J7913" s="146">
        <f t="shared" si="100"/>
        <v>0</v>
      </c>
    </row>
    <row r="7914" spans="1:10" x14ac:dyDescent="0.3">
      <c r="A7914" s="60">
        <v>2013</v>
      </c>
      <c r="B7914" s="60" t="s">
        <v>108</v>
      </c>
      <c r="C7914" s="60" t="str">
        <f>VLOOKUP(B7914,lookup!A:C,3,FALSE)</f>
        <v>Metropolitan Fire Authorities</v>
      </c>
      <c r="D7914" s="60" t="str">
        <f>VLOOKUP(B7914,lookup!A:D,4,FALSE)</f>
        <v>E31000042</v>
      </c>
      <c r="E7914" s="60" t="s">
        <v>178</v>
      </c>
      <c r="F7914" s="60" t="s">
        <v>158</v>
      </c>
      <c r="G7914" s="61">
        <v>0</v>
      </c>
      <c r="H7914" s="145"/>
      <c r="I7914" s="144">
        <v>0</v>
      </c>
      <c r="J7914" s="146">
        <f t="shared" si="100"/>
        <v>0</v>
      </c>
    </row>
    <row r="7915" spans="1:10" x14ac:dyDescent="0.3">
      <c r="A7915" s="60">
        <v>2013</v>
      </c>
      <c r="B7915" s="60" t="s">
        <v>108</v>
      </c>
      <c r="C7915" s="60" t="str">
        <f>VLOOKUP(B7915,lookup!A:C,3,FALSE)</f>
        <v>Metropolitan Fire Authorities</v>
      </c>
      <c r="D7915" s="60" t="str">
        <f>VLOOKUP(B7915,lookup!A:D,4,FALSE)</f>
        <v>E31000042</v>
      </c>
      <c r="E7915" s="60" t="s">
        <v>179</v>
      </c>
      <c r="F7915" s="60" t="s">
        <v>158</v>
      </c>
      <c r="G7915" s="61">
        <v>0</v>
      </c>
      <c r="H7915" s="145"/>
      <c r="I7915" s="144">
        <v>0</v>
      </c>
      <c r="J7915" s="146">
        <f t="shared" si="100"/>
        <v>0</v>
      </c>
    </row>
    <row r="7916" spans="1:10" x14ac:dyDescent="0.3">
      <c r="A7916" s="60">
        <v>2013</v>
      </c>
      <c r="B7916" s="60" t="s">
        <v>108</v>
      </c>
      <c r="C7916" s="60" t="str">
        <f>VLOOKUP(B7916,lookup!A:C,3,FALSE)</f>
        <v>Metropolitan Fire Authorities</v>
      </c>
      <c r="D7916" s="60" t="str">
        <f>VLOOKUP(B7916,lookup!A:D,4,FALSE)</f>
        <v>E31000042</v>
      </c>
      <c r="E7916" s="32" t="s">
        <v>1087</v>
      </c>
      <c r="F7916" s="60" t="s">
        <v>158</v>
      </c>
      <c r="G7916" s="61">
        <v>0</v>
      </c>
      <c r="H7916" s="145"/>
      <c r="I7916" s="144">
        <v>0</v>
      </c>
      <c r="J7916" s="146">
        <f t="shared" si="100"/>
        <v>0</v>
      </c>
    </row>
    <row r="7917" spans="1:10" x14ac:dyDescent="0.3">
      <c r="A7917" s="60">
        <v>2013</v>
      </c>
      <c r="B7917" s="60" t="s">
        <v>108</v>
      </c>
      <c r="C7917" s="60" t="str">
        <f>VLOOKUP(B7917,lookup!A:C,3,FALSE)</f>
        <v>Metropolitan Fire Authorities</v>
      </c>
      <c r="D7917" s="60" t="str">
        <f>VLOOKUP(B7917,lookup!A:D,4,FALSE)</f>
        <v>E31000042</v>
      </c>
      <c r="E7917" s="60" t="s">
        <v>176</v>
      </c>
      <c r="F7917" s="60" t="s">
        <v>158</v>
      </c>
      <c r="G7917" s="61">
        <v>2</v>
      </c>
      <c r="H7917" s="145"/>
      <c r="I7917" s="144">
        <v>2</v>
      </c>
      <c r="J7917" s="146">
        <f t="shared" si="100"/>
        <v>0</v>
      </c>
    </row>
    <row r="7918" spans="1:10" x14ac:dyDescent="0.3">
      <c r="A7918" s="60">
        <v>2013</v>
      </c>
      <c r="B7918" s="60" t="s">
        <v>108</v>
      </c>
      <c r="C7918" s="60" t="str">
        <f>VLOOKUP(B7918,lookup!A:C,3,FALSE)</f>
        <v>Metropolitan Fire Authorities</v>
      </c>
      <c r="D7918" s="60" t="str">
        <f>VLOOKUP(B7918,lookup!A:D,4,FALSE)</f>
        <v>E31000042</v>
      </c>
      <c r="E7918" s="60" t="s">
        <v>175</v>
      </c>
      <c r="F7918" s="60" t="s">
        <v>149</v>
      </c>
      <c r="G7918" s="61">
        <v>33</v>
      </c>
      <c r="H7918" s="145"/>
      <c r="I7918" s="144">
        <v>33</v>
      </c>
      <c r="J7918" s="146">
        <f t="shared" si="100"/>
        <v>0</v>
      </c>
    </row>
    <row r="7919" spans="1:10" x14ac:dyDescent="0.3">
      <c r="A7919" s="60">
        <v>2013</v>
      </c>
      <c r="B7919" s="60" t="s">
        <v>108</v>
      </c>
      <c r="C7919" s="60" t="str">
        <f>VLOOKUP(B7919,lookup!A:C,3,FALSE)</f>
        <v>Metropolitan Fire Authorities</v>
      </c>
      <c r="D7919" s="60" t="str">
        <f>VLOOKUP(B7919,lookup!A:D,4,FALSE)</f>
        <v>E31000042</v>
      </c>
      <c r="E7919" s="60" t="s">
        <v>177</v>
      </c>
      <c r="F7919" s="60" t="s">
        <v>149</v>
      </c>
      <c r="G7919" s="61">
        <v>0</v>
      </c>
      <c r="H7919" s="145"/>
      <c r="I7919" s="144">
        <v>0</v>
      </c>
      <c r="J7919" s="146">
        <f t="shared" si="100"/>
        <v>0</v>
      </c>
    </row>
    <row r="7920" spans="1:10" x14ac:dyDescent="0.3">
      <c r="A7920" s="60">
        <v>2013</v>
      </c>
      <c r="B7920" s="60" t="s">
        <v>108</v>
      </c>
      <c r="C7920" s="60" t="str">
        <f>VLOOKUP(B7920,lookup!A:C,3,FALSE)</f>
        <v>Metropolitan Fire Authorities</v>
      </c>
      <c r="D7920" s="60" t="str">
        <f>VLOOKUP(B7920,lookup!A:D,4,FALSE)</f>
        <v>E31000042</v>
      </c>
      <c r="E7920" s="60" t="s">
        <v>178</v>
      </c>
      <c r="F7920" s="60" t="s">
        <v>149</v>
      </c>
      <c r="G7920" s="61">
        <v>0</v>
      </c>
      <c r="H7920" s="145"/>
      <c r="I7920" s="144">
        <v>0</v>
      </c>
      <c r="J7920" s="146">
        <f t="shared" si="100"/>
        <v>0</v>
      </c>
    </row>
    <row r="7921" spans="1:10" x14ac:dyDescent="0.3">
      <c r="A7921" s="60">
        <v>2013</v>
      </c>
      <c r="B7921" s="60" t="s">
        <v>108</v>
      </c>
      <c r="C7921" s="60" t="str">
        <f>VLOOKUP(B7921,lookup!A:C,3,FALSE)</f>
        <v>Metropolitan Fire Authorities</v>
      </c>
      <c r="D7921" s="60" t="str">
        <f>VLOOKUP(B7921,lookup!A:D,4,FALSE)</f>
        <v>E31000042</v>
      </c>
      <c r="E7921" s="60" t="s">
        <v>179</v>
      </c>
      <c r="F7921" s="60" t="s">
        <v>149</v>
      </c>
      <c r="G7921" s="61">
        <v>0</v>
      </c>
      <c r="H7921" s="145"/>
      <c r="I7921" s="144">
        <v>0</v>
      </c>
      <c r="J7921" s="146">
        <f t="shared" si="100"/>
        <v>0</v>
      </c>
    </row>
    <row r="7922" spans="1:10" x14ac:dyDescent="0.3">
      <c r="A7922" s="60">
        <v>2013</v>
      </c>
      <c r="B7922" s="60" t="s">
        <v>108</v>
      </c>
      <c r="C7922" s="60" t="str">
        <f>VLOOKUP(B7922,lookup!A:C,3,FALSE)</f>
        <v>Metropolitan Fire Authorities</v>
      </c>
      <c r="D7922" s="60" t="str">
        <f>VLOOKUP(B7922,lookup!A:D,4,FALSE)</f>
        <v>E31000042</v>
      </c>
      <c r="E7922" s="32" t="s">
        <v>1087</v>
      </c>
      <c r="F7922" s="60" t="s">
        <v>149</v>
      </c>
      <c r="G7922" s="61">
        <v>0</v>
      </c>
      <c r="H7922" s="145"/>
      <c r="I7922" s="144">
        <v>0</v>
      </c>
      <c r="J7922" s="146">
        <f t="shared" si="100"/>
        <v>0</v>
      </c>
    </row>
    <row r="7923" spans="1:10" x14ac:dyDescent="0.3">
      <c r="A7923" s="60">
        <v>2013</v>
      </c>
      <c r="B7923" s="60" t="s">
        <v>108</v>
      </c>
      <c r="C7923" s="60" t="str">
        <f>VLOOKUP(B7923,lookup!A:C,3,FALSE)</f>
        <v>Metropolitan Fire Authorities</v>
      </c>
      <c r="D7923" s="60" t="str">
        <f>VLOOKUP(B7923,lookup!A:D,4,FALSE)</f>
        <v>E31000042</v>
      </c>
      <c r="E7923" s="60" t="s">
        <v>176</v>
      </c>
      <c r="F7923" s="60" t="s">
        <v>149</v>
      </c>
      <c r="G7923" s="61">
        <v>0</v>
      </c>
      <c r="H7923" s="145"/>
      <c r="I7923" s="144">
        <v>0</v>
      </c>
      <c r="J7923" s="146">
        <f t="shared" si="100"/>
        <v>0</v>
      </c>
    </row>
    <row r="7924" spans="1:10" x14ac:dyDescent="0.3">
      <c r="A7924" s="60">
        <v>2013</v>
      </c>
      <c r="B7924" s="60" t="s">
        <v>108</v>
      </c>
      <c r="C7924" s="60" t="str">
        <f>VLOOKUP(B7924,lookup!A:C,3,FALSE)</f>
        <v>Metropolitan Fire Authorities</v>
      </c>
      <c r="D7924" s="60" t="str">
        <f>VLOOKUP(B7924,lookup!A:D,4,FALSE)</f>
        <v>E31000042</v>
      </c>
      <c r="E7924" s="60" t="s">
        <v>175</v>
      </c>
      <c r="F7924" s="60" t="s">
        <v>150</v>
      </c>
      <c r="G7924" s="61">
        <v>201</v>
      </c>
      <c r="H7924" s="145"/>
      <c r="I7924" s="144">
        <v>201</v>
      </c>
      <c r="J7924" s="146">
        <f t="shared" si="100"/>
        <v>0</v>
      </c>
    </row>
    <row r="7925" spans="1:10" x14ac:dyDescent="0.3">
      <c r="A7925" s="60">
        <v>2013</v>
      </c>
      <c r="B7925" s="60" t="s">
        <v>108</v>
      </c>
      <c r="C7925" s="60" t="str">
        <f>VLOOKUP(B7925,lookup!A:C,3,FALSE)</f>
        <v>Metropolitan Fire Authorities</v>
      </c>
      <c r="D7925" s="60" t="str">
        <f>VLOOKUP(B7925,lookup!A:D,4,FALSE)</f>
        <v>E31000042</v>
      </c>
      <c r="E7925" s="60" t="s">
        <v>177</v>
      </c>
      <c r="F7925" s="60" t="s">
        <v>150</v>
      </c>
      <c r="G7925" s="61">
        <v>3</v>
      </c>
      <c r="H7925" s="145"/>
      <c r="I7925" s="144">
        <v>3</v>
      </c>
      <c r="J7925" s="146">
        <f t="shared" si="100"/>
        <v>0</v>
      </c>
    </row>
    <row r="7926" spans="1:10" x14ac:dyDescent="0.3">
      <c r="A7926" s="60">
        <v>2013</v>
      </c>
      <c r="B7926" s="60" t="s">
        <v>108</v>
      </c>
      <c r="C7926" s="60" t="str">
        <f>VLOOKUP(B7926,lookup!A:C,3,FALSE)</f>
        <v>Metropolitan Fire Authorities</v>
      </c>
      <c r="D7926" s="60" t="str">
        <f>VLOOKUP(B7926,lookup!A:D,4,FALSE)</f>
        <v>E31000042</v>
      </c>
      <c r="E7926" s="60" t="s">
        <v>178</v>
      </c>
      <c r="F7926" s="60" t="s">
        <v>150</v>
      </c>
      <c r="G7926" s="61">
        <v>3</v>
      </c>
      <c r="H7926" s="145"/>
      <c r="I7926" s="144">
        <v>3</v>
      </c>
      <c r="J7926" s="146">
        <f t="shared" si="100"/>
        <v>0</v>
      </c>
    </row>
    <row r="7927" spans="1:10" x14ac:dyDescent="0.3">
      <c r="A7927" s="60">
        <v>2013</v>
      </c>
      <c r="B7927" s="60" t="s">
        <v>108</v>
      </c>
      <c r="C7927" s="60" t="str">
        <f>VLOOKUP(B7927,lookup!A:C,3,FALSE)</f>
        <v>Metropolitan Fire Authorities</v>
      </c>
      <c r="D7927" s="60" t="str">
        <f>VLOOKUP(B7927,lookup!A:D,4,FALSE)</f>
        <v>E31000042</v>
      </c>
      <c r="E7927" s="60" t="s">
        <v>179</v>
      </c>
      <c r="F7927" s="60" t="s">
        <v>150</v>
      </c>
      <c r="G7927" s="61">
        <v>3</v>
      </c>
      <c r="H7927" s="145"/>
      <c r="I7927" s="144">
        <v>3</v>
      </c>
      <c r="J7927" s="146">
        <f t="shared" si="100"/>
        <v>0</v>
      </c>
    </row>
    <row r="7928" spans="1:10" x14ac:dyDescent="0.3">
      <c r="A7928" s="60">
        <v>2013</v>
      </c>
      <c r="B7928" s="60" t="s">
        <v>108</v>
      </c>
      <c r="C7928" s="60" t="str">
        <f>VLOOKUP(B7928,lookup!A:C,3,FALSE)</f>
        <v>Metropolitan Fire Authorities</v>
      </c>
      <c r="D7928" s="60" t="str">
        <f>VLOOKUP(B7928,lookup!A:D,4,FALSE)</f>
        <v>E31000042</v>
      </c>
      <c r="E7928" s="32" t="s">
        <v>1087</v>
      </c>
      <c r="F7928" s="60" t="s">
        <v>150</v>
      </c>
      <c r="G7928" s="61">
        <v>5</v>
      </c>
      <c r="H7928" s="145"/>
      <c r="I7928" s="144">
        <v>5</v>
      </c>
      <c r="J7928" s="146">
        <f t="shared" si="100"/>
        <v>0</v>
      </c>
    </row>
    <row r="7929" spans="1:10" x14ac:dyDescent="0.3">
      <c r="A7929" s="60">
        <v>2013</v>
      </c>
      <c r="B7929" s="60" t="s">
        <v>108</v>
      </c>
      <c r="C7929" s="60" t="str">
        <f>VLOOKUP(B7929,lookup!A:C,3,FALSE)</f>
        <v>Metropolitan Fire Authorities</v>
      </c>
      <c r="D7929" s="60" t="str">
        <f>VLOOKUP(B7929,lookup!A:D,4,FALSE)</f>
        <v>E31000042</v>
      </c>
      <c r="E7929" s="60" t="s">
        <v>176</v>
      </c>
      <c r="F7929" s="60" t="s">
        <v>150</v>
      </c>
      <c r="G7929" s="61">
        <v>8</v>
      </c>
      <c r="H7929" s="145"/>
      <c r="I7929" s="144">
        <v>8</v>
      </c>
      <c r="J7929" s="146">
        <f t="shared" si="100"/>
        <v>0</v>
      </c>
    </row>
    <row r="7930" spans="1:10" x14ac:dyDescent="0.3">
      <c r="A7930" s="60">
        <v>2013</v>
      </c>
      <c r="B7930" s="60" t="s">
        <v>111</v>
      </c>
      <c r="C7930" s="60" t="str">
        <f>VLOOKUP(B7930,lookup!A:C,3,FALSE)</f>
        <v>Non Metropolitan Fire Authorities</v>
      </c>
      <c r="D7930" s="60" t="str">
        <f>VLOOKUP(B7930,lookup!A:D,4,FALSE)</f>
        <v>E31000033</v>
      </c>
      <c r="E7930" s="60" t="s">
        <v>175</v>
      </c>
      <c r="F7930" s="60" t="s">
        <v>157</v>
      </c>
      <c r="G7930" s="61">
        <v>405</v>
      </c>
      <c r="H7930" s="145"/>
      <c r="I7930" s="144">
        <v>405</v>
      </c>
      <c r="J7930" s="146">
        <f t="shared" si="100"/>
        <v>0</v>
      </c>
    </row>
    <row r="7931" spans="1:10" x14ac:dyDescent="0.3">
      <c r="A7931" s="60">
        <v>2013</v>
      </c>
      <c r="B7931" s="60" t="s">
        <v>111</v>
      </c>
      <c r="C7931" s="60" t="str">
        <f>VLOOKUP(B7931,lookup!A:C,3,FALSE)</f>
        <v>Non Metropolitan Fire Authorities</v>
      </c>
      <c r="D7931" s="60" t="str">
        <f>VLOOKUP(B7931,lookup!A:D,4,FALSE)</f>
        <v>E31000033</v>
      </c>
      <c r="E7931" s="60" t="s">
        <v>177</v>
      </c>
      <c r="F7931" s="60" t="s">
        <v>157</v>
      </c>
      <c r="G7931" s="61">
        <v>3</v>
      </c>
      <c r="H7931" s="145"/>
      <c r="I7931" s="144">
        <v>3</v>
      </c>
      <c r="J7931" s="146">
        <f t="shared" si="100"/>
        <v>0</v>
      </c>
    </row>
    <row r="7932" spans="1:10" x14ac:dyDescent="0.3">
      <c r="A7932" s="60">
        <v>2013</v>
      </c>
      <c r="B7932" s="60" t="s">
        <v>111</v>
      </c>
      <c r="C7932" s="60" t="str">
        <f>VLOOKUP(B7932,lookup!A:C,3,FALSE)</f>
        <v>Non Metropolitan Fire Authorities</v>
      </c>
      <c r="D7932" s="60" t="str">
        <f>VLOOKUP(B7932,lookup!A:D,4,FALSE)</f>
        <v>E31000033</v>
      </c>
      <c r="E7932" s="60" t="s">
        <v>178</v>
      </c>
      <c r="F7932" s="60" t="s">
        <v>157</v>
      </c>
      <c r="G7932" s="61">
        <v>0</v>
      </c>
      <c r="H7932" s="145"/>
      <c r="I7932" s="144">
        <v>0</v>
      </c>
      <c r="J7932" s="146">
        <f t="shared" si="100"/>
        <v>0</v>
      </c>
    </row>
    <row r="7933" spans="1:10" x14ac:dyDescent="0.3">
      <c r="A7933" s="60">
        <v>2013</v>
      </c>
      <c r="B7933" s="60" t="s">
        <v>111</v>
      </c>
      <c r="C7933" s="60" t="str">
        <f>VLOOKUP(B7933,lookup!A:C,3,FALSE)</f>
        <v>Non Metropolitan Fire Authorities</v>
      </c>
      <c r="D7933" s="60" t="str">
        <f>VLOOKUP(B7933,lookup!A:D,4,FALSE)</f>
        <v>E31000033</v>
      </c>
      <c r="E7933" s="60" t="s">
        <v>179</v>
      </c>
      <c r="F7933" s="60" t="s">
        <v>157</v>
      </c>
      <c r="G7933" s="61">
        <v>0</v>
      </c>
      <c r="H7933" s="145"/>
      <c r="I7933" s="144">
        <v>0</v>
      </c>
      <c r="J7933" s="146">
        <f t="shared" si="100"/>
        <v>0</v>
      </c>
    </row>
    <row r="7934" spans="1:10" x14ac:dyDescent="0.3">
      <c r="A7934" s="60">
        <v>2013</v>
      </c>
      <c r="B7934" s="60" t="s">
        <v>111</v>
      </c>
      <c r="C7934" s="60" t="str">
        <f>VLOOKUP(B7934,lookup!A:C,3,FALSE)</f>
        <v>Non Metropolitan Fire Authorities</v>
      </c>
      <c r="D7934" s="60" t="str">
        <f>VLOOKUP(B7934,lookup!A:D,4,FALSE)</f>
        <v>E31000033</v>
      </c>
      <c r="E7934" s="32" t="s">
        <v>1087</v>
      </c>
      <c r="F7934" s="60" t="s">
        <v>157</v>
      </c>
      <c r="G7934" s="61">
        <v>0</v>
      </c>
      <c r="H7934" s="145"/>
      <c r="I7934" s="144">
        <v>0</v>
      </c>
      <c r="J7934" s="146">
        <f t="shared" si="100"/>
        <v>0</v>
      </c>
    </row>
    <row r="7935" spans="1:10" x14ac:dyDescent="0.3">
      <c r="A7935" s="60">
        <v>2013</v>
      </c>
      <c r="B7935" s="60" t="s">
        <v>111</v>
      </c>
      <c r="C7935" s="60" t="str">
        <f>VLOOKUP(B7935,lookup!A:C,3,FALSE)</f>
        <v>Non Metropolitan Fire Authorities</v>
      </c>
      <c r="D7935" s="60" t="str">
        <f>VLOOKUP(B7935,lookup!A:D,4,FALSE)</f>
        <v>E31000033</v>
      </c>
      <c r="E7935" s="60" t="s">
        <v>176</v>
      </c>
      <c r="F7935" s="60" t="s">
        <v>157</v>
      </c>
      <c r="G7935" s="61">
        <v>13</v>
      </c>
      <c r="H7935" s="145"/>
      <c r="I7935" s="144">
        <v>13</v>
      </c>
      <c r="J7935" s="146">
        <f t="shared" si="100"/>
        <v>0</v>
      </c>
    </row>
    <row r="7936" spans="1:10" x14ac:dyDescent="0.3">
      <c r="A7936" s="60">
        <v>2013</v>
      </c>
      <c r="B7936" s="60" t="s">
        <v>111</v>
      </c>
      <c r="C7936" s="60" t="str">
        <f>VLOOKUP(B7936,lookup!A:C,3,FALSE)</f>
        <v>Non Metropolitan Fire Authorities</v>
      </c>
      <c r="D7936" s="60" t="str">
        <f>VLOOKUP(B7936,lookup!A:D,4,FALSE)</f>
        <v>E31000033</v>
      </c>
      <c r="E7936" s="60" t="s">
        <v>175</v>
      </c>
      <c r="F7936" s="60" t="s">
        <v>158</v>
      </c>
      <c r="G7936" s="61">
        <v>471</v>
      </c>
      <c r="H7936" s="145"/>
      <c r="I7936" s="144">
        <v>471</v>
      </c>
      <c r="J7936" s="146">
        <f t="shared" si="100"/>
        <v>0</v>
      </c>
    </row>
    <row r="7937" spans="1:10" x14ac:dyDescent="0.3">
      <c r="A7937" s="60">
        <v>2013</v>
      </c>
      <c r="B7937" s="60" t="s">
        <v>111</v>
      </c>
      <c r="C7937" s="60" t="str">
        <f>VLOOKUP(B7937,lookup!A:C,3,FALSE)</f>
        <v>Non Metropolitan Fire Authorities</v>
      </c>
      <c r="D7937" s="60" t="str">
        <f>VLOOKUP(B7937,lookup!A:D,4,FALSE)</f>
        <v>E31000033</v>
      </c>
      <c r="E7937" s="60" t="s">
        <v>177</v>
      </c>
      <c r="F7937" s="60" t="s">
        <v>158</v>
      </c>
      <c r="G7937" s="61">
        <v>4</v>
      </c>
      <c r="H7937" s="145"/>
      <c r="I7937" s="144">
        <v>4</v>
      </c>
      <c r="J7937" s="146">
        <f t="shared" si="100"/>
        <v>0</v>
      </c>
    </row>
    <row r="7938" spans="1:10" x14ac:dyDescent="0.3">
      <c r="A7938" s="60">
        <v>2013</v>
      </c>
      <c r="B7938" s="60" t="s">
        <v>111</v>
      </c>
      <c r="C7938" s="60" t="str">
        <f>VLOOKUP(B7938,lookup!A:C,3,FALSE)</f>
        <v>Non Metropolitan Fire Authorities</v>
      </c>
      <c r="D7938" s="60" t="str">
        <f>VLOOKUP(B7938,lookup!A:D,4,FALSE)</f>
        <v>E31000033</v>
      </c>
      <c r="E7938" s="60" t="s">
        <v>178</v>
      </c>
      <c r="F7938" s="60" t="s">
        <v>158</v>
      </c>
      <c r="G7938" s="61">
        <v>1</v>
      </c>
      <c r="H7938" s="145"/>
      <c r="I7938" s="144">
        <v>1</v>
      </c>
      <c r="J7938" s="146">
        <f t="shared" si="100"/>
        <v>0</v>
      </c>
    </row>
    <row r="7939" spans="1:10" x14ac:dyDescent="0.3">
      <c r="A7939" s="60">
        <v>2013</v>
      </c>
      <c r="B7939" s="60" t="s">
        <v>111</v>
      </c>
      <c r="C7939" s="60" t="str">
        <f>VLOOKUP(B7939,lookup!A:C,3,FALSE)</f>
        <v>Non Metropolitan Fire Authorities</v>
      </c>
      <c r="D7939" s="60" t="str">
        <f>VLOOKUP(B7939,lookup!A:D,4,FALSE)</f>
        <v>E31000033</v>
      </c>
      <c r="E7939" s="60" t="s">
        <v>179</v>
      </c>
      <c r="F7939" s="60" t="s">
        <v>158</v>
      </c>
      <c r="G7939" s="61">
        <v>0</v>
      </c>
      <c r="H7939" s="145"/>
      <c r="I7939" s="144">
        <v>0</v>
      </c>
      <c r="J7939" s="146">
        <f t="shared" ref="J7939:J8002" si="101">G7939-I7939</f>
        <v>0</v>
      </c>
    </row>
    <row r="7940" spans="1:10" x14ac:dyDescent="0.3">
      <c r="A7940" s="60">
        <v>2013</v>
      </c>
      <c r="B7940" s="60" t="s">
        <v>111</v>
      </c>
      <c r="C7940" s="60" t="str">
        <f>VLOOKUP(B7940,lookup!A:C,3,FALSE)</f>
        <v>Non Metropolitan Fire Authorities</v>
      </c>
      <c r="D7940" s="60" t="str">
        <f>VLOOKUP(B7940,lookup!A:D,4,FALSE)</f>
        <v>E31000033</v>
      </c>
      <c r="E7940" s="32" t="s">
        <v>1087</v>
      </c>
      <c r="F7940" s="60" t="s">
        <v>158</v>
      </c>
      <c r="G7940" s="61">
        <v>0</v>
      </c>
      <c r="H7940" s="145"/>
      <c r="I7940" s="144">
        <v>0</v>
      </c>
      <c r="J7940" s="146">
        <f t="shared" si="101"/>
        <v>0</v>
      </c>
    </row>
    <row r="7941" spans="1:10" x14ac:dyDescent="0.3">
      <c r="A7941" s="60">
        <v>2013</v>
      </c>
      <c r="B7941" s="60" t="s">
        <v>111</v>
      </c>
      <c r="C7941" s="60" t="str">
        <f>VLOOKUP(B7941,lookup!A:C,3,FALSE)</f>
        <v>Non Metropolitan Fire Authorities</v>
      </c>
      <c r="D7941" s="60" t="str">
        <f>VLOOKUP(B7941,lookup!A:D,4,FALSE)</f>
        <v>E31000033</v>
      </c>
      <c r="E7941" s="60" t="s">
        <v>176</v>
      </c>
      <c r="F7941" s="60" t="s">
        <v>158</v>
      </c>
      <c r="G7941" s="61">
        <v>15</v>
      </c>
      <c r="H7941" s="145"/>
      <c r="I7941" s="144">
        <v>15</v>
      </c>
      <c r="J7941" s="146">
        <f t="shared" si="101"/>
        <v>0</v>
      </c>
    </row>
    <row r="7942" spans="1:10" x14ac:dyDescent="0.3">
      <c r="A7942" s="60">
        <v>2013</v>
      </c>
      <c r="B7942" s="60" t="s">
        <v>111</v>
      </c>
      <c r="C7942" s="60" t="str">
        <f>VLOOKUP(B7942,lookup!A:C,3,FALSE)</f>
        <v>Non Metropolitan Fire Authorities</v>
      </c>
      <c r="D7942" s="60" t="str">
        <f>VLOOKUP(B7942,lookup!A:D,4,FALSE)</f>
        <v>E31000033</v>
      </c>
      <c r="E7942" s="60" t="s">
        <v>175</v>
      </c>
      <c r="F7942" s="60" t="s">
        <v>149</v>
      </c>
      <c r="G7942" s="61">
        <v>30</v>
      </c>
      <c r="H7942" s="145"/>
      <c r="I7942" s="144">
        <v>30</v>
      </c>
      <c r="J7942" s="146">
        <f t="shared" si="101"/>
        <v>0</v>
      </c>
    </row>
    <row r="7943" spans="1:10" x14ac:dyDescent="0.3">
      <c r="A7943" s="60">
        <v>2013</v>
      </c>
      <c r="B7943" s="60" t="s">
        <v>111</v>
      </c>
      <c r="C7943" s="60" t="str">
        <f>VLOOKUP(B7943,lookup!A:C,3,FALSE)</f>
        <v>Non Metropolitan Fire Authorities</v>
      </c>
      <c r="D7943" s="60" t="str">
        <f>VLOOKUP(B7943,lookup!A:D,4,FALSE)</f>
        <v>E31000033</v>
      </c>
      <c r="E7943" s="60" t="s">
        <v>177</v>
      </c>
      <c r="F7943" s="60" t="s">
        <v>149</v>
      </c>
      <c r="G7943" s="61">
        <v>0</v>
      </c>
      <c r="H7943" s="145"/>
      <c r="I7943" s="144">
        <v>0</v>
      </c>
      <c r="J7943" s="146">
        <f t="shared" si="101"/>
        <v>0</v>
      </c>
    </row>
    <row r="7944" spans="1:10" x14ac:dyDescent="0.3">
      <c r="A7944" s="60">
        <v>2013</v>
      </c>
      <c r="B7944" s="60" t="s">
        <v>111</v>
      </c>
      <c r="C7944" s="60" t="str">
        <f>VLOOKUP(B7944,lookup!A:C,3,FALSE)</f>
        <v>Non Metropolitan Fire Authorities</v>
      </c>
      <c r="D7944" s="60" t="str">
        <f>VLOOKUP(B7944,lookup!A:D,4,FALSE)</f>
        <v>E31000033</v>
      </c>
      <c r="E7944" s="60" t="s">
        <v>178</v>
      </c>
      <c r="F7944" s="60" t="s">
        <v>149</v>
      </c>
      <c r="G7944" s="61">
        <v>0</v>
      </c>
      <c r="H7944" s="145"/>
      <c r="I7944" s="144">
        <v>0</v>
      </c>
      <c r="J7944" s="146">
        <f t="shared" si="101"/>
        <v>0</v>
      </c>
    </row>
    <row r="7945" spans="1:10" x14ac:dyDescent="0.3">
      <c r="A7945" s="60">
        <v>2013</v>
      </c>
      <c r="B7945" s="60" t="s">
        <v>111</v>
      </c>
      <c r="C7945" s="60" t="str">
        <f>VLOOKUP(B7945,lookup!A:C,3,FALSE)</f>
        <v>Non Metropolitan Fire Authorities</v>
      </c>
      <c r="D7945" s="60" t="str">
        <f>VLOOKUP(B7945,lookup!A:D,4,FALSE)</f>
        <v>E31000033</v>
      </c>
      <c r="E7945" s="60" t="s">
        <v>179</v>
      </c>
      <c r="F7945" s="60" t="s">
        <v>149</v>
      </c>
      <c r="G7945" s="61">
        <v>0</v>
      </c>
      <c r="H7945" s="145"/>
      <c r="I7945" s="144">
        <v>0</v>
      </c>
      <c r="J7945" s="146">
        <f t="shared" si="101"/>
        <v>0</v>
      </c>
    </row>
    <row r="7946" spans="1:10" x14ac:dyDescent="0.3">
      <c r="A7946" s="60">
        <v>2013</v>
      </c>
      <c r="B7946" s="60" t="s">
        <v>111</v>
      </c>
      <c r="C7946" s="60" t="str">
        <f>VLOOKUP(B7946,lookup!A:C,3,FALSE)</f>
        <v>Non Metropolitan Fire Authorities</v>
      </c>
      <c r="D7946" s="60" t="str">
        <f>VLOOKUP(B7946,lookup!A:D,4,FALSE)</f>
        <v>E31000033</v>
      </c>
      <c r="E7946" s="32" t="s">
        <v>1087</v>
      </c>
      <c r="F7946" s="60" t="s">
        <v>149</v>
      </c>
      <c r="G7946" s="61">
        <v>0</v>
      </c>
      <c r="H7946" s="145"/>
      <c r="I7946" s="144">
        <v>0</v>
      </c>
      <c r="J7946" s="146">
        <f t="shared" si="101"/>
        <v>0</v>
      </c>
    </row>
    <row r="7947" spans="1:10" x14ac:dyDescent="0.3">
      <c r="A7947" s="60">
        <v>2013</v>
      </c>
      <c r="B7947" s="60" t="s">
        <v>111</v>
      </c>
      <c r="C7947" s="60" t="str">
        <f>VLOOKUP(B7947,lookup!A:C,3,FALSE)</f>
        <v>Non Metropolitan Fire Authorities</v>
      </c>
      <c r="D7947" s="60" t="str">
        <f>VLOOKUP(B7947,lookup!A:D,4,FALSE)</f>
        <v>E31000033</v>
      </c>
      <c r="E7947" s="60" t="s">
        <v>176</v>
      </c>
      <c r="F7947" s="60" t="s">
        <v>149</v>
      </c>
      <c r="G7947" s="61">
        <v>0</v>
      </c>
      <c r="H7947" s="145"/>
      <c r="I7947" s="144">
        <v>0</v>
      </c>
      <c r="J7947" s="146">
        <f t="shared" si="101"/>
        <v>0</v>
      </c>
    </row>
    <row r="7948" spans="1:10" x14ac:dyDescent="0.3">
      <c r="A7948" s="60">
        <v>2013</v>
      </c>
      <c r="B7948" s="60" t="s">
        <v>111</v>
      </c>
      <c r="C7948" s="60" t="str">
        <f>VLOOKUP(B7948,lookup!A:C,3,FALSE)</f>
        <v>Non Metropolitan Fire Authorities</v>
      </c>
      <c r="D7948" s="60" t="str">
        <f>VLOOKUP(B7948,lookup!A:D,4,FALSE)</f>
        <v>E31000033</v>
      </c>
      <c r="E7948" s="60" t="s">
        <v>175</v>
      </c>
      <c r="F7948" s="60" t="s">
        <v>150</v>
      </c>
      <c r="G7948" s="61">
        <v>202</v>
      </c>
      <c r="H7948" s="145"/>
      <c r="I7948" s="144">
        <v>202</v>
      </c>
      <c r="J7948" s="146">
        <f t="shared" si="101"/>
        <v>0</v>
      </c>
    </row>
    <row r="7949" spans="1:10" x14ac:dyDescent="0.3">
      <c r="A7949" s="60">
        <v>2013</v>
      </c>
      <c r="B7949" s="60" t="s">
        <v>111</v>
      </c>
      <c r="C7949" s="60" t="str">
        <f>VLOOKUP(B7949,lookup!A:C,3,FALSE)</f>
        <v>Non Metropolitan Fire Authorities</v>
      </c>
      <c r="D7949" s="60" t="str">
        <f>VLOOKUP(B7949,lookup!A:D,4,FALSE)</f>
        <v>E31000033</v>
      </c>
      <c r="E7949" s="60" t="s">
        <v>177</v>
      </c>
      <c r="F7949" s="60" t="s">
        <v>150</v>
      </c>
      <c r="G7949" s="61">
        <v>0</v>
      </c>
      <c r="H7949" s="145"/>
      <c r="I7949" s="144">
        <v>0</v>
      </c>
      <c r="J7949" s="146">
        <f t="shared" si="101"/>
        <v>0</v>
      </c>
    </row>
    <row r="7950" spans="1:10" x14ac:dyDescent="0.3">
      <c r="A7950" s="60">
        <v>2013</v>
      </c>
      <c r="B7950" s="60" t="s">
        <v>111</v>
      </c>
      <c r="C7950" s="60" t="str">
        <f>VLOOKUP(B7950,lookup!A:C,3,FALSE)</f>
        <v>Non Metropolitan Fire Authorities</v>
      </c>
      <c r="D7950" s="60" t="str">
        <f>VLOOKUP(B7950,lookup!A:D,4,FALSE)</f>
        <v>E31000033</v>
      </c>
      <c r="E7950" s="60" t="s">
        <v>178</v>
      </c>
      <c r="F7950" s="60" t="s">
        <v>150</v>
      </c>
      <c r="G7950" s="61">
        <v>0</v>
      </c>
      <c r="H7950" s="145"/>
      <c r="I7950" s="144">
        <v>0</v>
      </c>
      <c r="J7950" s="146">
        <f t="shared" si="101"/>
        <v>0</v>
      </c>
    </row>
    <row r="7951" spans="1:10" x14ac:dyDescent="0.3">
      <c r="A7951" s="60">
        <v>2013</v>
      </c>
      <c r="B7951" s="60" t="s">
        <v>111</v>
      </c>
      <c r="C7951" s="60" t="str">
        <f>VLOOKUP(B7951,lookup!A:C,3,FALSE)</f>
        <v>Non Metropolitan Fire Authorities</v>
      </c>
      <c r="D7951" s="60" t="str">
        <f>VLOOKUP(B7951,lookup!A:D,4,FALSE)</f>
        <v>E31000033</v>
      </c>
      <c r="E7951" s="60" t="s">
        <v>179</v>
      </c>
      <c r="F7951" s="60" t="s">
        <v>150</v>
      </c>
      <c r="G7951" s="61">
        <v>1</v>
      </c>
      <c r="H7951" s="145"/>
      <c r="I7951" s="144">
        <v>1</v>
      </c>
      <c r="J7951" s="146">
        <f t="shared" si="101"/>
        <v>0</v>
      </c>
    </row>
    <row r="7952" spans="1:10" x14ac:dyDescent="0.3">
      <c r="A7952" s="60">
        <v>2013</v>
      </c>
      <c r="B7952" s="60" t="s">
        <v>111</v>
      </c>
      <c r="C7952" s="60" t="str">
        <f>VLOOKUP(B7952,lookup!A:C,3,FALSE)</f>
        <v>Non Metropolitan Fire Authorities</v>
      </c>
      <c r="D7952" s="60" t="str">
        <f>VLOOKUP(B7952,lookup!A:D,4,FALSE)</f>
        <v>E31000033</v>
      </c>
      <c r="E7952" s="32" t="s">
        <v>1087</v>
      </c>
      <c r="F7952" s="60" t="s">
        <v>150</v>
      </c>
      <c r="G7952" s="61">
        <v>1</v>
      </c>
      <c r="H7952" s="145"/>
      <c r="I7952" s="144">
        <v>1</v>
      </c>
      <c r="J7952" s="146">
        <f t="shared" si="101"/>
        <v>0</v>
      </c>
    </row>
    <row r="7953" spans="1:10" x14ac:dyDescent="0.3">
      <c r="A7953" s="60">
        <v>2013</v>
      </c>
      <c r="B7953" s="60" t="s">
        <v>111</v>
      </c>
      <c r="C7953" s="60" t="str">
        <f>VLOOKUP(B7953,lookup!A:C,3,FALSE)</f>
        <v>Non Metropolitan Fire Authorities</v>
      </c>
      <c r="D7953" s="60" t="str">
        <f>VLOOKUP(B7953,lookup!A:D,4,FALSE)</f>
        <v>E31000033</v>
      </c>
      <c r="E7953" s="60" t="s">
        <v>176</v>
      </c>
      <c r="F7953" s="60" t="s">
        <v>150</v>
      </c>
      <c r="G7953" s="61">
        <v>8</v>
      </c>
      <c r="H7953" s="145"/>
      <c r="I7953" s="144">
        <v>8</v>
      </c>
      <c r="J7953" s="146">
        <f t="shared" si="101"/>
        <v>0</v>
      </c>
    </row>
    <row r="7954" spans="1:10" x14ac:dyDescent="0.3">
      <c r="A7954" s="60">
        <v>2013</v>
      </c>
      <c r="B7954" s="60" t="s">
        <v>114</v>
      </c>
      <c r="C7954" s="60" t="str">
        <f>VLOOKUP(B7954,lookup!A:C,3,FALSE)</f>
        <v>Non Metropolitan Fire Authorities</v>
      </c>
      <c r="D7954" s="60" t="str">
        <f>VLOOKUP(B7954,lookup!A:D,4,FALSE)</f>
        <v>E31000034</v>
      </c>
      <c r="E7954" s="60" t="s">
        <v>175</v>
      </c>
      <c r="F7954" s="60" t="s">
        <v>157</v>
      </c>
      <c r="G7954" s="61">
        <v>205</v>
      </c>
      <c r="H7954" s="145"/>
      <c r="I7954" s="144">
        <v>205</v>
      </c>
      <c r="J7954" s="146">
        <f t="shared" si="101"/>
        <v>0</v>
      </c>
    </row>
    <row r="7955" spans="1:10" x14ac:dyDescent="0.3">
      <c r="A7955" s="60">
        <v>2013</v>
      </c>
      <c r="B7955" s="60" t="s">
        <v>114</v>
      </c>
      <c r="C7955" s="60" t="str">
        <f>VLOOKUP(B7955,lookup!A:C,3,FALSE)</f>
        <v>Non Metropolitan Fire Authorities</v>
      </c>
      <c r="D7955" s="60" t="str">
        <f>VLOOKUP(B7955,lookup!A:D,4,FALSE)</f>
        <v>E31000034</v>
      </c>
      <c r="E7955" s="60" t="s">
        <v>177</v>
      </c>
      <c r="F7955" s="60" t="s">
        <v>157</v>
      </c>
      <c r="G7955" s="61">
        <v>2</v>
      </c>
      <c r="H7955" s="145"/>
      <c r="I7955" s="144">
        <v>2</v>
      </c>
      <c r="J7955" s="146">
        <f t="shared" si="101"/>
        <v>0</v>
      </c>
    </row>
    <row r="7956" spans="1:10" x14ac:dyDescent="0.3">
      <c r="A7956" s="60">
        <v>2013</v>
      </c>
      <c r="B7956" s="60" t="s">
        <v>114</v>
      </c>
      <c r="C7956" s="60" t="str">
        <f>VLOOKUP(B7956,lookup!A:C,3,FALSE)</f>
        <v>Non Metropolitan Fire Authorities</v>
      </c>
      <c r="D7956" s="60" t="str">
        <f>VLOOKUP(B7956,lookup!A:D,4,FALSE)</f>
        <v>E31000034</v>
      </c>
      <c r="E7956" s="60" t="s">
        <v>178</v>
      </c>
      <c r="F7956" s="60" t="s">
        <v>157</v>
      </c>
      <c r="G7956" s="61">
        <v>1</v>
      </c>
      <c r="H7956" s="145"/>
      <c r="I7956" s="144">
        <v>1</v>
      </c>
      <c r="J7956" s="146">
        <f t="shared" si="101"/>
        <v>0</v>
      </c>
    </row>
    <row r="7957" spans="1:10" x14ac:dyDescent="0.3">
      <c r="A7957" s="60">
        <v>2013</v>
      </c>
      <c r="B7957" s="60" t="s">
        <v>114</v>
      </c>
      <c r="C7957" s="60" t="str">
        <f>VLOOKUP(B7957,lookup!A:C,3,FALSE)</f>
        <v>Non Metropolitan Fire Authorities</v>
      </c>
      <c r="D7957" s="60" t="str">
        <f>VLOOKUP(B7957,lookup!A:D,4,FALSE)</f>
        <v>E31000034</v>
      </c>
      <c r="E7957" s="60" t="s">
        <v>179</v>
      </c>
      <c r="F7957" s="60" t="s">
        <v>157</v>
      </c>
      <c r="G7957" s="61">
        <v>2</v>
      </c>
      <c r="H7957" s="145"/>
      <c r="I7957" s="144">
        <v>2</v>
      </c>
      <c r="J7957" s="146">
        <f t="shared" si="101"/>
        <v>0</v>
      </c>
    </row>
    <row r="7958" spans="1:10" x14ac:dyDescent="0.3">
      <c r="A7958" s="60">
        <v>2013</v>
      </c>
      <c r="B7958" s="60" t="s">
        <v>114</v>
      </c>
      <c r="C7958" s="60" t="str">
        <f>VLOOKUP(B7958,lookup!A:C,3,FALSE)</f>
        <v>Non Metropolitan Fire Authorities</v>
      </c>
      <c r="D7958" s="60" t="str">
        <f>VLOOKUP(B7958,lookup!A:D,4,FALSE)</f>
        <v>E31000034</v>
      </c>
      <c r="E7958" s="32" t="s">
        <v>1087</v>
      </c>
      <c r="F7958" s="60" t="s">
        <v>157</v>
      </c>
      <c r="G7958" s="61">
        <v>1</v>
      </c>
      <c r="H7958" s="145"/>
      <c r="I7958" s="144">
        <v>1</v>
      </c>
      <c r="J7958" s="146">
        <f t="shared" si="101"/>
        <v>0</v>
      </c>
    </row>
    <row r="7959" spans="1:10" x14ac:dyDescent="0.3">
      <c r="A7959" s="60">
        <v>2013</v>
      </c>
      <c r="B7959" s="60" t="s">
        <v>114</v>
      </c>
      <c r="C7959" s="60" t="str">
        <f>VLOOKUP(B7959,lookup!A:C,3,FALSE)</f>
        <v>Non Metropolitan Fire Authorities</v>
      </c>
      <c r="D7959" s="60" t="str">
        <f>VLOOKUP(B7959,lookup!A:D,4,FALSE)</f>
        <v>E31000034</v>
      </c>
      <c r="E7959" s="60" t="s">
        <v>176</v>
      </c>
      <c r="F7959" s="60" t="s">
        <v>157</v>
      </c>
      <c r="G7959" s="61">
        <v>34</v>
      </c>
      <c r="H7959" s="145"/>
      <c r="I7959" s="144">
        <v>34</v>
      </c>
      <c r="J7959" s="146">
        <f t="shared" si="101"/>
        <v>0</v>
      </c>
    </row>
    <row r="7960" spans="1:10" x14ac:dyDescent="0.3">
      <c r="A7960" s="60">
        <v>2013</v>
      </c>
      <c r="B7960" s="60" t="s">
        <v>114</v>
      </c>
      <c r="C7960" s="60" t="str">
        <f>VLOOKUP(B7960,lookup!A:C,3,FALSE)</f>
        <v>Non Metropolitan Fire Authorities</v>
      </c>
      <c r="D7960" s="60" t="str">
        <f>VLOOKUP(B7960,lookup!A:D,4,FALSE)</f>
        <v>E31000034</v>
      </c>
      <c r="E7960" s="60" t="s">
        <v>175</v>
      </c>
      <c r="F7960" s="60" t="s">
        <v>158</v>
      </c>
      <c r="G7960" s="61">
        <v>328</v>
      </c>
      <c r="H7960" s="145"/>
      <c r="I7960" s="144">
        <v>328</v>
      </c>
      <c r="J7960" s="146">
        <f t="shared" si="101"/>
        <v>0</v>
      </c>
    </row>
    <row r="7961" spans="1:10" x14ac:dyDescent="0.3">
      <c r="A7961" s="60">
        <v>2013</v>
      </c>
      <c r="B7961" s="60" t="s">
        <v>114</v>
      </c>
      <c r="C7961" s="60" t="str">
        <f>VLOOKUP(B7961,lookup!A:C,3,FALSE)</f>
        <v>Non Metropolitan Fire Authorities</v>
      </c>
      <c r="D7961" s="60" t="str">
        <f>VLOOKUP(B7961,lookup!A:D,4,FALSE)</f>
        <v>E31000034</v>
      </c>
      <c r="E7961" s="60" t="s">
        <v>177</v>
      </c>
      <c r="F7961" s="60" t="s">
        <v>158</v>
      </c>
      <c r="G7961" s="61">
        <v>4</v>
      </c>
      <c r="H7961" s="145"/>
      <c r="I7961" s="144">
        <v>4</v>
      </c>
      <c r="J7961" s="146">
        <f t="shared" si="101"/>
        <v>0</v>
      </c>
    </row>
    <row r="7962" spans="1:10" x14ac:dyDescent="0.3">
      <c r="A7962" s="60">
        <v>2013</v>
      </c>
      <c r="B7962" s="60" t="s">
        <v>114</v>
      </c>
      <c r="C7962" s="60" t="str">
        <f>VLOOKUP(B7962,lookup!A:C,3,FALSE)</f>
        <v>Non Metropolitan Fire Authorities</v>
      </c>
      <c r="D7962" s="60" t="str">
        <f>VLOOKUP(B7962,lookup!A:D,4,FALSE)</f>
        <v>E31000034</v>
      </c>
      <c r="E7962" s="60" t="s">
        <v>178</v>
      </c>
      <c r="F7962" s="60" t="s">
        <v>158</v>
      </c>
      <c r="G7962" s="61">
        <v>0</v>
      </c>
      <c r="H7962" s="145"/>
      <c r="I7962" s="144">
        <v>0</v>
      </c>
      <c r="J7962" s="146">
        <f t="shared" si="101"/>
        <v>0</v>
      </c>
    </row>
    <row r="7963" spans="1:10" x14ac:dyDescent="0.3">
      <c r="A7963" s="60">
        <v>2013</v>
      </c>
      <c r="B7963" s="60" t="s">
        <v>114</v>
      </c>
      <c r="C7963" s="60" t="str">
        <f>VLOOKUP(B7963,lookup!A:C,3,FALSE)</f>
        <v>Non Metropolitan Fire Authorities</v>
      </c>
      <c r="D7963" s="60" t="str">
        <f>VLOOKUP(B7963,lookup!A:D,4,FALSE)</f>
        <v>E31000034</v>
      </c>
      <c r="E7963" s="60" t="s">
        <v>179</v>
      </c>
      <c r="F7963" s="60" t="s">
        <v>158</v>
      </c>
      <c r="G7963" s="61">
        <v>0</v>
      </c>
      <c r="H7963" s="145"/>
      <c r="I7963" s="144">
        <v>0</v>
      </c>
      <c r="J7963" s="146">
        <f t="shared" si="101"/>
        <v>0</v>
      </c>
    </row>
    <row r="7964" spans="1:10" x14ac:dyDescent="0.3">
      <c r="A7964" s="60">
        <v>2013</v>
      </c>
      <c r="B7964" s="60" t="s">
        <v>114</v>
      </c>
      <c r="C7964" s="60" t="str">
        <f>VLOOKUP(B7964,lookup!A:C,3,FALSE)</f>
        <v>Non Metropolitan Fire Authorities</v>
      </c>
      <c r="D7964" s="60" t="str">
        <f>VLOOKUP(B7964,lookup!A:D,4,FALSE)</f>
        <v>E31000034</v>
      </c>
      <c r="E7964" s="32" t="s">
        <v>1087</v>
      </c>
      <c r="F7964" s="60" t="s">
        <v>158</v>
      </c>
      <c r="G7964" s="61">
        <v>1</v>
      </c>
      <c r="H7964" s="145"/>
      <c r="I7964" s="144">
        <v>1</v>
      </c>
      <c r="J7964" s="146">
        <f t="shared" si="101"/>
        <v>0</v>
      </c>
    </row>
    <row r="7965" spans="1:10" x14ac:dyDescent="0.3">
      <c r="A7965" s="60">
        <v>2013</v>
      </c>
      <c r="B7965" s="60" t="s">
        <v>114</v>
      </c>
      <c r="C7965" s="60" t="str">
        <f>VLOOKUP(B7965,lookup!A:C,3,FALSE)</f>
        <v>Non Metropolitan Fire Authorities</v>
      </c>
      <c r="D7965" s="60" t="str">
        <f>VLOOKUP(B7965,lookup!A:D,4,FALSE)</f>
        <v>E31000034</v>
      </c>
      <c r="E7965" s="60" t="s">
        <v>176</v>
      </c>
      <c r="F7965" s="60" t="s">
        <v>158</v>
      </c>
      <c r="G7965" s="61">
        <v>96</v>
      </c>
      <c r="H7965" s="145"/>
      <c r="I7965" s="144">
        <v>96</v>
      </c>
      <c r="J7965" s="146">
        <f t="shared" si="101"/>
        <v>0</v>
      </c>
    </row>
    <row r="7966" spans="1:10" x14ac:dyDescent="0.3">
      <c r="A7966" s="60">
        <v>2013</v>
      </c>
      <c r="B7966" s="60" t="s">
        <v>114</v>
      </c>
      <c r="C7966" s="60" t="str">
        <f>VLOOKUP(B7966,lookup!A:C,3,FALSE)</f>
        <v>Non Metropolitan Fire Authorities</v>
      </c>
      <c r="D7966" s="60" t="str">
        <f>VLOOKUP(B7966,lookup!A:D,4,FALSE)</f>
        <v>E31000034</v>
      </c>
      <c r="E7966" s="60" t="s">
        <v>175</v>
      </c>
      <c r="F7966" s="60" t="s">
        <v>149</v>
      </c>
      <c r="G7966" s="61">
        <v>0</v>
      </c>
      <c r="H7966" s="145"/>
      <c r="I7966" s="144">
        <v>0</v>
      </c>
      <c r="J7966" s="146">
        <f t="shared" si="101"/>
        <v>0</v>
      </c>
    </row>
    <row r="7967" spans="1:10" x14ac:dyDescent="0.3">
      <c r="A7967" s="60">
        <v>2013</v>
      </c>
      <c r="B7967" s="60" t="s">
        <v>114</v>
      </c>
      <c r="C7967" s="60" t="str">
        <f>VLOOKUP(B7967,lookup!A:C,3,FALSE)</f>
        <v>Non Metropolitan Fire Authorities</v>
      </c>
      <c r="D7967" s="60" t="str">
        <f>VLOOKUP(B7967,lookup!A:D,4,FALSE)</f>
        <v>E31000034</v>
      </c>
      <c r="E7967" s="60" t="s">
        <v>177</v>
      </c>
      <c r="F7967" s="60" t="s">
        <v>149</v>
      </c>
      <c r="G7967" s="61">
        <v>0</v>
      </c>
      <c r="H7967" s="145"/>
      <c r="I7967" s="144">
        <v>0</v>
      </c>
      <c r="J7967" s="146">
        <f t="shared" si="101"/>
        <v>0</v>
      </c>
    </row>
    <row r="7968" spans="1:10" x14ac:dyDescent="0.3">
      <c r="A7968" s="60">
        <v>2013</v>
      </c>
      <c r="B7968" s="60" t="s">
        <v>114</v>
      </c>
      <c r="C7968" s="60" t="str">
        <f>VLOOKUP(B7968,lookup!A:C,3,FALSE)</f>
        <v>Non Metropolitan Fire Authorities</v>
      </c>
      <c r="D7968" s="60" t="str">
        <f>VLOOKUP(B7968,lookup!A:D,4,FALSE)</f>
        <v>E31000034</v>
      </c>
      <c r="E7968" s="60" t="s">
        <v>178</v>
      </c>
      <c r="F7968" s="60" t="s">
        <v>149</v>
      </c>
      <c r="G7968" s="61">
        <v>0</v>
      </c>
      <c r="H7968" s="145"/>
      <c r="I7968" s="144">
        <v>0</v>
      </c>
      <c r="J7968" s="146">
        <f t="shared" si="101"/>
        <v>0</v>
      </c>
    </row>
    <row r="7969" spans="1:10" x14ac:dyDescent="0.3">
      <c r="A7969" s="60">
        <v>2013</v>
      </c>
      <c r="B7969" s="60" t="s">
        <v>114</v>
      </c>
      <c r="C7969" s="60" t="str">
        <f>VLOOKUP(B7969,lookup!A:C,3,FALSE)</f>
        <v>Non Metropolitan Fire Authorities</v>
      </c>
      <c r="D7969" s="60" t="str">
        <f>VLOOKUP(B7969,lookup!A:D,4,FALSE)</f>
        <v>E31000034</v>
      </c>
      <c r="E7969" s="60" t="s">
        <v>179</v>
      </c>
      <c r="F7969" s="60" t="s">
        <v>149</v>
      </c>
      <c r="G7969" s="61">
        <v>0</v>
      </c>
      <c r="H7969" s="145"/>
      <c r="I7969" s="144">
        <v>0</v>
      </c>
      <c r="J7969" s="146">
        <f t="shared" si="101"/>
        <v>0</v>
      </c>
    </row>
    <row r="7970" spans="1:10" x14ac:dyDescent="0.3">
      <c r="A7970" s="60">
        <v>2013</v>
      </c>
      <c r="B7970" s="60" t="s">
        <v>114</v>
      </c>
      <c r="C7970" s="60" t="str">
        <f>VLOOKUP(B7970,lookup!A:C,3,FALSE)</f>
        <v>Non Metropolitan Fire Authorities</v>
      </c>
      <c r="D7970" s="60" t="str">
        <f>VLOOKUP(B7970,lookup!A:D,4,FALSE)</f>
        <v>E31000034</v>
      </c>
      <c r="E7970" s="32" t="s">
        <v>1087</v>
      </c>
      <c r="F7970" s="60" t="s">
        <v>149</v>
      </c>
      <c r="G7970" s="61">
        <v>0</v>
      </c>
      <c r="H7970" s="145"/>
      <c r="I7970" s="144">
        <v>0</v>
      </c>
      <c r="J7970" s="146">
        <f t="shared" si="101"/>
        <v>0</v>
      </c>
    </row>
    <row r="7971" spans="1:10" x14ac:dyDescent="0.3">
      <c r="A7971" s="60">
        <v>2013</v>
      </c>
      <c r="B7971" s="60" t="s">
        <v>114</v>
      </c>
      <c r="C7971" s="60" t="str">
        <f>VLOOKUP(B7971,lookup!A:C,3,FALSE)</f>
        <v>Non Metropolitan Fire Authorities</v>
      </c>
      <c r="D7971" s="60" t="str">
        <f>VLOOKUP(B7971,lookup!A:D,4,FALSE)</f>
        <v>E31000034</v>
      </c>
      <c r="E7971" s="60" t="s">
        <v>176</v>
      </c>
      <c r="F7971" s="60" t="s">
        <v>149</v>
      </c>
      <c r="G7971" s="61">
        <v>0</v>
      </c>
      <c r="H7971" s="145"/>
      <c r="I7971" s="144">
        <v>0</v>
      </c>
      <c r="J7971" s="146">
        <f t="shared" si="101"/>
        <v>0</v>
      </c>
    </row>
    <row r="7972" spans="1:10" x14ac:dyDescent="0.3">
      <c r="A7972" s="60">
        <v>2013</v>
      </c>
      <c r="B7972" s="60" t="s">
        <v>114</v>
      </c>
      <c r="C7972" s="60" t="str">
        <f>VLOOKUP(B7972,lookup!A:C,3,FALSE)</f>
        <v>Non Metropolitan Fire Authorities</v>
      </c>
      <c r="D7972" s="60" t="str">
        <f>VLOOKUP(B7972,lookup!A:D,4,FALSE)</f>
        <v>E31000034</v>
      </c>
      <c r="E7972" s="60" t="s">
        <v>175</v>
      </c>
      <c r="F7972" s="60" t="s">
        <v>150</v>
      </c>
      <c r="G7972" s="61">
        <v>70</v>
      </c>
      <c r="H7972" s="145"/>
      <c r="I7972" s="144">
        <v>70</v>
      </c>
      <c r="J7972" s="146">
        <f t="shared" si="101"/>
        <v>0</v>
      </c>
    </row>
    <row r="7973" spans="1:10" x14ac:dyDescent="0.3">
      <c r="A7973" s="60">
        <v>2013</v>
      </c>
      <c r="B7973" s="60" t="s">
        <v>114</v>
      </c>
      <c r="C7973" s="60" t="str">
        <f>VLOOKUP(B7973,lookup!A:C,3,FALSE)</f>
        <v>Non Metropolitan Fire Authorities</v>
      </c>
      <c r="D7973" s="60" t="str">
        <f>VLOOKUP(B7973,lookup!A:D,4,FALSE)</f>
        <v>E31000034</v>
      </c>
      <c r="E7973" s="60" t="s">
        <v>177</v>
      </c>
      <c r="F7973" s="60" t="s">
        <v>150</v>
      </c>
      <c r="G7973" s="61">
        <v>0</v>
      </c>
      <c r="H7973" s="145"/>
      <c r="I7973" s="144">
        <v>0</v>
      </c>
      <c r="J7973" s="146">
        <f t="shared" si="101"/>
        <v>0</v>
      </c>
    </row>
    <row r="7974" spans="1:10" x14ac:dyDescent="0.3">
      <c r="A7974" s="60">
        <v>2013</v>
      </c>
      <c r="B7974" s="60" t="s">
        <v>114</v>
      </c>
      <c r="C7974" s="60" t="str">
        <f>VLOOKUP(B7974,lookup!A:C,3,FALSE)</f>
        <v>Non Metropolitan Fire Authorities</v>
      </c>
      <c r="D7974" s="60" t="str">
        <f>VLOOKUP(B7974,lookup!A:D,4,FALSE)</f>
        <v>E31000034</v>
      </c>
      <c r="E7974" s="60" t="s">
        <v>178</v>
      </c>
      <c r="F7974" s="60" t="s">
        <v>150</v>
      </c>
      <c r="G7974" s="61">
        <v>2</v>
      </c>
      <c r="H7974" s="145"/>
      <c r="I7974" s="144">
        <v>2</v>
      </c>
      <c r="J7974" s="146">
        <f t="shared" si="101"/>
        <v>0</v>
      </c>
    </row>
    <row r="7975" spans="1:10" x14ac:dyDescent="0.3">
      <c r="A7975" s="60">
        <v>2013</v>
      </c>
      <c r="B7975" s="60" t="s">
        <v>114</v>
      </c>
      <c r="C7975" s="60" t="str">
        <f>VLOOKUP(B7975,lookup!A:C,3,FALSE)</f>
        <v>Non Metropolitan Fire Authorities</v>
      </c>
      <c r="D7975" s="60" t="str">
        <f>VLOOKUP(B7975,lookup!A:D,4,FALSE)</f>
        <v>E31000034</v>
      </c>
      <c r="E7975" s="60" t="s">
        <v>179</v>
      </c>
      <c r="F7975" s="60" t="s">
        <v>150</v>
      </c>
      <c r="G7975" s="61">
        <v>0</v>
      </c>
      <c r="H7975" s="145"/>
      <c r="I7975" s="144">
        <v>0</v>
      </c>
      <c r="J7975" s="146">
        <f t="shared" si="101"/>
        <v>0</v>
      </c>
    </row>
    <row r="7976" spans="1:10" x14ac:dyDescent="0.3">
      <c r="A7976" s="60">
        <v>2013</v>
      </c>
      <c r="B7976" s="60" t="s">
        <v>114</v>
      </c>
      <c r="C7976" s="60" t="str">
        <f>VLOOKUP(B7976,lookup!A:C,3,FALSE)</f>
        <v>Non Metropolitan Fire Authorities</v>
      </c>
      <c r="D7976" s="60" t="str">
        <f>VLOOKUP(B7976,lookup!A:D,4,FALSE)</f>
        <v>E31000034</v>
      </c>
      <c r="E7976" s="32" t="s">
        <v>1087</v>
      </c>
      <c r="F7976" s="60" t="s">
        <v>150</v>
      </c>
      <c r="G7976" s="61">
        <v>1</v>
      </c>
      <c r="H7976" s="145"/>
      <c r="I7976" s="144">
        <v>1</v>
      </c>
      <c r="J7976" s="146">
        <f t="shared" si="101"/>
        <v>0</v>
      </c>
    </row>
    <row r="7977" spans="1:10" x14ac:dyDescent="0.3">
      <c r="A7977" s="60">
        <v>2013</v>
      </c>
      <c r="B7977" s="60" t="s">
        <v>114</v>
      </c>
      <c r="C7977" s="60" t="str">
        <f>VLOOKUP(B7977,lookup!A:C,3,FALSE)</f>
        <v>Non Metropolitan Fire Authorities</v>
      </c>
      <c r="D7977" s="60" t="str">
        <f>VLOOKUP(B7977,lookup!A:D,4,FALSE)</f>
        <v>E31000034</v>
      </c>
      <c r="E7977" s="60" t="s">
        <v>176</v>
      </c>
      <c r="F7977" s="60" t="s">
        <v>150</v>
      </c>
      <c r="G7977" s="61">
        <v>23</v>
      </c>
      <c r="H7977" s="145"/>
      <c r="I7977" s="144">
        <v>23</v>
      </c>
      <c r="J7977" s="146">
        <f t="shared" si="101"/>
        <v>0</v>
      </c>
    </row>
    <row r="7978" spans="1:10" x14ac:dyDescent="0.3">
      <c r="A7978" s="60">
        <v>2013</v>
      </c>
      <c r="B7978" s="60" t="s">
        <v>117</v>
      </c>
      <c r="C7978" s="60" t="str">
        <f>VLOOKUP(B7978,lookup!A:C,3,FALSE)</f>
        <v>Non Metropolitan Fire Authorities</v>
      </c>
      <c r="D7978" s="60" t="str">
        <f>VLOOKUP(B7978,lookup!A:D,4,FALSE)</f>
        <v>E31000035</v>
      </c>
      <c r="E7978" s="60" t="s">
        <v>175</v>
      </c>
      <c r="F7978" s="60" t="s">
        <v>157</v>
      </c>
      <c r="G7978" s="61">
        <v>535</v>
      </c>
      <c r="H7978" s="145"/>
      <c r="I7978" s="144">
        <v>535</v>
      </c>
      <c r="J7978" s="146">
        <f t="shared" si="101"/>
        <v>0</v>
      </c>
    </row>
    <row r="7979" spans="1:10" x14ac:dyDescent="0.3">
      <c r="A7979" s="60">
        <v>2013</v>
      </c>
      <c r="B7979" s="60" t="s">
        <v>117</v>
      </c>
      <c r="C7979" s="60" t="str">
        <f>VLOOKUP(B7979,lookup!A:C,3,FALSE)</f>
        <v>Non Metropolitan Fire Authorities</v>
      </c>
      <c r="D7979" s="60" t="str">
        <f>VLOOKUP(B7979,lookup!A:D,4,FALSE)</f>
        <v>E31000035</v>
      </c>
      <c r="E7979" s="60" t="s">
        <v>177</v>
      </c>
      <c r="F7979" s="60" t="s">
        <v>157</v>
      </c>
      <c r="G7979" s="61">
        <v>10</v>
      </c>
      <c r="H7979" s="145"/>
      <c r="I7979" s="144">
        <v>10</v>
      </c>
      <c r="J7979" s="146">
        <f t="shared" si="101"/>
        <v>0</v>
      </c>
    </row>
    <row r="7980" spans="1:10" x14ac:dyDescent="0.3">
      <c r="A7980" s="60">
        <v>2013</v>
      </c>
      <c r="B7980" s="60" t="s">
        <v>117</v>
      </c>
      <c r="C7980" s="60" t="str">
        <f>VLOOKUP(B7980,lookup!A:C,3,FALSE)</f>
        <v>Non Metropolitan Fire Authorities</v>
      </c>
      <c r="D7980" s="60" t="str">
        <f>VLOOKUP(B7980,lookup!A:D,4,FALSE)</f>
        <v>E31000035</v>
      </c>
      <c r="E7980" s="60" t="s">
        <v>178</v>
      </c>
      <c r="F7980" s="60" t="s">
        <v>157</v>
      </c>
      <c r="G7980" s="61">
        <v>5</v>
      </c>
      <c r="H7980" s="145"/>
      <c r="I7980" s="144">
        <v>5</v>
      </c>
      <c r="J7980" s="146">
        <f t="shared" si="101"/>
        <v>0</v>
      </c>
    </row>
    <row r="7981" spans="1:10" x14ac:dyDescent="0.3">
      <c r="A7981" s="60">
        <v>2013</v>
      </c>
      <c r="B7981" s="60" t="s">
        <v>117</v>
      </c>
      <c r="C7981" s="60" t="str">
        <f>VLOOKUP(B7981,lookup!A:C,3,FALSE)</f>
        <v>Non Metropolitan Fire Authorities</v>
      </c>
      <c r="D7981" s="60" t="str">
        <f>VLOOKUP(B7981,lookup!A:D,4,FALSE)</f>
        <v>E31000035</v>
      </c>
      <c r="E7981" s="60" t="s">
        <v>179</v>
      </c>
      <c r="F7981" s="60" t="s">
        <v>157</v>
      </c>
      <c r="G7981" s="61">
        <v>1</v>
      </c>
      <c r="H7981" s="145"/>
      <c r="I7981" s="144">
        <v>1</v>
      </c>
      <c r="J7981" s="146">
        <f t="shared" si="101"/>
        <v>0</v>
      </c>
    </row>
    <row r="7982" spans="1:10" x14ac:dyDescent="0.3">
      <c r="A7982" s="60">
        <v>2013</v>
      </c>
      <c r="B7982" s="60" t="s">
        <v>117</v>
      </c>
      <c r="C7982" s="60" t="str">
        <f>VLOOKUP(B7982,lookup!A:C,3,FALSE)</f>
        <v>Non Metropolitan Fire Authorities</v>
      </c>
      <c r="D7982" s="60" t="str">
        <f>VLOOKUP(B7982,lookup!A:D,4,FALSE)</f>
        <v>E31000035</v>
      </c>
      <c r="E7982" s="32" t="s">
        <v>1087</v>
      </c>
      <c r="F7982" s="60" t="s">
        <v>157</v>
      </c>
      <c r="G7982" s="61">
        <v>1</v>
      </c>
      <c r="H7982" s="145"/>
      <c r="I7982" s="144">
        <v>1</v>
      </c>
      <c r="J7982" s="146">
        <f t="shared" si="101"/>
        <v>0</v>
      </c>
    </row>
    <row r="7983" spans="1:10" x14ac:dyDescent="0.3">
      <c r="A7983" s="60">
        <v>2013</v>
      </c>
      <c r="B7983" s="60" t="s">
        <v>117</v>
      </c>
      <c r="C7983" s="60" t="str">
        <f>VLOOKUP(B7983,lookup!A:C,3,FALSE)</f>
        <v>Non Metropolitan Fire Authorities</v>
      </c>
      <c r="D7983" s="60" t="str">
        <f>VLOOKUP(B7983,lookup!A:D,4,FALSE)</f>
        <v>E31000035</v>
      </c>
      <c r="E7983" s="60" t="s">
        <v>176</v>
      </c>
      <c r="F7983" s="60" t="s">
        <v>157</v>
      </c>
      <c r="G7983" s="61">
        <v>44</v>
      </c>
      <c r="H7983" s="145"/>
      <c r="I7983" s="144">
        <v>44</v>
      </c>
      <c r="J7983" s="146">
        <f t="shared" si="101"/>
        <v>0</v>
      </c>
    </row>
    <row r="7984" spans="1:10" x14ac:dyDescent="0.3">
      <c r="A7984" s="60">
        <v>2013</v>
      </c>
      <c r="B7984" s="60" t="s">
        <v>117</v>
      </c>
      <c r="C7984" s="60" t="str">
        <f>VLOOKUP(B7984,lookup!A:C,3,FALSE)</f>
        <v>Non Metropolitan Fire Authorities</v>
      </c>
      <c r="D7984" s="60" t="str">
        <f>VLOOKUP(B7984,lookup!A:D,4,FALSE)</f>
        <v>E31000035</v>
      </c>
      <c r="E7984" s="60" t="s">
        <v>175</v>
      </c>
      <c r="F7984" s="60" t="s">
        <v>158</v>
      </c>
      <c r="G7984" s="61">
        <v>107</v>
      </c>
      <c r="H7984" s="145"/>
      <c r="I7984" s="144">
        <v>107</v>
      </c>
      <c r="J7984" s="146">
        <f t="shared" si="101"/>
        <v>0</v>
      </c>
    </row>
    <row r="7985" spans="1:10" x14ac:dyDescent="0.3">
      <c r="A7985" s="60">
        <v>2013</v>
      </c>
      <c r="B7985" s="60" t="s">
        <v>117</v>
      </c>
      <c r="C7985" s="60" t="str">
        <f>VLOOKUP(B7985,lookup!A:C,3,FALSE)</f>
        <v>Non Metropolitan Fire Authorities</v>
      </c>
      <c r="D7985" s="60" t="str">
        <f>VLOOKUP(B7985,lookup!A:D,4,FALSE)</f>
        <v>E31000035</v>
      </c>
      <c r="E7985" s="60" t="s">
        <v>177</v>
      </c>
      <c r="F7985" s="60" t="s">
        <v>158</v>
      </c>
      <c r="G7985" s="61">
        <v>1</v>
      </c>
      <c r="H7985" s="145"/>
      <c r="I7985" s="144">
        <v>1</v>
      </c>
      <c r="J7985" s="146">
        <f t="shared" si="101"/>
        <v>0</v>
      </c>
    </row>
    <row r="7986" spans="1:10" x14ac:dyDescent="0.3">
      <c r="A7986" s="60">
        <v>2013</v>
      </c>
      <c r="B7986" s="60" t="s">
        <v>117</v>
      </c>
      <c r="C7986" s="60" t="str">
        <f>VLOOKUP(B7986,lookup!A:C,3,FALSE)</f>
        <v>Non Metropolitan Fire Authorities</v>
      </c>
      <c r="D7986" s="60" t="str">
        <f>VLOOKUP(B7986,lookup!A:D,4,FALSE)</f>
        <v>E31000035</v>
      </c>
      <c r="E7986" s="60" t="s">
        <v>178</v>
      </c>
      <c r="F7986" s="60" t="s">
        <v>158</v>
      </c>
      <c r="G7986" s="61">
        <v>0</v>
      </c>
      <c r="H7986" s="145"/>
      <c r="I7986" s="144">
        <v>0</v>
      </c>
      <c r="J7986" s="146">
        <f t="shared" si="101"/>
        <v>0</v>
      </c>
    </row>
    <row r="7987" spans="1:10" x14ac:dyDescent="0.3">
      <c r="A7987" s="60">
        <v>2013</v>
      </c>
      <c r="B7987" s="60" t="s">
        <v>117</v>
      </c>
      <c r="C7987" s="60" t="str">
        <f>VLOOKUP(B7987,lookup!A:C,3,FALSE)</f>
        <v>Non Metropolitan Fire Authorities</v>
      </c>
      <c r="D7987" s="60" t="str">
        <f>VLOOKUP(B7987,lookup!A:D,4,FALSE)</f>
        <v>E31000035</v>
      </c>
      <c r="E7987" s="60" t="s">
        <v>179</v>
      </c>
      <c r="F7987" s="60" t="s">
        <v>158</v>
      </c>
      <c r="G7987" s="61">
        <v>0</v>
      </c>
      <c r="H7987" s="145"/>
      <c r="I7987" s="144">
        <v>0</v>
      </c>
      <c r="J7987" s="146">
        <f t="shared" si="101"/>
        <v>0</v>
      </c>
    </row>
    <row r="7988" spans="1:10" x14ac:dyDescent="0.3">
      <c r="A7988" s="60">
        <v>2013</v>
      </c>
      <c r="B7988" s="60" t="s">
        <v>117</v>
      </c>
      <c r="C7988" s="60" t="str">
        <f>VLOOKUP(B7988,lookup!A:C,3,FALSE)</f>
        <v>Non Metropolitan Fire Authorities</v>
      </c>
      <c r="D7988" s="60" t="str">
        <f>VLOOKUP(B7988,lookup!A:D,4,FALSE)</f>
        <v>E31000035</v>
      </c>
      <c r="E7988" s="32" t="s">
        <v>1087</v>
      </c>
      <c r="F7988" s="60" t="s">
        <v>158</v>
      </c>
      <c r="G7988" s="61">
        <v>0</v>
      </c>
      <c r="H7988" s="145"/>
      <c r="I7988" s="144">
        <v>0</v>
      </c>
      <c r="J7988" s="146">
        <f t="shared" si="101"/>
        <v>0</v>
      </c>
    </row>
    <row r="7989" spans="1:10" x14ac:dyDescent="0.3">
      <c r="A7989" s="60">
        <v>2013</v>
      </c>
      <c r="B7989" s="60" t="s">
        <v>117</v>
      </c>
      <c r="C7989" s="60" t="str">
        <f>VLOOKUP(B7989,lookup!A:C,3,FALSE)</f>
        <v>Non Metropolitan Fire Authorities</v>
      </c>
      <c r="D7989" s="60" t="str">
        <f>VLOOKUP(B7989,lookup!A:D,4,FALSE)</f>
        <v>E31000035</v>
      </c>
      <c r="E7989" s="60" t="s">
        <v>176</v>
      </c>
      <c r="F7989" s="60" t="s">
        <v>158</v>
      </c>
      <c r="G7989" s="61">
        <v>1</v>
      </c>
      <c r="H7989" s="145"/>
      <c r="I7989" s="144">
        <v>1</v>
      </c>
      <c r="J7989" s="146">
        <f t="shared" si="101"/>
        <v>0</v>
      </c>
    </row>
    <row r="7990" spans="1:10" x14ac:dyDescent="0.3">
      <c r="A7990" s="60">
        <v>2013</v>
      </c>
      <c r="B7990" s="60" t="s">
        <v>117</v>
      </c>
      <c r="C7990" s="60" t="str">
        <f>VLOOKUP(B7990,lookup!A:C,3,FALSE)</f>
        <v>Non Metropolitan Fire Authorities</v>
      </c>
      <c r="D7990" s="60" t="str">
        <f>VLOOKUP(B7990,lookup!A:D,4,FALSE)</f>
        <v>E31000035</v>
      </c>
      <c r="E7990" s="60" t="s">
        <v>175</v>
      </c>
      <c r="F7990" s="60" t="s">
        <v>149</v>
      </c>
      <c r="G7990" s="61">
        <v>29</v>
      </c>
      <c r="H7990" s="145"/>
      <c r="I7990" s="144">
        <v>29</v>
      </c>
      <c r="J7990" s="146">
        <f t="shared" si="101"/>
        <v>0</v>
      </c>
    </row>
    <row r="7991" spans="1:10" x14ac:dyDescent="0.3">
      <c r="A7991" s="60">
        <v>2013</v>
      </c>
      <c r="B7991" s="60" t="s">
        <v>117</v>
      </c>
      <c r="C7991" s="60" t="str">
        <f>VLOOKUP(B7991,lookup!A:C,3,FALSE)</f>
        <v>Non Metropolitan Fire Authorities</v>
      </c>
      <c r="D7991" s="60" t="str">
        <f>VLOOKUP(B7991,lookup!A:D,4,FALSE)</f>
        <v>E31000035</v>
      </c>
      <c r="E7991" s="60" t="s">
        <v>177</v>
      </c>
      <c r="F7991" s="60" t="s">
        <v>149</v>
      </c>
      <c r="G7991" s="61">
        <v>0</v>
      </c>
      <c r="H7991" s="145"/>
      <c r="I7991" s="144">
        <v>0</v>
      </c>
      <c r="J7991" s="146">
        <f t="shared" si="101"/>
        <v>0</v>
      </c>
    </row>
    <row r="7992" spans="1:10" x14ac:dyDescent="0.3">
      <c r="A7992" s="60">
        <v>2013</v>
      </c>
      <c r="B7992" s="60" t="s">
        <v>117</v>
      </c>
      <c r="C7992" s="60" t="str">
        <f>VLOOKUP(B7992,lookup!A:C,3,FALSE)</f>
        <v>Non Metropolitan Fire Authorities</v>
      </c>
      <c r="D7992" s="60" t="str">
        <f>VLOOKUP(B7992,lookup!A:D,4,FALSE)</f>
        <v>E31000035</v>
      </c>
      <c r="E7992" s="60" t="s">
        <v>178</v>
      </c>
      <c r="F7992" s="60" t="s">
        <v>149</v>
      </c>
      <c r="G7992" s="61">
        <v>0</v>
      </c>
      <c r="H7992" s="145"/>
      <c r="I7992" s="144">
        <v>0</v>
      </c>
      <c r="J7992" s="146">
        <f t="shared" si="101"/>
        <v>0</v>
      </c>
    </row>
    <row r="7993" spans="1:10" x14ac:dyDescent="0.3">
      <c r="A7993" s="60">
        <v>2013</v>
      </c>
      <c r="B7993" s="60" t="s">
        <v>117</v>
      </c>
      <c r="C7993" s="60" t="str">
        <f>VLOOKUP(B7993,lookup!A:C,3,FALSE)</f>
        <v>Non Metropolitan Fire Authorities</v>
      </c>
      <c r="D7993" s="60" t="str">
        <f>VLOOKUP(B7993,lookup!A:D,4,FALSE)</f>
        <v>E31000035</v>
      </c>
      <c r="E7993" s="60" t="s">
        <v>179</v>
      </c>
      <c r="F7993" s="60" t="s">
        <v>149</v>
      </c>
      <c r="G7993" s="61">
        <v>0</v>
      </c>
      <c r="H7993" s="145"/>
      <c r="I7993" s="144">
        <v>0</v>
      </c>
      <c r="J7993" s="146">
        <f t="shared" si="101"/>
        <v>0</v>
      </c>
    </row>
    <row r="7994" spans="1:10" x14ac:dyDescent="0.3">
      <c r="A7994" s="60">
        <v>2013</v>
      </c>
      <c r="B7994" s="60" t="s">
        <v>117</v>
      </c>
      <c r="C7994" s="60" t="str">
        <f>VLOOKUP(B7994,lookup!A:C,3,FALSE)</f>
        <v>Non Metropolitan Fire Authorities</v>
      </c>
      <c r="D7994" s="60" t="str">
        <f>VLOOKUP(B7994,lookup!A:D,4,FALSE)</f>
        <v>E31000035</v>
      </c>
      <c r="E7994" s="32" t="s">
        <v>1087</v>
      </c>
      <c r="F7994" s="60" t="s">
        <v>149</v>
      </c>
      <c r="G7994" s="61">
        <v>0</v>
      </c>
      <c r="H7994" s="145"/>
      <c r="I7994" s="144">
        <v>0</v>
      </c>
      <c r="J7994" s="146">
        <f t="shared" si="101"/>
        <v>0</v>
      </c>
    </row>
    <row r="7995" spans="1:10" x14ac:dyDescent="0.3">
      <c r="A7995" s="60">
        <v>2013</v>
      </c>
      <c r="B7995" s="60" t="s">
        <v>117</v>
      </c>
      <c r="C7995" s="60" t="str">
        <f>VLOOKUP(B7995,lookup!A:C,3,FALSE)</f>
        <v>Non Metropolitan Fire Authorities</v>
      </c>
      <c r="D7995" s="60" t="str">
        <f>VLOOKUP(B7995,lookup!A:D,4,FALSE)</f>
        <v>E31000035</v>
      </c>
      <c r="E7995" s="60" t="s">
        <v>176</v>
      </c>
      <c r="F7995" s="60" t="s">
        <v>149</v>
      </c>
      <c r="G7995" s="61">
        <v>1</v>
      </c>
      <c r="H7995" s="145"/>
      <c r="I7995" s="144">
        <v>1</v>
      </c>
      <c r="J7995" s="146">
        <f t="shared" si="101"/>
        <v>0</v>
      </c>
    </row>
    <row r="7996" spans="1:10" x14ac:dyDescent="0.3">
      <c r="A7996" s="60">
        <v>2013</v>
      </c>
      <c r="B7996" s="60" t="s">
        <v>117</v>
      </c>
      <c r="C7996" s="60" t="str">
        <f>VLOOKUP(B7996,lookup!A:C,3,FALSE)</f>
        <v>Non Metropolitan Fire Authorities</v>
      </c>
      <c r="D7996" s="60" t="str">
        <f>VLOOKUP(B7996,lookup!A:D,4,FALSE)</f>
        <v>E31000035</v>
      </c>
      <c r="E7996" s="60" t="s">
        <v>175</v>
      </c>
      <c r="F7996" s="60" t="s">
        <v>150</v>
      </c>
      <c r="G7996" s="61">
        <v>68</v>
      </c>
      <c r="H7996" s="145"/>
      <c r="I7996" s="144">
        <v>68</v>
      </c>
      <c r="J7996" s="146">
        <f t="shared" si="101"/>
        <v>0</v>
      </c>
    </row>
    <row r="7997" spans="1:10" x14ac:dyDescent="0.3">
      <c r="A7997" s="60">
        <v>2013</v>
      </c>
      <c r="B7997" s="60" t="s">
        <v>117</v>
      </c>
      <c r="C7997" s="60" t="str">
        <f>VLOOKUP(B7997,lookup!A:C,3,FALSE)</f>
        <v>Non Metropolitan Fire Authorities</v>
      </c>
      <c r="D7997" s="60" t="str">
        <f>VLOOKUP(B7997,lookup!A:D,4,FALSE)</f>
        <v>E31000035</v>
      </c>
      <c r="E7997" s="60" t="s">
        <v>177</v>
      </c>
      <c r="F7997" s="60" t="s">
        <v>150</v>
      </c>
      <c r="G7997" s="61">
        <v>1</v>
      </c>
      <c r="H7997" s="145"/>
      <c r="I7997" s="144">
        <v>1</v>
      </c>
      <c r="J7997" s="146">
        <f t="shared" si="101"/>
        <v>0</v>
      </c>
    </row>
    <row r="7998" spans="1:10" x14ac:dyDescent="0.3">
      <c r="A7998" s="60">
        <v>2013</v>
      </c>
      <c r="B7998" s="60" t="s">
        <v>117</v>
      </c>
      <c r="C7998" s="60" t="str">
        <f>VLOOKUP(B7998,lookup!A:C,3,FALSE)</f>
        <v>Non Metropolitan Fire Authorities</v>
      </c>
      <c r="D7998" s="60" t="str">
        <f>VLOOKUP(B7998,lookup!A:D,4,FALSE)</f>
        <v>E31000035</v>
      </c>
      <c r="E7998" s="60" t="s">
        <v>178</v>
      </c>
      <c r="F7998" s="60" t="s">
        <v>150</v>
      </c>
      <c r="G7998" s="61">
        <v>0</v>
      </c>
      <c r="H7998" s="145"/>
      <c r="I7998" s="144">
        <v>0</v>
      </c>
      <c r="J7998" s="146">
        <f t="shared" si="101"/>
        <v>0</v>
      </c>
    </row>
    <row r="7999" spans="1:10" x14ac:dyDescent="0.3">
      <c r="A7999" s="60">
        <v>2013</v>
      </c>
      <c r="B7999" s="60" t="s">
        <v>117</v>
      </c>
      <c r="C7999" s="60" t="str">
        <f>VLOOKUP(B7999,lookup!A:C,3,FALSE)</f>
        <v>Non Metropolitan Fire Authorities</v>
      </c>
      <c r="D7999" s="60" t="str">
        <f>VLOOKUP(B7999,lookup!A:D,4,FALSE)</f>
        <v>E31000035</v>
      </c>
      <c r="E7999" s="60" t="s">
        <v>179</v>
      </c>
      <c r="F7999" s="60" t="s">
        <v>150</v>
      </c>
      <c r="G7999" s="61">
        <v>0</v>
      </c>
      <c r="H7999" s="145"/>
      <c r="I7999" s="144">
        <v>0</v>
      </c>
      <c r="J7999" s="146">
        <f t="shared" si="101"/>
        <v>0</v>
      </c>
    </row>
    <row r="8000" spans="1:10" x14ac:dyDescent="0.3">
      <c r="A8000" s="60">
        <v>2013</v>
      </c>
      <c r="B8000" s="60" t="s">
        <v>117</v>
      </c>
      <c r="C8000" s="60" t="str">
        <f>VLOOKUP(B8000,lookup!A:C,3,FALSE)</f>
        <v>Non Metropolitan Fire Authorities</v>
      </c>
      <c r="D8000" s="60" t="str">
        <f>VLOOKUP(B8000,lookup!A:D,4,FALSE)</f>
        <v>E31000035</v>
      </c>
      <c r="E8000" s="32" t="s">
        <v>1087</v>
      </c>
      <c r="F8000" s="60" t="s">
        <v>150</v>
      </c>
      <c r="G8000" s="61">
        <v>0</v>
      </c>
      <c r="H8000" s="145"/>
      <c r="I8000" s="144">
        <v>0</v>
      </c>
      <c r="J8000" s="146">
        <f t="shared" si="101"/>
        <v>0</v>
      </c>
    </row>
    <row r="8001" spans="1:10" x14ac:dyDescent="0.3">
      <c r="A8001" s="60">
        <v>2013</v>
      </c>
      <c r="B8001" s="60" t="s">
        <v>117</v>
      </c>
      <c r="C8001" s="60" t="str">
        <f>VLOOKUP(B8001,lookup!A:C,3,FALSE)</f>
        <v>Non Metropolitan Fire Authorities</v>
      </c>
      <c r="D8001" s="60" t="str">
        <f>VLOOKUP(B8001,lookup!A:D,4,FALSE)</f>
        <v>E31000035</v>
      </c>
      <c r="E8001" s="60" t="s">
        <v>176</v>
      </c>
      <c r="F8001" s="60" t="s">
        <v>150</v>
      </c>
      <c r="G8001" s="61">
        <v>5</v>
      </c>
      <c r="H8001" s="145"/>
      <c r="I8001" s="144">
        <v>5</v>
      </c>
      <c r="J8001" s="146">
        <f t="shared" si="101"/>
        <v>0</v>
      </c>
    </row>
    <row r="8002" spans="1:10" x14ac:dyDescent="0.3">
      <c r="A8002" s="60">
        <v>2013</v>
      </c>
      <c r="B8002" s="60" t="s">
        <v>120</v>
      </c>
      <c r="C8002" s="60" t="str">
        <f>VLOOKUP(B8002,lookup!A:C,3,FALSE)</f>
        <v>Metropolitan Fire Authorities</v>
      </c>
      <c r="D8002" s="60" t="str">
        <f>VLOOKUP(B8002,lookup!A:D,4,FALSE)</f>
        <v>E31000043</v>
      </c>
      <c r="E8002" s="60" t="s">
        <v>175</v>
      </c>
      <c r="F8002" s="60" t="s">
        <v>157</v>
      </c>
      <c r="G8002" s="61">
        <v>769</v>
      </c>
      <c r="H8002" s="145"/>
      <c r="I8002" s="144">
        <v>769</v>
      </c>
      <c r="J8002" s="146">
        <f t="shared" si="101"/>
        <v>0</v>
      </c>
    </row>
    <row r="8003" spans="1:10" x14ac:dyDescent="0.3">
      <c r="A8003" s="60">
        <v>2013</v>
      </c>
      <c r="B8003" s="60" t="s">
        <v>120</v>
      </c>
      <c r="C8003" s="60" t="str">
        <f>VLOOKUP(B8003,lookup!A:C,3,FALSE)</f>
        <v>Metropolitan Fire Authorities</v>
      </c>
      <c r="D8003" s="60" t="str">
        <f>VLOOKUP(B8003,lookup!A:D,4,FALSE)</f>
        <v>E31000043</v>
      </c>
      <c r="E8003" s="60" t="s">
        <v>177</v>
      </c>
      <c r="F8003" s="60" t="s">
        <v>157</v>
      </c>
      <c r="G8003" s="61">
        <v>8</v>
      </c>
      <c r="H8003" s="145"/>
      <c r="I8003" s="144">
        <v>8</v>
      </c>
      <c r="J8003" s="146">
        <f t="shared" ref="J8003:J8066" si="102">G8003-I8003</f>
        <v>0</v>
      </c>
    </row>
    <row r="8004" spans="1:10" x14ac:dyDescent="0.3">
      <c r="A8004" s="60">
        <v>2013</v>
      </c>
      <c r="B8004" s="60" t="s">
        <v>120</v>
      </c>
      <c r="C8004" s="60" t="str">
        <f>VLOOKUP(B8004,lookup!A:C,3,FALSE)</f>
        <v>Metropolitan Fire Authorities</v>
      </c>
      <c r="D8004" s="60" t="str">
        <f>VLOOKUP(B8004,lookup!A:D,4,FALSE)</f>
        <v>E31000043</v>
      </c>
      <c r="E8004" s="60" t="s">
        <v>178</v>
      </c>
      <c r="F8004" s="60" t="s">
        <v>157</v>
      </c>
      <c r="G8004" s="61">
        <v>1</v>
      </c>
      <c r="H8004" s="145"/>
      <c r="I8004" s="144">
        <v>1</v>
      </c>
      <c r="J8004" s="146">
        <f t="shared" si="102"/>
        <v>0</v>
      </c>
    </row>
    <row r="8005" spans="1:10" x14ac:dyDescent="0.3">
      <c r="A8005" s="60">
        <v>2013</v>
      </c>
      <c r="B8005" s="60" t="s">
        <v>120</v>
      </c>
      <c r="C8005" s="60" t="str">
        <f>VLOOKUP(B8005,lookup!A:C,3,FALSE)</f>
        <v>Metropolitan Fire Authorities</v>
      </c>
      <c r="D8005" s="60" t="str">
        <f>VLOOKUP(B8005,lookup!A:D,4,FALSE)</f>
        <v>E31000043</v>
      </c>
      <c r="E8005" s="60" t="s">
        <v>179</v>
      </c>
      <c r="F8005" s="60" t="s">
        <v>157</v>
      </c>
      <c r="G8005" s="61">
        <v>2</v>
      </c>
      <c r="H8005" s="145"/>
      <c r="I8005" s="144">
        <v>2</v>
      </c>
      <c r="J8005" s="146">
        <f t="shared" si="102"/>
        <v>0</v>
      </c>
    </row>
    <row r="8006" spans="1:10" x14ac:dyDescent="0.3">
      <c r="A8006" s="60">
        <v>2013</v>
      </c>
      <c r="B8006" s="60" t="s">
        <v>120</v>
      </c>
      <c r="C8006" s="60" t="str">
        <f>VLOOKUP(B8006,lookup!A:C,3,FALSE)</f>
        <v>Metropolitan Fire Authorities</v>
      </c>
      <c r="D8006" s="60" t="str">
        <f>VLOOKUP(B8006,lookup!A:D,4,FALSE)</f>
        <v>E31000043</v>
      </c>
      <c r="E8006" s="32" t="s">
        <v>1087</v>
      </c>
      <c r="F8006" s="60" t="s">
        <v>157</v>
      </c>
      <c r="G8006" s="61">
        <v>0</v>
      </c>
      <c r="H8006" s="145"/>
      <c r="I8006" s="144">
        <v>0</v>
      </c>
      <c r="J8006" s="146">
        <f t="shared" si="102"/>
        <v>0</v>
      </c>
    </row>
    <row r="8007" spans="1:10" x14ac:dyDescent="0.3">
      <c r="A8007" s="60">
        <v>2013</v>
      </c>
      <c r="B8007" s="60" t="s">
        <v>120</v>
      </c>
      <c r="C8007" s="60" t="str">
        <f>VLOOKUP(B8007,lookup!A:C,3,FALSE)</f>
        <v>Metropolitan Fire Authorities</v>
      </c>
      <c r="D8007" s="60" t="str">
        <f>VLOOKUP(B8007,lookup!A:D,4,FALSE)</f>
        <v>E31000043</v>
      </c>
      <c r="E8007" s="60" t="s">
        <v>176</v>
      </c>
      <c r="F8007" s="60" t="s">
        <v>157</v>
      </c>
      <c r="G8007" s="61">
        <v>3</v>
      </c>
      <c r="H8007" s="145"/>
      <c r="I8007" s="144">
        <v>3</v>
      </c>
      <c r="J8007" s="146">
        <f t="shared" si="102"/>
        <v>0</v>
      </c>
    </row>
    <row r="8008" spans="1:10" x14ac:dyDescent="0.3">
      <c r="A8008" s="60">
        <v>2013</v>
      </c>
      <c r="B8008" s="60" t="s">
        <v>120</v>
      </c>
      <c r="C8008" s="60" t="str">
        <f>VLOOKUP(B8008,lookup!A:C,3,FALSE)</f>
        <v>Metropolitan Fire Authorities</v>
      </c>
      <c r="D8008" s="60" t="str">
        <f>VLOOKUP(B8008,lookup!A:D,4,FALSE)</f>
        <v>E31000043</v>
      </c>
      <c r="E8008" s="60" t="s">
        <v>175</v>
      </c>
      <c r="F8008" s="60" t="s">
        <v>158</v>
      </c>
      <c r="G8008" s="61">
        <v>11</v>
      </c>
      <c r="H8008" s="145"/>
      <c r="I8008" s="144">
        <v>11</v>
      </c>
      <c r="J8008" s="146">
        <f t="shared" si="102"/>
        <v>0</v>
      </c>
    </row>
    <row r="8009" spans="1:10" x14ac:dyDescent="0.3">
      <c r="A8009" s="60">
        <v>2013</v>
      </c>
      <c r="B8009" s="60" t="s">
        <v>120</v>
      </c>
      <c r="C8009" s="60" t="str">
        <f>VLOOKUP(B8009,lookup!A:C,3,FALSE)</f>
        <v>Metropolitan Fire Authorities</v>
      </c>
      <c r="D8009" s="60" t="str">
        <f>VLOOKUP(B8009,lookup!A:D,4,FALSE)</f>
        <v>E31000043</v>
      </c>
      <c r="E8009" s="60" t="s">
        <v>177</v>
      </c>
      <c r="F8009" s="60" t="s">
        <v>158</v>
      </c>
      <c r="G8009" s="61">
        <v>0</v>
      </c>
      <c r="H8009" s="145"/>
      <c r="I8009" s="144">
        <v>0</v>
      </c>
      <c r="J8009" s="146">
        <f t="shared" si="102"/>
        <v>0</v>
      </c>
    </row>
    <row r="8010" spans="1:10" x14ac:dyDescent="0.3">
      <c r="A8010" s="60">
        <v>2013</v>
      </c>
      <c r="B8010" s="60" t="s">
        <v>120</v>
      </c>
      <c r="C8010" s="60" t="str">
        <f>VLOOKUP(B8010,lookup!A:C,3,FALSE)</f>
        <v>Metropolitan Fire Authorities</v>
      </c>
      <c r="D8010" s="60" t="str">
        <f>VLOOKUP(B8010,lookup!A:D,4,FALSE)</f>
        <v>E31000043</v>
      </c>
      <c r="E8010" s="60" t="s">
        <v>178</v>
      </c>
      <c r="F8010" s="60" t="s">
        <v>158</v>
      </c>
      <c r="G8010" s="61">
        <v>0</v>
      </c>
      <c r="H8010" s="145"/>
      <c r="I8010" s="144">
        <v>0</v>
      </c>
      <c r="J8010" s="146">
        <f t="shared" si="102"/>
        <v>0</v>
      </c>
    </row>
    <row r="8011" spans="1:10" x14ac:dyDescent="0.3">
      <c r="A8011" s="60">
        <v>2013</v>
      </c>
      <c r="B8011" s="60" t="s">
        <v>120</v>
      </c>
      <c r="C8011" s="60" t="str">
        <f>VLOOKUP(B8011,lookup!A:C,3,FALSE)</f>
        <v>Metropolitan Fire Authorities</v>
      </c>
      <c r="D8011" s="60" t="str">
        <f>VLOOKUP(B8011,lookup!A:D,4,FALSE)</f>
        <v>E31000043</v>
      </c>
      <c r="E8011" s="60" t="s">
        <v>179</v>
      </c>
      <c r="F8011" s="60" t="s">
        <v>158</v>
      </c>
      <c r="G8011" s="61">
        <v>0</v>
      </c>
      <c r="H8011" s="145"/>
      <c r="I8011" s="144">
        <v>0</v>
      </c>
      <c r="J8011" s="146">
        <f t="shared" si="102"/>
        <v>0</v>
      </c>
    </row>
    <row r="8012" spans="1:10" x14ac:dyDescent="0.3">
      <c r="A8012" s="60">
        <v>2013</v>
      </c>
      <c r="B8012" s="60" t="s">
        <v>120</v>
      </c>
      <c r="C8012" s="60" t="str">
        <f>VLOOKUP(B8012,lookup!A:C,3,FALSE)</f>
        <v>Metropolitan Fire Authorities</v>
      </c>
      <c r="D8012" s="60" t="str">
        <f>VLOOKUP(B8012,lookup!A:D,4,FALSE)</f>
        <v>E31000043</v>
      </c>
      <c r="E8012" s="32" t="s">
        <v>1087</v>
      </c>
      <c r="F8012" s="60" t="s">
        <v>158</v>
      </c>
      <c r="G8012" s="61">
        <v>0</v>
      </c>
      <c r="H8012" s="145"/>
      <c r="I8012" s="144">
        <v>0</v>
      </c>
      <c r="J8012" s="146">
        <f t="shared" si="102"/>
        <v>0</v>
      </c>
    </row>
    <row r="8013" spans="1:10" x14ac:dyDescent="0.3">
      <c r="A8013" s="60">
        <v>2013</v>
      </c>
      <c r="B8013" s="60" t="s">
        <v>120</v>
      </c>
      <c r="C8013" s="60" t="str">
        <f>VLOOKUP(B8013,lookup!A:C,3,FALSE)</f>
        <v>Metropolitan Fire Authorities</v>
      </c>
      <c r="D8013" s="60" t="str">
        <f>VLOOKUP(B8013,lookup!A:D,4,FALSE)</f>
        <v>E31000043</v>
      </c>
      <c r="E8013" s="60" t="s">
        <v>176</v>
      </c>
      <c r="F8013" s="60" t="s">
        <v>158</v>
      </c>
      <c r="G8013" s="61">
        <v>0</v>
      </c>
      <c r="H8013" s="145"/>
      <c r="I8013" s="144">
        <v>0</v>
      </c>
      <c r="J8013" s="146">
        <f t="shared" si="102"/>
        <v>0</v>
      </c>
    </row>
    <row r="8014" spans="1:10" x14ac:dyDescent="0.3">
      <c r="A8014" s="60">
        <v>2013</v>
      </c>
      <c r="B8014" s="60" t="s">
        <v>120</v>
      </c>
      <c r="C8014" s="60" t="str">
        <f>VLOOKUP(B8014,lookup!A:C,3,FALSE)</f>
        <v>Metropolitan Fire Authorities</v>
      </c>
      <c r="D8014" s="60" t="str">
        <f>VLOOKUP(B8014,lookup!A:D,4,FALSE)</f>
        <v>E31000043</v>
      </c>
      <c r="E8014" s="60" t="s">
        <v>175</v>
      </c>
      <c r="F8014" s="60" t="s">
        <v>149</v>
      </c>
      <c r="G8014" s="61">
        <v>35</v>
      </c>
      <c r="H8014" s="145"/>
      <c r="I8014" s="144">
        <v>35</v>
      </c>
      <c r="J8014" s="146">
        <f t="shared" si="102"/>
        <v>0</v>
      </c>
    </row>
    <row r="8015" spans="1:10" x14ac:dyDescent="0.3">
      <c r="A8015" s="60">
        <v>2013</v>
      </c>
      <c r="B8015" s="60" t="s">
        <v>120</v>
      </c>
      <c r="C8015" s="60" t="str">
        <f>VLOOKUP(B8015,lookup!A:C,3,FALSE)</f>
        <v>Metropolitan Fire Authorities</v>
      </c>
      <c r="D8015" s="60" t="str">
        <f>VLOOKUP(B8015,lookup!A:D,4,FALSE)</f>
        <v>E31000043</v>
      </c>
      <c r="E8015" s="60" t="s">
        <v>177</v>
      </c>
      <c r="F8015" s="60" t="s">
        <v>149</v>
      </c>
      <c r="G8015" s="61">
        <v>0</v>
      </c>
      <c r="H8015" s="145"/>
      <c r="I8015" s="144">
        <v>0</v>
      </c>
      <c r="J8015" s="146">
        <f t="shared" si="102"/>
        <v>0</v>
      </c>
    </row>
    <row r="8016" spans="1:10" x14ac:dyDescent="0.3">
      <c r="A8016" s="60">
        <v>2013</v>
      </c>
      <c r="B8016" s="60" t="s">
        <v>120</v>
      </c>
      <c r="C8016" s="60" t="str">
        <f>VLOOKUP(B8016,lookup!A:C,3,FALSE)</f>
        <v>Metropolitan Fire Authorities</v>
      </c>
      <c r="D8016" s="60" t="str">
        <f>VLOOKUP(B8016,lookup!A:D,4,FALSE)</f>
        <v>E31000043</v>
      </c>
      <c r="E8016" s="60" t="s">
        <v>178</v>
      </c>
      <c r="F8016" s="60" t="s">
        <v>149</v>
      </c>
      <c r="G8016" s="61">
        <v>0</v>
      </c>
      <c r="H8016" s="145"/>
      <c r="I8016" s="144">
        <v>0</v>
      </c>
      <c r="J8016" s="146">
        <f t="shared" si="102"/>
        <v>0</v>
      </c>
    </row>
    <row r="8017" spans="1:10" x14ac:dyDescent="0.3">
      <c r="A8017" s="60">
        <v>2013</v>
      </c>
      <c r="B8017" s="60" t="s">
        <v>120</v>
      </c>
      <c r="C8017" s="60" t="str">
        <f>VLOOKUP(B8017,lookup!A:C,3,FALSE)</f>
        <v>Metropolitan Fire Authorities</v>
      </c>
      <c r="D8017" s="60" t="str">
        <f>VLOOKUP(B8017,lookup!A:D,4,FALSE)</f>
        <v>E31000043</v>
      </c>
      <c r="E8017" s="60" t="s">
        <v>179</v>
      </c>
      <c r="F8017" s="60" t="s">
        <v>149</v>
      </c>
      <c r="G8017" s="61">
        <v>0</v>
      </c>
      <c r="H8017" s="145"/>
      <c r="I8017" s="144">
        <v>0</v>
      </c>
      <c r="J8017" s="146">
        <f t="shared" si="102"/>
        <v>0</v>
      </c>
    </row>
    <row r="8018" spans="1:10" x14ac:dyDescent="0.3">
      <c r="A8018" s="60">
        <v>2013</v>
      </c>
      <c r="B8018" s="60" t="s">
        <v>120</v>
      </c>
      <c r="C8018" s="60" t="str">
        <f>VLOOKUP(B8018,lookup!A:C,3,FALSE)</f>
        <v>Metropolitan Fire Authorities</v>
      </c>
      <c r="D8018" s="60" t="str">
        <f>VLOOKUP(B8018,lookup!A:D,4,FALSE)</f>
        <v>E31000043</v>
      </c>
      <c r="E8018" s="32" t="s">
        <v>1087</v>
      </c>
      <c r="F8018" s="60" t="s">
        <v>149</v>
      </c>
      <c r="G8018" s="61">
        <v>0</v>
      </c>
      <c r="H8018" s="145"/>
      <c r="I8018" s="144">
        <v>0</v>
      </c>
      <c r="J8018" s="146">
        <f t="shared" si="102"/>
        <v>0</v>
      </c>
    </row>
    <row r="8019" spans="1:10" x14ac:dyDescent="0.3">
      <c r="A8019" s="60">
        <v>2013</v>
      </c>
      <c r="B8019" s="60" t="s">
        <v>120</v>
      </c>
      <c r="C8019" s="60" t="str">
        <f>VLOOKUP(B8019,lookup!A:C,3,FALSE)</f>
        <v>Metropolitan Fire Authorities</v>
      </c>
      <c r="D8019" s="60" t="str">
        <f>VLOOKUP(B8019,lookup!A:D,4,FALSE)</f>
        <v>E31000043</v>
      </c>
      <c r="E8019" s="60" t="s">
        <v>176</v>
      </c>
      <c r="F8019" s="60" t="s">
        <v>149</v>
      </c>
      <c r="G8019" s="61">
        <v>0</v>
      </c>
      <c r="H8019" s="145"/>
      <c r="I8019" s="144">
        <v>0</v>
      </c>
      <c r="J8019" s="146">
        <f t="shared" si="102"/>
        <v>0</v>
      </c>
    </row>
    <row r="8020" spans="1:10" x14ac:dyDescent="0.3">
      <c r="A8020" s="60">
        <v>2013</v>
      </c>
      <c r="B8020" s="60" t="s">
        <v>120</v>
      </c>
      <c r="C8020" s="60" t="str">
        <f>VLOOKUP(B8020,lookup!A:C,3,FALSE)</f>
        <v>Metropolitan Fire Authorities</v>
      </c>
      <c r="D8020" s="60" t="str">
        <f>VLOOKUP(B8020,lookup!A:D,4,FALSE)</f>
        <v>E31000043</v>
      </c>
      <c r="E8020" s="60" t="s">
        <v>175</v>
      </c>
      <c r="F8020" s="60" t="s">
        <v>150</v>
      </c>
      <c r="G8020" s="61">
        <v>253</v>
      </c>
      <c r="H8020" s="145"/>
      <c r="I8020" s="144">
        <v>253</v>
      </c>
      <c r="J8020" s="146">
        <f t="shared" si="102"/>
        <v>0</v>
      </c>
    </row>
    <row r="8021" spans="1:10" x14ac:dyDescent="0.3">
      <c r="A8021" s="60">
        <v>2013</v>
      </c>
      <c r="B8021" s="60" t="s">
        <v>120</v>
      </c>
      <c r="C8021" s="60" t="str">
        <f>VLOOKUP(B8021,lookup!A:C,3,FALSE)</f>
        <v>Metropolitan Fire Authorities</v>
      </c>
      <c r="D8021" s="60" t="str">
        <f>VLOOKUP(B8021,lookup!A:D,4,FALSE)</f>
        <v>E31000043</v>
      </c>
      <c r="E8021" s="60" t="s">
        <v>177</v>
      </c>
      <c r="F8021" s="60" t="s">
        <v>150</v>
      </c>
      <c r="G8021" s="61">
        <v>1</v>
      </c>
      <c r="H8021" s="145"/>
      <c r="I8021" s="144">
        <v>1</v>
      </c>
      <c r="J8021" s="146">
        <f t="shared" si="102"/>
        <v>0</v>
      </c>
    </row>
    <row r="8022" spans="1:10" x14ac:dyDescent="0.3">
      <c r="A8022" s="60">
        <v>2013</v>
      </c>
      <c r="B8022" s="60" t="s">
        <v>120</v>
      </c>
      <c r="C8022" s="60" t="str">
        <f>VLOOKUP(B8022,lookup!A:C,3,FALSE)</f>
        <v>Metropolitan Fire Authorities</v>
      </c>
      <c r="D8022" s="60" t="str">
        <f>VLOOKUP(B8022,lookup!A:D,4,FALSE)</f>
        <v>E31000043</v>
      </c>
      <c r="E8022" s="60" t="s">
        <v>178</v>
      </c>
      <c r="F8022" s="60" t="s">
        <v>150</v>
      </c>
      <c r="G8022" s="61">
        <v>4</v>
      </c>
      <c r="H8022" s="145"/>
      <c r="I8022" s="144">
        <v>4</v>
      </c>
      <c r="J8022" s="146">
        <f t="shared" si="102"/>
        <v>0</v>
      </c>
    </row>
    <row r="8023" spans="1:10" x14ac:dyDescent="0.3">
      <c r="A8023" s="60">
        <v>2013</v>
      </c>
      <c r="B8023" s="60" t="s">
        <v>120</v>
      </c>
      <c r="C8023" s="60" t="str">
        <f>VLOOKUP(B8023,lookup!A:C,3,FALSE)</f>
        <v>Metropolitan Fire Authorities</v>
      </c>
      <c r="D8023" s="60" t="str">
        <f>VLOOKUP(B8023,lookup!A:D,4,FALSE)</f>
        <v>E31000043</v>
      </c>
      <c r="E8023" s="60" t="s">
        <v>179</v>
      </c>
      <c r="F8023" s="60" t="s">
        <v>150</v>
      </c>
      <c r="G8023" s="61">
        <v>1</v>
      </c>
      <c r="H8023" s="145"/>
      <c r="I8023" s="144">
        <v>1</v>
      </c>
      <c r="J8023" s="146">
        <f t="shared" si="102"/>
        <v>0</v>
      </c>
    </row>
    <row r="8024" spans="1:10" x14ac:dyDescent="0.3">
      <c r="A8024" s="60">
        <v>2013</v>
      </c>
      <c r="B8024" s="60" t="s">
        <v>120</v>
      </c>
      <c r="C8024" s="60" t="str">
        <f>VLOOKUP(B8024,lookup!A:C,3,FALSE)</f>
        <v>Metropolitan Fire Authorities</v>
      </c>
      <c r="D8024" s="60" t="str">
        <f>VLOOKUP(B8024,lookup!A:D,4,FALSE)</f>
        <v>E31000043</v>
      </c>
      <c r="E8024" s="32" t="s">
        <v>1087</v>
      </c>
      <c r="F8024" s="60" t="s">
        <v>150</v>
      </c>
      <c r="G8024" s="61">
        <v>0</v>
      </c>
      <c r="H8024" s="145"/>
      <c r="I8024" s="144">
        <v>0</v>
      </c>
      <c r="J8024" s="146">
        <f t="shared" si="102"/>
        <v>0</v>
      </c>
    </row>
    <row r="8025" spans="1:10" x14ac:dyDescent="0.3">
      <c r="A8025" s="60">
        <v>2013</v>
      </c>
      <c r="B8025" s="60" t="s">
        <v>120</v>
      </c>
      <c r="C8025" s="60" t="str">
        <f>VLOOKUP(B8025,lookup!A:C,3,FALSE)</f>
        <v>Metropolitan Fire Authorities</v>
      </c>
      <c r="D8025" s="60" t="str">
        <f>VLOOKUP(B8025,lookup!A:D,4,FALSE)</f>
        <v>E31000043</v>
      </c>
      <c r="E8025" s="60" t="s">
        <v>176</v>
      </c>
      <c r="F8025" s="60" t="s">
        <v>150</v>
      </c>
      <c r="G8025" s="61">
        <v>0</v>
      </c>
      <c r="H8025" s="145"/>
      <c r="I8025" s="144">
        <v>0</v>
      </c>
      <c r="J8025" s="146">
        <f t="shared" si="102"/>
        <v>0</v>
      </c>
    </row>
    <row r="8026" spans="1:10" x14ac:dyDescent="0.3">
      <c r="A8026" s="60">
        <v>2013</v>
      </c>
      <c r="B8026" s="60" t="s">
        <v>123</v>
      </c>
      <c r="C8026" s="60" t="str">
        <f>VLOOKUP(B8026,lookup!A:C,3,FALSE)</f>
        <v>Non Metropolitan Fire Authorities</v>
      </c>
      <c r="D8026" s="60" t="str">
        <f>VLOOKUP(B8026,lookup!A:D,4,FALSE)</f>
        <v>E31000036</v>
      </c>
      <c r="E8026" s="60" t="s">
        <v>175</v>
      </c>
      <c r="F8026" s="60" t="s">
        <v>157</v>
      </c>
      <c r="G8026" s="61">
        <v>224</v>
      </c>
      <c r="H8026" s="145"/>
      <c r="I8026" s="144">
        <v>224</v>
      </c>
      <c r="J8026" s="146">
        <f t="shared" si="102"/>
        <v>0</v>
      </c>
    </row>
    <row r="8027" spans="1:10" x14ac:dyDescent="0.3">
      <c r="A8027" s="60">
        <v>2013</v>
      </c>
      <c r="B8027" s="60" t="s">
        <v>123</v>
      </c>
      <c r="C8027" s="60" t="str">
        <f>VLOOKUP(B8027,lookup!A:C,3,FALSE)</f>
        <v>Non Metropolitan Fire Authorities</v>
      </c>
      <c r="D8027" s="60" t="str">
        <f>VLOOKUP(B8027,lookup!A:D,4,FALSE)</f>
        <v>E31000036</v>
      </c>
      <c r="E8027" s="60" t="s">
        <v>177</v>
      </c>
      <c r="F8027" s="60" t="s">
        <v>157</v>
      </c>
      <c r="G8027" s="61">
        <v>3</v>
      </c>
      <c r="H8027" s="145"/>
      <c r="I8027" s="144">
        <v>3</v>
      </c>
      <c r="J8027" s="146">
        <f t="shared" si="102"/>
        <v>0</v>
      </c>
    </row>
    <row r="8028" spans="1:10" x14ac:dyDescent="0.3">
      <c r="A8028" s="60">
        <v>2013</v>
      </c>
      <c r="B8028" s="60" t="s">
        <v>123</v>
      </c>
      <c r="C8028" s="60" t="str">
        <f>VLOOKUP(B8028,lookup!A:C,3,FALSE)</f>
        <v>Non Metropolitan Fire Authorities</v>
      </c>
      <c r="D8028" s="60" t="str">
        <f>VLOOKUP(B8028,lookup!A:D,4,FALSE)</f>
        <v>E31000036</v>
      </c>
      <c r="E8028" s="60" t="s">
        <v>178</v>
      </c>
      <c r="F8028" s="60" t="s">
        <v>157</v>
      </c>
      <c r="G8028" s="61">
        <v>3</v>
      </c>
      <c r="H8028" s="145"/>
      <c r="I8028" s="144">
        <v>3</v>
      </c>
      <c r="J8028" s="146">
        <f t="shared" si="102"/>
        <v>0</v>
      </c>
    </row>
    <row r="8029" spans="1:10" x14ac:dyDescent="0.3">
      <c r="A8029" s="60">
        <v>2013</v>
      </c>
      <c r="B8029" s="60" t="s">
        <v>123</v>
      </c>
      <c r="C8029" s="60" t="str">
        <f>VLOOKUP(B8029,lookup!A:C,3,FALSE)</f>
        <v>Non Metropolitan Fire Authorities</v>
      </c>
      <c r="D8029" s="60" t="str">
        <f>VLOOKUP(B8029,lookup!A:D,4,FALSE)</f>
        <v>E31000036</v>
      </c>
      <c r="E8029" s="60" t="s">
        <v>179</v>
      </c>
      <c r="F8029" s="60" t="s">
        <v>157</v>
      </c>
      <c r="G8029" s="61">
        <v>3</v>
      </c>
      <c r="H8029" s="145"/>
      <c r="I8029" s="144">
        <v>3</v>
      </c>
      <c r="J8029" s="146">
        <f t="shared" si="102"/>
        <v>0</v>
      </c>
    </row>
    <row r="8030" spans="1:10" x14ac:dyDescent="0.3">
      <c r="A8030" s="60">
        <v>2013</v>
      </c>
      <c r="B8030" s="60" t="s">
        <v>123</v>
      </c>
      <c r="C8030" s="60" t="str">
        <f>VLOOKUP(B8030,lookup!A:C,3,FALSE)</f>
        <v>Non Metropolitan Fire Authorities</v>
      </c>
      <c r="D8030" s="60" t="str">
        <f>VLOOKUP(B8030,lookup!A:D,4,FALSE)</f>
        <v>E31000036</v>
      </c>
      <c r="E8030" s="32" t="s">
        <v>1087</v>
      </c>
      <c r="F8030" s="60" t="s">
        <v>157</v>
      </c>
      <c r="G8030" s="61">
        <v>1</v>
      </c>
      <c r="H8030" s="145"/>
      <c r="I8030" s="144">
        <v>1</v>
      </c>
      <c r="J8030" s="146">
        <f t="shared" si="102"/>
        <v>0</v>
      </c>
    </row>
    <row r="8031" spans="1:10" x14ac:dyDescent="0.3">
      <c r="A8031" s="60">
        <v>2013</v>
      </c>
      <c r="B8031" s="60" t="s">
        <v>123</v>
      </c>
      <c r="C8031" s="60" t="str">
        <f>VLOOKUP(B8031,lookup!A:C,3,FALSE)</f>
        <v>Non Metropolitan Fire Authorities</v>
      </c>
      <c r="D8031" s="60" t="str">
        <f>VLOOKUP(B8031,lookup!A:D,4,FALSE)</f>
        <v>E31000036</v>
      </c>
      <c r="E8031" s="60" t="s">
        <v>176</v>
      </c>
      <c r="F8031" s="60" t="s">
        <v>157</v>
      </c>
      <c r="G8031" s="61">
        <v>47</v>
      </c>
      <c r="H8031" s="145"/>
      <c r="I8031" s="144">
        <v>47</v>
      </c>
      <c r="J8031" s="146">
        <f t="shared" si="102"/>
        <v>0</v>
      </c>
    </row>
    <row r="8032" spans="1:10" x14ac:dyDescent="0.3">
      <c r="A8032" s="60">
        <v>2013</v>
      </c>
      <c r="B8032" s="60" t="s">
        <v>123</v>
      </c>
      <c r="C8032" s="60" t="str">
        <f>VLOOKUP(B8032,lookup!A:C,3,FALSE)</f>
        <v>Non Metropolitan Fire Authorities</v>
      </c>
      <c r="D8032" s="60" t="str">
        <f>VLOOKUP(B8032,lookup!A:D,4,FALSE)</f>
        <v>E31000036</v>
      </c>
      <c r="E8032" s="60" t="s">
        <v>175</v>
      </c>
      <c r="F8032" s="60" t="s">
        <v>158</v>
      </c>
      <c r="G8032" s="61">
        <v>126</v>
      </c>
      <c r="H8032" s="145"/>
      <c r="I8032" s="144">
        <v>126</v>
      </c>
      <c r="J8032" s="146">
        <f t="shared" si="102"/>
        <v>0</v>
      </c>
    </row>
    <row r="8033" spans="1:10" x14ac:dyDescent="0.3">
      <c r="A8033" s="60">
        <v>2013</v>
      </c>
      <c r="B8033" s="60" t="s">
        <v>123</v>
      </c>
      <c r="C8033" s="60" t="str">
        <f>VLOOKUP(B8033,lookup!A:C,3,FALSE)</f>
        <v>Non Metropolitan Fire Authorities</v>
      </c>
      <c r="D8033" s="60" t="str">
        <f>VLOOKUP(B8033,lookup!A:D,4,FALSE)</f>
        <v>E31000036</v>
      </c>
      <c r="E8033" s="60" t="s">
        <v>177</v>
      </c>
      <c r="F8033" s="60" t="s">
        <v>158</v>
      </c>
      <c r="G8033" s="61">
        <v>1</v>
      </c>
      <c r="H8033" s="145"/>
      <c r="I8033" s="144">
        <v>1</v>
      </c>
      <c r="J8033" s="146">
        <f t="shared" si="102"/>
        <v>0</v>
      </c>
    </row>
    <row r="8034" spans="1:10" x14ac:dyDescent="0.3">
      <c r="A8034" s="60">
        <v>2013</v>
      </c>
      <c r="B8034" s="60" t="s">
        <v>123</v>
      </c>
      <c r="C8034" s="60" t="str">
        <f>VLOOKUP(B8034,lookup!A:C,3,FALSE)</f>
        <v>Non Metropolitan Fire Authorities</v>
      </c>
      <c r="D8034" s="60" t="str">
        <f>VLOOKUP(B8034,lookup!A:D,4,FALSE)</f>
        <v>E31000036</v>
      </c>
      <c r="E8034" s="60" t="s">
        <v>178</v>
      </c>
      <c r="F8034" s="60" t="s">
        <v>158</v>
      </c>
      <c r="G8034" s="61">
        <v>0</v>
      </c>
      <c r="H8034" s="145"/>
      <c r="I8034" s="144">
        <v>0</v>
      </c>
      <c r="J8034" s="146">
        <f t="shared" si="102"/>
        <v>0</v>
      </c>
    </row>
    <row r="8035" spans="1:10" x14ac:dyDescent="0.3">
      <c r="A8035" s="60">
        <v>2013</v>
      </c>
      <c r="B8035" s="60" t="s">
        <v>123</v>
      </c>
      <c r="C8035" s="60" t="str">
        <f>VLOOKUP(B8035,lookup!A:C,3,FALSE)</f>
        <v>Non Metropolitan Fire Authorities</v>
      </c>
      <c r="D8035" s="60" t="str">
        <f>VLOOKUP(B8035,lookup!A:D,4,FALSE)</f>
        <v>E31000036</v>
      </c>
      <c r="E8035" s="60" t="s">
        <v>179</v>
      </c>
      <c r="F8035" s="60" t="s">
        <v>158</v>
      </c>
      <c r="G8035" s="61">
        <v>0</v>
      </c>
      <c r="H8035" s="145"/>
      <c r="I8035" s="144">
        <v>0</v>
      </c>
      <c r="J8035" s="146">
        <f t="shared" si="102"/>
        <v>0</v>
      </c>
    </row>
    <row r="8036" spans="1:10" x14ac:dyDescent="0.3">
      <c r="A8036" s="60">
        <v>2013</v>
      </c>
      <c r="B8036" s="60" t="s">
        <v>123</v>
      </c>
      <c r="C8036" s="60" t="str">
        <f>VLOOKUP(B8036,lookup!A:C,3,FALSE)</f>
        <v>Non Metropolitan Fire Authorities</v>
      </c>
      <c r="D8036" s="60" t="str">
        <f>VLOOKUP(B8036,lookup!A:D,4,FALSE)</f>
        <v>E31000036</v>
      </c>
      <c r="E8036" s="32" t="s">
        <v>1087</v>
      </c>
      <c r="F8036" s="60" t="s">
        <v>158</v>
      </c>
      <c r="G8036" s="61">
        <v>0</v>
      </c>
      <c r="H8036" s="145"/>
      <c r="I8036" s="144">
        <v>0</v>
      </c>
      <c r="J8036" s="146">
        <f t="shared" si="102"/>
        <v>0</v>
      </c>
    </row>
    <row r="8037" spans="1:10" x14ac:dyDescent="0.3">
      <c r="A8037" s="60">
        <v>2013</v>
      </c>
      <c r="B8037" s="60" t="s">
        <v>123</v>
      </c>
      <c r="C8037" s="60" t="str">
        <f>VLOOKUP(B8037,lookup!A:C,3,FALSE)</f>
        <v>Non Metropolitan Fire Authorities</v>
      </c>
      <c r="D8037" s="60" t="str">
        <f>VLOOKUP(B8037,lookup!A:D,4,FALSE)</f>
        <v>E31000036</v>
      </c>
      <c r="E8037" s="60" t="s">
        <v>176</v>
      </c>
      <c r="F8037" s="60" t="s">
        <v>158</v>
      </c>
      <c r="G8037" s="61">
        <v>8</v>
      </c>
      <c r="H8037" s="145"/>
      <c r="I8037" s="144">
        <v>8</v>
      </c>
      <c r="J8037" s="146">
        <f t="shared" si="102"/>
        <v>0</v>
      </c>
    </row>
    <row r="8038" spans="1:10" x14ac:dyDescent="0.3">
      <c r="A8038" s="60">
        <v>2013</v>
      </c>
      <c r="B8038" s="60" t="s">
        <v>123</v>
      </c>
      <c r="C8038" s="60" t="str">
        <f>VLOOKUP(B8038,lookup!A:C,3,FALSE)</f>
        <v>Non Metropolitan Fire Authorities</v>
      </c>
      <c r="D8038" s="60" t="str">
        <f>VLOOKUP(B8038,lookup!A:D,4,FALSE)</f>
        <v>E31000036</v>
      </c>
      <c r="E8038" s="60" t="s">
        <v>175</v>
      </c>
      <c r="F8038" s="60" t="s">
        <v>149</v>
      </c>
      <c r="G8038" s="61">
        <v>18</v>
      </c>
      <c r="H8038" s="145"/>
      <c r="I8038" s="144">
        <v>18</v>
      </c>
      <c r="J8038" s="146">
        <f t="shared" si="102"/>
        <v>0</v>
      </c>
    </row>
    <row r="8039" spans="1:10" x14ac:dyDescent="0.3">
      <c r="A8039" s="60">
        <v>2013</v>
      </c>
      <c r="B8039" s="60" t="s">
        <v>123</v>
      </c>
      <c r="C8039" s="60" t="str">
        <f>VLOOKUP(B8039,lookup!A:C,3,FALSE)</f>
        <v>Non Metropolitan Fire Authorities</v>
      </c>
      <c r="D8039" s="60" t="str">
        <f>VLOOKUP(B8039,lookup!A:D,4,FALSE)</f>
        <v>E31000036</v>
      </c>
      <c r="E8039" s="60" t="s">
        <v>177</v>
      </c>
      <c r="F8039" s="60" t="s">
        <v>149</v>
      </c>
      <c r="G8039" s="61">
        <v>0</v>
      </c>
      <c r="H8039" s="145"/>
      <c r="I8039" s="144">
        <v>0</v>
      </c>
      <c r="J8039" s="146">
        <f t="shared" si="102"/>
        <v>0</v>
      </c>
    </row>
    <row r="8040" spans="1:10" x14ac:dyDescent="0.3">
      <c r="A8040" s="60">
        <v>2013</v>
      </c>
      <c r="B8040" s="60" t="s">
        <v>123</v>
      </c>
      <c r="C8040" s="60" t="str">
        <f>VLOOKUP(B8040,lookup!A:C,3,FALSE)</f>
        <v>Non Metropolitan Fire Authorities</v>
      </c>
      <c r="D8040" s="60" t="str">
        <f>VLOOKUP(B8040,lookup!A:D,4,FALSE)</f>
        <v>E31000036</v>
      </c>
      <c r="E8040" s="60" t="s">
        <v>178</v>
      </c>
      <c r="F8040" s="60" t="s">
        <v>149</v>
      </c>
      <c r="G8040" s="61">
        <v>0</v>
      </c>
      <c r="H8040" s="145"/>
      <c r="I8040" s="144">
        <v>0</v>
      </c>
      <c r="J8040" s="146">
        <f t="shared" si="102"/>
        <v>0</v>
      </c>
    </row>
    <row r="8041" spans="1:10" x14ac:dyDescent="0.3">
      <c r="A8041" s="60">
        <v>2013</v>
      </c>
      <c r="B8041" s="60" t="s">
        <v>123</v>
      </c>
      <c r="C8041" s="60" t="str">
        <f>VLOOKUP(B8041,lookup!A:C,3,FALSE)</f>
        <v>Non Metropolitan Fire Authorities</v>
      </c>
      <c r="D8041" s="60" t="str">
        <f>VLOOKUP(B8041,lookup!A:D,4,FALSE)</f>
        <v>E31000036</v>
      </c>
      <c r="E8041" s="60" t="s">
        <v>179</v>
      </c>
      <c r="F8041" s="60" t="s">
        <v>149</v>
      </c>
      <c r="G8041" s="61">
        <v>0</v>
      </c>
      <c r="H8041" s="145"/>
      <c r="I8041" s="144">
        <v>0</v>
      </c>
      <c r="J8041" s="146">
        <f t="shared" si="102"/>
        <v>0</v>
      </c>
    </row>
    <row r="8042" spans="1:10" x14ac:dyDescent="0.3">
      <c r="A8042" s="60">
        <v>2013</v>
      </c>
      <c r="B8042" s="60" t="s">
        <v>123</v>
      </c>
      <c r="C8042" s="60" t="str">
        <f>VLOOKUP(B8042,lookup!A:C,3,FALSE)</f>
        <v>Non Metropolitan Fire Authorities</v>
      </c>
      <c r="D8042" s="60" t="str">
        <f>VLOOKUP(B8042,lookup!A:D,4,FALSE)</f>
        <v>E31000036</v>
      </c>
      <c r="E8042" s="32" t="s">
        <v>1087</v>
      </c>
      <c r="F8042" s="60" t="s">
        <v>149</v>
      </c>
      <c r="G8042" s="61">
        <v>0</v>
      </c>
      <c r="H8042" s="145"/>
      <c r="I8042" s="144">
        <v>0</v>
      </c>
      <c r="J8042" s="146">
        <f t="shared" si="102"/>
        <v>0</v>
      </c>
    </row>
    <row r="8043" spans="1:10" x14ac:dyDescent="0.3">
      <c r="A8043" s="60">
        <v>2013</v>
      </c>
      <c r="B8043" s="60" t="s">
        <v>123</v>
      </c>
      <c r="C8043" s="60" t="str">
        <f>VLOOKUP(B8043,lookup!A:C,3,FALSE)</f>
        <v>Non Metropolitan Fire Authorities</v>
      </c>
      <c r="D8043" s="60" t="str">
        <f>VLOOKUP(B8043,lookup!A:D,4,FALSE)</f>
        <v>E31000036</v>
      </c>
      <c r="E8043" s="60" t="s">
        <v>176</v>
      </c>
      <c r="F8043" s="60" t="s">
        <v>149</v>
      </c>
      <c r="G8043" s="61">
        <v>0</v>
      </c>
      <c r="H8043" s="145"/>
      <c r="I8043" s="144">
        <v>0</v>
      </c>
      <c r="J8043" s="146">
        <f t="shared" si="102"/>
        <v>0</v>
      </c>
    </row>
    <row r="8044" spans="1:10" x14ac:dyDescent="0.3">
      <c r="A8044" s="60">
        <v>2013</v>
      </c>
      <c r="B8044" s="60" t="s">
        <v>123</v>
      </c>
      <c r="C8044" s="60" t="str">
        <f>VLOOKUP(B8044,lookup!A:C,3,FALSE)</f>
        <v>Non Metropolitan Fire Authorities</v>
      </c>
      <c r="D8044" s="60" t="str">
        <f>VLOOKUP(B8044,lookup!A:D,4,FALSE)</f>
        <v>E31000036</v>
      </c>
      <c r="E8044" s="60" t="s">
        <v>175</v>
      </c>
      <c r="F8044" s="60" t="s">
        <v>150</v>
      </c>
      <c r="G8044" s="61">
        <v>79</v>
      </c>
      <c r="H8044" s="145"/>
      <c r="I8044" s="144">
        <v>79</v>
      </c>
      <c r="J8044" s="146">
        <f t="shared" si="102"/>
        <v>0</v>
      </c>
    </row>
    <row r="8045" spans="1:10" x14ac:dyDescent="0.3">
      <c r="A8045" s="60">
        <v>2013</v>
      </c>
      <c r="B8045" s="60" t="s">
        <v>123</v>
      </c>
      <c r="C8045" s="60" t="str">
        <f>VLOOKUP(B8045,lookup!A:C,3,FALSE)</f>
        <v>Non Metropolitan Fire Authorities</v>
      </c>
      <c r="D8045" s="60" t="str">
        <f>VLOOKUP(B8045,lookup!A:D,4,FALSE)</f>
        <v>E31000036</v>
      </c>
      <c r="E8045" s="60" t="s">
        <v>177</v>
      </c>
      <c r="F8045" s="60" t="s">
        <v>150</v>
      </c>
      <c r="G8045" s="61">
        <v>0</v>
      </c>
      <c r="H8045" s="145"/>
      <c r="I8045" s="144">
        <v>0</v>
      </c>
      <c r="J8045" s="146">
        <f t="shared" si="102"/>
        <v>0</v>
      </c>
    </row>
    <row r="8046" spans="1:10" x14ac:dyDescent="0.3">
      <c r="A8046" s="60">
        <v>2013</v>
      </c>
      <c r="B8046" s="60" t="s">
        <v>123</v>
      </c>
      <c r="C8046" s="60" t="str">
        <f>VLOOKUP(B8046,lookup!A:C,3,FALSE)</f>
        <v>Non Metropolitan Fire Authorities</v>
      </c>
      <c r="D8046" s="60" t="str">
        <f>VLOOKUP(B8046,lookup!A:D,4,FALSE)</f>
        <v>E31000036</v>
      </c>
      <c r="E8046" s="60" t="s">
        <v>178</v>
      </c>
      <c r="F8046" s="60" t="s">
        <v>150</v>
      </c>
      <c r="G8046" s="61">
        <v>0</v>
      </c>
      <c r="H8046" s="145"/>
      <c r="I8046" s="144">
        <v>0</v>
      </c>
      <c r="J8046" s="146">
        <f t="shared" si="102"/>
        <v>0</v>
      </c>
    </row>
    <row r="8047" spans="1:10" x14ac:dyDescent="0.3">
      <c r="A8047" s="60">
        <v>2013</v>
      </c>
      <c r="B8047" s="60" t="s">
        <v>123</v>
      </c>
      <c r="C8047" s="60" t="str">
        <f>VLOOKUP(B8047,lookup!A:C,3,FALSE)</f>
        <v>Non Metropolitan Fire Authorities</v>
      </c>
      <c r="D8047" s="60" t="str">
        <f>VLOOKUP(B8047,lookup!A:D,4,FALSE)</f>
        <v>E31000036</v>
      </c>
      <c r="E8047" s="60" t="s">
        <v>179</v>
      </c>
      <c r="F8047" s="60" t="s">
        <v>150</v>
      </c>
      <c r="G8047" s="61">
        <v>0</v>
      </c>
      <c r="H8047" s="145"/>
      <c r="I8047" s="144">
        <v>0</v>
      </c>
      <c r="J8047" s="146">
        <f t="shared" si="102"/>
        <v>0</v>
      </c>
    </row>
    <row r="8048" spans="1:10" x14ac:dyDescent="0.3">
      <c r="A8048" s="60">
        <v>2013</v>
      </c>
      <c r="B8048" s="60" t="s">
        <v>123</v>
      </c>
      <c r="C8048" s="60" t="str">
        <f>VLOOKUP(B8048,lookup!A:C,3,FALSE)</f>
        <v>Non Metropolitan Fire Authorities</v>
      </c>
      <c r="D8048" s="60" t="str">
        <f>VLOOKUP(B8048,lookup!A:D,4,FALSE)</f>
        <v>E31000036</v>
      </c>
      <c r="E8048" s="32" t="s">
        <v>1087</v>
      </c>
      <c r="F8048" s="60" t="s">
        <v>150</v>
      </c>
      <c r="G8048" s="61">
        <v>0</v>
      </c>
      <c r="H8048" s="145"/>
      <c r="I8048" s="144">
        <v>0</v>
      </c>
      <c r="J8048" s="146">
        <f t="shared" si="102"/>
        <v>0</v>
      </c>
    </row>
    <row r="8049" spans="1:10" x14ac:dyDescent="0.3">
      <c r="A8049" s="60">
        <v>2013</v>
      </c>
      <c r="B8049" s="60" t="s">
        <v>123</v>
      </c>
      <c r="C8049" s="60" t="str">
        <f>VLOOKUP(B8049,lookup!A:C,3,FALSE)</f>
        <v>Non Metropolitan Fire Authorities</v>
      </c>
      <c r="D8049" s="60" t="str">
        <f>VLOOKUP(B8049,lookup!A:D,4,FALSE)</f>
        <v>E31000036</v>
      </c>
      <c r="E8049" s="60" t="s">
        <v>176</v>
      </c>
      <c r="F8049" s="60" t="s">
        <v>150</v>
      </c>
      <c r="G8049" s="61">
        <v>9</v>
      </c>
      <c r="H8049" s="145"/>
      <c r="I8049" s="144">
        <v>9</v>
      </c>
      <c r="J8049" s="146">
        <f t="shared" si="102"/>
        <v>0</v>
      </c>
    </row>
    <row r="8050" spans="1:10" x14ac:dyDescent="0.3">
      <c r="A8050" s="60">
        <v>2013</v>
      </c>
      <c r="B8050" s="60" t="s">
        <v>126</v>
      </c>
      <c r="C8050" s="60" t="str">
        <f>VLOOKUP(B8050,lookup!A:C,3,FALSE)</f>
        <v>Metropolitan Fire Authorities</v>
      </c>
      <c r="D8050" s="60" t="str">
        <f>VLOOKUP(B8050,lookup!A:D,4,FALSE)</f>
        <v>E31000044</v>
      </c>
      <c r="E8050" s="60" t="s">
        <v>175</v>
      </c>
      <c r="F8050" s="60" t="s">
        <v>157</v>
      </c>
      <c r="G8050" s="61">
        <v>1486</v>
      </c>
      <c r="H8050" s="145"/>
      <c r="I8050" s="144">
        <v>1486</v>
      </c>
      <c r="J8050" s="146">
        <f t="shared" si="102"/>
        <v>0</v>
      </c>
    </row>
    <row r="8051" spans="1:10" x14ac:dyDescent="0.3">
      <c r="A8051" s="60">
        <v>2013</v>
      </c>
      <c r="B8051" s="60" t="s">
        <v>126</v>
      </c>
      <c r="C8051" s="60" t="str">
        <f>VLOOKUP(B8051,lookup!A:C,3,FALSE)</f>
        <v>Metropolitan Fire Authorities</v>
      </c>
      <c r="D8051" s="60" t="str">
        <f>VLOOKUP(B8051,lookup!A:D,4,FALSE)</f>
        <v>E31000044</v>
      </c>
      <c r="E8051" s="60" t="s">
        <v>177</v>
      </c>
      <c r="F8051" s="60" t="s">
        <v>157</v>
      </c>
      <c r="G8051" s="61">
        <v>33</v>
      </c>
      <c r="H8051" s="145"/>
      <c r="I8051" s="144">
        <v>33</v>
      </c>
      <c r="J8051" s="146">
        <f t="shared" si="102"/>
        <v>0</v>
      </c>
    </row>
    <row r="8052" spans="1:10" x14ac:dyDescent="0.3">
      <c r="A8052" s="60">
        <v>2013</v>
      </c>
      <c r="B8052" s="60" t="s">
        <v>126</v>
      </c>
      <c r="C8052" s="60" t="str">
        <f>VLOOKUP(B8052,lookup!A:C,3,FALSE)</f>
        <v>Metropolitan Fire Authorities</v>
      </c>
      <c r="D8052" s="60" t="str">
        <f>VLOOKUP(B8052,lookup!A:D,4,FALSE)</f>
        <v>E31000044</v>
      </c>
      <c r="E8052" s="60" t="s">
        <v>178</v>
      </c>
      <c r="F8052" s="60" t="s">
        <v>157</v>
      </c>
      <c r="G8052" s="61">
        <v>17</v>
      </c>
      <c r="H8052" s="145"/>
      <c r="I8052" s="144">
        <v>17</v>
      </c>
      <c r="J8052" s="146">
        <f t="shared" si="102"/>
        <v>0</v>
      </c>
    </row>
    <row r="8053" spans="1:10" x14ac:dyDescent="0.3">
      <c r="A8053" s="60">
        <v>2013</v>
      </c>
      <c r="B8053" s="60" t="s">
        <v>126</v>
      </c>
      <c r="C8053" s="60" t="str">
        <f>VLOOKUP(B8053,lookup!A:C,3,FALSE)</f>
        <v>Metropolitan Fire Authorities</v>
      </c>
      <c r="D8053" s="60" t="str">
        <f>VLOOKUP(B8053,lookup!A:D,4,FALSE)</f>
        <v>E31000044</v>
      </c>
      <c r="E8053" s="60" t="s">
        <v>179</v>
      </c>
      <c r="F8053" s="60" t="s">
        <v>157</v>
      </c>
      <c r="G8053" s="61">
        <v>63</v>
      </c>
      <c r="H8053" s="145"/>
      <c r="I8053" s="144">
        <v>63</v>
      </c>
      <c r="J8053" s="146">
        <f t="shared" si="102"/>
        <v>0</v>
      </c>
    </row>
    <row r="8054" spans="1:10" x14ac:dyDescent="0.3">
      <c r="A8054" s="60">
        <v>2013</v>
      </c>
      <c r="B8054" s="60" t="s">
        <v>126</v>
      </c>
      <c r="C8054" s="60" t="str">
        <f>VLOOKUP(B8054,lookup!A:C,3,FALSE)</f>
        <v>Metropolitan Fire Authorities</v>
      </c>
      <c r="D8054" s="60" t="str">
        <f>VLOOKUP(B8054,lookup!A:D,4,FALSE)</f>
        <v>E31000044</v>
      </c>
      <c r="E8054" s="32" t="s">
        <v>1087</v>
      </c>
      <c r="F8054" s="60" t="s">
        <v>157</v>
      </c>
      <c r="G8054" s="61">
        <v>18</v>
      </c>
      <c r="H8054" s="145"/>
      <c r="I8054" s="144">
        <v>18</v>
      </c>
      <c r="J8054" s="146">
        <f t="shared" si="102"/>
        <v>0</v>
      </c>
    </row>
    <row r="8055" spans="1:10" x14ac:dyDescent="0.3">
      <c r="A8055" s="60">
        <v>2013</v>
      </c>
      <c r="B8055" s="60" t="s">
        <v>126</v>
      </c>
      <c r="C8055" s="60" t="str">
        <f>VLOOKUP(B8055,lookup!A:C,3,FALSE)</f>
        <v>Metropolitan Fire Authorities</v>
      </c>
      <c r="D8055" s="60" t="str">
        <f>VLOOKUP(B8055,lookup!A:D,4,FALSE)</f>
        <v>E31000044</v>
      </c>
      <c r="E8055" s="60" t="s">
        <v>176</v>
      </c>
      <c r="F8055" s="60" t="s">
        <v>157</v>
      </c>
      <c r="G8055" s="61">
        <v>8</v>
      </c>
      <c r="H8055" s="145"/>
      <c r="I8055" s="144">
        <v>8</v>
      </c>
      <c r="J8055" s="146">
        <f t="shared" si="102"/>
        <v>0</v>
      </c>
    </row>
    <row r="8056" spans="1:10" x14ac:dyDescent="0.3">
      <c r="A8056" s="60">
        <v>2013</v>
      </c>
      <c r="B8056" s="60" t="s">
        <v>126</v>
      </c>
      <c r="C8056" s="60" t="str">
        <f>VLOOKUP(B8056,lookup!A:C,3,FALSE)</f>
        <v>Metropolitan Fire Authorities</v>
      </c>
      <c r="D8056" s="60" t="str">
        <f>VLOOKUP(B8056,lookup!A:D,4,FALSE)</f>
        <v>E31000044</v>
      </c>
      <c r="E8056" s="60" t="s">
        <v>175</v>
      </c>
      <c r="F8056" s="60" t="s">
        <v>158</v>
      </c>
      <c r="G8056" s="61">
        <v>0</v>
      </c>
      <c r="H8056" s="145"/>
      <c r="I8056" s="144">
        <v>0</v>
      </c>
      <c r="J8056" s="146">
        <f t="shared" si="102"/>
        <v>0</v>
      </c>
    </row>
    <row r="8057" spans="1:10" x14ac:dyDescent="0.3">
      <c r="A8057" s="60">
        <v>2013</v>
      </c>
      <c r="B8057" s="60" t="s">
        <v>126</v>
      </c>
      <c r="C8057" s="60" t="str">
        <f>VLOOKUP(B8057,lookup!A:C,3,FALSE)</f>
        <v>Metropolitan Fire Authorities</v>
      </c>
      <c r="D8057" s="60" t="str">
        <f>VLOOKUP(B8057,lookup!A:D,4,FALSE)</f>
        <v>E31000044</v>
      </c>
      <c r="E8057" s="60" t="s">
        <v>177</v>
      </c>
      <c r="F8057" s="60" t="s">
        <v>158</v>
      </c>
      <c r="G8057" s="61">
        <v>0</v>
      </c>
      <c r="H8057" s="145"/>
      <c r="I8057" s="144">
        <v>0</v>
      </c>
      <c r="J8057" s="146">
        <f t="shared" si="102"/>
        <v>0</v>
      </c>
    </row>
    <row r="8058" spans="1:10" x14ac:dyDescent="0.3">
      <c r="A8058" s="60">
        <v>2013</v>
      </c>
      <c r="B8058" s="60" t="s">
        <v>126</v>
      </c>
      <c r="C8058" s="60" t="str">
        <f>VLOOKUP(B8058,lookup!A:C,3,FALSE)</f>
        <v>Metropolitan Fire Authorities</v>
      </c>
      <c r="D8058" s="60" t="str">
        <f>VLOOKUP(B8058,lookup!A:D,4,FALSE)</f>
        <v>E31000044</v>
      </c>
      <c r="E8058" s="60" t="s">
        <v>178</v>
      </c>
      <c r="F8058" s="60" t="s">
        <v>158</v>
      </c>
      <c r="G8058" s="61">
        <v>0</v>
      </c>
      <c r="H8058" s="145"/>
      <c r="I8058" s="144">
        <v>0</v>
      </c>
      <c r="J8058" s="146">
        <f t="shared" si="102"/>
        <v>0</v>
      </c>
    </row>
    <row r="8059" spans="1:10" x14ac:dyDescent="0.3">
      <c r="A8059" s="60">
        <v>2013</v>
      </c>
      <c r="B8059" s="60" t="s">
        <v>126</v>
      </c>
      <c r="C8059" s="60" t="str">
        <f>VLOOKUP(B8059,lookup!A:C,3,FALSE)</f>
        <v>Metropolitan Fire Authorities</v>
      </c>
      <c r="D8059" s="60" t="str">
        <f>VLOOKUP(B8059,lookup!A:D,4,FALSE)</f>
        <v>E31000044</v>
      </c>
      <c r="E8059" s="60" t="s">
        <v>179</v>
      </c>
      <c r="F8059" s="60" t="s">
        <v>158</v>
      </c>
      <c r="G8059" s="61">
        <v>0</v>
      </c>
      <c r="H8059" s="145"/>
      <c r="I8059" s="144">
        <v>0</v>
      </c>
      <c r="J8059" s="146">
        <f t="shared" si="102"/>
        <v>0</v>
      </c>
    </row>
    <row r="8060" spans="1:10" x14ac:dyDescent="0.3">
      <c r="A8060" s="60">
        <v>2013</v>
      </c>
      <c r="B8060" s="60" t="s">
        <v>126</v>
      </c>
      <c r="C8060" s="60" t="str">
        <f>VLOOKUP(B8060,lookup!A:C,3,FALSE)</f>
        <v>Metropolitan Fire Authorities</v>
      </c>
      <c r="D8060" s="60" t="str">
        <f>VLOOKUP(B8060,lookup!A:D,4,FALSE)</f>
        <v>E31000044</v>
      </c>
      <c r="E8060" s="32" t="s">
        <v>1087</v>
      </c>
      <c r="F8060" s="60" t="s">
        <v>158</v>
      </c>
      <c r="G8060" s="61">
        <v>0</v>
      </c>
      <c r="H8060" s="145"/>
      <c r="I8060" s="144">
        <v>0</v>
      </c>
      <c r="J8060" s="146">
        <f t="shared" si="102"/>
        <v>0</v>
      </c>
    </row>
    <row r="8061" spans="1:10" x14ac:dyDescent="0.3">
      <c r="A8061" s="60">
        <v>2013</v>
      </c>
      <c r="B8061" s="60" t="s">
        <v>126</v>
      </c>
      <c r="C8061" s="60" t="str">
        <f>VLOOKUP(B8061,lookup!A:C,3,FALSE)</f>
        <v>Metropolitan Fire Authorities</v>
      </c>
      <c r="D8061" s="60" t="str">
        <f>VLOOKUP(B8061,lookup!A:D,4,FALSE)</f>
        <v>E31000044</v>
      </c>
      <c r="E8061" s="60" t="s">
        <v>176</v>
      </c>
      <c r="F8061" s="60" t="s">
        <v>158</v>
      </c>
      <c r="G8061" s="61">
        <v>0</v>
      </c>
      <c r="H8061" s="145"/>
      <c r="I8061" s="144">
        <v>0</v>
      </c>
      <c r="J8061" s="146">
        <f t="shared" si="102"/>
        <v>0</v>
      </c>
    </row>
    <row r="8062" spans="1:10" x14ac:dyDescent="0.3">
      <c r="A8062" s="60">
        <v>2013</v>
      </c>
      <c r="B8062" s="60" t="s">
        <v>126</v>
      </c>
      <c r="C8062" s="60" t="str">
        <f>VLOOKUP(B8062,lookup!A:C,3,FALSE)</f>
        <v>Metropolitan Fire Authorities</v>
      </c>
      <c r="D8062" s="60" t="str">
        <f>VLOOKUP(B8062,lookup!A:D,4,FALSE)</f>
        <v>E31000044</v>
      </c>
      <c r="E8062" s="60" t="s">
        <v>175</v>
      </c>
      <c r="F8062" s="60" t="s">
        <v>149</v>
      </c>
      <c r="G8062" s="61">
        <v>66</v>
      </c>
      <c r="H8062" s="145"/>
      <c r="I8062" s="144">
        <v>66</v>
      </c>
      <c r="J8062" s="146">
        <f t="shared" si="102"/>
        <v>0</v>
      </c>
    </row>
    <row r="8063" spans="1:10" x14ac:dyDescent="0.3">
      <c r="A8063" s="60">
        <v>2013</v>
      </c>
      <c r="B8063" s="60" t="s">
        <v>126</v>
      </c>
      <c r="C8063" s="60" t="str">
        <f>VLOOKUP(B8063,lookup!A:C,3,FALSE)</f>
        <v>Metropolitan Fire Authorities</v>
      </c>
      <c r="D8063" s="60" t="str">
        <f>VLOOKUP(B8063,lookup!A:D,4,FALSE)</f>
        <v>E31000044</v>
      </c>
      <c r="E8063" s="60" t="s">
        <v>177</v>
      </c>
      <c r="F8063" s="60" t="s">
        <v>149</v>
      </c>
      <c r="G8063" s="61">
        <v>0</v>
      </c>
      <c r="H8063" s="145"/>
      <c r="I8063" s="144">
        <v>0</v>
      </c>
      <c r="J8063" s="146">
        <f t="shared" si="102"/>
        <v>0</v>
      </c>
    </row>
    <row r="8064" spans="1:10" x14ac:dyDescent="0.3">
      <c r="A8064" s="60">
        <v>2013</v>
      </c>
      <c r="B8064" s="60" t="s">
        <v>126</v>
      </c>
      <c r="C8064" s="60" t="str">
        <f>VLOOKUP(B8064,lookup!A:C,3,FALSE)</f>
        <v>Metropolitan Fire Authorities</v>
      </c>
      <c r="D8064" s="60" t="str">
        <f>VLOOKUP(B8064,lookup!A:D,4,FALSE)</f>
        <v>E31000044</v>
      </c>
      <c r="E8064" s="60" t="s">
        <v>178</v>
      </c>
      <c r="F8064" s="60" t="s">
        <v>149</v>
      </c>
      <c r="G8064" s="61">
        <v>0</v>
      </c>
      <c r="H8064" s="145"/>
      <c r="I8064" s="144">
        <v>0</v>
      </c>
      <c r="J8064" s="146">
        <f t="shared" si="102"/>
        <v>0</v>
      </c>
    </row>
    <row r="8065" spans="1:10" x14ac:dyDescent="0.3">
      <c r="A8065" s="60">
        <v>2013</v>
      </c>
      <c r="B8065" s="60" t="s">
        <v>126</v>
      </c>
      <c r="C8065" s="60" t="str">
        <f>VLOOKUP(B8065,lookup!A:C,3,FALSE)</f>
        <v>Metropolitan Fire Authorities</v>
      </c>
      <c r="D8065" s="60" t="str">
        <f>VLOOKUP(B8065,lookup!A:D,4,FALSE)</f>
        <v>E31000044</v>
      </c>
      <c r="E8065" s="60" t="s">
        <v>179</v>
      </c>
      <c r="F8065" s="60" t="s">
        <v>149</v>
      </c>
      <c r="G8065" s="61">
        <v>2</v>
      </c>
      <c r="H8065" s="145"/>
      <c r="I8065" s="144">
        <v>2</v>
      </c>
      <c r="J8065" s="146">
        <f t="shared" si="102"/>
        <v>0</v>
      </c>
    </row>
    <row r="8066" spans="1:10" x14ac:dyDescent="0.3">
      <c r="A8066" s="60">
        <v>2013</v>
      </c>
      <c r="B8066" s="60" t="s">
        <v>126</v>
      </c>
      <c r="C8066" s="60" t="str">
        <f>VLOOKUP(B8066,lookup!A:C,3,FALSE)</f>
        <v>Metropolitan Fire Authorities</v>
      </c>
      <c r="D8066" s="60" t="str">
        <f>VLOOKUP(B8066,lookup!A:D,4,FALSE)</f>
        <v>E31000044</v>
      </c>
      <c r="E8066" s="32" t="s">
        <v>1087</v>
      </c>
      <c r="F8066" s="60" t="s">
        <v>149</v>
      </c>
      <c r="G8066" s="61">
        <v>0</v>
      </c>
      <c r="H8066" s="145"/>
      <c r="I8066" s="144">
        <v>0</v>
      </c>
      <c r="J8066" s="146">
        <f t="shared" si="102"/>
        <v>0</v>
      </c>
    </row>
    <row r="8067" spans="1:10" x14ac:dyDescent="0.3">
      <c r="A8067" s="60">
        <v>2013</v>
      </c>
      <c r="B8067" s="60" t="s">
        <v>126</v>
      </c>
      <c r="C8067" s="60" t="str">
        <f>VLOOKUP(B8067,lookup!A:C,3,FALSE)</f>
        <v>Metropolitan Fire Authorities</v>
      </c>
      <c r="D8067" s="60" t="str">
        <f>VLOOKUP(B8067,lookup!A:D,4,FALSE)</f>
        <v>E31000044</v>
      </c>
      <c r="E8067" s="60" t="s">
        <v>176</v>
      </c>
      <c r="F8067" s="60" t="s">
        <v>149</v>
      </c>
      <c r="G8067" s="61">
        <v>0</v>
      </c>
      <c r="H8067" s="145"/>
      <c r="I8067" s="144">
        <v>0</v>
      </c>
      <c r="J8067" s="146">
        <f t="shared" ref="J8067:J8130" si="103">G8067-I8067</f>
        <v>0</v>
      </c>
    </row>
    <row r="8068" spans="1:10" x14ac:dyDescent="0.3">
      <c r="A8068" s="60">
        <v>2013</v>
      </c>
      <c r="B8068" s="60" t="s">
        <v>126</v>
      </c>
      <c r="C8068" s="60" t="str">
        <f>VLOOKUP(B8068,lookup!A:C,3,FALSE)</f>
        <v>Metropolitan Fire Authorities</v>
      </c>
      <c r="D8068" s="60" t="str">
        <f>VLOOKUP(B8068,lookup!A:D,4,FALSE)</f>
        <v>E31000044</v>
      </c>
      <c r="E8068" s="60" t="s">
        <v>175</v>
      </c>
      <c r="F8068" s="60" t="s">
        <v>150</v>
      </c>
      <c r="G8068" s="61">
        <v>440</v>
      </c>
      <c r="H8068" s="145"/>
      <c r="I8068" s="144">
        <v>440</v>
      </c>
      <c r="J8068" s="146">
        <f t="shared" si="103"/>
        <v>0</v>
      </c>
    </row>
    <row r="8069" spans="1:10" x14ac:dyDescent="0.3">
      <c r="A8069" s="60">
        <v>2013</v>
      </c>
      <c r="B8069" s="60" t="s">
        <v>126</v>
      </c>
      <c r="C8069" s="60" t="str">
        <f>VLOOKUP(B8069,lookup!A:C,3,FALSE)</f>
        <v>Metropolitan Fire Authorities</v>
      </c>
      <c r="D8069" s="60" t="str">
        <f>VLOOKUP(B8069,lookup!A:D,4,FALSE)</f>
        <v>E31000044</v>
      </c>
      <c r="E8069" s="60" t="s">
        <v>177</v>
      </c>
      <c r="F8069" s="60" t="s">
        <v>150</v>
      </c>
      <c r="G8069" s="61">
        <v>6</v>
      </c>
      <c r="H8069" s="145"/>
      <c r="I8069" s="144">
        <v>6</v>
      </c>
      <c r="J8069" s="146">
        <f t="shared" si="103"/>
        <v>0</v>
      </c>
    </row>
    <row r="8070" spans="1:10" x14ac:dyDescent="0.3">
      <c r="A8070" s="60">
        <v>2013</v>
      </c>
      <c r="B8070" s="60" t="s">
        <v>126</v>
      </c>
      <c r="C8070" s="60" t="str">
        <f>VLOOKUP(B8070,lookup!A:C,3,FALSE)</f>
        <v>Metropolitan Fire Authorities</v>
      </c>
      <c r="D8070" s="60" t="str">
        <f>VLOOKUP(B8070,lookup!A:D,4,FALSE)</f>
        <v>E31000044</v>
      </c>
      <c r="E8070" s="60" t="s">
        <v>178</v>
      </c>
      <c r="F8070" s="60" t="s">
        <v>150</v>
      </c>
      <c r="G8070" s="61">
        <v>35</v>
      </c>
      <c r="H8070" s="145"/>
      <c r="I8070" s="144">
        <v>35</v>
      </c>
      <c r="J8070" s="146">
        <f t="shared" si="103"/>
        <v>0</v>
      </c>
    </row>
    <row r="8071" spans="1:10" x14ac:dyDescent="0.3">
      <c r="A8071" s="60">
        <v>2013</v>
      </c>
      <c r="B8071" s="60" t="s">
        <v>126</v>
      </c>
      <c r="C8071" s="60" t="str">
        <f>VLOOKUP(B8071,lookup!A:C,3,FALSE)</f>
        <v>Metropolitan Fire Authorities</v>
      </c>
      <c r="D8071" s="60" t="str">
        <f>VLOOKUP(B8071,lookup!A:D,4,FALSE)</f>
        <v>E31000044</v>
      </c>
      <c r="E8071" s="60" t="s">
        <v>179</v>
      </c>
      <c r="F8071" s="60" t="s">
        <v>150</v>
      </c>
      <c r="G8071" s="61">
        <v>31</v>
      </c>
      <c r="H8071" s="145"/>
      <c r="I8071" s="144">
        <v>31</v>
      </c>
      <c r="J8071" s="146">
        <f t="shared" si="103"/>
        <v>0</v>
      </c>
    </row>
    <row r="8072" spans="1:10" x14ac:dyDescent="0.3">
      <c r="A8072" s="60">
        <v>2013</v>
      </c>
      <c r="B8072" s="60" t="s">
        <v>126</v>
      </c>
      <c r="C8072" s="60" t="str">
        <f>VLOOKUP(B8072,lookup!A:C,3,FALSE)</f>
        <v>Metropolitan Fire Authorities</v>
      </c>
      <c r="D8072" s="60" t="str">
        <f>VLOOKUP(B8072,lookup!A:D,4,FALSE)</f>
        <v>E31000044</v>
      </c>
      <c r="E8072" s="32" t="s">
        <v>1087</v>
      </c>
      <c r="F8072" s="60" t="s">
        <v>150</v>
      </c>
      <c r="G8072" s="61">
        <v>2</v>
      </c>
      <c r="H8072" s="145"/>
      <c r="I8072" s="144">
        <v>2</v>
      </c>
      <c r="J8072" s="146">
        <f t="shared" si="103"/>
        <v>0</v>
      </c>
    </row>
    <row r="8073" spans="1:10" x14ac:dyDescent="0.3">
      <c r="A8073" s="60">
        <v>2013</v>
      </c>
      <c r="B8073" s="60" t="s">
        <v>126</v>
      </c>
      <c r="C8073" s="60" t="str">
        <f>VLOOKUP(B8073,lookup!A:C,3,FALSE)</f>
        <v>Metropolitan Fire Authorities</v>
      </c>
      <c r="D8073" s="60" t="str">
        <f>VLOOKUP(B8073,lookup!A:D,4,FALSE)</f>
        <v>E31000044</v>
      </c>
      <c r="E8073" s="60" t="s">
        <v>176</v>
      </c>
      <c r="F8073" s="60" t="s">
        <v>150</v>
      </c>
      <c r="G8073" s="61">
        <v>11</v>
      </c>
      <c r="H8073" s="145"/>
      <c r="I8073" s="144">
        <v>11</v>
      </c>
      <c r="J8073" s="146">
        <f t="shared" si="103"/>
        <v>0</v>
      </c>
    </row>
    <row r="8074" spans="1:10" x14ac:dyDescent="0.3">
      <c r="A8074" s="60">
        <v>2013</v>
      </c>
      <c r="B8074" s="60" t="s">
        <v>129</v>
      </c>
      <c r="C8074" s="60" t="str">
        <f>VLOOKUP(B8074,lookup!A:C,3,FALSE)</f>
        <v>Non Metropolitan Fire Authorities</v>
      </c>
      <c r="D8074" s="60" t="str">
        <f>VLOOKUP(B8074,lookup!A:D,4,FALSE)</f>
        <v>E31000037</v>
      </c>
      <c r="E8074" s="60" t="s">
        <v>175</v>
      </c>
      <c r="F8074" s="60" t="s">
        <v>157</v>
      </c>
      <c r="G8074" s="61">
        <v>324</v>
      </c>
      <c r="H8074" s="145"/>
      <c r="I8074" s="144">
        <v>324</v>
      </c>
      <c r="J8074" s="146">
        <f t="shared" si="103"/>
        <v>0</v>
      </c>
    </row>
    <row r="8075" spans="1:10" x14ac:dyDescent="0.3">
      <c r="A8075" s="60">
        <v>2013</v>
      </c>
      <c r="B8075" s="60" t="s">
        <v>129</v>
      </c>
      <c r="C8075" s="60" t="str">
        <f>VLOOKUP(B8075,lookup!A:C,3,FALSE)</f>
        <v>Non Metropolitan Fire Authorities</v>
      </c>
      <c r="D8075" s="60" t="str">
        <f>VLOOKUP(B8075,lookup!A:D,4,FALSE)</f>
        <v>E31000037</v>
      </c>
      <c r="E8075" s="60" t="s">
        <v>177</v>
      </c>
      <c r="F8075" s="60" t="s">
        <v>157</v>
      </c>
      <c r="G8075" s="61">
        <v>2</v>
      </c>
      <c r="H8075" s="145"/>
      <c r="I8075" s="144">
        <v>2</v>
      </c>
      <c r="J8075" s="146">
        <f t="shared" si="103"/>
        <v>0</v>
      </c>
    </row>
    <row r="8076" spans="1:10" x14ac:dyDescent="0.3">
      <c r="A8076" s="60">
        <v>2013</v>
      </c>
      <c r="B8076" s="60" t="s">
        <v>129</v>
      </c>
      <c r="C8076" s="60" t="str">
        <f>VLOOKUP(B8076,lookup!A:C,3,FALSE)</f>
        <v>Non Metropolitan Fire Authorities</v>
      </c>
      <c r="D8076" s="60" t="str">
        <f>VLOOKUP(B8076,lookup!A:D,4,FALSE)</f>
        <v>E31000037</v>
      </c>
      <c r="E8076" s="60" t="s">
        <v>178</v>
      </c>
      <c r="F8076" s="60" t="s">
        <v>157</v>
      </c>
      <c r="G8076" s="61">
        <v>0</v>
      </c>
      <c r="H8076" s="145"/>
      <c r="I8076" s="144">
        <v>0</v>
      </c>
      <c r="J8076" s="146">
        <f t="shared" si="103"/>
        <v>0</v>
      </c>
    </row>
    <row r="8077" spans="1:10" x14ac:dyDescent="0.3">
      <c r="A8077" s="60">
        <v>2013</v>
      </c>
      <c r="B8077" s="60" t="s">
        <v>129</v>
      </c>
      <c r="C8077" s="60" t="str">
        <f>VLOOKUP(B8077,lookup!A:C,3,FALSE)</f>
        <v>Non Metropolitan Fire Authorities</v>
      </c>
      <c r="D8077" s="60" t="str">
        <f>VLOOKUP(B8077,lookup!A:D,4,FALSE)</f>
        <v>E31000037</v>
      </c>
      <c r="E8077" s="60" t="s">
        <v>179</v>
      </c>
      <c r="F8077" s="60" t="s">
        <v>157</v>
      </c>
      <c r="G8077" s="61">
        <v>0</v>
      </c>
      <c r="H8077" s="145"/>
      <c r="I8077" s="144">
        <v>0</v>
      </c>
      <c r="J8077" s="146">
        <f t="shared" si="103"/>
        <v>0</v>
      </c>
    </row>
    <row r="8078" spans="1:10" x14ac:dyDescent="0.3">
      <c r="A8078" s="60">
        <v>2013</v>
      </c>
      <c r="B8078" s="60" t="s">
        <v>129</v>
      </c>
      <c r="C8078" s="60" t="str">
        <f>VLOOKUP(B8078,lookup!A:C,3,FALSE)</f>
        <v>Non Metropolitan Fire Authorities</v>
      </c>
      <c r="D8078" s="60" t="str">
        <f>VLOOKUP(B8078,lookup!A:D,4,FALSE)</f>
        <v>E31000037</v>
      </c>
      <c r="E8078" s="32" t="s">
        <v>1087</v>
      </c>
      <c r="F8078" s="60" t="s">
        <v>157</v>
      </c>
      <c r="G8078" s="61">
        <v>1</v>
      </c>
      <c r="H8078" s="145"/>
      <c r="I8078" s="144">
        <v>1</v>
      </c>
      <c r="J8078" s="146">
        <f t="shared" si="103"/>
        <v>0</v>
      </c>
    </row>
    <row r="8079" spans="1:10" x14ac:dyDescent="0.3">
      <c r="A8079" s="60">
        <v>2013</v>
      </c>
      <c r="B8079" s="60" t="s">
        <v>129</v>
      </c>
      <c r="C8079" s="60" t="str">
        <f>VLOOKUP(B8079,lookup!A:C,3,FALSE)</f>
        <v>Non Metropolitan Fire Authorities</v>
      </c>
      <c r="D8079" s="60" t="str">
        <f>VLOOKUP(B8079,lookup!A:D,4,FALSE)</f>
        <v>E31000037</v>
      </c>
      <c r="E8079" s="60" t="s">
        <v>176</v>
      </c>
      <c r="F8079" s="60" t="s">
        <v>157</v>
      </c>
      <c r="G8079" s="61">
        <v>31</v>
      </c>
      <c r="H8079" s="145"/>
      <c r="I8079" s="144">
        <v>31</v>
      </c>
      <c r="J8079" s="146">
        <f t="shared" si="103"/>
        <v>0</v>
      </c>
    </row>
    <row r="8080" spans="1:10" x14ac:dyDescent="0.3">
      <c r="A8080" s="60">
        <v>2013</v>
      </c>
      <c r="B8080" s="60" t="s">
        <v>129</v>
      </c>
      <c r="C8080" s="60" t="str">
        <f>VLOOKUP(B8080,lookup!A:C,3,FALSE)</f>
        <v>Non Metropolitan Fire Authorities</v>
      </c>
      <c r="D8080" s="60" t="str">
        <f>VLOOKUP(B8080,lookup!A:D,4,FALSE)</f>
        <v>E31000037</v>
      </c>
      <c r="E8080" s="60" t="s">
        <v>175</v>
      </c>
      <c r="F8080" s="60" t="s">
        <v>158</v>
      </c>
      <c r="G8080" s="61">
        <v>266</v>
      </c>
      <c r="H8080" s="145"/>
      <c r="I8080" s="144">
        <v>266</v>
      </c>
      <c r="J8080" s="146">
        <f t="shared" si="103"/>
        <v>0</v>
      </c>
    </row>
    <row r="8081" spans="1:10" x14ac:dyDescent="0.3">
      <c r="A8081" s="60">
        <v>2013</v>
      </c>
      <c r="B8081" s="60" t="s">
        <v>129</v>
      </c>
      <c r="C8081" s="60" t="str">
        <f>VLOOKUP(B8081,lookup!A:C,3,FALSE)</f>
        <v>Non Metropolitan Fire Authorities</v>
      </c>
      <c r="D8081" s="60" t="str">
        <f>VLOOKUP(B8081,lookup!A:D,4,FALSE)</f>
        <v>E31000037</v>
      </c>
      <c r="E8081" s="60" t="s">
        <v>177</v>
      </c>
      <c r="F8081" s="60" t="s">
        <v>158</v>
      </c>
      <c r="G8081" s="61">
        <v>2</v>
      </c>
      <c r="H8081" s="145"/>
      <c r="I8081" s="144">
        <v>2</v>
      </c>
      <c r="J8081" s="146">
        <f t="shared" si="103"/>
        <v>0</v>
      </c>
    </row>
    <row r="8082" spans="1:10" x14ac:dyDescent="0.3">
      <c r="A8082" s="60">
        <v>2013</v>
      </c>
      <c r="B8082" s="60" t="s">
        <v>129</v>
      </c>
      <c r="C8082" s="60" t="str">
        <f>VLOOKUP(B8082,lookup!A:C,3,FALSE)</f>
        <v>Non Metropolitan Fire Authorities</v>
      </c>
      <c r="D8082" s="60" t="str">
        <f>VLOOKUP(B8082,lookup!A:D,4,FALSE)</f>
        <v>E31000037</v>
      </c>
      <c r="E8082" s="60" t="s">
        <v>178</v>
      </c>
      <c r="F8082" s="60" t="s">
        <v>158</v>
      </c>
      <c r="G8082" s="61">
        <v>0</v>
      </c>
      <c r="H8082" s="145"/>
      <c r="I8082" s="144">
        <v>0</v>
      </c>
      <c r="J8082" s="146">
        <f t="shared" si="103"/>
        <v>0</v>
      </c>
    </row>
    <row r="8083" spans="1:10" x14ac:dyDescent="0.3">
      <c r="A8083" s="60">
        <v>2013</v>
      </c>
      <c r="B8083" s="60" t="s">
        <v>129</v>
      </c>
      <c r="C8083" s="60" t="str">
        <f>VLOOKUP(B8083,lookup!A:C,3,FALSE)</f>
        <v>Non Metropolitan Fire Authorities</v>
      </c>
      <c r="D8083" s="60" t="str">
        <f>VLOOKUP(B8083,lookup!A:D,4,FALSE)</f>
        <v>E31000037</v>
      </c>
      <c r="E8083" s="60" t="s">
        <v>179</v>
      </c>
      <c r="F8083" s="60" t="s">
        <v>158</v>
      </c>
      <c r="G8083" s="61">
        <v>0</v>
      </c>
      <c r="H8083" s="145"/>
      <c r="I8083" s="144">
        <v>0</v>
      </c>
      <c r="J8083" s="146">
        <f t="shared" si="103"/>
        <v>0</v>
      </c>
    </row>
    <row r="8084" spans="1:10" x14ac:dyDescent="0.3">
      <c r="A8084" s="60">
        <v>2013</v>
      </c>
      <c r="B8084" s="60" t="s">
        <v>129</v>
      </c>
      <c r="C8084" s="60" t="str">
        <f>VLOOKUP(B8084,lookup!A:C,3,FALSE)</f>
        <v>Non Metropolitan Fire Authorities</v>
      </c>
      <c r="D8084" s="60" t="str">
        <f>VLOOKUP(B8084,lookup!A:D,4,FALSE)</f>
        <v>E31000037</v>
      </c>
      <c r="E8084" s="32" t="s">
        <v>1087</v>
      </c>
      <c r="F8084" s="60" t="s">
        <v>158</v>
      </c>
      <c r="G8084" s="61">
        <v>0</v>
      </c>
      <c r="H8084" s="145"/>
      <c r="I8084" s="144">
        <v>0</v>
      </c>
      <c r="J8084" s="146">
        <f t="shared" si="103"/>
        <v>0</v>
      </c>
    </row>
    <row r="8085" spans="1:10" x14ac:dyDescent="0.3">
      <c r="A8085" s="60">
        <v>2013</v>
      </c>
      <c r="B8085" s="60" t="s">
        <v>129</v>
      </c>
      <c r="C8085" s="60" t="str">
        <f>VLOOKUP(B8085,lookup!A:C,3,FALSE)</f>
        <v>Non Metropolitan Fire Authorities</v>
      </c>
      <c r="D8085" s="60" t="str">
        <f>VLOOKUP(B8085,lookup!A:D,4,FALSE)</f>
        <v>E31000037</v>
      </c>
      <c r="E8085" s="60" t="s">
        <v>176</v>
      </c>
      <c r="F8085" s="60" t="s">
        <v>158</v>
      </c>
      <c r="G8085" s="61">
        <v>58</v>
      </c>
      <c r="H8085" s="145"/>
      <c r="I8085" s="144">
        <v>58</v>
      </c>
      <c r="J8085" s="146">
        <f t="shared" si="103"/>
        <v>0</v>
      </c>
    </row>
    <row r="8086" spans="1:10" x14ac:dyDescent="0.3">
      <c r="A8086" s="60">
        <v>2013</v>
      </c>
      <c r="B8086" s="60" t="s">
        <v>129</v>
      </c>
      <c r="C8086" s="60" t="str">
        <f>VLOOKUP(B8086,lookup!A:C,3,FALSE)</f>
        <v>Non Metropolitan Fire Authorities</v>
      </c>
      <c r="D8086" s="60" t="str">
        <f>VLOOKUP(B8086,lookup!A:D,4,FALSE)</f>
        <v>E31000037</v>
      </c>
      <c r="E8086" s="60" t="s">
        <v>175</v>
      </c>
      <c r="F8086" s="60" t="s">
        <v>149</v>
      </c>
      <c r="G8086" s="61">
        <v>30</v>
      </c>
      <c r="H8086" s="145"/>
      <c r="I8086" s="144">
        <v>30</v>
      </c>
      <c r="J8086" s="146">
        <f t="shared" si="103"/>
        <v>0</v>
      </c>
    </row>
    <row r="8087" spans="1:10" x14ac:dyDescent="0.3">
      <c r="A8087" s="60">
        <v>2013</v>
      </c>
      <c r="B8087" s="60" t="s">
        <v>129</v>
      </c>
      <c r="C8087" s="60" t="str">
        <f>VLOOKUP(B8087,lookup!A:C,3,FALSE)</f>
        <v>Non Metropolitan Fire Authorities</v>
      </c>
      <c r="D8087" s="60" t="str">
        <f>VLOOKUP(B8087,lookup!A:D,4,FALSE)</f>
        <v>E31000037</v>
      </c>
      <c r="E8087" s="60" t="s">
        <v>177</v>
      </c>
      <c r="F8087" s="60" t="s">
        <v>149</v>
      </c>
      <c r="G8087" s="61">
        <v>1</v>
      </c>
      <c r="H8087" s="145"/>
      <c r="I8087" s="144">
        <v>1</v>
      </c>
      <c r="J8087" s="146">
        <f t="shared" si="103"/>
        <v>0</v>
      </c>
    </row>
    <row r="8088" spans="1:10" x14ac:dyDescent="0.3">
      <c r="A8088" s="60">
        <v>2013</v>
      </c>
      <c r="B8088" s="60" t="s">
        <v>129</v>
      </c>
      <c r="C8088" s="60" t="str">
        <f>VLOOKUP(B8088,lookup!A:C,3,FALSE)</f>
        <v>Non Metropolitan Fire Authorities</v>
      </c>
      <c r="D8088" s="60" t="str">
        <f>VLOOKUP(B8088,lookup!A:D,4,FALSE)</f>
        <v>E31000037</v>
      </c>
      <c r="E8088" s="60" t="s">
        <v>178</v>
      </c>
      <c r="F8088" s="60" t="s">
        <v>149</v>
      </c>
      <c r="G8088" s="61">
        <v>0</v>
      </c>
      <c r="H8088" s="145"/>
      <c r="I8088" s="144">
        <v>0</v>
      </c>
      <c r="J8088" s="146">
        <f t="shared" si="103"/>
        <v>0</v>
      </c>
    </row>
    <row r="8089" spans="1:10" x14ac:dyDescent="0.3">
      <c r="A8089" s="60">
        <v>2013</v>
      </c>
      <c r="B8089" s="60" t="s">
        <v>129</v>
      </c>
      <c r="C8089" s="60" t="str">
        <f>VLOOKUP(B8089,lookup!A:C,3,FALSE)</f>
        <v>Non Metropolitan Fire Authorities</v>
      </c>
      <c r="D8089" s="60" t="str">
        <f>VLOOKUP(B8089,lookup!A:D,4,FALSE)</f>
        <v>E31000037</v>
      </c>
      <c r="E8089" s="60" t="s">
        <v>179</v>
      </c>
      <c r="F8089" s="60" t="s">
        <v>149</v>
      </c>
      <c r="G8089" s="61">
        <v>0</v>
      </c>
      <c r="H8089" s="145"/>
      <c r="I8089" s="144">
        <v>0</v>
      </c>
      <c r="J8089" s="146">
        <f t="shared" si="103"/>
        <v>0</v>
      </c>
    </row>
    <row r="8090" spans="1:10" x14ac:dyDescent="0.3">
      <c r="A8090" s="60">
        <v>2013</v>
      </c>
      <c r="B8090" s="60" t="s">
        <v>129</v>
      </c>
      <c r="C8090" s="60" t="str">
        <f>VLOOKUP(B8090,lookup!A:C,3,FALSE)</f>
        <v>Non Metropolitan Fire Authorities</v>
      </c>
      <c r="D8090" s="60" t="str">
        <f>VLOOKUP(B8090,lookup!A:D,4,FALSE)</f>
        <v>E31000037</v>
      </c>
      <c r="E8090" s="32" t="s">
        <v>1087</v>
      </c>
      <c r="F8090" s="60" t="s">
        <v>149</v>
      </c>
      <c r="G8090" s="61">
        <v>0</v>
      </c>
      <c r="H8090" s="145"/>
      <c r="I8090" s="144">
        <v>0</v>
      </c>
      <c r="J8090" s="146">
        <f t="shared" si="103"/>
        <v>0</v>
      </c>
    </row>
    <row r="8091" spans="1:10" x14ac:dyDescent="0.3">
      <c r="A8091" s="60">
        <v>2013</v>
      </c>
      <c r="B8091" s="60" t="s">
        <v>129</v>
      </c>
      <c r="C8091" s="60" t="str">
        <f>VLOOKUP(B8091,lookup!A:C,3,FALSE)</f>
        <v>Non Metropolitan Fire Authorities</v>
      </c>
      <c r="D8091" s="60" t="str">
        <f>VLOOKUP(B8091,lookup!A:D,4,FALSE)</f>
        <v>E31000037</v>
      </c>
      <c r="E8091" s="60" t="s">
        <v>176</v>
      </c>
      <c r="F8091" s="60" t="s">
        <v>149</v>
      </c>
      <c r="G8091" s="61">
        <v>5</v>
      </c>
      <c r="H8091" s="145"/>
      <c r="I8091" s="144">
        <v>5</v>
      </c>
      <c r="J8091" s="146">
        <f t="shared" si="103"/>
        <v>0</v>
      </c>
    </row>
    <row r="8092" spans="1:10" x14ac:dyDescent="0.3">
      <c r="A8092" s="60">
        <v>2013</v>
      </c>
      <c r="B8092" s="60" t="s">
        <v>129</v>
      </c>
      <c r="C8092" s="60" t="str">
        <f>VLOOKUP(B8092,lookup!A:C,3,FALSE)</f>
        <v>Non Metropolitan Fire Authorities</v>
      </c>
      <c r="D8092" s="60" t="str">
        <f>VLOOKUP(B8092,lookup!A:D,4,FALSE)</f>
        <v>E31000037</v>
      </c>
      <c r="E8092" s="60" t="s">
        <v>175</v>
      </c>
      <c r="F8092" s="60" t="s">
        <v>150</v>
      </c>
      <c r="G8092" s="61">
        <v>104</v>
      </c>
      <c r="H8092" s="145"/>
      <c r="I8092" s="144">
        <v>104</v>
      </c>
      <c r="J8092" s="146">
        <f t="shared" si="103"/>
        <v>0</v>
      </c>
    </row>
    <row r="8093" spans="1:10" x14ac:dyDescent="0.3">
      <c r="A8093" s="60">
        <v>2013</v>
      </c>
      <c r="B8093" s="60" t="s">
        <v>129</v>
      </c>
      <c r="C8093" s="60" t="str">
        <f>VLOOKUP(B8093,lookup!A:C,3,FALSE)</f>
        <v>Non Metropolitan Fire Authorities</v>
      </c>
      <c r="D8093" s="60" t="str">
        <f>VLOOKUP(B8093,lookup!A:D,4,FALSE)</f>
        <v>E31000037</v>
      </c>
      <c r="E8093" s="60" t="s">
        <v>177</v>
      </c>
      <c r="F8093" s="60" t="s">
        <v>150</v>
      </c>
      <c r="G8093" s="61">
        <v>0</v>
      </c>
      <c r="H8093" s="145"/>
      <c r="I8093" s="144">
        <v>0</v>
      </c>
      <c r="J8093" s="146">
        <f t="shared" si="103"/>
        <v>0</v>
      </c>
    </row>
    <row r="8094" spans="1:10" x14ac:dyDescent="0.3">
      <c r="A8094" s="60">
        <v>2013</v>
      </c>
      <c r="B8094" s="60" t="s">
        <v>129</v>
      </c>
      <c r="C8094" s="60" t="str">
        <f>VLOOKUP(B8094,lookup!A:C,3,FALSE)</f>
        <v>Non Metropolitan Fire Authorities</v>
      </c>
      <c r="D8094" s="60" t="str">
        <f>VLOOKUP(B8094,lookup!A:D,4,FALSE)</f>
        <v>E31000037</v>
      </c>
      <c r="E8094" s="60" t="s">
        <v>178</v>
      </c>
      <c r="F8094" s="60" t="s">
        <v>150</v>
      </c>
      <c r="G8094" s="61">
        <v>1</v>
      </c>
      <c r="H8094" s="145"/>
      <c r="I8094" s="144">
        <v>1</v>
      </c>
      <c r="J8094" s="146">
        <f t="shared" si="103"/>
        <v>0</v>
      </c>
    </row>
    <row r="8095" spans="1:10" x14ac:dyDescent="0.3">
      <c r="A8095" s="60">
        <v>2013</v>
      </c>
      <c r="B8095" s="60" t="s">
        <v>129</v>
      </c>
      <c r="C8095" s="60" t="str">
        <f>VLOOKUP(B8095,lookup!A:C,3,FALSE)</f>
        <v>Non Metropolitan Fire Authorities</v>
      </c>
      <c r="D8095" s="60" t="str">
        <f>VLOOKUP(B8095,lookup!A:D,4,FALSE)</f>
        <v>E31000037</v>
      </c>
      <c r="E8095" s="60" t="s">
        <v>179</v>
      </c>
      <c r="F8095" s="60" t="s">
        <v>150</v>
      </c>
      <c r="G8095" s="61">
        <v>0</v>
      </c>
      <c r="H8095" s="145"/>
      <c r="I8095" s="144">
        <v>0</v>
      </c>
      <c r="J8095" s="146">
        <f t="shared" si="103"/>
        <v>0</v>
      </c>
    </row>
    <row r="8096" spans="1:10" x14ac:dyDescent="0.3">
      <c r="A8096" s="60">
        <v>2013</v>
      </c>
      <c r="B8096" s="60" t="s">
        <v>129</v>
      </c>
      <c r="C8096" s="60" t="str">
        <f>VLOOKUP(B8096,lookup!A:C,3,FALSE)</f>
        <v>Non Metropolitan Fire Authorities</v>
      </c>
      <c r="D8096" s="60" t="str">
        <f>VLOOKUP(B8096,lookup!A:D,4,FALSE)</f>
        <v>E31000037</v>
      </c>
      <c r="E8096" s="32" t="s">
        <v>1087</v>
      </c>
      <c r="F8096" s="60" t="s">
        <v>150</v>
      </c>
      <c r="G8096" s="61">
        <v>1</v>
      </c>
      <c r="H8096" s="145"/>
      <c r="I8096" s="144">
        <v>1</v>
      </c>
      <c r="J8096" s="146">
        <f t="shared" si="103"/>
        <v>0</v>
      </c>
    </row>
    <row r="8097" spans="1:10" x14ac:dyDescent="0.3">
      <c r="A8097" s="60">
        <v>2013</v>
      </c>
      <c r="B8097" s="60" t="s">
        <v>129</v>
      </c>
      <c r="C8097" s="60" t="str">
        <f>VLOOKUP(B8097,lookup!A:C,3,FALSE)</f>
        <v>Non Metropolitan Fire Authorities</v>
      </c>
      <c r="D8097" s="60" t="str">
        <f>VLOOKUP(B8097,lookup!A:D,4,FALSE)</f>
        <v>E31000037</v>
      </c>
      <c r="E8097" s="60" t="s">
        <v>176</v>
      </c>
      <c r="F8097" s="60" t="s">
        <v>150</v>
      </c>
      <c r="G8097" s="61">
        <v>11</v>
      </c>
      <c r="H8097" s="145"/>
      <c r="I8097" s="144">
        <v>11</v>
      </c>
      <c r="J8097" s="146">
        <f t="shared" si="103"/>
        <v>0</v>
      </c>
    </row>
    <row r="8098" spans="1:10" x14ac:dyDescent="0.3">
      <c r="A8098" s="60">
        <v>2013</v>
      </c>
      <c r="B8098" s="60" t="s">
        <v>132</v>
      </c>
      <c r="C8098" s="60" t="str">
        <f>VLOOKUP(B8098,lookup!A:C,3,FALSE)</f>
        <v>Metropolitan Fire Authorities</v>
      </c>
      <c r="D8098" s="60" t="str">
        <f>VLOOKUP(B8098,lookup!A:D,4,FALSE)</f>
        <v>E31000045</v>
      </c>
      <c r="E8098" s="60" t="s">
        <v>175</v>
      </c>
      <c r="F8098" s="60" t="s">
        <v>157</v>
      </c>
      <c r="G8098" s="61">
        <v>1228</v>
      </c>
      <c r="H8098" s="145"/>
      <c r="I8098" s="144">
        <v>1228</v>
      </c>
      <c r="J8098" s="146">
        <f t="shared" si="103"/>
        <v>0</v>
      </c>
    </row>
    <row r="8099" spans="1:10" x14ac:dyDescent="0.3">
      <c r="A8099" s="60">
        <v>2013</v>
      </c>
      <c r="B8099" s="60" t="s">
        <v>132</v>
      </c>
      <c r="C8099" s="60" t="str">
        <f>VLOOKUP(B8099,lookup!A:C,3,FALSE)</f>
        <v>Metropolitan Fire Authorities</v>
      </c>
      <c r="D8099" s="60" t="str">
        <f>VLOOKUP(B8099,lookup!A:D,4,FALSE)</f>
        <v>E31000045</v>
      </c>
      <c r="E8099" s="60" t="s">
        <v>177</v>
      </c>
      <c r="F8099" s="60" t="s">
        <v>157</v>
      </c>
      <c r="G8099" s="61">
        <v>21</v>
      </c>
      <c r="H8099" s="145"/>
      <c r="I8099" s="144">
        <v>21</v>
      </c>
      <c r="J8099" s="146">
        <f t="shared" si="103"/>
        <v>0</v>
      </c>
    </row>
    <row r="8100" spans="1:10" x14ac:dyDescent="0.3">
      <c r="A8100" s="60">
        <v>2013</v>
      </c>
      <c r="B8100" s="60" t="s">
        <v>132</v>
      </c>
      <c r="C8100" s="60" t="str">
        <f>VLOOKUP(B8100,lookup!A:C,3,FALSE)</f>
        <v>Metropolitan Fire Authorities</v>
      </c>
      <c r="D8100" s="60" t="str">
        <f>VLOOKUP(B8100,lookup!A:D,4,FALSE)</f>
        <v>E31000045</v>
      </c>
      <c r="E8100" s="60" t="s">
        <v>178</v>
      </c>
      <c r="F8100" s="60" t="s">
        <v>157</v>
      </c>
      <c r="G8100" s="61">
        <v>16</v>
      </c>
      <c r="H8100" s="145"/>
      <c r="I8100" s="144">
        <v>16</v>
      </c>
      <c r="J8100" s="146">
        <f t="shared" si="103"/>
        <v>0</v>
      </c>
    </row>
    <row r="8101" spans="1:10" x14ac:dyDescent="0.3">
      <c r="A8101" s="60">
        <v>2013</v>
      </c>
      <c r="B8101" s="60" t="s">
        <v>132</v>
      </c>
      <c r="C8101" s="60" t="str">
        <f>VLOOKUP(B8101,lookup!A:C,3,FALSE)</f>
        <v>Metropolitan Fire Authorities</v>
      </c>
      <c r="D8101" s="60" t="str">
        <f>VLOOKUP(B8101,lookup!A:D,4,FALSE)</f>
        <v>E31000045</v>
      </c>
      <c r="E8101" s="60" t="s">
        <v>179</v>
      </c>
      <c r="F8101" s="60" t="s">
        <v>157</v>
      </c>
      <c r="G8101" s="61">
        <v>7</v>
      </c>
      <c r="H8101" s="145"/>
      <c r="I8101" s="144">
        <v>7</v>
      </c>
      <c r="J8101" s="146">
        <f t="shared" si="103"/>
        <v>0</v>
      </c>
    </row>
    <row r="8102" spans="1:10" x14ac:dyDescent="0.3">
      <c r="A8102" s="60">
        <v>2013</v>
      </c>
      <c r="B8102" s="60" t="s">
        <v>132</v>
      </c>
      <c r="C8102" s="60" t="str">
        <f>VLOOKUP(B8102,lookup!A:C,3,FALSE)</f>
        <v>Metropolitan Fire Authorities</v>
      </c>
      <c r="D8102" s="60" t="str">
        <f>VLOOKUP(B8102,lookup!A:D,4,FALSE)</f>
        <v>E31000045</v>
      </c>
      <c r="E8102" s="32" t="s">
        <v>1087</v>
      </c>
      <c r="F8102" s="60" t="s">
        <v>157</v>
      </c>
      <c r="G8102" s="61">
        <v>1</v>
      </c>
      <c r="H8102" s="145"/>
      <c r="I8102" s="144">
        <v>1</v>
      </c>
      <c r="J8102" s="146">
        <f t="shared" si="103"/>
        <v>0</v>
      </c>
    </row>
    <row r="8103" spans="1:10" x14ac:dyDescent="0.3">
      <c r="A8103" s="60">
        <v>2013</v>
      </c>
      <c r="B8103" s="60" t="s">
        <v>132</v>
      </c>
      <c r="C8103" s="60" t="str">
        <f>VLOOKUP(B8103,lookup!A:C,3,FALSE)</f>
        <v>Metropolitan Fire Authorities</v>
      </c>
      <c r="D8103" s="60" t="str">
        <f>VLOOKUP(B8103,lookup!A:D,4,FALSE)</f>
        <v>E31000045</v>
      </c>
      <c r="E8103" s="60" t="s">
        <v>176</v>
      </c>
      <c r="F8103" s="60" t="s">
        <v>157</v>
      </c>
      <c r="G8103" s="61">
        <v>0</v>
      </c>
      <c r="H8103" s="145"/>
      <c r="I8103" s="144">
        <v>0</v>
      </c>
      <c r="J8103" s="146">
        <f t="shared" si="103"/>
        <v>0</v>
      </c>
    </row>
    <row r="8104" spans="1:10" x14ac:dyDescent="0.3">
      <c r="A8104" s="60">
        <v>2013</v>
      </c>
      <c r="B8104" s="60" t="s">
        <v>132</v>
      </c>
      <c r="C8104" s="60" t="str">
        <f>VLOOKUP(B8104,lookup!A:C,3,FALSE)</f>
        <v>Metropolitan Fire Authorities</v>
      </c>
      <c r="D8104" s="60" t="str">
        <f>VLOOKUP(B8104,lookup!A:D,4,FALSE)</f>
        <v>E31000045</v>
      </c>
      <c r="E8104" s="60" t="s">
        <v>175</v>
      </c>
      <c r="F8104" s="60" t="s">
        <v>158</v>
      </c>
      <c r="G8104" s="61">
        <v>159</v>
      </c>
      <c r="H8104" s="145"/>
      <c r="I8104" s="144">
        <v>159</v>
      </c>
      <c r="J8104" s="146">
        <f t="shared" si="103"/>
        <v>0</v>
      </c>
    </row>
    <row r="8105" spans="1:10" x14ac:dyDescent="0.3">
      <c r="A8105" s="60">
        <v>2013</v>
      </c>
      <c r="B8105" s="60" t="s">
        <v>132</v>
      </c>
      <c r="C8105" s="60" t="str">
        <f>VLOOKUP(B8105,lookup!A:C,3,FALSE)</f>
        <v>Metropolitan Fire Authorities</v>
      </c>
      <c r="D8105" s="60" t="str">
        <f>VLOOKUP(B8105,lookup!A:D,4,FALSE)</f>
        <v>E31000045</v>
      </c>
      <c r="E8105" s="60" t="s">
        <v>177</v>
      </c>
      <c r="F8105" s="60" t="s">
        <v>158</v>
      </c>
      <c r="G8105" s="61">
        <v>1</v>
      </c>
      <c r="H8105" s="145"/>
      <c r="I8105" s="144">
        <v>1</v>
      </c>
      <c r="J8105" s="146">
        <f t="shared" si="103"/>
        <v>0</v>
      </c>
    </row>
    <row r="8106" spans="1:10" x14ac:dyDescent="0.3">
      <c r="A8106" s="60">
        <v>2013</v>
      </c>
      <c r="B8106" s="60" t="s">
        <v>132</v>
      </c>
      <c r="C8106" s="60" t="str">
        <f>VLOOKUP(B8106,lookup!A:C,3,FALSE)</f>
        <v>Metropolitan Fire Authorities</v>
      </c>
      <c r="D8106" s="60" t="str">
        <f>VLOOKUP(B8106,lookup!A:D,4,FALSE)</f>
        <v>E31000045</v>
      </c>
      <c r="E8106" s="60" t="s">
        <v>178</v>
      </c>
      <c r="F8106" s="60" t="s">
        <v>158</v>
      </c>
      <c r="G8106" s="61">
        <v>0</v>
      </c>
      <c r="H8106" s="145"/>
      <c r="I8106" s="144">
        <v>0</v>
      </c>
      <c r="J8106" s="146">
        <f t="shared" si="103"/>
        <v>0</v>
      </c>
    </row>
    <row r="8107" spans="1:10" x14ac:dyDescent="0.3">
      <c r="A8107" s="60">
        <v>2013</v>
      </c>
      <c r="B8107" s="60" t="s">
        <v>132</v>
      </c>
      <c r="C8107" s="60" t="str">
        <f>VLOOKUP(B8107,lookup!A:C,3,FALSE)</f>
        <v>Metropolitan Fire Authorities</v>
      </c>
      <c r="D8107" s="60" t="str">
        <f>VLOOKUP(B8107,lookup!A:D,4,FALSE)</f>
        <v>E31000045</v>
      </c>
      <c r="E8107" s="60" t="s">
        <v>179</v>
      </c>
      <c r="F8107" s="60" t="s">
        <v>158</v>
      </c>
      <c r="G8107" s="61">
        <v>0</v>
      </c>
      <c r="H8107" s="145"/>
      <c r="I8107" s="144">
        <v>0</v>
      </c>
      <c r="J8107" s="146">
        <f t="shared" si="103"/>
        <v>0</v>
      </c>
    </row>
    <row r="8108" spans="1:10" x14ac:dyDescent="0.3">
      <c r="A8108" s="60">
        <v>2013</v>
      </c>
      <c r="B8108" s="60" t="s">
        <v>132</v>
      </c>
      <c r="C8108" s="60" t="str">
        <f>VLOOKUP(B8108,lookup!A:C,3,FALSE)</f>
        <v>Metropolitan Fire Authorities</v>
      </c>
      <c r="D8108" s="60" t="str">
        <f>VLOOKUP(B8108,lookup!A:D,4,FALSE)</f>
        <v>E31000045</v>
      </c>
      <c r="E8108" s="32" t="s">
        <v>1087</v>
      </c>
      <c r="F8108" s="60" t="s">
        <v>158</v>
      </c>
      <c r="G8108" s="61">
        <v>0</v>
      </c>
      <c r="H8108" s="145"/>
      <c r="I8108" s="144">
        <v>0</v>
      </c>
      <c r="J8108" s="146">
        <f t="shared" si="103"/>
        <v>0</v>
      </c>
    </row>
    <row r="8109" spans="1:10" x14ac:dyDescent="0.3">
      <c r="A8109" s="60">
        <v>2013</v>
      </c>
      <c r="B8109" s="60" t="s">
        <v>132</v>
      </c>
      <c r="C8109" s="60" t="str">
        <f>VLOOKUP(B8109,lookup!A:C,3,FALSE)</f>
        <v>Metropolitan Fire Authorities</v>
      </c>
      <c r="D8109" s="60" t="str">
        <f>VLOOKUP(B8109,lookup!A:D,4,FALSE)</f>
        <v>E31000045</v>
      </c>
      <c r="E8109" s="60" t="s">
        <v>176</v>
      </c>
      <c r="F8109" s="60" t="s">
        <v>158</v>
      </c>
      <c r="G8109" s="61">
        <v>0</v>
      </c>
      <c r="H8109" s="145"/>
      <c r="I8109" s="144">
        <v>0</v>
      </c>
      <c r="J8109" s="146">
        <f t="shared" si="103"/>
        <v>0</v>
      </c>
    </row>
    <row r="8110" spans="1:10" x14ac:dyDescent="0.3">
      <c r="A8110" s="60">
        <v>2013</v>
      </c>
      <c r="B8110" s="60" t="s">
        <v>132</v>
      </c>
      <c r="C8110" s="60" t="str">
        <f>VLOOKUP(B8110,lookup!A:C,3,FALSE)</f>
        <v>Metropolitan Fire Authorities</v>
      </c>
      <c r="D8110" s="60" t="str">
        <f>VLOOKUP(B8110,lookup!A:D,4,FALSE)</f>
        <v>E31000045</v>
      </c>
      <c r="E8110" s="60" t="s">
        <v>175</v>
      </c>
      <c r="F8110" s="60" t="s">
        <v>149</v>
      </c>
      <c r="G8110" s="61">
        <v>49</v>
      </c>
      <c r="H8110" s="145"/>
      <c r="I8110" s="144">
        <v>49</v>
      </c>
      <c r="J8110" s="146">
        <f t="shared" si="103"/>
        <v>0</v>
      </c>
    </row>
    <row r="8111" spans="1:10" x14ac:dyDescent="0.3">
      <c r="A8111" s="60">
        <v>2013</v>
      </c>
      <c r="B8111" s="60" t="s">
        <v>132</v>
      </c>
      <c r="C8111" s="60" t="str">
        <f>VLOOKUP(B8111,lookup!A:C,3,FALSE)</f>
        <v>Metropolitan Fire Authorities</v>
      </c>
      <c r="D8111" s="60" t="str">
        <f>VLOOKUP(B8111,lookup!A:D,4,FALSE)</f>
        <v>E31000045</v>
      </c>
      <c r="E8111" s="60" t="s">
        <v>177</v>
      </c>
      <c r="F8111" s="60" t="s">
        <v>149</v>
      </c>
      <c r="G8111" s="61">
        <v>1</v>
      </c>
      <c r="H8111" s="145"/>
      <c r="I8111" s="144">
        <v>1</v>
      </c>
      <c r="J8111" s="146">
        <f t="shared" si="103"/>
        <v>0</v>
      </c>
    </row>
    <row r="8112" spans="1:10" x14ac:dyDescent="0.3">
      <c r="A8112" s="60">
        <v>2013</v>
      </c>
      <c r="B8112" s="60" t="s">
        <v>132</v>
      </c>
      <c r="C8112" s="60" t="str">
        <f>VLOOKUP(B8112,lookup!A:C,3,FALSE)</f>
        <v>Metropolitan Fire Authorities</v>
      </c>
      <c r="D8112" s="60" t="str">
        <f>VLOOKUP(B8112,lookup!A:D,4,FALSE)</f>
        <v>E31000045</v>
      </c>
      <c r="E8112" s="60" t="s">
        <v>178</v>
      </c>
      <c r="F8112" s="60" t="s">
        <v>149</v>
      </c>
      <c r="G8112" s="61">
        <v>0</v>
      </c>
      <c r="H8112" s="145"/>
      <c r="I8112" s="144">
        <v>0</v>
      </c>
      <c r="J8112" s="146">
        <f t="shared" si="103"/>
        <v>0</v>
      </c>
    </row>
    <row r="8113" spans="1:10" x14ac:dyDescent="0.3">
      <c r="A8113" s="60">
        <v>2013</v>
      </c>
      <c r="B8113" s="60" t="s">
        <v>132</v>
      </c>
      <c r="C8113" s="60" t="str">
        <f>VLOOKUP(B8113,lookup!A:C,3,FALSE)</f>
        <v>Metropolitan Fire Authorities</v>
      </c>
      <c r="D8113" s="60" t="str">
        <f>VLOOKUP(B8113,lookup!A:D,4,FALSE)</f>
        <v>E31000045</v>
      </c>
      <c r="E8113" s="60" t="s">
        <v>179</v>
      </c>
      <c r="F8113" s="60" t="s">
        <v>149</v>
      </c>
      <c r="G8113" s="61">
        <v>0</v>
      </c>
      <c r="H8113" s="145"/>
      <c r="I8113" s="144">
        <v>0</v>
      </c>
      <c r="J8113" s="146">
        <f t="shared" si="103"/>
        <v>0</v>
      </c>
    </row>
    <row r="8114" spans="1:10" x14ac:dyDescent="0.3">
      <c r="A8114" s="60">
        <v>2013</v>
      </c>
      <c r="B8114" s="60" t="s">
        <v>132</v>
      </c>
      <c r="C8114" s="60" t="str">
        <f>VLOOKUP(B8114,lookup!A:C,3,FALSE)</f>
        <v>Metropolitan Fire Authorities</v>
      </c>
      <c r="D8114" s="60" t="str">
        <f>VLOOKUP(B8114,lookup!A:D,4,FALSE)</f>
        <v>E31000045</v>
      </c>
      <c r="E8114" s="32" t="s">
        <v>1087</v>
      </c>
      <c r="F8114" s="60" t="s">
        <v>149</v>
      </c>
      <c r="G8114" s="61">
        <v>0</v>
      </c>
      <c r="H8114" s="145"/>
      <c r="I8114" s="144">
        <v>0</v>
      </c>
      <c r="J8114" s="146">
        <f t="shared" si="103"/>
        <v>0</v>
      </c>
    </row>
    <row r="8115" spans="1:10" x14ac:dyDescent="0.3">
      <c r="A8115" s="60">
        <v>2013</v>
      </c>
      <c r="B8115" s="60" t="s">
        <v>132</v>
      </c>
      <c r="C8115" s="60" t="str">
        <f>VLOOKUP(B8115,lookup!A:C,3,FALSE)</f>
        <v>Metropolitan Fire Authorities</v>
      </c>
      <c r="D8115" s="60" t="str">
        <f>VLOOKUP(B8115,lookup!A:D,4,FALSE)</f>
        <v>E31000045</v>
      </c>
      <c r="E8115" s="60" t="s">
        <v>176</v>
      </c>
      <c r="F8115" s="60" t="s">
        <v>149</v>
      </c>
      <c r="G8115" s="61">
        <v>0</v>
      </c>
      <c r="H8115" s="145"/>
      <c r="I8115" s="144">
        <v>0</v>
      </c>
      <c r="J8115" s="146">
        <f t="shared" si="103"/>
        <v>0</v>
      </c>
    </row>
    <row r="8116" spans="1:10" x14ac:dyDescent="0.3">
      <c r="A8116" s="60">
        <v>2013</v>
      </c>
      <c r="B8116" s="60" t="s">
        <v>132</v>
      </c>
      <c r="C8116" s="60" t="str">
        <f>VLOOKUP(B8116,lookup!A:C,3,FALSE)</f>
        <v>Metropolitan Fire Authorities</v>
      </c>
      <c r="D8116" s="60" t="str">
        <f>VLOOKUP(B8116,lookup!A:D,4,FALSE)</f>
        <v>E31000045</v>
      </c>
      <c r="E8116" s="60" t="s">
        <v>175</v>
      </c>
      <c r="F8116" s="60" t="s">
        <v>150</v>
      </c>
      <c r="G8116" s="61">
        <v>257</v>
      </c>
      <c r="H8116" s="145"/>
      <c r="I8116" s="144">
        <v>257</v>
      </c>
      <c r="J8116" s="146">
        <f t="shared" si="103"/>
        <v>0</v>
      </c>
    </row>
    <row r="8117" spans="1:10" x14ac:dyDescent="0.3">
      <c r="A8117" s="60">
        <v>2013</v>
      </c>
      <c r="B8117" s="60" t="s">
        <v>132</v>
      </c>
      <c r="C8117" s="60" t="str">
        <f>VLOOKUP(B8117,lookup!A:C,3,FALSE)</f>
        <v>Metropolitan Fire Authorities</v>
      </c>
      <c r="D8117" s="60" t="str">
        <f>VLOOKUP(B8117,lookup!A:D,4,FALSE)</f>
        <v>E31000045</v>
      </c>
      <c r="E8117" s="60" t="s">
        <v>177</v>
      </c>
      <c r="F8117" s="60" t="s">
        <v>150</v>
      </c>
      <c r="G8117" s="61">
        <v>0</v>
      </c>
      <c r="H8117" s="145"/>
      <c r="I8117" s="144">
        <v>0</v>
      </c>
      <c r="J8117" s="146">
        <f t="shared" si="103"/>
        <v>0</v>
      </c>
    </row>
    <row r="8118" spans="1:10" x14ac:dyDescent="0.3">
      <c r="A8118" s="60">
        <v>2013</v>
      </c>
      <c r="B8118" s="60" t="s">
        <v>132</v>
      </c>
      <c r="C8118" s="60" t="str">
        <f>VLOOKUP(B8118,lookup!A:C,3,FALSE)</f>
        <v>Metropolitan Fire Authorities</v>
      </c>
      <c r="D8118" s="60" t="str">
        <f>VLOOKUP(B8118,lookup!A:D,4,FALSE)</f>
        <v>E31000045</v>
      </c>
      <c r="E8118" s="60" t="s">
        <v>178</v>
      </c>
      <c r="F8118" s="60" t="s">
        <v>150</v>
      </c>
      <c r="G8118" s="61">
        <v>15</v>
      </c>
      <c r="H8118" s="145"/>
      <c r="I8118" s="144">
        <v>15</v>
      </c>
      <c r="J8118" s="146">
        <f t="shared" si="103"/>
        <v>0</v>
      </c>
    </row>
    <row r="8119" spans="1:10" x14ac:dyDescent="0.3">
      <c r="A8119" s="60">
        <v>2013</v>
      </c>
      <c r="B8119" s="60" t="s">
        <v>132</v>
      </c>
      <c r="C8119" s="60" t="str">
        <f>VLOOKUP(B8119,lookup!A:C,3,FALSE)</f>
        <v>Metropolitan Fire Authorities</v>
      </c>
      <c r="D8119" s="60" t="str">
        <f>VLOOKUP(B8119,lookup!A:D,4,FALSE)</f>
        <v>E31000045</v>
      </c>
      <c r="E8119" s="60" t="s">
        <v>179</v>
      </c>
      <c r="F8119" s="60" t="s">
        <v>150</v>
      </c>
      <c r="G8119" s="61">
        <v>0</v>
      </c>
      <c r="H8119" s="145"/>
      <c r="I8119" s="144">
        <v>0</v>
      </c>
      <c r="J8119" s="146">
        <f t="shared" si="103"/>
        <v>0</v>
      </c>
    </row>
    <row r="8120" spans="1:10" x14ac:dyDescent="0.3">
      <c r="A8120" s="60">
        <v>2013</v>
      </c>
      <c r="B8120" s="60" t="s">
        <v>132</v>
      </c>
      <c r="C8120" s="60" t="str">
        <f>VLOOKUP(B8120,lookup!A:C,3,FALSE)</f>
        <v>Metropolitan Fire Authorities</v>
      </c>
      <c r="D8120" s="60" t="str">
        <f>VLOOKUP(B8120,lookup!A:D,4,FALSE)</f>
        <v>E31000045</v>
      </c>
      <c r="E8120" s="32" t="s">
        <v>1087</v>
      </c>
      <c r="F8120" s="60" t="s">
        <v>150</v>
      </c>
      <c r="G8120" s="61">
        <v>1</v>
      </c>
      <c r="H8120" s="145"/>
      <c r="I8120" s="144">
        <v>1</v>
      </c>
      <c r="J8120" s="146">
        <f t="shared" si="103"/>
        <v>0</v>
      </c>
    </row>
    <row r="8121" spans="1:10" x14ac:dyDescent="0.3">
      <c r="A8121" s="60">
        <v>2013</v>
      </c>
      <c r="B8121" s="60" t="s">
        <v>132</v>
      </c>
      <c r="C8121" s="60" t="str">
        <f>VLOOKUP(B8121,lookup!A:C,3,FALSE)</f>
        <v>Metropolitan Fire Authorities</v>
      </c>
      <c r="D8121" s="60" t="str">
        <f>VLOOKUP(B8121,lookup!A:D,4,FALSE)</f>
        <v>E31000045</v>
      </c>
      <c r="E8121" s="60" t="s">
        <v>176</v>
      </c>
      <c r="F8121" s="60" t="s">
        <v>150</v>
      </c>
      <c r="G8121" s="61">
        <v>0</v>
      </c>
      <c r="H8121" s="145"/>
      <c r="I8121" s="144">
        <v>0</v>
      </c>
      <c r="J8121" s="146">
        <f t="shared" si="103"/>
        <v>0</v>
      </c>
    </row>
    <row r="8122" spans="1:10" x14ac:dyDescent="0.3">
      <c r="A8122" s="60">
        <v>2013</v>
      </c>
      <c r="B8122" s="60" t="s">
        <v>203</v>
      </c>
      <c r="C8122" s="60" t="str">
        <f>VLOOKUP(B8122,lookup!A:C,3,FALSE)</f>
        <v>Non Metropolitan Fire Authorities</v>
      </c>
      <c r="D8122" s="60" t="str">
        <f>VLOOKUP(B8122,lookup!A:D,4,FALSE)</f>
        <v>E31000047</v>
      </c>
      <c r="E8122" s="60" t="s">
        <v>175</v>
      </c>
      <c r="F8122" s="60" t="s">
        <v>157</v>
      </c>
      <c r="G8122" s="61">
        <v>199</v>
      </c>
      <c r="H8122" s="145"/>
      <c r="I8122" s="144">
        <v>199</v>
      </c>
      <c r="J8122" s="146">
        <f t="shared" si="103"/>
        <v>0</v>
      </c>
    </row>
    <row r="8123" spans="1:10" x14ac:dyDescent="0.3">
      <c r="A8123" s="60">
        <v>2013</v>
      </c>
      <c r="B8123" s="60" t="s">
        <v>203</v>
      </c>
      <c r="C8123" s="60" t="str">
        <f>VLOOKUP(B8123,lookup!A:C,3,FALSE)</f>
        <v>Non Metropolitan Fire Authorities</v>
      </c>
      <c r="D8123" s="60" t="str">
        <f>VLOOKUP(B8123,lookup!A:D,4,FALSE)</f>
        <v>E31000047</v>
      </c>
      <c r="E8123" s="60" t="s">
        <v>177</v>
      </c>
      <c r="F8123" s="60" t="s">
        <v>157</v>
      </c>
      <c r="G8123" s="61">
        <v>6</v>
      </c>
      <c r="H8123" s="145"/>
      <c r="I8123" s="144">
        <v>6</v>
      </c>
      <c r="J8123" s="146">
        <f t="shared" si="103"/>
        <v>0</v>
      </c>
    </row>
    <row r="8124" spans="1:10" x14ac:dyDescent="0.3">
      <c r="A8124" s="60">
        <v>2013</v>
      </c>
      <c r="B8124" s="60" t="s">
        <v>203</v>
      </c>
      <c r="C8124" s="60" t="str">
        <f>VLOOKUP(B8124,lookup!A:C,3,FALSE)</f>
        <v>Non Metropolitan Fire Authorities</v>
      </c>
      <c r="D8124" s="60" t="str">
        <f>VLOOKUP(B8124,lookup!A:D,4,FALSE)</f>
        <v>E31000047</v>
      </c>
      <c r="E8124" s="60" t="s">
        <v>178</v>
      </c>
      <c r="F8124" s="60" t="s">
        <v>157</v>
      </c>
      <c r="G8124" s="61">
        <v>0</v>
      </c>
      <c r="H8124" s="145"/>
      <c r="I8124" s="144">
        <v>0</v>
      </c>
      <c r="J8124" s="146">
        <f t="shared" si="103"/>
        <v>0</v>
      </c>
    </row>
    <row r="8125" spans="1:10" x14ac:dyDescent="0.3">
      <c r="A8125" s="60">
        <v>2013</v>
      </c>
      <c r="B8125" s="60" t="s">
        <v>203</v>
      </c>
      <c r="C8125" s="60" t="str">
        <f>VLOOKUP(B8125,lookup!A:C,3,FALSE)</f>
        <v>Non Metropolitan Fire Authorities</v>
      </c>
      <c r="D8125" s="60" t="str">
        <f>VLOOKUP(B8125,lookup!A:D,4,FALSE)</f>
        <v>E31000047</v>
      </c>
      <c r="E8125" s="60" t="s">
        <v>179</v>
      </c>
      <c r="F8125" s="60" t="s">
        <v>157</v>
      </c>
      <c r="G8125" s="61">
        <v>0</v>
      </c>
      <c r="H8125" s="145"/>
      <c r="I8125" s="144">
        <v>0</v>
      </c>
      <c r="J8125" s="146">
        <f t="shared" si="103"/>
        <v>0</v>
      </c>
    </row>
    <row r="8126" spans="1:10" x14ac:dyDescent="0.3">
      <c r="A8126" s="60">
        <v>2013</v>
      </c>
      <c r="B8126" s="60" t="s">
        <v>203</v>
      </c>
      <c r="C8126" s="60" t="str">
        <f>VLOOKUP(B8126,lookup!A:C,3,FALSE)</f>
        <v>Non Metropolitan Fire Authorities</v>
      </c>
      <c r="D8126" s="60" t="str">
        <f>VLOOKUP(B8126,lookup!A:D,4,FALSE)</f>
        <v>E31000047</v>
      </c>
      <c r="E8126" s="32" t="s">
        <v>1087</v>
      </c>
      <c r="F8126" s="60" t="s">
        <v>157</v>
      </c>
      <c r="G8126" s="61">
        <v>3</v>
      </c>
      <c r="H8126" s="145"/>
      <c r="I8126" s="144">
        <v>3</v>
      </c>
      <c r="J8126" s="146">
        <f t="shared" si="103"/>
        <v>0</v>
      </c>
    </row>
    <row r="8127" spans="1:10" x14ac:dyDescent="0.3">
      <c r="A8127" s="60">
        <v>2013</v>
      </c>
      <c r="B8127" s="60" t="s">
        <v>203</v>
      </c>
      <c r="C8127" s="60" t="str">
        <f>VLOOKUP(B8127,lookup!A:C,3,FALSE)</f>
        <v>Non Metropolitan Fire Authorities</v>
      </c>
      <c r="D8127" s="60" t="str">
        <f>VLOOKUP(B8127,lookup!A:D,4,FALSE)</f>
        <v>E31000047</v>
      </c>
      <c r="E8127" s="60" t="s">
        <v>176</v>
      </c>
      <c r="F8127" s="60" t="s">
        <v>157</v>
      </c>
      <c r="G8127" s="61">
        <v>2</v>
      </c>
      <c r="H8127" s="145"/>
      <c r="I8127" s="144">
        <v>2</v>
      </c>
      <c r="J8127" s="146">
        <f t="shared" si="103"/>
        <v>0</v>
      </c>
    </row>
    <row r="8128" spans="1:10" x14ac:dyDescent="0.3">
      <c r="A8128" s="60">
        <v>2013</v>
      </c>
      <c r="B8128" s="60" t="s">
        <v>203</v>
      </c>
      <c r="C8128" s="60" t="str">
        <f>VLOOKUP(B8128,lookup!A:C,3,FALSE)</f>
        <v>Non Metropolitan Fire Authorities</v>
      </c>
      <c r="D8128" s="60" t="str">
        <f>VLOOKUP(B8128,lookup!A:D,4,FALSE)</f>
        <v>E31000047</v>
      </c>
      <c r="E8128" s="60" t="s">
        <v>175</v>
      </c>
      <c r="F8128" s="60" t="s">
        <v>158</v>
      </c>
      <c r="G8128" s="61">
        <v>327</v>
      </c>
      <c r="H8128" s="145"/>
      <c r="I8128" s="144">
        <v>327</v>
      </c>
      <c r="J8128" s="146">
        <f t="shared" si="103"/>
        <v>0</v>
      </c>
    </row>
    <row r="8129" spans="1:10" x14ac:dyDescent="0.3">
      <c r="A8129" s="60">
        <v>2013</v>
      </c>
      <c r="B8129" s="60" t="s">
        <v>203</v>
      </c>
      <c r="C8129" s="60" t="str">
        <f>VLOOKUP(B8129,lookup!A:C,3,FALSE)</f>
        <v>Non Metropolitan Fire Authorities</v>
      </c>
      <c r="D8129" s="60" t="str">
        <f>VLOOKUP(B8129,lookup!A:D,4,FALSE)</f>
        <v>E31000047</v>
      </c>
      <c r="E8129" s="60" t="s">
        <v>177</v>
      </c>
      <c r="F8129" s="60" t="s">
        <v>158</v>
      </c>
      <c r="G8129" s="61">
        <v>3</v>
      </c>
      <c r="H8129" s="145"/>
      <c r="I8129" s="144">
        <v>3</v>
      </c>
      <c r="J8129" s="146">
        <f t="shared" si="103"/>
        <v>0</v>
      </c>
    </row>
    <row r="8130" spans="1:10" x14ac:dyDescent="0.3">
      <c r="A8130" s="60">
        <v>2013</v>
      </c>
      <c r="B8130" s="60" t="s">
        <v>203</v>
      </c>
      <c r="C8130" s="60" t="str">
        <f>VLOOKUP(B8130,lookup!A:C,3,FALSE)</f>
        <v>Non Metropolitan Fire Authorities</v>
      </c>
      <c r="D8130" s="60" t="str">
        <f>VLOOKUP(B8130,lookup!A:D,4,FALSE)</f>
        <v>E31000047</v>
      </c>
      <c r="E8130" s="60" t="s">
        <v>178</v>
      </c>
      <c r="F8130" s="60" t="s">
        <v>158</v>
      </c>
      <c r="G8130" s="61">
        <v>0</v>
      </c>
      <c r="H8130" s="145"/>
      <c r="I8130" s="144">
        <v>0</v>
      </c>
      <c r="J8130" s="146">
        <f t="shared" si="103"/>
        <v>0</v>
      </c>
    </row>
    <row r="8131" spans="1:10" x14ac:dyDescent="0.3">
      <c r="A8131" s="60">
        <v>2013</v>
      </c>
      <c r="B8131" s="60" t="s">
        <v>203</v>
      </c>
      <c r="C8131" s="60" t="str">
        <f>VLOOKUP(B8131,lookup!A:C,3,FALSE)</f>
        <v>Non Metropolitan Fire Authorities</v>
      </c>
      <c r="D8131" s="60" t="str">
        <f>VLOOKUP(B8131,lookup!A:D,4,FALSE)</f>
        <v>E31000047</v>
      </c>
      <c r="E8131" s="60" t="s">
        <v>179</v>
      </c>
      <c r="F8131" s="60" t="s">
        <v>158</v>
      </c>
      <c r="G8131" s="61">
        <v>1</v>
      </c>
      <c r="H8131" s="145"/>
      <c r="I8131" s="144">
        <v>1</v>
      </c>
      <c r="J8131" s="146">
        <f t="shared" ref="J8131:J8194" si="104">G8131-I8131</f>
        <v>0</v>
      </c>
    </row>
    <row r="8132" spans="1:10" x14ac:dyDescent="0.3">
      <c r="A8132" s="60">
        <v>2013</v>
      </c>
      <c r="B8132" s="60" t="s">
        <v>203</v>
      </c>
      <c r="C8132" s="60" t="str">
        <f>VLOOKUP(B8132,lookup!A:C,3,FALSE)</f>
        <v>Non Metropolitan Fire Authorities</v>
      </c>
      <c r="D8132" s="60" t="str">
        <f>VLOOKUP(B8132,lookup!A:D,4,FALSE)</f>
        <v>E31000047</v>
      </c>
      <c r="E8132" s="32" t="s">
        <v>1087</v>
      </c>
      <c r="F8132" s="60" t="s">
        <v>158</v>
      </c>
      <c r="G8132" s="61">
        <v>1</v>
      </c>
      <c r="H8132" s="145"/>
      <c r="I8132" s="144">
        <v>1</v>
      </c>
      <c r="J8132" s="146">
        <f t="shared" si="104"/>
        <v>0</v>
      </c>
    </row>
    <row r="8133" spans="1:10" x14ac:dyDescent="0.3">
      <c r="A8133" s="60">
        <v>2013</v>
      </c>
      <c r="B8133" s="60" t="s">
        <v>203</v>
      </c>
      <c r="C8133" s="60" t="str">
        <f>VLOOKUP(B8133,lookup!A:C,3,FALSE)</f>
        <v>Non Metropolitan Fire Authorities</v>
      </c>
      <c r="D8133" s="60" t="str">
        <f>VLOOKUP(B8133,lookup!A:D,4,FALSE)</f>
        <v>E31000047</v>
      </c>
      <c r="E8133" s="60" t="s">
        <v>176</v>
      </c>
      <c r="F8133" s="60" t="s">
        <v>158</v>
      </c>
      <c r="G8133" s="61">
        <v>11</v>
      </c>
      <c r="H8133" s="145"/>
      <c r="I8133" s="144">
        <v>11</v>
      </c>
      <c r="J8133" s="146">
        <f t="shared" si="104"/>
        <v>0</v>
      </c>
    </row>
    <row r="8134" spans="1:10" x14ac:dyDescent="0.3">
      <c r="A8134" s="60">
        <v>2013</v>
      </c>
      <c r="B8134" s="60" t="s">
        <v>203</v>
      </c>
      <c r="C8134" s="60" t="str">
        <f>VLOOKUP(B8134,lookup!A:C,3,FALSE)</f>
        <v>Non Metropolitan Fire Authorities</v>
      </c>
      <c r="D8134" s="60" t="str">
        <f>VLOOKUP(B8134,lookup!A:D,4,FALSE)</f>
        <v>E31000047</v>
      </c>
      <c r="E8134" s="60" t="s">
        <v>175</v>
      </c>
      <c r="F8134" s="60" t="s">
        <v>149</v>
      </c>
      <c r="G8134" s="61">
        <v>20</v>
      </c>
      <c r="H8134" s="145"/>
      <c r="I8134" s="144">
        <v>20</v>
      </c>
      <c r="J8134" s="146">
        <f t="shared" si="104"/>
        <v>0</v>
      </c>
    </row>
    <row r="8135" spans="1:10" x14ac:dyDescent="0.3">
      <c r="A8135" s="60">
        <v>2013</v>
      </c>
      <c r="B8135" s="60" t="s">
        <v>203</v>
      </c>
      <c r="C8135" s="60" t="str">
        <f>VLOOKUP(B8135,lookup!A:C,3,FALSE)</f>
        <v>Non Metropolitan Fire Authorities</v>
      </c>
      <c r="D8135" s="60" t="str">
        <f>VLOOKUP(B8135,lookup!A:D,4,FALSE)</f>
        <v>E31000047</v>
      </c>
      <c r="E8135" s="60" t="s">
        <v>177</v>
      </c>
      <c r="F8135" s="60" t="s">
        <v>149</v>
      </c>
      <c r="G8135" s="61">
        <v>0</v>
      </c>
      <c r="H8135" s="145"/>
      <c r="I8135" s="144">
        <v>0</v>
      </c>
      <c r="J8135" s="146">
        <f t="shared" si="104"/>
        <v>0</v>
      </c>
    </row>
    <row r="8136" spans="1:10" x14ac:dyDescent="0.3">
      <c r="A8136" s="60">
        <v>2013</v>
      </c>
      <c r="B8136" s="60" t="s">
        <v>203</v>
      </c>
      <c r="C8136" s="60" t="str">
        <f>VLOOKUP(B8136,lookup!A:C,3,FALSE)</f>
        <v>Non Metropolitan Fire Authorities</v>
      </c>
      <c r="D8136" s="60" t="str">
        <f>VLOOKUP(B8136,lookup!A:D,4,FALSE)</f>
        <v>E31000047</v>
      </c>
      <c r="E8136" s="60" t="s">
        <v>178</v>
      </c>
      <c r="F8136" s="60" t="s">
        <v>149</v>
      </c>
      <c r="G8136" s="61">
        <v>0</v>
      </c>
      <c r="H8136" s="145"/>
      <c r="I8136" s="144">
        <v>0</v>
      </c>
      <c r="J8136" s="146">
        <f t="shared" si="104"/>
        <v>0</v>
      </c>
    </row>
    <row r="8137" spans="1:10" x14ac:dyDescent="0.3">
      <c r="A8137" s="60">
        <v>2013</v>
      </c>
      <c r="B8137" s="60" t="s">
        <v>203</v>
      </c>
      <c r="C8137" s="60" t="str">
        <f>VLOOKUP(B8137,lookup!A:C,3,FALSE)</f>
        <v>Non Metropolitan Fire Authorities</v>
      </c>
      <c r="D8137" s="60" t="str">
        <f>VLOOKUP(B8137,lookup!A:D,4,FALSE)</f>
        <v>E31000047</v>
      </c>
      <c r="E8137" s="60" t="s">
        <v>179</v>
      </c>
      <c r="F8137" s="60" t="s">
        <v>149</v>
      </c>
      <c r="G8137" s="61">
        <v>0</v>
      </c>
      <c r="H8137" s="145"/>
      <c r="I8137" s="144">
        <v>0</v>
      </c>
      <c r="J8137" s="146">
        <f t="shared" si="104"/>
        <v>0</v>
      </c>
    </row>
    <row r="8138" spans="1:10" x14ac:dyDescent="0.3">
      <c r="A8138" s="60">
        <v>2013</v>
      </c>
      <c r="B8138" s="60" t="s">
        <v>203</v>
      </c>
      <c r="C8138" s="60" t="str">
        <f>VLOOKUP(B8138,lookup!A:C,3,FALSE)</f>
        <v>Non Metropolitan Fire Authorities</v>
      </c>
      <c r="D8138" s="60" t="str">
        <f>VLOOKUP(B8138,lookup!A:D,4,FALSE)</f>
        <v>E31000047</v>
      </c>
      <c r="E8138" s="32" t="s">
        <v>1087</v>
      </c>
      <c r="F8138" s="60" t="s">
        <v>149</v>
      </c>
      <c r="G8138" s="61">
        <v>0</v>
      </c>
      <c r="H8138" s="145"/>
      <c r="I8138" s="144">
        <v>0</v>
      </c>
      <c r="J8138" s="146">
        <f t="shared" si="104"/>
        <v>0</v>
      </c>
    </row>
    <row r="8139" spans="1:10" x14ac:dyDescent="0.3">
      <c r="A8139" s="60">
        <v>2013</v>
      </c>
      <c r="B8139" s="60" t="s">
        <v>203</v>
      </c>
      <c r="C8139" s="60" t="str">
        <f>VLOOKUP(B8139,lookup!A:C,3,FALSE)</f>
        <v>Non Metropolitan Fire Authorities</v>
      </c>
      <c r="D8139" s="60" t="str">
        <f>VLOOKUP(B8139,lookup!A:D,4,FALSE)</f>
        <v>E31000047</v>
      </c>
      <c r="E8139" s="60" t="s">
        <v>176</v>
      </c>
      <c r="F8139" s="60" t="s">
        <v>149</v>
      </c>
      <c r="G8139" s="61">
        <v>4</v>
      </c>
      <c r="H8139" s="145"/>
      <c r="I8139" s="144">
        <v>4</v>
      </c>
      <c r="J8139" s="146">
        <f t="shared" si="104"/>
        <v>0</v>
      </c>
    </row>
    <row r="8140" spans="1:10" x14ac:dyDescent="0.3">
      <c r="A8140" s="60">
        <v>2013</v>
      </c>
      <c r="B8140" s="60" t="s">
        <v>203</v>
      </c>
      <c r="C8140" s="60" t="str">
        <f>VLOOKUP(B8140,lookup!A:C,3,FALSE)</f>
        <v>Non Metropolitan Fire Authorities</v>
      </c>
      <c r="D8140" s="60" t="str">
        <f>VLOOKUP(B8140,lookup!A:D,4,FALSE)</f>
        <v>E31000047</v>
      </c>
      <c r="E8140" s="60" t="s">
        <v>175</v>
      </c>
      <c r="F8140" s="60" t="s">
        <v>150</v>
      </c>
      <c r="G8140" s="61">
        <v>90</v>
      </c>
      <c r="H8140" s="145"/>
      <c r="I8140" s="144">
        <v>90</v>
      </c>
      <c r="J8140" s="146">
        <f t="shared" si="104"/>
        <v>0</v>
      </c>
    </row>
    <row r="8141" spans="1:10" x14ac:dyDescent="0.3">
      <c r="A8141" s="60">
        <v>2013</v>
      </c>
      <c r="B8141" s="60" t="s">
        <v>203</v>
      </c>
      <c r="C8141" s="60" t="str">
        <f>VLOOKUP(B8141,lookup!A:C,3,FALSE)</f>
        <v>Non Metropolitan Fire Authorities</v>
      </c>
      <c r="D8141" s="60" t="str">
        <f>VLOOKUP(B8141,lookup!A:D,4,FALSE)</f>
        <v>E31000047</v>
      </c>
      <c r="E8141" s="60" t="s">
        <v>177</v>
      </c>
      <c r="F8141" s="60" t="s">
        <v>150</v>
      </c>
      <c r="G8141" s="61">
        <v>1</v>
      </c>
      <c r="H8141" s="145"/>
      <c r="I8141" s="144">
        <v>1</v>
      </c>
      <c r="J8141" s="146">
        <f t="shared" si="104"/>
        <v>0</v>
      </c>
    </row>
    <row r="8142" spans="1:10" x14ac:dyDescent="0.3">
      <c r="A8142" s="60">
        <v>2013</v>
      </c>
      <c r="B8142" s="60" t="s">
        <v>203</v>
      </c>
      <c r="C8142" s="60" t="str">
        <f>VLOOKUP(B8142,lookup!A:C,3,FALSE)</f>
        <v>Non Metropolitan Fire Authorities</v>
      </c>
      <c r="D8142" s="60" t="str">
        <f>VLOOKUP(B8142,lookup!A:D,4,FALSE)</f>
        <v>E31000047</v>
      </c>
      <c r="E8142" s="60" t="s">
        <v>178</v>
      </c>
      <c r="F8142" s="60" t="s">
        <v>150</v>
      </c>
      <c r="G8142" s="61">
        <v>0</v>
      </c>
      <c r="H8142" s="145"/>
      <c r="I8142" s="144">
        <v>0</v>
      </c>
      <c r="J8142" s="146">
        <f t="shared" si="104"/>
        <v>0</v>
      </c>
    </row>
    <row r="8143" spans="1:10" x14ac:dyDescent="0.3">
      <c r="A8143" s="60">
        <v>2013</v>
      </c>
      <c r="B8143" s="60" t="s">
        <v>203</v>
      </c>
      <c r="C8143" s="60" t="str">
        <f>VLOOKUP(B8143,lookup!A:C,3,FALSE)</f>
        <v>Non Metropolitan Fire Authorities</v>
      </c>
      <c r="D8143" s="60" t="str">
        <f>VLOOKUP(B8143,lookup!A:D,4,FALSE)</f>
        <v>E31000047</v>
      </c>
      <c r="E8143" s="60" t="s">
        <v>179</v>
      </c>
      <c r="F8143" s="60" t="s">
        <v>150</v>
      </c>
      <c r="G8143" s="61">
        <v>0</v>
      </c>
      <c r="H8143" s="145"/>
      <c r="I8143" s="144">
        <v>0</v>
      </c>
      <c r="J8143" s="146">
        <f t="shared" si="104"/>
        <v>0</v>
      </c>
    </row>
    <row r="8144" spans="1:10" x14ac:dyDescent="0.3">
      <c r="A8144" s="60">
        <v>2013</v>
      </c>
      <c r="B8144" s="60" t="s">
        <v>203</v>
      </c>
      <c r="C8144" s="60" t="str">
        <f>VLOOKUP(B8144,lookup!A:C,3,FALSE)</f>
        <v>Non Metropolitan Fire Authorities</v>
      </c>
      <c r="D8144" s="60" t="str">
        <f>VLOOKUP(B8144,lookup!A:D,4,FALSE)</f>
        <v>E31000047</v>
      </c>
      <c r="E8144" s="32" t="s">
        <v>1087</v>
      </c>
      <c r="F8144" s="60" t="s">
        <v>150</v>
      </c>
      <c r="G8144" s="61">
        <v>2</v>
      </c>
      <c r="H8144" s="145"/>
      <c r="I8144" s="144">
        <v>2</v>
      </c>
      <c r="J8144" s="146">
        <f t="shared" si="104"/>
        <v>0</v>
      </c>
    </row>
    <row r="8145" spans="1:10" x14ac:dyDescent="0.3">
      <c r="A8145" s="60">
        <v>2013</v>
      </c>
      <c r="B8145" s="60" t="s">
        <v>203</v>
      </c>
      <c r="C8145" s="60" t="str">
        <f>VLOOKUP(B8145,lookup!A:C,3,FALSE)</f>
        <v>Non Metropolitan Fire Authorities</v>
      </c>
      <c r="D8145" s="60" t="str">
        <f>VLOOKUP(B8145,lookup!A:D,4,FALSE)</f>
        <v>E31000047</v>
      </c>
      <c r="E8145" s="60" t="s">
        <v>176</v>
      </c>
      <c r="F8145" s="60" t="s">
        <v>150</v>
      </c>
      <c r="G8145" s="61">
        <v>34</v>
      </c>
      <c r="H8145" s="145"/>
      <c r="I8145" s="144">
        <v>34</v>
      </c>
      <c r="J8145" s="146">
        <f t="shared" si="104"/>
        <v>0</v>
      </c>
    </row>
    <row r="8146" spans="1:10" x14ac:dyDescent="0.3">
      <c r="A8146" s="62">
        <v>2012</v>
      </c>
      <c r="B8146" s="62" t="s">
        <v>0</v>
      </c>
      <c r="C8146" s="62" t="str">
        <f>VLOOKUP(B8146,lookup!A:C,3,FALSE)</f>
        <v>Non Metropolitan Fire Authorities</v>
      </c>
      <c r="D8146" s="62" t="str">
        <f>VLOOKUP(B8146,lookup!A:D,4,FALSE)</f>
        <v>E31000001</v>
      </c>
      <c r="E8146" s="62" t="s">
        <v>175</v>
      </c>
      <c r="F8146" s="62" t="s">
        <v>157</v>
      </c>
      <c r="G8146" s="63">
        <v>598</v>
      </c>
      <c r="H8146" s="145"/>
      <c r="I8146" s="144">
        <v>598</v>
      </c>
      <c r="J8146" s="146">
        <f t="shared" si="104"/>
        <v>0</v>
      </c>
    </row>
    <row r="8147" spans="1:10" x14ac:dyDescent="0.3">
      <c r="A8147" s="62">
        <v>2012</v>
      </c>
      <c r="B8147" s="62" t="s">
        <v>0</v>
      </c>
      <c r="C8147" s="62" t="str">
        <f>VLOOKUP(B8147,lookup!A:C,3,FALSE)</f>
        <v>Non Metropolitan Fire Authorities</v>
      </c>
      <c r="D8147" s="62" t="str">
        <f>VLOOKUP(B8147,lookup!A:D,4,FALSE)</f>
        <v>E31000001</v>
      </c>
      <c r="E8147" s="62" t="s">
        <v>177</v>
      </c>
      <c r="F8147" s="62" t="s">
        <v>157</v>
      </c>
      <c r="G8147" s="63">
        <v>10</v>
      </c>
      <c r="H8147" s="145"/>
      <c r="I8147" s="144">
        <v>10</v>
      </c>
      <c r="J8147" s="146">
        <f t="shared" si="104"/>
        <v>0</v>
      </c>
    </row>
    <row r="8148" spans="1:10" x14ac:dyDescent="0.3">
      <c r="A8148" s="62">
        <v>2012</v>
      </c>
      <c r="B8148" s="62" t="s">
        <v>0</v>
      </c>
      <c r="C8148" s="62" t="str">
        <f>VLOOKUP(B8148,lookup!A:C,3,FALSE)</f>
        <v>Non Metropolitan Fire Authorities</v>
      </c>
      <c r="D8148" s="62" t="str">
        <f>VLOOKUP(B8148,lookup!A:D,4,FALSE)</f>
        <v>E31000001</v>
      </c>
      <c r="E8148" s="62" t="s">
        <v>178</v>
      </c>
      <c r="F8148" s="62" t="s">
        <v>157</v>
      </c>
      <c r="G8148" s="63">
        <v>0</v>
      </c>
      <c r="H8148" s="145"/>
      <c r="I8148" s="144">
        <v>0</v>
      </c>
      <c r="J8148" s="146">
        <f t="shared" si="104"/>
        <v>0</v>
      </c>
    </row>
    <row r="8149" spans="1:10" x14ac:dyDescent="0.3">
      <c r="A8149" s="62">
        <v>2012</v>
      </c>
      <c r="B8149" s="62" t="s">
        <v>0</v>
      </c>
      <c r="C8149" s="62" t="str">
        <f>VLOOKUP(B8149,lookup!A:C,3,FALSE)</f>
        <v>Non Metropolitan Fire Authorities</v>
      </c>
      <c r="D8149" s="62" t="str">
        <f>VLOOKUP(B8149,lookup!A:D,4,FALSE)</f>
        <v>E31000001</v>
      </c>
      <c r="E8149" s="62" t="s">
        <v>179</v>
      </c>
      <c r="F8149" s="62" t="s">
        <v>157</v>
      </c>
      <c r="G8149" s="63">
        <v>6</v>
      </c>
      <c r="H8149" s="145"/>
      <c r="I8149" s="144">
        <v>6</v>
      </c>
      <c r="J8149" s="146">
        <f t="shared" si="104"/>
        <v>0</v>
      </c>
    </row>
    <row r="8150" spans="1:10" x14ac:dyDescent="0.3">
      <c r="A8150" s="62">
        <v>2012</v>
      </c>
      <c r="B8150" s="62" t="s">
        <v>0</v>
      </c>
      <c r="C8150" s="62" t="str">
        <f>VLOOKUP(B8150,lookup!A:C,3,FALSE)</f>
        <v>Non Metropolitan Fire Authorities</v>
      </c>
      <c r="D8150" s="62" t="str">
        <f>VLOOKUP(B8150,lookup!A:D,4,FALSE)</f>
        <v>E31000001</v>
      </c>
      <c r="E8150" s="32" t="s">
        <v>1087</v>
      </c>
      <c r="F8150" s="62" t="s">
        <v>157</v>
      </c>
      <c r="G8150" s="63">
        <v>1</v>
      </c>
      <c r="H8150" s="145"/>
      <c r="I8150" s="144">
        <v>1</v>
      </c>
      <c r="J8150" s="146">
        <f t="shared" si="104"/>
        <v>0</v>
      </c>
    </row>
    <row r="8151" spans="1:10" x14ac:dyDescent="0.3">
      <c r="A8151" s="62">
        <v>2012</v>
      </c>
      <c r="B8151" s="62" t="s">
        <v>0</v>
      </c>
      <c r="C8151" s="62" t="str">
        <f>VLOOKUP(B8151,lookup!A:C,3,FALSE)</f>
        <v>Non Metropolitan Fire Authorities</v>
      </c>
      <c r="D8151" s="62" t="str">
        <f>VLOOKUP(B8151,lookup!A:D,4,FALSE)</f>
        <v>E31000001</v>
      </c>
      <c r="E8151" s="62" t="s">
        <v>176</v>
      </c>
      <c r="F8151" s="62" t="s">
        <v>157</v>
      </c>
      <c r="G8151" s="63">
        <v>32</v>
      </c>
      <c r="H8151" s="145"/>
      <c r="I8151" s="144">
        <v>32</v>
      </c>
      <c r="J8151" s="146">
        <f t="shared" si="104"/>
        <v>0</v>
      </c>
    </row>
    <row r="8152" spans="1:10" x14ac:dyDescent="0.3">
      <c r="A8152" s="62">
        <v>2012</v>
      </c>
      <c r="B8152" s="62" t="s">
        <v>0</v>
      </c>
      <c r="C8152" s="62" t="str">
        <f>VLOOKUP(B8152,lookup!A:C,3,FALSE)</f>
        <v>Non Metropolitan Fire Authorities</v>
      </c>
      <c r="D8152" s="62" t="str">
        <f>VLOOKUP(B8152,lookup!A:D,4,FALSE)</f>
        <v>E31000001</v>
      </c>
      <c r="E8152" s="62" t="s">
        <v>175</v>
      </c>
      <c r="F8152" s="62" t="s">
        <v>158</v>
      </c>
      <c r="G8152" s="63">
        <v>257</v>
      </c>
      <c r="H8152" s="145"/>
      <c r="I8152" s="144">
        <v>257</v>
      </c>
      <c r="J8152" s="146">
        <f t="shared" si="104"/>
        <v>0</v>
      </c>
    </row>
    <row r="8153" spans="1:10" x14ac:dyDescent="0.3">
      <c r="A8153" s="62">
        <v>2012</v>
      </c>
      <c r="B8153" s="62" t="s">
        <v>0</v>
      </c>
      <c r="C8153" s="62" t="str">
        <f>VLOOKUP(B8153,lookup!A:C,3,FALSE)</f>
        <v>Non Metropolitan Fire Authorities</v>
      </c>
      <c r="D8153" s="62" t="str">
        <f>VLOOKUP(B8153,lookup!A:D,4,FALSE)</f>
        <v>E31000001</v>
      </c>
      <c r="E8153" s="62" t="s">
        <v>177</v>
      </c>
      <c r="F8153" s="62" t="s">
        <v>158</v>
      </c>
      <c r="G8153" s="63">
        <v>0</v>
      </c>
      <c r="H8153" s="145"/>
      <c r="I8153" s="144">
        <v>0</v>
      </c>
      <c r="J8153" s="146">
        <f t="shared" si="104"/>
        <v>0</v>
      </c>
    </row>
    <row r="8154" spans="1:10" x14ac:dyDescent="0.3">
      <c r="A8154" s="62">
        <v>2012</v>
      </c>
      <c r="B8154" s="62" t="s">
        <v>0</v>
      </c>
      <c r="C8154" s="62" t="str">
        <f>VLOOKUP(B8154,lookup!A:C,3,FALSE)</f>
        <v>Non Metropolitan Fire Authorities</v>
      </c>
      <c r="D8154" s="62" t="str">
        <f>VLOOKUP(B8154,lookup!A:D,4,FALSE)</f>
        <v>E31000001</v>
      </c>
      <c r="E8154" s="62" t="s">
        <v>178</v>
      </c>
      <c r="F8154" s="62" t="s">
        <v>158</v>
      </c>
      <c r="G8154" s="63">
        <v>0</v>
      </c>
      <c r="H8154" s="145"/>
      <c r="I8154" s="144">
        <v>0</v>
      </c>
      <c r="J8154" s="146">
        <f t="shared" si="104"/>
        <v>0</v>
      </c>
    </row>
    <row r="8155" spans="1:10" x14ac:dyDescent="0.3">
      <c r="A8155" s="62">
        <v>2012</v>
      </c>
      <c r="B8155" s="62" t="s">
        <v>0</v>
      </c>
      <c r="C8155" s="62" t="str">
        <f>VLOOKUP(B8155,lookup!A:C,3,FALSE)</f>
        <v>Non Metropolitan Fire Authorities</v>
      </c>
      <c r="D8155" s="62" t="str">
        <f>VLOOKUP(B8155,lookup!A:D,4,FALSE)</f>
        <v>E31000001</v>
      </c>
      <c r="E8155" s="62" t="s">
        <v>179</v>
      </c>
      <c r="F8155" s="62" t="s">
        <v>158</v>
      </c>
      <c r="G8155" s="63">
        <v>0</v>
      </c>
      <c r="H8155" s="145"/>
      <c r="I8155" s="144">
        <v>0</v>
      </c>
      <c r="J8155" s="146">
        <f t="shared" si="104"/>
        <v>0</v>
      </c>
    </row>
    <row r="8156" spans="1:10" x14ac:dyDescent="0.3">
      <c r="A8156" s="62">
        <v>2012</v>
      </c>
      <c r="B8156" s="62" t="s">
        <v>0</v>
      </c>
      <c r="C8156" s="62" t="str">
        <f>VLOOKUP(B8156,lookup!A:C,3,FALSE)</f>
        <v>Non Metropolitan Fire Authorities</v>
      </c>
      <c r="D8156" s="62" t="str">
        <f>VLOOKUP(B8156,lookup!A:D,4,FALSE)</f>
        <v>E31000001</v>
      </c>
      <c r="E8156" s="32" t="s">
        <v>1087</v>
      </c>
      <c r="F8156" s="62" t="s">
        <v>158</v>
      </c>
      <c r="G8156" s="63">
        <v>1</v>
      </c>
      <c r="H8156" s="145"/>
      <c r="I8156" s="144">
        <v>1</v>
      </c>
      <c r="J8156" s="146">
        <f t="shared" si="104"/>
        <v>0</v>
      </c>
    </row>
    <row r="8157" spans="1:10" x14ac:dyDescent="0.3">
      <c r="A8157" s="62">
        <v>2012</v>
      </c>
      <c r="B8157" s="62" t="s">
        <v>0</v>
      </c>
      <c r="C8157" s="62" t="str">
        <f>VLOOKUP(B8157,lookup!A:C,3,FALSE)</f>
        <v>Non Metropolitan Fire Authorities</v>
      </c>
      <c r="D8157" s="62" t="str">
        <f>VLOOKUP(B8157,lookup!A:D,4,FALSE)</f>
        <v>E31000001</v>
      </c>
      <c r="E8157" s="62" t="s">
        <v>176</v>
      </c>
      <c r="F8157" s="62" t="s">
        <v>158</v>
      </c>
      <c r="G8157" s="63">
        <v>5</v>
      </c>
      <c r="H8157" s="145"/>
      <c r="I8157" s="144">
        <v>5</v>
      </c>
      <c r="J8157" s="146">
        <f t="shared" si="104"/>
        <v>0</v>
      </c>
    </row>
    <row r="8158" spans="1:10" x14ac:dyDescent="0.3">
      <c r="A8158" s="62">
        <v>2012</v>
      </c>
      <c r="B8158" s="62" t="s">
        <v>0</v>
      </c>
      <c r="C8158" s="62" t="str">
        <f>VLOOKUP(B8158,lookup!A:C,3,FALSE)</f>
        <v>Non Metropolitan Fire Authorities</v>
      </c>
      <c r="D8158" s="62" t="str">
        <f>VLOOKUP(B8158,lookup!A:D,4,FALSE)</f>
        <v>E31000001</v>
      </c>
      <c r="E8158" s="62" t="s">
        <v>175</v>
      </c>
      <c r="F8158" s="62" t="s">
        <v>149</v>
      </c>
      <c r="G8158" s="63">
        <v>30</v>
      </c>
      <c r="H8158" s="145"/>
      <c r="I8158" s="144">
        <v>30</v>
      </c>
      <c r="J8158" s="146">
        <f t="shared" si="104"/>
        <v>0</v>
      </c>
    </row>
    <row r="8159" spans="1:10" x14ac:dyDescent="0.3">
      <c r="A8159" s="62">
        <v>2012</v>
      </c>
      <c r="B8159" s="62" t="s">
        <v>0</v>
      </c>
      <c r="C8159" s="62" t="str">
        <f>VLOOKUP(B8159,lookup!A:C,3,FALSE)</f>
        <v>Non Metropolitan Fire Authorities</v>
      </c>
      <c r="D8159" s="62" t="str">
        <f>VLOOKUP(B8159,lookup!A:D,4,FALSE)</f>
        <v>E31000001</v>
      </c>
      <c r="E8159" s="62" t="s">
        <v>177</v>
      </c>
      <c r="F8159" s="62" t="s">
        <v>149</v>
      </c>
      <c r="G8159" s="63">
        <v>0</v>
      </c>
      <c r="H8159" s="145"/>
      <c r="I8159" s="144">
        <v>0</v>
      </c>
      <c r="J8159" s="146">
        <f t="shared" si="104"/>
        <v>0</v>
      </c>
    </row>
    <row r="8160" spans="1:10" x14ac:dyDescent="0.3">
      <c r="A8160" s="62">
        <v>2012</v>
      </c>
      <c r="B8160" s="62" t="s">
        <v>0</v>
      </c>
      <c r="C8160" s="62" t="str">
        <f>VLOOKUP(B8160,lookup!A:C,3,FALSE)</f>
        <v>Non Metropolitan Fire Authorities</v>
      </c>
      <c r="D8160" s="62" t="str">
        <f>VLOOKUP(B8160,lookup!A:D,4,FALSE)</f>
        <v>E31000001</v>
      </c>
      <c r="E8160" s="62" t="s">
        <v>178</v>
      </c>
      <c r="F8160" s="62" t="s">
        <v>149</v>
      </c>
      <c r="G8160" s="63">
        <v>0</v>
      </c>
      <c r="H8160" s="145"/>
      <c r="I8160" s="144">
        <v>0</v>
      </c>
      <c r="J8160" s="146">
        <f t="shared" si="104"/>
        <v>0</v>
      </c>
    </row>
    <row r="8161" spans="1:10" x14ac:dyDescent="0.3">
      <c r="A8161" s="62">
        <v>2012</v>
      </c>
      <c r="B8161" s="62" t="s">
        <v>0</v>
      </c>
      <c r="C8161" s="62" t="str">
        <f>VLOOKUP(B8161,lookup!A:C,3,FALSE)</f>
        <v>Non Metropolitan Fire Authorities</v>
      </c>
      <c r="D8161" s="62" t="str">
        <f>VLOOKUP(B8161,lookup!A:D,4,FALSE)</f>
        <v>E31000001</v>
      </c>
      <c r="E8161" s="62" t="s">
        <v>179</v>
      </c>
      <c r="F8161" s="62" t="s">
        <v>149</v>
      </c>
      <c r="G8161" s="63">
        <v>0</v>
      </c>
      <c r="H8161" s="145"/>
      <c r="I8161" s="144">
        <v>0</v>
      </c>
      <c r="J8161" s="146">
        <f t="shared" si="104"/>
        <v>0</v>
      </c>
    </row>
    <row r="8162" spans="1:10" x14ac:dyDescent="0.3">
      <c r="A8162" s="62">
        <v>2012</v>
      </c>
      <c r="B8162" s="62" t="s">
        <v>0</v>
      </c>
      <c r="C8162" s="62" t="str">
        <f>VLOOKUP(B8162,lookup!A:C,3,FALSE)</f>
        <v>Non Metropolitan Fire Authorities</v>
      </c>
      <c r="D8162" s="62" t="str">
        <f>VLOOKUP(B8162,lookup!A:D,4,FALSE)</f>
        <v>E31000001</v>
      </c>
      <c r="E8162" s="32" t="s">
        <v>1087</v>
      </c>
      <c r="F8162" s="62" t="s">
        <v>149</v>
      </c>
      <c r="G8162" s="63">
        <v>0</v>
      </c>
      <c r="H8162" s="145"/>
      <c r="I8162" s="144">
        <v>0</v>
      </c>
      <c r="J8162" s="146">
        <f t="shared" si="104"/>
        <v>0</v>
      </c>
    </row>
    <row r="8163" spans="1:10" x14ac:dyDescent="0.3">
      <c r="A8163" s="62">
        <v>2012</v>
      </c>
      <c r="B8163" s="62" t="s">
        <v>0</v>
      </c>
      <c r="C8163" s="62" t="str">
        <f>VLOOKUP(B8163,lookup!A:C,3,FALSE)</f>
        <v>Non Metropolitan Fire Authorities</v>
      </c>
      <c r="D8163" s="62" t="str">
        <f>VLOOKUP(B8163,lookup!A:D,4,FALSE)</f>
        <v>E31000001</v>
      </c>
      <c r="E8163" s="62" t="s">
        <v>176</v>
      </c>
      <c r="F8163" s="62" t="s">
        <v>149</v>
      </c>
      <c r="G8163" s="63">
        <v>5</v>
      </c>
      <c r="H8163" s="145"/>
      <c r="I8163" s="144">
        <v>5</v>
      </c>
      <c r="J8163" s="146">
        <f t="shared" si="104"/>
        <v>0</v>
      </c>
    </row>
    <row r="8164" spans="1:10" x14ac:dyDescent="0.3">
      <c r="A8164" s="62">
        <v>2012</v>
      </c>
      <c r="B8164" s="62" t="s">
        <v>0</v>
      </c>
      <c r="C8164" s="62" t="str">
        <f>VLOOKUP(B8164,lookup!A:C,3,FALSE)</f>
        <v>Non Metropolitan Fire Authorities</v>
      </c>
      <c r="D8164" s="62" t="str">
        <f>VLOOKUP(B8164,lookup!A:D,4,FALSE)</f>
        <v>E31000001</v>
      </c>
      <c r="E8164" s="62" t="s">
        <v>175</v>
      </c>
      <c r="F8164" s="62" t="s">
        <v>150</v>
      </c>
      <c r="G8164" s="63">
        <v>122</v>
      </c>
      <c r="H8164" s="145"/>
      <c r="I8164" s="144">
        <v>122</v>
      </c>
      <c r="J8164" s="146">
        <f t="shared" si="104"/>
        <v>0</v>
      </c>
    </row>
    <row r="8165" spans="1:10" x14ac:dyDescent="0.3">
      <c r="A8165" s="62">
        <v>2012</v>
      </c>
      <c r="B8165" s="62" t="s">
        <v>0</v>
      </c>
      <c r="C8165" s="62" t="str">
        <f>VLOOKUP(B8165,lookup!A:C,3,FALSE)</f>
        <v>Non Metropolitan Fire Authorities</v>
      </c>
      <c r="D8165" s="62" t="str">
        <f>VLOOKUP(B8165,lookup!A:D,4,FALSE)</f>
        <v>E31000001</v>
      </c>
      <c r="E8165" s="62" t="s">
        <v>177</v>
      </c>
      <c r="F8165" s="62" t="s">
        <v>150</v>
      </c>
      <c r="G8165" s="63">
        <v>2</v>
      </c>
      <c r="H8165" s="145"/>
      <c r="I8165" s="144">
        <v>2</v>
      </c>
      <c r="J8165" s="146">
        <f t="shared" si="104"/>
        <v>0</v>
      </c>
    </row>
    <row r="8166" spans="1:10" x14ac:dyDescent="0.3">
      <c r="A8166" s="62">
        <v>2012</v>
      </c>
      <c r="B8166" s="62" t="s">
        <v>0</v>
      </c>
      <c r="C8166" s="62" t="str">
        <f>VLOOKUP(B8166,lookup!A:C,3,FALSE)</f>
        <v>Non Metropolitan Fire Authorities</v>
      </c>
      <c r="D8166" s="62" t="str">
        <f>VLOOKUP(B8166,lookup!A:D,4,FALSE)</f>
        <v>E31000001</v>
      </c>
      <c r="E8166" s="62" t="s">
        <v>178</v>
      </c>
      <c r="F8166" s="62" t="s">
        <v>150</v>
      </c>
      <c r="G8166" s="63">
        <v>1</v>
      </c>
      <c r="H8166" s="145"/>
      <c r="I8166" s="144">
        <v>1</v>
      </c>
      <c r="J8166" s="146">
        <f t="shared" si="104"/>
        <v>0</v>
      </c>
    </row>
    <row r="8167" spans="1:10" x14ac:dyDescent="0.3">
      <c r="A8167" s="62">
        <v>2012</v>
      </c>
      <c r="B8167" s="62" t="s">
        <v>0</v>
      </c>
      <c r="C8167" s="62" t="str">
        <f>VLOOKUP(B8167,lookup!A:C,3,FALSE)</f>
        <v>Non Metropolitan Fire Authorities</v>
      </c>
      <c r="D8167" s="62" t="str">
        <f>VLOOKUP(B8167,lookup!A:D,4,FALSE)</f>
        <v>E31000001</v>
      </c>
      <c r="E8167" s="62" t="s">
        <v>179</v>
      </c>
      <c r="F8167" s="62" t="s">
        <v>150</v>
      </c>
      <c r="G8167" s="63">
        <v>0</v>
      </c>
      <c r="H8167" s="145"/>
      <c r="I8167" s="144">
        <v>0</v>
      </c>
      <c r="J8167" s="146">
        <f t="shared" si="104"/>
        <v>0</v>
      </c>
    </row>
    <row r="8168" spans="1:10" x14ac:dyDescent="0.3">
      <c r="A8168" s="62">
        <v>2012</v>
      </c>
      <c r="B8168" s="62" t="s">
        <v>0</v>
      </c>
      <c r="C8168" s="62" t="str">
        <f>VLOOKUP(B8168,lookup!A:C,3,FALSE)</f>
        <v>Non Metropolitan Fire Authorities</v>
      </c>
      <c r="D8168" s="62" t="str">
        <f>VLOOKUP(B8168,lookup!A:D,4,FALSE)</f>
        <v>E31000001</v>
      </c>
      <c r="E8168" s="32" t="s">
        <v>1087</v>
      </c>
      <c r="F8168" s="62" t="s">
        <v>150</v>
      </c>
      <c r="G8168" s="63">
        <v>2</v>
      </c>
      <c r="H8168" s="145"/>
      <c r="I8168" s="144">
        <v>2</v>
      </c>
      <c r="J8168" s="146">
        <f t="shared" si="104"/>
        <v>0</v>
      </c>
    </row>
    <row r="8169" spans="1:10" x14ac:dyDescent="0.3">
      <c r="A8169" s="62">
        <v>2012</v>
      </c>
      <c r="B8169" s="62" t="s">
        <v>0</v>
      </c>
      <c r="C8169" s="62" t="str">
        <f>VLOOKUP(B8169,lookup!A:C,3,FALSE)</f>
        <v>Non Metropolitan Fire Authorities</v>
      </c>
      <c r="D8169" s="62" t="str">
        <f>VLOOKUP(B8169,lookup!A:D,4,FALSE)</f>
        <v>E31000001</v>
      </c>
      <c r="E8169" s="62" t="s">
        <v>176</v>
      </c>
      <c r="F8169" s="62" t="s">
        <v>150</v>
      </c>
      <c r="G8169" s="63">
        <v>3</v>
      </c>
      <c r="H8169" s="145"/>
      <c r="I8169" s="144">
        <v>3</v>
      </c>
      <c r="J8169" s="146">
        <f t="shared" si="104"/>
        <v>0</v>
      </c>
    </row>
    <row r="8170" spans="1:10" x14ac:dyDescent="0.3">
      <c r="A8170" s="62">
        <v>2012</v>
      </c>
      <c r="B8170" s="62" t="s">
        <v>3</v>
      </c>
      <c r="C8170" s="62" t="str">
        <f>VLOOKUP(B8170,lookup!A:C,3,FALSE)</f>
        <v>Non Metropolitan Fire Authorities</v>
      </c>
      <c r="D8170" s="62" t="str">
        <f>VLOOKUP(B8170,lookup!A:D,4,FALSE)</f>
        <v>E31000002</v>
      </c>
      <c r="E8170" s="62" t="s">
        <v>175</v>
      </c>
      <c r="F8170" s="62" t="s">
        <v>157</v>
      </c>
      <c r="G8170" s="63">
        <v>293</v>
      </c>
      <c r="H8170" s="145"/>
      <c r="I8170" s="144">
        <v>293</v>
      </c>
      <c r="J8170" s="146">
        <f t="shared" si="104"/>
        <v>0</v>
      </c>
    </row>
    <row r="8171" spans="1:10" x14ac:dyDescent="0.3">
      <c r="A8171" s="62">
        <v>2012</v>
      </c>
      <c r="B8171" s="62" t="s">
        <v>3</v>
      </c>
      <c r="C8171" s="62" t="str">
        <f>VLOOKUP(B8171,lookup!A:C,3,FALSE)</f>
        <v>Non Metropolitan Fire Authorities</v>
      </c>
      <c r="D8171" s="62" t="str">
        <f>VLOOKUP(B8171,lookup!A:D,4,FALSE)</f>
        <v>E31000002</v>
      </c>
      <c r="E8171" s="62" t="s">
        <v>177</v>
      </c>
      <c r="F8171" s="62" t="s">
        <v>157</v>
      </c>
      <c r="G8171" s="63">
        <v>8</v>
      </c>
      <c r="H8171" s="145"/>
      <c r="I8171" s="144">
        <v>8</v>
      </c>
      <c r="J8171" s="146">
        <f t="shared" si="104"/>
        <v>0</v>
      </c>
    </row>
    <row r="8172" spans="1:10" x14ac:dyDescent="0.3">
      <c r="A8172" s="62">
        <v>2012</v>
      </c>
      <c r="B8172" s="62" t="s">
        <v>3</v>
      </c>
      <c r="C8172" s="62" t="str">
        <f>VLOOKUP(B8172,lookup!A:C,3,FALSE)</f>
        <v>Non Metropolitan Fire Authorities</v>
      </c>
      <c r="D8172" s="62" t="str">
        <f>VLOOKUP(B8172,lookup!A:D,4,FALSE)</f>
        <v>E31000002</v>
      </c>
      <c r="E8172" s="62" t="s">
        <v>178</v>
      </c>
      <c r="F8172" s="62" t="s">
        <v>157</v>
      </c>
      <c r="G8172" s="63">
        <v>1</v>
      </c>
      <c r="H8172" s="145"/>
      <c r="I8172" s="144">
        <v>1</v>
      </c>
      <c r="J8172" s="146">
        <f t="shared" si="104"/>
        <v>0</v>
      </c>
    </row>
    <row r="8173" spans="1:10" x14ac:dyDescent="0.3">
      <c r="A8173" s="62">
        <v>2012</v>
      </c>
      <c r="B8173" s="62" t="s">
        <v>3</v>
      </c>
      <c r="C8173" s="62" t="str">
        <f>VLOOKUP(B8173,lookup!A:C,3,FALSE)</f>
        <v>Non Metropolitan Fire Authorities</v>
      </c>
      <c r="D8173" s="62" t="str">
        <f>VLOOKUP(B8173,lookup!A:D,4,FALSE)</f>
        <v>E31000002</v>
      </c>
      <c r="E8173" s="62" t="s">
        <v>179</v>
      </c>
      <c r="F8173" s="62" t="s">
        <v>157</v>
      </c>
      <c r="G8173" s="63">
        <v>4</v>
      </c>
      <c r="H8173" s="145"/>
      <c r="I8173" s="144">
        <v>4</v>
      </c>
      <c r="J8173" s="146">
        <f t="shared" si="104"/>
        <v>0</v>
      </c>
    </row>
    <row r="8174" spans="1:10" x14ac:dyDescent="0.3">
      <c r="A8174" s="62">
        <v>2012</v>
      </c>
      <c r="B8174" s="62" t="s">
        <v>3</v>
      </c>
      <c r="C8174" s="62" t="str">
        <f>VLOOKUP(B8174,lookup!A:C,3,FALSE)</f>
        <v>Non Metropolitan Fire Authorities</v>
      </c>
      <c r="D8174" s="62" t="str">
        <f>VLOOKUP(B8174,lookup!A:D,4,FALSE)</f>
        <v>E31000002</v>
      </c>
      <c r="E8174" s="32" t="s">
        <v>1087</v>
      </c>
      <c r="F8174" s="62" t="s">
        <v>157</v>
      </c>
      <c r="G8174" s="63">
        <v>1</v>
      </c>
      <c r="H8174" s="145"/>
      <c r="I8174" s="144">
        <v>1</v>
      </c>
      <c r="J8174" s="146">
        <f t="shared" si="104"/>
        <v>0</v>
      </c>
    </row>
    <row r="8175" spans="1:10" x14ac:dyDescent="0.3">
      <c r="A8175" s="62">
        <v>2012</v>
      </c>
      <c r="B8175" s="62" t="s">
        <v>3</v>
      </c>
      <c r="C8175" s="62" t="str">
        <f>VLOOKUP(B8175,lookup!A:C,3,FALSE)</f>
        <v>Non Metropolitan Fire Authorities</v>
      </c>
      <c r="D8175" s="62" t="str">
        <f>VLOOKUP(B8175,lookup!A:D,4,FALSE)</f>
        <v>E31000002</v>
      </c>
      <c r="E8175" s="62" t="s">
        <v>176</v>
      </c>
      <c r="F8175" s="62" t="s">
        <v>157</v>
      </c>
      <c r="G8175" s="63">
        <v>0</v>
      </c>
      <c r="H8175" s="145"/>
      <c r="I8175" s="144">
        <v>0</v>
      </c>
      <c r="J8175" s="146">
        <f t="shared" si="104"/>
        <v>0</v>
      </c>
    </row>
    <row r="8176" spans="1:10" x14ac:dyDescent="0.3">
      <c r="A8176" s="62">
        <v>2012</v>
      </c>
      <c r="B8176" s="62" t="s">
        <v>3</v>
      </c>
      <c r="C8176" s="62" t="str">
        <f>VLOOKUP(B8176,lookup!A:C,3,FALSE)</f>
        <v>Non Metropolitan Fire Authorities</v>
      </c>
      <c r="D8176" s="62" t="str">
        <f>VLOOKUP(B8176,lookup!A:D,4,FALSE)</f>
        <v>E31000002</v>
      </c>
      <c r="E8176" s="62" t="s">
        <v>175</v>
      </c>
      <c r="F8176" s="62" t="s">
        <v>158</v>
      </c>
      <c r="G8176" s="63">
        <v>172</v>
      </c>
      <c r="H8176" s="145"/>
      <c r="I8176" s="144">
        <v>172</v>
      </c>
      <c r="J8176" s="146">
        <f t="shared" si="104"/>
        <v>0</v>
      </c>
    </row>
    <row r="8177" spans="1:10" x14ac:dyDescent="0.3">
      <c r="A8177" s="62">
        <v>2012</v>
      </c>
      <c r="B8177" s="62" t="s">
        <v>3</v>
      </c>
      <c r="C8177" s="62" t="str">
        <f>VLOOKUP(B8177,lookup!A:C,3,FALSE)</f>
        <v>Non Metropolitan Fire Authorities</v>
      </c>
      <c r="D8177" s="62" t="str">
        <f>VLOOKUP(B8177,lookup!A:D,4,FALSE)</f>
        <v>E31000002</v>
      </c>
      <c r="E8177" s="62" t="s">
        <v>177</v>
      </c>
      <c r="F8177" s="62" t="s">
        <v>158</v>
      </c>
      <c r="G8177" s="63">
        <v>0</v>
      </c>
      <c r="H8177" s="145"/>
      <c r="I8177" s="144">
        <v>0</v>
      </c>
      <c r="J8177" s="146">
        <f t="shared" si="104"/>
        <v>0</v>
      </c>
    </row>
    <row r="8178" spans="1:10" x14ac:dyDescent="0.3">
      <c r="A8178" s="62">
        <v>2012</v>
      </c>
      <c r="B8178" s="62" t="s">
        <v>3</v>
      </c>
      <c r="C8178" s="62" t="str">
        <f>VLOOKUP(B8178,lookup!A:C,3,FALSE)</f>
        <v>Non Metropolitan Fire Authorities</v>
      </c>
      <c r="D8178" s="62" t="str">
        <f>VLOOKUP(B8178,lookup!A:D,4,FALSE)</f>
        <v>E31000002</v>
      </c>
      <c r="E8178" s="62" t="s">
        <v>178</v>
      </c>
      <c r="F8178" s="62" t="s">
        <v>158</v>
      </c>
      <c r="G8178" s="63">
        <v>0</v>
      </c>
      <c r="H8178" s="145"/>
      <c r="I8178" s="144">
        <v>0</v>
      </c>
      <c r="J8178" s="146">
        <f t="shared" si="104"/>
        <v>0</v>
      </c>
    </row>
    <row r="8179" spans="1:10" x14ac:dyDescent="0.3">
      <c r="A8179" s="62">
        <v>2012</v>
      </c>
      <c r="B8179" s="62" t="s">
        <v>3</v>
      </c>
      <c r="C8179" s="62" t="str">
        <f>VLOOKUP(B8179,lookup!A:C,3,FALSE)</f>
        <v>Non Metropolitan Fire Authorities</v>
      </c>
      <c r="D8179" s="62" t="str">
        <f>VLOOKUP(B8179,lookup!A:D,4,FALSE)</f>
        <v>E31000002</v>
      </c>
      <c r="E8179" s="62" t="s">
        <v>179</v>
      </c>
      <c r="F8179" s="62" t="s">
        <v>158</v>
      </c>
      <c r="G8179" s="63">
        <v>3</v>
      </c>
      <c r="H8179" s="145"/>
      <c r="I8179" s="144">
        <v>3</v>
      </c>
      <c r="J8179" s="146">
        <f t="shared" si="104"/>
        <v>0</v>
      </c>
    </row>
    <row r="8180" spans="1:10" x14ac:dyDescent="0.3">
      <c r="A8180" s="62">
        <v>2012</v>
      </c>
      <c r="B8180" s="62" t="s">
        <v>3</v>
      </c>
      <c r="C8180" s="62" t="str">
        <f>VLOOKUP(B8180,lookup!A:C,3,FALSE)</f>
        <v>Non Metropolitan Fire Authorities</v>
      </c>
      <c r="D8180" s="62" t="str">
        <f>VLOOKUP(B8180,lookup!A:D,4,FALSE)</f>
        <v>E31000002</v>
      </c>
      <c r="E8180" s="32" t="s">
        <v>1087</v>
      </c>
      <c r="F8180" s="62" t="s">
        <v>158</v>
      </c>
      <c r="G8180" s="63">
        <v>0</v>
      </c>
      <c r="H8180" s="145"/>
      <c r="I8180" s="144">
        <v>0</v>
      </c>
      <c r="J8180" s="146">
        <f t="shared" si="104"/>
        <v>0</v>
      </c>
    </row>
    <row r="8181" spans="1:10" x14ac:dyDescent="0.3">
      <c r="A8181" s="62">
        <v>2012</v>
      </c>
      <c r="B8181" s="62" t="s">
        <v>3</v>
      </c>
      <c r="C8181" s="62" t="str">
        <f>VLOOKUP(B8181,lookup!A:C,3,FALSE)</f>
        <v>Non Metropolitan Fire Authorities</v>
      </c>
      <c r="D8181" s="62" t="str">
        <f>VLOOKUP(B8181,lookup!A:D,4,FALSE)</f>
        <v>E31000002</v>
      </c>
      <c r="E8181" s="62" t="s">
        <v>176</v>
      </c>
      <c r="F8181" s="62" t="s">
        <v>158</v>
      </c>
      <c r="G8181" s="63">
        <v>2</v>
      </c>
      <c r="H8181" s="145"/>
      <c r="I8181" s="144">
        <v>2</v>
      </c>
      <c r="J8181" s="146">
        <f t="shared" si="104"/>
        <v>0</v>
      </c>
    </row>
    <row r="8182" spans="1:10" x14ac:dyDescent="0.3">
      <c r="A8182" s="62">
        <v>2012</v>
      </c>
      <c r="B8182" s="62" t="s">
        <v>3</v>
      </c>
      <c r="C8182" s="62" t="str">
        <f>VLOOKUP(B8182,lookup!A:C,3,FALSE)</f>
        <v>Non Metropolitan Fire Authorities</v>
      </c>
      <c r="D8182" s="62" t="str">
        <f>VLOOKUP(B8182,lookup!A:D,4,FALSE)</f>
        <v>E31000002</v>
      </c>
      <c r="E8182" s="62" t="s">
        <v>175</v>
      </c>
      <c r="F8182" s="62" t="s">
        <v>149</v>
      </c>
      <c r="G8182" s="63">
        <v>28</v>
      </c>
      <c r="H8182" s="145"/>
      <c r="I8182" s="144">
        <v>28</v>
      </c>
      <c r="J8182" s="146">
        <f t="shared" si="104"/>
        <v>0</v>
      </c>
    </row>
    <row r="8183" spans="1:10" x14ac:dyDescent="0.3">
      <c r="A8183" s="62">
        <v>2012</v>
      </c>
      <c r="B8183" s="62" t="s">
        <v>3</v>
      </c>
      <c r="C8183" s="62" t="str">
        <f>VLOOKUP(B8183,lookup!A:C,3,FALSE)</f>
        <v>Non Metropolitan Fire Authorities</v>
      </c>
      <c r="D8183" s="62" t="str">
        <f>VLOOKUP(B8183,lookup!A:D,4,FALSE)</f>
        <v>E31000002</v>
      </c>
      <c r="E8183" s="62" t="s">
        <v>177</v>
      </c>
      <c r="F8183" s="62" t="s">
        <v>149</v>
      </c>
      <c r="G8183" s="63">
        <v>0</v>
      </c>
      <c r="H8183" s="145"/>
      <c r="I8183" s="144">
        <v>0</v>
      </c>
      <c r="J8183" s="146">
        <f t="shared" si="104"/>
        <v>0</v>
      </c>
    </row>
    <row r="8184" spans="1:10" x14ac:dyDescent="0.3">
      <c r="A8184" s="62">
        <v>2012</v>
      </c>
      <c r="B8184" s="62" t="s">
        <v>3</v>
      </c>
      <c r="C8184" s="62" t="str">
        <f>VLOOKUP(B8184,lookup!A:C,3,FALSE)</f>
        <v>Non Metropolitan Fire Authorities</v>
      </c>
      <c r="D8184" s="62" t="str">
        <f>VLOOKUP(B8184,lookup!A:D,4,FALSE)</f>
        <v>E31000002</v>
      </c>
      <c r="E8184" s="62" t="s">
        <v>178</v>
      </c>
      <c r="F8184" s="62" t="s">
        <v>149</v>
      </c>
      <c r="G8184" s="63">
        <v>0</v>
      </c>
      <c r="H8184" s="145"/>
      <c r="I8184" s="144">
        <v>0</v>
      </c>
      <c r="J8184" s="146">
        <f t="shared" si="104"/>
        <v>0</v>
      </c>
    </row>
    <row r="8185" spans="1:10" x14ac:dyDescent="0.3">
      <c r="A8185" s="62">
        <v>2012</v>
      </c>
      <c r="B8185" s="62" t="s">
        <v>3</v>
      </c>
      <c r="C8185" s="62" t="str">
        <f>VLOOKUP(B8185,lookup!A:C,3,FALSE)</f>
        <v>Non Metropolitan Fire Authorities</v>
      </c>
      <c r="D8185" s="62" t="str">
        <f>VLOOKUP(B8185,lookup!A:D,4,FALSE)</f>
        <v>E31000002</v>
      </c>
      <c r="E8185" s="62" t="s">
        <v>179</v>
      </c>
      <c r="F8185" s="62" t="s">
        <v>149</v>
      </c>
      <c r="G8185" s="63">
        <v>1</v>
      </c>
      <c r="H8185" s="145"/>
      <c r="I8185" s="144">
        <v>1</v>
      </c>
      <c r="J8185" s="146">
        <f t="shared" si="104"/>
        <v>0</v>
      </c>
    </row>
    <row r="8186" spans="1:10" x14ac:dyDescent="0.3">
      <c r="A8186" s="62">
        <v>2012</v>
      </c>
      <c r="B8186" s="62" t="s">
        <v>3</v>
      </c>
      <c r="C8186" s="62" t="str">
        <f>VLOOKUP(B8186,lookup!A:C,3,FALSE)</f>
        <v>Non Metropolitan Fire Authorities</v>
      </c>
      <c r="D8186" s="62" t="str">
        <f>VLOOKUP(B8186,lookup!A:D,4,FALSE)</f>
        <v>E31000002</v>
      </c>
      <c r="E8186" s="32" t="s">
        <v>1087</v>
      </c>
      <c r="F8186" s="62" t="s">
        <v>149</v>
      </c>
      <c r="G8186" s="63">
        <v>0</v>
      </c>
      <c r="H8186" s="145"/>
      <c r="I8186" s="144">
        <v>0</v>
      </c>
      <c r="J8186" s="146">
        <f t="shared" si="104"/>
        <v>0</v>
      </c>
    </row>
    <row r="8187" spans="1:10" x14ac:dyDescent="0.3">
      <c r="A8187" s="62">
        <v>2012</v>
      </c>
      <c r="B8187" s="62" t="s">
        <v>3</v>
      </c>
      <c r="C8187" s="62" t="str">
        <f>VLOOKUP(B8187,lookup!A:C,3,FALSE)</f>
        <v>Non Metropolitan Fire Authorities</v>
      </c>
      <c r="D8187" s="62" t="str">
        <f>VLOOKUP(B8187,lookup!A:D,4,FALSE)</f>
        <v>E31000002</v>
      </c>
      <c r="E8187" s="62" t="s">
        <v>176</v>
      </c>
      <c r="F8187" s="62" t="s">
        <v>149</v>
      </c>
      <c r="G8187" s="63">
        <v>0</v>
      </c>
      <c r="H8187" s="145"/>
      <c r="I8187" s="144">
        <v>0</v>
      </c>
      <c r="J8187" s="146">
        <f t="shared" si="104"/>
        <v>0</v>
      </c>
    </row>
    <row r="8188" spans="1:10" x14ac:dyDescent="0.3">
      <c r="A8188" s="62">
        <v>2012</v>
      </c>
      <c r="B8188" s="62" t="s">
        <v>3</v>
      </c>
      <c r="C8188" s="62" t="str">
        <f>VLOOKUP(B8188,lookup!A:C,3,FALSE)</f>
        <v>Non Metropolitan Fire Authorities</v>
      </c>
      <c r="D8188" s="62" t="str">
        <f>VLOOKUP(B8188,lookup!A:D,4,FALSE)</f>
        <v>E31000002</v>
      </c>
      <c r="E8188" s="62" t="s">
        <v>175</v>
      </c>
      <c r="F8188" s="62" t="s">
        <v>150</v>
      </c>
      <c r="G8188" s="63">
        <v>135</v>
      </c>
      <c r="H8188" s="145"/>
      <c r="I8188" s="144">
        <v>135</v>
      </c>
      <c r="J8188" s="146">
        <f t="shared" si="104"/>
        <v>0</v>
      </c>
    </row>
    <row r="8189" spans="1:10" x14ac:dyDescent="0.3">
      <c r="A8189" s="62">
        <v>2012</v>
      </c>
      <c r="B8189" s="62" t="s">
        <v>3</v>
      </c>
      <c r="C8189" s="62" t="str">
        <f>VLOOKUP(B8189,lookup!A:C,3,FALSE)</f>
        <v>Non Metropolitan Fire Authorities</v>
      </c>
      <c r="D8189" s="62" t="str">
        <f>VLOOKUP(B8189,lookup!A:D,4,FALSE)</f>
        <v>E31000002</v>
      </c>
      <c r="E8189" s="62" t="s">
        <v>177</v>
      </c>
      <c r="F8189" s="62" t="s">
        <v>150</v>
      </c>
      <c r="G8189" s="63">
        <v>3</v>
      </c>
      <c r="H8189" s="145"/>
      <c r="I8189" s="144">
        <v>3</v>
      </c>
      <c r="J8189" s="146">
        <f t="shared" si="104"/>
        <v>0</v>
      </c>
    </row>
    <row r="8190" spans="1:10" x14ac:dyDescent="0.3">
      <c r="A8190" s="62">
        <v>2012</v>
      </c>
      <c r="B8190" s="62" t="s">
        <v>3</v>
      </c>
      <c r="C8190" s="62" t="str">
        <f>VLOOKUP(B8190,lookup!A:C,3,FALSE)</f>
        <v>Non Metropolitan Fire Authorities</v>
      </c>
      <c r="D8190" s="62" t="str">
        <f>VLOOKUP(B8190,lookup!A:D,4,FALSE)</f>
        <v>E31000002</v>
      </c>
      <c r="E8190" s="62" t="s">
        <v>178</v>
      </c>
      <c r="F8190" s="62" t="s">
        <v>150</v>
      </c>
      <c r="G8190" s="63">
        <v>2</v>
      </c>
      <c r="H8190" s="145"/>
      <c r="I8190" s="144">
        <v>2</v>
      </c>
      <c r="J8190" s="146">
        <f t="shared" si="104"/>
        <v>0</v>
      </c>
    </row>
    <row r="8191" spans="1:10" x14ac:dyDescent="0.3">
      <c r="A8191" s="62">
        <v>2012</v>
      </c>
      <c r="B8191" s="62" t="s">
        <v>3</v>
      </c>
      <c r="C8191" s="62" t="str">
        <f>VLOOKUP(B8191,lookup!A:C,3,FALSE)</f>
        <v>Non Metropolitan Fire Authorities</v>
      </c>
      <c r="D8191" s="62" t="str">
        <f>VLOOKUP(B8191,lookup!A:D,4,FALSE)</f>
        <v>E31000002</v>
      </c>
      <c r="E8191" s="62" t="s">
        <v>179</v>
      </c>
      <c r="F8191" s="62" t="s">
        <v>150</v>
      </c>
      <c r="G8191" s="63">
        <v>2</v>
      </c>
      <c r="H8191" s="145"/>
      <c r="I8191" s="144">
        <v>2</v>
      </c>
      <c r="J8191" s="146">
        <f t="shared" si="104"/>
        <v>0</v>
      </c>
    </row>
    <row r="8192" spans="1:10" x14ac:dyDescent="0.3">
      <c r="A8192" s="62">
        <v>2012</v>
      </c>
      <c r="B8192" s="62" t="s">
        <v>3</v>
      </c>
      <c r="C8192" s="62" t="str">
        <f>VLOOKUP(B8192,lookup!A:C,3,FALSE)</f>
        <v>Non Metropolitan Fire Authorities</v>
      </c>
      <c r="D8192" s="62" t="str">
        <f>VLOOKUP(B8192,lookup!A:D,4,FALSE)</f>
        <v>E31000002</v>
      </c>
      <c r="E8192" s="32" t="s">
        <v>1087</v>
      </c>
      <c r="F8192" s="62" t="s">
        <v>150</v>
      </c>
      <c r="G8192" s="63">
        <v>0</v>
      </c>
      <c r="H8192" s="145"/>
      <c r="I8192" s="144">
        <v>0</v>
      </c>
      <c r="J8192" s="146">
        <f t="shared" si="104"/>
        <v>0</v>
      </c>
    </row>
    <row r="8193" spans="1:10" x14ac:dyDescent="0.3">
      <c r="A8193" s="62">
        <v>2012</v>
      </c>
      <c r="B8193" s="62" t="s">
        <v>3</v>
      </c>
      <c r="C8193" s="62" t="str">
        <f>VLOOKUP(B8193,lookup!A:C,3,FALSE)</f>
        <v>Non Metropolitan Fire Authorities</v>
      </c>
      <c r="D8193" s="62" t="str">
        <f>VLOOKUP(B8193,lookup!A:D,4,FALSE)</f>
        <v>E31000002</v>
      </c>
      <c r="E8193" s="62" t="s">
        <v>176</v>
      </c>
      <c r="F8193" s="62" t="s">
        <v>150</v>
      </c>
      <c r="G8193" s="63">
        <v>2</v>
      </c>
      <c r="H8193" s="145"/>
      <c r="I8193" s="144">
        <v>2</v>
      </c>
      <c r="J8193" s="146">
        <f t="shared" si="104"/>
        <v>0</v>
      </c>
    </row>
    <row r="8194" spans="1:10" x14ac:dyDescent="0.3">
      <c r="A8194" s="62">
        <v>2012</v>
      </c>
      <c r="B8194" s="62" t="s">
        <v>6</v>
      </c>
      <c r="C8194" s="62" t="str">
        <f>VLOOKUP(B8194,lookup!A:C,3,FALSE)</f>
        <v>Non Metropolitan Fire Authorities</v>
      </c>
      <c r="D8194" s="62" t="str">
        <f>VLOOKUP(B8194,lookup!A:D,4,FALSE)</f>
        <v>E31000003</v>
      </c>
      <c r="E8194" s="62" t="s">
        <v>175</v>
      </c>
      <c r="F8194" s="62" t="s">
        <v>157</v>
      </c>
      <c r="G8194" s="63">
        <v>401</v>
      </c>
      <c r="H8194" s="145"/>
      <c r="I8194" s="144">
        <v>401</v>
      </c>
      <c r="J8194" s="146">
        <f t="shared" si="104"/>
        <v>0</v>
      </c>
    </row>
    <row r="8195" spans="1:10" x14ac:dyDescent="0.3">
      <c r="A8195" s="62">
        <v>2012</v>
      </c>
      <c r="B8195" s="62" t="s">
        <v>6</v>
      </c>
      <c r="C8195" s="62" t="str">
        <f>VLOOKUP(B8195,lookup!A:C,3,FALSE)</f>
        <v>Non Metropolitan Fire Authorities</v>
      </c>
      <c r="D8195" s="62" t="str">
        <f>VLOOKUP(B8195,lookup!A:D,4,FALSE)</f>
        <v>E31000003</v>
      </c>
      <c r="E8195" s="62" t="s">
        <v>177</v>
      </c>
      <c r="F8195" s="62" t="s">
        <v>157</v>
      </c>
      <c r="G8195" s="63">
        <v>5</v>
      </c>
      <c r="H8195" s="145"/>
      <c r="I8195" s="144">
        <v>5</v>
      </c>
      <c r="J8195" s="146">
        <f t="shared" ref="J8195:J8258" si="105">G8195-I8195</f>
        <v>0</v>
      </c>
    </row>
    <row r="8196" spans="1:10" x14ac:dyDescent="0.3">
      <c r="A8196" s="62">
        <v>2012</v>
      </c>
      <c r="B8196" s="62" t="s">
        <v>6</v>
      </c>
      <c r="C8196" s="62" t="str">
        <f>VLOOKUP(B8196,lookup!A:C,3,FALSE)</f>
        <v>Non Metropolitan Fire Authorities</v>
      </c>
      <c r="D8196" s="62" t="str">
        <f>VLOOKUP(B8196,lookup!A:D,4,FALSE)</f>
        <v>E31000003</v>
      </c>
      <c r="E8196" s="62" t="s">
        <v>178</v>
      </c>
      <c r="F8196" s="62" t="s">
        <v>157</v>
      </c>
      <c r="G8196" s="63">
        <v>1</v>
      </c>
      <c r="H8196" s="145"/>
      <c r="I8196" s="144">
        <v>1</v>
      </c>
      <c r="J8196" s="146">
        <f t="shared" si="105"/>
        <v>0</v>
      </c>
    </row>
    <row r="8197" spans="1:10" x14ac:dyDescent="0.3">
      <c r="A8197" s="62">
        <v>2012</v>
      </c>
      <c r="B8197" s="62" t="s">
        <v>6</v>
      </c>
      <c r="C8197" s="62" t="str">
        <f>VLOOKUP(B8197,lookup!A:C,3,FALSE)</f>
        <v>Non Metropolitan Fire Authorities</v>
      </c>
      <c r="D8197" s="62" t="str">
        <f>VLOOKUP(B8197,lookup!A:D,4,FALSE)</f>
        <v>E31000003</v>
      </c>
      <c r="E8197" s="62" t="s">
        <v>179</v>
      </c>
      <c r="F8197" s="62" t="s">
        <v>157</v>
      </c>
      <c r="G8197" s="63">
        <v>5</v>
      </c>
      <c r="H8197" s="145"/>
      <c r="I8197" s="144">
        <v>5</v>
      </c>
      <c r="J8197" s="146">
        <f t="shared" si="105"/>
        <v>0</v>
      </c>
    </row>
    <row r="8198" spans="1:10" x14ac:dyDescent="0.3">
      <c r="A8198" s="62">
        <v>2012</v>
      </c>
      <c r="B8198" s="62" t="s">
        <v>6</v>
      </c>
      <c r="C8198" s="62" t="str">
        <f>VLOOKUP(B8198,lookup!A:C,3,FALSE)</f>
        <v>Non Metropolitan Fire Authorities</v>
      </c>
      <c r="D8198" s="62" t="str">
        <f>VLOOKUP(B8198,lookup!A:D,4,FALSE)</f>
        <v>E31000003</v>
      </c>
      <c r="E8198" s="32" t="s">
        <v>1087</v>
      </c>
      <c r="F8198" s="62" t="s">
        <v>157</v>
      </c>
      <c r="G8198" s="63">
        <v>2</v>
      </c>
      <c r="H8198" s="145"/>
      <c r="I8198" s="144">
        <v>2</v>
      </c>
      <c r="J8198" s="146">
        <f t="shared" si="105"/>
        <v>0</v>
      </c>
    </row>
    <row r="8199" spans="1:10" x14ac:dyDescent="0.3">
      <c r="A8199" s="62">
        <v>2012</v>
      </c>
      <c r="B8199" s="62" t="s">
        <v>6</v>
      </c>
      <c r="C8199" s="62" t="str">
        <f>VLOOKUP(B8199,lookup!A:C,3,FALSE)</f>
        <v>Non Metropolitan Fire Authorities</v>
      </c>
      <c r="D8199" s="62" t="str">
        <f>VLOOKUP(B8199,lookup!A:D,4,FALSE)</f>
        <v>E31000003</v>
      </c>
      <c r="E8199" s="62" t="s">
        <v>176</v>
      </c>
      <c r="F8199" s="62" t="s">
        <v>157</v>
      </c>
      <c r="G8199" s="63">
        <v>0</v>
      </c>
      <c r="H8199" s="145"/>
      <c r="I8199" s="144">
        <v>0</v>
      </c>
      <c r="J8199" s="146">
        <f t="shared" si="105"/>
        <v>0</v>
      </c>
    </row>
    <row r="8200" spans="1:10" x14ac:dyDescent="0.3">
      <c r="A8200" s="62">
        <v>2012</v>
      </c>
      <c r="B8200" s="62" t="s">
        <v>6</v>
      </c>
      <c r="C8200" s="62" t="str">
        <f>VLOOKUP(B8200,lookup!A:C,3,FALSE)</f>
        <v>Non Metropolitan Fire Authorities</v>
      </c>
      <c r="D8200" s="62" t="str">
        <f>VLOOKUP(B8200,lookup!A:D,4,FALSE)</f>
        <v>E31000003</v>
      </c>
      <c r="E8200" s="62" t="s">
        <v>175</v>
      </c>
      <c r="F8200" s="62" t="s">
        <v>158</v>
      </c>
      <c r="G8200" s="63">
        <v>98</v>
      </c>
      <c r="H8200" s="145"/>
      <c r="I8200" s="144">
        <v>98</v>
      </c>
      <c r="J8200" s="146">
        <f t="shared" si="105"/>
        <v>0</v>
      </c>
    </row>
    <row r="8201" spans="1:10" x14ac:dyDescent="0.3">
      <c r="A8201" s="62">
        <v>2012</v>
      </c>
      <c r="B8201" s="62" t="s">
        <v>6</v>
      </c>
      <c r="C8201" s="62" t="str">
        <f>VLOOKUP(B8201,lookup!A:C,3,FALSE)</f>
        <v>Non Metropolitan Fire Authorities</v>
      </c>
      <c r="D8201" s="62" t="str">
        <f>VLOOKUP(B8201,lookup!A:D,4,FALSE)</f>
        <v>E31000003</v>
      </c>
      <c r="E8201" s="62" t="s">
        <v>177</v>
      </c>
      <c r="F8201" s="62" t="s">
        <v>158</v>
      </c>
      <c r="G8201" s="63">
        <v>0</v>
      </c>
      <c r="H8201" s="145"/>
      <c r="I8201" s="144">
        <v>0</v>
      </c>
      <c r="J8201" s="146">
        <f t="shared" si="105"/>
        <v>0</v>
      </c>
    </row>
    <row r="8202" spans="1:10" x14ac:dyDescent="0.3">
      <c r="A8202" s="62">
        <v>2012</v>
      </c>
      <c r="B8202" s="62" t="s">
        <v>6</v>
      </c>
      <c r="C8202" s="62" t="str">
        <f>VLOOKUP(B8202,lookup!A:C,3,FALSE)</f>
        <v>Non Metropolitan Fire Authorities</v>
      </c>
      <c r="D8202" s="62" t="str">
        <f>VLOOKUP(B8202,lookup!A:D,4,FALSE)</f>
        <v>E31000003</v>
      </c>
      <c r="E8202" s="62" t="s">
        <v>178</v>
      </c>
      <c r="F8202" s="62" t="s">
        <v>158</v>
      </c>
      <c r="G8202" s="63">
        <v>0</v>
      </c>
      <c r="H8202" s="145"/>
      <c r="I8202" s="144">
        <v>0</v>
      </c>
      <c r="J8202" s="146">
        <f t="shared" si="105"/>
        <v>0</v>
      </c>
    </row>
    <row r="8203" spans="1:10" x14ac:dyDescent="0.3">
      <c r="A8203" s="62">
        <v>2012</v>
      </c>
      <c r="B8203" s="62" t="s">
        <v>6</v>
      </c>
      <c r="C8203" s="62" t="str">
        <f>VLOOKUP(B8203,lookup!A:C,3,FALSE)</f>
        <v>Non Metropolitan Fire Authorities</v>
      </c>
      <c r="D8203" s="62" t="str">
        <f>VLOOKUP(B8203,lookup!A:D,4,FALSE)</f>
        <v>E31000003</v>
      </c>
      <c r="E8203" s="62" t="s">
        <v>179</v>
      </c>
      <c r="F8203" s="62" t="s">
        <v>158</v>
      </c>
      <c r="G8203" s="63">
        <v>0</v>
      </c>
      <c r="H8203" s="145"/>
      <c r="I8203" s="144">
        <v>0</v>
      </c>
      <c r="J8203" s="146">
        <f t="shared" si="105"/>
        <v>0</v>
      </c>
    </row>
    <row r="8204" spans="1:10" x14ac:dyDescent="0.3">
      <c r="A8204" s="62">
        <v>2012</v>
      </c>
      <c r="B8204" s="62" t="s">
        <v>6</v>
      </c>
      <c r="C8204" s="62" t="str">
        <f>VLOOKUP(B8204,lookup!A:C,3,FALSE)</f>
        <v>Non Metropolitan Fire Authorities</v>
      </c>
      <c r="D8204" s="62" t="str">
        <f>VLOOKUP(B8204,lookup!A:D,4,FALSE)</f>
        <v>E31000003</v>
      </c>
      <c r="E8204" s="32" t="s">
        <v>1087</v>
      </c>
      <c r="F8204" s="62" t="s">
        <v>158</v>
      </c>
      <c r="G8204" s="63">
        <v>0</v>
      </c>
      <c r="H8204" s="145"/>
      <c r="I8204" s="144">
        <v>0</v>
      </c>
      <c r="J8204" s="146">
        <f t="shared" si="105"/>
        <v>0</v>
      </c>
    </row>
    <row r="8205" spans="1:10" x14ac:dyDescent="0.3">
      <c r="A8205" s="62">
        <v>2012</v>
      </c>
      <c r="B8205" s="62" t="s">
        <v>6</v>
      </c>
      <c r="C8205" s="62" t="str">
        <f>VLOOKUP(B8205,lookup!A:C,3,FALSE)</f>
        <v>Non Metropolitan Fire Authorities</v>
      </c>
      <c r="D8205" s="62" t="str">
        <f>VLOOKUP(B8205,lookup!A:D,4,FALSE)</f>
        <v>E31000003</v>
      </c>
      <c r="E8205" s="62" t="s">
        <v>176</v>
      </c>
      <c r="F8205" s="62" t="s">
        <v>158</v>
      </c>
      <c r="G8205" s="63">
        <v>0</v>
      </c>
      <c r="H8205" s="145"/>
      <c r="I8205" s="144">
        <v>0</v>
      </c>
      <c r="J8205" s="146">
        <f t="shared" si="105"/>
        <v>0</v>
      </c>
    </row>
    <row r="8206" spans="1:10" x14ac:dyDescent="0.3">
      <c r="A8206" s="62">
        <v>2012</v>
      </c>
      <c r="B8206" s="62" t="s">
        <v>6</v>
      </c>
      <c r="C8206" s="62" t="str">
        <f>VLOOKUP(B8206,lookup!A:C,3,FALSE)</f>
        <v>Non Metropolitan Fire Authorities</v>
      </c>
      <c r="D8206" s="62" t="str">
        <f>VLOOKUP(B8206,lookup!A:D,4,FALSE)</f>
        <v>E31000003</v>
      </c>
      <c r="E8206" s="62" t="s">
        <v>175</v>
      </c>
      <c r="F8206" s="62" t="s">
        <v>149</v>
      </c>
      <c r="G8206" s="63">
        <v>28</v>
      </c>
      <c r="H8206" s="145"/>
      <c r="I8206" s="144">
        <v>28</v>
      </c>
      <c r="J8206" s="146">
        <f t="shared" si="105"/>
        <v>0</v>
      </c>
    </row>
    <row r="8207" spans="1:10" x14ac:dyDescent="0.3">
      <c r="A8207" s="62">
        <v>2012</v>
      </c>
      <c r="B8207" s="62" t="s">
        <v>6</v>
      </c>
      <c r="C8207" s="62" t="str">
        <f>VLOOKUP(B8207,lookup!A:C,3,FALSE)</f>
        <v>Non Metropolitan Fire Authorities</v>
      </c>
      <c r="D8207" s="62" t="str">
        <f>VLOOKUP(B8207,lookup!A:D,4,FALSE)</f>
        <v>E31000003</v>
      </c>
      <c r="E8207" s="62" t="s">
        <v>177</v>
      </c>
      <c r="F8207" s="62" t="s">
        <v>149</v>
      </c>
      <c r="G8207" s="63">
        <v>0</v>
      </c>
      <c r="H8207" s="145"/>
      <c r="I8207" s="144">
        <v>0</v>
      </c>
      <c r="J8207" s="146">
        <f t="shared" si="105"/>
        <v>0</v>
      </c>
    </row>
    <row r="8208" spans="1:10" x14ac:dyDescent="0.3">
      <c r="A8208" s="62">
        <v>2012</v>
      </c>
      <c r="B8208" s="62" t="s">
        <v>6</v>
      </c>
      <c r="C8208" s="62" t="str">
        <f>VLOOKUP(B8208,lookup!A:C,3,FALSE)</f>
        <v>Non Metropolitan Fire Authorities</v>
      </c>
      <c r="D8208" s="62" t="str">
        <f>VLOOKUP(B8208,lookup!A:D,4,FALSE)</f>
        <v>E31000003</v>
      </c>
      <c r="E8208" s="62" t="s">
        <v>178</v>
      </c>
      <c r="F8208" s="62" t="s">
        <v>149</v>
      </c>
      <c r="G8208" s="63">
        <v>0</v>
      </c>
      <c r="H8208" s="145"/>
      <c r="I8208" s="144">
        <v>0</v>
      </c>
      <c r="J8208" s="146">
        <f t="shared" si="105"/>
        <v>0</v>
      </c>
    </row>
    <row r="8209" spans="1:10" x14ac:dyDescent="0.3">
      <c r="A8209" s="62">
        <v>2012</v>
      </c>
      <c r="B8209" s="62" t="s">
        <v>6</v>
      </c>
      <c r="C8209" s="62" t="str">
        <f>VLOOKUP(B8209,lookup!A:C,3,FALSE)</f>
        <v>Non Metropolitan Fire Authorities</v>
      </c>
      <c r="D8209" s="62" t="str">
        <f>VLOOKUP(B8209,lookup!A:D,4,FALSE)</f>
        <v>E31000003</v>
      </c>
      <c r="E8209" s="62" t="s">
        <v>179</v>
      </c>
      <c r="F8209" s="62" t="s">
        <v>149</v>
      </c>
      <c r="G8209" s="63">
        <v>0</v>
      </c>
      <c r="H8209" s="145"/>
      <c r="I8209" s="144">
        <v>0</v>
      </c>
      <c r="J8209" s="146">
        <f t="shared" si="105"/>
        <v>0</v>
      </c>
    </row>
    <row r="8210" spans="1:10" x14ac:dyDescent="0.3">
      <c r="A8210" s="62">
        <v>2012</v>
      </c>
      <c r="B8210" s="62" t="s">
        <v>6</v>
      </c>
      <c r="C8210" s="62" t="str">
        <f>VLOOKUP(B8210,lookup!A:C,3,FALSE)</f>
        <v>Non Metropolitan Fire Authorities</v>
      </c>
      <c r="D8210" s="62" t="str">
        <f>VLOOKUP(B8210,lookup!A:D,4,FALSE)</f>
        <v>E31000003</v>
      </c>
      <c r="E8210" s="32" t="s">
        <v>1087</v>
      </c>
      <c r="F8210" s="62" t="s">
        <v>149</v>
      </c>
      <c r="G8210" s="63">
        <v>0</v>
      </c>
      <c r="H8210" s="145"/>
      <c r="I8210" s="144">
        <v>0</v>
      </c>
      <c r="J8210" s="146">
        <f t="shared" si="105"/>
        <v>0</v>
      </c>
    </row>
    <row r="8211" spans="1:10" x14ac:dyDescent="0.3">
      <c r="A8211" s="62">
        <v>2012</v>
      </c>
      <c r="B8211" s="62" t="s">
        <v>6</v>
      </c>
      <c r="C8211" s="62" t="str">
        <f>VLOOKUP(B8211,lookup!A:C,3,FALSE)</f>
        <v>Non Metropolitan Fire Authorities</v>
      </c>
      <c r="D8211" s="62" t="str">
        <f>VLOOKUP(B8211,lookup!A:D,4,FALSE)</f>
        <v>E31000003</v>
      </c>
      <c r="E8211" s="62" t="s">
        <v>176</v>
      </c>
      <c r="F8211" s="62" t="s">
        <v>149</v>
      </c>
      <c r="G8211" s="63">
        <v>0</v>
      </c>
      <c r="H8211" s="145"/>
      <c r="I8211" s="144">
        <v>0</v>
      </c>
      <c r="J8211" s="146">
        <f t="shared" si="105"/>
        <v>0</v>
      </c>
    </row>
    <row r="8212" spans="1:10" x14ac:dyDescent="0.3">
      <c r="A8212" s="62">
        <v>2012</v>
      </c>
      <c r="B8212" s="62" t="s">
        <v>6</v>
      </c>
      <c r="C8212" s="62" t="str">
        <f>VLOOKUP(B8212,lookup!A:C,3,FALSE)</f>
        <v>Non Metropolitan Fire Authorities</v>
      </c>
      <c r="D8212" s="62" t="str">
        <f>VLOOKUP(B8212,lookup!A:D,4,FALSE)</f>
        <v>E31000003</v>
      </c>
      <c r="E8212" s="62" t="s">
        <v>175</v>
      </c>
      <c r="F8212" s="62" t="s">
        <v>150</v>
      </c>
      <c r="G8212" s="63">
        <v>130</v>
      </c>
      <c r="H8212" s="145"/>
      <c r="I8212" s="144">
        <v>130</v>
      </c>
      <c r="J8212" s="146">
        <f t="shared" si="105"/>
        <v>0</v>
      </c>
    </row>
    <row r="8213" spans="1:10" x14ac:dyDescent="0.3">
      <c r="A8213" s="62">
        <v>2012</v>
      </c>
      <c r="B8213" s="62" t="s">
        <v>6</v>
      </c>
      <c r="C8213" s="62" t="str">
        <f>VLOOKUP(B8213,lookup!A:C,3,FALSE)</f>
        <v>Non Metropolitan Fire Authorities</v>
      </c>
      <c r="D8213" s="62" t="str">
        <f>VLOOKUP(B8213,lookup!A:D,4,FALSE)</f>
        <v>E31000003</v>
      </c>
      <c r="E8213" s="62" t="s">
        <v>177</v>
      </c>
      <c r="F8213" s="62" t="s">
        <v>150</v>
      </c>
      <c r="G8213" s="63">
        <v>4</v>
      </c>
      <c r="H8213" s="145"/>
      <c r="I8213" s="144">
        <v>4</v>
      </c>
      <c r="J8213" s="146">
        <f t="shared" si="105"/>
        <v>0</v>
      </c>
    </row>
    <row r="8214" spans="1:10" x14ac:dyDescent="0.3">
      <c r="A8214" s="62">
        <v>2012</v>
      </c>
      <c r="B8214" s="62" t="s">
        <v>6</v>
      </c>
      <c r="C8214" s="62" t="str">
        <f>VLOOKUP(B8214,lookup!A:C,3,FALSE)</f>
        <v>Non Metropolitan Fire Authorities</v>
      </c>
      <c r="D8214" s="62" t="str">
        <f>VLOOKUP(B8214,lookup!A:D,4,FALSE)</f>
        <v>E31000003</v>
      </c>
      <c r="E8214" s="62" t="s">
        <v>178</v>
      </c>
      <c r="F8214" s="62" t="s">
        <v>150</v>
      </c>
      <c r="G8214" s="63">
        <v>3</v>
      </c>
      <c r="H8214" s="145"/>
      <c r="I8214" s="144">
        <v>3</v>
      </c>
      <c r="J8214" s="146">
        <f t="shared" si="105"/>
        <v>0</v>
      </c>
    </row>
    <row r="8215" spans="1:10" x14ac:dyDescent="0.3">
      <c r="A8215" s="62">
        <v>2012</v>
      </c>
      <c r="B8215" s="62" t="s">
        <v>6</v>
      </c>
      <c r="C8215" s="62" t="str">
        <f>VLOOKUP(B8215,lookup!A:C,3,FALSE)</f>
        <v>Non Metropolitan Fire Authorities</v>
      </c>
      <c r="D8215" s="62" t="str">
        <f>VLOOKUP(B8215,lookup!A:D,4,FALSE)</f>
        <v>E31000003</v>
      </c>
      <c r="E8215" s="62" t="s">
        <v>179</v>
      </c>
      <c r="F8215" s="62" t="s">
        <v>150</v>
      </c>
      <c r="G8215" s="63">
        <v>4</v>
      </c>
      <c r="H8215" s="145"/>
      <c r="I8215" s="144">
        <v>4</v>
      </c>
      <c r="J8215" s="146">
        <f t="shared" si="105"/>
        <v>0</v>
      </c>
    </row>
    <row r="8216" spans="1:10" x14ac:dyDescent="0.3">
      <c r="A8216" s="62">
        <v>2012</v>
      </c>
      <c r="B8216" s="62" t="s">
        <v>6</v>
      </c>
      <c r="C8216" s="62" t="str">
        <f>VLOOKUP(B8216,lookup!A:C,3,FALSE)</f>
        <v>Non Metropolitan Fire Authorities</v>
      </c>
      <c r="D8216" s="62" t="str">
        <f>VLOOKUP(B8216,lookup!A:D,4,FALSE)</f>
        <v>E31000003</v>
      </c>
      <c r="E8216" s="32" t="s">
        <v>1087</v>
      </c>
      <c r="F8216" s="62" t="s">
        <v>150</v>
      </c>
      <c r="G8216" s="63">
        <v>0</v>
      </c>
      <c r="H8216" s="145"/>
      <c r="I8216" s="144">
        <v>0</v>
      </c>
      <c r="J8216" s="146">
        <f t="shared" si="105"/>
        <v>0</v>
      </c>
    </row>
    <row r="8217" spans="1:10" x14ac:dyDescent="0.3">
      <c r="A8217" s="62">
        <v>2012</v>
      </c>
      <c r="B8217" s="62" t="s">
        <v>6</v>
      </c>
      <c r="C8217" s="62" t="str">
        <f>VLOOKUP(B8217,lookup!A:C,3,FALSE)</f>
        <v>Non Metropolitan Fire Authorities</v>
      </c>
      <c r="D8217" s="62" t="str">
        <f>VLOOKUP(B8217,lookup!A:D,4,FALSE)</f>
        <v>E31000003</v>
      </c>
      <c r="E8217" s="62" t="s">
        <v>176</v>
      </c>
      <c r="F8217" s="62" t="s">
        <v>150</v>
      </c>
      <c r="G8217" s="63">
        <v>0</v>
      </c>
      <c r="H8217" s="145"/>
      <c r="I8217" s="144">
        <v>0</v>
      </c>
      <c r="J8217" s="146">
        <f t="shared" si="105"/>
        <v>0</v>
      </c>
    </row>
    <row r="8218" spans="1:10" x14ac:dyDescent="0.3">
      <c r="A8218" s="62">
        <v>2012</v>
      </c>
      <c r="B8218" s="62" t="s">
        <v>9</v>
      </c>
      <c r="C8218" s="62" t="str">
        <f>VLOOKUP(B8218,lookup!A:C,3,FALSE)</f>
        <v>Non Metropolitan Fire Authorities</v>
      </c>
      <c r="D8218" s="62" t="str">
        <f>VLOOKUP(B8218,lookup!A:D,4,FALSE)</f>
        <v>E31000004</v>
      </c>
      <c r="E8218" s="62" t="s">
        <v>175</v>
      </c>
      <c r="F8218" s="62" t="s">
        <v>157</v>
      </c>
      <c r="G8218" s="63">
        <v>294</v>
      </c>
      <c r="H8218" s="145"/>
      <c r="I8218" s="144">
        <v>294</v>
      </c>
      <c r="J8218" s="146">
        <f t="shared" si="105"/>
        <v>0</v>
      </c>
    </row>
    <row r="8219" spans="1:10" x14ac:dyDescent="0.3">
      <c r="A8219" s="62">
        <v>2012</v>
      </c>
      <c r="B8219" s="62" t="s">
        <v>9</v>
      </c>
      <c r="C8219" s="62" t="str">
        <f>VLOOKUP(B8219,lookup!A:C,3,FALSE)</f>
        <v>Non Metropolitan Fire Authorities</v>
      </c>
      <c r="D8219" s="62" t="str">
        <f>VLOOKUP(B8219,lookup!A:D,4,FALSE)</f>
        <v>E31000004</v>
      </c>
      <c r="E8219" s="62" t="s">
        <v>177</v>
      </c>
      <c r="F8219" s="62" t="s">
        <v>157</v>
      </c>
      <c r="G8219" s="63">
        <v>10</v>
      </c>
      <c r="H8219" s="145"/>
      <c r="I8219" s="144">
        <v>10</v>
      </c>
      <c r="J8219" s="146">
        <f t="shared" si="105"/>
        <v>0</v>
      </c>
    </row>
    <row r="8220" spans="1:10" x14ac:dyDescent="0.3">
      <c r="A8220" s="62">
        <v>2012</v>
      </c>
      <c r="B8220" s="62" t="s">
        <v>9</v>
      </c>
      <c r="C8220" s="62" t="str">
        <f>VLOOKUP(B8220,lookup!A:C,3,FALSE)</f>
        <v>Non Metropolitan Fire Authorities</v>
      </c>
      <c r="D8220" s="62" t="str">
        <f>VLOOKUP(B8220,lookup!A:D,4,FALSE)</f>
        <v>E31000004</v>
      </c>
      <c r="E8220" s="62" t="s">
        <v>178</v>
      </c>
      <c r="F8220" s="62" t="s">
        <v>157</v>
      </c>
      <c r="G8220" s="63">
        <v>0</v>
      </c>
      <c r="H8220" s="145"/>
      <c r="I8220" s="144">
        <v>0</v>
      </c>
      <c r="J8220" s="146">
        <f t="shared" si="105"/>
        <v>0</v>
      </c>
    </row>
    <row r="8221" spans="1:10" x14ac:dyDescent="0.3">
      <c r="A8221" s="62">
        <v>2012</v>
      </c>
      <c r="B8221" s="62" t="s">
        <v>9</v>
      </c>
      <c r="C8221" s="62" t="str">
        <f>VLOOKUP(B8221,lookup!A:C,3,FALSE)</f>
        <v>Non Metropolitan Fire Authorities</v>
      </c>
      <c r="D8221" s="62" t="str">
        <f>VLOOKUP(B8221,lookup!A:D,4,FALSE)</f>
        <v>E31000004</v>
      </c>
      <c r="E8221" s="62" t="s">
        <v>179</v>
      </c>
      <c r="F8221" s="62" t="s">
        <v>157</v>
      </c>
      <c r="G8221" s="63">
        <v>3</v>
      </c>
      <c r="H8221" s="145"/>
      <c r="I8221" s="144">
        <v>3</v>
      </c>
      <c r="J8221" s="146">
        <f t="shared" si="105"/>
        <v>0</v>
      </c>
    </row>
    <row r="8222" spans="1:10" x14ac:dyDescent="0.3">
      <c r="A8222" s="62">
        <v>2012</v>
      </c>
      <c r="B8222" s="62" t="s">
        <v>9</v>
      </c>
      <c r="C8222" s="62" t="str">
        <f>VLOOKUP(B8222,lookup!A:C,3,FALSE)</f>
        <v>Non Metropolitan Fire Authorities</v>
      </c>
      <c r="D8222" s="62" t="str">
        <f>VLOOKUP(B8222,lookup!A:D,4,FALSE)</f>
        <v>E31000004</v>
      </c>
      <c r="E8222" s="32" t="s">
        <v>1087</v>
      </c>
      <c r="F8222" s="62" t="s">
        <v>157</v>
      </c>
      <c r="G8222" s="63">
        <v>0</v>
      </c>
      <c r="H8222" s="145"/>
      <c r="I8222" s="144">
        <v>0</v>
      </c>
      <c r="J8222" s="146">
        <f t="shared" si="105"/>
        <v>0</v>
      </c>
    </row>
    <row r="8223" spans="1:10" x14ac:dyDescent="0.3">
      <c r="A8223" s="62">
        <v>2012</v>
      </c>
      <c r="B8223" s="62" t="s">
        <v>9</v>
      </c>
      <c r="C8223" s="62" t="str">
        <f>VLOOKUP(B8223,lookup!A:C,3,FALSE)</f>
        <v>Non Metropolitan Fire Authorities</v>
      </c>
      <c r="D8223" s="62" t="str">
        <f>VLOOKUP(B8223,lookup!A:D,4,FALSE)</f>
        <v>E31000004</v>
      </c>
      <c r="E8223" s="62" t="s">
        <v>176</v>
      </c>
      <c r="F8223" s="62" t="s">
        <v>157</v>
      </c>
      <c r="G8223" s="63">
        <v>38</v>
      </c>
      <c r="H8223" s="145"/>
      <c r="I8223" s="144">
        <v>38</v>
      </c>
      <c r="J8223" s="146">
        <f t="shared" si="105"/>
        <v>0</v>
      </c>
    </row>
    <row r="8224" spans="1:10" x14ac:dyDescent="0.3">
      <c r="A8224" s="62">
        <v>2012</v>
      </c>
      <c r="B8224" s="62" t="s">
        <v>9</v>
      </c>
      <c r="C8224" s="62" t="str">
        <f>VLOOKUP(B8224,lookup!A:C,3,FALSE)</f>
        <v>Non Metropolitan Fire Authorities</v>
      </c>
      <c r="D8224" s="62" t="str">
        <f>VLOOKUP(B8224,lookup!A:D,4,FALSE)</f>
        <v>E31000004</v>
      </c>
      <c r="E8224" s="62" t="s">
        <v>175</v>
      </c>
      <c r="F8224" s="62" t="s">
        <v>158</v>
      </c>
      <c r="G8224" s="63">
        <v>187</v>
      </c>
      <c r="H8224" s="145"/>
      <c r="I8224" s="144">
        <v>187</v>
      </c>
      <c r="J8224" s="146">
        <f t="shared" si="105"/>
        <v>0</v>
      </c>
    </row>
    <row r="8225" spans="1:10" x14ac:dyDescent="0.3">
      <c r="A8225" s="62">
        <v>2012</v>
      </c>
      <c r="B8225" s="62" t="s">
        <v>9</v>
      </c>
      <c r="C8225" s="62" t="str">
        <f>VLOOKUP(B8225,lookup!A:C,3,FALSE)</f>
        <v>Non Metropolitan Fire Authorities</v>
      </c>
      <c r="D8225" s="62" t="str">
        <f>VLOOKUP(B8225,lookup!A:D,4,FALSE)</f>
        <v>E31000004</v>
      </c>
      <c r="E8225" s="62" t="s">
        <v>177</v>
      </c>
      <c r="F8225" s="62" t="s">
        <v>158</v>
      </c>
      <c r="G8225" s="63">
        <v>7</v>
      </c>
      <c r="H8225" s="145"/>
      <c r="I8225" s="144">
        <v>7</v>
      </c>
      <c r="J8225" s="146">
        <f t="shared" si="105"/>
        <v>0</v>
      </c>
    </row>
    <row r="8226" spans="1:10" x14ac:dyDescent="0.3">
      <c r="A8226" s="62">
        <v>2012</v>
      </c>
      <c r="B8226" s="62" t="s">
        <v>9</v>
      </c>
      <c r="C8226" s="62" t="str">
        <f>VLOOKUP(B8226,lookup!A:C,3,FALSE)</f>
        <v>Non Metropolitan Fire Authorities</v>
      </c>
      <c r="D8226" s="62" t="str">
        <f>VLOOKUP(B8226,lookup!A:D,4,FALSE)</f>
        <v>E31000004</v>
      </c>
      <c r="E8226" s="62" t="s">
        <v>178</v>
      </c>
      <c r="F8226" s="62" t="s">
        <v>158</v>
      </c>
      <c r="G8226" s="63">
        <v>1</v>
      </c>
      <c r="H8226" s="145"/>
      <c r="I8226" s="144">
        <v>1</v>
      </c>
      <c r="J8226" s="146">
        <f t="shared" si="105"/>
        <v>0</v>
      </c>
    </row>
    <row r="8227" spans="1:10" x14ac:dyDescent="0.3">
      <c r="A8227" s="62">
        <v>2012</v>
      </c>
      <c r="B8227" s="62" t="s">
        <v>9</v>
      </c>
      <c r="C8227" s="62" t="str">
        <f>VLOOKUP(B8227,lookup!A:C,3,FALSE)</f>
        <v>Non Metropolitan Fire Authorities</v>
      </c>
      <c r="D8227" s="62" t="str">
        <f>VLOOKUP(B8227,lookup!A:D,4,FALSE)</f>
        <v>E31000004</v>
      </c>
      <c r="E8227" s="62" t="s">
        <v>179</v>
      </c>
      <c r="F8227" s="62" t="s">
        <v>158</v>
      </c>
      <c r="G8227" s="63">
        <v>1</v>
      </c>
      <c r="H8227" s="145"/>
      <c r="I8227" s="144">
        <v>1</v>
      </c>
      <c r="J8227" s="146">
        <f t="shared" si="105"/>
        <v>0</v>
      </c>
    </row>
    <row r="8228" spans="1:10" x14ac:dyDescent="0.3">
      <c r="A8228" s="62">
        <v>2012</v>
      </c>
      <c r="B8228" s="62" t="s">
        <v>9</v>
      </c>
      <c r="C8228" s="62" t="str">
        <f>VLOOKUP(B8228,lookup!A:C,3,FALSE)</f>
        <v>Non Metropolitan Fire Authorities</v>
      </c>
      <c r="D8228" s="62" t="str">
        <f>VLOOKUP(B8228,lookup!A:D,4,FALSE)</f>
        <v>E31000004</v>
      </c>
      <c r="E8228" s="32" t="s">
        <v>1087</v>
      </c>
      <c r="F8228" s="62" t="s">
        <v>158</v>
      </c>
      <c r="G8228" s="63">
        <v>0</v>
      </c>
      <c r="H8228" s="145"/>
      <c r="I8228" s="144">
        <v>0</v>
      </c>
      <c r="J8228" s="146">
        <f t="shared" si="105"/>
        <v>0</v>
      </c>
    </row>
    <row r="8229" spans="1:10" x14ac:dyDescent="0.3">
      <c r="A8229" s="62">
        <v>2012</v>
      </c>
      <c r="B8229" s="62" t="s">
        <v>9</v>
      </c>
      <c r="C8229" s="62" t="str">
        <f>VLOOKUP(B8229,lookup!A:C,3,FALSE)</f>
        <v>Non Metropolitan Fire Authorities</v>
      </c>
      <c r="D8229" s="62" t="str">
        <f>VLOOKUP(B8229,lookup!A:D,4,FALSE)</f>
        <v>E31000004</v>
      </c>
      <c r="E8229" s="62" t="s">
        <v>176</v>
      </c>
      <c r="F8229" s="62" t="s">
        <v>158</v>
      </c>
      <c r="G8229" s="63">
        <v>25</v>
      </c>
      <c r="H8229" s="145"/>
      <c r="I8229" s="144">
        <v>25</v>
      </c>
      <c r="J8229" s="146">
        <f t="shared" si="105"/>
        <v>0</v>
      </c>
    </row>
    <row r="8230" spans="1:10" x14ac:dyDescent="0.3">
      <c r="A8230" s="62">
        <v>2012</v>
      </c>
      <c r="B8230" s="62" t="s">
        <v>9</v>
      </c>
      <c r="C8230" s="62" t="str">
        <f>VLOOKUP(B8230,lookup!A:C,3,FALSE)</f>
        <v>Non Metropolitan Fire Authorities</v>
      </c>
      <c r="D8230" s="62" t="str">
        <f>VLOOKUP(B8230,lookup!A:D,4,FALSE)</f>
        <v>E31000004</v>
      </c>
      <c r="E8230" s="62" t="s">
        <v>175</v>
      </c>
      <c r="F8230" s="62" t="s">
        <v>149</v>
      </c>
      <c r="G8230" s="63">
        <v>21</v>
      </c>
      <c r="H8230" s="145"/>
      <c r="I8230" s="144">
        <v>21</v>
      </c>
      <c r="J8230" s="146">
        <f t="shared" si="105"/>
        <v>0</v>
      </c>
    </row>
    <row r="8231" spans="1:10" x14ac:dyDescent="0.3">
      <c r="A8231" s="62">
        <v>2012</v>
      </c>
      <c r="B8231" s="62" t="s">
        <v>9</v>
      </c>
      <c r="C8231" s="62" t="str">
        <f>VLOOKUP(B8231,lookup!A:C,3,FALSE)</f>
        <v>Non Metropolitan Fire Authorities</v>
      </c>
      <c r="D8231" s="62" t="str">
        <f>VLOOKUP(B8231,lookup!A:D,4,FALSE)</f>
        <v>E31000004</v>
      </c>
      <c r="E8231" s="62" t="s">
        <v>177</v>
      </c>
      <c r="F8231" s="62" t="s">
        <v>149</v>
      </c>
      <c r="G8231" s="63">
        <v>2</v>
      </c>
      <c r="H8231" s="145"/>
      <c r="I8231" s="144">
        <v>2</v>
      </c>
      <c r="J8231" s="146">
        <f t="shared" si="105"/>
        <v>0</v>
      </c>
    </row>
    <row r="8232" spans="1:10" x14ac:dyDescent="0.3">
      <c r="A8232" s="62">
        <v>2012</v>
      </c>
      <c r="B8232" s="62" t="s">
        <v>9</v>
      </c>
      <c r="C8232" s="62" t="str">
        <f>VLOOKUP(B8232,lookup!A:C,3,FALSE)</f>
        <v>Non Metropolitan Fire Authorities</v>
      </c>
      <c r="D8232" s="62" t="str">
        <f>VLOOKUP(B8232,lookup!A:D,4,FALSE)</f>
        <v>E31000004</v>
      </c>
      <c r="E8232" s="62" t="s">
        <v>178</v>
      </c>
      <c r="F8232" s="62" t="s">
        <v>149</v>
      </c>
      <c r="G8232" s="63">
        <v>0</v>
      </c>
      <c r="H8232" s="145"/>
      <c r="I8232" s="144">
        <v>0</v>
      </c>
      <c r="J8232" s="146">
        <f t="shared" si="105"/>
        <v>0</v>
      </c>
    </row>
    <row r="8233" spans="1:10" x14ac:dyDescent="0.3">
      <c r="A8233" s="62">
        <v>2012</v>
      </c>
      <c r="B8233" s="62" t="s">
        <v>9</v>
      </c>
      <c r="C8233" s="62" t="str">
        <f>VLOOKUP(B8233,lookup!A:C,3,FALSE)</f>
        <v>Non Metropolitan Fire Authorities</v>
      </c>
      <c r="D8233" s="62" t="str">
        <f>VLOOKUP(B8233,lookup!A:D,4,FALSE)</f>
        <v>E31000004</v>
      </c>
      <c r="E8233" s="62" t="s">
        <v>179</v>
      </c>
      <c r="F8233" s="62" t="s">
        <v>149</v>
      </c>
      <c r="G8233" s="63">
        <v>0</v>
      </c>
      <c r="H8233" s="145"/>
      <c r="I8233" s="144">
        <v>0</v>
      </c>
      <c r="J8233" s="146">
        <f t="shared" si="105"/>
        <v>0</v>
      </c>
    </row>
    <row r="8234" spans="1:10" x14ac:dyDescent="0.3">
      <c r="A8234" s="62">
        <v>2012</v>
      </c>
      <c r="B8234" s="62" t="s">
        <v>9</v>
      </c>
      <c r="C8234" s="62" t="str">
        <f>VLOOKUP(B8234,lookup!A:C,3,FALSE)</f>
        <v>Non Metropolitan Fire Authorities</v>
      </c>
      <c r="D8234" s="62" t="str">
        <f>VLOOKUP(B8234,lookup!A:D,4,FALSE)</f>
        <v>E31000004</v>
      </c>
      <c r="E8234" s="32" t="s">
        <v>1087</v>
      </c>
      <c r="F8234" s="62" t="s">
        <v>149</v>
      </c>
      <c r="G8234" s="63">
        <v>0</v>
      </c>
      <c r="H8234" s="145"/>
      <c r="I8234" s="144">
        <v>0</v>
      </c>
      <c r="J8234" s="146">
        <f t="shared" si="105"/>
        <v>0</v>
      </c>
    </row>
    <row r="8235" spans="1:10" x14ac:dyDescent="0.3">
      <c r="A8235" s="62">
        <v>2012</v>
      </c>
      <c r="B8235" s="62" t="s">
        <v>9</v>
      </c>
      <c r="C8235" s="62" t="str">
        <f>VLOOKUP(B8235,lookup!A:C,3,FALSE)</f>
        <v>Non Metropolitan Fire Authorities</v>
      </c>
      <c r="D8235" s="62" t="str">
        <f>VLOOKUP(B8235,lookup!A:D,4,FALSE)</f>
        <v>E31000004</v>
      </c>
      <c r="E8235" s="62" t="s">
        <v>176</v>
      </c>
      <c r="F8235" s="62" t="s">
        <v>149</v>
      </c>
      <c r="G8235" s="63">
        <v>2</v>
      </c>
      <c r="H8235" s="145"/>
      <c r="I8235" s="144">
        <v>2</v>
      </c>
      <c r="J8235" s="146">
        <f t="shared" si="105"/>
        <v>0</v>
      </c>
    </row>
    <row r="8236" spans="1:10" x14ac:dyDescent="0.3">
      <c r="A8236" s="62">
        <v>2012</v>
      </c>
      <c r="B8236" s="62" t="s">
        <v>9</v>
      </c>
      <c r="C8236" s="62" t="str">
        <f>VLOOKUP(B8236,lookup!A:C,3,FALSE)</f>
        <v>Non Metropolitan Fire Authorities</v>
      </c>
      <c r="D8236" s="62" t="str">
        <f>VLOOKUP(B8236,lookup!A:D,4,FALSE)</f>
        <v>E31000004</v>
      </c>
      <c r="E8236" s="62" t="s">
        <v>175</v>
      </c>
      <c r="F8236" s="62" t="s">
        <v>150</v>
      </c>
      <c r="G8236" s="63">
        <v>110</v>
      </c>
      <c r="H8236" s="145"/>
      <c r="I8236" s="144">
        <v>110</v>
      </c>
      <c r="J8236" s="146">
        <f t="shared" si="105"/>
        <v>0</v>
      </c>
    </row>
    <row r="8237" spans="1:10" x14ac:dyDescent="0.3">
      <c r="A8237" s="62">
        <v>2012</v>
      </c>
      <c r="B8237" s="62" t="s">
        <v>9</v>
      </c>
      <c r="C8237" s="62" t="str">
        <f>VLOOKUP(B8237,lookup!A:C,3,FALSE)</f>
        <v>Non Metropolitan Fire Authorities</v>
      </c>
      <c r="D8237" s="62" t="str">
        <f>VLOOKUP(B8237,lookup!A:D,4,FALSE)</f>
        <v>E31000004</v>
      </c>
      <c r="E8237" s="62" t="s">
        <v>177</v>
      </c>
      <c r="F8237" s="62" t="s">
        <v>150</v>
      </c>
      <c r="G8237" s="63">
        <v>2</v>
      </c>
      <c r="H8237" s="145"/>
      <c r="I8237" s="144">
        <v>2</v>
      </c>
      <c r="J8237" s="146">
        <f t="shared" si="105"/>
        <v>0</v>
      </c>
    </row>
    <row r="8238" spans="1:10" x14ac:dyDescent="0.3">
      <c r="A8238" s="62">
        <v>2012</v>
      </c>
      <c r="B8238" s="62" t="s">
        <v>9</v>
      </c>
      <c r="C8238" s="62" t="str">
        <f>VLOOKUP(B8238,lookup!A:C,3,FALSE)</f>
        <v>Non Metropolitan Fire Authorities</v>
      </c>
      <c r="D8238" s="62" t="str">
        <f>VLOOKUP(B8238,lookup!A:D,4,FALSE)</f>
        <v>E31000004</v>
      </c>
      <c r="E8238" s="62" t="s">
        <v>178</v>
      </c>
      <c r="F8238" s="62" t="s">
        <v>150</v>
      </c>
      <c r="G8238" s="63">
        <v>0</v>
      </c>
      <c r="H8238" s="145"/>
      <c r="I8238" s="144">
        <v>0</v>
      </c>
      <c r="J8238" s="146">
        <f t="shared" si="105"/>
        <v>0</v>
      </c>
    </row>
    <row r="8239" spans="1:10" x14ac:dyDescent="0.3">
      <c r="A8239" s="62">
        <v>2012</v>
      </c>
      <c r="B8239" s="62" t="s">
        <v>9</v>
      </c>
      <c r="C8239" s="62" t="str">
        <f>VLOOKUP(B8239,lookup!A:C,3,FALSE)</f>
        <v>Non Metropolitan Fire Authorities</v>
      </c>
      <c r="D8239" s="62" t="str">
        <f>VLOOKUP(B8239,lookup!A:D,4,FALSE)</f>
        <v>E31000004</v>
      </c>
      <c r="E8239" s="62" t="s">
        <v>179</v>
      </c>
      <c r="F8239" s="62" t="s">
        <v>150</v>
      </c>
      <c r="G8239" s="63">
        <v>1</v>
      </c>
      <c r="H8239" s="145"/>
      <c r="I8239" s="144">
        <v>1</v>
      </c>
      <c r="J8239" s="146">
        <f t="shared" si="105"/>
        <v>0</v>
      </c>
    </row>
    <row r="8240" spans="1:10" x14ac:dyDescent="0.3">
      <c r="A8240" s="62">
        <v>2012</v>
      </c>
      <c r="B8240" s="62" t="s">
        <v>9</v>
      </c>
      <c r="C8240" s="62" t="str">
        <f>VLOOKUP(B8240,lookup!A:C,3,FALSE)</f>
        <v>Non Metropolitan Fire Authorities</v>
      </c>
      <c r="D8240" s="62" t="str">
        <f>VLOOKUP(B8240,lookup!A:D,4,FALSE)</f>
        <v>E31000004</v>
      </c>
      <c r="E8240" s="32" t="s">
        <v>1087</v>
      </c>
      <c r="F8240" s="62" t="s">
        <v>150</v>
      </c>
      <c r="G8240" s="63">
        <v>3</v>
      </c>
      <c r="H8240" s="145"/>
      <c r="I8240" s="144">
        <v>3</v>
      </c>
      <c r="J8240" s="146">
        <f t="shared" si="105"/>
        <v>0</v>
      </c>
    </row>
    <row r="8241" spans="1:10" x14ac:dyDescent="0.3">
      <c r="A8241" s="62">
        <v>2012</v>
      </c>
      <c r="B8241" s="62" t="s">
        <v>9</v>
      </c>
      <c r="C8241" s="62" t="str">
        <f>VLOOKUP(B8241,lookup!A:C,3,FALSE)</f>
        <v>Non Metropolitan Fire Authorities</v>
      </c>
      <c r="D8241" s="62" t="str">
        <f>VLOOKUP(B8241,lookup!A:D,4,FALSE)</f>
        <v>E31000004</v>
      </c>
      <c r="E8241" s="62" t="s">
        <v>176</v>
      </c>
      <c r="F8241" s="62" t="s">
        <v>150</v>
      </c>
      <c r="G8241" s="63">
        <v>13</v>
      </c>
      <c r="H8241" s="145"/>
      <c r="I8241" s="144">
        <v>13</v>
      </c>
      <c r="J8241" s="146">
        <f t="shared" si="105"/>
        <v>0</v>
      </c>
    </row>
    <row r="8242" spans="1:10" x14ac:dyDescent="0.3">
      <c r="A8242" s="62">
        <v>2012</v>
      </c>
      <c r="B8242" s="62" t="s">
        <v>12</v>
      </c>
      <c r="C8242" s="62" t="str">
        <f>VLOOKUP(B8242,lookup!A:C,3,FALSE)</f>
        <v>Non Metropolitan Fire Authorities</v>
      </c>
      <c r="D8242" s="62" t="str">
        <f>VLOOKUP(B8242,lookup!A:D,4,FALSE)</f>
        <v>E31000005</v>
      </c>
      <c r="E8242" s="62" t="s">
        <v>175</v>
      </c>
      <c r="F8242" s="62" t="s">
        <v>157</v>
      </c>
      <c r="G8242" s="63">
        <v>241</v>
      </c>
      <c r="H8242" s="145"/>
      <c r="I8242" s="144">
        <v>241</v>
      </c>
      <c r="J8242" s="146">
        <f t="shared" si="105"/>
        <v>0</v>
      </c>
    </row>
    <row r="8243" spans="1:10" x14ac:dyDescent="0.3">
      <c r="A8243" s="62">
        <v>2012</v>
      </c>
      <c r="B8243" s="62" t="s">
        <v>12</v>
      </c>
      <c r="C8243" s="62" t="str">
        <f>VLOOKUP(B8243,lookup!A:C,3,FALSE)</f>
        <v>Non Metropolitan Fire Authorities</v>
      </c>
      <c r="D8243" s="62" t="str">
        <f>VLOOKUP(B8243,lookup!A:D,4,FALSE)</f>
        <v>E31000005</v>
      </c>
      <c r="E8243" s="62" t="s">
        <v>177</v>
      </c>
      <c r="F8243" s="62" t="s">
        <v>157</v>
      </c>
      <c r="G8243" s="63">
        <v>6</v>
      </c>
      <c r="H8243" s="145"/>
      <c r="I8243" s="144">
        <v>6</v>
      </c>
      <c r="J8243" s="146">
        <f t="shared" si="105"/>
        <v>0</v>
      </c>
    </row>
    <row r="8244" spans="1:10" x14ac:dyDescent="0.3">
      <c r="A8244" s="62">
        <v>2012</v>
      </c>
      <c r="B8244" s="62" t="s">
        <v>12</v>
      </c>
      <c r="C8244" s="62" t="str">
        <f>VLOOKUP(B8244,lookup!A:C,3,FALSE)</f>
        <v>Non Metropolitan Fire Authorities</v>
      </c>
      <c r="D8244" s="62" t="str">
        <f>VLOOKUP(B8244,lookup!A:D,4,FALSE)</f>
        <v>E31000005</v>
      </c>
      <c r="E8244" s="62" t="s">
        <v>178</v>
      </c>
      <c r="F8244" s="62" t="s">
        <v>157</v>
      </c>
      <c r="G8244" s="63">
        <v>1</v>
      </c>
      <c r="H8244" s="145"/>
      <c r="I8244" s="144">
        <v>1</v>
      </c>
      <c r="J8244" s="146">
        <f t="shared" si="105"/>
        <v>0</v>
      </c>
    </row>
    <row r="8245" spans="1:10" x14ac:dyDescent="0.3">
      <c r="A8245" s="62">
        <v>2012</v>
      </c>
      <c r="B8245" s="62" t="s">
        <v>12</v>
      </c>
      <c r="C8245" s="62" t="str">
        <f>VLOOKUP(B8245,lookup!A:C,3,FALSE)</f>
        <v>Non Metropolitan Fire Authorities</v>
      </c>
      <c r="D8245" s="62" t="str">
        <f>VLOOKUP(B8245,lookup!A:D,4,FALSE)</f>
        <v>E31000005</v>
      </c>
      <c r="E8245" s="62" t="s">
        <v>179</v>
      </c>
      <c r="F8245" s="62" t="s">
        <v>157</v>
      </c>
      <c r="G8245" s="63">
        <v>0</v>
      </c>
      <c r="H8245" s="145"/>
      <c r="I8245" s="144">
        <v>0</v>
      </c>
      <c r="J8245" s="146">
        <f t="shared" si="105"/>
        <v>0</v>
      </c>
    </row>
    <row r="8246" spans="1:10" x14ac:dyDescent="0.3">
      <c r="A8246" s="62">
        <v>2012</v>
      </c>
      <c r="B8246" s="62" t="s">
        <v>12</v>
      </c>
      <c r="C8246" s="62" t="str">
        <f>VLOOKUP(B8246,lookup!A:C,3,FALSE)</f>
        <v>Non Metropolitan Fire Authorities</v>
      </c>
      <c r="D8246" s="62" t="str">
        <f>VLOOKUP(B8246,lookup!A:D,4,FALSE)</f>
        <v>E31000005</v>
      </c>
      <c r="E8246" s="32" t="s">
        <v>1087</v>
      </c>
      <c r="F8246" s="62" t="s">
        <v>157</v>
      </c>
      <c r="G8246" s="63">
        <v>0</v>
      </c>
      <c r="H8246" s="145"/>
      <c r="I8246" s="144">
        <v>0</v>
      </c>
      <c r="J8246" s="146">
        <f t="shared" si="105"/>
        <v>0</v>
      </c>
    </row>
    <row r="8247" spans="1:10" x14ac:dyDescent="0.3">
      <c r="A8247" s="62">
        <v>2012</v>
      </c>
      <c r="B8247" s="62" t="s">
        <v>12</v>
      </c>
      <c r="C8247" s="62" t="str">
        <f>VLOOKUP(B8247,lookup!A:C,3,FALSE)</f>
        <v>Non Metropolitan Fire Authorities</v>
      </c>
      <c r="D8247" s="62" t="str">
        <f>VLOOKUP(B8247,lookup!A:D,4,FALSE)</f>
        <v>E31000005</v>
      </c>
      <c r="E8247" s="62" t="s">
        <v>176</v>
      </c>
      <c r="F8247" s="62" t="s">
        <v>157</v>
      </c>
      <c r="G8247" s="63">
        <v>13</v>
      </c>
      <c r="H8247" s="145"/>
      <c r="I8247" s="144">
        <v>13</v>
      </c>
      <c r="J8247" s="146">
        <f t="shared" si="105"/>
        <v>0</v>
      </c>
    </row>
    <row r="8248" spans="1:10" x14ac:dyDescent="0.3">
      <c r="A8248" s="62">
        <v>2012</v>
      </c>
      <c r="B8248" s="62" t="s">
        <v>12</v>
      </c>
      <c r="C8248" s="62" t="str">
        <f>VLOOKUP(B8248,lookup!A:C,3,FALSE)</f>
        <v>Non Metropolitan Fire Authorities</v>
      </c>
      <c r="D8248" s="62" t="str">
        <f>VLOOKUP(B8248,lookup!A:D,4,FALSE)</f>
        <v>E31000005</v>
      </c>
      <c r="E8248" s="62" t="s">
        <v>175</v>
      </c>
      <c r="F8248" s="62" t="s">
        <v>158</v>
      </c>
      <c r="G8248" s="63">
        <v>298</v>
      </c>
      <c r="H8248" s="145"/>
      <c r="I8248" s="144">
        <v>298</v>
      </c>
      <c r="J8248" s="146">
        <f t="shared" si="105"/>
        <v>0</v>
      </c>
    </row>
    <row r="8249" spans="1:10" x14ac:dyDescent="0.3">
      <c r="A8249" s="62">
        <v>2012</v>
      </c>
      <c r="B8249" s="62" t="s">
        <v>12</v>
      </c>
      <c r="C8249" s="62" t="str">
        <f>VLOOKUP(B8249,lookup!A:C,3,FALSE)</f>
        <v>Non Metropolitan Fire Authorities</v>
      </c>
      <c r="D8249" s="62" t="str">
        <f>VLOOKUP(B8249,lookup!A:D,4,FALSE)</f>
        <v>E31000005</v>
      </c>
      <c r="E8249" s="62" t="s">
        <v>177</v>
      </c>
      <c r="F8249" s="62" t="s">
        <v>158</v>
      </c>
      <c r="G8249" s="63">
        <v>0</v>
      </c>
      <c r="H8249" s="145"/>
      <c r="I8249" s="144">
        <v>0</v>
      </c>
      <c r="J8249" s="146">
        <f t="shared" si="105"/>
        <v>0</v>
      </c>
    </row>
    <row r="8250" spans="1:10" x14ac:dyDescent="0.3">
      <c r="A8250" s="62">
        <v>2012</v>
      </c>
      <c r="B8250" s="62" t="s">
        <v>12</v>
      </c>
      <c r="C8250" s="62" t="str">
        <f>VLOOKUP(B8250,lookup!A:C,3,FALSE)</f>
        <v>Non Metropolitan Fire Authorities</v>
      </c>
      <c r="D8250" s="62" t="str">
        <f>VLOOKUP(B8250,lookup!A:D,4,FALSE)</f>
        <v>E31000005</v>
      </c>
      <c r="E8250" s="62" t="s">
        <v>178</v>
      </c>
      <c r="F8250" s="62" t="s">
        <v>158</v>
      </c>
      <c r="G8250" s="63">
        <v>2</v>
      </c>
      <c r="H8250" s="145"/>
      <c r="I8250" s="144">
        <v>2</v>
      </c>
      <c r="J8250" s="146">
        <f t="shared" si="105"/>
        <v>0</v>
      </c>
    </row>
    <row r="8251" spans="1:10" x14ac:dyDescent="0.3">
      <c r="A8251" s="62">
        <v>2012</v>
      </c>
      <c r="B8251" s="62" t="s">
        <v>12</v>
      </c>
      <c r="C8251" s="62" t="str">
        <f>VLOOKUP(B8251,lookup!A:C,3,FALSE)</f>
        <v>Non Metropolitan Fire Authorities</v>
      </c>
      <c r="D8251" s="62" t="str">
        <f>VLOOKUP(B8251,lookup!A:D,4,FALSE)</f>
        <v>E31000005</v>
      </c>
      <c r="E8251" s="62" t="s">
        <v>179</v>
      </c>
      <c r="F8251" s="62" t="s">
        <v>158</v>
      </c>
      <c r="G8251" s="63">
        <v>0</v>
      </c>
      <c r="H8251" s="145"/>
      <c r="I8251" s="144">
        <v>0</v>
      </c>
      <c r="J8251" s="146">
        <f t="shared" si="105"/>
        <v>0</v>
      </c>
    </row>
    <row r="8252" spans="1:10" x14ac:dyDescent="0.3">
      <c r="A8252" s="62">
        <v>2012</v>
      </c>
      <c r="B8252" s="62" t="s">
        <v>12</v>
      </c>
      <c r="C8252" s="62" t="str">
        <f>VLOOKUP(B8252,lookup!A:C,3,FALSE)</f>
        <v>Non Metropolitan Fire Authorities</v>
      </c>
      <c r="D8252" s="62" t="str">
        <f>VLOOKUP(B8252,lookup!A:D,4,FALSE)</f>
        <v>E31000005</v>
      </c>
      <c r="E8252" s="32" t="s">
        <v>1087</v>
      </c>
      <c r="F8252" s="62" t="s">
        <v>158</v>
      </c>
      <c r="G8252" s="63">
        <v>0</v>
      </c>
      <c r="H8252" s="145"/>
      <c r="I8252" s="144">
        <v>0</v>
      </c>
      <c r="J8252" s="146">
        <f t="shared" si="105"/>
        <v>0</v>
      </c>
    </row>
    <row r="8253" spans="1:10" x14ac:dyDescent="0.3">
      <c r="A8253" s="62">
        <v>2012</v>
      </c>
      <c r="B8253" s="62" t="s">
        <v>12</v>
      </c>
      <c r="C8253" s="62" t="str">
        <f>VLOOKUP(B8253,lookup!A:C,3,FALSE)</f>
        <v>Non Metropolitan Fire Authorities</v>
      </c>
      <c r="D8253" s="62" t="str">
        <f>VLOOKUP(B8253,lookup!A:D,4,FALSE)</f>
        <v>E31000005</v>
      </c>
      <c r="E8253" s="62" t="s">
        <v>176</v>
      </c>
      <c r="F8253" s="62" t="s">
        <v>158</v>
      </c>
      <c r="G8253" s="63">
        <v>33</v>
      </c>
      <c r="H8253" s="145"/>
      <c r="I8253" s="144">
        <v>33</v>
      </c>
      <c r="J8253" s="146">
        <f t="shared" si="105"/>
        <v>0</v>
      </c>
    </row>
    <row r="8254" spans="1:10" x14ac:dyDescent="0.3">
      <c r="A8254" s="62">
        <v>2012</v>
      </c>
      <c r="B8254" s="62" t="s">
        <v>12</v>
      </c>
      <c r="C8254" s="62" t="str">
        <f>VLOOKUP(B8254,lookup!A:C,3,FALSE)</f>
        <v>Non Metropolitan Fire Authorities</v>
      </c>
      <c r="D8254" s="62" t="str">
        <f>VLOOKUP(B8254,lookup!A:D,4,FALSE)</f>
        <v>E31000005</v>
      </c>
      <c r="E8254" s="62" t="s">
        <v>175</v>
      </c>
      <c r="F8254" s="62" t="s">
        <v>149</v>
      </c>
      <c r="G8254" s="63">
        <v>33</v>
      </c>
      <c r="H8254" s="145"/>
      <c r="I8254" s="144">
        <v>33</v>
      </c>
      <c r="J8254" s="146">
        <f t="shared" si="105"/>
        <v>0</v>
      </c>
    </row>
    <row r="8255" spans="1:10" x14ac:dyDescent="0.3">
      <c r="A8255" s="62">
        <v>2012</v>
      </c>
      <c r="B8255" s="62" t="s">
        <v>12</v>
      </c>
      <c r="C8255" s="62" t="str">
        <f>VLOOKUP(B8255,lookup!A:C,3,FALSE)</f>
        <v>Non Metropolitan Fire Authorities</v>
      </c>
      <c r="D8255" s="62" t="str">
        <f>VLOOKUP(B8255,lookup!A:D,4,FALSE)</f>
        <v>E31000005</v>
      </c>
      <c r="E8255" s="62" t="s">
        <v>177</v>
      </c>
      <c r="F8255" s="62" t="s">
        <v>149</v>
      </c>
      <c r="G8255" s="63">
        <v>0</v>
      </c>
      <c r="H8255" s="145"/>
      <c r="I8255" s="144">
        <v>0</v>
      </c>
      <c r="J8255" s="146">
        <f t="shared" si="105"/>
        <v>0</v>
      </c>
    </row>
    <row r="8256" spans="1:10" x14ac:dyDescent="0.3">
      <c r="A8256" s="62">
        <v>2012</v>
      </c>
      <c r="B8256" s="62" t="s">
        <v>12</v>
      </c>
      <c r="C8256" s="62" t="str">
        <f>VLOOKUP(B8256,lookup!A:C,3,FALSE)</f>
        <v>Non Metropolitan Fire Authorities</v>
      </c>
      <c r="D8256" s="62" t="str">
        <f>VLOOKUP(B8256,lookup!A:D,4,FALSE)</f>
        <v>E31000005</v>
      </c>
      <c r="E8256" s="62" t="s">
        <v>178</v>
      </c>
      <c r="F8256" s="62" t="s">
        <v>149</v>
      </c>
      <c r="G8256" s="63">
        <v>0</v>
      </c>
      <c r="H8256" s="145"/>
      <c r="I8256" s="144">
        <v>0</v>
      </c>
      <c r="J8256" s="146">
        <f t="shared" si="105"/>
        <v>0</v>
      </c>
    </row>
    <row r="8257" spans="1:10" x14ac:dyDescent="0.3">
      <c r="A8257" s="62">
        <v>2012</v>
      </c>
      <c r="B8257" s="62" t="s">
        <v>12</v>
      </c>
      <c r="C8257" s="62" t="str">
        <f>VLOOKUP(B8257,lookup!A:C,3,FALSE)</f>
        <v>Non Metropolitan Fire Authorities</v>
      </c>
      <c r="D8257" s="62" t="str">
        <f>VLOOKUP(B8257,lookup!A:D,4,FALSE)</f>
        <v>E31000005</v>
      </c>
      <c r="E8257" s="62" t="s">
        <v>179</v>
      </c>
      <c r="F8257" s="62" t="s">
        <v>149</v>
      </c>
      <c r="G8257" s="63">
        <v>0</v>
      </c>
      <c r="H8257" s="145"/>
      <c r="I8257" s="144">
        <v>0</v>
      </c>
      <c r="J8257" s="146">
        <f t="shared" si="105"/>
        <v>0</v>
      </c>
    </row>
    <row r="8258" spans="1:10" x14ac:dyDescent="0.3">
      <c r="A8258" s="62">
        <v>2012</v>
      </c>
      <c r="B8258" s="62" t="s">
        <v>12</v>
      </c>
      <c r="C8258" s="62" t="str">
        <f>VLOOKUP(B8258,lookup!A:C,3,FALSE)</f>
        <v>Non Metropolitan Fire Authorities</v>
      </c>
      <c r="D8258" s="62" t="str">
        <f>VLOOKUP(B8258,lookup!A:D,4,FALSE)</f>
        <v>E31000005</v>
      </c>
      <c r="E8258" s="32" t="s">
        <v>1087</v>
      </c>
      <c r="F8258" s="62" t="s">
        <v>149</v>
      </c>
      <c r="G8258" s="63">
        <v>0</v>
      </c>
      <c r="H8258" s="145"/>
      <c r="I8258" s="144">
        <v>0</v>
      </c>
      <c r="J8258" s="146">
        <f t="shared" si="105"/>
        <v>0</v>
      </c>
    </row>
    <row r="8259" spans="1:10" x14ac:dyDescent="0.3">
      <c r="A8259" s="62">
        <v>2012</v>
      </c>
      <c r="B8259" s="62" t="s">
        <v>12</v>
      </c>
      <c r="C8259" s="62" t="str">
        <f>VLOOKUP(B8259,lookup!A:C,3,FALSE)</f>
        <v>Non Metropolitan Fire Authorities</v>
      </c>
      <c r="D8259" s="62" t="str">
        <f>VLOOKUP(B8259,lookup!A:D,4,FALSE)</f>
        <v>E31000005</v>
      </c>
      <c r="E8259" s="62" t="s">
        <v>176</v>
      </c>
      <c r="F8259" s="62" t="s">
        <v>149</v>
      </c>
      <c r="G8259" s="63">
        <v>5</v>
      </c>
      <c r="H8259" s="145"/>
      <c r="I8259" s="144">
        <v>5</v>
      </c>
      <c r="J8259" s="146">
        <f t="shared" ref="J8259:J8322" si="106">G8259-I8259</f>
        <v>0</v>
      </c>
    </row>
    <row r="8260" spans="1:10" x14ac:dyDescent="0.3">
      <c r="A8260" s="62">
        <v>2012</v>
      </c>
      <c r="B8260" s="62" t="s">
        <v>12</v>
      </c>
      <c r="C8260" s="62" t="str">
        <f>VLOOKUP(B8260,lookup!A:C,3,FALSE)</f>
        <v>Non Metropolitan Fire Authorities</v>
      </c>
      <c r="D8260" s="62" t="str">
        <f>VLOOKUP(B8260,lookup!A:D,4,FALSE)</f>
        <v>E31000005</v>
      </c>
      <c r="E8260" s="62" t="s">
        <v>175</v>
      </c>
      <c r="F8260" s="62" t="s">
        <v>150</v>
      </c>
      <c r="G8260" s="63">
        <v>108</v>
      </c>
      <c r="H8260" s="145"/>
      <c r="I8260" s="144">
        <v>108</v>
      </c>
      <c r="J8260" s="146">
        <f t="shared" si="106"/>
        <v>0</v>
      </c>
    </row>
    <row r="8261" spans="1:10" x14ac:dyDescent="0.3">
      <c r="A8261" s="62">
        <v>2012</v>
      </c>
      <c r="B8261" s="62" t="s">
        <v>12</v>
      </c>
      <c r="C8261" s="62" t="str">
        <f>VLOOKUP(B8261,lookup!A:C,3,FALSE)</f>
        <v>Non Metropolitan Fire Authorities</v>
      </c>
      <c r="D8261" s="62" t="str">
        <f>VLOOKUP(B8261,lookup!A:D,4,FALSE)</f>
        <v>E31000005</v>
      </c>
      <c r="E8261" s="62" t="s">
        <v>177</v>
      </c>
      <c r="F8261" s="62" t="s">
        <v>150</v>
      </c>
      <c r="G8261" s="63">
        <v>1</v>
      </c>
      <c r="H8261" s="145"/>
      <c r="I8261" s="144">
        <v>1</v>
      </c>
      <c r="J8261" s="146">
        <f t="shared" si="106"/>
        <v>0</v>
      </c>
    </row>
    <row r="8262" spans="1:10" x14ac:dyDescent="0.3">
      <c r="A8262" s="62">
        <v>2012</v>
      </c>
      <c r="B8262" s="62" t="s">
        <v>12</v>
      </c>
      <c r="C8262" s="62" t="str">
        <f>VLOOKUP(B8262,lookup!A:C,3,FALSE)</f>
        <v>Non Metropolitan Fire Authorities</v>
      </c>
      <c r="D8262" s="62" t="str">
        <f>VLOOKUP(B8262,lookup!A:D,4,FALSE)</f>
        <v>E31000005</v>
      </c>
      <c r="E8262" s="62" t="s">
        <v>178</v>
      </c>
      <c r="F8262" s="62" t="s">
        <v>150</v>
      </c>
      <c r="G8262" s="63">
        <v>4</v>
      </c>
      <c r="H8262" s="145"/>
      <c r="I8262" s="144">
        <v>4</v>
      </c>
      <c r="J8262" s="146">
        <f t="shared" si="106"/>
        <v>0</v>
      </c>
    </row>
    <row r="8263" spans="1:10" x14ac:dyDescent="0.3">
      <c r="A8263" s="62">
        <v>2012</v>
      </c>
      <c r="B8263" s="62" t="s">
        <v>12</v>
      </c>
      <c r="C8263" s="62" t="str">
        <f>VLOOKUP(B8263,lookup!A:C,3,FALSE)</f>
        <v>Non Metropolitan Fire Authorities</v>
      </c>
      <c r="D8263" s="62" t="str">
        <f>VLOOKUP(B8263,lookup!A:D,4,FALSE)</f>
        <v>E31000005</v>
      </c>
      <c r="E8263" s="62" t="s">
        <v>179</v>
      </c>
      <c r="F8263" s="62" t="s">
        <v>150</v>
      </c>
      <c r="G8263" s="63">
        <v>0</v>
      </c>
      <c r="H8263" s="145"/>
      <c r="I8263" s="144">
        <v>0</v>
      </c>
      <c r="J8263" s="146">
        <f t="shared" si="106"/>
        <v>0</v>
      </c>
    </row>
    <row r="8264" spans="1:10" x14ac:dyDescent="0.3">
      <c r="A8264" s="62">
        <v>2012</v>
      </c>
      <c r="B8264" s="62" t="s">
        <v>12</v>
      </c>
      <c r="C8264" s="62" t="str">
        <f>VLOOKUP(B8264,lookup!A:C,3,FALSE)</f>
        <v>Non Metropolitan Fire Authorities</v>
      </c>
      <c r="D8264" s="62" t="str">
        <f>VLOOKUP(B8264,lookup!A:D,4,FALSE)</f>
        <v>E31000005</v>
      </c>
      <c r="E8264" s="32" t="s">
        <v>1087</v>
      </c>
      <c r="F8264" s="62" t="s">
        <v>150</v>
      </c>
      <c r="G8264" s="63">
        <v>0</v>
      </c>
      <c r="H8264" s="145"/>
      <c r="I8264" s="144">
        <v>0</v>
      </c>
      <c r="J8264" s="146">
        <f t="shared" si="106"/>
        <v>0</v>
      </c>
    </row>
    <row r="8265" spans="1:10" x14ac:dyDescent="0.3">
      <c r="A8265" s="62">
        <v>2012</v>
      </c>
      <c r="B8265" s="62" t="s">
        <v>12</v>
      </c>
      <c r="C8265" s="62" t="str">
        <f>VLOOKUP(B8265,lookup!A:C,3,FALSE)</f>
        <v>Non Metropolitan Fire Authorities</v>
      </c>
      <c r="D8265" s="62" t="str">
        <f>VLOOKUP(B8265,lookup!A:D,4,FALSE)</f>
        <v>E31000005</v>
      </c>
      <c r="E8265" s="62" t="s">
        <v>176</v>
      </c>
      <c r="F8265" s="62" t="s">
        <v>150</v>
      </c>
      <c r="G8265" s="63">
        <v>23</v>
      </c>
      <c r="H8265" s="145"/>
      <c r="I8265" s="144">
        <v>23</v>
      </c>
      <c r="J8265" s="146">
        <f t="shared" si="106"/>
        <v>0</v>
      </c>
    </row>
    <row r="8266" spans="1:10" x14ac:dyDescent="0.3">
      <c r="A8266" s="62">
        <v>2012</v>
      </c>
      <c r="B8266" s="62" t="s">
        <v>15</v>
      </c>
      <c r="C8266" s="62" t="str">
        <f>VLOOKUP(B8266,lookup!A:C,3,FALSE)</f>
        <v>Non Metropolitan Fire Authorities</v>
      </c>
      <c r="D8266" s="62" t="str">
        <f>VLOOKUP(B8266,lookup!A:D,4,FALSE)</f>
        <v>E31000006</v>
      </c>
      <c r="E8266" s="62" t="s">
        <v>175</v>
      </c>
      <c r="F8266" s="62" t="s">
        <v>157</v>
      </c>
      <c r="G8266" s="63">
        <v>482</v>
      </c>
      <c r="H8266" s="145"/>
      <c r="I8266" s="144">
        <v>482</v>
      </c>
      <c r="J8266" s="146">
        <f t="shared" si="106"/>
        <v>0</v>
      </c>
    </row>
    <row r="8267" spans="1:10" x14ac:dyDescent="0.3">
      <c r="A8267" s="62">
        <v>2012</v>
      </c>
      <c r="B8267" s="62" t="s">
        <v>15</v>
      </c>
      <c r="C8267" s="62" t="str">
        <f>VLOOKUP(B8267,lookup!A:C,3,FALSE)</f>
        <v>Non Metropolitan Fire Authorities</v>
      </c>
      <c r="D8267" s="62" t="str">
        <f>VLOOKUP(B8267,lookup!A:D,4,FALSE)</f>
        <v>E31000006</v>
      </c>
      <c r="E8267" s="62" t="s">
        <v>177</v>
      </c>
      <c r="F8267" s="62" t="s">
        <v>157</v>
      </c>
      <c r="G8267" s="63">
        <v>5</v>
      </c>
      <c r="H8267" s="145"/>
      <c r="I8267" s="144">
        <v>5</v>
      </c>
      <c r="J8267" s="146">
        <f t="shared" si="106"/>
        <v>0</v>
      </c>
    </row>
    <row r="8268" spans="1:10" x14ac:dyDescent="0.3">
      <c r="A8268" s="62">
        <v>2012</v>
      </c>
      <c r="B8268" s="62" t="s">
        <v>15</v>
      </c>
      <c r="C8268" s="62" t="str">
        <f>VLOOKUP(B8268,lookup!A:C,3,FALSE)</f>
        <v>Non Metropolitan Fire Authorities</v>
      </c>
      <c r="D8268" s="62" t="str">
        <f>VLOOKUP(B8268,lookup!A:D,4,FALSE)</f>
        <v>E31000006</v>
      </c>
      <c r="E8268" s="62" t="s">
        <v>178</v>
      </c>
      <c r="F8268" s="62" t="s">
        <v>157</v>
      </c>
      <c r="G8268" s="63">
        <v>1</v>
      </c>
      <c r="H8268" s="145"/>
      <c r="I8268" s="144">
        <v>1</v>
      </c>
      <c r="J8268" s="146">
        <f t="shared" si="106"/>
        <v>0</v>
      </c>
    </row>
    <row r="8269" spans="1:10" x14ac:dyDescent="0.3">
      <c r="A8269" s="62">
        <v>2012</v>
      </c>
      <c r="B8269" s="62" t="s">
        <v>15</v>
      </c>
      <c r="C8269" s="62" t="str">
        <f>VLOOKUP(B8269,lookup!A:C,3,FALSE)</f>
        <v>Non Metropolitan Fire Authorities</v>
      </c>
      <c r="D8269" s="62" t="str">
        <f>VLOOKUP(B8269,lookup!A:D,4,FALSE)</f>
        <v>E31000006</v>
      </c>
      <c r="E8269" s="62" t="s">
        <v>179</v>
      </c>
      <c r="F8269" s="62" t="s">
        <v>157</v>
      </c>
      <c r="G8269" s="63">
        <v>1</v>
      </c>
      <c r="H8269" s="145"/>
      <c r="I8269" s="144">
        <v>1</v>
      </c>
      <c r="J8269" s="146">
        <f t="shared" si="106"/>
        <v>0</v>
      </c>
    </row>
    <row r="8270" spans="1:10" x14ac:dyDescent="0.3">
      <c r="A8270" s="62">
        <v>2012</v>
      </c>
      <c r="B8270" s="62" t="s">
        <v>15</v>
      </c>
      <c r="C8270" s="62" t="str">
        <f>VLOOKUP(B8270,lookup!A:C,3,FALSE)</f>
        <v>Non Metropolitan Fire Authorities</v>
      </c>
      <c r="D8270" s="62" t="str">
        <f>VLOOKUP(B8270,lookup!A:D,4,FALSE)</f>
        <v>E31000006</v>
      </c>
      <c r="E8270" s="32" t="s">
        <v>1087</v>
      </c>
      <c r="F8270" s="62" t="s">
        <v>157</v>
      </c>
      <c r="G8270" s="63">
        <v>1</v>
      </c>
      <c r="H8270" s="145"/>
      <c r="I8270" s="144">
        <v>1</v>
      </c>
      <c r="J8270" s="146">
        <f t="shared" si="106"/>
        <v>0</v>
      </c>
    </row>
    <row r="8271" spans="1:10" x14ac:dyDescent="0.3">
      <c r="A8271" s="62">
        <v>2012</v>
      </c>
      <c r="B8271" s="62" t="s">
        <v>15</v>
      </c>
      <c r="C8271" s="62" t="str">
        <f>VLOOKUP(B8271,lookup!A:C,3,FALSE)</f>
        <v>Non Metropolitan Fire Authorities</v>
      </c>
      <c r="D8271" s="62" t="str">
        <f>VLOOKUP(B8271,lookup!A:D,4,FALSE)</f>
        <v>E31000006</v>
      </c>
      <c r="E8271" s="62" t="s">
        <v>176</v>
      </c>
      <c r="F8271" s="62" t="s">
        <v>157</v>
      </c>
      <c r="G8271" s="63">
        <v>7</v>
      </c>
      <c r="H8271" s="145"/>
      <c r="I8271" s="144">
        <v>7</v>
      </c>
      <c r="J8271" s="146">
        <f t="shared" si="106"/>
        <v>0</v>
      </c>
    </row>
    <row r="8272" spans="1:10" x14ac:dyDescent="0.3">
      <c r="A8272" s="62">
        <v>2012</v>
      </c>
      <c r="B8272" s="62" t="s">
        <v>15</v>
      </c>
      <c r="C8272" s="62" t="str">
        <f>VLOOKUP(B8272,lookup!A:C,3,FALSE)</f>
        <v>Non Metropolitan Fire Authorities</v>
      </c>
      <c r="D8272" s="62" t="str">
        <f>VLOOKUP(B8272,lookup!A:D,4,FALSE)</f>
        <v>E31000006</v>
      </c>
      <c r="E8272" s="62" t="s">
        <v>175</v>
      </c>
      <c r="F8272" s="62" t="s">
        <v>158</v>
      </c>
      <c r="G8272" s="63">
        <v>215</v>
      </c>
      <c r="H8272" s="145"/>
      <c r="I8272" s="144">
        <v>215</v>
      </c>
      <c r="J8272" s="146">
        <f t="shared" si="106"/>
        <v>0</v>
      </c>
    </row>
    <row r="8273" spans="1:10" x14ac:dyDescent="0.3">
      <c r="A8273" s="62">
        <v>2012</v>
      </c>
      <c r="B8273" s="62" t="s">
        <v>15</v>
      </c>
      <c r="C8273" s="62" t="str">
        <f>VLOOKUP(B8273,lookup!A:C,3,FALSE)</f>
        <v>Non Metropolitan Fire Authorities</v>
      </c>
      <c r="D8273" s="62" t="str">
        <f>VLOOKUP(B8273,lookup!A:D,4,FALSE)</f>
        <v>E31000006</v>
      </c>
      <c r="E8273" s="62" t="s">
        <v>177</v>
      </c>
      <c r="F8273" s="62" t="s">
        <v>158</v>
      </c>
      <c r="G8273" s="63">
        <v>1</v>
      </c>
      <c r="H8273" s="145"/>
      <c r="I8273" s="144">
        <v>1</v>
      </c>
      <c r="J8273" s="146">
        <f t="shared" si="106"/>
        <v>0</v>
      </c>
    </row>
    <row r="8274" spans="1:10" x14ac:dyDescent="0.3">
      <c r="A8274" s="62">
        <v>2012</v>
      </c>
      <c r="B8274" s="62" t="s">
        <v>15</v>
      </c>
      <c r="C8274" s="62" t="str">
        <f>VLOOKUP(B8274,lookup!A:C,3,FALSE)</f>
        <v>Non Metropolitan Fire Authorities</v>
      </c>
      <c r="D8274" s="62" t="str">
        <f>VLOOKUP(B8274,lookup!A:D,4,FALSE)</f>
        <v>E31000006</v>
      </c>
      <c r="E8274" s="62" t="s">
        <v>178</v>
      </c>
      <c r="F8274" s="62" t="s">
        <v>158</v>
      </c>
      <c r="G8274" s="63">
        <v>0</v>
      </c>
      <c r="H8274" s="145"/>
      <c r="I8274" s="144">
        <v>0</v>
      </c>
      <c r="J8274" s="146">
        <f t="shared" si="106"/>
        <v>0</v>
      </c>
    </row>
    <row r="8275" spans="1:10" x14ac:dyDescent="0.3">
      <c r="A8275" s="62">
        <v>2012</v>
      </c>
      <c r="B8275" s="62" t="s">
        <v>15</v>
      </c>
      <c r="C8275" s="62" t="str">
        <f>VLOOKUP(B8275,lookup!A:C,3,FALSE)</f>
        <v>Non Metropolitan Fire Authorities</v>
      </c>
      <c r="D8275" s="62" t="str">
        <f>VLOOKUP(B8275,lookup!A:D,4,FALSE)</f>
        <v>E31000006</v>
      </c>
      <c r="E8275" s="62" t="s">
        <v>179</v>
      </c>
      <c r="F8275" s="62" t="s">
        <v>158</v>
      </c>
      <c r="G8275" s="63">
        <v>1</v>
      </c>
      <c r="H8275" s="145"/>
      <c r="I8275" s="144">
        <v>1</v>
      </c>
      <c r="J8275" s="146">
        <f t="shared" si="106"/>
        <v>0</v>
      </c>
    </row>
    <row r="8276" spans="1:10" x14ac:dyDescent="0.3">
      <c r="A8276" s="62">
        <v>2012</v>
      </c>
      <c r="B8276" s="62" t="s">
        <v>15</v>
      </c>
      <c r="C8276" s="62" t="str">
        <f>VLOOKUP(B8276,lookup!A:C,3,FALSE)</f>
        <v>Non Metropolitan Fire Authorities</v>
      </c>
      <c r="D8276" s="62" t="str">
        <f>VLOOKUP(B8276,lookup!A:D,4,FALSE)</f>
        <v>E31000006</v>
      </c>
      <c r="E8276" s="32" t="s">
        <v>1087</v>
      </c>
      <c r="F8276" s="62" t="s">
        <v>158</v>
      </c>
      <c r="G8276" s="63">
        <v>1</v>
      </c>
      <c r="H8276" s="145"/>
      <c r="I8276" s="144">
        <v>1</v>
      </c>
      <c r="J8276" s="146">
        <f t="shared" si="106"/>
        <v>0</v>
      </c>
    </row>
    <row r="8277" spans="1:10" x14ac:dyDescent="0.3">
      <c r="A8277" s="62">
        <v>2012</v>
      </c>
      <c r="B8277" s="62" t="s">
        <v>15</v>
      </c>
      <c r="C8277" s="62" t="str">
        <f>VLOOKUP(B8277,lookup!A:C,3,FALSE)</f>
        <v>Non Metropolitan Fire Authorities</v>
      </c>
      <c r="D8277" s="62" t="str">
        <f>VLOOKUP(B8277,lookup!A:D,4,FALSE)</f>
        <v>E31000006</v>
      </c>
      <c r="E8277" s="62" t="s">
        <v>176</v>
      </c>
      <c r="F8277" s="62" t="s">
        <v>158</v>
      </c>
      <c r="G8277" s="63">
        <v>4</v>
      </c>
      <c r="H8277" s="145"/>
      <c r="I8277" s="144">
        <v>4</v>
      </c>
      <c r="J8277" s="146">
        <f t="shared" si="106"/>
        <v>0</v>
      </c>
    </row>
    <row r="8278" spans="1:10" x14ac:dyDescent="0.3">
      <c r="A8278" s="62">
        <v>2012</v>
      </c>
      <c r="B8278" s="62" t="s">
        <v>15</v>
      </c>
      <c r="C8278" s="62" t="str">
        <f>VLOOKUP(B8278,lookup!A:C,3,FALSE)</f>
        <v>Non Metropolitan Fire Authorities</v>
      </c>
      <c r="D8278" s="62" t="str">
        <f>VLOOKUP(B8278,lookup!A:D,4,FALSE)</f>
        <v>E31000006</v>
      </c>
      <c r="E8278" s="62" t="s">
        <v>175</v>
      </c>
      <c r="F8278" s="62" t="s">
        <v>149</v>
      </c>
      <c r="G8278" s="63">
        <v>25</v>
      </c>
      <c r="H8278" s="145"/>
      <c r="I8278" s="144">
        <v>25</v>
      </c>
      <c r="J8278" s="146">
        <f t="shared" si="106"/>
        <v>0</v>
      </c>
    </row>
    <row r="8279" spans="1:10" x14ac:dyDescent="0.3">
      <c r="A8279" s="62">
        <v>2012</v>
      </c>
      <c r="B8279" s="62" t="s">
        <v>15</v>
      </c>
      <c r="C8279" s="62" t="str">
        <f>VLOOKUP(B8279,lookup!A:C,3,FALSE)</f>
        <v>Non Metropolitan Fire Authorities</v>
      </c>
      <c r="D8279" s="62" t="str">
        <f>VLOOKUP(B8279,lookup!A:D,4,FALSE)</f>
        <v>E31000006</v>
      </c>
      <c r="E8279" s="62" t="s">
        <v>177</v>
      </c>
      <c r="F8279" s="62" t="s">
        <v>149</v>
      </c>
      <c r="G8279" s="63">
        <v>0</v>
      </c>
      <c r="H8279" s="145"/>
      <c r="I8279" s="144">
        <v>0</v>
      </c>
      <c r="J8279" s="146">
        <f t="shared" si="106"/>
        <v>0</v>
      </c>
    </row>
    <row r="8280" spans="1:10" x14ac:dyDescent="0.3">
      <c r="A8280" s="62">
        <v>2012</v>
      </c>
      <c r="B8280" s="62" t="s">
        <v>15</v>
      </c>
      <c r="C8280" s="62" t="str">
        <f>VLOOKUP(B8280,lookup!A:C,3,FALSE)</f>
        <v>Non Metropolitan Fire Authorities</v>
      </c>
      <c r="D8280" s="62" t="str">
        <f>VLOOKUP(B8280,lookup!A:D,4,FALSE)</f>
        <v>E31000006</v>
      </c>
      <c r="E8280" s="62" t="s">
        <v>178</v>
      </c>
      <c r="F8280" s="62" t="s">
        <v>149</v>
      </c>
      <c r="G8280" s="63">
        <v>0</v>
      </c>
      <c r="H8280" s="145"/>
      <c r="I8280" s="144">
        <v>0</v>
      </c>
      <c r="J8280" s="146">
        <f t="shared" si="106"/>
        <v>0</v>
      </c>
    </row>
    <row r="8281" spans="1:10" x14ac:dyDescent="0.3">
      <c r="A8281" s="62">
        <v>2012</v>
      </c>
      <c r="B8281" s="62" t="s">
        <v>15</v>
      </c>
      <c r="C8281" s="62" t="str">
        <f>VLOOKUP(B8281,lookup!A:C,3,FALSE)</f>
        <v>Non Metropolitan Fire Authorities</v>
      </c>
      <c r="D8281" s="62" t="str">
        <f>VLOOKUP(B8281,lookup!A:D,4,FALSE)</f>
        <v>E31000006</v>
      </c>
      <c r="E8281" s="62" t="s">
        <v>179</v>
      </c>
      <c r="F8281" s="62" t="s">
        <v>149</v>
      </c>
      <c r="G8281" s="63">
        <v>0</v>
      </c>
      <c r="H8281" s="145"/>
      <c r="I8281" s="144">
        <v>0</v>
      </c>
      <c r="J8281" s="146">
        <f t="shared" si="106"/>
        <v>0</v>
      </c>
    </row>
    <row r="8282" spans="1:10" x14ac:dyDescent="0.3">
      <c r="A8282" s="62">
        <v>2012</v>
      </c>
      <c r="B8282" s="62" t="s">
        <v>15</v>
      </c>
      <c r="C8282" s="62" t="str">
        <f>VLOOKUP(B8282,lookup!A:C,3,FALSE)</f>
        <v>Non Metropolitan Fire Authorities</v>
      </c>
      <c r="D8282" s="62" t="str">
        <f>VLOOKUP(B8282,lookup!A:D,4,FALSE)</f>
        <v>E31000006</v>
      </c>
      <c r="E8282" s="32" t="s">
        <v>1087</v>
      </c>
      <c r="F8282" s="62" t="s">
        <v>149</v>
      </c>
      <c r="G8282" s="63">
        <v>0</v>
      </c>
      <c r="H8282" s="145"/>
      <c r="I8282" s="144">
        <v>0</v>
      </c>
      <c r="J8282" s="146">
        <f t="shared" si="106"/>
        <v>0</v>
      </c>
    </row>
    <row r="8283" spans="1:10" x14ac:dyDescent="0.3">
      <c r="A8283" s="62">
        <v>2012</v>
      </c>
      <c r="B8283" s="62" t="s">
        <v>15</v>
      </c>
      <c r="C8283" s="62" t="str">
        <f>VLOOKUP(B8283,lookup!A:C,3,FALSE)</f>
        <v>Non Metropolitan Fire Authorities</v>
      </c>
      <c r="D8283" s="62" t="str">
        <f>VLOOKUP(B8283,lookup!A:D,4,FALSE)</f>
        <v>E31000006</v>
      </c>
      <c r="E8283" s="62" t="s">
        <v>176</v>
      </c>
      <c r="F8283" s="62" t="s">
        <v>149</v>
      </c>
      <c r="G8283" s="63">
        <v>0</v>
      </c>
      <c r="H8283" s="145"/>
      <c r="I8283" s="144">
        <v>0</v>
      </c>
      <c r="J8283" s="146">
        <f t="shared" si="106"/>
        <v>0</v>
      </c>
    </row>
    <row r="8284" spans="1:10" x14ac:dyDescent="0.3">
      <c r="A8284" s="62">
        <v>2012</v>
      </c>
      <c r="B8284" s="62" t="s">
        <v>15</v>
      </c>
      <c r="C8284" s="62" t="str">
        <f>VLOOKUP(B8284,lookup!A:C,3,FALSE)</f>
        <v>Non Metropolitan Fire Authorities</v>
      </c>
      <c r="D8284" s="62" t="str">
        <f>VLOOKUP(B8284,lookup!A:D,4,FALSE)</f>
        <v>E31000006</v>
      </c>
      <c r="E8284" s="62" t="s">
        <v>175</v>
      </c>
      <c r="F8284" s="62" t="s">
        <v>150</v>
      </c>
      <c r="G8284" s="63">
        <v>234</v>
      </c>
      <c r="H8284" s="145"/>
      <c r="I8284" s="144">
        <v>234</v>
      </c>
      <c r="J8284" s="146">
        <f t="shared" si="106"/>
        <v>0</v>
      </c>
    </row>
    <row r="8285" spans="1:10" x14ac:dyDescent="0.3">
      <c r="A8285" s="62">
        <v>2012</v>
      </c>
      <c r="B8285" s="62" t="s">
        <v>15</v>
      </c>
      <c r="C8285" s="62" t="str">
        <f>VLOOKUP(B8285,lookup!A:C,3,FALSE)</f>
        <v>Non Metropolitan Fire Authorities</v>
      </c>
      <c r="D8285" s="62" t="str">
        <f>VLOOKUP(B8285,lookup!A:D,4,FALSE)</f>
        <v>E31000006</v>
      </c>
      <c r="E8285" s="62" t="s">
        <v>177</v>
      </c>
      <c r="F8285" s="62" t="s">
        <v>150</v>
      </c>
      <c r="G8285" s="63">
        <v>2</v>
      </c>
      <c r="H8285" s="145"/>
      <c r="I8285" s="144">
        <v>2</v>
      </c>
      <c r="J8285" s="146">
        <f t="shared" si="106"/>
        <v>0</v>
      </c>
    </row>
    <row r="8286" spans="1:10" x14ac:dyDescent="0.3">
      <c r="A8286" s="62">
        <v>2012</v>
      </c>
      <c r="B8286" s="62" t="s">
        <v>15</v>
      </c>
      <c r="C8286" s="62" t="str">
        <f>VLOOKUP(B8286,lookup!A:C,3,FALSE)</f>
        <v>Non Metropolitan Fire Authorities</v>
      </c>
      <c r="D8286" s="62" t="str">
        <f>VLOOKUP(B8286,lookup!A:D,4,FALSE)</f>
        <v>E31000006</v>
      </c>
      <c r="E8286" s="62" t="s">
        <v>178</v>
      </c>
      <c r="F8286" s="62" t="s">
        <v>150</v>
      </c>
      <c r="G8286" s="63">
        <v>2</v>
      </c>
      <c r="H8286" s="145"/>
      <c r="I8286" s="144">
        <v>2</v>
      </c>
      <c r="J8286" s="146">
        <f t="shared" si="106"/>
        <v>0</v>
      </c>
    </row>
    <row r="8287" spans="1:10" x14ac:dyDescent="0.3">
      <c r="A8287" s="62">
        <v>2012</v>
      </c>
      <c r="B8287" s="62" t="s">
        <v>15</v>
      </c>
      <c r="C8287" s="62" t="str">
        <f>VLOOKUP(B8287,lookup!A:C,3,FALSE)</f>
        <v>Non Metropolitan Fire Authorities</v>
      </c>
      <c r="D8287" s="62" t="str">
        <f>VLOOKUP(B8287,lookup!A:D,4,FALSE)</f>
        <v>E31000006</v>
      </c>
      <c r="E8287" s="62" t="s">
        <v>179</v>
      </c>
      <c r="F8287" s="62" t="s">
        <v>150</v>
      </c>
      <c r="G8287" s="63">
        <v>1</v>
      </c>
      <c r="H8287" s="145"/>
      <c r="I8287" s="144">
        <v>1</v>
      </c>
      <c r="J8287" s="146">
        <f t="shared" si="106"/>
        <v>0</v>
      </c>
    </row>
    <row r="8288" spans="1:10" x14ac:dyDescent="0.3">
      <c r="A8288" s="62">
        <v>2012</v>
      </c>
      <c r="B8288" s="62" t="s">
        <v>15</v>
      </c>
      <c r="C8288" s="62" t="str">
        <f>VLOOKUP(B8288,lookup!A:C,3,FALSE)</f>
        <v>Non Metropolitan Fire Authorities</v>
      </c>
      <c r="D8288" s="62" t="str">
        <f>VLOOKUP(B8288,lookup!A:D,4,FALSE)</f>
        <v>E31000006</v>
      </c>
      <c r="E8288" s="32" t="s">
        <v>1087</v>
      </c>
      <c r="F8288" s="62" t="s">
        <v>150</v>
      </c>
      <c r="G8288" s="63">
        <v>0</v>
      </c>
      <c r="H8288" s="145"/>
      <c r="I8288" s="144">
        <v>0</v>
      </c>
      <c r="J8288" s="146">
        <f t="shared" si="106"/>
        <v>0</v>
      </c>
    </row>
    <row r="8289" spans="1:10" x14ac:dyDescent="0.3">
      <c r="A8289" s="62">
        <v>2012</v>
      </c>
      <c r="B8289" s="62" t="s">
        <v>15</v>
      </c>
      <c r="C8289" s="62" t="str">
        <f>VLOOKUP(B8289,lookup!A:C,3,FALSE)</f>
        <v>Non Metropolitan Fire Authorities</v>
      </c>
      <c r="D8289" s="62" t="str">
        <f>VLOOKUP(B8289,lookup!A:D,4,FALSE)</f>
        <v>E31000006</v>
      </c>
      <c r="E8289" s="62" t="s">
        <v>176</v>
      </c>
      <c r="F8289" s="62" t="s">
        <v>150</v>
      </c>
      <c r="G8289" s="63">
        <v>1</v>
      </c>
      <c r="H8289" s="145"/>
      <c r="I8289" s="144">
        <v>1</v>
      </c>
      <c r="J8289" s="146">
        <f t="shared" si="106"/>
        <v>0</v>
      </c>
    </row>
    <row r="8290" spans="1:10" x14ac:dyDescent="0.3">
      <c r="A8290" s="62">
        <v>2012</v>
      </c>
      <c r="B8290" s="62" t="s">
        <v>18</v>
      </c>
      <c r="C8290" s="62" t="str">
        <f>VLOOKUP(B8290,lookup!A:C,3,FALSE)</f>
        <v>Non Metropolitan Fire Authorities</v>
      </c>
      <c r="D8290" s="62" t="str">
        <f>VLOOKUP(B8290,lookup!A:D,4,FALSE)</f>
        <v>E31000007</v>
      </c>
      <c r="E8290" s="62" t="s">
        <v>175</v>
      </c>
      <c r="F8290" s="62" t="s">
        <v>157</v>
      </c>
      <c r="G8290" s="63">
        <v>445</v>
      </c>
      <c r="H8290" s="145"/>
      <c r="I8290" s="144">
        <v>445</v>
      </c>
      <c r="J8290" s="146">
        <f t="shared" si="106"/>
        <v>0</v>
      </c>
    </row>
    <row r="8291" spans="1:10" x14ac:dyDescent="0.3">
      <c r="A8291" s="62">
        <v>2012</v>
      </c>
      <c r="B8291" s="62" t="s">
        <v>18</v>
      </c>
      <c r="C8291" s="62" t="str">
        <f>VLOOKUP(B8291,lookup!A:C,3,FALSE)</f>
        <v>Non Metropolitan Fire Authorities</v>
      </c>
      <c r="D8291" s="62" t="str">
        <f>VLOOKUP(B8291,lookup!A:D,4,FALSE)</f>
        <v>E31000007</v>
      </c>
      <c r="E8291" s="62" t="s">
        <v>177</v>
      </c>
      <c r="F8291" s="62" t="s">
        <v>157</v>
      </c>
      <c r="G8291" s="63">
        <v>2</v>
      </c>
      <c r="H8291" s="145"/>
      <c r="I8291" s="144">
        <v>2</v>
      </c>
      <c r="J8291" s="146">
        <f t="shared" si="106"/>
        <v>0</v>
      </c>
    </row>
    <row r="8292" spans="1:10" x14ac:dyDescent="0.3">
      <c r="A8292" s="62">
        <v>2012</v>
      </c>
      <c r="B8292" s="62" t="s">
        <v>18</v>
      </c>
      <c r="C8292" s="62" t="str">
        <f>VLOOKUP(B8292,lookup!A:C,3,FALSE)</f>
        <v>Non Metropolitan Fire Authorities</v>
      </c>
      <c r="D8292" s="62" t="str">
        <f>VLOOKUP(B8292,lookup!A:D,4,FALSE)</f>
        <v>E31000007</v>
      </c>
      <c r="E8292" s="62" t="s">
        <v>178</v>
      </c>
      <c r="F8292" s="62" t="s">
        <v>157</v>
      </c>
      <c r="G8292" s="63">
        <v>2</v>
      </c>
      <c r="H8292" s="145"/>
      <c r="I8292" s="144">
        <v>2</v>
      </c>
      <c r="J8292" s="146">
        <f t="shared" si="106"/>
        <v>0</v>
      </c>
    </row>
    <row r="8293" spans="1:10" x14ac:dyDescent="0.3">
      <c r="A8293" s="62">
        <v>2012</v>
      </c>
      <c r="B8293" s="62" t="s">
        <v>18</v>
      </c>
      <c r="C8293" s="62" t="str">
        <f>VLOOKUP(B8293,lookup!A:C,3,FALSE)</f>
        <v>Non Metropolitan Fire Authorities</v>
      </c>
      <c r="D8293" s="62" t="str">
        <f>VLOOKUP(B8293,lookup!A:D,4,FALSE)</f>
        <v>E31000007</v>
      </c>
      <c r="E8293" s="62" t="s">
        <v>179</v>
      </c>
      <c r="F8293" s="62" t="s">
        <v>157</v>
      </c>
      <c r="G8293" s="63">
        <v>3</v>
      </c>
      <c r="H8293" s="145"/>
      <c r="I8293" s="144">
        <v>3</v>
      </c>
      <c r="J8293" s="146">
        <f t="shared" si="106"/>
        <v>0</v>
      </c>
    </row>
    <row r="8294" spans="1:10" x14ac:dyDescent="0.3">
      <c r="A8294" s="62">
        <v>2012</v>
      </c>
      <c r="B8294" s="62" t="s">
        <v>18</v>
      </c>
      <c r="C8294" s="62" t="str">
        <f>VLOOKUP(B8294,lookup!A:C,3,FALSE)</f>
        <v>Non Metropolitan Fire Authorities</v>
      </c>
      <c r="D8294" s="62" t="str">
        <f>VLOOKUP(B8294,lookup!A:D,4,FALSE)</f>
        <v>E31000007</v>
      </c>
      <c r="E8294" s="32" t="s">
        <v>1087</v>
      </c>
      <c r="F8294" s="62" t="s">
        <v>157</v>
      </c>
      <c r="G8294" s="63">
        <v>0</v>
      </c>
      <c r="H8294" s="145"/>
      <c r="I8294" s="144">
        <v>0</v>
      </c>
      <c r="J8294" s="146">
        <f t="shared" si="106"/>
        <v>0</v>
      </c>
    </row>
    <row r="8295" spans="1:10" x14ac:dyDescent="0.3">
      <c r="A8295" s="62">
        <v>2012</v>
      </c>
      <c r="B8295" s="62" t="s">
        <v>18</v>
      </c>
      <c r="C8295" s="62" t="str">
        <f>VLOOKUP(B8295,lookup!A:C,3,FALSE)</f>
        <v>Non Metropolitan Fire Authorities</v>
      </c>
      <c r="D8295" s="62" t="str">
        <f>VLOOKUP(B8295,lookup!A:D,4,FALSE)</f>
        <v>E31000007</v>
      </c>
      <c r="E8295" s="62" t="s">
        <v>176</v>
      </c>
      <c r="F8295" s="62" t="s">
        <v>157</v>
      </c>
      <c r="G8295" s="63">
        <v>0</v>
      </c>
      <c r="H8295" s="145"/>
      <c r="I8295" s="144">
        <v>0</v>
      </c>
      <c r="J8295" s="146">
        <f t="shared" si="106"/>
        <v>0</v>
      </c>
    </row>
    <row r="8296" spans="1:10" x14ac:dyDescent="0.3">
      <c r="A8296" s="62">
        <v>2012</v>
      </c>
      <c r="B8296" s="62" t="s">
        <v>18</v>
      </c>
      <c r="C8296" s="62" t="str">
        <f>VLOOKUP(B8296,lookup!A:C,3,FALSE)</f>
        <v>Non Metropolitan Fire Authorities</v>
      </c>
      <c r="D8296" s="62" t="str">
        <f>VLOOKUP(B8296,lookup!A:D,4,FALSE)</f>
        <v>E31000007</v>
      </c>
      <c r="E8296" s="62" t="s">
        <v>175</v>
      </c>
      <c r="F8296" s="62" t="s">
        <v>158</v>
      </c>
      <c r="G8296" s="63">
        <v>86</v>
      </c>
      <c r="H8296" s="145"/>
      <c r="I8296" s="144">
        <v>86</v>
      </c>
      <c r="J8296" s="146">
        <f t="shared" si="106"/>
        <v>0</v>
      </c>
    </row>
    <row r="8297" spans="1:10" x14ac:dyDescent="0.3">
      <c r="A8297" s="62">
        <v>2012</v>
      </c>
      <c r="B8297" s="62" t="s">
        <v>18</v>
      </c>
      <c r="C8297" s="62" t="str">
        <f>VLOOKUP(B8297,lookup!A:C,3,FALSE)</f>
        <v>Non Metropolitan Fire Authorities</v>
      </c>
      <c r="D8297" s="62" t="str">
        <f>VLOOKUP(B8297,lookup!A:D,4,FALSE)</f>
        <v>E31000007</v>
      </c>
      <c r="E8297" s="62" t="s">
        <v>177</v>
      </c>
      <c r="F8297" s="62" t="s">
        <v>158</v>
      </c>
      <c r="G8297" s="63">
        <v>0</v>
      </c>
      <c r="H8297" s="145"/>
      <c r="I8297" s="144">
        <v>0</v>
      </c>
      <c r="J8297" s="146">
        <f t="shared" si="106"/>
        <v>0</v>
      </c>
    </row>
    <row r="8298" spans="1:10" x14ac:dyDescent="0.3">
      <c r="A8298" s="62">
        <v>2012</v>
      </c>
      <c r="B8298" s="62" t="s">
        <v>18</v>
      </c>
      <c r="C8298" s="62" t="str">
        <f>VLOOKUP(B8298,lookup!A:C,3,FALSE)</f>
        <v>Non Metropolitan Fire Authorities</v>
      </c>
      <c r="D8298" s="62" t="str">
        <f>VLOOKUP(B8298,lookup!A:D,4,FALSE)</f>
        <v>E31000007</v>
      </c>
      <c r="E8298" s="62" t="s">
        <v>178</v>
      </c>
      <c r="F8298" s="62" t="s">
        <v>158</v>
      </c>
      <c r="G8298" s="63">
        <v>0</v>
      </c>
      <c r="H8298" s="145"/>
      <c r="I8298" s="144">
        <v>0</v>
      </c>
      <c r="J8298" s="146">
        <f t="shared" si="106"/>
        <v>0</v>
      </c>
    </row>
    <row r="8299" spans="1:10" x14ac:dyDescent="0.3">
      <c r="A8299" s="62">
        <v>2012</v>
      </c>
      <c r="B8299" s="62" t="s">
        <v>18</v>
      </c>
      <c r="C8299" s="62" t="str">
        <f>VLOOKUP(B8299,lookup!A:C,3,FALSE)</f>
        <v>Non Metropolitan Fire Authorities</v>
      </c>
      <c r="D8299" s="62" t="str">
        <f>VLOOKUP(B8299,lookup!A:D,4,FALSE)</f>
        <v>E31000007</v>
      </c>
      <c r="E8299" s="62" t="s">
        <v>179</v>
      </c>
      <c r="F8299" s="62" t="s">
        <v>158</v>
      </c>
      <c r="G8299" s="63">
        <v>0</v>
      </c>
      <c r="H8299" s="145"/>
      <c r="I8299" s="144">
        <v>0</v>
      </c>
      <c r="J8299" s="146">
        <f t="shared" si="106"/>
        <v>0</v>
      </c>
    </row>
    <row r="8300" spans="1:10" x14ac:dyDescent="0.3">
      <c r="A8300" s="62">
        <v>2012</v>
      </c>
      <c r="B8300" s="62" t="s">
        <v>18</v>
      </c>
      <c r="C8300" s="62" t="str">
        <f>VLOOKUP(B8300,lookup!A:C,3,FALSE)</f>
        <v>Non Metropolitan Fire Authorities</v>
      </c>
      <c r="D8300" s="62" t="str">
        <f>VLOOKUP(B8300,lookup!A:D,4,FALSE)</f>
        <v>E31000007</v>
      </c>
      <c r="E8300" s="32" t="s">
        <v>1087</v>
      </c>
      <c r="F8300" s="62" t="s">
        <v>158</v>
      </c>
      <c r="G8300" s="63">
        <v>0</v>
      </c>
      <c r="H8300" s="145"/>
      <c r="I8300" s="144">
        <v>0</v>
      </c>
      <c r="J8300" s="146">
        <f t="shared" si="106"/>
        <v>0</v>
      </c>
    </row>
    <row r="8301" spans="1:10" x14ac:dyDescent="0.3">
      <c r="A8301" s="62">
        <v>2012</v>
      </c>
      <c r="B8301" s="62" t="s">
        <v>18</v>
      </c>
      <c r="C8301" s="62" t="str">
        <f>VLOOKUP(B8301,lookup!A:C,3,FALSE)</f>
        <v>Non Metropolitan Fire Authorities</v>
      </c>
      <c r="D8301" s="62" t="str">
        <f>VLOOKUP(B8301,lookup!A:D,4,FALSE)</f>
        <v>E31000007</v>
      </c>
      <c r="E8301" s="62" t="s">
        <v>176</v>
      </c>
      <c r="F8301" s="62" t="s">
        <v>158</v>
      </c>
      <c r="G8301" s="63">
        <v>0</v>
      </c>
      <c r="H8301" s="145"/>
      <c r="I8301" s="144">
        <v>0</v>
      </c>
      <c r="J8301" s="146">
        <f t="shared" si="106"/>
        <v>0</v>
      </c>
    </row>
    <row r="8302" spans="1:10" x14ac:dyDescent="0.3">
      <c r="A8302" s="62">
        <v>2012</v>
      </c>
      <c r="B8302" s="62" t="s">
        <v>18</v>
      </c>
      <c r="C8302" s="62" t="str">
        <f>VLOOKUP(B8302,lookup!A:C,3,FALSE)</f>
        <v>Non Metropolitan Fire Authorities</v>
      </c>
      <c r="D8302" s="62" t="str">
        <f>VLOOKUP(B8302,lookup!A:D,4,FALSE)</f>
        <v>E31000007</v>
      </c>
      <c r="E8302" s="62" t="s">
        <v>175</v>
      </c>
      <c r="F8302" s="62" t="s">
        <v>149</v>
      </c>
      <c r="G8302" s="63">
        <v>24</v>
      </c>
      <c r="H8302" s="145"/>
      <c r="I8302" s="144">
        <v>24</v>
      </c>
      <c r="J8302" s="146">
        <f t="shared" si="106"/>
        <v>0</v>
      </c>
    </row>
    <row r="8303" spans="1:10" x14ac:dyDescent="0.3">
      <c r="A8303" s="62">
        <v>2012</v>
      </c>
      <c r="B8303" s="62" t="s">
        <v>18</v>
      </c>
      <c r="C8303" s="62" t="str">
        <f>VLOOKUP(B8303,lookup!A:C,3,FALSE)</f>
        <v>Non Metropolitan Fire Authorities</v>
      </c>
      <c r="D8303" s="62" t="str">
        <f>VLOOKUP(B8303,lookup!A:D,4,FALSE)</f>
        <v>E31000007</v>
      </c>
      <c r="E8303" s="62" t="s">
        <v>177</v>
      </c>
      <c r="F8303" s="62" t="s">
        <v>149</v>
      </c>
      <c r="G8303" s="63">
        <v>0</v>
      </c>
      <c r="H8303" s="145"/>
      <c r="I8303" s="144">
        <v>0</v>
      </c>
      <c r="J8303" s="146">
        <f t="shared" si="106"/>
        <v>0</v>
      </c>
    </row>
    <row r="8304" spans="1:10" x14ac:dyDescent="0.3">
      <c r="A8304" s="62">
        <v>2012</v>
      </c>
      <c r="B8304" s="62" t="s">
        <v>18</v>
      </c>
      <c r="C8304" s="62" t="str">
        <f>VLOOKUP(B8304,lookup!A:C,3,FALSE)</f>
        <v>Non Metropolitan Fire Authorities</v>
      </c>
      <c r="D8304" s="62" t="str">
        <f>VLOOKUP(B8304,lookup!A:D,4,FALSE)</f>
        <v>E31000007</v>
      </c>
      <c r="E8304" s="62" t="s">
        <v>178</v>
      </c>
      <c r="F8304" s="62" t="s">
        <v>149</v>
      </c>
      <c r="G8304" s="63">
        <v>0</v>
      </c>
      <c r="H8304" s="145"/>
      <c r="I8304" s="144">
        <v>0</v>
      </c>
      <c r="J8304" s="146">
        <f t="shared" si="106"/>
        <v>0</v>
      </c>
    </row>
    <row r="8305" spans="1:10" x14ac:dyDescent="0.3">
      <c r="A8305" s="62">
        <v>2012</v>
      </c>
      <c r="B8305" s="62" t="s">
        <v>18</v>
      </c>
      <c r="C8305" s="62" t="str">
        <f>VLOOKUP(B8305,lookup!A:C,3,FALSE)</f>
        <v>Non Metropolitan Fire Authorities</v>
      </c>
      <c r="D8305" s="62" t="str">
        <f>VLOOKUP(B8305,lookup!A:D,4,FALSE)</f>
        <v>E31000007</v>
      </c>
      <c r="E8305" s="62" t="s">
        <v>179</v>
      </c>
      <c r="F8305" s="62" t="s">
        <v>149</v>
      </c>
      <c r="G8305" s="63">
        <v>0</v>
      </c>
      <c r="H8305" s="145"/>
      <c r="I8305" s="144">
        <v>0</v>
      </c>
      <c r="J8305" s="146">
        <f t="shared" si="106"/>
        <v>0</v>
      </c>
    </row>
    <row r="8306" spans="1:10" x14ac:dyDescent="0.3">
      <c r="A8306" s="62">
        <v>2012</v>
      </c>
      <c r="B8306" s="62" t="s">
        <v>18</v>
      </c>
      <c r="C8306" s="62" t="str">
        <f>VLOOKUP(B8306,lookup!A:C,3,FALSE)</f>
        <v>Non Metropolitan Fire Authorities</v>
      </c>
      <c r="D8306" s="62" t="str">
        <f>VLOOKUP(B8306,lookup!A:D,4,FALSE)</f>
        <v>E31000007</v>
      </c>
      <c r="E8306" s="32" t="s">
        <v>1087</v>
      </c>
      <c r="F8306" s="62" t="s">
        <v>149</v>
      </c>
      <c r="G8306" s="63">
        <v>0</v>
      </c>
      <c r="H8306" s="145"/>
      <c r="I8306" s="144">
        <v>0</v>
      </c>
      <c r="J8306" s="146">
        <f t="shared" si="106"/>
        <v>0</v>
      </c>
    </row>
    <row r="8307" spans="1:10" x14ac:dyDescent="0.3">
      <c r="A8307" s="62">
        <v>2012</v>
      </c>
      <c r="B8307" s="62" t="s">
        <v>18</v>
      </c>
      <c r="C8307" s="62" t="str">
        <f>VLOOKUP(B8307,lookup!A:C,3,FALSE)</f>
        <v>Non Metropolitan Fire Authorities</v>
      </c>
      <c r="D8307" s="62" t="str">
        <f>VLOOKUP(B8307,lookup!A:D,4,FALSE)</f>
        <v>E31000007</v>
      </c>
      <c r="E8307" s="62" t="s">
        <v>176</v>
      </c>
      <c r="F8307" s="62" t="s">
        <v>149</v>
      </c>
      <c r="G8307" s="63">
        <v>0</v>
      </c>
      <c r="H8307" s="145"/>
      <c r="I8307" s="144">
        <v>0</v>
      </c>
      <c r="J8307" s="146">
        <f t="shared" si="106"/>
        <v>0</v>
      </c>
    </row>
    <row r="8308" spans="1:10" x14ac:dyDescent="0.3">
      <c r="A8308" s="62">
        <v>2012</v>
      </c>
      <c r="B8308" s="62" t="s">
        <v>18</v>
      </c>
      <c r="C8308" s="62" t="str">
        <f>VLOOKUP(B8308,lookup!A:C,3,FALSE)</f>
        <v>Non Metropolitan Fire Authorities</v>
      </c>
      <c r="D8308" s="62" t="str">
        <f>VLOOKUP(B8308,lookup!A:D,4,FALSE)</f>
        <v>E31000007</v>
      </c>
      <c r="E8308" s="62" t="s">
        <v>175</v>
      </c>
      <c r="F8308" s="62" t="s">
        <v>150</v>
      </c>
      <c r="G8308" s="63">
        <v>116</v>
      </c>
      <c r="H8308" s="145"/>
      <c r="I8308" s="144">
        <v>116</v>
      </c>
      <c r="J8308" s="146">
        <f t="shared" si="106"/>
        <v>0</v>
      </c>
    </row>
    <row r="8309" spans="1:10" x14ac:dyDescent="0.3">
      <c r="A8309" s="62">
        <v>2012</v>
      </c>
      <c r="B8309" s="62" t="s">
        <v>18</v>
      </c>
      <c r="C8309" s="62" t="str">
        <f>VLOOKUP(B8309,lookup!A:C,3,FALSE)</f>
        <v>Non Metropolitan Fire Authorities</v>
      </c>
      <c r="D8309" s="62" t="str">
        <f>VLOOKUP(B8309,lookup!A:D,4,FALSE)</f>
        <v>E31000007</v>
      </c>
      <c r="E8309" s="62" t="s">
        <v>177</v>
      </c>
      <c r="F8309" s="62" t="s">
        <v>150</v>
      </c>
      <c r="G8309" s="63">
        <v>1</v>
      </c>
      <c r="H8309" s="145"/>
      <c r="I8309" s="144">
        <v>1</v>
      </c>
      <c r="J8309" s="146">
        <f t="shared" si="106"/>
        <v>0</v>
      </c>
    </row>
    <row r="8310" spans="1:10" x14ac:dyDescent="0.3">
      <c r="A8310" s="62">
        <v>2012</v>
      </c>
      <c r="B8310" s="62" t="s">
        <v>18</v>
      </c>
      <c r="C8310" s="62" t="str">
        <f>VLOOKUP(B8310,lookup!A:C,3,FALSE)</f>
        <v>Non Metropolitan Fire Authorities</v>
      </c>
      <c r="D8310" s="62" t="str">
        <f>VLOOKUP(B8310,lookup!A:D,4,FALSE)</f>
        <v>E31000007</v>
      </c>
      <c r="E8310" s="62" t="s">
        <v>178</v>
      </c>
      <c r="F8310" s="62" t="s">
        <v>150</v>
      </c>
      <c r="G8310" s="63">
        <v>3</v>
      </c>
      <c r="H8310" s="145"/>
      <c r="I8310" s="144">
        <v>3</v>
      </c>
      <c r="J8310" s="146">
        <f t="shared" si="106"/>
        <v>0</v>
      </c>
    </row>
    <row r="8311" spans="1:10" x14ac:dyDescent="0.3">
      <c r="A8311" s="62">
        <v>2012</v>
      </c>
      <c r="B8311" s="62" t="s">
        <v>18</v>
      </c>
      <c r="C8311" s="62" t="str">
        <f>VLOOKUP(B8311,lookup!A:C,3,FALSE)</f>
        <v>Non Metropolitan Fire Authorities</v>
      </c>
      <c r="D8311" s="62" t="str">
        <f>VLOOKUP(B8311,lookup!A:D,4,FALSE)</f>
        <v>E31000007</v>
      </c>
      <c r="E8311" s="62" t="s">
        <v>179</v>
      </c>
      <c r="F8311" s="62" t="s">
        <v>150</v>
      </c>
      <c r="G8311" s="63">
        <v>0</v>
      </c>
      <c r="H8311" s="145"/>
      <c r="I8311" s="144">
        <v>0</v>
      </c>
      <c r="J8311" s="146">
        <f t="shared" si="106"/>
        <v>0</v>
      </c>
    </row>
    <row r="8312" spans="1:10" x14ac:dyDescent="0.3">
      <c r="A8312" s="62">
        <v>2012</v>
      </c>
      <c r="B8312" s="62" t="s">
        <v>18</v>
      </c>
      <c r="C8312" s="62" t="str">
        <f>VLOOKUP(B8312,lookup!A:C,3,FALSE)</f>
        <v>Non Metropolitan Fire Authorities</v>
      </c>
      <c r="D8312" s="62" t="str">
        <f>VLOOKUP(B8312,lookup!A:D,4,FALSE)</f>
        <v>E31000007</v>
      </c>
      <c r="E8312" s="32" t="s">
        <v>1087</v>
      </c>
      <c r="F8312" s="62" t="s">
        <v>150</v>
      </c>
      <c r="G8312" s="63">
        <v>0</v>
      </c>
      <c r="H8312" s="145"/>
      <c r="I8312" s="144">
        <v>0</v>
      </c>
      <c r="J8312" s="146">
        <f t="shared" si="106"/>
        <v>0</v>
      </c>
    </row>
    <row r="8313" spans="1:10" x14ac:dyDescent="0.3">
      <c r="A8313" s="62">
        <v>2012</v>
      </c>
      <c r="B8313" s="62" t="s">
        <v>18</v>
      </c>
      <c r="C8313" s="62" t="str">
        <f>VLOOKUP(B8313,lookup!A:C,3,FALSE)</f>
        <v>Non Metropolitan Fire Authorities</v>
      </c>
      <c r="D8313" s="62" t="str">
        <f>VLOOKUP(B8313,lookup!A:D,4,FALSE)</f>
        <v>E31000007</v>
      </c>
      <c r="E8313" s="62" t="s">
        <v>176</v>
      </c>
      <c r="F8313" s="62" t="s">
        <v>150</v>
      </c>
      <c r="G8313" s="63">
        <v>0</v>
      </c>
      <c r="H8313" s="145"/>
      <c r="I8313" s="144">
        <v>0</v>
      </c>
      <c r="J8313" s="146">
        <f t="shared" si="106"/>
        <v>0</v>
      </c>
    </row>
    <row r="8314" spans="1:10" x14ac:dyDescent="0.3">
      <c r="A8314" s="62">
        <v>2012</v>
      </c>
      <c r="B8314" s="62" t="s">
        <v>21</v>
      </c>
      <c r="C8314" s="62" t="str">
        <f>VLOOKUP(B8314,lookup!A:C,3,FALSE)</f>
        <v>Non Metropolitan Fire Authorities</v>
      </c>
      <c r="D8314" s="62" t="str">
        <f>VLOOKUP(B8314,lookup!A:D,4,FALSE)</f>
        <v>E31000008</v>
      </c>
      <c r="E8314" s="62" t="s">
        <v>175</v>
      </c>
      <c r="F8314" s="62" t="s">
        <v>157</v>
      </c>
      <c r="G8314" s="63">
        <v>179</v>
      </c>
      <c r="H8314" s="145"/>
      <c r="I8314" s="144">
        <v>179</v>
      </c>
      <c r="J8314" s="146">
        <f t="shared" si="106"/>
        <v>0</v>
      </c>
    </row>
    <row r="8315" spans="1:10" x14ac:dyDescent="0.3">
      <c r="A8315" s="62">
        <v>2012</v>
      </c>
      <c r="B8315" s="62" t="s">
        <v>21</v>
      </c>
      <c r="C8315" s="62" t="str">
        <f>VLOOKUP(B8315,lookup!A:C,3,FALSE)</f>
        <v>Non Metropolitan Fire Authorities</v>
      </c>
      <c r="D8315" s="62" t="str">
        <f>VLOOKUP(B8315,lookup!A:D,4,FALSE)</f>
        <v>E31000008</v>
      </c>
      <c r="E8315" s="62" t="s">
        <v>177</v>
      </c>
      <c r="F8315" s="62" t="s">
        <v>157</v>
      </c>
      <c r="G8315" s="63">
        <v>2</v>
      </c>
      <c r="H8315" s="145"/>
      <c r="I8315" s="144">
        <v>2</v>
      </c>
      <c r="J8315" s="146">
        <f t="shared" si="106"/>
        <v>0</v>
      </c>
    </row>
    <row r="8316" spans="1:10" x14ac:dyDescent="0.3">
      <c r="A8316" s="62">
        <v>2012</v>
      </c>
      <c r="B8316" s="62" t="s">
        <v>21</v>
      </c>
      <c r="C8316" s="62" t="str">
        <f>VLOOKUP(B8316,lookup!A:C,3,FALSE)</f>
        <v>Non Metropolitan Fire Authorities</v>
      </c>
      <c r="D8316" s="62" t="str">
        <f>VLOOKUP(B8316,lookup!A:D,4,FALSE)</f>
        <v>E31000008</v>
      </c>
      <c r="E8316" s="62" t="s">
        <v>178</v>
      </c>
      <c r="F8316" s="62" t="s">
        <v>157</v>
      </c>
      <c r="G8316" s="63">
        <v>0</v>
      </c>
      <c r="H8316" s="145"/>
      <c r="I8316" s="144">
        <v>0</v>
      </c>
      <c r="J8316" s="146">
        <f t="shared" si="106"/>
        <v>0</v>
      </c>
    </row>
    <row r="8317" spans="1:10" x14ac:dyDescent="0.3">
      <c r="A8317" s="62">
        <v>2012</v>
      </c>
      <c r="B8317" s="62" t="s">
        <v>21</v>
      </c>
      <c r="C8317" s="62" t="str">
        <f>VLOOKUP(B8317,lookup!A:C,3,FALSE)</f>
        <v>Non Metropolitan Fire Authorities</v>
      </c>
      <c r="D8317" s="62" t="str">
        <f>VLOOKUP(B8317,lookup!A:D,4,FALSE)</f>
        <v>E31000008</v>
      </c>
      <c r="E8317" s="62" t="s">
        <v>179</v>
      </c>
      <c r="F8317" s="62" t="s">
        <v>157</v>
      </c>
      <c r="G8317" s="63">
        <v>1</v>
      </c>
      <c r="H8317" s="145"/>
      <c r="I8317" s="144">
        <v>1</v>
      </c>
      <c r="J8317" s="146">
        <f t="shared" si="106"/>
        <v>0</v>
      </c>
    </row>
    <row r="8318" spans="1:10" x14ac:dyDescent="0.3">
      <c r="A8318" s="62">
        <v>2012</v>
      </c>
      <c r="B8318" s="62" t="s">
        <v>21</v>
      </c>
      <c r="C8318" s="62" t="str">
        <f>VLOOKUP(B8318,lookup!A:C,3,FALSE)</f>
        <v>Non Metropolitan Fire Authorities</v>
      </c>
      <c r="D8318" s="62" t="str">
        <f>VLOOKUP(B8318,lookup!A:D,4,FALSE)</f>
        <v>E31000008</v>
      </c>
      <c r="E8318" s="32" t="s">
        <v>1087</v>
      </c>
      <c r="F8318" s="62" t="s">
        <v>157</v>
      </c>
      <c r="G8318" s="63">
        <v>0</v>
      </c>
      <c r="H8318" s="145"/>
      <c r="I8318" s="144">
        <v>0</v>
      </c>
      <c r="J8318" s="146">
        <f t="shared" si="106"/>
        <v>0</v>
      </c>
    </row>
    <row r="8319" spans="1:10" x14ac:dyDescent="0.3">
      <c r="A8319" s="62">
        <v>2012</v>
      </c>
      <c r="B8319" s="62" t="s">
        <v>21</v>
      </c>
      <c r="C8319" s="62" t="str">
        <f>VLOOKUP(B8319,lookup!A:C,3,FALSE)</f>
        <v>Non Metropolitan Fire Authorities</v>
      </c>
      <c r="D8319" s="62" t="str">
        <f>VLOOKUP(B8319,lookup!A:D,4,FALSE)</f>
        <v>E31000008</v>
      </c>
      <c r="E8319" s="62" t="s">
        <v>176</v>
      </c>
      <c r="F8319" s="62" t="s">
        <v>157</v>
      </c>
      <c r="G8319" s="63">
        <v>6</v>
      </c>
      <c r="H8319" s="145"/>
      <c r="I8319" s="144">
        <v>6</v>
      </c>
      <c r="J8319" s="146">
        <f t="shared" si="106"/>
        <v>0</v>
      </c>
    </row>
    <row r="8320" spans="1:10" x14ac:dyDescent="0.3">
      <c r="A8320" s="62">
        <v>2012</v>
      </c>
      <c r="B8320" s="62" t="s">
        <v>21</v>
      </c>
      <c r="C8320" s="62" t="str">
        <f>VLOOKUP(B8320,lookup!A:C,3,FALSE)</f>
        <v>Non Metropolitan Fire Authorities</v>
      </c>
      <c r="D8320" s="62" t="str">
        <f>VLOOKUP(B8320,lookup!A:D,4,FALSE)</f>
        <v>E31000008</v>
      </c>
      <c r="E8320" s="62" t="s">
        <v>175</v>
      </c>
      <c r="F8320" s="62" t="s">
        <v>158</v>
      </c>
      <c r="G8320" s="63">
        <v>383</v>
      </c>
      <c r="H8320" s="145"/>
      <c r="I8320" s="144">
        <v>383</v>
      </c>
      <c r="J8320" s="146">
        <f t="shared" si="106"/>
        <v>0</v>
      </c>
    </row>
    <row r="8321" spans="1:10" x14ac:dyDescent="0.3">
      <c r="A8321" s="62">
        <v>2012</v>
      </c>
      <c r="B8321" s="62" t="s">
        <v>21</v>
      </c>
      <c r="C8321" s="62" t="str">
        <f>VLOOKUP(B8321,lookup!A:C,3,FALSE)</f>
        <v>Non Metropolitan Fire Authorities</v>
      </c>
      <c r="D8321" s="62" t="str">
        <f>VLOOKUP(B8321,lookup!A:D,4,FALSE)</f>
        <v>E31000008</v>
      </c>
      <c r="E8321" s="62" t="s">
        <v>177</v>
      </c>
      <c r="F8321" s="62" t="s">
        <v>158</v>
      </c>
      <c r="G8321" s="63">
        <v>3</v>
      </c>
      <c r="H8321" s="145"/>
      <c r="I8321" s="144">
        <v>3</v>
      </c>
      <c r="J8321" s="146">
        <f t="shared" si="106"/>
        <v>0</v>
      </c>
    </row>
    <row r="8322" spans="1:10" x14ac:dyDescent="0.3">
      <c r="A8322" s="62">
        <v>2012</v>
      </c>
      <c r="B8322" s="62" t="s">
        <v>21</v>
      </c>
      <c r="C8322" s="62" t="str">
        <f>VLOOKUP(B8322,lookup!A:C,3,FALSE)</f>
        <v>Non Metropolitan Fire Authorities</v>
      </c>
      <c r="D8322" s="62" t="str">
        <f>VLOOKUP(B8322,lookup!A:D,4,FALSE)</f>
        <v>E31000008</v>
      </c>
      <c r="E8322" s="62" t="s">
        <v>178</v>
      </c>
      <c r="F8322" s="62" t="s">
        <v>158</v>
      </c>
      <c r="G8322" s="63">
        <v>0</v>
      </c>
      <c r="H8322" s="145"/>
      <c r="I8322" s="144">
        <v>0</v>
      </c>
      <c r="J8322" s="146">
        <f t="shared" si="106"/>
        <v>0</v>
      </c>
    </row>
    <row r="8323" spans="1:10" x14ac:dyDescent="0.3">
      <c r="A8323" s="62">
        <v>2012</v>
      </c>
      <c r="B8323" s="62" t="s">
        <v>21</v>
      </c>
      <c r="C8323" s="62" t="str">
        <f>VLOOKUP(B8323,lookup!A:C,3,FALSE)</f>
        <v>Non Metropolitan Fire Authorities</v>
      </c>
      <c r="D8323" s="62" t="str">
        <f>VLOOKUP(B8323,lookup!A:D,4,FALSE)</f>
        <v>E31000008</v>
      </c>
      <c r="E8323" s="62" t="s">
        <v>179</v>
      </c>
      <c r="F8323" s="62" t="s">
        <v>158</v>
      </c>
      <c r="G8323" s="63">
        <v>0</v>
      </c>
      <c r="H8323" s="145"/>
      <c r="I8323" s="144">
        <v>0</v>
      </c>
      <c r="J8323" s="146">
        <f t="shared" ref="J8323:J8386" si="107">G8323-I8323</f>
        <v>0</v>
      </c>
    </row>
    <row r="8324" spans="1:10" x14ac:dyDescent="0.3">
      <c r="A8324" s="62">
        <v>2012</v>
      </c>
      <c r="B8324" s="62" t="s">
        <v>21</v>
      </c>
      <c r="C8324" s="62" t="str">
        <f>VLOOKUP(B8324,lookup!A:C,3,FALSE)</f>
        <v>Non Metropolitan Fire Authorities</v>
      </c>
      <c r="D8324" s="62" t="str">
        <f>VLOOKUP(B8324,lookup!A:D,4,FALSE)</f>
        <v>E31000008</v>
      </c>
      <c r="E8324" s="32" t="s">
        <v>1087</v>
      </c>
      <c r="F8324" s="62" t="s">
        <v>158</v>
      </c>
      <c r="G8324" s="63">
        <v>0</v>
      </c>
      <c r="H8324" s="145"/>
      <c r="I8324" s="144">
        <v>0</v>
      </c>
      <c r="J8324" s="146">
        <f t="shared" si="107"/>
        <v>0</v>
      </c>
    </row>
    <row r="8325" spans="1:10" x14ac:dyDescent="0.3">
      <c r="A8325" s="62">
        <v>2012</v>
      </c>
      <c r="B8325" s="62" t="s">
        <v>21</v>
      </c>
      <c r="C8325" s="62" t="str">
        <f>VLOOKUP(B8325,lookup!A:C,3,FALSE)</f>
        <v>Non Metropolitan Fire Authorities</v>
      </c>
      <c r="D8325" s="62" t="str">
        <f>VLOOKUP(B8325,lookup!A:D,4,FALSE)</f>
        <v>E31000008</v>
      </c>
      <c r="E8325" s="62" t="s">
        <v>176</v>
      </c>
      <c r="F8325" s="62" t="s">
        <v>158</v>
      </c>
      <c r="G8325" s="63">
        <v>29</v>
      </c>
      <c r="H8325" s="145"/>
      <c r="I8325" s="144">
        <v>29</v>
      </c>
      <c r="J8325" s="146">
        <f t="shared" si="107"/>
        <v>0</v>
      </c>
    </row>
    <row r="8326" spans="1:10" x14ac:dyDescent="0.3">
      <c r="A8326" s="62">
        <v>2012</v>
      </c>
      <c r="B8326" s="62" t="s">
        <v>21</v>
      </c>
      <c r="C8326" s="62" t="str">
        <f>VLOOKUP(B8326,lookup!A:C,3,FALSE)</f>
        <v>Non Metropolitan Fire Authorities</v>
      </c>
      <c r="D8326" s="62" t="str">
        <f>VLOOKUP(B8326,lookup!A:D,4,FALSE)</f>
        <v>E31000008</v>
      </c>
      <c r="E8326" s="62" t="s">
        <v>175</v>
      </c>
      <c r="F8326" s="62" t="s">
        <v>149</v>
      </c>
      <c r="G8326" s="63">
        <v>19</v>
      </c>
      <c r="H8326" s="145"/>
      <c r="I8326" s="144">
        <v>19</v>
      </c>
      <c r="J8326" s="146">
        <f t="shared" si="107"/>
        <v>0</v>
      </c>
    </row>
    <row r="8327" spans="1:10" x14ac:dyDescent="0.3">
      <c r="A8327" s="62">
        <v>2012</v>
      </c>
      <c r="B8327" s="62" t="s">
        <v>21</v>
      </c>
      <c r="C8327" s="62" t="str">
        <f>VLOOKUP(B8327,lookup!A:C,3,FALSE)</f>
        <v>Non Metropolitan Fire Authorities</v>
      </c>
      <c r="D8327" s="62" t="str">
        <f>VLOOKUP(B8327,lookup!A:D,4,FALSE)</f>
        <v>E31000008</v>
      </c>
      <c r="E8327" s="62" t="s">
        <v>177</v>
      </c>
      <c r="F8327" s="62" t="s">
        <v>149</v>
      </c>
      <c r="G8327" s="63">
        <v>0</v>
      </c>
      <c r="H8327" s="145"/>
      <c r="I8327" s="144">
        <v>0</v>
      </c>
      <c r="J8327" s="146">
        <f t="shared" si="107"/>
        <v>0</v>
      </c>
    </row>
    <row r="8328" spans="1:10" x14ac:dyDescent="0.3">
      <c r="A8328" s="62">
        <v>2012</v>
      </c>
      <c r="B8328" s="62" t="s">
        <v>21</v>
      </c>
      <c r="C8328" s="62" t="str">
        <f>VLOOKUP(B8328,lookup!A:C,3,FALSE)</f>
        <v>Non Metropolitan Fire Authorities</v>
      </c>
      <c r="D8328" s="62" t="str">
        <f>VLOOKUP(B8328,lookup!A:D,4,FALSE)</f>
        <v>E31000008</v>
      </c>
      <c r="E8328" s="62" t="s">
        <v>178</v>
      </c>
      <c r="F8328" s="62" t="s">
        <v>149</v>
      </c>
      <c r="G8328" s="63">
        <v>0</v>
      </c>
      <c r="H8328" s="145"/>
      <c r="I8328" s="144">
        <v>0</v>
      </c>
      <c r="J8328" s="146">
        <f t="shared" si="107"/>
        <v>0</v>
      </c>
    </row>
    <row r="8329" spans="1:10" x14ac:dyDescent="0.3">
      <c r="A8329" s="62">
        <v>2012</v>
      </c>
      <c r="B8329" s="62" t="s">
        <v>21</v>
      </c>
      <c r="C8329" s="62" t="str">
        <f>VLOOKUP(B8329,lookup!A:C,3,FALSE)</f>
        <v>Non Metropolitan Fire Authorities</v>
      </c>
      <c r="D8329" s="62" t="str">
        <f>VLOOKUP(B8329,lookup!A:D,4,FALSE)</f>
        <v>E31000008</v>
      </c>
      <c r="E8329" s="62" t="s">
        <v>179</v>
      </c>
      <c r="F8329" s="62" t="s">
        <v>149</v>
      </c>
      <c r="G8329" s="63">
        <v>0</v>
      </c>
      <c r="H8329" s="145"/>
      <c r="I8329" s="144">
        <v>0</v>
      </c>
      <c r="J8329" s="146">
        <f t="shared" si="107"/>
        <v>0</v>
      </c>
    </row>
    <row r="8330" spans="1:10" x14ac:dyDescent="0.3">
      <c r="A8330" s="62">
        <v>2012</v>
      </c>
      <c r="B8330" s="62" t="s">
        <v>21</v>
      </c>
      <c r="C8330" s="62" t="str">
        <f>VLOOKUP(B8330,lookup!A:C,3,FALSE)</f>
        <v>Non Metropolitan Fire Authorities</v>
      </c>
      <c r="D8330" s="62" t="str">
        <f>VLOOKUP(B8330,lookup!A:D,4,FALSE)</f>
        <v>E31000008</v>
      </c>
      <c r="E8330" s="32" t="s">
        <v>1087</v>
      </c>
      <c r="F8330" s="62" t="s">
        <v>149</v>
      </c>
      <c r="G8330" s="63">
        <v>0</v>
      </c>
      <c r="H8330" s="145"/>
      <c r="I8330" s="144">
        <v>0</v>
      </c>
      <c r="J8330" s="146">
        <f t="shared" si="107"/>
        <v>0</v>
      </c>
    </row>
    <row r="8331" spans="1:10" x14ac:dyDescent="0.3">
      <c r="A8331" s="62">
        <v>2012</v>
      </c>
      <c r="B8331" s="62" t="s">
        <v>21</v>
      </c>
      <c r="C8331" s="62" t="str">
        <f>VLOOKUP(B8331,lookup!A:C,3,FALSE)</f>
        <v>Non Metropolitan Fire Authorities</v>
      </c>
      <c r="D8331" s="62" t="str">
        <f>VLOOKUP(B8331,lookup!A:D,4,FALSE)</f>
        <v>E31000008</v>
      </c>
      <c r="E8331" s="62" t="s">
        <v>176</v>
      </c>
      <c r="F8331" s="62" t="s">
        <v>149</v>
      </c>
      <c r="G8331" s="63">
        <v>0</v>
      </c>
      <c r="H8331" s="145"/>
      <c r="I8331" s="144">
        <v>0</v>
      </c>
      <c r="J8331" s="146">
        <f t="shared" si="107"/>
        <v>0</v>
      </c>
    </row>
    <row r="8332" spans="1:10" x14ac:dyDescent="0.3">
      <c r="A8332" s="62">
        <v>2012</v>
      </c>
      <c r="B8332" s="62" t="s">
        <v>21</v>
      </c>
      <c r="C8332" s="62" t="str">
        <f>VLOOKUP(B8332,lookup!A:C,3,FALSE)</f>
        <v>Non Metropolitan Fire Authorities</v>
      </c>
      <c r="D8332" s="62" t="str">
        <f>VLOOKUP(B8332,lookup!A:D,4,FALSE)</f>
        <v>E31000008</v>
      </c>
      <c r="E8332" s="62" t="s">
        <v>175</v>
      </c>
      <c r="F8332" s="62" t="s">
        <v>150</v>
      </c>
      <c r="G8332" s="63">
        <v>78</v>
      </c>
      <c r="H8332" s="145"/>
      <c r="I8332" s="144">
        <v>78</v>
      </c>
      <c r="J8332" s="146">
        <f t="shared" si="107"/>
        <v>0</v>
      </c>
    </row>
    <row r="8333" spans="1:10" x14ac:dyDescent="0.3">
      <c r="A8333" s="62">
        <v>2012</v>
      </c>
      <c r="B8333" s="62" t="s">
        <v>21</v>
      </c>
      <c r="C8333" s="62" t="str">
        <f>VLOOKUP(B8333,lookup!A:C,3,FALSE)</f>
        <v>Non Metropolitan Fire Authorities</v>
      </c>
      <c r="D8333" s="62" t="str">
        <f>VLOOKUP(B8333,lookup!A:D,4,FALSE)</f>
        <v>E31000008</v>
      </c>
      <c r="E8333" s="62" t="s">
        <v>177</v>
      </c>
      <c r="F8333" s="62" t="s">
        <v>150</v>
      </c>
      <c r="G8333" s="63">
        <v>0</v>
      </c>
      <c r="H8333" s="145"/>
      <c r="I8333" s="144">
        <v>0</v>
      </c>
      <c r="J8333" s="146">
        <f t="shared" si="107"/>
        <v>0</v>
      </c>
    </row>
    <row r="8334" spans="1:10" x14ac:dyDescent="0.3">
      <c r="A8334" s="62">
        <v>2012</v>
      </c>
      <c r="B8334" s="62" t="s">
        <v>21</v>
      </c>
      <c r="C8334" s="62" t="str">
        <f>VLOOKUP(B8334,lookup!A:C,3,FALSE)</f>
        <v>Non Metropolitan Fire Authorities</v>
      </c>
      <c r="D8334" s="62" t="str">
        <f>VLOOKUP(B8334,lookup!A:D,4,FALSE)</f>
        <v>E31000008</v>
      </c>
      <c r="E8334" s="62" t="s">
        <v>178</v>
      </c>
      <c r="F8334" s="62" t="s">
        <v>150</v>
      </c>
      <c r="G8334" s="63">
        <v>0</v>
      </c>
      <c r="H8334" s="145"/>
      <c r="I8334" s="144">
        <v>0</v>
      </c>
      <c r="J8334" s="146">
        <f t="shared" si="107"/>
        <v>0</v>
      </c>
    </row>
    <row r="8335" spans="1:10" x14ac:dyDescent="0.3">
      <c r="A8335" s="62">
        <v>2012</v>
      </c>
      <c r="B8335" s="62" t="s">
        <v>21</v>
      </c>
      <c r="C8335" s="62" t="str">
        <f>VLOOKUP(B8335,lookup!A:C,3,FALSE)</f>
        <v>Non Metropolitan Fire Authorities</v>
      </c>
      <c r="D8335" s="62" t="str">
        <f>VLOOKUP(B8335,lookup!A:D,4,FALSE)</f>
        <v>E31000008</v>
      </c>
      <c r="E8335" s="62" t="s">
        <v>179</v>
      </c>
      <c r="F8335" s="62" t="s">
        <v>150</v>
      </c>
      <c r="G8335" s="63">
        <v>0</v>
      </c>
      <c r="H8335" s="145"/>
      <c r="I8335" s="144">
        <v>0</v>
      </c>
      <c r="J8335" s="146">
        <f t="shared" si="107"/>
        <v>0</v>
      </c>
    </row>
    <row r="8336" spans="1:10" x14ac:dyDescent="0.3">
      <c r="A8336" s="62">
        <v>2012</v>
      </c>
      <c r="B8336" s="62" t="s">
        <v>21</v>
      </c>
      <c r="C8336" s="62" t="str">
        <f>VLOOKUP(B8336,lookup!A:C,3,FALSE)</f>
        <v>Non Metropolitan Fire Authorities</v>
      </c>
      <c r="D8336" s="62" t="str">
        <f>VLOOKUP(B8336,lookup!A:D,4,FALSE)</f>
        <v>E31000008</v>
      </c>
      <c r="E8336" s="32" t="s">
        <v>1087</v>
      </c>
      <c r="F8336" s="62" t="s">
        <v>150</v>
      </c>
      <c r="G8336" s="63">
        <v>0</v>
      </c>
      <c r="H8336" s="145"/>
      <c r="I8336" s="144">
        <v>0</v>
      </c>
      <c r="J8336" s="146">
        <f t="shared" si="107"/>
        <v>0</v>
      </c>
    </row>
    <row r="8337" spans="1:10" x14ac:dyDescent="0.3">
      <c r="A8337" s="62">
        <v>2012</v>
      </c>
      <c r="B8337" s="62" t="s">
        <v>21</v>
      </c>
      <c r="C8337" s="62" t="str">
        <f>VLOOKUP(B8337,lookup!A:C,3,FALSE)</f>
        <v>Non Metropolitan Fire Authorities</v>
      </c>
      <c r="D8337" s="62" t="str">
        <f>VLOOKUP(B8337,lookup!A:D,4,FALSE)</f>
        <v>E31000008</v>
      </c>
      <c r="E8337" s="62" t="s">
        <v>176</v>
      </c>
      <c r="F8337" s="62" t="s">
        <v>150</v>
      </c>
      <c r="G8337" s="63">
        <v>6</v>
      </c>
      <c r="H8337" s="145"/>
      <c r="I8337" s="144">
        <v>6</v>
      </c>
      <c r="J8337" s="146">
        <f t="shared" si="107"/>
        <v>0</v>
      </c>
    </row>
    <row r="8338" spans="1:10" x14ac:dyDescent="0.3">
      <c r="A8338" s="62">
        <v>2012</v>
      </c>
      <c r="B8338" s="62" t="s">
        <v>24</v>
      </c>
      <c r="C8338" s="62" t="str">
        <f>VLOOKUP(B8338,lookup!A:C,3,FALSE)</f>
        <v>Non Metropolitan Fire Authorities</v>
      </c>
      <c r="D8338" s="62" t="str">
        <f>VLOOKUP(B8338,lookup!A:D,4,FALSE)</f>
        <v>E31000009</v>
      </c>
      <c r="E8338" s="62" t="s">
        <v>175</v>
      </c>
      <c r="F8338" s="62" t="s">
        <v>157</v>
      </c>
      <c r="G8338" s="63">
        <v>214</v>
      </c>
      <c r="H8338" s="145"/>
      <c r="I8338" s="144">
        <v>214</v>
      </c>
      <c r="J8338" s="146">
        <f t="shared" si="107"/>
        <v>0</v>
      </c>
    </row>
    <row r="8339" spans="1:10" x14ac:dyDescent="0.3">
      <c r="A8339" s="62">
        <v>2012</v>
      </c>
      <c r="B8339" s="62" t="s">
        <v>24</v>
      </c>
      <c r="C8339" s="62" t="str">
        <f>VLOOKUP(B8339,lookup!A:C,3,FALSE)</f>
        <v>Non Metropolitan Fire Authorities</v>
      </c>
      <c r="D8339" s="62" t="str">
        <f>VLOOKUP(B8339,lookup!A:D,4,FALSE)</f>
        <v>E31000009</v>
      </c>
      <c r="E8339" s="62" t="s">
        <v>177</v>
      </c>
      <c r="F8339" s="62" t="s">
        <v>157</v>
      </c>
      <c r="G8339" s="63">
        <v>0</v>
      </c>
      <c r="H8339" s="145"/>
      <c r="I8339" s="144">
        <v>0</v>
      </c>
      <c r="J8339" s="146">
        <f t="shared" si="107"/>
        <v>0</v>
      </c>
    </row>
    <row r="8340" spans="1:10" x14ac:dyDescent="0.3">
      <c r="A8340" s="62">
        <v>2012</v>
      </c>
      <c r="B8340" s="62" t="s">
        <v>24</v>
      </c>
      <c r="C8340" s="62" t="str">
        <f>VLOOKUP(B8340,lookup!A:C,3,FALSE)</f>
        <v>Non Metropolitan Fire Authorities</v>
      </c>
      <c r="D8340" s="62" t="str">
        <f>VLOOKUP(B8340,lookup!A:D,4,FALSE)</f>
        <v>E31000009</v>
      </c>
      <c r="E8340" s="62" t="s">
        <v>178</v>
      </c>
      <c r="F8340" s="62" t="s">
        <v>157</v>
      </c>
      <c r="G8340" s="63">
        <v>0</v>
      </c>
      <c r="H8340" s="145"/>
      <c r="I8340" s="144">
        <v>0</v>
      </c>
      <c r="J8340" s="146">
        <f t="shared" si="107"/>
        <v>0</v>
      </c>
    </row>
    <row r="8341" spans="1:10" x14ac:dyDescent="0.3">
      <c r="A8341" s="62">
        <v>2012</v>
      </c>
      <c r="B8341" s="62" t="s">
        <v>24</v>
      </c>
      <c r="C8341" s="62" t="str">
        <f>VLOOKUP(B8341,lookup!A:C,3,FALSE)</f>
        <v>Non Metropolitan Fire Authorities</v>
      </c>
      <c r="D8341" s="62" t="str">
        <f>VLOOKUP(B8341,lookup!A:D,4,FALSE)</f>
        <v>E31000009</v>
      </c>
      <c r="E8341" s="62" t="s">
        <v>179</v>
      </c>
      <c r="F8341" s="62" t="s">
        <v>157</v>
      </c>
      <c r="G8341" s="63">
        <v>0</v>
      </c>
      <c r="H8341" s="145"/>
      <c r="I8341" s="144">
        <v>0</v>
      </c>
      <c r="J8341" s="146">
        <f t="shared" si="107"/>
        <v>0</v>
      </c>
    </row>
    <row r="8342" spans="1:10" x14ac:dyDescent="0.3">
      <c r="A8342" s="62">
        <v>2012</v>
      </c>
      <c r="B8342" s="62" t="s">
        <v>24</v>
      </c>
      <c r="C8342" s="62" t="str">
        <f>VLOOKUP(B8342,lookup!A:C,3,FALSE)</f>
        <v>Non Metropolitan Fire Authorities</v>
      </c>
      <c r="D8342" s="62" t="str">
        <f>VLOOKUP(B8342,lookup!A:D,4,FALSE)</f>
        <v>E31000009</v>
      </c>
      <c r="E8342" s="32" t="s">
        <v>1087</v>
      </c>
      <c r="F8342" s="62" t="s">
        <v>157</v>
      </c>
      <c r="G8342" s="63">
        <v>0</v>
      </c>
      <c r="H8342" s="145"/>
      <c r="I8342" s="144">
        <v>0</v>
      </c>
      <c r="J8342" s="146">
        <f t="shared" si="107"/>
        <v>0</v>
      </c>
    </row>
    <row r="8343" spans="1:10" x14ac:dyDescent="0.3">
      <c r="A8343" s="62">
        <v>2012</v>
      </c>
      <c r="B8343" s="62" t="s">
        <v>24</v>
      </c>
      <c r="C8343" s="62" t="str">
        <f>VLOOKUP(B8343,lookup!A:C,3,FALSE)</f>
        <v>Non Metropolitan Fire Authorities</v>
      </c>
      <c r="D8343" s="62" t="str">
        <f>VLOOKUP(B8343,lookup!A:D,4,FALSE)</f>
        <v>E31000009</v>
      </c>
      <c r="E8343" s="62" t="s">
        <v>176</v>
      </c>
      <c r="F8343" s="62" t="s">
        <v>157</v>
      </c>
      <c r="G8343" s="63">
        <v>2</v>
      </c>
      <c r="H8343" s="145"/>
      <c r="I8343" s="144">
        <v>2</v>
      </c>
      <c r="J8343" s="146">
        <f t="shared" si="107"/>
        <v>0</v>
      </c>
    </row>
    <row r="8344" spans="1:10" x14ac:dyDescent="0.3">
      <c r="A8344" s="62">
        <v>2012</v>
      </c>
      <c r="B8344" s="62" t="s">
        <v>24</v>
      </c>
      <c r="C8344" s="62" t="str">
        <f>VLOOKUP(B8344,lookup!A:C,3,FALSE)</f>
        <v>Non Metropolitan Fire Authorities</v>
      </c>
      <c r="D8344" s="62" t="str">
        <f>VLOOKUP(B8344,lookup!A:D,4,FALSE)</f>
        <v>E31000009</v>
      </c>
      <c r="E8344" s="62" t="s">
        <v>175</v>
      </c>
      <c r="F8344" s="62" t="s">
        <v>158</v>
      </c>
      <c r="G8344" s="63">
        <v>415</v>
      </c>
      <c r="H8344" s="145"/>
      <c r="I8344" s="144">
        <v>415</v>
      </c>
      <c r="J8344" s="146">
        <f t="shared" si="107"/>
        <v>0</v>
      </c>
    </row>
    <row r="8345" spans="1:10" x14ac:dyDescent="0.3">
      <c r="A8345" s="62">
        <v>2012</v>
      </c>
      <c r="B8345" s="62" t="s">
        <v>24</v>
      </c>
      <c r="C8345" s="62" t="str">
        <f>VLOOKUP(B8345,lookup!A:C,3,FALSE)</f>
        <v>Non Metropolitan Fire Authorities</v>
      </c>
      <c r="D8345" s="62" t="str">
        <f>VLOOKUP(B8345,lookup!A:D,4,FALSE)</f>
        <v>E31000009</v>
      </c>
      <c r="E8345" s="62" t="s">
        <v>177</v>
      </c>
      <c r="F8345" s="62" t="s">
        <v>158</v>
      </c>
      <c r="G8345" s="63">
        <v>0</v>
      </c>
      <c r="H8345" s="145"/>
      <c r="I8345" s="144">
        <v>0</v>
      </c>
      <c r="J8345" s="146">
        <f t="shared" si="107"/>
        <v>0</v>
      </c>
    </row>
    <row r="8346" spans="1:10" x14ac:dyDescent="0.3">
      <c r="A8346" s="62">
        <v>2012</v>
      </c>
      <c r="B8346" s="62" t="s">
        <v>24</v>
      </c>
      <c r="C8346" s="62" t="str">
        <f>VLOOKUP(B8346,lookup!A:C,3,FALSE)</f>
        <v>Non Metropolitan Fire Authorities</v>
      </c>
      <c r="D8346" s="62" t="str">
        <f>VLOOKUP(B8346,lookup!A:D,4,FALSE)</f>
        <v>E31000009</v>
      </c>
      <c r="E8346" s="62" t="s">
        <v>178</v>
      </c>
      <c r="F8346" s="62" t="s">
        <v>158</v>
      </c>
      <c r="G8346" s="63">
        <v>0</v>
      </c>
      <c r="H8346" s="145"/>
      <c r="I8346" s="144">
        <v>0</v>
      </c>
      <c r="J8346" s="146">
        <f t="shared" si="107"/>
        <v>0</v>
      </c>
    </row>
    <row r="8347" spans="1:10" x14ac:dyDescent="0.3">
      <c r="A8347" s="62">
        <v>2012</v>
      </c>
      <c r="B8347" s="62" t="s">
        <v>24</v>
      </c>
      <c r="C8347" s="62" t="str">
        <f>VLOOKUP(B8347,lookup!A:C,3,FALSE)</f>
        <v>Non Metropolitan Fire Authorities</v>
      </c>
      <c r="D8347" s="62" t="str">
        <f>VLOOKUP(B8347,lookup!A:D,4,FALSE)</f>
        <v>E31000009</v>
      </c>
      <c r="E8347" s="62" t="s">
        <v>179</v>
      </c>
      <c r="F8347" s="62" t="s">
        <v>158</v>
      </c>
      <c r="G8347" s="63">
        <v>0</v>
      </c>
      <c r="H8347" s="145"/>
      <c r="I8347" s="144">
        <v>0</v>
      </c>
      <c r="J8347" s="146">
        <f t="shared" si="107"/>
        <v>0</v>
      </c>
    </row>
    <row r="8348" spans="1:10" x14ac:dyDescent="0.3">
      <c r="A8348" s="62">
        <v>2012</v>
      </c>
      <c r="B8348" s="62" t="s">
        <v>24</v>
      </c>
      <c r="C8348" s="62" t="str">
        <f>VLOOKUP(B8348,lookup!A:C,3,FALSE)</f>
        <v>Non Metropolitan Fire Authorities</v>
      </c>
      <c r="D8348" s="62" t="str">
        <f>VLOOKUP(B8348,lookup!A:D,4,FALSE)</f>
        <v>E31000009</v>
      </c>
      <c r="E8348" s="32" t="s">
        <v>1087</v>
      </c>
      <c r="F8348" s="62" t="s">
        <v>158</v>
      </c>
      <c r="G8348" s="63">
        <v>0</v>
      </c>
      <c r="H8348" s="145"/>
      <c r="I8348" s="144">
        <v>0</v>
      </c>
      <c r="J8348" s="146">
        <f t="shared" si="107"/>
        <v>0</v>
      </c>
    </row>
    <row r="8349" spans="1:10" x14ac:dyDescent="0.3">
      <c r="A8349" s="62">
        <v>2012</v>
      </c>
      <c r="B8349" s="62" t="s">
        <v>24</v>
      </c>
      <c r="C8349" s="62" t="str">
        <f>VLOOKUP(B8349,lookup!A:C,3,FALSE)</f>
        <v>Non Metropolitan Fire Authorities</v>
      </c>
      <c r="D8349" s="62" t="str">
        <f>VLOOKUP(B8349,lookup!A:D,4,FALSE)</f>
        <v>E31000009</v>
      </c>
      <c r="E8349" s="62" t="s">
        <v>176</v>
      </c>
      <c r="F8349" s="62" t="s">
        <v>158</v>
      </c>
      <c r="G8349" s="63">
        <v>17</v>
      </c>
      <c r="H8349" s="145"/>
      <c r="I8349" s="144">
        <v>17</v>
      </c>
      <c r="J8349" s="146">
        <f t="shared" si="107"/>
        <v>0</v>
      </c>
    </row>
    <row r="8350" spans="1:10" x14ac:dyDescent="0.3">
      <c r="A8350" s="62">
        <v>2012</v>
      </c>
      <c r="B8350" s="62" t="s">
        <v>24</v>
      </c>
      <c r="C8350" s="62" t="str">
        <f>VLOOKUP(B8350,lookup!A:C,3,FALSE)</f>
        <v>Non Metropolitan Fire Authorities</v>
      </c>
      <c r="D8350" s="62" t="str">
        <f>VLOOKUP(B8350,lookup!A:D,4,FALSE)</f>
        <v>E31000009</v>
      </c>
      <c r="E8350" s="62" t="s">
        <v>175</v>
      </c>
      <c r="F8350" s="62" t="s">
        <v>149</v>
      </c>
      <c r="G8350" s="63">
        <v>12</v>
      </c>
      <c r="H8350" s="145"/>
      <c r="I8350" s="144">
        <v>12</v>
      </c>
      <c r="J8350" s="146">
        <f t="shared" si="107"/>
        <v>0</v>
      </c>
    </row>
    <row r="8351" spans="1:10" x14ac:dyDescent="0.3">
      <c r="A8351" s="62">
        <v>2012</v>
      </c>
      <c r="B8351" s="62" t="s">
        <v>24</v>
      </c>
      <c r="C8351" s="62" t="str">
        <f>VLOOKUP(B8351,lookup!A:C,3,FALSE)</f>
        <v>Non Metropolitan Fire Authorities</v>
      </c>
      <c r="D8351" s="62" t="str">
        <f>VLOOKUP(B8351,lookup!A:D,4,FALSE)</f>
        <v>E31000009</v>
      </c>
      <c r="E8351" s="62" t="s">
        <v>177</v>
      </c>
      <c r="F8351" s="62" t="s">
        <v>149</v>
      </c>
      <c r="G8351" s="63">
        <v>0</v>
      </c>
      <c r="H8351" s="145"/>
      <c r="I8351" s="144">
        <v>0</v>
      </c>
      <c r="J8351" s="146">
        <f t="shared" si="107"/>
        <v>0</v>
      </c>
    </row>
    <row r="8352" spans="1:10" x14ac:dyDescent="0.3">
      <c r="A8352" s="62">
        <v>2012</v>
      </c>
      <c r="B8352" s="62" t="s">
        <v>24</v>
      </c>
      <c r="C8352" s="62" t="str">
        <f>VLOOKUP(B8352,lookup!A:C,3,FALSE)</f>
        <v>Non Metropolitan Fire Authorities</v>
      </c>
      <c r="D8352" s="62" t="str">
        <f>VLOOKUP(B8352,lookup!A:D,4,FALSE)</f>
        <v>E31000009</v>
      </c>
      <c r="E8352" s="62" t="s">
        <v>178</v>
      </c>
      <c r="F8352" s="62" t="s">
        <v>149</v>
      </c>
      <c r="G8352" s="63">
        <v>0</v>
      </c>
      <c r="H8352" s="145"/>
      <c r="I8352" s="144">
        <v>0</v>
      </c>
      <c r="J8352" s="146">
        <f t="shared" si="107"/>
        <v>0</v>
      </c>
    </row>
    <row r="8353" spans="1:10" x14ac:dyDescent="0.3">
      <c r="A8353" s="62">
        <v>2012</v>
      </c>
      <c r="B8353" s="62" t="s">
        <v>24</v>
      </c>
      <c r="C8353" s="62" t="str">
        <f>VLOOKUP(B8353,lookup!A:C,3,FALSE)</f>
        <v>Non Metropolitan Fire Authorities</v>
      </c>
      <c r="D8353" s="62" t="str">
        <f>VLOOKUP(B8353,lookup!A:D,4,FALSE)</f>
        <v>E31000009</v>
      </c>
      <c r="E8353" s="62" t="s">
        <v>179</v>
      </c>
      <c r="F8353" s="62" t="s">
        <v>149</v>
      </c>
      <c r="G8353" s="63">
        <v>0</v>
      </c>
      <c r="H8353" s="145"/>
      <c r="I8353" s="144">
        <v>0</v>
      </c>
      <c r="J8353" s="146">
        <f t="shared" si="107"/>
        <v>0</v>
      </c>
    </row>
    <row r="8354" spans="1:10" x14ac:dyDescent="0.3">
      <c r="A8354" s="62">
        <v>2012</v>
      </c>
      <c r="B8354" s="62" t="s">
        <v>24</v>
      </c>
      <c r="C8354" s="62" t="str">
        <f>VLOOKUP(B8354,lookup!A:C,3,FALSE)</f>
        <v>Non Metropolitan Fire Authorities</v>
      </c>
      <c r="D8354" s="62" t="str">
        <f>VLOOKUP(B8354,lookup!A:D,4,FALSE)</f>
        <v>E31000009</v>
      </c>
      <c r="E8354" s="32" t="s">
        <v>1087</v>
      </c>
      <c r="F8354" s="62" t="s">
        <v>149</v>
      </c>
      <c r="G8354" s="63">
        <v>0</v>
      </c>
      <c r="H8354" s="145"/>
      <c r="I8354" s="144">
        <v>0</v>
      </c>
      <c r="J8354" s="146">
        <f t="shared" si="107"/>
        <v>0</v>
      </c>
    </row>
    <row r="8355" spans="1:10" x14ac:dyDescent="0.3">
      <c r="A8355" s="62">
        <v>2012</v>
      </c>
      <c r="B8355" s="62" t="s">
        <v>24</v>
      </c>
      <c r="C8355" s="62" t="str">
        <f>VLOOKUP(B8355,lookup!A:C,3,FALSE)</f>
        <v>Non Metropolitan Fire Authorities</v>
      </c>
      <c r="D8355" s="62" t="str">
        <f>VLOOKUP(B8355,lookup!A:D,4,FALSE)</f>
        <v>E31000009</v>
      </c>
      <c r="E8355" s="62" t="s">
        <v>176</v>
      </c>
      <c r="F8355" s="62" t="s">
        <v>149</v>
      </c>
      <c r="G8355" s="63">
        <v>0</v>
      </c>
      <c r="H8355" s="145"/>
      <c r="I8355" s="144">
        <v>0</v>
      </c>
      <c r="J8355" s="146">
        <f t="shared" si="107"/>
        <v>0</v>
      </c>
    </row>
    <row r="8356" spans="1:10" x14ac:dyDescent="0.3">
      <c r="A8356" s="62">
        <v>2012</v>
      </c>
      <c r="B8356" s="62" t="s">
        <v>24</v>
      </c>
      <c r="C8356" s="62" t="str">
        <f>VLOOKUP(B8356,lookup!A:C,3,FALSE)</f>
        <v>Non Metropolitan Fire Authorities</v>
      </c>
      <c r="D8356" s="62" t="str">
        <f>VLOOKUP(B8356,lookup!A:D,4,FALSE)</f>
        <v>E31000009</v>
      </c>
      <c r="E8356" s="62" t="s">
        <v>175</v>
      </c>
      <c r="F8356" s="62" t="s">
        <v>150</v>
      </c>
      <c r="G8356" s="63">
        <v>68</v>
      </c>
      <c r="H8356" s="145"/>
      <c r="I8356" s="144">
        <v>68</v>
      </c>
      <c r="J8356" s="146">
        <f t="shared" si="107"/>
        <v>0</v>
      </c>
    </row>
    <row r="8357" spans="1:10" x14ac:dyDescent="0.3">
      <c r="A8357" s="62">
        <v>2012</v>
      </c>
      <c r="B8357" s="62" t="s">
        <v>24</v>
      </c>
      <c r="C8357" s="62" t="str">
        <f>VLOOKUP(B8357,lookup!A:C,3,FALSE)</f>
        <v>Non Metropolitan Fire Authorities</v>
      </c>
      <c r="D8357" s="62" t="str">
        <f>VLOOKUP(B8357,lookup!A:D,4,FALSE)</f>
        <v>E31000009</v>
      </c>
      <c r="E8357" s="62" t="s">
        <v>177</v>
      </c>
      <c r="F8357" s="62" t="s">
        <v>150</v>
      </c>
      <c r="G8357" s="63">
        <v>0</v>
      </c>
      <c r="H8357" s="145"/>
      <c r="I8357" s="144">
        <v>0</v>
      </c>
      <c r="J8357" s="146">
        <f t="shared" si="107"/>
        <v>0</v>
      </c>
    </row>
    <row r="8358" spans="1:10" x14ac:dyDescent="0.3">
      <c r="A8358" s="62">
        <v>2012</v>
      </c>
      <c r="B8358" s="62" t="s">
        <v>24</v>
      </c>
      <c r="C8358" s="62" t="str">
        <f>VLOOKUP(B8358,lookup!A:C,3,FALSE)</f>
        <v>Non Metropolitan Fire Authorities</v>
      </c>
      <c r="D8358" s="62" t="str">
        <f>VLOOKUP(B8358,lookup!A:D,4,FALSE)</f>
        <v>E31000009</v>
      </c>
      <c r="E8358" s="62" t="s">
        <v>178</v>
      </c>
      <c r="F8358" s="62" t="s">
        <v>150</v>
      </c>
      <c r="G8358" s="63">
        <v>0</v>
      </c>
      <c r="H8358" s="145"/>
      <c r="I8358" s="144">
        <v>0</v>
      </c>
      <c r="J8358" s="146">
        <f t="shared" si="107"/>
        <v>0</v>
      </c>
    </row>
    <row r="8359" spans="1:10" x14ac:dyDescent="0.3">
      <c r="A8359" s="62">
        <v>2012</v>
      </c>
      <c r="B8359" s="62" t="s">
        <v>24</v>
      </c>
      <c r="C8359" s="62" t="str">
        <f>VLOOKUP(B8359,lookup!A:C,3,FALSE)</f>
        <v>Non Metropolitan Fire Authorities</v>
      </c>
      <c r="D8359" s="62" t="str">
        <f>VLOOKUP(B8359,lookup!A:D,4,FALSE)</f>
        <v>E31000009</v>
      </c>
      <c r="E8359" s="62" t="s">
        <v>179</v>
      </c>
      <c r="F8359" s="62" t="s">
        <v>150</v>
      </c>
      <c r="G8359" s="63">
        <v>1</v>
      </c>
      <c r="H8359" s="145"/>
      <c r="I8359" s="144">
        <v>1</v>
      </c>
      <c r="J8359" s="146">
        <f t="shared" si="107"/>
        <v>0</v>
      </c>
    </row>
    <row r="8360" spans="1:10" x14ac:dyDescent="0.3">
      <c r="A8360" s="62">
        <v>2012</v>
      </c>
      <c r="B8360" s="62" t="s">
        <v>24</v>
      </c>
      <c r="C8360" s="62" t="str">
        <f>VLOOKUP(B8360,lookup!A:C,3,FALSE)</f>
        <v>Non Metropolitan Fire Authorities</v>
      </c>
      <c r="D8360" s="62" t="str">
        <f>VLOOKUP(B8360,lookup!A:D,4,FALSE)</f>
        <v>E31000009</v>
      </c>
      <c r="E8360" s="32" t="s">
        <v>1087</v>
      </c>
      <c r="F8360" s="62" t="s">
        <v>150</v>
      </c>
      <c r="G8360" s="63">
        <v>0</v>
      </c>
      <c r="H8360" s="145"/>
      <c r="I8360" s="144">
        <v>0</v>
      </c>
      <c r="J8360" s="146">
        <f t="shared" si="107"/>
        <v>0</v>
      </c>
    </row>
    <row r="8361" spans="1:10" x14ac:dyDescent="0.3">
      <c r="A8361" s="62">
        <v>2012</v>
      </c>
      <c r="B8361" s="62" t="s">
        <v>24</v>
      </c>
      <c r="C8361" s="62" t="str">
        <f>VLOOKUP(B8361,lookup!A:C,3,FALSE)</f>
        <v>Non Metropolitan Fire Authorities</v>
      </c>
      <c r="D8361" s="62" t="str">
        <f>VLOOKUP(B8361,lookup!A:D,4,FALSE)</f>
        <v>E31000009</v>
      </c>
      <c r="E8361" s="62" t="s">
        <v>176</v>
      </c>
      <c r="F8361" s="62" t="s">
        <v>150</v>
      </c>
      <c r="G8361" s="63">
        <v>4</v>
      </c>
      <c r="H8361" s="145"/>
      <c r="I8361" s="144">
        <v>4</v>
      </c>
      <c r="J8361" s="146">
        <f t="shared" si="107"/>
        <v>0</v>
      </c>
    </row>
    <row r="8362" spans="1:10" x14ac:dyDescent="0.3">
      <c r="A8362" s="62">
        <v>2012</v>
      </c>
      <c r="B8362" s="62" t="s">
        <v>27</v>
      </c>
      <c r="C8362" s="62" t="str">
        <f>VLOOKUP(B8362,lookup!A:C,3,FALSE)</f>
        <v>Non Metropolitan Fire Authorities</v>
      </c>
      <c r="D8362" s="62" t="str">
        <f>VLOOKUP(B8362,lookup!A:D,4,FALSE)</f>
        <v>E31000010</v>
      </c>
      <c r="E8362" s="62" t="s">
        <v>175</v>
      </c>
      <c r="F8362" s="62" t="s">
        <v>157</v>
      </c>
      <c r="G8362" s="63">
        <v>380</v>
      </c>
      <c r="H8362" s="145"/>
      <c r="I8362" s="144">
        <v>380</v>
      </c>
      <c r="J8362" s="146">
        <f t="shared" si="107"/>
        <v>0</v>
      </c>
    </row>
    <row r="8363" spans="1:10" x14ac:dyDescent="0.3">
      <c r="A8363" s="62">
        <v>2012</v>
      </c>
      <c r="B8363" s="62" t="s">
        <v>27</v>
      </c>
      <c r="C8363" s="62" t="str">
        <f>VLOOKUP(B8363,lookup!A:C,3,FALSE)</f>
        <v>Non Metropolitan Fire Authorities</v>
      </c>
      <c r="D8363" s="62" t="str">
        <f>VLOOKUP(B8363,lookup!A:D,4,FALSE)</f>
        <v>E31000010</v>
      </c>
      <c r="E8363" s="62" t="s">
        <v>177</v>
      </c>
      <c r="F8363" s="62" t="s">
        <v>157</v>
      </c>
      <c r="G8363" s="63">
        <v>2</v>
      </c>
      <c r="H8363" s="145"/>
      <c r="I8363" s="144">
        <v>2</v>
      </c>
      <c r="J8363" s="146">
        <f t="shared" si="107"/>
        <v>0</v>
      </c>
    </row>
    <row r="8364" spans="1:10" x14ac:dyDescent="0.3">
      <c r="A8364" s="62">
        <v>2012</v>
      </c>
      <c r="B8364" s="62" t="s">
        <v>27</v>
      </c>
      <c r="C8364" s="62" t="str">
        <f>VLOOKUP(B8364,lookup!A:C,3,FALSE)</f>
        <v>Non Metropolitan Fire Authorities</v>
      </c>
      <c r="D8364" s="62" t="str">
        <f>VLOOKUP(B8364,lookup!A:D,4,FALSE)</f>
        <v>E31000010</v>
      </c>
      <c r="E8364" s="62" t="s">
        <v>178</v>
      </c>
      <c r="F8364" s="62" t="s">
        <v>157</v>
      </c>
      <c r="G8364" s="63">
        <v>6</v>
      </c>
      <c r="H8364" s="145"/>
      <c r="I8364" s="144">
        <v>6</v>
      </c>
      <c r="J8364" s="146">
        <f t="shared" si="107"/>
        <v>0</v>
      </c>
    </row>
    <row r="8365" spans="1:10" x14ac:dyDescent="0.3">
      <c r="A8365" s="62">
        <v>2012</v>
      </c>
      <c r="B8365" s="62" t="s">
        <v>27</v>
      </c>
      <c r="C8365" s="62" t="str">
        <f>VLOOKUP(B8365,lookup!A:C,3,FALSE)</f>
        <v>Non Metropolitan Fire Authorities</v>
      </c>
      <c r="D8365" s="62" t="str">
        <f>VLOOKUP(B8365,lookup!A:D,4,FALSE)</f>
        <v>E31000010</v>
      </c>
      <c r="E8365" s="62" t="s">
        <v>179</v>
      </c>
      <c r="F8365" s="62" t="s">
        <v>157</v>
      </c>
      <c r="G8365" s="63">
        <v>0</v>
      </c>
      <c r="H8365" s="145"/>
      <c r="I8365" s="144">
        <v>0</v>
      </c>
      <c r="J8365" s="146">
        <f t="shared" si="107"/>
        <v>0</v>
      </c>
    </row>
    <row r="8366" spans="1:10" x14ac:dyDescent="0.3">
      <c r="A8366" s="62">
        <v>2012</v>
      </c>
      <c r="B8366" s="62" t="s">
        <v>27</v>
      </c>
      <c r="C8366" s="62" t="str">
        <f>VLOOKUP(B8366,lookup!A:C,3,FALSE)</f>
        <v>Non Metropolitan Fire Authorities</v>
      </c>
      <c r="D8366" s="62" t="str">
        <f>VLOOKUP(B8366,lookup!A:D,4,FALSE)</f>
        <v>E31000010</v>
      </c>
      <c r="E8366" s="32" t="s">
        <v>1087</v>
      </c>
      <c r="F8366" s="62" t="s">
        <v>157</v>
      </c>
      <c r="G8366" s="63">
        <v>4</v>
      </c>
      <c r="H8366" s="145"/>
      <c r="I8366" s="144">
        <v>4</v>
      </c>
      <c r="J8366" s="146">
        <f t="shared" si="107"/>
        <v>0</v>
      </c>
    </row>
    <row r="8367" spans="1:10" x14ac:dyDescent="0.3">
      <c r="A8367" s="62">
        <v>2012</v>
      </c>
      <c r="B8367" s="62" t="s">
        <v>27</v>
      </c>
      <c r="C8367" s="62" t="str">
        <f>VLOOKUP(B8367,lookup!A:C,3,FALSE)</f>
        <v>Non Metropolitan Fire Authorities</v>
      </c>
      <c r="D8367" s="62" t="str">
        <f>VLOOKUP(B8367,lookup!A:D,4,FALSE)</f>
        <v>E31000010</v>
      </c>
      <c r="E8367" s="62" t="s">
        <v>176</v>
      </c>
      <c r="F8367" s="62" t="s">
        <v>157</v>
      </c>
      <c r="G8367" s="63">
        <v>11</v>
      </c>
      <c r="H8367" s="145"/>
      <c r="I8367" s="144">
        <v>11</v>
      </c>
      <c r="J8367" s="146">
        <f t="shared" si="107"/>
        <v>0</v>
      </c>
    </row>
    <row r="8368" spans="1:10" x14ac:dyDescent="0.3">
      <c r="A8368" s="62">
        <v>2012</v>
      </c>
      <c r="B8368" s="62" t="s">
        <v>27</v>
      </c>
      <c r="C8368" s="62" t="str">
        <f>VLOOKUP(B8368,lookup!A:C,3,FALSE)</f>
        <v>Non Metropolitan Fire Authorities</v>
      </c>
      <c r="D8368" s="62" t="str">
        <f>VLOOKUP(B8368,lookup!A:D,4,FALSE)</f>
        <v>E31000010</v>
      </c>
      <c r="E8368" s="62" t="s">
        <v>175</v>
      </c>
      <c r="F8368" s="62" t="s">
        <v>158</v>
      </c>
      <c r="G8368" s="63">
        <v>281</v>
      </c>
      <c r="H8368" s="145"/>
      <c r="I8368" s="144">
        <v>281</v>
      </c>
      <c r="J8368" s="146">
        <f t="shared" si="107"/>
        <v>0</v>
      </c>
    </row>
    <row r="8369" spans="1:10" x14ac:dyDescent="0.3">
      <c r="A8369" s="62">
        <v>2012</v>
      </c>
      <c r="B8369" s="62" t="s">
        <v>27</v>
      </c>
      <c r="C8369" s="62" t="str">
        <f>VLOOKUP(B8369,lookup!A:C,3,FALSE)</f>
        <v>Non Metropolitan Fire Authorities</v>
      </c>
      <c r="D8369" s="62" t="str">
        <f>VLOOKUP(B8369,lookup!A:D,4,FALSE)</f>
        <v>E31000010</v>
      </c>
      <c r="E8369" s="62" t="s">
        <v>177</v>
      </c>
      <c r="F8369" s="62" t="s">
        <v>158</v>
      </c>
      <c r="G8369" s="63">
        <v>0</v>
      </c>
      <c r="H8369" s="145"/>
      <c r="I8369" s="144">
        <v>0</v>
      </c>
      <c r="J8369" s="146">
        <f t="shared" si="107"/>
        <v>0</v>
      </c>
    </row>
    <row r="8370" spans="1:10" x14ac:dyDescent="0.3">
      <c r="A8370" s="62">
        <v>2012</v>
      </c>
      <c r="B8370" s="62" t="s">
        <v>27</v>
      </c>
      <c r="C8370" s="62" t="str">
        <f>VLOOKUP(B8370,lookup!A:C,3,FALSE)</f>
        <v>Non Metropolitan Fire Authorities</v>
      </c>
      <c r="D8370" s="62" t="str">
        <f>VLOOKUP(B8370,lookup!A:D,4,FALSE)</f>
        <v>E31000010</v>
      </c>
      <c r="E8370" s="62" t="s">
        <v>178</v>
      </c>
      <c r="F8370" s="62" t="s">
        <v>158</v>
      </c>
      <c r="G8370" s="63">
        <v>0</v>
      </c>
      <c r="H8370" s="145"/>
      <c r="I8370" s="144">
        <v>0</v>
      </c>
      <c r="J8370" s="146">
        <f t="shared" si="107"/>
        <v>0</v>
      </c>
    </row>
    <row r="8371" spans="1:10" x14ac:dyDescent="0.3">
      <c r="A8371" s="62">
        <v>2012</v>
      </c>
      <c r="B8371" s="62" t="s">
        <v>27</v>
      </c>
      <c r="C8371" s="62" t="str">
        <f>VLOOKUP(B8371,lookup!A:C,3,FALSE)</f>
        <v>Non Metropolitan Fire Authorities</v>
      </c>
      <c r="D8371" s="62" t="str">
        <f>VLOOKUP(B8371,lookup!A:D,4,FALSE)</f>
        <v>E31000010</v>
      </c>
      <c r="E8371" s="62" t="s">
        <v>179</v>
      </c>
      <c r="F8371" s="62" t="s">
        <v>158</v>
      </c>
      <c r="G8371" s="63">
        <v>0</v>
      </c>
      <c r="H8371" s="145"/>
      <c r="I8371" s="144">
        <v>0</v>
      </c>
      <c r="J8371" s="146">
        <f t="shared" si="107"/>
        <v>0</v>
      </c>
    </row>
    <row r="8372" spans="1:10" x14ac:dyDescent="0.3">
      <c r="A8372" s="62">
        <v>2012</v>
      </c>
      <c r="B8372" s="62" t="s">
        <v>27</v>
      </c>
      <c r="C8372" s="62" t="str">
        <f>VLOOKUP(B8372,lookup!A:C,3,FALSE)</f>
        <v>Non Metropolitan Fire Authorities</v>
      </c>
      <c r="D8372" s="62" t="str">
        <f>VLOOKUP(B8372,lookup!A:D,4,FALSE)</f>
        <v>E31000010</v>
      </c>
      <c r="E8372" s="32" t="s">
        <v>1087</v>
      </c>
      <c r="F8372" s="62" t="s">
        <v>158</v>
      </c>
      <c r="G8372" s="63">
        <v>0</v>
      </c>
      <c r="H8372" s="145"/>
      <c r="I8372" s="144">
        <v>0</v>
      </c>
      <c r="J8372" s="146">
        <f t="shared" si="107"/>
        <v>0</v>
      </c>
    </row>
    <row r="8373" spans="1:10" x14ac:dyDescent="0.3">
      <c r="A8373" s="62">
        <v>2012</v>
      </c>
      <c r="B8373" s="62" t="s">
        <v>27</v>
      </c>
      <c r="C8373" s="62" t="str">
        <f>VLOOKUP(B8373,lookup!A:C,3,FALSE)</f>
        <v>Non Metropolitan Fire Authorities</v>
      </c>
      <c r="D8373" s="62" t="str">
        <f>VLOOKUP(B8373,lookup!A:D,4,FALSE)</f>
        <v>E31000010</v>
      </c>
      <c r="E8373" s="62" t="s">
        <v>176</v>
      </c>
      <c r="F8373" s="62" t="s">
        <v>158</v>
      </c>
      <c r="G8373" s="63">
        <v>11</v>
      </c>
      <c r="H8373" s="145"/>
      <c r="I8373" s="144">
        <v>11</v>
      </c>
      <c r="J8373" s="146">
        <f t="shared" si="107"/>
        <v>0</v>
      </c>
    </row>
    <row r="8374" spans="1:10" x14ac:dyDescent="0.3">
      <c r="A8374" s="62">
        <v>2012</v>
      </c>
      <c r="B8374" s="62" t="s">
        <v>27</v>
      </c>
      <c r="C8374" s="62" t="str">
        <f>VLOOKUP(B8374,lookup!A:C,3,FALSE)</f>
        <v>Non Metropolitan Fire Authorities</v>
      </c>
      <c r="D8374" s="62" t="str">
        <f>VLOOKUP(B8374,lookup!A:D,4,FALSE)</f>
        <v>E31000010</v>
      </c>
      <c r="E8374" s="62" t="s">
        <v>175</v>
      </c>
      <c r="F8374" s="62" t="s">
        <v>149</v>
      </c>
      <c r="G8374" s="63">
        <v>26</v>
      </c>
      <c r="H8374" s="145"/>
      <c r="I8374" s="144">
        <v>26</v>
      </c>
      <c r="J8374" s="146">
        <f t="shared" si="107"/>
        <v>0</v>
      </c>
    </row>
    <row r="8375" spans="1:10" x14ac:dyDescent="0.3">
      <c r="A8375" s="62">
        <v>2012</v>
      </c>
      <c r="B8375" s="62" t="s">
        <v>27</v>
      </c>
      <c r="C8375" s="62" t="str">
        <f>VLOOKUP(B8375,lookup!A:C,3,FALSE)</f>
        <v>Non Metropolitan Fire Authorities</v>
      </c>
      <c r="D8375" s="62" t="str">
        <f>VLOOKUP(B8375,lookup!A:D,4,FALSE)</f>
        <v>E31000010</v>
      </c>
      <c r="E8375" s="62" t="s">
        <v>177</v>
      </c>
      <c r="F8375" s="62" t="s">
        <v>149</v>
      </c>
      <c r="G8375" s="63">
        <v>0</v>
      </c>
      <c r="H8375" s="145"/>
      <c r="I8375" s="144">
        <v>0</v>
      </c>
      <c r="J8375" s="146">
        <f t="shared" si="107"/>
        <v>0</v>
      </c>
    </row>
    <row r="8376" spans="1:10" x14ac:dyDescent="0.3">
      <c r="A8376" s="62">
        <v>2012</v>
      </c>
      <c r="B8376" s="62" t="s">
        <v>27</v>
      </c>
      <c r="C8376" s="62" t="str">
        <f>VLOOKUP(B8376,lookup!A:C,3,FALSE)</f>
        <v>Non Metropolitan Fire Authorities</v>
      </c>
      <c r="D8376" s="62" t="str">
        <f>VLOOKUP(B8376,lookup!A:D,4,FALSE)</f>
        <v>E31000010</v>
      </c>
      <c r="E8376" s="62" t="s">
        <v>178</v>
      </c>
      <c r="F8376" s="62" t="s">
        <v>149</v>
      </c>
      <c r="G8376" s="63">
        <v>2</v>
      </c>
      <c r="H8376" s="145"/>
      <c r="I8376" s="144">
        <v>2</v>
      </c>
      <c r="J8376" s="146">
        <f t="shared" si="107"/>
        <v>0</v>
      </c>
    </row>
    <row r="8377" spans="1:10" x14ac:dyDescent="0.3">
      <c r="A8377" s="62">
        <v>2012</v>
      </c>
      <c r="B8377" s="62" t="s">
        <v>27</v>
      </c>
      <c r="C8377" s="62" t="str">
        <f>VLOOKUP(B8377,lookup!A:C,3,FALSE)</f>
        <v>Non Metropolitan Fire Authorities</v>
      </c>
      <c r="D8377" s="62" t="str">
        <f>VLOOKUP(B8377,lookup!A:D,4,FALSE)</f>
        <v>E31000010</v>
      </c>
      <c r="E8377" s="62" t="s">
        <v>179</v>
      </c>
      <c r="F8377" s="62" t="s">
        <v>149</v>
      </c>
      <c r="G8377" s="63">
        <v>1</v>
      </c>
      <c r="H8377" s="145"/>
      <c r="I8377" s="144">
        <v>1</v>
      </c>
      <c r="J8377" s="146">
        <f t="shared" si="107"/>
        <v>0</v>
      </c>
    </row>
    <row r="8378" spans="1:10" x14ac:dyDescent="0.3">
      <c r="A8378" s="62">
        <v>2012</v>
      </c>
      <c r="B8378" s="62" t="s">
        <v>27</v>
      </c>
      <c r="C8378" s="62" t="str">
        <f>VLOOKUP(B8378,lookup!A:C,3,FALSE)</f>
        <v>Non Metropolitan Fire Authorities</v>
      </c>
      <c r="D8378" s="62" t="str">
        <f>VLOOKUP(B8378,lookup!A:D,4,FALSE)</f>
        <v>E31000010</v>
      </c>
      <c r="E8378" s="32" t="s">
        <v>1087</v>
      </c>
      <c r="F8378" s="62" t="s">
        <v>149</v>
      </c>
      <c r="G8378" s="63">
        <v>0</v>
      </c>
      <c r="H8378" s="145"/>
      <c r="I8378" s="144">
        <v>0</v>
      </c>
      <c r="J8378" s="146">
        <f t="shared" si="107"/>
        <v>0</v>
      </c>
    </row>
    <row r="8379" spans="1:10" x14ac:dyDescent="0.3">
      <c r="A8379" s="62">
        <v>2012</v>
      </c>
      <c r="B8379" s="62" t="s">
        <v>27</v>
      </c>
      <c r="C8379" s="62" t="str">
        <f>VLOOKUP(B8379,lookup!A:C,3,FALSE)</f>
        <v>Non Metropolitan Fire Authorities</v>
      </c>
      <c r="D8379" s="62" t="str">
        <f>VLOOKUP(B8379,lookup!A:D,4,FALSE)</f>
        <v>E31000010</v>
      </c>
      <c r="E8379" s="62" t="s">
        <v>176</v>
      </c>
      <c r="F8379" s="62" t="s">
        <v>149</v>
      </c>
      <c r="G8379" s="63">
        <v>0</v>
      </c>
      <c r="H8379" s="145"/>
      <c r="I8379" s="144">
        <v>0</v>
      </c>
      <c r="J8379" s="146">
        <f t="shared" si="107"/>
        <v>0</v>
      </c>
    </row>
    <row r="8380" spans="1:10" x14ac:dyDescent="0.3">
      <c r="A8380" s="62">
        <v>2012</v>
      </c>
      <c r="B8380" s="62" t="s">
        <v>27</v>
      </c>
      <c r="C8380" s="62" t="str">
        <f>VLOOKUP(B8380,lookup!A:C,3,FALSE)</f>
        <v>Non Metropolitan Fire Authorities</v>
      </c>
      <c r="D8380" s="62" t="str">
        <f>VLOOKUP(B8380,lookup!A:D,4,FALSE)</f>
        <v>E31000010</v>
      </c>
      <c r="E8380" s="62" t="s">
        <v>175</v>
      </c>
      <c r="F8380" s="62" t="s">
        <v>150</v>
      </c>
      <c r="G8380" s="63">
        <v>148</v>
      </c>
      <c r="H8380" s="145"/>
      <c r="I8380" s="144">
        <v>148</v>
      </c>
      <c r="J8380" s="146">
        <f t="shared" si="107"/>
        <v>0</v>
      </c>
    </row>
    <row r="8381" spans="1:10" x14ac:dyDescent="0.3">
      <c r="A8381" s="62">
        <v>2012</v>
      </c>
      <c r="B8381" s="62" t="s">
        <v>27</v>
      </c>
      <c r="C8381" s="62" t="str">
        <f>VLOOKUP(B8381,lookup!A:C,3,FALSE)</f>
        <v>Non Metropolitan Fire Authorities</v>
      </c>
      <c r="D8381" s="62" t="str">
        <f>VLOOKUP(B8381,lookup!A:D,4,FALSE)</f>
        <v>E31000010</v>
      </c>
      <c r="E8381" s="62" t="s">
        <v>177</v>
      </c>
      <c r="F8381" s="62" t="s">
        <v>150</v>
      </c>
      <c r="G8381" s="63">
        <v>1</v>
      </c>
      <c r="H8381" s="145"/>
      <c r="I8381" s="144">
        <v>1</v>
      </c>
      <c r="J8381" s="146">
        <f t="shared" si="107"/>
        <v>0</v>
      </c>
    </row>
    <row r="8382" spans="1:10" x14ac:dyDescent="0.3">
      <c r="A8382" s="62">
        <v>2012</v>
      </c>
      <c r="B8382" s="62" t="s">
        <v>27</v>
      </c>
      <c r="C8382" s="62" t="str">
        <f>VLOOKUP(B8382,lookup!A:C,3,FALSE)</f>
        <v>Non Metropolitan Fire Authorities</v>
      </c>
      <c r="D8382" s="62" t="str">
        <f>VLOOKUP(B8382,lookup!A:D,4,FALSE)</f>
        <v>E31000010</v>
      </c>
      <c r="E8382" s="62" t="s">
        <v>178</v>
      </c>
      <c r="F8382" s="62" t="s">
        <v>150</v>
      </c>
      <c r="G8382" s="63">
        <v>6</v>
      </c>
      <c r="H8382" s="145"/>
      <c r="I8382" s="144">
        <v>6</v>
      </c>
      <c r="J8382" s="146">
        <f t="shared" si="107"/>
        <v>0</v>
      </c>
    </row>
    <row r="8383" spans="1:10" x14ac:dyDescent="0.3">
      <c r="A8383" s="62">
        <v>2012</v>
      </c>
      <c r="B8383" s="62" t="s">
        <v>27</v>
      </c>
      <c r="C8383" s="62" t="str">
        <f>VLOOKUP(B8383,lookup!A:C,3,FALSE)</f>
        <v>Non Metropolitan Fire Authorities</v>
      </c>
      <c r="D8383" s="62" t="str">
        <f>VLOOKUP(B8383,lookup!A:D,4,FALSE)</f>
        <v>E31000010</v>
      </c>
      <c r="E8383" s="62" t="s">
        <v>179</v>
      </c>
      <c r="F8383" s="62" t="s">
        <v>150</v>
      </c>
      <c r="G8383" s="63">
        <v>1</v>
      </c>
      <c r="H8383" s="145"/>
      <c r="I8383" s="144">
        <v>1</v>
      </c>
      <c r="J8383" s="146">
        <f t="shared" si="107"/>
        <v>0</v>
      </c>
    </row>
    <row r="8384" spans="1:10" x14ac:dyDescent="0.3">
      <c r="A8384" s="62">
        <v>2012</v>
      </c>
      <c r="B8384" s="62" t="s">
        <v>27</v>
      </c>
      <c r="C8384" s="62" t="str">
        <f>VLOOKUP(B8384,lookup!A:C,3,FALSE)</f>
        <v>Non Metropolitan Fire Authorities</v>
      </c>
      <c r="D8384" s="62" t="str">
        <f>VLOOKUP(B8384,lookup!A:D,4,FALSE)</f>
        <v>E31000010</v>
      </c>
      <c r="E8384" s="32" t="s">
        <v>1087</v>
      </c>
      <c r="F8384" s="62" t="s">
        <v>150</v>
      </c>
      <c r="G8384" s="63">
        <v>2</v>
      </c>
      <c r="H8384" s="145"/>
      <c r="I8384" s="144">
        <v>2</v>
      </c>
      <c r="J8384" s="146">
        <f t="shared" si="107"/>
        <v>0</v>
      </c>
    </row>
    <row r="8385" spans="1:10" x14ac:dyDescent="0.3">
      <c r="A8385" s="62">
        <v>2012</v>
      </c>
      <c r="B8385" s="62" t="s">
        <v>27</v>
      </c>
      <c r="C8385" s="62" t="str">
        <f>VLOOKUP(B8385,lookup!A:C,3,FALSE)</f>
        <v>Non Metropolitan Fire Authorities</v>
      </c>
      <c r="D8385" s="62" t="str">
        <f>VLOOKUP(B8385,lookup!A:D,4,FALSE)</f>
        <v>E31000010</v>
      </c>
      <c r="E8385" s="62" t="s">
        <v>176</v>
      </c>
      <c r="F8385" s="62" t="s">
        <v>150</v>
      </c>
      <c r="G8385" s="63">
        <v>6</v>
      </c>
      <c r="H8385" s="145"/>
      <c r="I8385" s="144">
        <v>6</v>
      </c>
      <c r="J8385" s="146">
        <f t="shared" si="107"/>
        <v>0</v>
      </c>
    </row>
    <row r="8386" spans="1:10" x14ac:dyDescent="0.3">
      <c r="A8386" s="62">
        <v>2012</v>
      </c>
      <c r="B8386" s="62" t="s">
        <v>30</v>
      </c>
      <c r="C8386" s="62" t="str">
        <f>VLOOKUP(B8386,lookup!A:C,3,FALSE)</f>
        <v>Non Metropolitan Fire Authorities</v>
      </c>
      <c r="D8386" s="62" t="str">
        <f>VLOOKUP(B8386,lookup!A:D,4,FALSE)</f>
        <v>E31000011</v>
      </c>
      <c r="E8386" s="62" t="s">
        <v>175</v>
      </c>
      <c r="F8386" s="62" t="s">
        <v>157</v>
      </c>
      <c r="G8386" s="63">
        <v>641</v>
      </c>
      <c r="H8386" s="145"/>
      <c r="I8386" s="144">
        <v>641</v>
      </c>
      <c r="J8386" s="146">
        <f t="shared" si="107"/>
        <v>0</v>
      </c>
    </row>
    <row r="8387" spans="1:10" x14ac:dyDescent="0.3">
      <c r="A8387" s="62">
        <v>2012</v>
      </c>
      <c r="B8387" s="62" t="s">
        <v>30</v>
      </c>
      <c r="C8387" s="62" t="str">
        <f>VLOOKUP(B8387,lookup!A:C,3,FALSE)</f>
        <v>Non Metropolitan Fire Authorities</v>
      </c>
      <c r="D8387" s="62" t="str">
        <f>VLOOKUP(B8387,lookup!A:D,4,FALSE)</f>
        <v>E31000011</v>
      </c>
      <c r="E8387" s="62" t="s">
        <v>177</v>
      </c>
      <c r="F8387" s="62" t="s">
        <v>157</v>
      </c>
      <c r="G8387" s="63">
        <v>3</v>
      </c>
      <c r="H8387" s="145"/>
      <c r="I8387" s="144">
        <v>3</v>
      </c>
      <c r="J8387" s="146">
        <f t="shared" ref="J8387:J8450" si="108">G8387-I8387</f>
        <v>0</v>
      </c>
    </row>
    <row r="8388" spans="1:10" x14ac:dyDescent="0.3">
      <c r="A8388" s="62">
        <v>2012</v>
      </c>
      <c r="B8388" s="62" t="s">
        <v>30</v>
      </c>
      <c r="C8388" s="62" t="str">
        <f>VLOOKUP(B8388,lookup!A:C,3,FALSE)</f>
        <v>Non Metropolitan Fire Authorities</v>
      </c>
      <c r="D8388" s="62" t="str">
        <f>VLOOKUP(B8388,lookup!A:D,4,FALSE)</f>
        <v>E31000011</v>
      </c>
      <c r="E8388" s="62" t="s">
        <v>178</v>
      </c>
      <c r="F8388" s="62" t="s">
        <v>157</v>
      </c>
      <c r="G8388" s="63">
        <v>0</v>
      </c>
      <c r="H8388" s="145"/>
      <c r="I8388" s="144">
        <v>0</v>
      </c>
      <c r="J8388" s="146">
        <f t="shared" si="108"/>
        <v>0</v>
      </c>
    </row>
    <row r="8389" spans="1:10" x14ac:dyDescent="0.3">
      <c r="A8389" s="62">
        <v>2012</v>
      </c>
      <c r="B8389" s="62" t="s">
        <v>30</v>
      </c>
      <c r="C8389" s="62" t="str">
        <f>VLOOKUP(B8389,lookup!A:C,3,FALSE)</f>
        <v>Non Metropolitan Fire Authorities</v>
      </c>
      <c r="D8389" s="62" t="str">
        <f>VLOOKUP(B8389,lookup!A:D,4,FALSE)</f>
        <v>E31000011</v>
      </c>
      <c r="E8389" s="62" t="s">
        <v>179</v>
      </c>
      <c r="F8389" s="62" t="s">
        <v>157</v>
      </c>
      <c r="G8389" s="63">
        <v>0</v>
      </c>
      <c r="H8389" s="145"/>
      <c r="I8389" s="144">
        <v>0</v>
      </c>
      <c r="J8389" s="146">
        <f t="shared" si="108"/>
        <v>0</v>
      </c>
    </row>
    <row r="8390" spans="1:10" x14ac:dyDescent="0.3">
      <c r="A8390" s="62">
        <v>2012</v>
      </c>
      <c r="B8390" s="62" t="s">
        <v>30</v>
      </c>
      <c r="C8390" s="62" t="str">
        <f>VLOOKUP(B8390,lookup!A:C,3,FALSE)</f>
        <v>Non Metropolitan Fire Authorities</v>
      </c>
      <c r="D8390" s="62" t="str">
        <f>VLOOKUP(B8390,lookup!A:D,4,FALSE)</f>
        <v>E31000011</v>
      </c>
      <c r="E8390" s="32" t="s">
        <v>1087</v>
      </c>
      <c r="F8390" s="62" t="s">
        <v>157</v>
      </c>
      <c r="G8390" s="63">
        <v>1</v>
      </c>
      <c r="H8390" s="145"/>
      <c r="I8390" s="144">
        <v>1</v>
      </c>
      <c r="J8390" s="146">
        <f t="shared" si="108"/>
        <v>0</v>
      </c>
    </row>
    <row r="8391" spans="1:10" x14ac:dyDescent="0.3">
      <c r="A8391" s="62">
        <v>2012</v>
      </c>
      <c r="B8391" s="62" t="s">
        <v>30</v>
      </c>
      <c r="C8391" s="62" t="str">
        <f>VLOOKUP(B8391,lookup!A:C,3,FALSE)</f>
        <v>Non Metropolitan Fire Authorities</v>
      </c>
      <c r="D8391" s="62" t="str">
        <f>VLOOKUP(B8391,lookup!A:D,4,FALSE)</f>
        <v>E31000011</v>
      </c>
      <c r="E8391" s="62" t="s">
        <v>176</v>
      </c>
      <c r="F8391" s="62" t="s">
        <v>157</v>
      </c>
      <c r="G8391" s="63">
        <v>55</v>
      </c>
      <c r="H8391" s="145"/>
      <c r="I8391" s="144">
        <v>55</v>
      </c>
      <c r="J8391" s="146">
        <f t="shared" si="108"/>
        <v>0</v>
      </c>
    </row>
    <row r="8392" spans="1:10" x14ac:dyDescent="0.3">
      <c r="A8392" s="62">
        <v>2012</v>
      </c>
      <c r="B8392" s="62" t="s">
        <v>30</v>
      </c>
      <c r="C8392" s="62" t="str">
        <f>VLOOKUP(B8392,lookup!A:C,3,FALSE)</f>
        <v>Non Metropolitan Fire Authorities</v>
      </c>
      <c r="D8392" s="62" t="str">
        <f>VLOOKUP(B8392,lookup!A:D,4,FALSE)</f>
        <v>E31000011</v>
      </c>
      <c r="E8392" s="62" t="s">
        <v>175</v>
      </c>
      <c r="F8392" s="62" t="s">
        <v>158</v>
      </c>
      <c r="G8392" s="63">
        <v>1167</v>
      </c>
      <c r="H8392" s="145"/>
      <c r="I8392" s="144">
        <v>1167</v>
      </c>
      <c r="J8392" s="146">
        <f t="shared" si="108"/>
        <v>0</v>
      </c>
    </row>
    <row r="8393" spans="1:10" x14ac:dyDescent="0.3">
      <c r="A8393" s="62">
        <v>2012</v>
      </c>
      <c r="B8393" s="62" t="s">
        <v>30</v>
      </c>
      <c r="C8393" s="62" t="str">
        <f>VLOOKUP(B8393,lookup!A:C,3,FALSE)</f>
        <v>Non Metropolitan Fire Authorities</v>
      </c>
      <c r="D8393" s="62" t="str">
        <f>VLOOKUP(B8393,lookup!A:D,4,FALSE)</f>
        <v>E31000011</v>
      </c>
      <c r="E8393" s="62" t="s">
        <v>177</v>
      </c>
      <c r="F8393" s="62" t="s">
        <v>158</v>
      </c>
      <c r="G8393" s="63">
        <v>1</v>
      </c>
      <c r="H8393" s="145"/>
      <c r="I8393" s="144">
        <v>1</v>
      </c>
      <c r="J8393" s="146">
        <f t="shared" si="108"/>
        <v>0</v>
      </c>
    </row>
    <row r="8394" spans="1:10" x14ac:dyDescent="0.3">
      <c r="A8394" s="62">
        <v>2012</v>
      </c>
      <c r="B8394" s="62" t="s">
        <v>30</v>
      </c>
      <c r="C8394" s="62" t="str">
        <f>VLOOKUP(B8394,lookup!A:C,3,FALSE)</f>
        <v>Non Metropolitan Fire Authorities</v>
      </c>
      <c r="D8394" s="62" t="str">
        <f>VLOOKUP(B8394,lookup!A:D,4,FALSE)</f>
        <v>E31000011</v>
      </c>
      <c r="E8394" s="62" t="s">
        <v>178</v>
      </c>
      <c r="F8394" s="62" t="s">
        <v>158</v>
      </c>
      <c r="G8394" s="63">
        <v>1</v>
      </c>
      <c r="H8394" s="145"/>
      <c r="I8394" s="144">
        <v>1</v>
      </c>
      <c r="J8394" s="146">
        <f t="shared" si="108"/>
        <v>0</v>
      </c>
    </row>
    <row r="8395" spans="1:10" x14ac:dyDescent="0.3">
      <c r="A8395" s="62">
        <v>2012</v>
      </c>
      <c r="B8395" s="62" t="s">
        <v>30</v>
      </c>
      <c r="C8395" s="62" t="str">
        <f>VLOOKUP(B8395,lookup!A:C,3,FALSE)</f>
        <v>Non Metropolitan Fire Authorities</v>
      </c>
      <c r="D8395" s="62" t="str">
        <f>VLOOKUP(B8395,lookup!A:D,4,FALSE)</f>
        <v>E31000011</v>
      </c>
      <c r="E8395" s="62" t="s">
        <v>179</v>
      </c>
      <c r="F8395" s="62" t="s">
        <v>158</v>
      </c>
      <c r="G8395" s="63">
        <v>0</v>
      </c>
      <c r="H8395" s="145"/>
      <c r="I8395" s="144">
        <v>0</v>
      </c>
      <c r="J8395" s="146">
        <f t="shared" si="108"/>
        <v>0</v>
      </c>
    </row>
    <row r="8396" spans="1:10" x14ac:dyDescent="0.3">
      <c r="A8396" s="62">
        <v>2012</v>
      </c>
      <c r="B8396" s="62" t="s">
        <v>30</v>
      </c>
      <c r="C8396" s="62" t="str">
        <f>VLOOKUP(B8396,lookup!A:C,3,FALSE)</f>
        <v>Non Metropolitan Fire Authorities</v>
      </c>
      <c r="D8396" s="62" t="str">
        <f>VLOOKUP(B8396,lookup!A:D,4,FALSE)</f>
        <v>E31000011</v>
      </c>
      <c r="E8396" s="32" t="s">
        <v>1087</v>
      </c>
      <c r="F8396" s="62" t="s">
        <v>158</v>
      </c>
      <c r="G8396" s="63">
        <v>1</v>
      </c>
      <c r="H8396" s="145"/>
      <c r="I8396" s="144">
        <v>1</v>
      </c>
      <c r="J8396" s="146">
        <f t="shared" si="108"/>
        <v>0</v>
      </c>
    </row>
    <row r="8397" spans="1:10" x14ac:dyDescent="0.3">
      <c r="A8397" s="62">
        <v>2012</v>
      </c>
      <c r="B8397" s="62" t="s">
        <v>30</v>
      </c>
      <c r="C8397" s="62" t="str">
        <f>VLOOKUP(B8397,lookup!A:C,3,FALSE)</f>
        <v>Non Metropolitan Fire Authorities</v>
      </c>
      <c r="D8397" s="62" t="str">
        <f>VLOOKUP(B8397,lookup!A:D,4,FALSE)</f>
        <v>E31000011</v>
      </c>
      <c r="E8397" s="62" t="s">
        <v>176</v>
      </c>
      <c r="F8397" s="62" t="s">
        <v>158</v>
      </c>
      <c r="G8397" s="63">
        <v>45</v>
      </c>
      <c r="H8397" s="145"/>
      <c r="I8397" s="144">
        <v>45</v>
      </c>
      <c r="J8397" s="146">
        <f t="shared" si="108"/>
        <v>0</v>
      </c>
    </row>
    <row r="8398" spans="1:10" x14ac:dyDescent="0.3">
      <c r="A8398" s="62">
        <v>2012</v>
      </c>
      <c r="B8398" s="62" t="s">
        <v>30</v>
      </c>
      <c r="C8398" s="62" t="str">
        <f>VLOOKUP(B8398,lookup!A:C,3,FALSE)</f>
        <v>Non Metropolitan Fire Authorities</v>
      </c>
      <c r="D8398" s="62" t="str">
        <f>VLOOKUP(B8398,lookup!A:D,4,FALSE)</f>
        <v>E31000011</v>
      </c>
      <c r="E8398" s="62" t="s">
        <v>175</v>
      </c>
      <c r="F8398" s="62" t="s">
        <v>149</v>
      </c>
      <c r="G8398" s="63">
        <v>51</v>
      </c>
      <c r="H8398" s="145"/>
      <c r="I8398" s="144">
        <v>51</v>
      </c>
      <c r="J8398" s="146">
        <f t="shared" si="108"/>
        <v>0</v>
      </c>
    </row>
    <row r="8399" spans="1:10" x14ac:dyDescent="0.3">
      <c r="A8399" s="62">
        <v>2012</v>
      </c>
      <c r="B8399" s="62" t="s">
        <v>30</v>
      </c>
      <c r="C8399" s="62" t="str">
        <f>VLOOKUP(B8399,lookup!A:C,3,FALSE)</f>
        <v>Non Metropolitan Fire Authorities</v>
      </c>
      <c r="D8399" s="62" t="str">
        <f>VLOOKUP(B8399,lookup!A:D,4,FALSE)</f>
        <v>E31000011</v>
      </c>
      <c r="E8399" s="62" t="s">
        <v>177</v>
      </c>
      <c r="F8399" s="62" t="s">
        <v>149</v>
      </c>
      <c r="G8399" s="63">
        <v>1</v>
      </c>
      <c r="H8399" s="145"/>
      <c r="I8399" s="144">
        <v>1</v>
      </c>
      <c r="J8399" s="146">
        <f t="shared" si="108"/>
        <v>0</v>
      </c>
    </row>
    <row r="8400" spans="1:10" x14ac:dyDescent="0.3">
      <c r="A8400" s="62">
        <v>2012</v>
      </c>
      <c r="B8400" s="62" t="s">
        <v>30</v>
      </c>
      <c r="C8400" s="62" t="str">
        <f>VLOOKUP(B8400,lookup!A:C,3,FALSE)</f>
        <v>Non Metropolitan Fire Authorities</v>
      </c>
      <c r="D8400" s="62" t="str">
        <f>VLOOKUP(B8400,lookup!A:D,4,FALSE)</f>
        <v>E31000011</v>
      </c>
      <c r="E8400" s="62" t="s">
        <v>178</v>
      </c>
      <c r="F8400" s="62" t="s">
        <v>149</v>
      </c>
      <c r="G8400" s="63">
        <v>0</v>
      </c>
      <c r="H8400" s="145"/>
      <c r="I8400" s="144">
        <v>0</v>
      </c>
      <c r="J8400" s="146">
        <f t="shared" si="108"/>
        <v>0</v>
      </c>
    </row>
    <row r="8401" spans="1:10" x14ac:dyDescent="0.3">
      <c r="A8401" s="62">
        <v>2012</v>
      </c>
      <c r="B8401" s="62" t="s">
        <v>30</v>
      </c>
      <c r="C8401" s="62" t="str">
        <f>VLOOKUP(B8401,lookup!A:C,3,FALSE)</f>
        <v>Non Metropolitan Fire Authorities</v>
      </c>
      <c r="D8401" s="62" t="str">
        <f>VLOOKUP(B8401,lookup!A:D,4,FALSE)</f>
        <v>E31000011</v>
      </c>
      <c r="E8401" s="62" t="s">
        <v>179</v>
      </c>
      <c r="F8401" s="62" t="s">
        <v>149</v>
      </c>
      <c r="G8401" s="63">
        <v>0</v>
      </c>
      <c r="H8401" s="145"/>
      <c r="I8401" s="144">
        <v>0</v>
      </c>
      <c r="J8401" s="146">
        <f t="shared" si="108"/>
        <v>0</v>
      </c>
    </row>
    <row r="8402" spans="1:10" x14ac:dyDescent="0.3">
      <c r="A8402" s="62">
        <v>2012</v>
      </c>
      <c r="B8402" s="62" t="s">
        <v>30</v>
      </c>
      <c r="C8402" s="62" t="str">
        <f>VLOOKUP(B8402,lookup!A:C,3,FALSE)</f>
        <v>Non Metropolitan Fire Authorities</v>
      </c>
      <c r="D8402" s="62" t="str">
        <f>VLOOKUP(B8402,lookup!A:D,4,FALSE)</f>
        <v>E31000011</v>
      </c>
      <c r="E8402" s="32" t="s">
        <v>1087</v>
      </c>
      <c r="F8402" s="62" t="s">
        <v>149</v>
      </c>
      <c r="G8402" s="63">
        <v>0</v>
      </c>
      <c r="H8402" s="145"/>
      <c r="I8402" s="144">
        <v>0</v>
      </c>
      <c r="J8402" s="146">
        <f t="shared" si="108"/>
        <v>0</v>
      </c>
    </row>
    <row r="8403" spans="1:10" x14ac:dyDescent="0.3">
      <c r="A8403" s="62">
        <v>2012</v>
      </c>
      <c r="B8403" s="62" t="s">
        <v>30</v>
      </c>
      <c r="C8403" s="62" t="str">
        <f>VLOOKUP(B8403,lookup!A:C,3,FALSE)</f>
        <v>Non Metropolitan Fire Authorities</v>
      </c>
      <c r="D8403" s="62" t="str">
        <f>VLOOKUP(B8403,lookup!A:D,4,FALSE)</f>
        <v>E31000011</v>
      </c>
      <c r="E8403" s="62" t="s">
        <v>176</v>
      </c>
      <c r="F8403" s="62" t="s">
        <v>149</v>
      </c>
      <c r="G8403" s="63">
        <v>0</v>
      </c>
      <c r="H8403" s="145"/>
      <c r="I8403" s="144">
        <v>0</v>
      </c>
      <c r="J8403" s="146">
        <f t="shared" si="108"/>
        <v>0</v>
      </c>
    </row>
    <row r="8404" spans="1:10" x14ac:dyDescent="0.3">
      <c r="A8404" s="62">
        <v>2012</v>
      </c>
      <c r="B8404" s="62" t="s">
        <v>30</v>
      </c>
      <c r="C8404" s="62" t="str">
        <f>VLOOKUP(B8404,lookup!A:C,3,FALSE)</f>
        <v>Non Metropolitan Fire Authorities</v>
      </c>
      <c r="D8404" s="62" t="str">
        <f>VLOOKUP(B8404,lookup!A:D,4,FALSE)</f>
        <v>E31000011</v>
      </c>
      <c r="E8404" s="62" t="s">
        <v>175</v>
      </c>
      <c r="F8404" s="62" t="s">
        <v>150</v>
      </c>
      <c r="G8404" s="63">
        <v>258</v>
      </c>
      <c r="H8404" s="145"/>
      <c r="I8404" s="144">
        <v>258</v>
      </c>
      <c r="J8404" s="146">
        <f t="shared" si="108"/>
        <v>0</v>
      </c>
    </row>
    <row r="8405" spans="1:10" x14ac:dyDescent="0.3">
      <c r="A8405" s="62">
        <v>2012</v>
      </c>
      <c r="B8405" s="62" t="s">
        <v>30</v>
      </c>
      <c r="C8405" s="62" t="str">
        <f>VLOOKUP(B8405,lookup!A:C,3,FALSE)</f>
        <v>Non Metropolitan Fire Authorities</v>
      </c>
      <c r="D8405" s="62" t="str">
        <f>VLOOKUP(B8405,lookup!A:D,4,FALSE)</f>
        <v>E31000011</v>
      </c>
      <c r="E8405" s="62" t="s">
        <v>177</v>
      </c>
      <c r="F8405" s="62" t="s">
        <v>150</v>
      </c>
      <c r="G8405" s="63">
        <v>0</v>
      </c>
      <c r="H8405" s="145"/>
      <c r="I8405" s="144">
        <v>0</v>
      </c>
      <c r="J8405" s="146">
        <f t="shared" si="108"/>
        <v>0</v>
      </c>
    </row>
    <row r="8406" spans="1:10" x14ac:dyDescent="0.3">
      <c r="A8406" s="62">
        <v>2012</v>
      </c>
      <c r="B8406" s="62" t="s">
        <v>30</v>
      </c>
      <c r="C8406" s="62" t="str">
        <f>VLOOKUP(B8406,lookup!A:C,3,FALSE)</f>
        <v>Non Metropolitan Fire Authorities</v>
      </c>
      <c r="D8406" s="62" t="str">
        <f>VLOOKUP(B8406,lookup!A:D,4,FALSE)</f>
        <v>E31000011</v>
      </c>
      <c r="E8406" s="62" t="s">
        <v>178</v>
      </c>
      <c r="F8406" s="62" t="s">
        <v>150</v>
      </c>
      <c r="G8406" s="63">
        <v>0</v>
      </c>
      <c r="H8406" s="145"/>
      <c r="I8406" s="144">
        <v>0</v>
      </c>
      <c r="J8406" s="146">
        <f t="shared" si="108"/>
        <v>0</v>
      </c>
    </row>
    <row r="8407" spans="1:10" x14ac:dyDescent="0.3">
      <c r="A8407" s="62">
        <v>2012</v>
      </c>
      <c r="B8407" s="62" t="s">
        <v>30</v>
      </c>
      <c r="C8407" s="62" t="str">
        <f>VLOOKUP(B8407,lookup!A:C,3,FALSE)</f>
        <v>Non Metropolitan Fire Authorities</v>
      </c>
      <c r="D8407" s="62" t="str">
        <f>VLOOKUP(B8407,lookup!A:D,4,FALSE)</f>
        <v>E31000011</v>
      </c>
      <c r="E8407" s="62" t="s">
        <v>179</v>
      </c>
      <c r="F8407" s="62" t="s">
        <v>150</v>
      </c>
      <c r="G8407" s="63">
        <v>0</v>
      </c>
      <c r="H8407" s="145"/>
      <c r="I8407" s="144">
        <v>0</v>
      </c>
      <c r="J8407" s="146">
        <f t="shared" si="108"/>
        <v>0</v>
      </c>
    </row>
    <row r="8408" spans="1:10" x14ac:dyDescent="0.3">
      <c r="A8408" s="62">
        <v>2012</v>
      </c>
      <c r="B8408" s="62" t="s">
        <v>30</v>
      </c>
      <c r="C8408" s="62" t="str">
        <f>VLOOKUP(B8408,lookup!A:C,3,FALSE)</f>
        <v>Non Metropolitan Fire Authorities</v>
      </c>
      <c r="D8408" s="62" t="str">
        <f>VLOOKUP(B8408,lookup!A:D,4,FALSE)</f>
        <v>E31000011</v>
      </c>
      <c r="E8408" s="32" t="s">
        <v>1087</v>
      </c>
      <c r="F8408" s="62" t="s">
        <v>150</v>
      </c>
      <c r="G8408" s="63">
        <v>0</v>
      </c>
      <c r="H8408" s="145"/>
      <c r="I8408" s="144">
        <v>0</v>
      </c>
      <c r="J8408" s="146">
        <f t="shared" si="108"/>
        <v>0</v>
      </c>
    </row>
    <row r="8409" spans="1:10" x14ac:dyDescent="0.3">
      <c r="A8409" s="62">
        <v>2012</v>
      </c>
      <c r="B8409" s="62" t="s">
        <v>30</v>
      </c>
      <c r="C8409" s="62" t="str">
        <f>VLOOKUP(B8409,lookup!A:C,3,FALSE)</f>
        <v>Non Metropolitan Fire Authorities</v>
      </c>
      <c r="D8409" s="62" t="str">
        <f>VLOOKUP(B8409,lookup!A:D,4,FALSE)</f>
        <v>E31000011</v>
      </c>
      <c r="E8409" s="62" t="s">
        <v>176</v>
      </c>
      <c r="F8409" s="62" t="s">
        <v>150</v>
      </c>
      <c r="G8409" s="63">
        <v>16</v>
      </c>
      <c r="H8409" s="145"/>
      <c r="I8409" s="144">
        <v>16</v>
      </c>
      <c r="J8409" s="146">
        <f t="shared" si="108"/>
        <v>0</v>
      </c>
    </row>
    <row r="8410" spans="1:10" x14ac:dyDescent="0.3">
      <c r="A8410" s="62">
        <v>2012</v>
      </c>
      <c r="B8410" s="62" t="s">
        <v>203</v>
      </c>
      <c r="C8410" s="62" t="str">
        <f>VLOOKUP(B8410,lookup!A:C,3,FALSE)</f>
        <v>Non Metropolitan Fire Authorities</v>
      </c>
      <c r="D8410" s="62" t="str">
        <f>VLOOKUP(B8410,lookup!A:D,4,FALSE)</f>
        <v>E31000047</v>
      </c>
      <c r="E8410" s="62" t="s">
        <v>175</v>
      </c>
      <c r="F8410" s="62" t="s">
        <v>157</v>
      </c>
      <c r="G8410" s="63">
        <v>271</v>
      </c>
      <c r="H8410" s="145"/>
      <c r="I8410" s="144">
        <v>271</v>
      </c>
      <c r="J8410" s="146">
        <f t="shared" si="108"/>
        <v>0</v>
      </c>
    </row>
    <row r="8411" spans="1:10" x14ac:dyDescent="0.3">
      <c r="A8411" s="62">
        <v>2012</v>
      </c>
      <c r="B8411" s="62" t="s">
        <v>203</v>
      </c>
      <c r="C8411" s="62" t="str">
        <f>VLOOKUP(B8411,lookup!A:C,3,FALSE)</f>
        <v>Non Metropolitan Fire Authorities</v>
      </c>
      <c r="D8411" s="62" t="str">
        <f>VLOOKUP(B8411,lookup!A:D,4,FALSE)</f>
        <v>E31000047</v>
      </c>
      <c r="E8411" s="62" t="s">
        <v>177</v>
      </c>
      <c r="F8411" s="62" t="s">
        <v>157</v>
      </c>
      <c r="G8411" s="63">
        <v>1</v>
      </c>
      <c r="H8411" s="145"/>
      <c r="I8411" s="144">
        <v>1</v>
      </c>
      <c r="J8411" s="146">
        <f t="shared" si="108"/>
        <v>0</v>
      </c>
    </row>
    <row r="8412" spans="1:10" x14ac:dyDescent="0.3">
      <c r="A8412" s="62">
        <v>2012</v>
      </c>
      <c r="B8412" s="62" t="s">
        <v>203</v>
      </c>
      <c r="C8412" s="62" t="str">
        <f>VLOOKUP(B8412,lookup!A:C,3,FALSE)</f>
        <v>Non Metropolitan Fire Authorities</v>
      </c>
      <c r="D8412" s="62" t="str">
        <f>VLOOKUP(B8412,lookup!A:D,4,FALSE)</f>
        <v>E31000047</v>
      </c>
      <c r="E8412" s="62" t="s">
        <v>178</v>
      </c>
      <c r="F8412" s="62" t="s">
        <v>157</v>
      </c>
      <c r="G8412" s="63">
        <v>0</v>
      </c>
      <c r="H8412" s="145"/>
      <c r="I8412" s="144">
        <v>0</v>
      </c>
      <c r="J8412" s="146">
        <f t="shared" si="108"/>
        <v>0</v>
      </c>
    </row>
    <row r="8413" spans="1:10" x14ac:dyDescent="0.3">
      <c r="A8413" s="62">
        <v>2012</v>
      </c>
      <c r="B8413" s="62" t="s">
        <v>203</v>
      </c>
      <c r="C8413" s="62" t="str">
        <f>VLOOKUP(B8413,lookup!A:C,3,FALSE)</f>
        <v>Non Metropolitan Fire Authorities</v>
      </c>
      <c r="D8413" s="62" t="str">
        <f>VLOOKUP(B8413,lookup!A:D,4,FALSE)</f>
        <v>E31000047</v>
      </c>
      <c r="E8413" s="62" t="s">
        <v>179</v>
      </c>
      <c r="F8413" s="62" t="s">
        <v>157</v>
      </c>
      <c r="G8413" s="63">
        <v>1</v>
      </c>
      <c r="H8413" s="145"/>
      <c r="I8413" s="144">
        <v>1</v>
      </c>
      <c r="J8413" s="146">
        <f t="shared" si="108"/>
        <v>0</v>
      </c>
    </row>
    <row r="8414" spans="1:10" x14ac:dyDescent="0.3">
      <c r="A8414" s="62">
        <v>2012</v>
      </c>
      <c r="B8414" s="62" t="s">
        <v>203</v>
      </c>
      <c r="C8414" s="62" t="str">
        <f>VLOOKUP(B8414,lookup!A:C,3,FALSE)</f>
        <v>Non Metropolitan Fire Authorities</v>
      </c>
      <c r="D8414" s="62" t="str">
        <f>VLOOKUP(B8414,lookup!A:D,4,FALSE)</f>
        <v>E31000047</v>
      </c>
      <c r="E8414" s="32" t="s">
        <v>1087</v>
      </c>
      <c r="F8414" s="62" t="s">
        <v>157</v>
      </c>
      <c r="G8414" s="63">
        <v>2</v>
      </c>
      <c r="H8414" s="145"/>
      <c r="I8414" s="144">
        <v>2</v>
      </c>
      <c r="J8414" s="146">
        <f t="shared" si="108"/>
        <v>0</v>
      </c>
    </row>
    <row r="8415" spans="1:10" x14ac:dyDescent="0.3">
      <c r="A8415" s="62">
        <v>2012</v>
      </c>
      <c r="B8415" s="62" t="s">
        <v>203</v>
      </c>
      <c r="C8415" s="62" t="str">
        <f>VLOOKUP(B8415,lookup!A:C,3,FALSE)</f>
        <v>Non Metropolitan Fire Authorities</v>
      </c>
      <c r="D8415" s="62" t="str">
        <f>VLOOKUP(B8415,lookup!A:D,4,FALSE)</f>
        <v>E31000047</v>
      </c>
      <c r="E8415" s="62" t="s">
        <v>176</v>
      </c>
      <c r="F8415" s="62" t="s">
        <v>157</v>
      </c>
      <c r="G8415" s="63">
        <v>0</v>
      </c>
      <c r="H8415" s="145"/>
      <c r="I8415" s="144">
        <v>0</v>
      </c>
      <c r="J8415" s="146">
        <f t="shared" si="108"/>
        <v>0</v>
      </c>
    </row>
    <row r="8416" spans="1:10" x14ac:dyDescent="0.3">
      <c r="A8416" s="62">
        <v>2012</v>
      </c>
      <c r="B8416" s="62" t="s">
        <v>203</v>
      </c>
      <c r="C8416" s="62" t="str">
        <f>VLOOKUP(B8416,lookup!A:C,3,FALSE)</f>
        <v>Non Metropolitan Fire Authorities</v>
      </c>
      <c r="D8416" s="62" t="str">
        <f>VLOOKUP(B8416,lookup!A:D,4,FALSE)</f>
        <v>E31000047</v>
      </c>
      <c r="E8416" s="62" t="s">
        <v>175</v>
      </c>
      <c r="F8416" s="62" t="s">
        <v>158</v>
      </c>
      <c r="G8416" s="63">
        <v>361</v>
      </c>
      <c r="H8416" s="145"/>
      <c r="I8416" s="144">
        <v>361</v>
      </c>
      <c r="J8416" s="146">
        <f t="shared" si="108"/>
        <v>0</v>
      </c>
    </row>
    <row r="8417" spans="1:10" x14ac:dyDescent="0.3">
      <c r="A8417" s="62">
        <v>2012</v>
      </c>
      <c r="B8417" s="62" t="s">
        <v>203</v>
      </c>
      <c r="C8417" s="62" t="str">
        <f>VLOOKUP(B8417,lookup!A:C,3,FALSE)</f>
        <v>Non Metropolitan Fire Authorities</v>
      </c>
      <c r="D8417" s="62" t="str">
        <f>VLOOKUP(B8417,lookup!A:D,4,FALSE)</f>
        <v>E31000047</v>
      </c>
      <c r="E8417" s="62" t="s">
        <v>177</v>
      </c>
      <c r="F8417" s="62" t="s">
        <v>158</v>
      </c>
      <c r="G8417" s="63">
        <v>2</v>
      </c>
      <c r="H8417" s="145"/>
      <c r="I8417" s="144">
        <v>2</v>
      </c>
      <c r="J8417" s="146">
        <f t="shared" si="108"/>
        <v>0</v>
      </c>
    </row>
    <row r="8418" spans="1:10" x14ac:dyDescent="0.3">
      <c r="A8418" s="62">
        <v>2012</v>
      </c>
      <c r="B8418" s="62" t="s">
        <v>203</v>
      </c>
      <c r="C8418" s="62" t="str">
        <f>VLOOKUP(B8418,lookup!A:C,3,FALSE)</f>
        <v>Non Metropolitan Fire Authorities</v>
      </c>
      <c r="D8418" s="62" t="str">
        <f>VLOOKUP(B8418,lookup!A:D,4,FALSE)</f>
        <v>E31000047</v>
      </c>
      <c r="E8418" s="62" t="s">
        <v>178</v>
      </c>
      <c r="F8418" s="62" t="s">
        <v>158</v>
      </c>
      <c r="G8418" s="63">
        <v>0</v>
      </c>
      <c r="H8418" s="145"/>
      <c r="I8418" s="144">
        <v>0</v>
      </c>
      <c r="J8418" s="146">
        <f t="shared" si="108"/>
        <v>0</v>
      </c>
    </row>
    <row r="8419" spans="1:10" x14ac:dyDescent="0.3">
      <c r="A8419" s="62">
        <v>2012</v>
      </c>
      <c r="B8419" s="62" t="s">
        <v>203</v>
      </c>
      <c r="C8419" s="62" t="str">
        <f>VLOOKUP(B8419,lookup!A:C,3,FALSE)</f>
        <v>Non Metropolitan Fire Authorities</v>
      </c>
      <c r="D8419" s="62" t="str">
        <f>VLOOKUP(B8419,lookup!A:D,4,FALSE)</f>
        <v>E31000047</v>
      </c>
      <c r="E8419" s="62" t="s">
        <v>179</v>
      </c>
      <c r="F8419" s="62" t="s">
        <v>158</v>
      </c>
      <c r="G8419" s="63">
        <v>1</v>
      </c>
      <c r="H8419" s="145"/>
      <c r="I8419" s="144">
        <v>1</v>
      </c>
      <c r="J8419" s="146">
        <f t="shared" si="108"/>
        <v>0</v>
      </c>
    </row>
    <row r="8420" spans="1:10" x14ac:dyDescent="0.3">
      <c r="A8420" s="62">
        <v>2012</v>
      </c>
      <c r="B8420" s="62" t="s">
        <v>203</v>
      </c>
      <c r="C8420" s="62" t="str">
        <f>VLOOKUP(B8420,lookup!A:C,3,FALSE)</f>
        <v>Non Metropolitan Fire Authorities</v>
      </c>
      <c r="D8420" s="62" t="str">
        <f>VLOOKUP(B8420,lookup!A:D,4,FALSE)</f>
        <v>E31000047</v>
      </c>
      <c r="E8420" s="32" t="s">
        <v>1087</v>
      </c>
      <c r="F8420" s="62" t="s">
        <v>158</v>
      </c>
      <c r="G8420" s="63">
        <v>1</v>
      </c>
      <c r="H8420" s="145"/>
      <c r="I8420" s="144">
        <v>1</v>
      </c>
      <c r="J8420" s="146">
        <f t="shared" si="108"/>
        <v>0</v>
      </c>
    </row>
    <row r="8421" spans="1:10" x14ac:dyDescent="0.3">
      <c r="A8421" s="62">
        <v>2012</v>
      </c>
      <c r="B8421" s="62" t="s">
        <v>203</v>
      </c>
      <c r="C8421" s="62" t="str">
        <f>VLOOKUP(B8421,lookup!A:C,3,FALSE)</f>
        <v>Non Metropolitan Fire Authorities</v>
      </c>
      <c r="D8421" s="62" t="str">
        <f>VLOOKUP(B8421,lookup!A:D,4,FALSE)</f>
        <v>E31000047</v>
      </c>
      <c r="E8421" s="62" t="s">
        <v>176</v>
      </c>
      <c r="F8421" s="62" t="s">
        <v>158</v>
      </c>
      <c r="G8421" s="63">
        <v>3</v>
      </c>
      <c r="H8421" s="145"/>
      <c r="I8421" s="144">
        <v>3</v>
      </c>
      <c r="J8421" s="146">
        <f t="shared" si="108"/>
        <v>0</v>
      </c>
    </row>
    <row r="8422" spans="1:10" x14ac:dyDescent="0.3">
      <c r="A8422" s="62">
        <v>2012</v>
      </c>
      <c r="B8422" s="62" t="s">
        <v>203</v>
      </c>
      <c r="C8422" s="62" t="str">
        <f>VLOOKUP(B8422,lookup!A:C,3,FALSE)</f>
        <v>Non Metropolitan Fire Authorities</v>
      </c>
      <c r="D8422" s="62" t="str">
        <f>VLOOKUP(B8422,lookup!A:D,4,FALSE)</f>
        <v>E31000047</v>
      </c>
      <c r="E8422" s="62" t="s">
        <v>175</v>
      </c>
      <c r="F8422" s="62" t="s">
        <v>149</v>
      </c>
      <c r="G8422" s="63">
        <v>25</v>
      </c>
      <c r="H8422" s="145"/>
      <c r="I8422" s="144">
        <v>25</v>
      </c>
      <c r="J8422" s="146">
        <f t="shared" si="108"/>
        <v>0</v>
      </c>
    </row>
    <row r="8423" spans="1:10" x14ac:dyDescent="0.3">
      <c r="A8423" s="62">
        <v>2012</v>
      </c>
      <c r="B8423" s="62" t="s">
        <v>203</v>
      </c>
      <c r="C8423" s="62" t="str">
        <f>VLOOKUP(B8423,lookup!A:C,3,FALSE)</f>
        <v>Non Metropolitan Fire Authorities</v>
      </c>
      <c r="D8423" s="62" t="str">
        <f>VLOOKUP(B8423,lookup!A:D,4,FALSE)</f>
        <v>E31000047</v>
      </c>
      <c r="E8423" s="62" t="s">
        <v>177</v>
      </c>
      <c r="F8423" s="62" t="s">
        <v>149</v>
      </c>
      <c r="G8423" s="63">
        <v>0</v>
      </c>
      <c r="H8423" s="145"/>
      <c r="I8423" s="144">
        <v>0</v>
      </c>
      <c r="J8423" s="146">
        <f t="shared" si="108"/>
        <v>0</v>
      </c>
    </row>
    <row r="8424" spans="1:10" x14ac:dyDescent="0.3">
      <c r="A8424" s="62">
        <v>2012</v>
      </c>
      <c r="B8424" s="62" t="s">
        <v>203</v>
      </c>
      <c r="C8424" s="62" t="str">
        <f>VLOOKUP(B8424,lookup!A:C,3,FALSE)</f>
        <v>Non Metropolitan Fire Authorities</v>
      </c>
      <c r="D8424" s="62" t="str">
        <f>VLOOKUP(B8424,lookup!A:D,4,FALSE)</f>
        <v>E31000047</v>
      </c>
      <c r="E8424" s="62" t="s">
        <v>178</v>
      </c>
      <c r="F8424" s="62" t="s">
        <v>149</v>
      </c>
      <c r="G8424" s="63">
        <v>0</v>
      </c>
      <c r="H8424" s="145"/>
      <c r="I8424" s="144">
        <v>0</v>
      </c>
      <c r="J8424" s="146">
        <f t="shared" si="108"/>
        <v>0</v>
      </c>
    </row>
    <row r="8425" spans="1:10" x14ac:dyDescent="0.3">
      <c r="A8425" s="62">
        <v>2012</v>
      </c>
      <c r="B8425" s="62" t="s">
        <v>203</v>
      </c>
      <c r="C8425" s="62" t="str">
        <f>VLOOKUP(B8425,lookup!A:C,3,FALSE)</f>
        <v>Non Metropolitan Fire Authorities</v>
      </c>
      <c r="D8425" s="62" t="str">
        <f>VLOOKUP(B8425,lookup!A:D,4,FALSE)</f>
        <v>E31000047</v>
      </c>
      <c r="E8425" s="62" t="s">
        <v>179</v>
      </c>
      <c r="F8425" s="62" t="s">
        <v>149</v>
      </c>
      <c r="G8425" s="63">
        <v>0</v>
      </c>
      <c r="H8425" s="145"/>
      <c r="I8425" s="144">
        <v>0</v>
      </c>
      <c r="J8425" s="146">
        <f t="shared" si="108"/>
        <v>0</v>
      </c>
    </row>
    <row r="8426" spans="1:10" x14ac:dyDescent="0.3">
      <c r="A8426" s="62">
        <v>2012</v>
      </c>
      <c r="B8426" s="62" t="s">
        <v>203</v>
      </c>
      <c r="C8426" s="62" t="str">
        <f>VLOOKUP(B8426,lookup!A:C,3,FALSE)</f>
        <v>Non Metropolitan Fire Authorities</v>
      </c>
      <c r="D8426" s="62" t="str">
        <f>VLOOKUP(B8426,lookup!A:D,4,FALSE)</f>
        <v>E31000047</v>
      </c>
      <c r="E8426" s="32" t="s">
        <v>1087</v>
      </c>
      <c r="F8426" s="62" t="s">
        <v>149</v>
      </c>
      <c r="G8426" s="63">
        <v>0</v>
      </c>
      <c r="H8426" s="145"/>
      <c r="I8426" s="144">
        <v>0</v>
      </c>
      <c r="J8426" s="146">
        <f t="shared" si="108"/>
        <v>0</v>
      </c>
    </row>
    <row r="8427" spans="1:10" x14ac:dyDescent="0.3">
      <c r="A8427" s="62">
        <v>2012</v>
      </c>
      <c r="B8427" s="62" t="s">
        <v>203</v>
      </c>
      <c r="C8427" s="62" t="str">
        <f>VLOOKUP(B8427,lookup!A:C,3,FALSE)</f>
        <v>Non Metropolitan Fire Authorities</v>
      </c>
      <c r="D8427" s="62" t="str">
        <f>VLOOKUP(B8427,lookup!A:D,4,FALSE)</f>
        <v>E31000047</v>
      </c>
      <c r="E8427" s="62" t="s">
        <v>176</v>
      </c>
      <c r="F8427" s="62" t="s">
        <v>149</v>
      </c>
      <c r="G8427" s="63">
        <v>1</v>
      </c>
      <c r="H8427" s="145"/>
      <c r="I8427" s="144">
        <v>1</v>
      </c>
      <c r="J8427" s="146">
        <f t="shared" si="108"/>
        <v>0</v>
      </c>
    </row>
    <row r="8428" spans="1:10" x14ac:dyDescent="0.3">
      <c r="A8428" s="62">
        <v>2012</v>
      </c>
      <c r="B8428" s="62" t="s">
        <v>203</v>
      </c>
      <c r="C8428" s="62" t="str">
        <f>VLOOKUP(B8428,lookup!A:C,3,FALSE)</f>
        <v>Non Metropolitan Fire Authorities</v>
      </c>
      <c r="D8428" s="62" t="str">
        <f>VLOOKUP(B8428,lookup!A:D,4,FALSE)</f>
        <v>E31000047</v>
      </c>
      <c r="E8428" s="62" t="s">
        <v>175</v>
      </c>
      <c r="F8428" s="62" t="s">
        <v>150</v>
      </c>
      <c r="G8428" s="63">
        <v>147</v>
      </c>
      <c r="H8428" s="145"/>
      <c r="I8428" s="144">
        <v>147</v>
      </c>
      <c r="J8428" s="146">
        <f t="shared" si="108"/>
        <v>0</v>
      </c>
    </row>
    <row r="8429" spans="1:10" x14ac:dyDescent="0.3">
      <c r="A8429" s="62">
        <v>2012</v>
      </c>
      <c r="B8429" s="62" t="s">
        <v>203</v>
      </c>
      <c r="C8429" s="62" t="str">
        <f>VLOOKUP(B8429,lookup!A:C,3,FALSE)</f>
        <v>Non Metropolitan Fire Authorities</v>
      </c>
      <c r="D8429" s="62" t="str">
        <f>VLOOKUP(B8429,lookup!A:D,4,FALSE)</f>
        <v>E31000047</v>
      </c>
      <c r="E8429" s="62" t="s">
        <v>177</v>
      </c>
      <c r="F8429" s="62" t="s">
        <v>150</v>
      </c>
      <c r="G8429" s="63">
        <v>0</v>
      </c>
      <c r="H8429" s="145"/>
      <c r="I8429" s="144">
        <v>0</v>
      </c>
      <c r="J8429" s="146">
        <f t="shared" si="108"/>
        <v>0</v>
      </c>
    </row>
    <row r="8430" spans="1:10" x14ac:dyDescent="0.3">
      <c r="A8430" s="62">
        <v>2012</v>
      </c>
      <c r="B8430" s="62" t="s">
        <v>203</v>
      </c>
      <c r="C8430" s="62" t="str">
        <f>VLOOKUP(B8430,lookup!A:C,3,FALSE)</f>
        <v>Non Metropolitan Fire Authorities</v>
      </c>
      <c r="D8430" s="62" t="str">
        <f>VLOOKUP(B8430,lookup!A:D,4,FALSE)</f>
        <v>E31000047</v>
      </c>
      <c r="E8430" s="62" t="s">
        <v>178</v>
      </c>
      <c r="F8430" s="62" t="s">
        <v>150</v>
      </c>
      <c r="G8430" s="63">
        <v>0</v>
      </c>
      <c r="H8430" s="145"/>
      <c r="I8430" s="144">
        <v>0</v>
      </c>
      <c r="J8430" s="146">
        <f t="shared" si="108"/>
        <v>0</v>
      </c>
    </row>
    <row r="8431" spans="1:10" x14ac:dyDescent="0.3">
      <c r="A8431" s="62">
        <v>2012</v>
      </c>
      <c r="B8431" s="62" t="s">
        <v>203</v>
      </c>
      <c r="C8431" s="62" t="str">
        <f>VLOOKUP(B8431,lookup!A:C,3,FALSE)</f>
        <v>Non Metropolitan Fire Authorities</v>
      </c>
      <c r="D8431" s="62" t="str">
        <f>VLOOKUP(B8431,lookup!A:D,4,FALSE)</f>
        <v>E31000047</v>
      </c>
      <c r="E8431" s="62" t="s">
        <v>179</v>
      </c>
      <c r="F8431" s="62" t="s">
        <v>150</v>
      </c>
      <c r="G8431" s="63">
        <v>0</v>
      </c>
      <c r="H8431" s="145"/>
      <c r="I8431" s="144">
        <v>0</v>
      </c>
      <c r="J8431" s="146">
        <f t="shared" si="108"/>
        <v>0</v>
      </c>
    </row>
    <row r="8432" spans="1:10" x14ac:dyDescent="0.3">
      <c r="A8432" s="62">
        <v>2012</v>
      </c>
      <c r="B8432" s="62" t="s">
        <v>203</v>
      </c>
      <c r="C8432" s="62" t="str">
        <f>VLOOKUP(B8432,lookup!A:C,3,FALSE)</f>
        <v>Non Metropolitan Fire Authorities</v>
      </c>
      <c r="D8432" s="62" t="str">
        <f>VLOOKUP(B8432,lookup!A:D,4,FALSE)</f>
        <v>E31000047</v>
      </c>
      <c r="E8432" s="32" t="s">
        <v>1087</v>
      </c>
      <c r="F8432" s="62" t="s">
        <v>150</v>
      </c>
      <c r="G8432" s="63">
        <v>0</v>
      </c>
      <c r="H8432" s="145"/>
      <c r="I8432" s="144">
        <v>0</v>
      </c>
      <c r="J8432" s="146">
        <f t="shared" si="108"/>
        <v>0</v>
      </c>
    </row>
    <row r="8433" spans="1:10" x14ac:dyDescent="0.3">
      <c r="A8433" s="62">
        <v>2012</v>
      </c>
      <c r="B8433" s="62" t="s">
        <v>203</v>
      </c>
      <c r="C8433" s="62" t="str">
        <f>VLOOKUP(B8433,lookup!A:C,3,FALSE)</f>
        <v>Non Metropolitan Fire Authorities</v>
      </c>
      <c r="D8433" s="62" t="str">
        <f>VLOOKUP(B8433,lookup!A:D,4,FALSE)</f>
        <v>E31000047</v>
      </c>
      <c r="E8433" s="62" t="s">
        <v>176</v>
      </c>
      <c r="F8433" s="62" t="s">
        <v>150</v>
      </c>
      <c r="G8433" s="63">
        <v>1</v>
      </c>
      <c r="H8433" s="145"/>
      <c r="I8433" s="144">
        <v>1</v>
      </c>
      <c r="J8433" s="146">
        <f t="shared" si="108"/>
        <v>0</v>
      </c>
    </row>
    <row r="8434" spans="1:10" x14ac:dyDescent="0.3">
      <c r="A8434" s="62">
        <v>2012</v>
      </c>
      <c r="B8434" s="62" t="s">
        <v>36</v>
      </c>
      <c r="C8434" s="62" t="str">
        <f>VLOOKUP(B8434,lookup!A:C,3,FALSE)</f>
        <v>Non Metropolitan Fire Authorities</v>
      </c>
      <c r="D8434" s="62" t="str">
        <f>VLOOKUP(B8434,lookup!A:D,4,FALSE)</f>
        <v>E31000013</v>
      </c>
      <c r="E8434" s="62" t="s">
        <v>175</v>
      </c>
      <c r="F8434" s="62" t="s">
        <v>157</v>
      </c>
      <c r="G8434" s="63">
        <v>356</v>
      </c>
      <c r="H8434" s="145"/>
      <c r="I8434" s="144">
        <v>356</v>
      </c>
      <c r="J8434" s="146">
        <f t="shared" si="108"/>
        <v>0</v>
      </c>
    </row>
    <row r="8435" spans="1:10" x14ac:dyDescent="0.3">
      <c r="A8435" s="62">
        <v>2012</v>
      </c>
      <c r="B8435" s="62" t="s">
        <v>36</v>
      </c>
      <c r="C8435" s="62" t="str">
        <f>VLOOKUP(B8435,lookup!A:C,3,FALSE)</f>
        <v>Non Metropolitan Fire Authorities</v>
      </c>
      <c r="D8435" s="62" t="str">
        <f>VLOOKUP(B8435,lookup!A:D,4,FALSE)</f>
        <v>E31000013</v>
      </c>
      <c r="E8435" s="62" t="s">
        <v>177</v>
      </c>
      <c r="F8435" s="62" t="s">
        <v>157</v>
      </c>
      <c r="G8435" s="63">
        <v>2</v>
      </c>
      <c r="H8435" s="145"/>
      <c r="I8435" s="144">
        <v>2</v>
      </c>
      <c r="J8435" s="146">
        <f t="shared" si="108"/>
        <v>0</v>
      </c>
    </row>
    <row r="8436" spans="1:10" x14ac:dyDescent="0.3">
      <c r="A8436" s="62">
        <v>2012</v>
      </c>
      <c r="B8436" s="62" t="s">
        <v>36</v>
      </c>
      <c r="C8436" s="62" t="str">
        <f>VLOOKUP(B8436,lookup!A:C,3,FALSE)</f>
        <v>Non Metropolitan Fire Authorities</v>
      </c>
      <c r="D8436" s="62" t="str">
        <f>VLOOKUP(B8436,lookup!A:D,4,FALSE)</f>
        <v>E31000013</v>
      </c>
      <c r="E8436" s="62" t="s">
        <v>178</v>
      </c>
      <c r="F8436" s="62" t="s">
        <v>157</v>
      </c>
      <c r="G8436" s="63">
        <v>1</v>
      </c>
      <c r="H8436" s="145"/>
      <c r="I8436" s="144">
        <v>1</v>
      </c>
      <c r="J8436" s="146">
        <f t="shared" si="108"/>
        <v>0</v>
      </c>
    </row>
    <row r="8437" spans="1:10" x14ac:dyDescent="0.3">
      <c r="A8437" s="62">
        <v>2012</v>
      </c>
      <c r="B8437" s="62" t="s">
        <v>36</v>
      </c>
      <c r="C8437" s="62" t="str">
        <f>VLOOKUP(B8437,lookup!A:C,3,FALSE)</f>
        <v>Non Metropolitan Fire Authorities</v>
      </c>
      <c r="D8437" s="62" t="str">
        <f>VLOOKUP(B8437,lookup!A:D,4,FALSE)</f>
        <v>E31000013</v>
      </c>
      <c r="E8437" s="62" t="s">
        <v>179</v>
      </c>
      <c r="F8437" s="62" t="s">
        <v>157</v>
      </c>
      <c r="G8437" s="63">
        <v>5</v>
      </c>
      <c r="H8437" s="145"/>
      <c r="I8437" s="144">
        <v>5</v>
      </c>
      <c r="J8437" s="146">
        <f t="shared" si="108"/>
        <v>0</v>
      </c>
    </row>
    <row r="8438" spans="1:10" x14ac:dyDescent="0.3">
      <c r="A8438" s="62">
        <v>2012</v>
      </c>
      <c r="B8438" s="62" t="s">
        <v>36</v>
      </c>
      <c r="C8438" s="62" t="str">
        <f>VLOOKUP(B8438,lookup!A:C,3,FALSE)</f>
        <v>Non Metropolitan Fire Authorities</v>
      </c>
      <c r="D8438" s="62" t="str">
        <f>VLOOKUP(B8438,lookup!A:D,4,FALSE)</f>
        <v>E31000013</v>
      </c>
      <c r="E8438" s="32" t="s">
        <v>1087</v>
      </c>
      <c r="F8438" s="62" t="s">
        <v>157</v>
      </c>
      <c r="G8438" s="63">
        <v>0</v>
      </c>
      <c r="H8438" s="145"/>
      <c r="I8438" s="144">
        <v>0</v>
      </c>
      <c r="J8438" s="146">
        <f t="shared" si="108"/>
        <v>0</v>
      </c>
    </row>
    <row r="8439" spans="1:10" x14ac:dyDescent="0.3">
      <c r="A8439" s="62">
        <v>2012</v>
      </c>
      <c r="B8439" s="62" t="s">
        <v>36</v>
      </c>
      <c r="C8439" s="62" t="str">
        <f>VLOOKUP(B8439,lookup!A:C,3,FALSE)</f>
        <v>Non Metropolitan Fire Authorities</v>
      </c>
      <c r="D8439" s="62" t="str">
        <f>VLOOKUP(B8439,lookup!A:D,4,FALSE)</f>
        <v>E31000013</v>
      </c>
      <c r="E8439" s="62" t="s">
        <v>176</v>
      </c>
      <c r="F8439" s="62" t="s">
        <v>157</v>
      </c>
      <c r="G8439" s="63">
        <v>1</v>
      </c>
      <c r="H8439" s="145"/>
      <c r="I8439" s="144">
        <v>1</v>
      </c>
      <c r="J8439" s="146">
        <f t="shared" si="108"/>
        <v>0</v>
      </c>
    </row>
    <row r="8440" spans="1:10" x14ac:dyDescent="0.3">
      <c r="A8440" s="62">
        <v>2012</v>
      </c>
      <c r="B8440" s="62" t="s">
        <v>36</v>
      </c>
      <c r="C8440" s="62" t="str">
        <f>VLOOKUP(B8440,lookup!A:C,3,FALSE)</f>
        <v>Non Metropolitan Fire Authorities</v>
      </c>
      <c r="D8440" s="62" t="str">
        <f>VLOOKUP(B8440,lookup!A:D,4,FALSE)</f>
        <v>E31000013</v>
      </c>
      <c r="E8440" s="62" t="s">
        <v>175</v>
      </c>
      <c r="F8440" s="62" t="s">
        <v>158</v>
      </c>
      <c r="G8440" s="63">
        <v>170</v>
      </c>
      <c r="H8440" s="145"/>
      <c r="I8440" s="144">
        <v>170</v>
      </c>
      <c r="J8440" s="146">
        <f t="shared" si="108"/>
        <v>0</v>
      </c>
    </row>
    <row r="8441" spans="1:10" x14ac:dyDescent="0.3">
      <c r="A8441" s="62">
        <v>2012</v>
      </c>
      <c r="B8441" s="62" t="s">
        <v>36</v>
      </c>
      <c r="C8441" s="62" t="str">
        <f>VLOOKUP(B8441,lookup!A:C,3,FALSE)</f>
        <v>Non Metropolitan Fire Authorities</v>
      </c>
      <c r="D8441" s="62" t="str">
        <f>VLOOKUP(B8441,lookup!A:D,4,FALSE)</f>
        <v>E31000013</v>
      </c>
      <c r="E8441" s="62" t="s">
        <v>177</v>
      </c>
      <c r="F8441" s="62" t="s">
        <v>158</v>
      </c>
      <c r="G8441" s="63">
        <v>1</v>
      </c>
      <c r="H8441" s="145"/>
      <c r="I8441" s="144">
        <v>1</v>
      </c>
      <c r="J8441" s="146">
        <f t="shared" si="108"/>
        <v>0</v>
      </c>
    </row>
    <row r="8442" spans="1:10" x14ac:dyDescent="0.3">
      <c r="A8442" s="62">
        <v>2012</v>
      </c>
      <c r="B8442" s="62" t="s">
        <v>36</v>
      </c>
      <c r="C8442" s="62" t="str">
        <f>VLOOKUP(B8442,lookup!A:C,3,FALSE)</f>
        <v>Non Metropolitan Fire Authorities</v>
      </c>
      <c r="D8442" s="62" t="str">
        <f>VLOOKUP(B8442,lookup!A:D,4,FALSE)</f>
        <v>E31000013</v>
      </c>
      <c r="E8442" s="62" t="s">
        <v>178</v>
      </c>
      <c r="F8442" s="62" t="s">
        <v>158</v>
      </c>
      <c r="G8442" s="63">
        <v>1</v>
      </c>
      <c r="H8442" s="145"/>
      <c r="I8442" s="144">
        <v>1</v>
      </c>
      <c r="J8442" s="146">
        <f t="shared" si="108"/>
        <v>0</v>
      </c>
    </row>
    <row r="8443" spans="1:10" x14ac:dyDescent="0.3">
      <c r="A8443" s="62">
        <v>2012</v>
      </c>
      <c r="B8443" s="62" t="s">
        <v>36</v>
      </c>
      <c r="C8443" s="62" t="str">
        <f>VLOOKUP(B8443,lookup!A:C,3,FALSE)</f>
        <v>Non Metropolitan Fire Authorities</v>
      </c>
      <c r="D8443" s="62" t="str">
        <f>VLOOKUP(B8443,lookup!A:D,4,FALSE)</f>
        <v>E31000013</v>
      </c>
      <c r="E8443" s="62" t="s">
        <v>179</v>
      </c>
      <c r="F8443" s="62" t="s">
        <v>158</v>
      </c>
      <c r="G8443" s="63">
        <v>1</v>
      </c>
      <c r="H8443" s="145"/>
      <c r="I8443" s="144">
        <v>1</v>
      </c>
      <c r="J8443" s="146">
        <f t="shared" si="108"/>
        <v>0</v>
      </c>
    </row>
    <row r="8444" spans="1:10" x14ac:dyDescent="0.3">
      <c r="A8444" s="62">
        <v>2012</v>
      </c>
      <c r="B8444" s="62" t="s">
        <v>36</v>
      </c>
      <c r="C8444" s="62" t="str">
        <f>VLOOKUP(B8444,lookup!A:C,3,FALSE)</f>
        <v>Non Metropolitan Fire Authorities</v>
      </c>
      <c r="D8444" s="62" t="str">
        <f>VLOOKUP(B8444,lookup!A:D,4,FALSE)</f>
        <v>E31000013</v>
      </c>
      <c r="E8444" s="32" t="s">
        <v>1087</v>
      </c>
      <c r="F8444" s="62" t="s">
        <v>158</v>
      </c>
      <c r="G8444" s="63">
        <v>0</v>
      </c>
      <c r="H8444" s="145"/>
      <c r="I8444" s="144">
        <v>0</v>
      </c>
      <c r="J8444" s="146">
        <f t="shared" si="108"/>
        <v>0</v>
      </c>
    </row>
    <row r="8445" spans="1:10" x14ac:dyDescent="0.3">
      <c r="A8445" s="62">
        <v>2012</v>
      </c>
      <c r="B8445" s="62" t="s">
        <v>36</v>
      </c>
      <c r="C8445" s="62" t="str">
        <f>VLOOKUP(B8445,lookup!A:C,3,FALSE)</f>
        <v>Non Metropolitan Fire Authorities</v>
      </c>
      <c r="D8445" s="62" t="str">
        <f>VLOOKUP(B8445,lookup!A:D,4,FALSE)</f>
        <v>E31000013</v>
      </c>
      <c r="E8445" s="62" t="s">
        <v>176</v>
      </c>
      <c r="F8445" s="62" t="s">
        <v>158</v>
      </c>
      <c r="G8445" s="63">
        <v>1</v>
      </c>
      <c r="H8445" s="145"/>
      <c r="I8445" s="144">
        <v>1</v>
      </c>
      <c r="J8445" s="146">
        <f t="shared" si="108"/>
        <v>0</v>
      </c>
    </row>
    <row r="8446" spans="1:10" x14ac:dyDescent="0.3">
      <c r="A8446" s="62">
        <v>2012</v>
      </c>
      <c r="B8446" s="62" t="s">
        <v>36</v>
      </c>
      <c r="C8446" s="62" t="str">
        <f>VLOOKUP(B8446,lookup!A:C,3,FALSE)</f>
        <v>Non Metropolitan Fire Authorities</v>
      </c>
      <c r="D8446" s="62" t="str">
        <f>VLOOKUP(B8446,lookup!A:D,4,FALSE)</f>
        <v>E31000013</v>
      </c>
      <c r="E8446" s="62" t="s">
        <v>175</v>
      </c>
      <c r="F8446" s="62" t="s">
        <v>149</v>
      </c>
      <c r="G8446" s="63">
        <v>25</v>
      </c>
      <c r="H8446" s="145"/>
      <c r="I8446" s="144">
        <v>25</v>
      </c>
      <c r="J8446" s="146">
        <f t="shared" si="108"/>
        <v>0</v>
      </c>
    </row>
    <row r="8447" spans="1:10" x14ac:dyDescent="0.3">
      <c r="A8447" s="62">
        <v>2012</v>
      </c>
      <c r="B8447" s="62" t="s">
        <v>36</v>
      </c>
      <c r="C8447" s="62" t="str">
        <f>VLOOKUP(B8447,lookup!A:C,3,FALSE)</f>
        <v>Non Metropolitan Fire Authorities</v>
      </c>
      <c r="D8447" s="62" t="str">
        <f>VLOOKUP(B8447,lookup!A:D,4,FALSE)</f>
        <v>E31000013</v>
      </c>
      <c r="E8447" s="62" t="s">
        <v>177</v>
      </c>
      <c r="F8447" s="62" t="s">
        <v>149</v>
      </c>
      <c r="G8447" s="63">
        <v>0</v>
      </c>
      <c r="H8447" s="145"/>
      <c r="I8447" s="144">
        <v>0</v>
      </c>
      <c r="J8447" s="146">
        <f t="shared" si="108"/>
        <v>0</v>
      </c>
    </row>
    <row r="8448" spans="1:10" x14ac:dyDescent="0.3">
      <c r="A8448" s="62">
        <v>2012</v>
      </c>
      <c r="B8448" s="62" t="s">
        <v>36</v>
      </c>
      <c r="C8448" s="62" t="str">
        <f>VLOOKUP(B8448,lookup!A:C,3,FALSE)</f>
        <v>Non Metropolitan Fire Authorities</v>
      </c>
      <c r="D8448" s="62" t="str">
        <f>VLOOKUP(B8448,lookup!A:D,4,FALSE)</f>
        <v>E31000013</v>
      </c>
      <c r="E8448" s="62" t="s">
        <v>178</v>
      </c>
      <c r="F8448" s="62" t="s">
        <v>149</v>
      </c>
      <c r="G8448" s="63">
        <v>0</v>
      </c>
      <c r="H8448" s="145"/>
      <c r="I8448" s="144">
        <v>0</v>
      </c>
      <c r="J8448" s="146">
        <f t="shared" si="108"/>
        <v>0</v>
      </c>
    </row>
    <row r="8449" spans="1:10" x14ac:dyDescent="0.3">
      <c r="A8449" s="62">
        <v>2012</v>
      </c>
      <c r="B8449" s="62" t="s">
        <v>36</v>
      </c>
      <c r="C8449" s="62" t="str">
        <f>VLOOKUP(B8449,lookup!A:C,3,FALSE)</f>
        <v>Non Metropolitan Fire Authorities</v>
      </c>
      <c r="D8449" s="62" t="str">
        <f>VLOOKUP(B8449,lookup!A:D,4,FALSE)</f>
        <v>E31000013</v>
      </c>
      <c r="E8449" s="62" t="s">
        <v>179</v>
      </c>
      <c r="F8449" s="62" t="s">
        <v>149</v>
      </c>
      <c r="G8449" s="63">
        <v>0</v>
      </c>
      <c r="H8449" s="145"/>
      <c r="I8449" s="144">
        <v>0</v>
      </c>
      <c r="J8449" s="146">
        <f t="shared" si="108"/>
        <v>0</v>
      </c>
    </row>
    <row r="8450" spans="1:10" x14ac:dyDescent="0.3">
      <c r="A8450" s="62">
        <v>2012</v>
      </c>
      <c r="B8450" s="62" t="s">
        <v>36</v>
      </c>
      <c r="C8450" s="62" t="str">
        <f>VLOOKUP(B8450,lookup!A:C,3,FALSE)</f>
        <v>Non Metropolitan Fire Authorities</v>
      </c>
      <c r="D8450" s="62" t="str">
        <f>VLOOKUP(B8450,lookup!A:D,4,FALSE)</f>
        <v>E31000013</v>
      </c>
      <c r="E8450" s="32" t="s">
        <v>1087</v>
      </c>
      <c r="F8450" s="62" t="s">
        <v>149</v>
      </c>
      <c r="G8450" s="63">
        <v>0</v>
      </c>
      <c r="H8450" s="145"/>
      <c r="I8450" s="144">
        <v>0</v>
      </c>
      <c r="J8450" s="146">
        <f t="shared" si="108"/>
        <v>0</v>
      </c>
    </row>
    <row r="8451" spans="1:10" x14ac:dyDescent="0.3">
      <c r="A8451" s="62">
        <v>2012</v>
      </c>
      <c r="B8451" s="62" t="s">
        <v>36</v>
      </c>
      <c r="C8451" s="62" t="str">
        <f>VLOOKUP(B8451,lookup!A:C,3,FALSE)</f>
        <v>Non Metropolitan Fire Authorities</v>
      </c>
      <c r="D8451" s="62" t="str">
        <f>VLOOKUP(B8451,lookup!A:D,4,FALSE)</f>
        <v>E31000013</v>
      </c>
      <c r="E8451" s="62" t="s">
        <v>176</v>
      </c>
      <c r="F8451" s="62" t="s">
        <v>149</v>
      </c>
      <c r="G8451" s="63">
        <v>3</v>
      </c>
      <c r="H8451" s="145"/>
      <c r="I8451" s="144">
        <v>3</v>
      </c>
      <c r="J8451" s="146">
        <f t="shared" ref="J8451:J8514" si="109">G8451-I8451</f>
        <v>0</v>
      </c>
    </row>
    <row r="8452" spans="1:10" x14ac:dyDescent="0.3">
      <c r="A8452" s="62">
        <v>2012</v>
      </c>
      <c r="B8452" s="62" t="s">
        <v>36</v>
      </c>
      <c r="C8452" s="62" t="str">
        <f>VLOOKUP(B8452,lookup!A:C,3,FALSE)</f>
        <v>Non Metropolitan Fire Authorities</v>
      </c>
      <c r="D8452" s="62" t="str">
        <f>VLOOKUP(B8452,lookup!A:D,4,FALSE)</f>
        <v>E31000013</v>
      </c>
      <c r="E8452" s="62" t="s">
        <v>175</v>
      </c>
      <c r="F8452" s="62" t="s">
        <v>150</v>
      </c>
      <c r="G8452" s="63">
        <v>76</v>
      </c>
      <c r="H8452" s="145"/>
      <c r="I8452" s="144">
        <v>76</v>
      </c>
      <c r="J8452" s="146">
        <f t="shared" si="109"/>
        <v>0</v>
      </c>
    </row>
    <row r="8453" spans="1:10" x14ac:dyDescent="0.3">
      <c r="A8453" s="62">
        <v>2012</v>
      </c>
      <c r="B8453" s="62" t="s">
        <v>36</v>
      </c>
      <c r="C8453" s="62" t="str">
        <f>VLOOKUP(B8453,lookup!A:C,3,FALSE)</f>
        <v>Non Metropolitan Fire Authorities</v>
      </c>
      <c r="D8453" s="62" t="str">
        <f>VLOOKUP(B8453,lookup!A:D,4,FALSE)</f>
        <v>E31000013</v>
      </c>
      <c r="E8453" s="62" t="s">
        <v>177</v>
      </c>
      <c r="F8453" s="62" t="s">
        <v>150</v>
      </c>
      <c r="G8453" s="63">
        <v>0</v>
      </c>
      <c r="H8453" s="145"/>
      <c r="I8453" s="144">
        <v>0</v>
      </c>
      <c r="J8453" s="146">
        <f t="shared" si="109"/>
        <v>0</v>
      </c>
    </row>
    <row r="8454" spans="1:10" x14ac:dyDescent="0.3">
      <c r="A8454" s="62">
        <v>2012</v>
      </c>
      <c r="B8454" s="62" t="s">
        <v>36</v>
      </c>
      <c r="C8454" s="62" t="str">
        <f>VLOOKUP(B8454,lookup!A:C,3,FALSE)</f>
        <v>Non Metropolitan Fire Authorities</v>
      </c>
      <c r="D8454" s="62" t="str">
        <f>VLOOKUP(B8454,lookup!A:D,4,FALSE)</f>
        <v>E31000013</v>
      </c>
      <c r="E8454" s="62" t="s">
        <v>178</v>
      </c>
      <c r="F8454" s="62" t="s">
        <v>150</v>
      </c>
      <c r="G8454" s="63">
        <v>0</v>
      </c>
      <c r="H8454" s="145"/>
      <c r="I8454" s="144">
        <v>0</v>
      </c>
      <c r="J8454" s="146">
        <f t="shared" si="109"/>
        <v>0</v>
      </c>
    </row>
    <row r="8455" spans="1:10" x14ac:dyDescent="0.3">
      <c r="A8455" s="62">
        <v>2012</v>
      </c>
      <c r="B8455" s="62" t="s">
        <v>36</v>
      </c>
      <c r="C8455" s="62" t="str">
        <f>VLOOKUP(B8455,lookup!A:C,3,FALSE)</f>
        <v>Non Metropolitan Fire Authorities</v>
      </c>
      <c r="D8455" s="62" t="str">
        <f>VLOOKUP(B8455,lookup!A:D,4,FALSE)</f>
        <v>E31000013</v>
      </c>
      <c r="E8455" s="62" t="s">
        <v>179</v>
      </c>
      <c r="F8455" s="62" t="s">
        <v>150</v>
      </c>
      <c r="G8455" s="63">
        <v>0</v>
      </c>
      <c r="H8455" s="145"/>
      <c r="I8455" s="144">
        <v>0</v>
      </c>
      <c r="J8455" s="146">
        <f t="shared" si="109"/>
        <v>0</v>
      </c>
    </row>
    <row r="8456" spans="1:10" x14ac:dyDescent="0.3">
      <c r="A8456" s="62">
        <v>2012</v>
      </c>
      <c r="B8456" s="62" t="s">
        <v>36</v>
      </c>
      <c r="C8456" s="62" t="str">
        <f>VLOOKUP(B8456,lookup!A:C,3,FALSE)</f>
        <v>Non Metropolitan Fire Authorities</v>
      </c>
      <c r="D8456" s="62" t="str">
        <f>VLOOKUP(B8456,lookup!A:D,4,FALSE)</f>
        <v>E31000013</v>
      </c>
      <c r="E8456" s="32" t="s">
        <v>1087</v>
      </c>
      <c r="F8456" s="62" t="s">
        <v>150</v>
      </c>
      <c r="G8456" s="63">
        <v>0</v>
      </c>
      <c r="H8456" s="145"/>
      <c r="I8456" s="144">
        <v>0</v>
      </c>
      <c r="J8456" s="146">
        <f t="shared" si="109"/>
        <v>0</v>
      </c>
    </row>
    <row r="8457" spans="1:10" x14ac:dyDescent="0.3">
      <c r="A8457" s="62">
        <v>2012</v>
      </c>
      <c r="B8457" s="62" t="s">
        <v>36</v>
      </c>
      <c r="C8457" s="62" t="str">
        <f>VLOOKUP(B8457,lookup!A:C,3,FALSE)</f>
        <v>Non Metropolitan Fire Authorities</v>
      </c>
      <c r="D8457" s="62" t="str">
        <f>VLOOKUP(B8457,lookup!A:D,4,FALSE)</f>
        <v>E31000013</v>
      </c>
      <c r="E8457" s="62" t="s">
        <v>176</v>
      </c>
      <c r="F8457" s="62" t="s">
        <v>150</v>
      </c>
      <c r="G8457" s="63">
        <v>1</v>
      </c>
      <c r="H8457" s="145"/>
      <c r="I8457" s="144">
        <v>1</v>
      </c>
      <c r="J8457" s="146">
        <f t="shared" si="109"/>
        <v>0</v>
      </c>
    </row>
    <row r="8458" spans="1:10" x14ac:dyDescent="0.3">
      <c r="A8458" s="62">
        <v>2012</v>
      </c>
      <c r="B8458" s="62" t="s">
        <v>39</v>
      </c>
      <c r="C8458" s="62" t="str">
        <f>VLOOKUP(B8458,lookup!A:C,3,FALSE)</f>
        <v>Non Metropolitan Fire Authorities</v>
      </c>
      <c r="D8458" s="62" t="str">
        <f>VLOOKUP(B8458,lookup!A:D,4,FALSE)</f>
        <v>E31000014</v>
      </c>
      <c r="E8458" s="62" t="s">
        <v>175</v>
      </c>
      <c r="F8458" s="62" t="s">
        <v>157</v>
      </c>
      <c r="G8458" s="63">
        <v>385</v>
      </c>
      <c r="H8458" s="145"/>
      <c r="I8458" s="144">
        <v>385</v>
      </c>
      <c r="J8458" s="146">
        <f t="shared" si="109"/>
        <v>0</v>
      </c>
    </row>
    <row r="8459" spans="1:10" x14ac:dyDescent="0.3">
      <c r="A8459" s="62">
        <v>2012</v>
      </c>
      <c r="B8459" s="62" t="s">
        <v>39</v>
      </c>
      <c r="C8459" s="62" t="str">
        <f>VLOOKUP(B8459,lookup!A:C,3,FALSE)</f>
        <v>Non Metropolitan Fire Authorities</v>
      </c>
      <c r="D8459" s="62" t="str">
        <f>VLOOKUP(B8459,lookup!A:D,4,FALSE)</f>
        <v>E31000014</v>
      </c>
      <c r="E8459" s="62" t="s">
        <v>177</v>
      </c>
      <c r="F8459" s="62" t="s">
        <v>157</v>
      </c>
      <c r="G8459" s="63">
        <v>9</v>
      </c>
      <c r="H8459" s="145"/>
      <c r="I8459" s="144">
        <v>9</v>
      </c>
      <c r="J8459" s="146">
        <f t="shared" si="109"/>
        <v>0</v>
      </c>
    </row>
    <row r="8460" spans="1:10" x14ac:dyDescent="0.3">
      <c r="A8460" s="62">
        <v>2012</v>
      </c>
      <c r="B8460" s="62" t="s">
        <v>39</v>
      </c>
      <c r="C8460" s="62" t="str">
        <f>VLOOKUP(B8460,lookup!A:C,3,FALSE)</f>
        <v>Non Metropolitan Fire Authorities</v>
      </c>
      <c r="D8460" s="62" t="str">
        <f>VLOOKUP(B8460,lookup!A:D,4,FALSE)</f>
        <v>E31000014</v>
      </c>
      <c r="E8460" s="62" t="s">
        <v>178</v>
      </c>
      <c r="F8460" s="62" t="s">
        <v>157</v>
      </c>
      <c r="G8460" s="63">
        <v>2</v>
      </c>
      <c r="H8460" s="145"/>
      <c r="I8460" s="144">
        <v>2</v>
      </c>
      <c r="J8460" s="146">
        <f t="shared" si="109"/>
        <v>0</v>
      </c>
    </row>
    <row r="8461" spans="1:10" x14ac:dyDescent="0.3">
      <c r="A8461" s="62">
        <v>2012</v>
      </c>
      <c r="B8461" s="62" t="s">
        <v>39</v>
      </c>
      <c r="C8461" s="62" t="str">
        <f>VLOOKUP(B8461,lookup!A:C,3,FALSE)</f>
        <v>Non Metropolitan Fire Authorities</v>
      </c>
      <c r="D8461" s="62" t="str">
        <f>VLOOKUP(B8461,lookup!A:D,4,FALSE)</f>
        <v>E31000014</v>
      </c>
      <c r="E8461" s="62" t="s">
        <v>179</v>
      </c>
      <c r="F8461" s="62" t="s">
        <v>157</v>
      </c>
      <c r="G8461" s="63">
        <v>2</v>
      </c>
      <c r="H8461" s="145"/>
      <c r="I8461" s="144">
        <v>2</v>
      </c>
      <c r="J8461" s="146">
        <f t="shared" si="109"/>
        <v>0</v>
      </c>
    </row>
    <row r="8462" spans="1:10" x14ac:dyDescent="0.3">
      <c r="A8462" s="62">
        <v>2012</v>
      </c>
      <c r="B8462" s="62" t="s">
        <v>39</v>
      </c>
      <c r="C8462" s="62" t="str">
        <f>VLOOKUP(B8462,lookup!A:C,3,FALSE)</f>
        <v>Non Metropolitan Fire Authorities</v>
      </c>
      <c r="D8462" s="62" t="str">
        <f>VLOOKUP(B8462,lookup!A:D,4,FALSE)</f>
        <v>E31000014</v>
      </c>
      <c r="E8462" s="32" t="s">
        <v>1087</v>
      </c>
      <c r="F8462" s="62" t="s">
        <v>157</v>
      </c>
      <c r="G8462" s="63">
        <v>2</v>
      </c>
      <c r="H8462" s="145"/>
      <c r="I8462" s="144">
        <v>2</v>
      </c>
      <c r="J8462" s="146">
        <f t="shared" si="109"/>
        <v>0</v>
      </c>
    </row>
    <row r="8463" spans="1:10" x14ac:dyDescent="0.3">
      <c r="A8463" s="62">
        <v>2012</v>
      </c>
      <c r="B8463" s="62" t="s">
        <v>39</v>
      </c>
      <c r="C8463" s="62" t="str">
        <f>VLOOKUP(B8463,lookup!A:C,3,FALSE)</f>
        <v>Non Metropolitan Fire Authorities</v>
      </c>
      <c r="D8463" s="62" t="str">
        <f>VLOOKUP(B8463,lookup!A:D,4,FALSE)</f>
        <v>E31000014</v>
      </c>
      <c r="E8463" s="62" t="s">
        <v>176</v>
      </c>
      <c r="F8463" s="62" t="s">
        <v>157</v>
      </c>
      <c r="G8463" s="63">
        <v>14</v>
      </c>
      <c r="H8463" s="145"/>
      <c r="I8463" s="144">
        <v>14</v>
      </c>
      <c r="J8463" s="146">
        <f t="shared" si="109"/>
        <v>0</v>
      </c>
    </row>
    <row r="8464" spans="1:10" x14ac:dyDescent="0.3">
      <c r="A8464" s="62">
        <v>2012</v>
      </c>
      <c r="B8464" s="62" t="s">
        <v>39</v>
      </c>
      <c r="C8464" s="62" t="str">
        <f>VLOOKUP(B8464,lookup!A:C,3,FALSE)</f>
        <v>Non Metropolitan Fire Authorities</v>
      </c>
      <c r="D8464" s="62" t="str">
        <f>VLOOKUP(B8464,lookup!A:D,4,FALSE)</f>
        <v>E31000014</v>
      </c>
      <c r="E8464" s="62" t="s">
        <v>175</v>
      </c>
      <c r="F8464" s="62" t="s">
        <v>158</v>
      </c>
      <c r="G8464" s="63">
        <v>256</v>
      </c>
      <c r="H8464" s="145"/>
      <c r="I8464" s="144">
        <v>256</v>
      </c>
      <c r="J8464" s="146">
        <f t="shared" si="109"/>
        <v>0</v>
      </c>
    </row>
    <row r="8465" spans="1:10" x14ac:dyDescent="0.3">
      <c r="A8465" s="62">
        <v>2012</v>
      </c>
      <c r="B8465" s="62" t="s">
        <v>39</v>
      </c>
      <c r="C8465" s="62" t="str">
        <f>VLOOKUP(B8465,lookup!A:C,3,FALSE)</f>
        <v>Non Metropolitan Fire Authorities</v>
      </c>
      <c r="D8465" s="62" t="str">
        <f>VLOOKUP(B8465,lookup!A:D,4,FALSE)</f>
        <v>E31000014</v>
      </c>
      <c r="E8465" s="62" t="s">
        <v>177</v>
      </c>
      <c r="F8465" s="62" t="s">
        <v>158</v>
      </c>
      <c r="G8465" s="63">
        <v>2</v>
      </c>
      <c r="H8465" s="145"/>
      <c r="I8465" s="144">
        <v>2</v>
      </c>
      <c r="J8465" s="146">
        <f t="shared" si="109"/>
        <v>0</v>
      </c>
    </row>
    <row r="8466" spans="1:10" x14ac:dyDescent="0.3">
      <c r="A8466" s="62">
        <v>2012</v>
      </c>
      <c r="B8466" s="62" t="s">
        <v>39</v>
      </c>
      <c r="C8466" s="62" t="str">
        <f>VLOOKUP(B8466,lookup!A:C,3,FALSE)</f>
        <v>Non Metropolitan Fire Authorities</v>
      </c>
      <c r="D8466" s="62" t="str">
        <f>VLOOKUP(B8466,lookup!A:D,4,FALSE)</f>
        <v>E31000014</v>
      </c>
      <c r="E8466" s="62" t="s">
        <v>178</v>
      </c>
      <c r="F8466" s="62" t="s">
        <v>158</v>
      </c>
      <c r="G8466" s="63">
        <v>0</v>
      </c>
      <c r="H8466" s="145"/>
      <c r="I8466" s="144">
        <v>0</v>
      </c>
      <c r="J8466" s="146">
        <f t="shared" si="109"/>
        <v>0</v>
      </c>
    </row>
    <row r="8467" spans="1:10" x14ac:dyDescent="0.3">
      <c r="A8467" s="62">
        <v>2012</v>
      </c>
      <c r="B8467" s="62" t="s">
        <v>39</v>
      </c>
      <c r="C8467" s="62" t="str">
        <f>VLOOKUP(B8467,lookup!A:C,3,FALSE)</f>
        <v>Non Metropolitan Fire Authorities</v>
      </c>
      <c r="D8467" s="62" t="str">
        <f>VLOOKUP(B8467,lookup!A:D,4,FALSE)</f>
        <v>E31000014</v>
      </c>
      <c r="E8467" s="62" t="s">
        <v>179</v>
      </c>
      <c r="F8467" s="62" t="s">
        <v>158</v>
      </c>
      <c r="G8467" s="63">
        <v>0</v>
      </c>
      <c r="H8467" s="145"/>
      <c r="I8467" s="144">
        <v>0</v>
      </c>
      <c r="J8467" s="146">
        <f t="shared" si="109"/>
        <v>0</v>
      </c>
    </row>
    <row r="8468" spans="1:10" x14ac:dyDescent="0.3">
      <c r="A8468" s="62">
        <v>2012</v>
      </c>
      <c r="B8468" s="62" t="s">
        <v>39</v>
      </c>
      <c r="C8468" s="62" t="str">
        <f>VLOOKUP(B8468,lookup!A:C,3,FALSE)</f>
        <v>Non Metropolitan Fire Authorities</v>
      </c>
      <c r="D8468" s="62" t="str">
        <f>VLOOKUP(B8468,lookup!A:D,4,FALSE)</f>
        <v>E31000014</v>
      </c>
      <c r="E8468" s="32" t="s">
        <v>1087</v>
      </c>
      <c r="F8468" s="62" t="s">
        <v>158</v>
      </c>
      <c r="G8468" s="63">
        <v>0</v>
      </c>
      <c r="H8468" s="145"/>
      <c r="I8468" s="144">
        <v>0</v>
      </c>
      <c r="J8468" s="146">
        <f t="shared" si="109"/>
        <v>0</v>
      </c>
    </row>
    <row r="8469" spans="1:10" x14ac:dyDescent="0.3">
      <c r="A8469" s="62">
        <v>2012</v>
      </c>
      <c r="B8469" s="62" t="s">
        <v>39</v>
      </c>
      <c r="C8469" s="62" t="str">
        <f>VLOOKUP(B8469,lookup!A:C,3,FALSE)</f>
        <v>Non Metropolitan Fire Authorities</v>
      </c>
      <c r="D8469" s="62" t="str">
        <f>VLOOKUP(B8469,lookup!A:D,4,FALSE)</f>
        <v>E31000014</v>
      </c>
      <c r="E8469" s="62" t="s">
        <v>176</v>
      </c>
      <c r="F8469" s="62" t="s">
        <v>158</v>
      </c>
      <c r="G8469" s="63">
        <v>16</v>
      </c>
      <c r="H8469" s="145"/>
      <c r="I8469" s="144">
        <v>16</v>
      </c>
      <c r="J8469" s="146">
        <f t="shared" si="109"/>
        <v>0</v>
      </c>
    </row>
    <row r="8470" spans="1:10" x14ac:dyDescent="0.3">
      <c r="A8470" s="62">
        <v>2012</v>
      </c>
      <c r="B8470" s="62" t="s">
        <v>39</v>
      </c>
      <c r="C8470" s="62" t="str">
        <f>VLOOKUP(B8470,lookup!A:C,3,FALSE)</f>
        <v>Non Metropolitan Fire Authorities</v>
      </c>
      <c r="D8470" s="62" t="str">
        <f>VLOOKUP(B8470,lookup!A:D,4,FALSE)</f>
        <v>E31000014</v>
      </c>
      <c r="E8470" s="62" t="s">
        <v>175</v>
      </c>
      <c r="F8470" s="62" t="s">
        <v>149</v>
      </c>
      <c r="G8470" s="63">
        <v>26</v>
      </c>
      <c r="H8470" s="145"/>
      <c r="I8470" s="144">
        <v>26</v>
      </c>
      <c r="J8470" s="146">
        <f t="shared" si="109"/>
        <v>0</v>
      </c>
    </row>
    <row r="8471" spans="1:10" x14ac:dyDescent="0.3">
      <c r="A8471" s="62">
        <v>2012</v>
      </c>
      <c r="B8471" s="62" t="s">
        <v>39</v>
      </c>
      <c r="C8471" s="62" t="str">
        <f>VLOOKUP(B8471,lookup!A:C,3,FALSE)</f>
        <v>Non Metropolitan Fire Authorities</v>
      </c>
      <c r="D8471" s="62" t="str">
        <f>VLOOKUP(B8471,lookup!A:D,4,FALSE)</f>
        <v>E31000014</v>
      </c>
      <c r="E8471" s="62" t="s">
        <v>177</v>
      </c>
      <c r="F8471" s="62" t="s">
        <v>149</v>
      </c>
      <c r="G8471" s="63">
        <v>1</v>
      </c>
      <c r="H8471" s="145"/>
      <c r="I8471" s="144">
        <v>1</v>
      </c>
      <c r="J8471" s="146">
        <f t="shared" si="109"/>
        <v>0</v>
      </c>
    </row>
    <row r="8472" spans="1:10" x14ac:dyDescent="0.3">
      <c r="A8472" s="62">
        <v>2012</v>
      </c>
      <c r="B8472" s="62" t="s">
        <v>39</v>
      </c>
      <c r="C8472" s="62" t="str">
        <f>VLOOKUP(B8472,lookup!A:C,3,FALSE)</f>
        <v>Non Metropolitan Fire Authorities</v>
      </c>
      <c r="D8472" s="62" t="str">
        <f>VLOOKUP(B8472,lookup!A:D,4,FALSE)</f>
        <v>E31000014</v>
      </c>
      <c r="E8472" s="62" t="s">
        <v>178</v>
      </c>
      <c r="F8472" s="62" t="s">
        <v>149</v>
      </c>
      <c r="G8472" s="63">
        <v>0</v>
      </c>
      <c r="H8472" s="145"/>
      <c r="I8472" s="144">
        <v>0</v>
      </c>
      <c r="J8472" s="146">
        <f t="shared" si="109"/>
        <v>0</v>
      </c>
    </row>
    <row r="8473" spans="1:10" x14ac:dyDescent="0.3">
      <c r="A8473" s="62">
        <v>2012</v>
      </c>
      <c r="B8473" s="62" t="s">
        <v>39</v>
      </c>
      <c r="C8473" s="62" t="str">
        <f>VLOOKUP(B8473,lookup!A:C,3,FALSE)</f>
        <v>Non Metropolitan Fire Authorities</v>
      </c>
      <c r="D8473" s="62" t="str">
        <f>VLOOKUP(B8473,lookup!A:D,4,FALSE)</f>
        <v>E31000014</v>
      </c>
      <c r="E8473" s="62" t="s">
        <v>179</v>
      </c>
      <c r="F8473" s="62" t="s">
        <v>149</v>
      </c>
      <c r="G8473" s="63">
        <v>0</v>
      </c>
      <c r="H8473" s="145"/>
      <c r="I8473" s="144">
        <v>0</v>
      </c>
      <c r="J8473" s="146">
        <f t="shared" si="109"/>
        <v>0</v>
      </c>
    </row>
    <row r="8474" spans="1:10" x14ac:dyDescent="0.3">
      <c r="A8474" s="62">
        <v>2012</v>
      </c>
      <c r="B8474" s="62" t="s">
        <v>39</v>
      </c>
      <c r="C8474" s="62" t="str">
        <f>VLOOKUP(B8474,lookup!A:C,3,FALSE)</f>
        <v>Non Metropolitan Fire Authorities</v>
      </c>
      <c r="D8474" s="62" t="str">
        <f>VLOOKUP(B8474,lookup!A:D,4,FALSE)</f>
        <v>E31000014</v>
      </c>
      <c r="E8474" s="32" t="s">
        <v>1087</v>
      </c>
      <c r="F8474" s="62" t="s">
        <v>149</v>
      </c>
      <c r="G8474" s="63">
        <v>0</v>
      </c>
      <c r="H8474" s="145"/>
      <c r="I8474" s="144">
        <v>0</v>
      </c>
      <c r="J8474" s="146">
        <f t="shared" si="109"/>
        <v>0</v>
      </c>
    </row>
    <row r="8475" spans="1:10" x14ac:dyDescent="0.3">
      <c r="A8475" s="62">
        <v>2012</v>
      </c>
      <c r="B8475" s="62" t="s">
        <v>39</v>
      </c>
      <c r="C8475" s="62" t="str">
        <f>VLOOKUP(B8475,lookup!A:C,3,FALSE)</f>
        <v>Non Metropolitan Fire Authorities</v>
      </c>
      <c r="D8475" s="62" t="str">
        <f>VLOOKUP(B8475,lookup!A:D,4,FALSE)</f>
        <v>E31000014</v>
      </c>
      <c r="E8475" s="62" t="s">
        <v>176</v>
      </c>
      <c r="F8475" s="62" t="s">
        <v>149</v>
      </c>
      <c r="G8475" s="63">
        <v>1</v>
      </c>
      <c r="H8475" s="145"/>
      <c r="I8475" s="144">
        <v>1</v>
      </c>
      <c r="J8475" s="146">
        <f t="shared" si="109"/>
        <v>0</v>
      </c>
    </row>
    <row r="8476" spans="1:10" x14ac:dyDescent="0.3">
      <c r="A8476" s="62">
        <v>2012</v>
      </c>
      <c r="B8476" s="62" t="s">
        <v>39</v>
      </c>
      <c r="C8476" s="62" t="str">
        <f>VLOOKUP(B8476,lookup!A:C,3,FALSE)</f>
        <v>Non Metropolitan Fire Authorities</v>
      </c>
      <c r="D8476" s="62" t="str">
        <f>VLOOKUP(B8476,lookup!A:D,4,FALSE)</f>
        <v>E31000014</v>
      </c>
      <c r="E8476" s="62" t="s">
        <v>175</v>
      </c>
      <c r="F8476" s="62" t="s">
        <v>150</v>
      </c>
      <c r="G8476" s="63">
        <v>175</v>
      </c>
      <c r="H8476" s="145"/>
      <c r="I8476" s="144">
        <v>175</v>
      </c>
      <c r="J8476" s="146">
        <f t="shared" si="109"/>
        <v>0</v>
      </c>
    </row>
    <row r="8477" spans="1:10" x14ac:dyDescent="0.3">
      <c r="A8477" s="62">
        <v>2012</v>
      </c>
      <c r="B8477" s="62" t="s">
        <v>39</v>
      </c>
      <c r="C8477" s="62" t="str">
        <f>VLOOKUP(B8477,lookup!A:C,3,FALSE)</f>
        <v>Non Metropolitan Fire Authorities</v>
      </c>
      <c r="D8477" s="62" t="str">
        <f>VLOOKUP(B8477,lookup!A:D,4,FALSE)</f>
        <v>E31000014</v>
      </c>
      <c r="E8477" s="62" t="s">
        <v>177</v>
      </c>
      <c r="F8477" s="62" t="s">
        <v>150</v>
      </c>
      <c r="G8477" s="63">
        <v>3</v>
      </c>
      <c r="H8477" s="145"/>
      <c r="I8477" s="144">
        <v>3</v>
      </c>
      <c r="J8477" s="146">
        <f t="shared" si="109"/>
        <v>0</v>
      </c>
    </row>
    <row r="8478" spans="1:10" x14ac:dyDescent="0.3">
      <c r="A8478" s="62">
        <v>2012</v>
      </c>
      <c r="B8478" s="62" t="s">
        <v>39</v>
      </c>
      <c r="C8478" s="62" t="str">
        <f>VLOOKUP(B8478,lookup!A:C,3,FALSE)</f>
        <v>Non Metropolitan Fire Authorities</v>
      </c>
      <c r="D8478" s="62" t="str">
        <f>VLOOKUP(B8478,lookup!A:D,4,FALSE)</f>
        <v>E31000014</v>
      </c>
      <c r="E8478" s="62" t="s">
        <v>178</v>
      </c>
      <c r="F8478" s="62" t="s">
        <v>150</v>
      </c>
      <c r="G8478" s="63">
        <v>1</v>
      </c>
      <c r="H8478" s="145"/>
      <c r="I8478" s="144">
        <v>1</v>
      </c>
      <c r="J8478" s="146">
        <f t="shared" si="109"/>
        <v>0</v>
      </c>
    </row>
    <row r="8479" spans="1:10" x14ac:dyDescent="0.3">
      <c r="A8479" s="62">
        <v>2012</v>
      </c>
      <c r="B8479" s="62" t="s">
        <v>39</v>
      </c>
      <c r="C8479" s="62" t="str">
        <f>VLOOKUP(B8479,lookup!A:C,3,FALSE)</f>
        <v>Non Metropolitan Fire Authorities</v>
      </c>
      <c r="D8479" s="62" t="str">
        <f>VLOOKUP(B8479,lookup!A:D,4,FALSE)</f>
        <v>E31000014</v>
      </c>
      <c r="E8479" s="62" t="s">
        <v>179</v>
      </c>
      <c r="F8479" s="62" t="s">
        <v>150</v>
      </c>
      <c r="G8479" s="63">
        <v>0</v>
      </c>
      <c r="H8479" s="145"/>
      <c r="I8479" s="144">
        <v>0</v>
      </c>
      <c r="J8479" s="146">
        <f t="shared" si="109"/>
        <v>0</v>
      </c>
    </row>
    <row r="8480" spans="1:10" x14ac:dyDescent="0.3">
      <c r="A8480" s="62">
        <v>2012</v>
      </c>
      <c r="B8480" s="62" t="s">
        <v>39</v>
      </c>
      <c r="C8480" s="62" t="str">
        <f>VLOOKUP(B8480,lookup!A:C,3,FALSE)</f>
        <v>Non Metropolitan Fire Authorities</v>
      </c>
      <c r="D8480" s="62" t="str">
        <f>VLOOKUP(B8480,lookup!A:D,4,FALSE)</f>
        <v>E31000014</v>
      </c>
      <c r="E8480" s="32" t="s">
        <v>1087</v>
      </c>
      <c r="F8480" s="62" t="s">
        <v>150</v>
      </c>
      <c r="G8480" s="63">
        <v>1</v>
      </c>
      <c r="H8480" s="145"/>
      <c r="I8480" s="144">
        <v>1</v>
      </c>
      <c r="J8480" s="146">
        <f t="shared" si="109"/>
        <v>0</v>
      </c>
    </row>
    <row r="8481" spans="1:10" x14ac:dyDescent="0.3">
      <c r="A8481" s="62">
        <v>2012</v>
      </c>
      <c r="B8481" s="62" t="s">
        <v>39</v>
      </c>
      <c r="C8481" s="62" t="str">
        <f>VLOOKUP(B8481,lookup!A:C,3,FALSE)</f>
        <v>Non Metropolitan Fire Authorities</v>
      </c>
      <c r="D8481" s="62" t="str">
        <f>VLOOKUP(B8481,lookup!A:D,4,FALSE)</f>
        <v>E31000014</v>
      </c>
      <c r="E8481" s="62" t="s">
        <v>176</v>
      </c>
      <c r="F8481" s="62" t="s">
        <v>150</v>
      </c>
      <c r="G8481" s="63">
        <v>2</v>
      </c>
      <c r="H8481" s="145"/>
      <c r="I8481" s="144">
        <v>2</v>
      </c>
      <c r="J8481" s="146">
        <f t="shared" si="109"/>
        <v>0</v>
      </c>
    </row>
    <row r="8482" spans="1:10" x14ac:dyDescent="0.3">
      <c r="A8482" s="62">
        <v>2012</v>
      </c>
      <c r="B8482" s="62" t="s">
        <v>42</v>
      </c>
      <c r="C8482" s="62" t="str">
        <f>VLOOKUP(B8482,lookup!A:C,3,FALSE)</f>
        <v>Non Metropolitan Fire Authorities</v>
      </c>
      <c r="D8482" s="62" t="str">
        <f>VLOOKUP(B8482,lookup!A:D,4,FALSE)</f>
        <v>E31000015</v>
      </c>
      <c r="E8482" s="62" t="s">
        <v>175</v>
      </c>
      <c r="F8482" s="62" t="s">
        <v>157</v>
      </c>
      <c r="G8482" s="63">
        <v>253</v>
      </c>
      <c r="H8482" s="145"/>
      <c r="I8482" s="144">
        <v>253</v>
      </c>
      <c r="J8482" s="146">
        <f t="shared" si="109"/>
        <v>0</v>
      </c>
    </row>
    <row r="8483" spans="1:10" x14ac:dyDescent="0.3">
      <c r="A8483" s="62">
        <v>2012</v>
      </c>
      <c r="B8483" s="62" t="s">
        <v>42</v>
      </c>
      <c r="C8483" s="62" t="str">
        <f>VLOOKUP(B8483,lookup!A:C,3,FALSE)</f>
        <v>Non Metropolitan Fire Authorities</v>
      </c>
      <c r="D8483" s="62" t="str">
        <f>VLOOKUP(B8483,lookup!A:D,4,FALSE)</f>
        <v>E31000015</v>
      </c>
      <c r="E8483" s="62" t="s">
        <v>177</v>
      </c>
      <c r="F8483" s="62" t="s">
        <v>157</v>
      </c>
      <c r="G8483" s="63">
        <v>3</v>
      </c>
      <c r="H8483" s="145"/>
      <c r="I8483" s="144">
        <v>3</v>
      </c>
      <c r="J8483" s="146">
        <f t="shared" si="109"/>
        <v>0</v>
      </c>
    </row>
    <row r="8484" spans="1:10" x14ac:dyDescent="0.3">
      <c r="A8484" s="62">
        <v>2012</v>
      </c>
      <c r="B8484" s="62" t="s">
        <v>42</v>
      </c>
      <c r="C8484" s="62" t="str">
        <f>VLOOKUP(B8484,lookup!A:C,3,FALSE)</f>
        <v>Non Metropolitan Fire Authorities</v>
      </c>
      <c r="D8484" s="62" t="str">
        <f>VLOOKUP(B8484,lookup!A:D,4,FALSE)</f>
        <v>E31000015</v>
      </c>
      <c r="E8484" s="62" t="s">
        <v>178</v>
      </c>
      <c r="F8484" s="62" t="s">
        <v>157</v>
      </c>
      <c r="G8484" s="63">
        <v>0</v>
      </c>
      <c r="H8484" s="145"/>
      <c r="I8484" s="144">
        <v>0</v>
      </c>
      <c r="J8484" s="146">
        <f t="shared" si="109"/>
        <v>0</v>
      </c>
    </row>
    <row r="8485" spans="1:10" x14ac:dyDescent="0.3">
      <c r="A8485" s="62">
        <v>2012</v>
      </c>
      <c r="B8485" s="62" t="s">
        <v>42</v>
      </c>
      <c r="C8485" s="62" t="str">
        <f>VLOOKUP(B8485,lookup!A:C,3,FALSE)</f>
        <v>Non Metropolitan Fire Authorities</v>
      </c>
      <c r="D8485" s="62" t="str">
        <f>VLOOKUP(B8485,lookup!A:D,4,FALSE)</f>
        <v>E31000015</v>
      </c>
      <c r="E8485" s="62" t="s">
        <v>179</v>
      </c>
      <c r="F8485" s="62" t="s">
        <v>157</v>
      </c>
      <c r="G8485" s="63">
        <v>1</v>
      </c>
      <c r="H8485" s="145"/>
      <c r="I8485" s="144">
        <v>1</v>
      </c>
      <c r="J8485" s="146">
        <f t="shared" si="109"/>
        <v>0</v>
      </c>
    </row>
    <row r="8486" spans="1:10" x14ac:dyDescent="0.3">
      <c r="A8486" s="62">
        <v>2012</v>
      </c>
      <c r="B8486" s="62" t="s">
        <v>42</v>
      </c>
      <c r="C8486" s="62" t="str">
        <f>VLOOKUP(B8486,lookup!A:C,3,FALSE)</f>
        <v>Non Metropolitan Fire Authorities</v>
      </c>
      <c r="D8486" s="62" t="str">
        <f>VLOOKUP(B8486,lookup!A:D,4,FALSE)</f>
        <v>E31000015</v>
      </c>
      <c r="E8486" s="32" t="s">
        <v>1087</v>
      </c>
      <c r="F8486" s="62" t="s">
        <v>157</v>
      </c>
      <c r="G8486" s="63">
        <v>0</v>
      </c>
      <c r="H8486" s="145"/>
      <c r="I8486" s="144">
        <v>0</v>
      </c>
      <c r="J8486" s="146">
        <f t="shared" si="109"/>
        <v>0</v>
      </c>
    </row>
    <row r="8487" spans="1:10" x14ac:dyDescent="0.3">
      <c r="A8487" s="62">
        <v>2012</v>
      </c>
      <c r="B8487" s="62" t="s">
        <v>42</v>
      </c>
      <c r="C8487" s="62" t="str">
        <f>VLOOKUP(B8487,lookup!A:C,3,FALSE)</f>
        <v>Non Metropolitan Fire Authorities</v>
      </c>
      <c r="D8487" s="62" t="str">
        <f>VLOOKUP(B8487,lookup!A:D,4,FALSE)</f>
        <v>E31000015</v>
      </c>
      <c r="E8487" s="62" t="s">
        <v>176</v>
      </c>
      <c r="F8487" s="62" t="s">
        <v>157</v>
      </c>
      <c r="G8487" s="63">
        <v>583</v>
      </c>
      <c r="H8487" s="145"/>
      <c r="I8487" s="144">
        <v>583</v>
      </c>
      <c r="J8487" s="146">
        <f t="shared" si="109"/>
        <v>0</v>
      </c>
    </row>
    <row r="8488" spans="1:10" x14ac:dyDescent="0.3">
      <c r="A8488" s="62">
        <v>2012</v>
      </c>
      <c r="B8488" s="62" t="s">
        <v>42</v>
      </c>
      <c r="C8488" s="62" t="str">
        <f>VLOOKUP(B8488,lookup!A:C,3,FALSE)</f>
        <v>Non Metropolitan Fire Authorities</v>
      </c>
      <c r="D8488" s="62" t="str">
        <f>VLOOKUP(B8488,lookup!A:D,4,FALSE)</f>
        <v>E31000015</v>
      </c>
      <c r="E8488" s="62" t="s">
        <v>175</v>
      </c>
      <c r="F8488" s="62" t="s">
        <v>158</v>
      </c>
      <c r="G8488" s="63">
        <v>169</v>
      </c>
      <c r="H8488" s="145"/>
      <c r="I8488" s="144">
        <v>169</v>
      </c>
      <c r="J8488" s="146">
        <f t="shared" si="109"/>
        <v>0</v>
      </c>
    </row>
    <row r="8489" spans="1:10" x14ac:dyDescent="0.3">
      <c r="A8489" s="62">
        <v>2012</v>
      </c>
      <c r="B8489" s="62" t="s">
        <v>42</v>
      </c>
      <c r="C8489" s="62" t="str">
        <f>VLOOKUP(B8489,lookup!A:C,3,FALSE)</f>
        <v>Non Metropolitan Fire Authorities</v>
      </c>
      <c r="D8489" s="62" t="str">
        <f>VLOOKUP(B8489,lookup!A:D,4,FALSE)</f>
        <v>E31000015</v>
      </c>
      <c r="E8489" s="62" t="s">
        <v>177</v>
      </c>
      <c r="F8489" s="62" t="s">
        <v>158</v>
      </c>
      <c r="G8489" s="63">
        <v>1</v>
      </c>
      <c r="H8489" s="145"/>
      <c r="I8489" s="144">
        <v>1</v>
      </c>
      <c r="J8489" s="146">
        <f t="shared" si="109"/>
        <v>0</v>
      </c>
    </row>
    <row r="8490" spans="1:10" x14ac:dyDescent="0.3">
      <c r="A8490" s="62">
        <v>2012</v>
      </c>
      <c r="B8490" s="62" t="s">
        <v>42</v>
      </c>
      <c r="C8490" s="62" t="str">
        <f>VLOOKUP(B8490,lookup!A:C,3,FALSE)</f>
        <v>Non Metropolitan Fire Authorities</v>
      </c>
      <c r="D8490" s="62" t="str">
        <f>VLOOKUP(B8490,lookup!A:D,4,FALSE)</f>
        <v>E31000015</v>
      </c>
      <c r="E8490" s="62" t="s">
        <v>178</v>
      </c>
      <c r="F8490" s="62" t="s">
        <v>158</v>
      </c>
      <c r="G8490" s="63">
        <v>1</v>
      </c>
      <c r="H8490" s="145"/>
      <c r="I8490" s="144">
        <v>1</v>
      </c>
      <c r="J8490" s="146">
        <f t="shared" si="109"/>
        <v>0</v>
      </c>
    </row>
    <row r="8491" spans="1:10" x14ac:dyDescent="0.3">
      <c r="A8491" s="62">
        <v>2012</v>
      </c>
      <c r="B8491" s="62" t="s">
        <v>42</v>
      </c>
      <c r="C8491" s="62" t="str">
        <f>VLOOKUP(B8491,lookup!A:C,3,FALSE)</f>
        <v>Non Metropolitan Fire Authorities</v>
      </c>
      <c r="D8491" s="62" t="str">
        <f>VLOOKUP(B8491,lookup!A:D,4,FALSE)</f>
        <v>E31000015</v>
      </c>
      <c r="E8491" s="62" t="s">
        <v>179</v>
      </c>
      <c r="F8491" s="62" t="s">
        <v>158</v>
      </c>
      <c r="G8491" s="63">
        <v>0</v>
      </c>
      <c r="H8491" s="145"/>
      <c r="I8491" s="144">
        <v>0</v>
      </c>
      <c r="J8491" s="146">
        <f t="shared" si="109"/>
        <v>0</v>
      </c>
    </row>
    <row r="8492" spans="1:10" x14ac:dyDescent="0.3">
      <c r="A8492" s="62">
        <v>2012</v>
      </c>
      <c r="B8492" s="62" t="s">
        <v>42</v>
      </c>
      <c r="C8492" s="62" t="str">
        <f>VLOOKUP(B8492,lookup!A:C,3,FALSE)</f>
        <v>Non Metropolitan Fire Authorities</v>
      </c>
      <c r="D8492" s="62" t="str">
        <f>VLOOKUP(B8492,lookup!A:D,4,FALSE)</f>
        <v>E31000015</v>
      </c>
      <c r="E8492" s="32" t="s">
        <v>1087</v>
      </c>
      <c r="F8492" s="62" t="s">
        <v>158</v>
      </c>
      <c r="G8492" s="63">
        <v>0</v>
      </c>
      <c r="H8492" s="145"/>
      <c r="I8492" s="144">
        <v>0</v>
      </c>
      <c r="J8492" s="146">
        <f t="shared" si="109"/>
        <v>0</v>
      </c>
    </row>
    <row r="8493" spans="1:10" x14ac:dyDescent="0.3">
      <c r="A8493" s="62">
        <v>2012</v>
      </c>
      <c r="B8493" s="62" t="s">
        <v>42</v>
      </c>
      <c r="C8493" s="62" t="str">
        <f>VLOOKUP(B8493,lookup!A:C,3,FALSE)</f>
        <v>Non Metropolitan Fire Authorities</v>
      </c>
      <c r="D8493" s="62" t="str">
        <f>VLOOKUP(B8493,lookup!A:D,4,FALSE)</f>
        <v>E31000015</v>
      </c>
      <c r="E8493" s="62" t="s">
        <v>176</v>
      </c>
      <c r="F8493" s="62" t="s">
        <v>158</v>
      </c>
      <c r="G8493" s="63">
        <v>310</v>
      </c>
      <c r="H8493" s="145"/>
      <c r="I8493" s="144">
        <v>310</v>
      </c>
      <c r="J8493" s="146">
        <f t="shared" si="109"/>
        <v>0</v>
      </c>
    </row>
    <row r="8494" spans="1:10" x14ac:dyDescent="0.3">
      <c r="A8494" s="62">
        <v>2012</v>
      </c>
      <c r="B8494" s="62" t="s">
        <v>42</v>
      </c>
      <c r="C8494" s="62" t="str">
        <f>VLOOKUP(B8494,lookup!A:C,3,FALSE)</f>
        <v>Non Metropolitan Fire Authorities</v>
      </c>
      <c r="D8494" s="62" t="str">
        <f>VLOOKUP(B8494,lookup!A:D,4,FALSE)</f>
        <v>E31000015</v>
      </c>
      <c r="E8494" s="62" t="s">
        <v>175</v>
      </c>
      <c r="F8494" s="62" t="s">
        <v>149</v>
      </c>
      <c r="G8494" s="63">
        <v>24</v>
      </c>
      <c r="H8494" s="145"/>
      <c r="I8494" s="144">
        <v>24</v>
      </c>
      <c r="J8494" s="146">
        <f t="shared" si="109"/>
        <v>0</v>
      </c>
    </row>
    <row r="8495" spans="1:10" x14ac:dyDescent="0.3">
      <c r="A8495" s="62">
        <v>2012</v>
      </c>
      <c r="B8495" s="62" t="s">
        <v>42</v>
      </c>
      <c r="C8495" s="62" t="str">
        <f>VLOOKUP(B8495,lookup!A:C,3,FALSE)</f>
        <v>Non Metropolitan Fire Authorities</v>
      </c>
      <c r="D8495" s="62" t="str">
        <f>VLOOKUP(B8495,lookup!A:D,4,FALSE)</f>
        <v>E31000015</v>
      </c>
      <c r="E8495" s="62" t="s">
        <v>177</v>
      </c>
      <c r="F8495" s="62" t="s">
        <v>149</v>
      </c>
      <c r="G8495" s="63">
        <v>0</v>
      </c>
      <c r="H8495" s="145"/>
      <c r="I8495" s="144">
        <v>0</v>
      </c>
      <c r="J8495" s="146">
        <f t="shared" si="109"/>
        <v>0</v>
      </c>
    </row>
    <row r="8496" spans="1:10" x14ac:dyDescent="0.3">
      <c r="A8496" s="62">
        <v>2012</v>
      </c>
      <c r="B8496" s="62" t="s">
        <v>42</v>
      </c>
      <c r="C8496" s="62" t="str">
        <f>VLOOKUP(B8496,lookup!A:C,3,FALSE)</f>
        <v>Non Metropolitan Fire Authorities</v>
      </c>
      <c r="D8496" s="62" t="str">
        <f>VLOOKUP(B8496,lookup!A:D,4,FALSE)</f>
        <v>E31000015</v>
      </c>
      <c r="E8496" s="62" t="s">
        <v>178</v>
      </c>
      <c r="F8496" s="62" t="s">
        <v>149</v>
      </c>
      <c r="G8496" s="63">
        <v>0</v>
      </c>
      <c r="H8496" s="145"/>
      <c r="I8496" s="144">
        <v>0</v>
      </c>
      <c r="J8496" s="146">
        <f t="shared" si="109"/>
        <v>0</v>
      </c>
    </row>
    <row r="8497" spans="1:10" x14ac:dyDescent="0.3">
      <c r="A8497" s="62">
        <v>2012</v>
      </c>
      <c r="B8497" s="62" t="s">
        <v>42</v>
      </c>
      <c r="C8497" s="62" t="str">
        <f>VLOOKUP(B8497,lookup!A:C,3,FALSE)</f>
        <v>Non Metropolitan Fire Authorities</v>
      </c>
      <c r="D8497" s="62" t="str">
        <f>VLOOKUP(B8497,lookup!A:D,4,FALSE)</f>
        <v>E31000015</v>
      </c>
      <c r="E8497" s="62" t="s">
        <v>179</v>
      </c>
      <c r="F8497" s="62" t="s">
        <v>149</v>
      </c>
      <c r="G8497" s="63">
        <v>0</v>
      </c>
      <c r="H8497" s="145"/>
      <c r="I8497" s="144">
        <v>0</v>
      </c>
      <c r="J8497" s="146">
        <f t="shared" si="109"/>
        <v>0</v>
      </c>
    </row>
    <row r="8498" spans="1:10" x14ac:dyDescent="0.3">
      <c r="A8498" s="62">
        <v>2012</v>
      </c>
      <c r="B8498" s="62" t="s">
        <v>42</v>
      </c>
      <c r="C8498" s="62" t="str">
        <f>VLOOKUP(B8498,lookup!A:C,3,FALSE)</f>
        <v>Non Metropolitan Fire Authorities</v>
      </c>
      <c r="D8498" s="62" t="str">
        <f>VLOOKUP(B8498,lookup!A:D,4,FALSE)</f>
        <v>E31000015</v>
      </c>
      <c r="E8498" s="32" t="s">
        <v>1087</v>
      </c>
      <c r="F8498" s="62" t="s">
        <v>149</v>
      </c>
      <c r="G8498" s="63">
        <v>0</v>
      </c>
      <c r="H8498" s="145"/>
      <c r="I8498" s="144">
        <v>0</v>
      </c>
      <c r="J8498" s="146">
        <f t="shared" si="109"/>
        <v>0</v>
      </c>
    </row>
    <row r="8499" spans="1:10" x14ac:dyDescent="0.3">
      <c r="A8499" s="62">
        <v>2012</v>
      </c>
      <c r="B8499" s="62" t="s">
        <v>42</v>
      </c>
      <c r="C8499" s="62" t="str">
        <f>VLOOKUP(B8499,lookup!A:C,3,FALSE)</f>
        <v>Non Metropolitan Fire Authorities</v>
      </c>
      <c r="D8499" s="62" t="str">
        <f>VLOOKUP(B8499,lookup!A:D,4,FALSE)</f>
        <v>E31000015</v>
      </c>
      <c r="E8499" s="62" t="s">
        <v>176</v>
      </c>
      <c r="F8499" s="62" t="s">
        <v>149</v>
      </c>
      <c r="G8499" s="63">
        <v>19</v>
      </c>
      <c r="H8499" s="145"/>
      <c r="I8499" s="144">
        <v>19</v>
      </c>
      <c r="J8499" s="146">
        <f t="shared" si="109"/>
        <v>0</v>
      </c>
    </row>
    <row r="8500" spans="1:10" x14ac:dyDescent="0.3">
      <c r="A8500" s="62">
        <v>2012</v>
      </c>
      <c r="B8500" s="62" t="s">
        <v>42</v>
      </c>
      <c r="C8500" s="62" t="str">
        <f>VLOOKUP(B8500,lookup!A:C,3,FALSE)</f>
        <v>Non Metropolitan Fire Authorities</v>
      </c>
      <c r="D8500" s="62" t="str">
        <f>VLOOKUP(B8500,lookup!A:D,4,FALSE)</f>
        <v>E31000015</v>
      </c>
      <c r="E8500" s="62" t="s">
        <v>175</v>
      </c>
      <c r="F8500" s="62" t="s">
        <v>150</v>
      </c>
      <c r="G8500" s="63">
        <v>153</v>
      </c>
      <c r="H8500" s="145"/>
      <c r="I8500" s="144">
        <v>153</v>
      </c>
      <c r="J8500" s="146">
        <f t="shared" si="109"/>
        <v>0</v>
      </c>
    </row>
    <row r="8501" spans="1:10" x14ac:dyDescent="0.3">
      <c r="A8501" s="62">
        <v>2012</v>
      </c>
      <c r="B8501" s="62" t="s">
        <v>42</v>
      </c>
      <c r="C8501" s="62" t="str">
        <f>VLOOKUP(B8501,lookup!A:C,3,FALSE)</f>
        <v>Non Metropolitan Fire Authorities</v>
      </c>
      <c r="D8501" s="62" t="str">
        <f>VLOOKUP(B8501,lookup!A:D,4,FALSE)</f>
        <v>E31000015</v>
      </c>
      <c r="E8501" s="62" t="s">
        <v>177</v>
      </c>
      <c r="F8501" s="62" t="s">
        <v>150</v>
      </c>
      <c r="G8501" s="63">
        <v>1</v>
      </c>
      <c r="H8501" s="145"/>
      <c r="I8501" s="144">
        <v>1</v>
      </c>
      <c r="J8501" s="146">
        <f t="shared" si="109"/>
        <v>0</v>
      </c>
    </row>
    <row r="8502" spans="1:10" x14ac:dyDescent="0.3">
      <c r="A8502" s="62">
        <v>2012</v>
      </c>
      <c r="B8502" s="62" t="s">
        <v>42</v>
      </c>
      <c r="C8502" s="62" t="str">
        <f>VLOOKUP(B8502,lookup!A:C,3,FALSE)</f>
        <v>Non Metropolitan Fire Authorities</v>
      </c>
      <c r="D8502" s="62" t="str">
        <f>VLOOKUP(B8502,lookup!A:D,4,FALSE)</f>
        <v>E31000015</v>
      </c>
      <c r="E8502" s="62" t="s">
        <v>178</v>
      </c>
      <c r="F8502" s="62" t="s">
        <v>150</v>
      </c>
      <c r="G8502" s="63">
        <v>0</v>
      </c>
      <c r="H8502" s="145"/>
      <c r="I8502" s="144">
        <v>0</v>
      </c>
      <c r="J8502" s="146">
        <f t="shared" si="109"/>
        <v>0</v>
      </c>
    </row>
    <row r="8503" spans="1:10" x14ac:dyDescent="0.3">
      <c r="A8503" s="62">
        <v>2012</v>
      </c>
      <c r="B8503" s="62" t="s">
        <v>42</v>
      </c>
      <c r="C8503" s="62" t="str">
        <f>VLOOKUP(B8503,lookup!A:C,3,FALSE)</f>
        <v>Non Metropolitan Fire Authorities</v>
      </c>
      <c r="D8503" s="62" t="str">
        <f>VLOOKUP(B8503,lookup!A:D,4,FALSE)</f>
        <v>E31000015</v>
      </c>
      <c r="E8503" s="62" t="s">
        <v>179</v>
      </c>
      <c r="F8503" s="62" t="s">
        <v>150</v>
      </c>
      <c r="G8503" s="63">
        <v>1</v>
      </c>
      <c r="H8503" s="145"/>
      <c r="I8503" s="144">
        <v>1</v>
      </c>
      <c r="J8503" s="146">
        <f t="shared" si="109"/>
        <v>0</v>
      </c>
    </row>
    <row r="8504" spans="1:10" x14ac:dyDescent="0.3">
      <c r="A8504" s="62">
        <v>2012</v>
      </c>
      <c r="B8504" s="62" t="s">
        <v>42</v>
      </c>
      <c r="C8504" s="62" t="str">
        <f>VLOOKUP(B8504,lookup!A:C,3,FALSE)</f>
        <v>Non Metropolitan Fire Authorities</v>
      </c>
      <c r="D8504" s="62" t="str">
        <f>VLOOKUP(B8504,lookup!A:D,4,FALSE)</f>
        <v>E31000015</v>
      </c>
      <c r="E8504" s="32" t="s">
        <v>1087</v>
      </c>
      <c r="F8504" s="62" t="s">
        <v>150</v>
      </c>
      <c r="G8504" s="63">
        <v>1</v>
      </c>
      <c r="H8504" s="145"/>
      <c r="I8504" s="144">
        <v>1</v>
      </c>
      <c r="J8504" s="146">
        <f t="shared" si="109"/>
        <v>0</v>
      </c>
    </row>
    <row r="8505" spans="1:10" x14ac:dyDescent="0.3">
      <c r="A8505" s="62">
        <v>2012</v>
      </c>
      <c r="B8505" s="62" t="s">
        <v>42</v>
      </c>
      <c r="C8505" s="62" t="str">
        <f>VLOOKUP(B8505,lookup!A:C,3,FALSE)</f>
        <v>Non Metropolitan Fire Authorities</v>
      </c>
      <c r="D8505" s="62" t="str">
        <f>VLOOKUP(B8505,lookup!A:D,4,FALSE)</f>
        <v>E31000015</v>
      </c>
      <c r="E8505" s="62" t="s">
        <v>176</v>
      </c>
      <c r="F8505" s="62" t="s">
        <v>150</v>
      </c>
      <c r="G8505" s="63">
        <v>119</v>
      </c>
      <c r="H8505" s="145"/>
      <c r="I8505" s="144">
        <v>119</v>
      </c>
      <c r="J8505" s="146">
        <f t="shared" si="109"/>
        <v>0</v>
      </c>
    </row>
    <row r="8506" spans="1:10" x14ac:dyDescent="0.3">
      <c r="A8506" s="62">
        <v>2012</v>
      </c>
      <c r="B8506" s="62" t="s">
        <v>45</v>
      </c>
      <c r="C8506" s="62" t="str">
        <f>VLOOKUP(B8506,lookup!A:C,3,FALSE)</f>
        <v>Non Metropolitan Fire Authorities</v>
      </c>
      <c r="D8506" s="62" t="str">
        <f>VLOOKUP(B8506,lookup!A:D,4,FALSE)</f>
        <v>E31000016</v>
      </c>
      <c r="E8506" s="62" t="s">
        <v>175</v>
      </c>
      <c r="F8506" s="62" t="s">
        <v>157</v>
      </c>
      <c r="G8506" s="63">
        <v>160</v>
      </c>
      <c r="H8506" s="145"/>
      <c r="I8506" s="144">
        <v>160</v>
      </c>
      <c r="J8506" s="146">
        <f t="shared" si="109"/>
        <v>0</v>
      </c>
    </row>
    <row r="8507" spans="1:10" x14ac:dyDescent="0.3">
      <c r="A8507" s="62">
        <v>2012</v>
      </c>
      <c r="B8507" s="62" t="s">
        <v>45</v>
      </c>
      <c r="C8507" s="62" t="str">
        <f>VLOOKUP(B8507,lookup!A:C,3,FALSE)</f>
        <v>Non Metropolitan Fire Authorities</v>
      </c>
      <c r="D8507" s="62" t="str">
        <f>VLOOKUP(B8507,lookup!A:D,4,FALSE)</f>
        <v>E31000016</v>
      </c>
      <c r="E8507" s="62" t="s">
        <v>177</v>
      </c>
      <c r="F8507" s="62" t="s">
        <v>157</v>
      </c>
      <c r="G8507" s="63">
        <v>4</v>
      </c>
      <c r="H8507" s="145"/>
      <c r="I8507" s="144">
        <v>4</v>
      </c>
      <c r="J8507" s="146">
        <f t="shared" si="109"/>
        <v>0</v>
      </c>
    </row>
    <row r="8508" spans="1:10" x14ac:dyDescent="0.3">
      <c r="A8508" s="62">
        <v>2012</v>
      </c>
      <c r="B8508" s="62" t="s">
        <v>45</v>
      </c>
      <c r="C8508" s="62" t="str">
        <f>VLOOKUP(B8508,lookup!A:C,3,FALSE)</f>
        <v>Non Metropolitan Fire Authorities</v>
      </c>
      <c r="D8508" s="62" t="str">
        <f>VLOOKUP(B8508,lookup!A:D,4,FALSE)</f>
        <v>E31000016</v>
      </c>
      <c r="E8508" s="62" t="s">
        <v>178</v>
      </c>
      <c r="F8508" s="62" t="s">
        <v>157</v>
      </c>
      <c r="G8508" s="63">
        <v>1</v>
      </c>
      <c r="H8508" s="145"/>
      <c r="I8508" s="144">
        <v>1</v>
      </c>
      <c r="J8508" s="146">
        <f t="shared" si="109"/>
        <v>0</v>
      </c>
    </row>
    <row r="8509" spans="1:10" x14ac:dyDescent="0.3">
      <c r="A8509" s="62">
        <v>2012</v>
      </c>
      <c r="B8509" s="62" t="s">
        <v>45</v>
      </c>
      <c r="C8509" s="62" t="str">
        <f>VLOOKUP(B8509,lookup!A:C,3,FALSE)</f>
        <v>Non Metropolitan Fire Authorities</v>
      </c>
      <c r="D8509" s="62" t="str">
        <f>VLOOKUP(B8509,lookup!A:D,4,FALSE)</f>
        <v>E31000016</v>
      </c>
      <c r="E8509" s="62" t="s">
        <v>179</v>
      </c>
      <c r="F8509" s="62" t="s">
        <v>157</v>
      </c>
      <c r="G8509" s="63">
        <v>6</v>
      </c>
      <c r="H8509" s="145"/>
      <c r="I8509" s="144">
        <v>6</v>
      </c>
      <c r="J8509" s="146">
        <f t="shared" si="109"/>
        <v>0</v>
      </c>
    </row>
    <row r="8510" spans="1:10" x14ac:dyDescent="0.3">
      <c r="A8510" s="62">
        <v>2012</v>
      </c>
      <c r="B8510" s="62" t="s">
        <v>45</v>
      </c>
      <c r="C8510" s="62" t="str">
        <f>VLOOKUP(B8510,lookup!A:C,3,FALSE)</f>
        <v>Non Metropolitan Fire Authorities</v>
      </c>
      <c r="D8510" s="62" t="str">
        <f>VLOOKUP(B8510,lookup!A:D,4,FALSE)</f>
        <v>E31000016</v>
      </c>
      <c r="E8510" s="32" t="s">
        <v>1087</v>
      </c>
      <c r="F8510" s="62" t="s">
        <v>157</v>
      </c>
      <c r="G8510" s="63">
        <v>1</v>
      </c>
      <c r="H8510" s="145"/>
      <c r="I8510" s="144">
        <v>1</v>
      </c>
      <c r="J8510" s="146">
        <f t="shared" si="109"/>
        <v>0</v>
      </c>
    </row>
    <row r="8511" spans="1:10" x14ac:dyDescent="0.3">
      <c r="A8511" s="62">
        <v>2012</v>
      </c>
      <c r="B8511" s="62" t="s">
        <v>45</v>
      </c>
      <c r="C8511" s="62" t="str">
        <f>VLOOKUP(B8511,lookup!A:C,3,FALSE)</f>
        <v>Non Metropolitan Fire Authorities</v>
      </c>
      <c r="D8511" s="62" t="str">
        <f>VLOOKUP(B8511,lookup!A:D,4,FALSE)</f>
        <v>E31000016</v>
      </c>
      <c r="E8511" s="62" t="s">
        <v>176</v>
      </c>
      <c r="F8511" s="62" t="s">
        <v>157</v>
      </c>
      <c r="G8511" s="63">
        <v>38</v>
      </c>
      <c r="H8511" s="145"/>
      <c r="I8511" s="144">
        <v>38</v>
      </c>
      <c r="J8511" s="146">
        <f t="shared" si="109"/>
        <v>0</v>
      </c>
    </row>
    <row r="8512" spans="1:10" x14ac:dyDescent="0.3">
      <c r="A8512" s="62">
        <v>2012</v>
      </c>
      <c r="B8512" s="62" t="s">
        <v>45</v>
      </c>
      <c r="C8512" s="62" t="str">
        <f>VLOOKUP(B8512,lookup!A:C,3,FALSE)</f>
        <v>Non Metropolitan Fire Authorities</v>
      </c>
      <c r="D8512" s="62" t="str">
        <f>VLOOKUP(B8512,lookup!A:D,4,FALSE)</f>
        <v>E31000016</v>
      </c>
      <c r="E8512" s="62" t="s">
        <v>175</v>
      </c>
      <c r="F8512" s="62" t="s">
        <v>158</v>
      </c>
      <c r="G8512" s="63">
        <v>235</v>
      </c>
      <c r="H8512" s="145"/>
      <c r="I8512" s="144">
        <v>235</v>
      </c>
      <c r="J8512" s="146">
        <f t="shared" si="109"/>
        <v>0</v>
      </c>
    </row>
    <row r="8513" spans="1:10" x14ac:dyDescent="0.3">
      <c r="A8513" s="62">
        <v>2012</v>
      </c>
      <c r="B8513" s="62" t="s">
        <v>45</v>
      </c>
      <c r="C8513" s="62" t="str">
        <f>VLOOKUP(B8513,lookup!A:C,3,FALSE)</f>
        <v>Non Metropolitan Fire Authorities</v>
      </c>
      <c r="D8513" s="62" t="str">
        <f>VLOOKUP(B8513,lookup!A:D,4,FALSE)</f>
        <v>E31000016</v>
      </c>
      <c r="E8513" s="62" t="s">
        <v>177</v>
      </c>
      <c r="F8513" s="62" t="s">
        <v>158</v>
      </c>
      <c r="G8513" s="63">
        <v>1</v>
      </c>
      <c r="H8513" s="145"/>
      <c r="I8513" s="144">
        <v>1</v>
      </c>
      <c r="J8513" s="146">
        <f t="shared" si="109"/>
        <v>0</v>
      </c>
    </row>
    <row r="8514" spans="1:10" x14ac:dyDescent="0.3">
      <c r="A8514" s="62">
        <v>2012</v>
      </c>
      <c r="B8514" s="62" t="s">
        <v>45</v>
      </c>
      <c r="C8514" s="62" t="str">
        <f>VLOOKUP(B8514,lookup!A:C,3,FALSE)</f>
        <v>Non Metropolitan Fire Authorities</v>
      </c>
      <c r="D8514" s="62" t="str">
        <f>VLOOKUP(B8514,lookup!A:D,4,FALSE)</f>
        <v>E31000016</v>
      </c>
      <c r="E8514" s="62" t="s">
        <v>178</v>
      </c>
      <c r="F8514" s="62" t="s">
        <v>158</v>
      </c>
      <c r="G8514" s="63">
        <v>0</v>
      </c>
      <c r="H8514" s="145"/>
      <c r="I8514" s="144">
        <v>0</v>
      </c>
      <c r="J8514" s="146">
        <f t="shared" si="109"/>
        <v>0</v>
      </c>
    </row>
    <row r="8515" spans="1:10" x14ac:dyDescent="0.3">
      <c r="A8515" s="62">
        <v>2012</v>
      </c>
      <c r="B8515" s="62" t="s">
        <v>45</v>
      </c>
      <c r="C8515" s="62" t="str">
        <f>VLOOKUP(B8515,lookup!A:C,3,FALSE)</f>
        <v>Non Metropolitan Fire Authorities</v>
      </c>
      <c r="D8515" s="62" t="str">
        <f>VLOOKUP(B8515,lookup!A:D,4,FALSE)</f>
        <v>E31000016</v>
      </c>
      <c r="E8515" s="62" t="s">
        <v>179</v>
      </c>
      <c r="F8515" s="62" t="s">
        <v>158</v>
      </c>
      <c r="G8515" s="63">
        <v>0</v>
      </c>
      <c r="H8515" s="145"/>
      <c r="I8515" s="144">
        <v>0</v>
      </c>
      <c r="J8515" s="146">
        <f t="shared" ref="J8515:J8578" si="110">G8515-I8515</f>
        <v>0</v>
      </c>
    </row>
    <row r="8516" spans="1:10" x14ac:dyDescent="0.3">
      <c r="A8516" s="62">
        <v>2012</v>
      </c>
      <c r="B8516" s="62" t="s">
        <v>45</v>
      </c>
      <c r="C8516" s="62" t="str">
        <f>VLOOKUP(B8516,lookup!A:C,3,FALSE)</f>
        <v>Non Metropolitan Fire Authorities</v>
      </c>
      <c r="D8516" s="62" t="str">
        <f>VLOOKUP(B8516,lookup!A:D,4,FALSE)</f>
        <v>E31000016</v>
      </c>
      <c r="E8516" s="32" t="s">
        <v>1087</v>
      </c>
      <c r="F8516" s="62" t="s">
        <v>158</v>
      </c>
      <c r="G8516" s="63">
        <v>1</v>
      </c>
      <c r="H8516" s="145"/>
      <c r="I8516" s="144">
        <v>1</v>
      </c>
      <c r="J8516" s="146">
        <f t="shared" si="110"/>
        <v>0</v>
      </c>
    </row>
    <row r="8517" spans="1:10" x14ac:dyDescent="0.3">
      <c r="A8517" s="62">
        <v>2012</v>
      </c>
      <c r="B8517" s="62" t="s">
        <v>45</v>
      </c>
      <c r="C8517" s="62" t="str">
        <f>VLOOKUP(B8517,lookup!A:C,3,FALSE)</f>
        <v>Non Metropolitan Fire Authorities</v>
      </c>
      <c r="D8517" s="62" t="str">
        <f>VLOOKUP(B8517,lookup!A:D,4,FALSE)</f>
        <v>E31000016</v>
      </c>
      <c r="E8517" s="62" t="s">
        <v>176</v>
      </c>
      <c r="F8517" s="62" t="s">
        <v>158</v>
      </c>
      <c r="G8517" s="63">
        <v>36</v>
      </c>
      <c r="H8517" s="145"/>
      <c r="I8517" s="144">
        <v>36</v>
      </c>
      <c r="J8517" s="146">
        <f t="shared" si="110"/>
        <v>0</v>
      </c>
    </row>
    <row r="8518" spans="1:10" x14ac:dyDescent="0.3">
      <c r="A8518" s="62">
        <v>2012</v>
      </c>
      <c r="B8518" s="62" t="s">
        <v>45</v>
      </c>
      <c r="C8518" s="62" t="str">
        <f>VLOOKUP(B8518,lookup!A:C,3,FALSE)</f>
        <v>Non Metropolitan Fire Authorities</v>
      </c>
      <c r="D8518" s="62" t="str">
        <f>VLOOKUP(B8518,lookup!A:D,4,FALSE)</f>
        <v>E31000016</v>
      </c>
      <c r="E8518" s="62" t="s">
        <v>175</v>
      </c>
      <c r="F8518" s="62" t="s">
        <v>149</v>
      </c>
      <c r="G8518" s="63">
        <v>20</v>
      </c>
      <c r="H8518" s="145"/>
      <c r="I8518" s="144">
        <v>20</v>
      </c>
      <c r="J8518" s="146">
        <f t="shared" si="110"/>
        <v>0</v>
      </c>
    </row>
    <row r="8519" spans="1:10" x14ac:dyDescent="0.3">
      <c r="A8519" s="62">
        <v>2012</v>
      </c>
      <c r="B8519" s="62" t="s">
        <v>45</v>
      </c>
      <c r="C8519" s="62" t="str">
        <f>VLOOKUP(B8519,lookup!A:C,3,FALSE)</f>
        <v>Non Metropolitan Fire Authorities</v>
      </c>
      <c r="D8519" s="62" t="str">
        <f>VLOOKUP(B8519,lookup!A:D,4,FALSE)</f>
        <v>E31000016</v>
      </c>
      <c r="E8519" s="62" t="s">
        <v>177</v>
      </c>
      <c r="F8519" s="62" t="s">
        <v>149</v>
      </c>
      <c r="G8519" s="63">
        <v>0</v>
      </c>
      <c r="H8519" s="145"/>
      <c r="I8519" s="144">
        <v>0</v>
      </c>
      <c r="J8519" s="146">
        <f t="shared" si="110"/>
        <v>0</v>
      </c>
    </row>
    <row r="8520" spans="1:10" x14ac:dyDescent="0.3">
      <c r="A8520" s="62">
        <v>2012</v>
      </c>
      <c r="B8520" s="62" t="s">
        <v>45</v>
      </c>
      <c r="C8520" s="62" t="str">
        <f>VLOOKUP(B8520,lookup!A:C,3,FALSE)</f>
        <v>Non Metropolitan Fire Authorities</v>
      </c>
      <c r="D8520" s="62" t="str">
        <f>VLOOKUP(B8520,lookup!A:D,4,FALSE)</f>
        <v>E31000016</v>
      </c>
      <c r="E8520" s="62" t="s">
        <v>178</v>
      </c>
      <c r="F8520" s="62" t="s">
        <v>149</v>
      </c>
      <c r="G8520" s="63">
        <v>0</v>
      </c>
      <c r="H8520" s="145"/>
      <c r="I8520" s="144">
        <v>0</v>
      </c>
      <c r="J8520" s="146">
        <f t="shared" si="110"/>
        <v>0</v>
      </c>
    </row>
    <row r="8521" spans="1:10" x14ac:dyDescent="0.3">
      <c r="A8521" s="62">
        <v>2012</v>
      </c>
      <c r="B8521" s="62" t="s">
        <v>45</v>
      </c>
      <c r="C8521" s="62" t="str">
        <f>VLOOKUP(B8521,lookup!A:C,3,FALSE)</f>
        <v>Non Metropolitan Fire Authorities</v>
      </c>
      <c r="D8521" s="62" t="str">
        <f>VLOOKUP(B8521,lookup!A:D,4,FALSE)</f>
        <v>E31000016</v>
      </c>
      <c r="E8521" s="62" t="s">
        <v>179</v>
      </c>
      <c r="F8521" s="62" t="s">
        <v>149</v>
      </c>
      <c r="G8521" s="63">
        <v>0</v>
      </c>
      <c r="H8521" s="145"/>
      <c r="I8521" s="144">
        <v>0</v>
      </c>
      <c r="J8521" s="146">
        <f t="shared" si="110"/>
        <v>0</v>
      </c>
    </row>
    <row r="8522" spans="1:10" x14ac:dyDescent="0.3">
      <c r="A8522" s="62">
        <v>2012</v>
      </c>
      <c r="B8522" s="62" t="s">
        <v>45</v>
      </c>
      <c r="C8522" s="62" t="str">
        <f>VLOOKUP(B8522,lookup!A:C,3,FALSE)</f>
        <v>Non Metropolitan Fire Authorities</v>
      </c>
      <c r="D8522" s="62" t="str">
        <f>VLOOKUP(B8522,lookup!A:D,4,FALSE)</f>
        <v>E31000016</v>
      </c>
      <c r="E8522" s="32" t="s">
        <v>1087</v>
      </c>
      <c r="F8522" s="62" t="s">
        <v>149</v>
      </c>
      <c r="G8522" s="63">
        <v>0</v>
      </c>
      <c r="H8522" s="145"/>
      <c r="I8522" s="144">
        <v>0</v>
      </c>
      <c r="J8522" s="146">
        <f t="shared" si="110"/>
        <v>0</v>
      </c>
    </row>
    <row r="8523" spans="1:10" x14ac:dyDescent="0.3">
      <c r="A8523" s="62">
        <v>2012</v>
      </c>
      <c r="B8523" s="62" t="s">
        <v>45</v>
      </c>
      <c r="C8523" s="62" t="str">
        <f>VLOOKUP(B8523,lookup!A:C,3,FALSE)</f>
        <v>Non Metropolitan Fire Authorities</v>
      </c>
      <c r="D8523" s="62" t="str">
        <f>VLOOKUP(B8523,lookup!A:D,4,FALSE)</f>
        <v>E31000016</v>
      </c>
      <c r="E8523" s="62" t="s">
        <v>176</v>
      </c>
      <c r="F8523" s="62" t="s">
        <v>149</v>
      </c>
      <c r="G8523" s="63">
        <v>1</v>
      </c>
      <c r="H8523" s="145"/>
      <c r="I8523" s="144">
        <v>1</v>
      </c>
      <c r="J8523" s="146">
        <f t="shared" si="110"/>
        <v>0</v>
      </c>
    </row>
    <row r="8524" spans="1:10" x14ac:dyDescent="0.3">
      <c r="A8524" s="62">
        <v>2012</v>
      </c>
      <c r="B8524" s="62" t="s">
        <v>45</v>
      </c>
      <c r="C8524" s="62" t="str">
        <f>VLOOKUP(B8524,lookup!A:C,3,FALSE)</f>
        <v>Non Metropolitan Fire Authorities</v>
      </c>
      <c r="D8524" s="62" t="str">
        <f>VLOOKUP(B8524,lookup!A:D,4,FALSE)</f>
        <v>E31000016</v>
      </c>
      <c r="E8524" s="62" t="s">
        <v>175</v>
      </c>
      <c r="F8524" s="62" t="s">
        <v>150</v>
      </c>
      <c r="G8524" s="63">
        <v>63</v>
      </c>
      <c r="H8524" s="145"/>
      <c r="I8524" s="144">
        <v>63</v>
      </c>
      <c r="J8524" s="146">
        <f t="shared" si="110"/>
        <v>0</v>
      </c>
    </row>
    <row r="8525" spans="1:10" x14ac:dyDescent="0.3">
      <c r="A8525" s="62">
        <v>2012</v>
      </c>
      <c r="B8525" s="62" t="s">
        <v>45</v>
      </c>
      <c r="C8525" s="62" t="str">
        <f>VLOOKUP(B8525,lookup!A:C,3,FALSE)</f>
        <v>Non Metropolitan Fire Authorities</v>
      </c>
      <c r="D8525" s="62" t="str">
        <f>VLOOKUP(B8525,lookup!A:D,4,FALSE)</f>
        <v>E31000016</v>
      </c>
      <c r="E8525" s="62" t="s">
        <v>177</v>
      </c>
      <c r="F8525" s="62" t="s">
        <v>150</v>
      </c>
      <c r="G8525" s="63">
        <v>0</v>
      </c>
      <c r="H8525" s="145"/>
      <c r="I8525" s="144">
        <v>0</v>
      </c>
      <c r="J8525" s="146">
        <f t="shared" si="110"/>
        <v>0</v>
      </c>
    </row>
    <row r="8526" spans="1:10" x14ac:dyDescent="0.3">
      <c r="A8526" s="62">
        <v>2012</v>
      </c>
      <c r="B8526" s="62" t="s">
        <v>45</v>
      </c>
      <c r="C8526" s="62" t="str">
        <f>VLOOKUP(B8526,lookup!A:C,3,FALSE)</f>
        <v>Non Metropolitan Fire Authorities</v>
      </c>
      <c r="D8526" s="62" t="str">
        <f>VLOOKUP(B8526,lookup!A:D,4,FALSE)</f>
        <v>E31000016</v>
      </c>
      <c r="E8526" s="62" t="s">
        <v>178</v>
      </c>
      <c r="F8526" s="62" t="s">
        <v>150</v>
      </c>
      <c r="G8526" s="63">
        <v>1</v>
      </c>
      <c r="H8526" s="145"/>
      <c r="I8526" s="144">
        <v>1</v>
      </c>
      <c r="J8526" s="146">
        <f t="shared" si="110"/>
        <v>0</v>
      </c>
    </row>
    <row r="8527" spans="1:10" x14ac:dyDescent="0.3">
      <c r="A8527" s="62">
        <v>2012</v>
      </c>
      <c r="B8527" s="62" t="s">
        <v>45</v>
      </c>
      <c r="C8527" s="62" t="str">
        <f>VLOOKUP(B8527,lookup!A:C,3,FALSE)</f>
        <v>Non Metropolitan Fire Authorities</v>
      </c>
      <c r="D8527" s="62" t="str">
        <f>VLOOKUP(B8527,lookup!A:D,4,FALSE)</f>
        <v>E31000016</v>
      </c>
      <c r="E8527" s="62" t="s">
        <v>179</v>
      </c>
      <c r="F8527" s="62" t="s">
        <v>150</v>
      </c>
      <c r="G8527" s="63">
        <v>0</v>
      </c>
      <c r="H8527" s="145"/>
      <c r="I8527" s="144">
        <v>0</v>
      </c>
      <c r="J8527" s="146">
        <f t="shared" si="110"/>
        <v>0</v>
      </c>
    </row>
    <row r="8528" spans="1:10" x14ac:dyDescent="0.3">
      <c r="A8528" s="62">
        <v>2012</v>
      </c>
      <c r="B8528" s="62" t="s">
        <v>45</v>
      </c>
      <c r="C8528" s="62" t="str">
        <f>VLOOKUP(B8528,lookup!A:C,3,FALSE)</f>
        <v>Non Metropolitan Fire Authorities</v>
      </c>
      <c r="D8528" s="62" t="str">
        <f>VLOOKUP(B8528,lookup!A:D,4,FALSE)</f>
        <v>E31000016</v>
      </c>
      <c r="E8528" s="32" t="s">
        <v>1087</v>
      </c>
      <c r="F8528" s="62" t="s">
        <v>150</v>
      </c>
      <c r="G8528" s="63">
        <v>1</v>
      </c>
      <c r="H8528" s="145"/>
      <c r="I8528" s="144">
        <v>1</v>
      </c>
      <c r="J8528" s="146">
        <f t="shared" si="110"/>
        <v>0</v>
      </c>
    </row>
    <row r="8529" spans="1:10" x14ac:dyDescent="0.3">
      <c r="A8529" s="62">
        <v>2012</v>
      </c>
      <c r="B8529" s="62" t="s">
        <v>45</v>
      </c>
      <c r="C8529" s="62" t="str">
        <f>VLOOKUP(B8529,lookup!A:C,3,FALSE)</f>
        <v>Non Metropolitan Fire Authorities</v>
      </c>
      <c r="D8529" s="62" t="str">
        <f>VLOOKUP(B8529,lookup!A:D,4,FALSE)</f>
        <v>E31000016</v>
      </c>
      <c r="E8529" s="62" t="s">
        <v>176</v>
      </c>
      <c r="F8529" s="62" t="s">
        <v>150</v>
      </c>
      <c r="G8529" s="63">
        <v>3</v>
      </c>
      <c r="H8529" s="145"/>
      <c r="I8529" s="144">
        <v>3</v>
      </c>
      <c r="J8529" s="146">
        <f t="shared" si="110"/>
        <v>0</v>
      </c>
    </row>
    <row r="8530" spans="1:10" x14ac:dyDescent="0.3">
      <c r="A8530" s="62">
        <v>2012</v>
      </c>
      <c r="B8530" s="62" t="s">
        <v>48</v>
      </c>
      <c r="C8530" s="62" t="str">
        <f>VLOOKUP(B8530,lookup!A:C,3,FALSE)</f>
        <v>Metropolitan Fire Authorities</v>
      </c>
      <c r="D8530" s="62" t="str">
        <f>VLOOKUP(B8530,lookup!A:D,4,FALSE)</f>
        <v>E31000046</v>
      </c>
      <c r="E8530" s="62" t="s">
        <v>175</v>
      </c>
      <c r="F8530" s="62" t="s">
        <v>157</v>
      </c>
      <c r="G8530" s="63">
        <v>4998</v>
      </c>
      <c r="H8530" s="145"/>
      <c r="I8530" s="144">
        <v>4998</v>
      </c>
      <c r="J8530" s="146">
        <f t="shared" si="110"/>
        <v>0</v>
      </c>
    </row>
    <row r="8531" spans="1:10" x14ac:dyDescent="0.3">
      <c r="A8531" s="62">
        <v>2012</v>
      </c>
      <c r="B8531" s="62" t="s">
        <v>48</v>
      </c>
      <c r="C8531" s="62" t="str">
        <f>VLOOKUP(B8531,lookup!A:C,3,FALSE)</f>
        <v>Metropolitan Fire Authorities</v>
      </c>
      <c r="D8531" s="62" t="str">
        <f>VLOOKUP(B8531,lookup!A:D,4,FALSE)</f>
        <v>E31000046</v>
      </c>
      <c r="E8531" s="62" t="s">
        <v>177</v>
      </c>
      <c r="F8531" s="62" t="s">
        <v>157</v>
      </c>
      <c r="G8531" s="63">
        <v>227</v>
      </c>
      <c r="H8531" s="145"/>
      <c r="I8531" s="144">
        <v>227</v>
      </c>
      <c r="J8531" s="146">
        <f t="shared" si="110"/>
        <v>0</v>
      </c>
    </row>
    <row r="8532" spans="1:10" x14ac:dyDescent="0.3">
      <c r="A8532" s="62">
        <v>2012</v>
      </c>
      <c r="B8532" s="62" t="s">
        <v>48</v>
      </c>
      <c r="C8532" s="62" t="str">
        <f>VLOOKUP(B8532,lookup!A:C,3,FALSE)</f>
        <v>Metropolitan Fire Authorities</v>
      </c>
      <c r="D8532" s="62" t="str">
        <f>VLOOKUP(B8532,lookup!A:D,4,FALSE)</f>
        <v>E31000046</v>
      </c>
      <c r="E8532" s="62" t="s">
        <v>178</v>
      </c>
      <c r="F8532" s="62" t="s">
        <v>157</v>
      </c>
      <c r="G8532" s="63">
        <v>84</v>
      </c>
      <c r="H8532" s="145"/>
      <c r="I8532" s="144">
        <v>84</v>
      </c>
      <c r="J8532" s="146">
        <f t="shared" si="110"/>
        <v>0</v>
      </c>
    </row>
    <row r="8533" spans="1:10" x14ac:dyDescent="0.3">
      <c r="A8533" s="62">
        <v>2012</v>
      </c>
      <c r="B8533" s="62" t="s">
        <v>48</v>
      </c>
      <c r="C8533" s="62" t="str">
        <f>VLOOKUP(B8533,lookup!A:C,3,FALSE)</f>
        <v>Metropolitan Fire Authorities</v>
      </c>
      <c r="D8533" s="62" t="str">
        <f>VLOOKUP(B8533,lookup!A:D,4,FALSE)</f>
        <v>E31000046</v>
      </c>
      <c r="E8533" s="62" t="s">
        <v>179</v>
      </c>
      <c r="F8533" s="62" t="s">
        <v>157</v>
      </c>
      <c r="G8533" s="63">
        <v>311</v>
      </c>
      <c r="H8533" s="145"/>
      <c r="I8533" s="144">
        <v>311</v>
      </c>
      <c r="J8533" s="146">
        <f t="shared" si="110"/>
        <v>0</v>
      </c>
    </row>
    <row r="8534" spans="1:10" x14ac:dyDescent="0.3">
      <c r="A8534" s="62">
        <v>2012</v>
      </c>
      <c r="B8534" s="62" t="s">
        <v>48</v>
      </c>
      <c r="C8534" s="62" t="str">
        <f>VLOOKUP(B8534,lookup!A:C,3,FALSE)</f>
        <v>Metropolitan Fire Authorities</v>
      </c>
      <c r="D8534" s="62" t="str">
        <f>VLOOKUP(B8534,lookup!A:D,4,FALSE)</f>
        <v>E31000046</v>
      </c>
      <c r="E8534" s="32" t="s">
        <v>1087</v>
      </c>
      <c r="F8534" s="62" t="s">
        <v>157</v>
      </c>
      <c r="G8534" s="63">
        <v>74</v>
      </c>
      <c r="H8534" s="145"/>
      <c r="I8534" s="144">
        <v>74</v>
      </c>
      <c r="J8534" s="146">
        <f t="shared" si="110"/>
        <v>0</v>
      </c>
    </row>
    <row r="8535" spans="1:10" x14ac:dyDescent="0.3">
      <c r="A8535" s="62">
        <v>2012</v>
      </c>
      <c r="B8535" s="62" t="s">
        <v>48</v>
      </c>
      <c r="C8535" s="62" t="str">
        <f>VLOOKUP(B8535,lookup!A:C,3,FALSE)</f>
        <v>Metropolitan Fire Authorities</v>
      </c>
      <c r="D8535" s="62" t="str">
        <f>VLOOKUP(B8535,lookup!A:D,4,FALSE)</f>
        <v>E31000046</v>
      </c>
      <c r="E8535" s="62" t="s">
        <v>176</v>
      </c>
      <c r="F8535" s="62" t="s">
        <v>157</v>
      </c>
      <c r="G8535" s="63">
        <v>121</v>
      </c>
      <c r="H8535" s="145"/>
      <c r="I8535" s="144">
        <v>121</v>
      </c>
      <c r="J8535" s="146">
        <f t="shared" si="110"/>
        <v>0</v>
      </c>
    </row>
    <row r="8536" spans="1:10" x14ac:dyDescent="0.3">
      <c r="A8536" s="62">
        <v>2012</v>
      </c>
      <c r="B8536" s="62" t="s">
        <v>48</v>
      </c>
      <c r="C8536" s="62" t="str">
        <f>VLOOKUP(B8536,lookup!A:C,3,FALSE)</f>
        <v>Metropolitan Fire Authorities</v>
      </c>
      <c r="D8536" s="62" t="str">
        <f>VLOOKUP(B8536,lookup!A:D,4,FALSE)</f>
        <v>E31000046</v>
      </c>
      <c r="E8536" s="62" t="s">
        <v>175</v>
      </c>
      <c r="F8536" s="62" t="s">
        <v>158</v>
      </c>
      <c r="G8536" s="63">
        <v>0</v>
      </c>
      <c r="H8536" s="145"/>
      <c r="I8536" s="144">
        <v>0</v>
      </c>
      <c r="J8536" s="146">
        <f t="shared" si="110"/>
        <v>0</v>
      </c>
    </row>
    <row r="8537" spans="1:10" x14ac:dyDescent="0.3">
      <c r="A8537" s="62">
        <v>2012</v>
      </c>
      <c r="B8537" s="62" t="s">
        <v>48</v>
      </c>
      <c r="C8537" s="62" t="str">
        <f>VLOOKUP(B8537,lookup!A:C,3,FALSE)</f>
        <v>Metropolitan Fire Authorities</v>
      </c>
      <c r="D8537" s="62" t="str">
        <f>VLOOKUP(B8537,lookup!A:D,4,FALSE)</f>
        <v>E31000046</v>
      </c>
      <c r="E8537" s="62" t="s">
        <v>177</v>
      </c>
      <c r="F8537" s="62" t="s">
        <v>158</v>
      </c>
      <c r="G8537" s="63">
        <v>0</v>
      </c>
      <c r="H8537" s="145"/>
      <c r="I8537" s="144">
        <v>0</v>
      </c>
      <c r="J8537" s="146">
        <f t="shared" si="110"/>
        <v>0</v>
      </c>
    </row>
    <row r="8538" spans="1:10" x14ac:dyDescent="0.3">
      <c r="A8538" s="62">
        <v>2012</v>
      </c>
      <c r="B8538" s="62" t="s">
        <v>48</v>
      </c>
      <c r="C8538" s="62" t="str">
        <f>VLOOKUP(B8538,lookup!A:C,3,FALSE)</f>
        <v>Metropolitan Fire Authorities</v>
      </c>
      <c r="D8538" s="62" t="str">
        <f>VLOOKUP(B8538,lookup!A:D,4,FALSE)</f>
        <v>E31000046</v>
      </c>
      <c r="E8538" s="62" t="s">
        <v>178</v>
      </c>
      <c r="F8538" s="62" t="s">
        <v>158</v>
      </c>
      <c r="G8538" s="63">
        <v>0</v>
      </c>
      <c r="H8538" s="145"/>
      <c r="I8538" s="144">
        <v>0</v>
      </c>
      <c r="J8538" s="146">
        <f t="shared" si="110"/>
        <v>0</v>
      </c>
    </row>
    <row r="8539" spans="1:10" x14ac:dyDescent="0.3">
      <c r="A8539" s="62">
        <v>2012</v>
      </c>
      <c r="B8539" s="62" t="s">
        <v>48</v>
      </c>
      <c r="C8539" s="62" t="str">
        <f>VLOOKUP(B8539,lookup!A:C,3,FALSE)</f>
        <v>Metropolitan Fire Authorities</v>
      </c>
      <c r="D8539" s="62" t="str">
        <f>VLOOKUP(B8539,lookup!A:D,4,FALSE)</f>
        <v>E31000046</v>
      </c>
      <c r="E8539" s="62" t="s">
        <v>179</v>
      </c>
      <c r="F8539" s="62" t="s">
        <v>158</v>
      </c>
      <c r="G8539" s="63">
        <v>0</v>
      </c>
      <c r="H8539" s="145"/>
      <c r="I8539" s="144">
        <v>0</v>
      </c>
      <c r="J8539" s="146">
        <f t="shared" si="110"/>
        <v>0</v>
      </c>
    </row>
    <row r="8540" spans="1:10" x14ac:dyDescent="0.3">
      <c r="A8540" s="62">
        <v>2012</v>
      </c>
      <c r="B8540" s="62" t="s">
        <v>48</v>
      </c>
      <c r="C8540" s="62" t="str">
        <f>VLOOKUP(B8540,lookup!A:C,3,FALSE)</f>
        <v>Metropolitan Fire Authorities</v>
      </c>
      <c r="D8540" s="62" t="str">
        <f>VLOOKUP(B8540,lookup!A:D,4,FALSE)</f>
        <v>E31000046</v>
      </c>
      <c r="E8540" s="32" t="s">
        <v>1087</v>
      </c>
      <c r="F8540" s="62" t="s">
        <v>158</v>
      </c>
      <c r="G8540" s="63">
        <v>0</v>
      </c>
      <c r="H8540" s="145"/>
      <c r="I8540" s="144">
        <v>0</v>
      </c>
      <c r="J8540" s="146">
        <f t="shared" si="110"/>
        <v>0</v>
      </c>
    </row>
    <row r="8541" spans="1:10" x14ac:dyDescent="0.3">
      <c r="A8541" s="62">
        <v>2012</v>
      </c>
      <c r="B8541" s="62" t="s">
        <v>48</v>
      </c>
      <c r="C8541" s="62" t="str">
        <f>VLOOKUP(B8541,lookup!A:C,3,FALSE)</f>
        <v>Metropolitan Fire Authorities</v>
      </c>
      <c r="D8541" s="62" t="str">
        <f>VLOOKUP(B8541,lookup!A:D,4,FALSE)</f>
        <v>E31000046</v>
      </c>
      <c r="E8541" s="62" t="s">
        <v>176</v>
      </c>
      <c r="F8541" s="62" t="s">
        <v>158</v>
      </c>
      <c r="G8541" s="63">
        <v>0</v>
      </c>
      <c r="H8541" s="145"/>
      <c r="I8541" s="144">
        <v>0</v>
      </c>
      <c r="J8541" s="146">
        <f t="shared" si="110"/>
        <v>0</v>
      </c>
    </row>
    <row r="8542" spans="1:10" x14ac:dyDescent="0.3">
      <c r="A8542" s="62">
        <v>2012</v>
      </c>
      <c r="B8542" s="62" t="s">
        <v>48</v>
      </c>
      <c r="C8542" s="62" t="str">
        <f>VLOOKUP(B8542,lookup!A:C,3,FALSE)</f>
        <v>Metropolitan Fire Authorities</v>
      </c>
      <c r="D8542" s="62" t="str">
        <f>VLOOKUP(B8542,lookup!A:D,4,FALSE)</f>
        <v>E31000046</v>
      </c>
      <c r="E8542" s="62" t="s">
        <v>175</v>
      </c>
      <c r="F8542" s="62" t="s">
        <v>149</v>
      </c>
      <c r="G8542" s="63">
        <v>102</v>
      </c>
      <c r="H8542" s="145"/>
      <c r="I8542" s="144">
        <v>102</v>
      </c>
      <c r="J8542" s="146">
        <f t="shared" si="110"/>
        <v>0</v>
      </c>
    </row>
    <row r="8543" spans="1:10" x14ac:dyDescent="0.3">
      <c r="A8543" s="62">
        <v>2012</v>
      </c>
      <c r="B8543" s="62" t="s">
        <v>48</v>
      </c>
      <c r="C8543" s="62" t="str">
        <f>VLOOKUP(B8543,lookup!A:C,3,FALSE)</f>
        <v>Metropolitan Fire Authorities</v>
      </c>
      <c r="D8543" s="62" t="str">
        <f>VLOOKUP(B8543,lookup!A:D,4,FALSE)</f>
        <v>E31000046</v>
      </c>
      <c r="E8543" s="62" t="s">
        <v>177</v>
      </c>
      <c r="F8543" s="62" t="s">
        <v>149</v>
      </c>
      <c r="G8543" s="63">
        <v>5</v>
      </c>
      <c r="H8543" s="145"/>
      <c r="I8543" s="144">
        <v>5</v>
      </c>
      <c r="J8543" s="146">
        <f t="shared" si="110"/>
        <v>0</v>
      </c>
    </row>
    <row r="8544" spans="1:10" x14ac:dyDescent="0.3">
      <c r="A8544" s="62">
        <v>2012</v>
      </c>
      <c r="B8544" s="62" t="s">
        <v>48</v>
      </c>
      <c r="C8544" s="62" t="str">
        <f>VLOOKUP(B8544,lookup!A:C,3,FALSE)</f>
        <v>Metropolitan Fire Authorities</v>
      </c>
      <c r="D8544" s="62" t="str">
        <f>VLOOKUP(B8544,lookup!A:D,4,FALSE)</f>
        <v>E31000046</v>
      </c>
      <c r="E8544" s="62" t="s">
        <v>178</v>
      </c>
      <c r="F8544" s="62" t="s">
        <v>149</v>
      </c>
      <c r="G8544" s="63">
        <v>1</v>
      </c>
      <c r="H8544" s="145"/>
      <c r="I8544" s="144">
        <v>1</v>
      </c>
      <c r="J8544" s="146">
        <f t="shared" si="110"/>
        <v>0</v>
      </c>
    </row>
    <row r="8545" spans="1:10" x14ac:dyDescent="0.3">
      <c r="A8545" s="62">
        <v>2012</v>
      </c>
      <c r="B8545" s="62" t="s">
        <v>48</v>
      </c>
      <c r="C8545" s="62" t="str">
        <f>VLOOKUP(B8545,lookup!A:C,3,FALSE)</f>
        <v>Metropolitan Fire Authorities</v>
      </c>
      <c r="D8545" s="62" t="str">
        <f>VLOOKUP(B8545,lookup!A:D,4,FALSE)</f>
        <v>E31000046</v>
      </c>
      <c r="E8545" s="62" t="s">
        <v>179</v>
      </c>
      <c r="F8545" s="62" t="s">
        <v>149</v>
      </c>
      <c r="G8545" s="63">
        <v>3</v>
      </c>
      <c r="H8545" s="145"/>
      <c r="I8545" s="144">
        <v>3</v>
      </c>
      <c r="J8545" s="146">
        <f t="shared" si="110"/>
        <v>0</v>
      </c>
    </row>
    <row r="8546" spans="1:10" x14ac:dyDescent="0.3">
      <c r="A8546" s="62">
        <v>2012</v>
      </c>
      <c r="B8546" s="62" t="s">
        <v>48</v>
      </c>
      <c r="C8546" s="62" t="str">
        <f>VLOOKUP(B8546,lookup!A:C,3,FALSE)</f>
        <v>Metropolitan Fire Authorities</v>
      </c>
      <c r="D8546" s="62" t="str">
        <f>VLOOKUP(B8546,lookup!A:D,4,FALSE)</f>
        <v>E31000046</v>
      </c>
      <c r="E8546" s="32" t="s">
        <v>1087</v>
      </c>
      <c r="F8546" s="62" t="s">
        <v>149</v>
      </c>
      <c r="G8546" s="63">
        <v>2</v>
      </c>
      <c r="H8546" s="145"/>
      <c r="I8546" s="144">
        <v>2</v>
      </c>
      <c r="J8546" s="146">
        <f t="shared" si="110"/>
        <v>0</v>
      </c>
    </row>
    <row r="8547" spans="1:10" x14ac:dyDescent="0.3">
      <c r="A8547" s="62">
        <v>2012</v>
      </c>
      <c r="B8547" s="62" t="s">
        <v>48</v>
      </c>
      <c r="C8547" s="62" t="str">
        <f>VLOOKUP(B8547,lookup!A:C,3,FALSE)</f>
        <v>Metropolitan Fire Authorities</v>
      </c>
      <c r="D8547" s="62" t="str">
        <f>VLOOKUP(B8547,lookup!A:D,4,FALSE)</f>
        <v>E31000046</v>
      </c>
      <c r="E8547" s="62" t="s">
        <v>176</v>
      </c>
      <c r="F8547" s="62" t="s">
        <v>149</v>
      </c>
      <c r="G8547" s="63">
        <v>4</v>
      </c>
      <c r="H8547" s="145"/>
      <c r="I8547" s="144">
        <v>4</v>
      </c>
      <c r="J8547" s="146">
        <f t="shared" si="110"/>
        <v>0</v>
      </c>
    </row>
    <row r="8548" spans="1:10" x14ac:dyDescent="0.3">
      <c r="A8548" s="62">
        <v>2012</v>
      </c>
      <c r="B8548" s="62" t="s">
        <v>48</v>
      </c>
      <c r="C8548" s="62" t="str">
        <f>VLOOKUP(B8548,lookup!A:C,3,FALSE)</f>
        <v>Metropolitan Fire Authorities</v>
      </c>
      <c r="D8548" s="62" t="str">
        <f>VLOOKUP(B8548,lookup!A:D,4,FALSE)</f>
        <v>E31000046</v>
      </c>
      <c r="E8548" s="62" t="s">
        <v>175</v>
      </c>
      <c r="F8548" s="62" t="s">
        <v>150</v>
      </c>
      <c r="G8548" s="63">
        <v>710</v>
      </c>
      <c r="H8548" s="145"/>
      <c r="I8548" s="144">
        <v>710</v>
      </c>
      <c r="J8548" s="146">
        <f t="shared" si="110"/>
        <v>0</v>
      </c>
    </row>
    <row r="8549" spans="1:10" x14ac:dyDescent="0.3">
      <c r="A8549" s="62">
        <v>2012</v>
      </c>
      <c r="B8549" s="62" t="s">
        <v>48</v>
      </c>
      <c r="C8549" s="62" t="str">
        <f>VLOOKUP(B8549,lookup!A:C,3,FALSE)</f>
        <v>Metropolitan Fire Authorities</v>
      </c>
      <c r="D8549" s="62" t="str">
        <f>VLOOKUP(B8549,lookup!A:D,4,FALSE)</f>
        <v>E31000046</v>
      </c>
      <c r="E8549" s="62" t="s">
        <v>177</v>
      </c>
      <c r="F8549" s="62" t="s">
        <v>150</v>
      </c>
      <c r="G8549" s="63">
        <v>25</v>
      </c>
      <c r="H8549" s="145"/>
      <c r="I8549" s="144">
        <v>25</v>
      </c>
      <c r="J8549" s="146">
        <f t="shared" si="110"/>
        <v>0</v>
      </c>
    </row>
    <row r="8550" spans="1:10" x14ac:dyDescent="0.3">
      <c r="A8550" s="62">
        <v>2012</v>
      </c>
      <c r="B8550" s="62" t="s">
        <v>48</v>
      </c>
      <c r="C8550" s="62" t="str">
        <f>VLOOKUP(B8550,lookup!A:C,3,FALSE)</f>
        <v>Metropolitan Fire Authorities</v>
      </c>
      <c r="D8550" s="62" t="str">
        <f>VLOOKUP(B8550,lookup!A:D,4,FALSE)</f>
        <v>E31000046</v>
      </c>
      <c r="E8550" s="62" t="s">
        <v>178</v>
      </c>
      <c r="F8550" s="62" t="s">
        <v>150</v>
      </c>
      <c r="G8550" s="63">
        <v>58</v>
      </c>
      <c r="H8550" s="145"/>
      <c r="I8550" s="144">
        <v>58</v>
      </c>
      <c r="J8550" s="146">
        <f t="shared" si="110"/>
        <v>0</v>
      </c>
    </row>
    <row r="8551" spans="1:10" x14ac:dyDescent="0.3">
      <c r="A8551" s="62">
        <v>2012</v>
      </c>
      <c r="B8551" s="62" t="s">
        <v>48</v>
      </c>
      <c r="C8551" s="62" t="str">
        <f>VLOOKUP(B8551,lookup!A:C,3,FALSE)</f>
        <v>Metropolitan Fire Authorities</v>
      </c>
      <c r="D8551" s="62" t="str">
        <f>VLOOKUP(B8551,lookup!A:D,4,FALSE)</f>
        <v>E31000046</v>
      </c>
      <c r="E8551" s="62" t="s">
        <v>179</v>
      </c>
      <c r="F8551" s="62" t="s">
        <v>150</v>
      </c>
      <c r="G8551" s="63">
        <v>150</v>
      </c>
      <c r="H8551" s="145"/>
      <c r="I8551" s="144">
        <v>150</v>
      </c>
      <c r="J8551" s="146">
        <f t="shared" si="110"/>
        <v>0</v>
      </c>
    </row>
    <row r="8552" spans="1:10" x14ac:dyDescent="0.3">
      <c r="A8552" s="62">
        <v>2012</v>
      </c>
      <c r="B8552" s="62" t="s">
        <v>48</v>
      </c>
      <c r="C8552" s="62" t="str">
        <f>VLOOKUP(B8552,lookup!A:C,3,FALSE)</f>
        <v>Metropolitan Fire Authorities</v>
      </c>
      <c r="D8552" s="62" t="str">
        <f>VLOOKUP(B8552,lookup!A:D,4,FALSE)</f>
        <v>E31000046</v>
      </c>
      <c r="E8552" s="32" t="s">
        <v>1087</v>
      </c>
      <c r="F8552" s="62" t="s">
        <v>150</v>
      </c>
      <c r="G8552" s="63">
        <v>28</v>
      </c>
      <c r="H8552" s="145"/>
      <c r="I8552" s="144">
        <v>28</v>
      </c>
      <c r="J8552" s="146">
        <f t="shared" si="110"/>
        <v>0</v>
      </c>
    </row>
    <row r="8553" spans="1:10" x14ac:dyDescent="0.3">
      <c r="A8553" s="62">
        <v>2012</v>
      </c>
      <c r="B8553" s="62" t="s">
        <v>48</v>
      </c>
      <c r="C8553" s="62" t="str">
        <f>VLOOKUP(B8553,lookup!A:C,3,FALSE)</f>
        <v>Metropolitan Fire Authorities</v>
      </c>
      <c r="D8553" s="62" t="str">
        <f>VLOOKUP(B8553,lookup!A:D,4,FALSE)</f>
        <v>E31000046</v>
      </c>
      <c r="E8553" s="62" t="s">
        <v>176</v>
      </c>
      <c r="F8553" s="62" t="s">
        <v>150</v>
      </c>
      <c r="G8553" s="63">
        <v>8</v>
      </c>
      <c r="H8553" s="145"/>
      <c r="I8553" s="144">
        <v>8</v>
      </c>
      <c r="J8553" s="146">
        <f t="shared" si="110"/>
        <v>0</v>
      </c>
    </row>
    <row r="8554" spans="1:10" x14ac:dyDescent="0.3">
      <c r="A8554" s="62">
        <v>2012</v>
      </c>
      <c r="B8554" s="62" t="s">
        <v>51</v>
      </c>
      <c r="C8554" s="62" t="str">
        <f>VLOOKUP(B8554,lookup!A:C,3,FALSE)</f>
        <v>Metropolitan Fire Authorities</v>
      </c>
      <c r="D8554" s="62" t="str">
        <f>VLOOKUP(B8554,lookup!A:D,4,FALSE)</f>
        <v>E31000040</v>
      </c>
      <c r="E8554" s="62" t="s">
        <v>175</v>
      </c>
      <c r="F8554" s="62" t="s">
        <v>157</v>
      </c>
      <c r="G8554" s="63">
        <v>1573</v>
      </c>
      <c r="H8554" s="145"/>
      <c r="I8554" s="144">
        <v>1573</v>
      </c>
      <c r="J8554" s="146">
        <f t="shared" si="110"/>
        <v>0</v>
      </c>
    </row>
    <row r="8555" spans="1:10" x14ac:dyDescent="0.3">
      <c r="A8555" s="62">
        <v>2012</v>
      </c>
      <c r="B8555" s="62" t="s">
        <v>51</v>
      </c>
      <c r="C8555" s="62" t="str">
        <f>VLOOKUP(B8555,lookup!A:C,3,FALSE)</f>
        <v>Metropolitan Fire Authorities</v>
      </c>
      <c r="D8555" s="62" t="str">
        <f>VLOOKUP(B8555,lookup!A:D,4,FALSE)</f>
        <v>E31000040</v>
      </c>
      <c r="E8555" s="62" t="s">
        <v>177</v>
      </c>
      <c r="F8555" s="62" t="s">
        <v>157</v>
      </c>
      <c r="G8555" s="63">
        <v>19</v>
      </c>
      <c r="H8555" s="145"/>
      <c r="I8555" s="144">
        <v>19</v>
      </c>
      <c r="J8555" s="146">
        <f t="shared" si="110"/>
        <v>0</v>
      </c>
    </row>
    <row r="8556" spans="1:10" x14ac:dyDescent="0.3">
      <c r="A8556" s="62">
        <v>2012</v>
      </c>
      <c r="B8556" s="62" t="s">
        <v>51</v>
      </c>
      <c r="C8556" s="62" t="str">
        <f>VLOOKUP(B8556,lookup!A:C,3,FALSE)</f>
        <v>Metropolitan Fire Authorities</v>
      </c>
      <c r="D8556" s="62" t="str">
        <f>VLOOKUP(B8556,lookup!A:D,4,FALSE)</f>
        <v>E31000040</v>
      </c>
      <c r="E8556" s="62" t="s">
        <v>178</v>
      </c>
      <c r="F8556" s="62" t="s">
        <v>157</v>
      </c>
      <c r="G8556" s="63">
        <v>9</v>
      </c>
      <c r="H8556" s="145"/>
      <c r="I8556" s="144">
        <v>9</v>
      </c>
      <c r="J8556" s="146">
        <f t="shared" si="110"/>
        <v>0</v>
      </c>
    </row>
    <row r="8557" spans="1:10" x14ac:dyDescent="0.3">
      <c r="A8557" s="62">
        <v>2012</v>
      </c>
      <c r="B8557" s="62" t="s">
        <v>51</v>
      </c>
      <c r="C8557" s="62" t="str">
        <f>VLOOKUP(B8557,lookup!A:C,3,FALSE)</f>
        <v>Metropolitan Fire Authorities</v>
      </c>
      <c r="D8557" s="62" t="str">
        <f>VLOOKUP(B8557,lookup!A:D,4,FALSE)</f>
        <v>E31000040</v>
      </c>
      <c r="E8557" s="62" t="s">
        <v>179</v>
      </c>
      <c r="F8557" s="62" t="s">
        <v>157</v>
      </c>
      <c r="G8557" s="63">
        <v>14</v>
      </c>
      <c r="H8557" s="145"/>
      <c r="I8557" s="144">
        <v>14</v>
      </c>
      <c r="J8557" s="146">
        <f t="shared" si="110"/>
        <v>0</v>
      </c>
    </row>
    <row r="8558" spans="1:10" x14ac:dyDescent="0.3">
      <c r="A8558" s="62">
        <v>2012</v>
      </c>
      <c r="B8558" s="62" t="s">
        <v>51</v>
      </c>
      <c r="C8558" s="62" t="str">
        <f>VLOOKUP(B8558,lookup!A:C,3,FALSE)</f>
        <v>Metropolitan Fire Authorities</v>
      </c>
      <c r="D8558" s="62" t="str">
        <f>VLOOKUP(B8558,lookup!A:D,4,FALSE)</f>
        <v>E31000040</v>
      </c>
      <c r="E8558" s="32" t="s">
        <v>1087</v>
      </c>
      <c r="F8558" s="62" t="s">
        <v>157</v>
      </c>
      <c r="G8558" s="63">
        <v>0</v>
      </c>
      <c r="H8558" s="145"/>
      <c r="I8558" s="144">
        <v>0</v>
      </c>
      <c r="J8558" s="146">
        <f t="shared" si="110"/>
        <v>0</v>
      </c>
    </row>
    <row r="8559" spans="1:10" x14ac:dyDescent="0.3">
      <c r="A8559" s="62">
        <v>2012</v>
      </c>
      <c r="B8559" s="62" t="s">
        <v>51</v>
      </c>
      <c r="C8559" s="62" t="str">
        <f>VLOOKUP(B8559,lookup!A:C,3,FALSE)</f>
        <v>Metropolitan Fire Authorities</v>
      </c>
      <c r="D8559" s="62" t="str">
        <f>VLOOKUP(B8559,lookup!A:D,4,FALSE)</f>
        <v>E31000040</v>
      </c>
      <c r="E8559" s="62" t="s">
        <v>176</v>
      </c>
      <c r="F8559" s="62" t="s">
        <v>157</v>
      </c>
      <c r="G8559" s="63">
        <v>58</v>
      </c>
      <c r="H8559" s="145"/>
      <c r="I8559" s="144">
        <v>58</v>
      </c>
      <c r="J8559" s="146">
        <f t="shared" si="110"/>
        <v>0</v>
      </c>
    </row>
    <row r="8560" spans="1:10" x14ac:dyDescent="0.3">
      <c r="A8560" s="62">
        <v>2012</v>
      </c>
      <c r="B8560" s="62" t="s">
        <v>51</v>
      </c>
      <c r="C8560" s="62" t="str">
        <f>VLOOKUP(B8560,lookup!A:C,3,FALSE)</f>
        <v>Metropolitan Fire Authorities</v>
      </c>
      <c r="D8560" s="62" t="str">
        <f>VLOOKUP(B8560,lookup!A:D,4,FALSE)</f>
        <v>E31000040</v>
      </c>
      <c r="E8560" s="62" t="s">
        <v>175</v>
      </c>
      <c r="F8560" s="62" t="s">
        <v>158</v>
      </c>
      <c r="G8560" s="63">
        <v>32</v>
      </c>
      <c r="H8560" s="145"/>
      <c r="I8560" s="144">
        <v>32</v>
      </c>
      <c r="J8560" s="146">
        <f t="shared" si="110"/>
        <v>0</v>
      </c>
    </row>
    <row r="8561" spans="1:10" x14ac:dyDescent="0.3">
      <c r="A8561" s="62">
        <v>2012</v>
      </c>
      <c r="B8561" s="62" t="s">
        <v>51</v>
      </c>
      <c r="C8561" s="62" t="str">
        <f>VLOOKUP(B8561,lookup!A:C,3,FALSE)</f>
        <v>Metropolitan Fire Authorities</v>
      </c>
      <c r="D8561" s="62" t="str">
        <f>VLOOKUP(B8561,lookup!A:D,4,FALSE)</f>
        <v>E31000040</v>
      </c>
      <c r="E8561" s="62" t="s">
        <v>177</v>
      </c>
      <c r="F8561" s="62" t="s">
        <v>158</v>
      </c>
      <c r="G8561" s="63">
        <v>2</v>
      </c>
      <c r="H8561" s="145"/>
      <c r="I8561" s="144">
        <v>2</v>
      </c>
      <c r="J8561" s="146">
        <f t="shared" si="110"/>
        <v>0</v>
      </c>
    </row>
    <row r="8562" spans="1:10" x14ac:dyDescent="0.3">
      <c r="A8562" s="62">
        <v>2012</v>
      </c>
      <c r="B8562" s="62" t="s">
        <v>51</v>
      </c>
      <c r="C8562" s="62" t="str">
        <f>VLOOKUP(B8562,lookup!A:C,3,FALSE)</f>
        <v>Metropolitan Fire Authorities</v>
      </c>
      <c r="D8562" s="62" t="str">
        <f>VLOOKUP(B8562,lookup!A:D,4,FALSE)</f>
        <v>E31000040</v>
      </c>
      <c r="E8562" s="62" t="s">
        <v>178</v>
      </c>
      <c r="F8562" s="62" t="s">
        <v>158</v>
      </c>
      <c r="G8562" s="63">
        <v>0</v>
      </c>
      <c r="H8562" s="145"/>
      <c r="I8562" s="144">
        <v>0</v>
      </c>
      <c r="J8562" s="146">
        <f t="shared" si="110"/>
        <v>0</v>
      </c>
    </row>
    <row r="8563" spans="1:10" x14ac:dyDescent="0.3">
      <c r="A8563" s="62">
        <v>2012</v>
      </c>
      <c r="B8563" s="62" t="s">
        <v>51</v>
      </c>
      <c r="C8563" s="62" t="str">
        <f>VLOOKUP(B8563,lookup!A:C,3,FALSE)</f>
        <v>Metropolitan Fire Authorities</v>
      </c>
      <c r="D8563" s="62" t="str">
        <f>VLOOKUP(B8563,lookup!A:D,4,FALSE)</f>
        <v>E31000040</v>
      </c>
      <c r="E8563" s="62" t="s">
        <v>179</v>
      </c>
      <c r="F8563" s="62" t="s">
        <v>158</v>
      </c>
      <c r="G8563" s="63">
        <v>0</v>
      </c>
      <c r="H8563" s="145"/>
      <c r="I8563" s="144">
        <v>0</v>
      </c>
      <c r="J8563" s="146">
        <f t="shared" si="110"/>
        <v>0</v>
      </c>
    </row>
    <row r="8564" spans="1:10" x14ac:dyDescent="0.3">
      <c r="A8564" s="62">
        <v>2012</v>
      </c>
      <c r="B8564" s="62" t="s">
        <v>51</v>
      </c>
      <c r="C8564" s="62" t="str">
        <f>VLOOKUP(B8564,lookup!A:C,3,FALSE)</f>
        <v>Metropolitan Fire Authorities</v>
      </c>
      <c r="D8564" s="62" t="str">
        <f>VLOOKUP(B8564,lookup!A:D,4,FALSE)</f>
        <v>E31000040</v>
      </c>
      <c r="E8564" s="32" t="s">
        <v>1087</v>
      </c>
      <c r="F8564" s="62" t="s">
        <v>158</v>
      </c>
      <c r="G8564" s="63">
        <v>0</v>
      </c>
      <c r="H8564" s="145"/>
      <c r="I8564" s="144">
        <v>0</v>
      </c>
      <c r="J8564" s="146">
        <f t="shared" si="110"/>
        <v>0</v>
      </c>
    </row>
    <row r="8565" spans="1:10" x14ac:dyDescent="0.3">
      <c r="A8565" s="62">
        <v>2012</v>
      </c>
      <c r="B8565" s="62" t="s">
        <v>51</v>
      </c>
      <c r="C8565" s="62" t="str">
        <f>VLOOKUP(B8565,lookup!A:C,3,FALSE)</f>
        <v>Metropolitan Fire Authorities</v>
      </c>
      <c r="D8565" s="62" t="str">
        <f>VLOOKUP(B8565,lookup!A:D,4,FALSE)</f>
        <v>E31000040</v>
      </c>
      <c r="E8565" s="62" t="s">
        <v>176</v>
      </c>
      <c r="F8565" s="62" t="s">
        <v>158</v>
      </c>
      <c r="G8565" s="63">
        <v>0</v>
      </c>
      <c r="H8565" s="145"/>
      <c r="I8565" s="144">
        <v>0</v>
      </c>
      <c r="J8565" s="146">
        <f t="shared" si="110"/>
        <v>0</v>
      </c>
    </row>
    <row r="8566" spans="1:10" x14ac:dyDescent="0.3">
      <c r="A8566" s="62">
        <v>2012</v>
      </c>
      <c r="B8566" s="62" t="s">
        <v>51</v>
      </c>
      <c r="C8566" s="62" t="str">
        <f>VLOOKUP(B8566,lookup!A:C,3,FALSE)</f>
        <v>Metropolitan Fire Authorities</v>
      </c>
      <c r="D8566" s="62" t="str">
        <f>VLOOKUP(B8566,lookup!A:D,4,FALSE)</f>
        <v>E31000040</v>
      </c>
      <c r="E8566" s="62" t="s">
        <v>175</v>
      </c>
      <c r="F8566" s="62" t="s">
        <v>149</v>
      </c>
      <c r="G8566" s="63">
        <v>65</v>
      </c>
      <c r="H8566" s="145"/>
      <c r="I8566" s="144">
        <v>65</v>
      </c>
      <c r="J8566" s="146">
        <f t="shared" si="110"/>
        <v>0</v>
      </c>
    </row>
    <row r="8567" spans="1:10" x14ac:dyDescent="0.3">
      <c r="A8567" s="62">
        <v>2012</v>
      </c>
      <c r="B8567" s="62" t="s">
        <v>51</v>
      </c>
      <c r="C8567" s="62" t="str">
        <f>VLOOKUP(B8567,lookup!A:C,3,FALSE)</f>
        <v>Metropolitan Fire Authorities</v>
      </c>
      <c r="D8567" s="62" t="str">
        <f>VLOOKUP(B8567,lookup!A:D,4,FALSE)</f>
        <v>E31000040</v>
      </c>
      <c r="E8567" s="62" t="s">
        <v>177</v>
      </c>
      <c r="F8567" s="62" t="s">
        <v>149</v>
      </c>
      <c r="G8567" s="63">
        <v>1</v>
      </c>
      <c r="H8567" s="145"/>
      <c r="I8567" s="144">
        <v>1</v>
      </c>
      <c r="J8567" s="146">
        <f t="shared" si="110"/>
        <v>0</v>
      </c>
    </row>
    <row r="8568" spans="1:10" x14ac:dyDescent="0.3">
      <c r="A8568" s="62">
        <v>2012</v>
      </c>
      <c r="B8568" s="62" t="s">
        <v>51</v>
      </c>
      <c r="C8568" s="62" t="str">
        <f>VLOOKUP(B8568,lookup!A:C,3,FALSE)</f>
        <v>Metropolitan Fire Authorities</v>
      </c>
      <c r="D8568" s="62" t="str">
        <f>VLOOKUP(B8568,lookup!A:D,4,FALSE)</f>
        <v>E31000040</v>
      </c>
      <c r="E8568" s="62" t="s">
        <v>178</v>
      </c>
      <c r="F8568" s="62" t="s">
        <v>149</v>
      </c>
      <c r="G8568" s="63">
        <v>0</v>
      </c>
      <c r="H8568" s="145"/>
      <c r="I8568" s="144">
        <v>0</v>
      </c>
      <c r="J8568" s="146">
        <f t="shared" si="110"/>
        <v>0</v>
      </c>
    </row>
    <row r="8569" spans="1:10" x14ac:dyDescent="0.3">
      <c r="A8569" s="62">
        <v>2012</v>
      </c>
      <c r="B8569" s="62" t="s">
        <v>51</v>
      </c>
      <c r="C8569" s="62" t="str">
        <f>VLOOKUP(B8569,lookup!A:C,3,FALSE)</f>
        <v>Metropolitan Fire Authorities</v>
      </c>
      <c r="D8569" s="62" t="str">
        <f>VLOOKUP(B8569,lookup!A:D,4,FALSE)</f>
        <v>E31000040</v>
      </c>
      <c r="E8569" s="62" t="s">
        <v>179</v>
      </c>
      <c r="F8569" s="62" t="s">
        <v>149</v>
      </c>
      <c r="G8569" s="63">
        <v>0</v>
      </c>
      <c r="H8569" s="145"/>
      <c r="I8569" s="144">
        <v>0</v>
      </c>
      <c r="J8569" s="146">
        <f t="shared" si="110"/>
        <v>0</v>
      </c>
    </row>
    <row r="8570" spans="1:10" x14ac:dyDescent="0.3">
      <c r="A8570" s="62">
        <v>2012</v>
      </c>
      <c r="B8570" s="62" t="s">
        <v>51</v>
      </c>
      <c r="C8570" s="62" t="str">
        <f>VLOOKUP(B8570,lookup!A:C,3,FALSE)</f>
        <v>Metropolitan Fire Authorities</v>
      </c>
      <c r="D8570" s="62" t="str">
        <f>VLOOKUP(B8570,lookup!A:D,4,FALSE)</f>
        <v>E31000040</v>
      </c>
      <c r="E8570" s="32" t="s">
        <v>1087</v>
      </c>
      <c r="F8570" s="62" t="s">
        <v>149</v>
      </c>
      <c r="G8570" s="63">
        <v>0</v>
      </c>
      <c r="H8570" s="145"/>
      <c r="I8570" s="144">
        <v>0</v>
      </c>
      <c r="J8570" s="146">
        <f t="shared" si="110"/>
        <v>0</v>
      </c>
    </row>
    <row r="8571" spans="1:10" x14ac:dyDescent="0.3">
      <c r="A8571" s="62">
        <v>2012</v>
      </c>
      <c r="B8571" s="62" t="s">
        <v>51</v>
      </c>
      <c r="C8571" s="62" t="str">
        <f>VLOOKUP(B8571,lookup!A:C,3,FALSE)</f>
        <v>Metropolitan Fire Authorities</v>
      </c>
      <c r="D8571" s="62" t="str">
        <f>VLOOKUP(B8571,lookup!A:D,4,FALSE)</f>
        <v>E31000040</v>
      </c>
      <c r="E8571" s="62" t="s">
        <v>176</v>
      </c>
      <c r="F8571" s="62" t="s">
        <v>149</v>
      </c>
      <c r="G8571" s="63">
        <v>2</v>
      </c>
      <c r="H8571" s="145"/>
      <c r="I8571" s="144">
        <v>2</v>
      </c>
      <c r="J8571" s="146">
        <f t="shared" si="110"/>
        <v>0</v>
      </c>
    </row>
    <row r="8572" spans="1:10" x14ac:dyDescent="0.3">
      <c r="A8572" s="62">
        <v>2012</v>
      </c>
      <c r="B8572" s="62" t="s">
        <v>51</v>
      </c>
      <c r="C8572" s="62" t="str">
        <f>VLOOKUP(B8572,lookup!A:C,3,FALSE)</f>
        <v>Metropolitan Fire Authorities</v>
      </c>
      <c r="D8572" s="62" t="str">
        <f>VLOOKUP(B8572,lookup!A:D,4,FALSE)</f>
        <v>E31000040</v>
      </c>
      <c r="E8572" s="62" t="s">
        <v>175</v>
      </c>
      <c r="F8572" s="62" t="s">
        <v>150</v>
      </c>
      <c r="G8572" s="63">
        <v>386</v>
      </c>
      <c r="H8572" s="145"/>
      <c r="I8572" s="144">
        <v>386</v>
      </c>
      <c r="J8572" s="146">
        <f t="shared" si="110"/>
        <v>0</v>
      </c>
    </row>
    <row r="8573" spans="1:10" x14ac:dyDescent="0.3">
      <c r="A8573" s="62">
        <v>2012</v>
      </c>
      <c r="B8573" s="62" t="s">
        <v>51</v>
      </c>
      <c r="C8573" s="62" t="str">
        <f>VLOOKUP(B8573,lookup!A:C,3,FALSE)</f>
        <v>Metropolitan Fire Authorities</v>
      </c>
      <c r="D8573" s="62" t="str">
        <f>VLOOKUP(B8573,lookup!A:D,4,FALSE)</f>
        <v>E31000040</v>
      </c>
      <c r="E8573" s="62" t="s">
        <v>177</v>
      </c>
      <c r="F8573" s="62" t="s">
        <v>150</v>
      </c>
      <c r="G8573" s="63">
        <v>3</v>
      </c>
      <c r="H8573" s="145"/>
      <c r="I8573" s="144">
        <v>3</v>
      </c>
      <c r="J8573" s="146">
        <f t="shared" si="110"/>
        <v>0</v>
      </c>
    </row>
    <row r="8574" spans="1:10" x14ac:dyDescent="0.3">
      <c r="A8574" s="62">
        <v>2012</v>
      </c>
      <c r="B8574" s="62" t="s">
        <v>51</v>
      </c>
      <c r="C8574" s="62" t="str">
        <f>VLOOKUP(B8574,lookup!A:C,3,FALSE)</f>
        <v>Metropolitan Fire Authorities</v>
      </c>
      <c r="D8574" s="62" t="str">
        <f>VLOOKUP(B8574,lookup!A:D,4,FALSE)</f>
        <v>E31000040</v>
      </c>
      <c r="E8574" s="62" t="s">
        <v>178</v>
      </c>
      <c r="F8574" s="62" t="s">
        <v>150</v>
      </c>
      <c r="G8574" s="63">
        <v>6</v>
      </c>
      <c r="H8574" s="145"/>
      <c r="I8574" s="144">
        <v>6</v>
      </c>
      <c r="J8574" s="146">
        <f t="shared" si="110"/>
        <v>0</v>
      </c>
    </row>
    <row r="8575" spans="1:10" x14ac:dyDescent="0.3">
      <c r="A8575" s="62">
        <v>2012</v>
      </c>
      <c r="B8575" s="62" t="s">
        <v>51</v>
      </c>
      <c r="C8575" s="62" t="str">
        <f>VLOOKUP(B8575,lookup!A:C,3,FALSE)</f>
        <v>Metropolitan Fire Authorities</v>
      </c>
      <c r="D8575" s="62" t="str">
        <f>VLOOKUP(B8575,lookup!A:D,4,FALSE)</f>
        <v>E31000040</v>
      </c>
      <c r="E8575" s="62" t="s">
        <v>179</v>
      </c>
      <c r="F8575" s="62" t="s">
        <v>150</v>
      </c>
      <c r="G8575" s="63">
        <v>7</v>
      </c>
      <c r="H8575" s="145"/>
      <c r="I8575" s="144">
        <v>7</v>
      </c>
      <c r="J8575" s="146">
        <f t="shared" si="110"/>
        <v>0</v>
      </c>
    </row>
    <row r="8576" spans="1:10" x14ac:dyDescent="0.3">
      <c r="A8576" s="62">
        <v>2012</v>
      </c>
      <c r="B8576" s="62" t="s">
        <v>51</v>
      </c>
      <c r="C8576" s="62" t="str">
        <f>VLOOKUP(B8576,lookup!A:C,3,FALSE)</f>
        <v>Metropolitan Fire Authorities</v>
      </c>
      <c r="D8576" s="62" t="str">
        <f>VLOOKUP(B8576,lookup!A:D,4,FALSE)</f>
        <v>E31000040</v>
      </c>
      <c r="E8576" s="32" t="s">
        <v>1087</v>
      </c>
      <c r="F8576" s="62" t="s">
        <v>150</v>
      </c>
      <c r="G8576" s="63">
        <v>4</v>
      </c>
      <c r="H8576" s="145"/>
      <c r="I8576" s="144">
        <v>4</v>
      </c>
      <c r="J8576" s="146">
        <f t="shared" si="110"/>
        <v>0</v>
      </c>
    </row>
    <row r="8577" spans="1:10" x14ac:dyDescent="0.3">
      <c r="A8577" s="62">
        <v>2012</v>
      </c>
      <c r="B8577" s="62" t="s">
        <v>51</v>
      </c>
      <c r="C8577" s="62" t="str">
        <f>VLOOKUP(B8577,lookup!A:C,3,FALSE)</f>
        <v>Metropolitan Fire Authorities</v>
      </c>
      <c r="D8577" s="62" t="str">
        <f>VLOOKUP(B8577,lookup!A:D,4,FALSE)</f>
        <v>E31000040</v>
      </c>
      <c r="E8577" s="62" t="s">
        <v>176</v>
      </c>
      <c r="F8577" s="62" t="s">
        <v>150</v>
      </c>
      <c r="G8577" s="63">
        <v>56</v>
      </c>
      <c r="H8577" s="145"/>
      <c r="I8577" s="144">
        <v>56</v>
      </c>
      <c r="J8577" s="146">
        <f t="shared" si="110"/>
        <v>0</v>
      </c>
    </row>
    <row r="8578" spans="1:10" x14ac:dyDescent="0.3">
      <c r="A8578" s="62">
        <v>2012</v>
      </c>
      <c r="B8578" s="62" t="s">
        <v>54</v>
      </c>
      <c r="C8578" s="62" t="str">
        <f>VLOOKUP(B8578,lookup!A:C,3,FALSE)</f>
        <v>Non Metropolitan Fire Authorities</v>
      </c>
      <c r="D8578" s="62" t="str">
        <f>VLOOKUP(B8578,lookup!A:D,4,FALSE)</f>
        <v>E31000017</v>
      </c>
      <c r="E8578" s="62" t="s">
        <v>175</v>
      </c>
      <c r="F8578" s="62" t="s">
        <v>157</v>
      </c>
      <c r="G8578" s="63">
        <v>740</v>
      </c>
      <c r="H8578" s="145"/>
      <c r="I8578" s="144">
        <v>740</v>
      </c>
      <c r="J8578" s="146">
        <f t="shared" si="110"/>
        <v>0</v>
      </c>
    </row>
    <row r="8579" spans="1:10" x14ac:dyDescent="0.3">
      <c r="A8579" s="62">
        <v>2012</v>
      </c>
      <c r="B8579" s="62" t="s">
        <v>54</v>
      </c>
      <c r="C8579" s="62" t="str">
        <f>VLOOKUP(B8579,lookup!A:C,3,FALSE)</f>
        <v>Non Metropolitan Fire Authorities</v>
      </c>
      <c r="D8579" s="62" t="str">
        <f>VLOOKUP(B8579,lookup!A:D,4,FALSE)</f>
        <v>E31000017</v>
      </c>
      <c r="E8579" s="62" t="s">
        <v>177</v>
      </c>
      <c r="F8579" s="62" t="s">
        <v>157</v>
      </c>
      <c r="G8579" s="63">
        <v>5</v>
      </c>
      <c r="H8579" s="145"/>
      <c r="I8579" s="144">
        <v>5</v>
      </c>
      <c r="J8579" s="146">
        <f t="shared" ref="J8579:J8642" si="111">G8579-I8579</f>
        <v>0</v>
      </c>
    </row>
    <row r="8580" spans="1:10" x14ac:dyDescent="0.3">
      <c r="A8580" s="62">
        <v>2012</v>
      </c>
      <c r="B8580" s="62" t="s">
        <v>54</v>
      </c>
      <c r="C8580" s="62" t="str">
        <f>VLOOKUP(B8580,lookup!A:C,3,FALSE)</f>
        <v>Non Metropolitan Fire Authorities</v>
      </c>
      <c r="D8580" s="62" t="str">
        <f>VLOOKUP(B8580,lookup!A:D,4,FALSE)</f>
        <v>E31000017</v>
      </c>
      <c r="E8580" s="62" t="s">
        <v>178</v>
      </c>
      <c r="F8580" s="62" t="s">
        <v>157</v>
      </c>
      <c r="G8580" s="63">
        <v>3</v>
      </c>
      <c r="H8580" s="145"/>
      <c r="I8580" s="144">
        <v>3</v>
      </c>
      <c r="J8580" s="146">
        <f t="shared" si="111"/>
        <v>0</v>
      </c>
    </row>
    <row r="8581" spans="1:10" x14ac:dyDescent="0.3">
      <c r="A8581" s="62">
        <v>2012</v>
      </c>
      <c r="B8581" s="62" t="s">
        <v>54</v>
      </c>
      <c r="C8581" s="62" t="str">
        <f>VLOOKUP(B8581,lookup!A:C,3,FALSE)</f>
        <v>Non Metropolitan Fire Authorities</v>
      </c>
      <c r="D8581" s="62" t="str">
        <f>VLOOKUP(B8581,lookup!A:D,4,FALSE)</f>
        <v>E31000017</v>
      </c>
      <c r="E8581" s="62" t="s">
        <v>179</v>
      </c>
      <c r="F8581" s="62" t="s">
        <v>157</v>
      </c>
      <c r="G8581" s="63">
        <v>0</v>
      </c>
      <c r="H8581" s="145"/>
      <c r="I8581" s="144">
        <v>0</v>
      </c>
      <c r="J8581" s="146">
        <f t="shared" si="111"/>
        <v>0</v>
      </c>
    </row>
    <row r="8582" spans="1:10" x14ac:dyDescent="0.3">
      <c r="A8582" s="62">
        <v>2012</v>
      </c>
      <c r="B8582" s="62" t="s">
        <v>54</v>
      </c>
      <c r="C8582" s="62" t="str">
        <f>VLOOKUP(B8582,lookup!A:C,3,FALSE)</f>
        <v>Non Metropolitan Fire Authorities</v>
      </c>
      <c r="D8582" s="62" t="str">
        <f>VLOOKUP(B8582,lookup!A:D,4,FALSE)</f>
        <v>E31000017</v>
      </c>
      <c r="E8582" s="32" t="s">
        <v>1087</v>
      </c>
      <c r="F8582" s="62" t="s">
        <v>157</v>
      </c>
      <c r="G8582" s="63">
        <v>0</v>
      </c>
      <c r="H8582" s="145"/>
      <c r="I8582" s="144">
        <v>0</v>
      </c>
      <c r="J8582" s="146">
        <f t="shared" si="111"/>
        <v>0</v>
      </c>
    </row>
    <row r="8583" spans="1:10" x14ac:dyDescent="0.3">
      <c r="A8583" s="62">
        <v>2012</v>
      </c>
      <c r="B8583" s="62" t="s">
        <v>54</v>
      </c>
      <c r="C8583" s="62" t="str">
        <f>VLOOKUP(B8583,lookup!A:C,3,FALSE)</f>
        <v>Non Metropolitan Fire Authorities</v>
      </c>
      <c r="D8583" s="62" t="str">
        <f>VLOOKUP(B8583,lookup!A:D,4,FALSE)</f>
        <v>E31000017</v>
      </c>
      <c r="E8583" s="62" t="s">
        <v>176</v>
      </c>
      <c r="F8583" s="62" t="s">
        <v>157</v>
      </c>
      <c r="G8583" s="63">
        <v>16</v>
      </c>
      <c r="H8583" s="145"/>
      <c r="I8583" s="144">
        <v>16</v>
      </c>
      <c r="J8583" s="146">
        <f t="shared" si="111"/>
        <v>0</v>
      </c>
    </row>
    <row r="8584" spans="1:10" x14ac:dyDescent="0.3">
      <c r="A8584" s="62">
        <v>2012</v>
      </c>
      <c r="B8584" s="62" t="s">
        <v>54</v>
      </c>
      <c r="C8584" s="62" t="str">
        <f>VLOOKUP(B8584,lookup!A:C,3,FALSE)</f>
        <v>Non Metropolitan Fire Authorities</v>
      </c>
      <c r="D8584" s="62" t="str">
        <f>VLOOKUP(B8584,lookup!A:D,4,FALSE)</f>
        <v>E31000017</v>
      </c>
      <c r="E8584" s="62" t="s">
        <v>175</v>
      </c>
      <c r="F8584" s="62" t="s">
        <v>158</v>
      </c>
      <c r="G8584" s="63">
        <v>730</v>
      </c>
      <c r="H8584" s="145"/>
      <c r="I8584" s="144">
        <v>730</v>
      </c>
      <c r="J8584" s="146">
        <f t="shared" si="111"/>
        <v>0</v>
      </c>
    </row>
    <row r="8585" spans="1:10" x14ac:dyDescent="0.3">
      <c r="A8585" s="62">
        <v>2012</v>
      </c>
      <c r="B8585" s="62" t="s">
        <v>54</v>
      </c>
      <c r="C8585" s="62" t="str">
        <f>VLOOKUP(B8585,lookup!A:C,3,FALSE)</f>
        <v>Non Metropolitan Fire Authorities</v>
      </c>
      <c r="D8585" s="62" t="str">
        <f>VLOOKUP(B8585,lookup!A:D,4,FALSE)</f>
        <v>E31000017</v>
      </c>
      <c r="E8585" s="62" t="s">
        <v>177</v>
      </c>
      <c r="F8585" s="62" t="s">
        <v>158</v>
      </c>
      <c r="G8585" s="63">
        <v>1</v>
      </c>
      <c r="H8585" s="145"/>
      <c r="I8585" s="144">
        <v>1</v>
      </c>
      <c r="J8585" s="146">
        <f t="shared" si="111"/>
        <v>0</v>
      </c>
    </row>
    <row r="8586" spans="1:10" x14ac:dyDescent="0.3">
      <c r="A8586" s="62">
        <v>2012</v>
      </c>
      <c r="B8586" s="62" t="s">
        <v>54</v>
      </c>
      <c r="C8586" s="62" t="str">
        <f>VLOOKUP(B8586,lookup!A:C,3,FALSE)</f>
        <v>Non Metropolitan Fire Authorities</v>
      </c>
      <c r="D8586" s="62" t="str">
        <f>VLOOKUP(B8586,lookup!A:D,4,FALSE)</f>
        <v>E31000017</v>
      </c>
      <c r="E8586" s="62" t="s">
        <v>178</v>
      </c>
      <c r="F8586" s="62" t="s">
        <v>158</v>
      </c>
      <c r="G8586" s="63">
        <v>1</v>
      </c>
      <c r="H8586" s="145"/>
      <c r="I8586" s="144">
        <v>1</v>
      </c>
      <c r="J8586" s="146">
        <f t="shared" si="111"/>
        <v>0</v>
      </c>
    </row>
    <row r="8587" spans="1:10" x14ac:dyDescent="0.3">
      <c r="A8587" s="62">
        <v>2012</v>
      </c>
      <c r="B8587" s="62" t="s">
        <v>54</v>
      </c>
      <c r="C8587" s="62" t="str">
        <f>VLOOKUP(B8587,lookup!A:C,3,FALSE)</f>
        <v>Non Metropolitan Fire Authorities</v>
      </c>
      <c r="D8587" s="62" t="str">
        <f>VLOOKUP(B8587,lookup!A:D,4,FALSE)</f>
        <v>E31000017</v>
      </c>
      <c r="E8587" s="62" t="s">
        <v>179</v>
      </c>
      <c r="F8587" s="62" t="s">
        <v>158</v>
      </c>
      <c r="G8587" s="63">
        <v>0</v>
      </c>
      <c r="H8587" s="145"/>
      <c r="I8587" s="144">
        <v>0</v>
      </c>
      <c r="J8587" s="146">
        <f t="shared" si="111"/>
        <v>0</v>
      </c>
    </row>
    <row r="8588" spans="1:10" x14ac:dyDescent="0.3">
      <c r="A8588" s="62">
        <v>2012</v>
      </c>
      <c r="B8588" s="62" t="s">
        <v>54</v>
      </c>
      <c r="C8588" s="62" t="str">
        <f>VLOOKUP(B8588,lookup!A:C,3,FALSE)</f>
        <v>Non Metropolitan Fire Authorities</v>
      </c>
      <c r="D8588" s="62" t="str">
        <f>VLOOKUP(B8588,lookup!A:D,4,FALSE)</f>
        <v>E31000017</v>
      </c>
      <c r="E8588" s="32" t="s">
        <v>1087</v>
      </c>
      <c r="F8588" s="62" t="s">
        <v>158</v>
      </c>
      <c r="G8588" s="63">
        <v>1</v>
      </c>
      <c r="H8588" s="145"/>
      <c r="I8588" s="144">
        <v>1</v>
      </c>
      <c r="J8588" s="146">
        <f t="shared" si="111"/>
        <v>0</v>
      </c>
    </row>
    <row r="8589" spans="1:10" x14ac:dyDescent="0.3">
      <c r="A8589" s="62">
        <v>2012</v>
      </c>
      <c r="B8589" s="62" t="s">
        <v>54</v>
      </c>
      <c r="C8589" s="62" t="str">
        <f>VLOOKUP(B8589,lookup!A:C,3,FALSE)</f>
        <v>Non Metropolitan Fire Authorities</v>
      </c>
      <c r="D8589" s="62" t="str">
        <f>VLOOKUP(B8589,lookup!A:D,4,FALSE)</f>
        <v>E31000017</v>
      </c>
      <c r="E8589" s="62" t="s">
        <v>176</v>
      </c>
      <c r="F8589" s="62" t="s">
        <v>158</v>
      </c>
      <c r="G8589" s="63">
        <v>32</v>
      </c>
      <c r="H8589" s="145"/>
      <c r="I8589" s="144">
        <v>32</v>
      </c>
      <c r="J8589" s="146">
        <f t="shared" si="111"/>
        <v>0</v>
      </c>
    </row>
    <row r="8590" spans="1:10" x14ac:dyDescent="0.3">
      <c r="A8590" s="62">
        <v>2012</v>
      </c>
      <c r="B8590" s="62" t="s">
        <v>54</v>
      </c>
      <c r="C8590" s="62" t="str">
        <f>VLOOKUP(B8590,lookup!A:C,3,FALSE)</f>
        <v>Non Metropolitan Fire Authorities</v>
      </c>
      <c r="D8590" s="62" t="str">
        <f>VLOOKUP(B8590,lookup!A:D,4,FALSE)</f>
        <v>E31000017</v>
      </c>
      <c r="E8590" s="62" t="s">
        <v>175</v>
      </c>
      <c r="F8590" s="62" t="s">
        <v>149</v>
      </c>
      <c r="G8590" s="63">
        <v>42</v>
      </c>
      <c r="H8590" s="145"/>
      <c r="I8590" s="144">
        <v>42</v>
      </c>
      <c r="J8590" s="146">
        <f t="shared" si="111"/>
        <v>0</v>
      </c>
    </row>
    <row r="8591" spans="1:10" x14ac:dyDescent="0.3">
      <c r="A8591" s="62">
        <v>2012</v>
      </c>
      <c r="B8591" s="62" t="s">
        <v>54</v>
      </c>
      <c r="C8591" s="62" t="str">
        <f>VLOOKUP(B8591,lookup!A:C,3,FALSE)</f>
        <v>Non Metropolitan Fire Authorities</v>
      </c>
      <c r="D8591" s="62" t="str">
        <f>VLOOKUP(B8591,lookup!A:D,4,FALSE)</f>
        <v>E31000017</v>
      </c>
      <c r="E8591" s="62" t="s">
        <v>177</v>
      </c>
      <c r="F8591" s="62" t="s">
        <v>149</v>
      </c>
      <c r="G8591" s="63">
        <v>0</v>
      </c>
      <c r="H8591" s="145"/>
      <c r="I8591" s="144">
        <v>0</v>
      </c>
      <c r="J8591" s="146">
        <f t="shared" si="111"/>
        <v>0</v>
      </c>
    </row>
    <row r="8592" spans="1:10" x14ac:dyDescent="0.3">
      <c r="A8592" s="62">
        <v>2012</v>
      </c>
      <c r="B8592" s="62" t="s">
        <v>54</v>
      </c>
      <c r="C8592" s="62" t="str">
        <f>VLOOKUP(B8592,lookup!A:C,3,FALSE)</f>
        <v>Non Metropolitan Fire Authorities</v>
      </c>
      <c r="D8592" s="62" t="str">
        <f>VLOOKUP(B8592,lookup!A:D,4,FALSE)</f>
        <v>E31000017</v>
      </c>
      <c r="E8592" s="62" t="s">
        <v>178</v>
      </c>
      <c r="F8592" s="62" t="s">
        <v>149</v>
      </c>
      <c r="G8592" s="63">
        <v>0</v>
      </c>
      <c r="H8592" s="145"/>
      <c r="I8592" s="144">
        <v>0</v>
      </c>
      <c r="J8592" s="146">
        <f t="shared" si="111"/>
        <v>0</v>
      </c>
    </row>
    <row r="8593" spans="1:10" x14ac:dyDescent="0.3">
      <c r="A8593" s="62">
        <v>2012</v>
      </c>
      <c r="B8593" s="62" t="s">
        <v>54</v>
      </c>
      <c r="C8593" s="62" t="str">
        <f>VLOOKUP(B8593,lookup!A:C,3,FALSE)</f>
        <v>Non Metropolitan Fire Authorities</v>
      </c>
      <c r="D8593" s="62" t="str">
        <f>VLOOKUP(B8593,lookup!A:D,4,FALSE)</f>
        <v>E31000017</v>
      </c>
      <c r="E8593" s="62" t="s">
        <v>179</v>
      </c>
      <c r="F8593" s="62" t="s">
        <v>149</v>
      </c>
      <c r="G8593" s="63">
        <v>0</v>
      </c>
      <c r="H8593" s="145"/>
      <c r="I8593" s="144">
        <v>0</v>
      </c>
      <c r="J8593" s="146">
        <f t="shared" si="111"/>
        <v>0</v>
      </c>
    </row>
    <row r="8594" spans="1:10" x14ac:dyDescent="0.3">
      <c r="A8594" s="62">
        <v>2012</v>
      </c>
      <c r="B8594" s="62" t="s">
        <v>54</v>
      </c>
      <c r="C8594" s="62" t="str">
        <f>VLOOKUP(B8594,lookup!A:C,3,FALSE)</f>
        <v>Non Metropolitan Fire Authorities</v>
      </c>
      <c r="D8594" s="62" t="str">
        <f>VLOOKUP(B8594,lookup!A:D,4,FALSE)</f>
        <v>E31000017</v>
      </c>
      <c r="E8594" s="32" t="s">
        <v>1087</v>
      </c>
      <c r="F8594" s="62" t="s">
        <v>149</v>
      </c>
      <c r="G8594" s="63">
        <v>0</v>
      </c>
      <c r="H8594" s="145"/>
      <c r="I8594" s="144">
        <v>0</v>
      </c>
      <c r="J8594" s="146">
        <f t="shared" si="111"/>
        <v>0</v>
      </c>
    </row>
    <row r="8595" spans="1:10" x14ac:dyDescent="0.3">
      <c r="A8595" s="62">
        <v>2012</v>
      </c>
      <c r="B8595" s="62" t="s">
        <v>54</v>
      </c>
      <c r="C8595" s="62" t="str">
        <f>VLOOKUP(B8595,lookup!A:C,3,FALSE)</f>
        <v>Non Metropolitan Fire Authorities</v>
      </c>
      <c r="D8595" s="62" t="str">
        <f>VLOOKUP(B8595,lookup!A:D,4,FALSE)</f>
        <v>E31000017</v>
      </c>
      <c r="E8595" s="62" t="s">
        <v>176</v>
      </c>
      <c r="F8595" s="62" t="s">
        <v>149</v>
      </c>
      <c r="G8595" s="63">
        <v>1</v>
      </c>
      <c r="H8595" s="145"/>
      <c r="I8595" s="144">
        <v>1</v>
      </c>
      <c r="J8595" s="146">
        <f t="shared" si="111"/>
        <v>0</v>
      </c>
    </row>
    <row r="8596" spans="1:10" x14ac:dyDescent="0.3">
      <c r="A8596" s="62">
        <v>2012</v>
      </c>
      <c r="B8596" s="62" t="s">
        <v>54</v>
      </c>
      <c r="C8596" s="62" t="str">
        <f>VLOOKUP(B8596,lookup!A:C,3,FALSE)</f>
        <v>Non Metropolitan Fire Authorities</v>
      </c>
      <c r="D8596" s="62" t="str">
        <f>VLOOKUP(B8596,lookup!A:D,4,FALSE)</f>
        <v>E31000017</v>
      </c>
      <c r="E8596" s="62" t="s">
        <v>175</v>
      </c>
      <c r="F8596" s="62" t="s">
        <v>150</v>
      </c>
      <c r="G8596" s="63">
        <v>292</v>
      </c>
      <c r="H8596" s="145"/>
      <c r="I8596" s="144">
        <v>292</v>
      </c>
      <c r="J8596" s="146">
        <f t="shared" si="111"/>
        <v>0</v>
      </c>
    </row>
    <row r="8597" spans="1:10" x14ac:dyDescent="0.3">
      <c r="A8597" s="62">
        <v>2012</v>
      </c>
      <c r="B8597" s="62" t="s">
        <v>54</v>
      </c>
      <c r="C8597" s="62" t="str">
        <f>VLOOKUP(B8597,lookup!A:C,3,FALSE)</f>
        <v>Non Metropolitan Fire Authorities</v>
      </c>
      <c r="D8597" s="62" t="str">
        <f>VLOOKUP(B8597,lookup!A:D,4,FALSE)</f>
        <v>E31000017</v>
      </c>
      <c r="E8597" s="62" t="s">
        <v>177</v>
      </c>
      <c r="F8597" s="62" t="s">
        <v>150</v>
      </c>
      <c r="G8597" s="63">
        <v>1</v>
      </c>
      <c r="H8597" s="145"/>
      <c r="I8597" s="144">
        <v>1</v>
      </c>
      <c r="J8597" s="146">
        <f t="shared" si="111"/>
        <v>0</v>
      </c>
    </row>
    <row r="8598" spans="1:10" x14ac:dyDescent="0.3">
      <c r="A8598" s="62">
        <v>2012</v>
      </c>
      <c r="B8598" s="62" t="s">
        <v>54</v>
      </c>
      <c r="C8598" s="62" t="str">
        <f>VLOOKUP(B8598,lookup!A:C,3,FALSE)</f>
        <v>Non Metropolitan Fire Authorities</v>
      </c>
      <c r="D8598" s="62" t="str">
        <f>VLOOKUP(B8598,lookup!A:D,4,FALSE)</f>
        <v>E31000017</v>
      </c>
      <c r="E8598" s="62" t="s">
        <v>178</v>
      </c>
      <c r="F8598" s="62" t="s">
        <v>150</v>
      </c>
      <c r="G8598" s="63">
        <v>6</v>
      </c>
      <c r="H8598" s="145"/>
      <c r="I8598" s="144">
        <v>6</v>
      </c>
      <c r="J8598" s="146">
        <f t="shared" si="111"/>
        <v>0</v>
      </c>
    </row>
    <row r="8599" spans="1:10" x14ac:dyDescent="0.3">
      <c r="A8599" s="62">
        <v>2012</v>
      </c>
      <c r="B8599" s="62" t="s">
        <v>54</v>
      </c>
      <c r="C8599" s="62" t="str">
        <f>VLOOKUP(B8599,lookup!A:C,3,FALSE)</f>
        <v>Non Metropolitan Fire Authorities</v>
      </c>
      <c r="D8599" s="62" t="str">
        <f>VLOOKUP(B8599,lookup!A:D,4,FALSE)</f>
        <v>E31000017</v>
      </c>
      <c r="E8599" s="62" t="s">
        <v>179</v>
      </c>
      <c r="F8599" s="62" t="s">
        <v>150</v>
      </c>
      <c r="G8599" s="63">
        <v>0</v>
      </c>
      <c r="H8599" s="145"/>
      <c r="I8599" s="144">
        <v>0</v>
      </c>
      <c r="J8599" s="146">
        <f t="shared" si="111"/>
        <v>0</v>
      </c>
    </row>
    <row r="8600" spans="1:10" x14ac:dyDescent="0.3">
      <c r="A8600" s="62">
        <v>2012</v>
      </c>
      <c r="B8600" s="62" t="s">
        <v>54</v>
      </c>
      <c r="C8600" s="62" t="str">
        <f>VLOOKUP(B8600,lookup!A:C,3,FALSE)</f>
        <v>Non Metropolitan Fire Authorities</v>
      </c>
      <c r="D8600" s="62" t="str">
        <f>VLOOKUP(B8600,lookup!A:D,4,FALSE)</f>
        <v>E31000017</v>
      </c>
      <c r="E8600" s="32" t="s">
        <v>1087</v>
      </c>
      <c r="F8600" s="62" t="s">
        <v>150</v>
      </c>
      <c r="G8600" s="63">
        <v>1</v>
      </c>
      <c r="H8600" s="145"/>
      <c r="I8600" s="144">
        <v>1</v>
      </c>
      <c r="J8600" s="146">
        <f t="shared" si="111"/>
        <v>0</v>
      </c>
    </row>
    <row r="8601" spans="1:10" x14ac:dyDescent="0.3">
      <c r="A8601" s="62">
        <v>2012</v>
      </c>
      <c r="B8601" s="62" t="s">
        <v>54</v>
      </c>
      <c r="C8601" s="62" t="str">
        <f>VLOOKUP(B8601,lookup!A:C,3,FALSE)</f>
        <v>Non Metropolitan Fire Authorities</v>
      </c>
      <c r="D8601" s="62" t="str">
        <f>VLOOKUP(B8601,lookup!A:D,4,FALSE)</f>
        <v>E31000017</v>
      </c>
      <c r="E8601" s="62" t="s">
        <v>176</v>
      </c>
      <c r="F8601" s="62" t="s">
        <v>150</v>
      </c>
      <c r="G8601" s="63">
        <v>24</v>
      </c>
      <c r="H8601" s="145"/>
      <c r="I8601" s="144">
        <v>24</v>
      </c>
      <c r="J8601" s="146">
        <f t="shared" si="111"/>
        <v>0</v>
      </c>
    </row>
    <row r="8602" spans="1:10" x14ac:dyDescent="0.3">
      <c r="A8602" s="62">
        <v>2012</v>
      </c>
      <c r="B8602" s="62" t="s">
        <v>57</v>
      </c>
      <c r="C8602" s="62" t="str">
        <f>VLOOKUP(B8602,lookup!A:C,3,FALSE)</f>
        <v>Non Metropolitan Fire Authorities</v>
      </c>
      <c r="D8602" s="62" t="str">
        <f>VLOOKUP(B8602,lookup!A:D,4,FALSE)</f>
        <v>E31000018</v>
      </c>
      <c r="E8602" s="62" t="s">
        <v>175</v>
      </c>
      <c r="F8602" s="62" t="s">
        <v>157</v>
      </c>
      <c r="G8602" s="63">
        <v>317</v>
      </c>
      <c r="H8602" s="145"/>
      <c r="I8602" s="144">
        <v>317</v>
      </c>
      <c r="J8602" s="146">
        <f t="shared" si="111"/>
        <v>0</v>
      </c>
    </row>
    <row r="8603" spans="1:10" x14ac:dyDescent="0.3">
      <c r="A8603" s="62">
        <v>2012</v>
      </c>
      <c r="B8603" s="62" t="s">
        <v>57</v>
      </c>
      <c r="C8603" s="62" t="str">
        <f>VLOOKUP(B8603,lookup!A:C,3,FALSE)</f>
        <v>Non Metropolitan Fire Authorities</v>
      </c>
      <c r="D8603" s="62" t="str">
        <f>VLOOKUP(B8603,lookup!A:D,4,FALSE)</f>
        <v>E31000018</v>
      </c>
      <c r="E8603" s="62" t="s">
        <v>177</v>
      </c>
      <c r="F8603" s="62" t="s">
        <v>157</v>
      </c>
      <c r="G8603" s="63">
        <v>1</v>
      </c>
      <c r="H8603" s="145"/>
      <c r="I8603" s="144">
        <v>1</v>
      </c>
      <c r="J8603" s="146">
        <f t="shared" si="111"/>
        <v>0</v>
      </c>
    </row>
    <row r="8604" spans="1:10" x14ac:dyDescent="0.3">
      <c r="A8604" s="62">
        <v>2012</v>
      </c>
      <c r="B8604" s="62" t="s">
        <v>57</v>
      </c>
      <c r="C8604" s="62" t="str">
        <f>VLOOKUP(B8604,lookup!A:C,3,FALSE)</f>
        <v>Non Metropolitan Fire Authorities</v>
      </c>
      <c r="D8604" s="62" t="str">
        <f>VLOOKUP(B8604,lookup!A:D,4,FALSE)</f>
        <v>E31000018</v>
      </c>
      <c r="E8604" s="62" t="s">
        <v>178</v>
      </c>
      <c r="F8604" s="62" t="s">
        <v>157</v>
      </c>
      <c r="G8604" s="63">
        <v>0</v>
      </c>
      <c r="H8604" s="145"/>
      <c r="I8604" s="144">
        <v>0</v>
      </c>
      <c r="J8604" s="146">
        <f t="shared" si="111"/>
        <v>0</v>
      </c>
    </row>
    <row r="8605" spans="1:10" x14ac:dyDescent="0.3">
      <c r="A8605" s="62">
        <v>2012</v>
      </c>
      <c r="B8605" s="62" t="s">
        <v>57</v>
      </c>
      <c r="C8605" s="62" t="str">
        <f>VLOOKUP(B8605,lookup!A:C,3,FALSE)</f>
        <v>Non Metropolitan Fire Authorities</v>
      </c>
      <c r="D8605" s="62" t="str">
        <f>VLOOKUP(B8605,lookup!A:D,4,FALSE)</f>
        <v>E31000018</v>
      </c>
      <c r="E8605" s="62" t="s">
        <v>179</v>
      </c>
      <c r="F8605" s="62" t="s">
        <v>157</v>
      </c>
      <c r="G8605" s="63">
        <v>1</v>
      </c>
      <c r="H8605" s="145"/>
      <c r="I8605" s="144">
        <v>1</v>
      </c>
      <c r="J8605" s="146">
        <f t="shared" si="111"/>
        <v>0</v>
      </c>
    </row>
    <row r="8606" spans="1:10" x14ac:dyDescent="0.3">
      <c r="A8606" s="62">
        <v>2012</v>
      </c>
      <c r="B8606" s="62" t="s">
        <v>57</v>
      </c>
      <c r="C8606" s="62" t="str">
        <f>VLOOKUP(B8606,lookup!A:C,3,FALSE)</f>
        <v>Non Metropolitan Fire Authorities</v>
      </c>
      <c r="D8606" s="62" t="str">
        <f>VLOOKUP(B8606,lookup!A:D,4,FALSE)</f>
        <v>E31000018</v>
      </c>
      <c r="E8606" s="32" t="s">
        <v>1087</v>
      </c>
      <c r="F8606" s="62" t="s">
        <v>157</v>
      </c>
      <c r="G8606" s="63">
        <v>0</v>
      </c>
      <c r="H8606" s="145"/>
      <c r="I8606" s="144">
        <v>0</v>
      </c>
      <c r="J8606" s="146">
        <f t="shared" si="111"/>
        <v>0</v>
      </c>
    </row>
    <row r="8607" spans="1:10" x14ac:dyDescent="0.3">
      <c r="A8607" s="62">
        <v>2012</v>
      </c>
      <c r="B8607" s="62" t="s">
        <v>57</v>
      </c>
      <c r="C8607" s="62" t="str">
        <f>VLOOKUP(B8607,lookup!A:C,3,FALSE)</f>
        <v>Non Metropolitan Fire Authorities</v>
      </c>
      <c r="D8607" s="62" t="str">
        <f>VLOOKUP(B8607,lookup!A:D,4,FALSE)</f>
        <v>E31000018</v>
      </c>
      <c r="E8607" s="62" t="s">
        <v>176</v>
      </c>
      <c r="F8607" s="62" t="s">
        <v>157</v>
      </c>
      <c r="G8607" s="63">
        <v>2</v>
      </c>
      <c r="H8607" s="145"/>
      <c r="I8607" s="144">
        <v>2</v>
      </c>
      <c r="J8607" s="146">
        <f t="shared" si="111"/>
        <v>0</v>
      </c>
    </row>
    <row r="8608" spans="1:10" x14ac:dyDescent="0.3">
      <c r="A8608" s="62">
        <v>2012</v>
      </c>
      <c r="B8608" s="62" t="s">
        <v>57</v>
      </c>
      <c r="C8608" s="62" t="str">
        <f>VLOOKUP(B8608,lookup!A:C,3,FALSE)</f>
        <v>Non Metropolitan Fire Authorities</v>
      </c>
      <c r="D8608" s="62" t="str">
        <f>VLOOKUP(B8608,lookup!A:D,4,FALSE)</f>
        <v>E31000018</v>
      </c>
      <c r="E8608" s="62" t="s">
        <v>175</v>
      </c>
      <c r="F8608" s="62" t="s">
        <v>158</v>
      </c>
      <c r="G8608" s="63">
        <v>392</v>
      </c>
      <c r="H8608" s="145"/>
      <c r="I8608" s="144">
        <v>392</v>
      </c>
      <c r="J8608" s="146">
        <f t="shared" si="111"/>
        <v>0</v>
      </c>
    </row>
    <row r="8609" spans="1:10" x14ac:dyDescent="0.3">
      <c r="A8609" s="62">
        <v>2012</v>
      </c>
      <c r="B8609" s="62" t="s">
        <v>57</v>
      </c>
      <c r="C8609" s="62" t="str">
        <f>VLOOKUP(B8609,lookup!A:C,3,FALSE)</f>
        <v>Non Metropolitan Fire Authorities</v>
      </c>
      <c r="D8609" s="62" t="str">
        <f>VLOOKUP(B8609,lookup!A:D,4,FALSE)</f>
        <v>E31000018</v>
      </c>
      <c r="E8609" s="62" t="s">
        <v>177</v>
      </c>
      <c r="F8609" s="62" t="s">
        <v>158</v>
      </c>
      <c r="G8609" s="63">
        <v>0</v>
      </c>
      <c r="H8609" s="145"/>
      <c r="I8609" s="144">
        <v>0</v>
      </c>
      <c r="J8609" s="146">
        <f t="shared" si="111"/>
        <v>0</v>
      </c>
    </row>
    <row r="8610" spans="1:10" x14ac:dyDescent="0.3">
      <c r="A8610" s="62">
        <v>2012</v>
      </c>
      <c r="B8610" s="62" t="s">
        <v>57</v>
      </c>
      <c r="C8610" s="62" t="str">
        <f>VLOOKUP(B8610,lookup!A:C,3,FALSE)</f>
        <v>Non Metropolitan Fire Authorities</v>
      </c>
      <c r="D8610" s="62" t="str">
        <f>VLOOKUP(B8610,lookup!A:D,4,FALSE)</f>
        <v>E31000018</v>
      </c>
      <c r="E8610" s="62" t="s">
        <v>178</v>
      </c>
      <c r="F8610" s="62" t="s">
        <v>158</v>
      </c>
      <c r="G8610" s="63">
        <v>0</v>
      </c>
      <c r="H8610" s="145"/>
      <c r="I8610" s="144">
        <v>0</v>
      </c>
      <c r="J8610" s="146">
        <f t="shared" si="111"/>
        <v>0</v>
      </c>
    </row>
    <row r="8611" spans="1:10" x14ac:dyDescent="0.3">
      <c r="A8611" s="62">
        <v>2012</v>
      </c>
      <c r="B8611" s="62" t="s">
        <v>57</v>
      </c>
      <c r="C8611" s="62" t="str">
        <f>VLOOKUP(B8611,lookup!A:C,3,FALSE)</f>
        <v>Non Metropolitan Fire Authorities</v>
      </c>
      <c r="D8611" s="62" t="str">
        <f>VLOOKUP(B8611,lookup!A:D,4,FALSE)</f>
        <v>E31000018</v>
      </c>
      <c r="E8611" s="62" t="s">
        <v>179</v>
      </c>
      <c r="F8611" s="62" t="s">
        <v>158</v>
      </c>
      <c r="G8611" s="63">
        <v>5</v>
      </c>
      <c r="H8611" s="145"/>
      <c r="I8611" s="144">
        <v>5</v>
      </c>
      <c r="J8611" s="146">
        <f t="shared" si="111"/>
        <v>0</v>
      </c>
    </row>
    <row r="8612" spans="1:10" x14ac:dyDescent="0.3">
      <c r="A8612" s="62">
        <v>2012</v>
      </c>
      <c r="B8612" s="62" t="s">
        <v>57</v>
      </c>
      <c r="C8612" s="62" t="str">
        <f>VLOOKUP(B8612,lookup!A:C,3,FALSE)</f>
        <v>Non Metropolitan Fire Authorities</v>
      </c>
      <c r="D8612" s="62" t="str">
        <f>VLOOKUP(B8612,lookup!A:D,4,FALSE)</f>
        <v>E31000018</v>
      </c>
      <c r="E8612" s="32" t="s">
        <v>1087</v>
      </c>
      <c r="F8612" s="62" t="s">
        <v>158</v>
      </c>
      <c r="G8612" s="63">
        <v>1</v>
      </c>
      <c r="H8612" s="145"/>
      <c r="I8612" s="144">
        <v>1</v>
      </c>
      <c r="J8612" s="146">
        <f t="shared" si="111"/>
        <v>0</v>
      </c>
    </row>
    <row r="8613" spans="1:10" x14ac:dyDescent="0.3">
      <c r="A8613" s="62">
        <v>2012</v>
      </c>
      <c r="B8613" s="62" t="s">
        <v>57</v>
      </c>
      <c r="C8613" s="62" t="str">
        <f>VLOOKUP(B8613,lookup!A:C,3,FALSE)</f>
        <v>Non Metropolitan Fire Authorities</v>
      </c>
      <c r="D8613" s="62" t="str">
        <f>VLOOKUP(B8613,lookup!A:D,4,FALSE)</f>
        <v>E31000018</v>
      </c>
      <c r="E8613" s="62" t="s">
        <v>176</v>
      </c>
      <c r="F8613" s="62" t="s">
        <v>158</v>
      </c>
      <c r="G8613" s="63">
        <v>1</v>
      </c>
      <c r="H8613" s="145"/>
      <c r="I8613" s="144">
        <v>1</v>
      </c>
      <c r="J8613" s="146">
        <f t="shared" si="111"/>
        <v>0</v>
      </c>
    </row>
    <row r="8614" spans="1:10" x14ac:dyDescent="0.3">
      <c r="A8614" s="62">
        <v>2012</v>
      </c>
      <c r="B8614" s="62" t="s">
        <v>57</v>
      </c>
      <c r="C8614" s="62" t="str">
        <f>VLOOKUP(B8614,lookup!A:C,3,FALSE)</f>
        <v>Non Metropolitan Fire Authorities</v>
      </c>
      <c r="D8614" s="62" t="str">
        <f>VLOOKUP(B8614,lookup!A:D,4,FALSE)</f>
        <v>E31000018</v>
      </c>
      <c r="E8614" s="62" t="s">
        <v>175</v>
      </c>
      <c r="F8614" s="62" t="s">
        <v>149</v>
      </c>
      <c r="G8614" s="63">
        <v>25</v>
      </c>
      <c r="H8614" s="145"/>
      <c r="I8614" s="144">
        <v>25</v>
      </c>
      <c r="J8614" s="146">
        <f t="shared" si="111"/>
        <v>0</v>
      </c>
    </row>
    <row r="8615" spans="1:10" x14ac:dyDescent="0.3">
      <c r="A8615" s="62">
        <v>2012</v>
      </c>
      <c r="B8615" s="62" t="s">
        <v>57</v>
      </c>
      <c r="C8615" s="62" t="str">
        <f>VLOOKUP(B8615,lookup!A:C,3,FALSE)</f>
        <v>Non Metropolitan Fire Authorities</v>
      </c>
      <c r="D8615" s="62" t="str">
        <f>VLOOKUP(B8615,lookup!A:D,4,FALSE)</f>
        <v>E31000018</v>
      </c>
      <c r="E8615" s="62" t="s">
        <v>177</v>
      </c>
      <c r="F8615" s="62" t="s">
        <v>149</v>
      </c>
      <c r="G8615" s="63">
        <v>0</v>
      </c>
      <c r="H8615" s="145"/>
      <c r="I8615" s="144">
        <v>0</v>
      </c>
      <c r="J8615" s="146">
        <f t="shared" si="111"/>
        <v>0</v>
      </c>
    </row>
    <row r="8616" spans="1:10" x14ac:dyDescent="0.3">
      <c r="A8616" s="62">
        <v>2012</v>
      </c>
      <c r="B8616" s="62" t="s">
        <v>57</v>
      </c>
      <c r="C8616" s="62" t="str">
        <f>VLOOKUP(B8616,lookup!A:C,3,FALSE)</f>
        <v>Non Metropolitan Fire Authorities</v>
      </c>
      <c r="D8616" s="62" t="str">
        <f>VLOOKUP(B8616,lookup!A:D,4,FALSE)</f>
        <v>E31000018</v>
      </c>
      <c r="E8616" s="62" t="s">
        <v>178</v>
      </c>
      <c r="F8616" s="62" t="s">
        <v>149</v>
      </c>
      <c r="G8616" s="63">
        <v>0</v>
      </c>
      <c r="H8616" s="145"/>
      <c r="I8616" s="144">
        <v>0</v>
      </c>
      <c r="J8616" s="146">
        <f t="shared" si="111"/>
        <v>0</v>
      </c>
    </row>
    <row r="8617" spans="1:10" x14ac:dyDescent="0.3">
      <c r="A8617" s="62">
        <v>2012</v>
      </c>
      <c r="B8617" s="62" t="s">
        <v>57</v>
      </c>
      <c r="C8617" s="62" t="str">
        <f>VLOOKUP(B8617,lookup!A:C,3,FALSE)</f>
        <v>Non Metropolitan Fire Authorities</v>
      </c>
      <c r="D8617" s="62" t="str">
        <f>VLOOKUP(B8617,lookup!A:D,4,FALSE)</f>
        <v>E31000018</v>
      </c>
      <c r="E8617" s="62" t="s">
        <v>179</v>
      </c>
      <c r="F8617" s="62" t="s">
        <v>149</v>
      </c>
      <c r="G8617" s="63">
        <v>0</v>
      </c>
      <c r="H8617" s="145"/>
      <c r="I8617" s="144">
        <v>0</v>
      </c>
      <c r="J8617" s="146">
        <f t="shared" si="111"/>
        <v>0</v>
      </c>
    </row>
    <row r="8618" spans="1:10" x14ac:dyDescent="0.3">
      <c r="A8618" s="62">
        <v>2012</v>
      </c>
      <c r="B8618" s="62" t="s">
        <v>57</v>
      </c>
      <c r="C8618" s="62" t="str">
        <f>VLOOKUP(B8618,lookup!A:C,3,FALSE)</f>
        <v>Non Metropolitan Fire Authorities</v>
      </c>
      <c r="D8618" s="62" t="str">
        <f>VLOOKUP(B8618,lookup!A:D,4,FALSE)</f>
        <v>E31000018</v>
      </c>
      <c r="E8618" s="32" t="s">
        <v>1087</v>
      </c>
      <c r="F8618" s="62" t="s">
        <v>149</v>
      </c>
      <c r="G8618" s="63">
        <v>0</v>
      </c>
      <c r="H8618" s="145"/>
      <c r="I8618" s="144">
        <v>0</v>
      </c>
      <c r="J8618" s="146">
        <f t="shared" si="111"/>
        <v>0</v>
      </c>
    </row>
    <row r="8619" spans="1:10" x14ac:dyDescent="0.3">
      <c r="A8619" s="62">
        <v>2012</v>
      </c>
      <c r="B8619" s="62" t="s">
        <v>57</v>
      </c>
      <c r="C8619" s="62" t="str">
        <f>VLOOKUP(B8619,lookup!A:C,3,FALSE)</f>
        <v>Non Metropolitan Fire Authorities</v>
      </c>
      <c r="D8619" s="62" t="str">
        <f>VLOOKUP(B8619,lookup!A:D,4,FALSE)</f>
        <v>E31000018</v>
      </c>
      <c r="E8619" s="62" t="s">
        <v>176</v>
      </c>
      <c r="F8619" s="62" t="s">
        <v>149</v>
      </c>
      <c r="G8619" s="63">
        <v>0</v>
      </c>
      <c r="H8619" s="145"/>
      <c r="I8619" s="144">
        <v>0</v>
      </c>
      <c r="J8619" s="146">
        <f t="shared" si="111"/>
        <v>0</v>
      </c>
    </row>
    <row r="8620" spans="1:10" x14ac:dyDescent="0.3">
      <c r="A8620" s="62">
        <v>2012</v>
      </c>
      <c r="B8620" s="62" t="s">
        <v>57</v>
      </c>
      <c r="C8620" s="62" t="str">
        <f>VLOOKUP(B8620,lookup!A:C,3,FALSE)</f>
        <v>Non Metropolitan Fire Authorities</v>
      </c>
      <c r="D8620" s="62" t="str">
        <f>VLOOKUP(B8620,lookup!A:D,4,FALSE)</f>
        <v>E31000018</v>
      </c>
      <c r="E8620" s="62" t="s">
        <v>175</v>
      </c>
      <c r="F8620" s="62" t="s">
        <v>150</v>
      </c>
      <c r="G8620" s="63">
        <v>130</v>
      </c>
      <c r="H8620" s="145"/>
      <c r="I8620" s="144">
        <v>130</v>
      </c>
      <c r="J8620" s="146">
        <f t="shared" si="111"/>
        <v>0</v>
      </c>
    </row>
    <row r="8621" spans="1:10" x14ac:dyDescent="0.3">
      <c r="A8621" s="62">
        <v>2012</v>
      </c>
      <c r="B8621" s="62" t="s">
        <v>57</v>
      </c>
      <c r="C8621" s="62" t="str">
        <f>VLOOKUP(B8621,lookup!A:C,3,FALSE)</f>
        <v>Non Metropolitan Fire Authorities</v>
      </c>
      <c r="D8621" s="62" t="str">
        <f>VLOOKUP(B8621,lookup!A:D,4,FALSE)</f>
        <v>E31000018</v>
      </c>
      <c r="E8621" s="62" t="s">
        <v>177</v>
      </c>
      <c r="F8621" s="62" t="s">
        <v>150</v>
      </c>
      <c r="G8621" s="63">
        <v>0</v>
      </c>
      <c r="H8621" s="145"/>
      <c r="I8621" s="144">
        <v>0</v>
      </c>
      <c r="J8621" s="146">
        <f t="shared" si="111"/>
        <v>0</v>
      </c>
    </row>
    <row r="8622" spans="1:10" x14ac:dyDescent="0.3">
      <c r="A8622" s="62">
        <v>2012</v>
      </c>
      <c r="B8622" s="62" t="s">
        <v>57</v>
      </c>
      <c r="C8622" s="62" t="str">
        <f>VLOOKUP(B8622,lookup!A:C,3,FALSE)</f>
        <v>Non Metropolitan Fire Authorities</v>
      </c>
      <c r="D8622" s="62" t="str">
        <f>VLOOKUP(B8622,lookup!A:D,4,FALSE)</f>
        <v>E31000018</v>
      </c>
      <c r="E8622" s="62" t="s">
        <v>178</v>
      </c>
      <c r="F8622" s="62" t="s">
        <v>150</v>
      </c>
      <c r="G8622" s="63">
        <v>1</v>
      </c>
      <c r="H8622" s="145"/>
      <c r="I8622" s="144">
        <v>1</v>
      </c>
      <c r="J8622" s="146">
        <f t="shared" si="111"/>
        <v>0</v>
      </c>
    </row>
    <row r="8623" spans="1:10" x14ac:dyDescent="0.3">
      <c r="A8623" s="62">
        <v>2012</v>
      </c>
      <c r="B8623" s="62" t="s">
        <v>57</v>
      </c>
      <c r="C8623" s="62" t="str">
        <f>VLOOKUP(B8623,lookup!A:C,3,FALSE)</f>
        <v>Non Metropolitan Fire Authorities</v>
      </c>
      <c r="D8623" s="62" t="str">
        <f>VLOOKUP(B8623,lookup!A:D,4,FALSE)</f>
        <v>E31000018</v>
      </c>
      <c r="E8623" s="62" t="s">
        <v>179</v>
      </c>
      <c r="F8623" s="62" t="s">
        <v>150</v>
      </c>
      <c r="G8623" s="63">
        <v>2</v>
      </c>
      <c r="H8623" s="145"/>
      <c r="I8623" s="144">
        <v>2</v>
      </c>
      <c r="J8623" s="146">
        <f t="shared" si="111"/>
        <v>0</v>
      </c>
    </row>
    <row r="8624" spans="1:10" x14ac:dyDescent="0.3">
      <c r="A8624" s="62">
        <v>2012</v>
      </c>
      <c r="B8624" s="62" t="s">
        <v>57</v>
      </c>
      <c r="C8624" s="62" t="str">
        <f>VLOOKUP(B8624,lookup!A:C,3,FALSE)</f>
        <v>Non Metropolitan Fire Authorities</v>
      </c>
      <c r="D8624" s="62" t="str">
        <f>VLOOKUP(B8624,lookup!A:D,4,FALSE)</f>
        <v>E31000018</v>
      </c>
      <c r="E8624" s="32" t="s">
        <v>1087</v>
      </c>
      <c r="F8624" s="62" t="s">
        <v>150</v>
      </c>
      <c r="G8624" s="63">
        <v>2</v>
      </c>
      <c r="H8624" s="145"/>
      <c r="I8624" s="144">
        <v>2</v>
      </c>
      <c r="J8624" s="146">
        <f t="shared" si="111"/>
        <v>0</v>
      </c>
    </row>
    <row r="8625" spans="1:10" x14ac:dyDescent="0.3">
      <c r="A8625" s="62">
        <v>2012</v>
      </c>
      <c r="B8625" s="62" t="s">
        <v>57</v>
      </c>
      <c r="C8625" s="62" t="str">
        <f>VLOOKUP(B8625,lookup!A:C,3,FALSE)</f>
        <v>Non Metropolitan Fire Authorities</v>
      </c>
      <c r="D8625" s="62" t="str">
        <f>VLOOKUP(B8625,lookup!A:D,4,FALSE)</f>
        <v>E31000018</v>
      </c>
      <c r="E8625" s="62" t="s">
        <v>176</v>
      </c>
      <c r="F8625" s="62" t="s">
        <v>150</v>
      </c>
      <c r="G8625" s="63">
        <v>2</v>
      </c>
      <c r="H8625" s="145"/>
      <c r="I8625" s="144">
        <v>2</v>
      </c>
      <c r="J8625" s="146">
        <f t="shared" si="111"/>
        <v>0</v>
      </c>
    </row>
    <row r="8626" spans="1:10" x14ac:dyDescent="0.3">
      <c r="A8626" s="62">
        <v>2012</v>
      </c>
      <c r="B8626" s="62" t="s">
        <v>60</v>
      </c>
      <c r="C8626" s="62" t="str">
        <f>VLOOKUP(B8626,lookup!A:C,3,FALSE)</f>
        <v>Non Metropolitan Fire Authorities</v>
      </c>
      <c r="D8626" s="62" t="str">
        <f>VLOOKUP(B8626,lookup!A:D,4,FALSE)</f>
        <v>E31000019</v>
      </c>
      <c r="E8626" s="62" t="s">
        <v>175</v>
      </c>
      <c r="F8626" s="62" t="s">
        <v>157</v>
      </c>
      <c r="G8626" s="63">
        <v>501</v>
      </c>
      <c r="H8626" s="145"/>
      <c r="I8626" s="144">
        <v>501</v>
      </c>
      <c r="J8626" s="146">
        <f t="shared" si="111"/>
        <v>0</v>
      </c>
    </row>
    <row r="8627" spans="1:10" x14ac:dyDescent="0.3">
      <c r="A8627" s="62">
        <v>2012</v>
      </c>
      <c r="B8627" s="62" t="s">
        <v>60</v>
      </c>
      <c r="C8627" s="62" t="str">
        <f>VLOOKUP(B8627,lookup!A:C,3,FALSE)</f>
        <v>Non Metropolitan Fire Authorities</v>
      </c>
      <c r="D8627" s="62" t="str">
        <f>VLOOKUP(B8627,lookup!A:D,4,FALSE)</f>
        <v>E31000019</v>
      </c>
      <c r="E8627" s="62" t="s">
        <v>177</v>
      </c>
      <c r="F8627" s="62" t="s">
        <v>157</v>
      </c>
      <c r="G8627" s="63">
        <v>1</v>
      </c>
      <c r="H8627" s="145"/>
      <c r="I8627" s="144">
        <v>1</v>
      </c>
      <c r="J8627" s="146">
        <f t="shared" si="111"/>
        <v>0</v>
      </c>
    </row>
    <row r="8628" spans="1:10" x14ac:dyDescent="0.3">
      <c r="A8628" s="62">
        <v>2012</v>
      </c>
      <c r="B8628" s="62" t="s">
        <v>60</v>
      </c>
      <c r="C8628" s="62" t="str">
        <f>VLOOKUP(B8628,lookup!A:C,3,FALSE)</f>
        <v>Non Metropolitan Fire Authorities</v>
      </c>
      <c r="D8628" s="62" t="str">
        <f>VLOOKUP(B8628,lookup!A:D,4,FALSE)</f>
        <v>E31000019</v>
      </c>
      <c r="E8628" s="62" t="s">
        <v>178</v>
      </c>
      <c r="F8628" s="62" t="s">
        <v>157</v>
      </c>
      <c r="G8628" s="63">
        <v>1</v>
      </c>
      <c r="H8628" s="145"/>
      <c r="I8628" s="144">
        <v>1</v>
      </c>
      <c r="J8628" s="146">
        <f t="shared" si="111"/>
        <v>0</v>
      </c>
    </row>
    <row r="8629" spans="1:10" x14ac:dyDescent="0.3">
      <c r="A8629" s="62">
        <v>2012</v>
      </c>
      <c r="B8629" s="62" t="s">
        <v>60</v>
      </c>
      <c r="C8629" s="62" t="str">
        <f>VLOOKUP(B8629,lookup!A:C,3,FALSE)</f>
        <v>Non Metropolitan Fire Authorities</v>
      </c>
      <c r="D8629" s="62" t="str">
        <f>VLOOKUP(B8629,lookup!A:D,4,FALSE)</f>
        <v>E31000019</v>
      </c>
      <c r="E8629" s="62" t="s">
        <v>179</v>
      </c>
      <c r="F8629" s="62" t="s">
        <v>157</v>
      </c>
      <c r="G8629" s="63">
        <v>7</v>
      </c>
      <c r="H8629" s="145"/>
      <c r="I8629" s="144">
        <v>7</v>
      </c>
      <c r="J8629" s="146">
        <f t="shared" si="111"/>
        <v>0</v>
      </c>
    </row>
    <row r="8630" spans="1:10" x14ac:dyDescent="0.3">
      <c r="A8630" s="62">
        <v>2012</v>
      </c>
      <c r="B8630" s="62" t="s">
        <v>60</v>
      </c>
      <c r="C8630" s="62" t="str">
        <f>VLOOKUP(B8630,lookup!A:C,3,FALSE)</f>
        <v>Non Metropolitan Fire Authorities</v>
      </c>
      <c r="D8630" s="62" t="str">
        <f>VLOOKUP(B8630,lookup!A:D,4,FALSE)</f>
        <v>E31000019</v>
      </c>
      <c r="E8630" s="32" t="s">
        <v>1087</v>
      </c>
      <c r="F8630" s="62" t="s">
        <v>157</v>
      </c>
      <c r="G8630" s="63">
        <v>2</v>
      </c>
      <c r="H8630" s="145"/>
      <c r="I8630" s="144">
        <v>2</v>
      </c>
      <c r="J8630" s="146">
        <f t="shared" si="111"/>
        <v>0</v>
      </c>
    </row>
    <row r="8631" spans="1:10" x14ac:dyDescent="0.3">
      <c r="A8631" s="62">
        <v>2012</v>
      </c>
      <c r="B8631" s="62" t="s">
        <v>60</v>
      </c>
      <c r="C8631" s="62" t="str">
        <f>VLOOKUP(B8631,lookup!A:C,3,FALSE)</f>
        <v>Non Metropolitan Fire Authorities</v>
      </c>
      <c r="D8631" s="62" t="str">
        <f>VLOOKUP(B8631,lookup!A:D,4,FALSE)</f>
        <v>E31000019</v>
      </c>
      <c r="E8631" s="62" t="s">
        <v>176</v>
      </c>
      <c r="F8631" s="62" t="s">
        <v>157</v>
      </c>
      <c r="G8631" s="63">
        <v>40</v>
      </c>
      <c r="H8631" s="145"/>
      <c r="I8631" s="144">
        <v>40</v>
      </c>
      <c r="J8631" s="146">
        <f t="shared" si="111"/>
        <v>0</v>
      </c>
    </row>
    <row r="8632" spans="1:10" x14ac:dyDescent="0.3">
      <c r="A8632" s="62">
        <v>2012</v>
      </c>
      <c r="B8632" s="62" t="s">
        <v>60</v>
      </c>
      <c r="C8632" s="62" t="str">
        <f>VLOOKUP(B8632,lookup!A:C,3,FALSE)</f>
        <v>Non Metropolitan Fire Authorities</v>
      </c>
      <c r="D8632" s="62" t="str">
        <f>VLOOKUP(B8632,lookup!A:D,4,FALSE)</f>
        <v>E31000019</v>
      </c>
      <c r="E8632" s="62" t="s">
        <v>175</v>
      </c>
      <c r="F8632" s="62" t="s">
        <v>158</v>
      </c>
      <c r="G8632" s="63">
        <v>229</v>
      </c>
      <c r="H8632" s="145"/>
      <c r="I8632" s="144">
        <v>229</v>
      </c>
      <c r="J8632" s="146">
        <f t="shared" si="111"/>
        <v>0</v>
      </c>
    </row>
    <row r="8633" spans="1:10" x14ac:dyDescent="0.3">
      <c r="A8633" s="62">
        <v>2012</v>
      </c>
      <c r="B8633" s="62" t="s">
        <v>60</v>
      </c>
      <c r="C8633" s="62" t="str">
        <f>VLOOKUP(B8633,lookup!A:C,3,FALSE)</f>
        <v>Non Metropolitan Fire Authorities</v>
      </c>
      <c r="D8633" s="62" t="str">
        <f>VLOOKUP(B8633,lookup!A:D,4,FALSE)</f>
        <v>E31000019</v>
      </c>
      <c r="E8633" s="62" t="s">
        <v>177</v>
      </c>
      <c r="F8633" s="62" t="s">
        <v>158</v>
      </c>
      <c r="G8633" s="63">
        <v>0</v>
      </c>
      <c r="H8633" s="145"/>
      <c r="I8633" s="144">
        <v>0</v>
      </c>
      <c r="J8633" s="146">
        <f t="shared" si="111"/>
        <v>0</v>
      </c>
    </row>
    <row r="8634" spans="1:10" x14ac:dyDescent="0.3">
      <c r="A8634" s="62">
        <v>2012</v>
      </c>
      <c r="B8634" s="62" t="s">
        <v>60</v>
      </c>
      <c r="C8634" s="62" t="str">
        <f>VLOOKUP(B8634,lookup!A:C,3,FALSE)</f>
        <v>Non Metropolitan Fire Authorities</v>
      </c>
      <c r="D8634" s="62" t="str">
        <f>VLOOKUP(B8634,lookup!A:D,4,FALSE)</f>
        <v>E31000019</v>
      </c>
      <c r="E8634" s="62" t="s">
        <v>178</v>
      </c>
      <c r="F8634" s="62" t="s">
        <v>158</v>
      </c>
      <c r="G8634" s="63">
        <v>0</v>
      </c>
      <c r="H8634" s="145"/>
      <c r="I8634" s="144">
        <v>0</v>
      </c>
      <c r="J8634" s="146">
        <f t="shared" si="111"/>
        <v>0</v>
      </c>
    </row>
    <row r="8635" spans="1:10" x14ac:dyDescent="0.3">
      <c r="A8635" s="62">
        <v>2012</v>
      </c>
      <c r="B8635" s="62" t="s">
        <v>60</v>
      </c>
      <c r="C8635" s="62" t="str">
        <f>VLOOKUP(B8635,lookup!A:C,3,FALSE)</f>
        <v>Non Metropolitan Fire Authorities</v>
      </c>
      <c r="D8635" s="62" t="str">
        <f>VLOOKUP(B8635,lookup!A:D,4,FALSE)</f>
        <v>E31000019</v>
      </c>
      <c r="E8635" s="62" t="s">
        <v>179</v>
      </c>
      <c r="F8635" s="62" t="s">
        <v>158</v>
      </c>
      <c r="G8635" s="63">
        <v>3</v>
      </c>
      <c r="H8635" s="145"/>
      <c r="I8635" s="144">
        <v>3</v>
      </c>
      <c r="J8635" s="146">
        <f t="shared" si="111"/>
        <v>0</v>
      </c>
    </row>
    <row r="8636" spans="1:10" x14ac:dyDescent="0.3">
      <c r="A8636" s="62">
        <v>2012</v>
      </c>
      <c r="B8636" s="62" t="s">
        <v>60</v>
      </c>
      <c r="C8636" s="62" t="str">
        <f>VLOOKUP(B8636,lookup!A:C,3,FALSE)</f>
        <v>Non Metropolitan Fire Authorities</v>
      </c>
      <c r="D8636" s="62" t="str">
        <f>VLOOKUP(B8636,lookup!A:D,4,FALSE)</f>
        <v>E31000019</v>
      </c>
      <c r="E8636" s="32" t="s">
        <v>1087</v>
      </c>
      <c r="F8636" s="62" t="s">
        <v>158</v>
      </c>
      <c r="G8636" s="63">
        <v>2</v>
      </c>
      <c r="H8636" s="145"/>
      <c r="I8636" s="144">
        <v>2</v>
      </c>
      <c r="J8636" s="146">
        <f t="shared" si="111"/>
        <v>0</v>
      </c>
    </row>
    <row r="8637" spans="1:10" x14ac:dyDescent="0.3">
      <c r="A8637" s="62">
        <v>2012</v>
      </c>
      <c r="B8637" s="62" t="s">
        <v>60</v>
      </c>
      <c r="C8637" s="62" t="str">
        <f>VLOOKUP(B8637,lookup!A:C,3,FALSE)</f>
        <v>Non Metropolitan Fire Authorities</v>
      </c>
      <c r="D8637" s="62" t="str">
        <f>VLOOKUP(B8637,lookup!A:D,4,FALSE)</f>
        <v>E31000019</v>
      </c>
      <c r="E8637" s="62" t="s">
        <v>176</v>
      </c>
      <c r="F8637" s="62" t="s">
        <v>158</v>
      </c>
      <c r="G8637" s="63">
        <v>27</v>
      </c>
      <c r="H8637" s="145"/>
      <c r="I8637" s="144">
        <v>27</v>
      </c>
      <c r="J8637" s="146">
        <f t="shared" si="111"/>
        <v>0</v>
      </c>
    </row>
    <row r="8638" spans="1:10" x14ac:dyDescent="0.3">
      <c r="A8638" s="62">
        <v>2012</v>
      </c>
      <c r="B8638" s="62" t="s">
        <v>60</v>
      </c>
      <c r="C8638" s="62" t="str">
        <f>VLOOKUP(B8638,lookup!A:C,3,FALSE)</f>
        <v>Non Metropolitan Fire Authorities</v>
      </c>
      <c r="D8638" s="62" t="str">
        <f>VLOOKUP(B8638,lookup!A:D,4,FALSE)</f>
        <v>E31000019</v>
      </c>
      <c r="E8638" s="62" t="s">
        <v>175</v>
      </c>
      <c r="F8638" s="62" t="s">
        <v>149</v>
      </c>
      <c r="G8638" s="63">
        <v>26</v>
      </c>
      <c r="H8638" s="145"/>
      <c r="I8638" s="144">
        <v>26</v>
      </c>
      <c r="J8638" s="146">
        <f t="shared" si="111"/>
        <v>0</v>
      </c>
    </row>
    <row r="8639" spans="1:10" x14ac:dyDescent="0.3">
      <c r="A8639" s="62">
        <v>2012</v>
      </c>
      <c r="B8639" s="62" t="s">
        <v>60</v>
      </c>
      <c r="C8639" s="62" t="str">
        <f>VLOOKUP(B8639,lookup!A:C,3,FALSE)</f>
        <v>Non Metropolitan Fire Authorities</v>
      </c>
      <c r="D8639" s="62" t="str">
        <f>VLOOKUP(B8639,lookup!A:D,4,FALSE)</f>
        <v>E31000019</v>
      </c>
      <c r="E8639" s="62" t="s">
        <v>177</v>
      </c>
      <c r="F8639" s="62" t="s">
        <v>149</v>
      </c>
      <c r="G8639" s="63">
        <v>1</v>
      </c>
      <c r="H8639" s="145"/>
      <c r="I8639" s="144">
        <v>1</v>
      </c>
      <c r="J8639" s="146">
        <f t="shared" si="111"/>
        <v>0</v>
      </c>
    </row>
    <row r="8640" spans="1:10" x14ac:dyDescent="0.3">
      <c r="A8640" s="62">
        <v>2012</v>
      </c>
      <c r="B8640" s="62" t="s">
        <v>60</v>
      </c>
      <c r="C8640" s="62" t="str">
        <f>VLOOKUP(B8640,lookup!A:C,3,FALSE)</f>
        <v>Non Metropolitan Fire Authorities</v>
      </c>
      <c r="D8640" s="62" t="str">
        <f>VLOOKUP(B8640,lookup!A:D,4,FALSE)</f>
        <v>E31000019</v>
      </c>
      <c r="E8640" s="62" t="s">
        <v>178</v>
      </c>
      <c r="F8640" s="62" t="s">
        <v>149</v>
      </c>
      <c r="G8640" s="63">
        <v>0</v>
      </c>
      <c r="H8640" s="145"/>
      <c r="I8640" s="144">
        <v>0</v>
      </c>
      <c r="J8640" s="146">
        <f t="shared" si="111"/>
        <v>0</v>
      </c>
    </row>
    <row r="8641" spans="1:10" x14ac:dyDescent="0.3">
      <c r="A8641" s="62">
        <v>2012</v>
      </c>
      <c r="B8641" s="62" t="s">
        <v>60</v>
      </c>
      <c r="C8641" s="62" t="str">
        <f>VLOOKUP(B8641,lookup!A:C,3,FALSE)</f>
        <v>Non Metropolitan Fire Authorities</v>
      </c>
      <c r="D8641" s="62" t="str">
        <f>VLOOKUP(B8641,lookup!A:D,4,FALSE)</f>
        <v>E31000019</v>
      </c>
      <c r="E8641" s="62" t="s">
        <v>179</v>
      </c>
      <c r="F8641" s="62" t="s">
        <v>149</v>
      </c>
      <c r="G8641" s="63">
        <v>0</v>
      </c>
      <c r="H8641" s="145"/>
      <c r="I8641" s="144">
        <v>0</v>
      </c>
      <c r="J8641" s="146">
        <f t="shared" si="111"/>
        <v>0</v>
      </c>
    </row>
    <row r="8642" spans="1:10" x14ac:dyDescent="0.3">
      <c r="A8642" s="62">
        <v>2012</v>
      </c>
      <c r="B8642" s="62" t="s">
        <v>60</v>
      </c>
      <c r="C8642" s="62" t="str">
        <f>VLOOKUP(B8642,lookup!A:C,3,FALSE)</f>
        <v>Non Metropolitan Fire Authorities</v>
      </c>
      <c r="D8642" s="62" t="str">
        <f>VLOOKUP(B8642,lookup!A:D,4,FALSE)</f>
        <v>E31000019</v>
      </c>
      <c r="E8642" s="32" t="s">
        <v>1087</v>
      </c>
      <c r="F8642" s="62" t="s">
        <v>149</v>
      </c>
      <c r="G8642" s="63">
        <v>0</v>
      </c>
      <c r="H8642" s="145"/>
      <c r="I8642" s="144">
        <v>0</v>
      </c>
      <c r="J8642" s="146">
        <f t="shared" si="111"/>
        <v>0</v>
      </c>
    </row>
    <row r="8643" spans="1:10" x14ac:dyDescent="0.3">
      <c r="A8643" s="62">
        <v>2012</v>
      </c>
      <c r="B8643" s="62" t="s">
        <v>60</v>
      </c>
      <c r="C8643" s="62" t="str">
        <f>VLOOKUP(B8643,lookup!A:C,3,FALSE)</f>
        <v>Non Metropolitan Fire Authorities</v>
      </c>
      <c r="D8643" s="62" t="str">
        <f>VLOOKUP(B8643,lookup!A:D,4,FALSE)</f>
        <v>E31000019</v>
      </c>
      <c r="E8643" s="62" t="s">
        <v>176</v>
      </c>
      <c r="F8643" s="62" t="s">
        <v>149</v>
      </c>
      <c r="G8643" s="63">
        <v>0</v>
      </c>
      <c r="H8643" s="145"/>
      <c r="I8643" s="144">
        <v>0</v>
      </c>
      <c r="J8643" s="146">
        <f t="shared" ref="J8643:J8706" si="112">G8643-I8643</f>
        <v>0</v>
      </c>
    </row>
    <row r="8644" spans="1:10" x14ac:dyDescent="0.3">
      <c r="A8644" s="62">
        <v>2012</v>
      </c>
      <c r="B8644" s="62" t="s">
        <v>60</v>
      </c>
      <c r="C8644" s="62" t="str">
        <f>VLOOKUP(B8644,lookup!A:C,3,FALSE)</f>
        <v>Non Metropolitan Fire Authorities</v>
      </c>
      <c r="D8644" s="62" t="str">
        <f>VLOOKUP(B8644,lookup!A:D,4,FALSE)</f>
        <v>E31000019</v>
      </c>
      <c r="E8644" s="62" t="s">
        <v>175</v>
      </c>
      <c r="F8644" s="62" t="s">
        <v>150</v>
      </c>
      <c r="G8644" s="63">
        <v>116</v>
      </c>
      <c r="H8644" s="145"/>
      <c r="I8644" s="144">
        <v>116</v>
      </c>
      <c r="J8644" s="146">
        <f t="shared" si="112"/>
        <v>0</v>
      </c>
    </row>
    <row r="8645" spans="1:10" x14ac:dyDescent="0.3">
      <c r="A8645" s="62">
        <v>2012</v>
      </c>
      <c r="B8645" s="62" t="s">
        <v>60</v>
      </c>
      <c r="C8645" s="62" t="str">
        <f>VLOOKUP(B8645,lookup!A:C,3,FALSE)</f>
        <v>Non Metropolitan Fire Authorities</v>
      </c>
      <c r="D8645" s="62" t="str">
        <f>VLOOKUP(B8645,lookup!A:D,4,FALSE)</f>
        <v>E31000019</v>
      </c>
      <c r="E8645" s="62" t="s">
        <v>177</v>
      </c>
      <c r="F8645" s="62" t="s">
        <v>150</v>
      </c>
      <c r="G8645" s="63">
        <v>0</v>
      </c>
      <c r="H8645" s="145"/>
      <c r="I8645" s="144">
        <v>0</v>
      </c>
      <c r="J8645" s="146">
        <f t="shared" si="112"/>
        <v>0</v>
      </c>
    </row>
    <row r="8646" spans="1:10" x14ac:dyDescent="0.3">
      <c r="A8646" s="62">
        <v>2012</v>
      </c>
      <c r="B8646" s="62" t="s">
        <v>60</v>
      </c>
      <c r="C8646" s="62" t="str">
        <f>VLOOKUP(B8646,lookup!A:C,3,FALSE)</f>
        <v>Non Metropolitan Fire Authorities</v>
      </c>
      <c r="D8646" s="62" t="str">
        <f>VLOOKUP(B8646,lookup!A:D,4,FALSE)</f>
        <v>E31000019</v>
      </c>
      <c r="E8646" s="62" t="s">
        <v>178</v>
      </c>
      <c r="F8646" s="62" t="s">
        <v>150</v>
      </c>
      <c r="G8646" s="63">
        <v>1</v>
      </c>
      <c r="H8646" s="145"/>
      <c r="I8646" s="144">
        <v>1</v>
      </c>
      <c r="J8646" s="146">
        <f t="shared" si="112"/>
        <v>0</v>
      </c>
    </row>
    <row r="8647" spans="1:10" x14ac:dyDescent="0.3">
      <c r="A8647" s="62">
        <v>2012</v>
      </c>
      <c r="B8647" s="62" t="s">
        <v>60</v>
      </c>
      <c r="C8647" s="62" t="str">
        <f>VLOOKUP(B8647,lookup!A:C,3,FALSE)</f>
        <v>Non Metropolitan Fire Authorities</v>
      </c>
      <c r="D8647" s="62" t="str">
        <f>VLOOKUP(B8647,lookup!A:D,4,FALSE)</f>
        <v>E31000019</v>
      </c>
      <c r="E8647" s="62" t="s">
        <v>179</v>
      </c>
      <c r="F8647" s="62" t="s">
        <v>150</v>
      </c>
      <c r="G8647" s="63">
        <v>0</v>
      </c>
      <c r="H8647" s="145"/>
      <c r="I8647" s="144">
        <v>0</v>
      </c>
      <c r="J8647" s="146">
        <f t="shared" si="112"/>
        <v>0</v>
      </c>
    </row>
    <row r="8648" spans="1:10" x14ac:dyDescent="0.3">
      <c r="A8648" s="62">
        <v>2012</v>
      </c>
      <c r="B8648" s="62" t="s">
        <v>60</v>
      </c>
      <c r="C8648" s="62" t="str">
        <f>VLOOKUP(B8648,lookup!A:C,3,FALSE)</f>
        <v>Non Metropolitan Fire Authorities</v>
      </c>
      <c r="D8648" s="62" t="str">
        <f>VLOOKUP(B8648,lookup!A:D,4,FALSE)</f>
        <v>E31000019</v>
      </c>
      <c r="E8648" s="32" t="s">
        <v>1087</v>
      </c>
      <c r="F8648" s="62" t="s">
        <v>150</v>
      </c>
      <c r="G8648" s="63">
        <v>3</v>
      </c>
      <c r="H8648" s="145"/>
      <c r="I8648" s="144">
        <v>3</v>
      </c>
      <c r="J8648" s="146">
        <f t="shared" si="112"/>
        <v>0</v>
      </c>
    </row>
    <row r="8649" spans="1:10" x14ac:dyDescent="0.3">
      <c r="A8649" s="62">
        <v>2012</v>
      </c>
      <c r="B8649" s="62" t="s">
        <v>60</v>
      </c>
      <c r="C8649" s="62" t="str">
        <f>VLOOKUP(B8649,lookup!A:C,3,FALSE)</f>
        <v>Non Metropolitan Fire Authorities</v>
      </c>
      <c r="D8649" s="62" t="str">
        <f>VLOOKUP(B8649,lookup!A:D,4,FALSE)</f>
        <v>E31000019</v>
      </c>
      <c r="E8649" s="62" t="s">
        <v>176</v>
      </c>
      <c r="F8649" s="62" t="s">
        <v>150</v>
      </c>
      <c r="G8649" s="63">
        <v>9</v>
      </c>
      <c r="H8649" s="145"/>
      <c r="I8649" s="144">
        <v>9</v>
      </c>
      <c r="J8649" s="146">
        <f t="shared" si="112"/>
        <v>0</v>
      </c>
    </row>
    <row r="8650" spans="1:10" x14ac:dyDescent="0.3">
      <c r="A8650" s="62">
        <v>2012</v>
      </c>
      <c r="B8650" s="62" t="s">
        <v>63</v>
      </c>
      <c r="C8650" s="62" t="str">
        <f>VLOOKUP(B8650,lookup!A:C,3,FALSE)</f>
        <v>Non Metropolitan Fire Authorities</v>
      </c>
      <c r="D8650" s="62" t="str">
        <f>VLOOKUP(B8650,lookup!A:D,4,FALSE)</f>
        <v>E31000020</v>
      </c>
      <c r="E8650" s="62" t="s">
        <v>175</v>
      </c>
      <c r="F8650" s="62" t="s">
        <v>157</v>
      </c>
      <c r="G8650" s="63">
        <v>586</v>
      </c>
      <c r="H8650" s="145"/>
      <c r="I8650" s="144">
        <v>586</v>
      </c>
      <c r="J8650" s="146">
        <f t="shared" si="112"/>
        <v>0</v>
      </c>
    </row>
    <row r="8651" spans="1:10" x14ac:dyDescent="0.3">
      <c r="A8651" s="62">
        <v>2012</v>
      </c>
      <c r="B8651" s="62" t="s">
        <v>63</v>
      </c>
      <c r="C8651" s="62" t="str">
        <f>VLOOKUP(B8651,lookup!A:C,3,FALSE)</f>
        <v>Non Metropolitan Fire Authorities</v>
      </c>
      <c r="D8651" s="62" t="str">
        <f>VLOOKUP(B8651,lookup!A:D,4,FALSE)</f>
        <v>E31000020</v>
      </c>
      <c r="E8651" s="62" t="s">
        <v>177</v>
      </c>
      <c r="F8651" s="62" t="s">
        <v>157</v>
      </c>
      <c r="G8651" s="63">
        <v>6</v>
      </c>
      <c r="H8651" s="145"/>
      <c r="I8651" s="144">
        <v>6</v>
      </c>
      <c r="J8651" s="146">
        <f t="shared" si="112"/>
        <v>0</v>
      </c>
    </row>
    <row r="8652" spans="1:10" x14ac:dyDescent="0.3">
      <c r="A8652" s="62">
        <v>2012</v>
      </c>
      <c r="B8652" s="62" t="s">
        <v>63</v>
      </c>
      <c r="C8652" s="62" t="str">
        <f>VLOOKUP(B8652,lookup!A:C,3,FALSE)</f>
        <v>Non Metropolitan Fire Authorities</v>
      </c>
      <c r="D8652" s="62" t="str">
        <f>VLOOKUP(B8652,lookup!A:D,4,FALSE)</f>
        <v>E31000020</v>
      </c>
      <c r="E8652" s="62" t="s">
        <v>178</v>
      </c>
      <c r="F8652" s="62" t="s">
        <v>157</v>
      </c>
      <c r="G8652" s="63">
        <v>1</v>
      </c>
      <c r="H8652" s="145"/>
      <c r="I8652" s="144">
        <v>1</v>
      </c>
      <c r="J8652" s="146">
        <f t="shared" si="112"/>
        <v>0</v>
      </c>
    </row>
    <row r="8653" spans="1:10" x14ac:dyDescent="0.3">
      <c r="A8653" s="62">
        <v>2012</v>
      </c>
      <c r="B8653" s="62" t="s">
        <v>63</v>
      </c>
      <c r="C8653" s="62" t="str">
        <f>VLOOKUP(B8653,lookup!A:C,3,FALSE)</f>
        <v>Non Metropolitan Fire Authorities</v>
      </c>
      <c r="D8653" s="62" t="str">
        <f>VLOOKUP(B8653,lookup!A:D,4,FALSE)</f>
        <v>E31000020</v>
      </c>
      <c r="E8653" s="62" t="s">
        <v>179</v>
      </c>
      <c r="F8653" s="62" t="s">
        <v>157</v>
      </c>
      <c r="G8653" s="63">
        <v>3</v>
      </c>
      <c r="H8653" s="145"/>
      <c r="I8653" s="144">
        <v>3</v>
      </c>
      <c r="J8653" s="146">
        <f t="shared" si="112"/>
        <v>0</v>
      </c>
    </row>
    <row r="8654" spans="1:10" x14ac:dyDescent="0.3">
      <c r="A8654" s="62">
        <v>2012</v>
      </c>
      <c r="B8654" s="62" t="s">
        <v>63</v>
      </c>
      <c r="C8654" s="62" t="str">
        <f>VLOOKUP(B8654,lookup!A:C,3,FALSE)</f>
        <v>Non Metropolitan Fire Authorities</v>
      </c>
      <c r="D8654" s="62" t="str">
        <f>VLOOKUP(B8654,lookup!A:D,4,FALSE)</f>
        <v>E31000020</v>
      </c>
      <c r="E8654" s="32" t="s">
        <v>1087</v>
      </c>
      <c r="F8654" s="62" t="s">
        <v>157</v>
      </c>
      <c r="G8654" s="63">
        <v>1</v>
      </c>
      <c r="H8654" s="145"/>
      <c r="I8654" s="144">
        <v>1</v>
      </c>
      <c r="J8654" s="146">
        <f t="shared" si="112"/>
        <v>0</v>
      </c>
    </row>
    <row r="8655" spans="1:10" x14ac:dyDescent="0.3">
      <c r="A8655" s="62">
        <v>2012</v>
      </c>
      <c r="B8655" s="62" t="s">
        <v>63</v>
      </c>
      <c r="C8655" s="62" t="str">
        <f>VLOOKUP(B8655,lookup!A:C,3,FALSE)</f>
        <v>Non Metropolitan Fire Authorities</v>
      </c>
      <c r="D8655" s="62" t="str">
        <f>VLOOKUP(B8655,lookup!A:D,4,FALSE)</f>
        <v>E31000020</v>
      </c>
      <c r="E8655" s="62" t="s">
        <v>176</v>
      </c>
      <c r="F8655" s="62" t="s">
        <v>157</v>
      </c>
      <c r="G8655" s="63">
        <v>0</v>
      </c>
      <c r="H8655" s="145"/>
      <c r="I8655" s="144">
        <v>0</v>
      </c>
      <c r="J8655" s="146">
        <f t="shared" si="112"/>
        <v>0</v>
      </c>
    </row>
    <row r="8656" spans="1:10" x14ac:dyDescent="0.3">
      <c r="A8656" s="62">
        <v>2012</v>
      </c>
      <c r="B8656" s="62" t="s">
        <v>63</v>
      </c>
      <c r="C8656" s="62" t="str">
        <f>VLOOKUP(B8656,lookup!A:C,3,FALSE)</f>
        <v>Non Metropolitan Fire Authorities</v>
      </c>
      <c r="D8656" s="62" t="str">
        <f>VLOOKUP(B8656,lookup!A:D,4,FALSE)</f>
        <v>E31000020</v>
      </c>
      <c r="E8656" s="62" t="s">
        <v>175</v>
      </c>
      <c r="F8656" s="62" t="s">
        <v>158</v>
      </c>
      <c r="G8656" s="63">
        <v>394</v>
      </c>
      <c r="H8656" s="145"/>
      <c r="I8656" s="144">
        <v>394</v>
      </c>
      <c r="J8656" s="146">
        <f t="shared" si="112"/>
        <v>0</v>
      </c>
    </row>
    <row r="8657" spans="1:10" x14ac:dyDescent="0.3">
      <c r="A8657" s="62">
        <v>2012</v>
      </c>
      <c r="B8657" s="62" t="s">
        <v>63</v>
      </c>
      <c r="C8657" s="62" t="str">
        <f>VLOOKUP(B8657,lookup!A:C,3,FALSE)</f>
        <v>Non Metropolitan Fire Authorities</v>
      </c>
      <c r="D8657" s="62" t="str">
        <f>VLOOKUP(B8657,lookup!A:D,4,FALSE)</f>
        <v>E31000020</v>
      </c>
      <c r="E8657" s="62" t="s">
        <v>177</v>
      </c>
      <c r="F8657" s="62" t="s">
        <v>158</v>
      </c>
      <c r="G8657" s="63">
        <v>0</v>
      </c>
      <c r="H8657" s="145"/>
      <c r="I8657" s="144">
        <v>0</v>
      </c>
      <c r="J8657" s="146">
        <f t="shared" si="112"/>
        <v>0</v>
      </c>
    </row>
    <row r="8658" spans="1:10" x14ac:dyDescent="0.3">
      <c r="A8658" s="62">
        <v>2012</v>
      </c>
      <c r="B8658" s="62" t="s">
        <v>63</v>
      </c>
      <c r="C8658" s="62" t="str">
        <f>VLOOKUP(B8658,lookup!A:C,3,FALSE)</f>
        <v>Non Metropolitan Fire Authorities</v>
      </c>
      <c r="D8658" s="62" t="str">
        <f>VLOOKUP(B8658,lookup!A:D,4,FALSE)</f>
        <v>E31000020</v>
      </c>
      <c r="E8658" s="62" t="s">
        <v>178</v>
      </c>
      <c r="F8658" s="62" t="s">
        <v>158</v>
      </c>
      <c r="G8658" s="63">
        <v>0</v>
      </c>
      <c r="H8658" s="145"/>
      <c r="I8658" s="144">
        <v>0</v>
      </c>
      <c r="J8658" s="146">
        <f t="shared" si="112"/>
        <v>0</v>
      </c>
    </row>
    <row r="8659" spans="1:10" x14ac:dyDescent="0.3">
      <c r="A8659" s="62">
        <v>2012</v>
      </c>
      <c r="B8659" s="62" t="s">
        <v>63</v>
      </c>
      <c r="C8659" s="62" t="str">
        <f>VLOOKUP(B8659,lookup!A:C,3,FALSE)</f>
        <v>Non Metropolitan Fire Authorities</v>
      </c>
      <c r="D8659" s="62" t="str">
        <f>VLOOKUP(B8659,lookup!A:D,4,FALSE)</f>
        <v>E31000020</v>
      </c>
      <c r="E8659" s="62" t="s">
        <v>179</v>
      </c>
      <c r="F8659" s="62" t="s">
        <v>158</v>
      </c>
      <c r="G8659" s="63">
        <v>0</v>
      </c>
      <c r="H8659" s="145"/>
      <c r="I8659" s="144">
        <v>0</v>
      </c>
      <c r="J8659" s="146">
        <f t="shared" si="112"/>
        <v>0</v>
      </c>
    </row>
    <row r="8660" spans="1:10" x14ac:dyDescent="0.3">
      <c r="A8660" s="62">
        <v>2012</v>
      </c>
      <c r="B8660" s="62" t="s">
        <v>63</v>
      </c>
      <c r="C8660" s="62" t="str">
        <f>VLOOKUP(B8660,lookup!A:C,3,FALSE)</f>
        <v>Non Metropolitan Fire Authorities</v>
      </c>
      <c r="D8660" s="62" t="str">
        <f>VLOOKUP(B8660,lookup!A:D,4,FALSE)</f>
        <v>E31000020</v>
      </c>
      <c r="E8660" s="32" t="s">
        <v>1087</v>
      </c>
      <c r="F8660" s="62" t="s">
        <v>158</v>
      </c>
      <c r="G8660" s="63">
        <v>0</v>
      </c>
      <c r="H8660" s="145"/>
      <c r="I8660" s="144">
        <v>0</v>
      </c>
      <c r="J8660" s="146">
        <f t="shared" si="112"/>
        <v>0</v>
      </c>
    </row>
    <row r="8661" spans="1:10" x14ac:dyDescent="0.3">
      <c r="A8661" s="62">
        <v>2012</v>
      </c>
      <c r="B8661" s="62" t="s">
        <v>63</v>
      </c>
      <c r="C8661" s="62" t="str">
        <f>VLOOKUP(B8661,lookup!A:C,3,FALSE)</f>
        <v>Non Metropolitan Fire Authorities</v>
      </c>
      <c r="D8661" s="62" t="str">
        <f>VLOOKUP(B8661,lookup!A:D,4,FALSE)</f>
        <v>E31000020</v>
      </c>
      <c r="E8661" s="62" t="s">
        <v>176</v>
      </c>
      <c r="F8661" s="62" t="s">
        <v>158</v>
      </c>
      <c r="G8661" s="63">
        <v>0</v>
      </c>
      <c r="H8661" s="145"/>
      <c r="I8661" s="144">
        <v>0</v>
      </c>
      <c r="J8661" s="146">
        <f t="shared" si="112"/>
        <v>0</v>
      </c>
    </row>
    <row r="8662" spans="1:10" x14ac:dyDescent="0.3">
      <c r="A8662" s="62">
        <v>2012</v>
      </c>
      <c r="B8662" s="62" t="s">
        <v>63</v>
      </c>
      <c r="C8662" s="62" t="str">
        <f>VLOOKUP(B8662,lookup!A:C,3,FALSE)</f>
        <v>Non Metropolitan Fire Authorities</v>
      </c>
      <c r="D8662" s="62" t="str">
        <f>VLOOKUP(B8662,lookup!A:D,4,FALSE)</f>
        <v>E31000020</v>
      </c>
      <c r="E8662" s="62" t="s">
        <v>175</v>
      </c>
      <c r="F8662" s="62" t="s">
        <v>149</v>
      </c>
      <c r="G8662" s="63">
        <v>33</v>
      </c>
      <c r="H8662" s="145"/>
      <c r="I8662" s="144">
        <v>33</v>
      </c>
      <c r="J8662" s="146">
        <f t="shared" si="112"/>
        <v>0</v>
      </c>
    </row>
    <row r="8663" spans="1:10" x14ac:dyDescent="0.3">
      <c r="A8663" s="62">
        <v>2012</v>
      </c>
      <c r="B8663" s="62" t="s">
        <v>63</v>
      </c>
      <c r="C8663" s="62" t="str">
        <f>VLOOKUP(B8663,lookup!A:C,3,FALSE)</f>
        <v>Non Metropolitan Fire Authorities</v>
      </c>
      <c r="D8663" s="62" t="str">
        <f>VLOOKUP(B8663,lookup!A:D,4,FALSE)</f>
        <v>E31000020</v>
      </c>
      <c r="E8663" s="62" t="s">
        <v>177</v>
      </c>
      <c r="F8663" s="62" t="s">
        <v>149</v>
      </c>
      <c r="G8663" s="63">
        <v>0</v>
      </c>
      <c r="H8663" s="145"/>
      <c r="I8663" s="144">
        <v>0</v>
      </c>
      <c r="J8663" s="146">
        <f t="shared" si="112"/>
        <v>0</v>
      </c>
    </row>
    <row r="8664" spans="1:10" x14ac:dyDescent="0.3">
      <c r="A8664" s="62">
        <v>2012</v>
      </c>
      <c r="B8664" s="62" t="s">
        <v>63</v>
      </c>
      <c r="C8664" s="62" t="str">
        <f>VLOOKUP(B8664,lookup!A:C,3,FALSE)</f>
        <v>Non Metropolitan Fire Authorities</v>
      </c>
      <c r="D8664" s="62" t="str">
        <f>VLOOKUP(B8664,lookup!A:D,4,FALSE)</f>
        <v>E31000020</v>
      </c>
      <c r="E8664" s="62" t="s">
        <v>178</v>
      </c>
      <c r="F8664" s="62" t="s">
        <v>149</v>
      </c>
      <c r="G8664" s="63">
        <v>0</v>
      </c>
      <c r="H8664" s="145"/>
      <c r="I8664" s="144">
        <v>0</v>
      </c>
      <c r="J8664" s="146">
        <f t="shared" si="112"/>
        <v>0</v>
      </c>
    </row>
    <row r="8665" spans="1:10" x14ac:dyDescent="0.3">
      <c r="A8665" s="62">
        <v>2012</v>
      </c>
      <c r="B8665" s="62" t="s">
        <v>63</v>
      </c>
      <c r="C8665" s="62" t="str">
        <f>VLOOKUP(B8665,lookup!A:C,3,FALSE)</f>
        <v>Non Metropolitan Fire Authorities</v>
      </c>
      <c r="D8665" s="62" t="str">
        <f>VLOOKUP(B8665,lookup!A:D,4,FALSE)</f>
        <v>E31000020</v>
      </c>
      <c r="E8665" s="62" t="s">
        <v>179</v>
      </c>
      <c r="F8665" s="62" t="s">
        <v>149</v>
      </c>
      <c r="G8665" s="63">
        <v>0</v>
      </c>
      <c r="H8665" s="145"/>
      <c r="I8665" s="144">
        <v>0</v>
      </c>
      <c r="J8665" s="146">
        <f t="shared" si="112"/>
        <v>0</v>
      </c>
    </row>
    <row r="8666" spans="1:10" x14ac:dyDescent="0.3">
      <c r="A8666" s="62">
        <v>2012</v>
      </c>
      <c r="B8666" s="62" t="s">
        <v>63</v>
      </c>
      <c r="C8666" s="62" t="str">
        <f>VLOOKUP(B8666,lookup!A:C,3,FALSE)</f>
        <v>Non Metropolitan Fire Authorities</v>
      </c>
      <c r="D8666" s="62" t="str">
        <f>VLOOKUP(B8666,lookup!A:D,4,FALSE)</f>
        <v>E31000020</v>
      </c>
      <c r="E8666" s="32" t="s">
        <v>1087</v>
      </c>
      <c r="F8666" s="62" t="s">
        <v>149</v>
      </c>
      <c r="G8666" s="63">
        <v>0</v>
      </c>
      <c r="H8666" s="145"/>
      <c r="I8666" s="144">
        <v>0</v>
      </c>
      <c r="J8666" s="146">
        <f t="shared" si="112"/>
        <v>0</v>
      </c>
    </row>
    <row r="8667" spans="1:10" x14ac:dyDescent="0.3">
      <c r="A8667" s="62">
        <v>2012</v>
      </c>
      <c r="B8667" s="62" t="s">
        <v>63</v>
      </c>
      <c r="C8667" s="62" t="str">
        <f>VLOOKUP(B8667,lookup!A:C,3,FALSE)</f>
        <v>Non Metropolitan Fire Authorities</v>
      </c>
      <c r="D8667" s="62" t="str">
        <f>VLOOKUP(B8667,lookup!A:D,4,FALSE)</f>
        <v>E31000020</v>
      </c>
      <c r="E8667" s="62" t="s">
        <v>176</v>
      </c>
      <c r="F8667" s="62" t="s">
        <v>149</v>
      </c>
      <c r="G8667" s="63">
        <v>0</v>
      </c>
      <c r="H8667" s="145"/>
      <c r="I8667" s="144">
        <v>0</v>
      </c>
      <c r="J8667" s="146">
        <f t="shared" si="112"/>
        <v>0</v>
      </c>
    </row>
    <row r="8668" spans="1:10" x14ac:dyDescent="0.3">
      <c r="A8668" s="62">
        <v>2012</v>
      </c>
      <c r="B8668" s="62" t="s">
        <v>63</v>
      </c>
      <c r="C8668" s="62" t="str">
        <f>VLOOKUP(B8668,lookup!A:C,3,FALSE)</f>
        <v>Non Metropolitan Fire Authorities</v>
      </c>
      <c r="D8668" s="62" t="str">
        <f>VLOOKUP(B8668,lookup!A:D,4,FALSE)</f>
        <v>E31000020</v>
      </c>
      <c r="E8668" s="62" t="s">
        <v>175</v>
      </c>
      <c r="F8668" s="62" t="s">
        <v>150</v>
      </c>
      <c r="G8668" s="63">
        <v>252</v>
      </c>
      <c r="H8668" s="145"/>
      <c r="I8668" s="144">
        <v>252</v>
      </c>
      <c r="J8668" s="146">
        <f t="shared" si="112"/>
        <v>0</v>
      </c>
    </row>
    <row r="8669" spans="1:10" x14ac:dyDescent="0.3">
      <c r="A8669" s="62">
        <v>2012</v>
      </c>
      <c r="B8669" s="62" t="s">
        <v>63</v>
      </c>
      <c r="C8669" s="62" t="str">
        <f>VLOOKUP(B8669,lookup!A:C,3,FALSE)</f>
        <v>Non Metropolitan Fire Authorities</v>
      </c>
      <c r="D8669" s="62" t="str">
        <f>VLOOKUP(B8669,lookup!A:D,4,FALSE)</f>
        <v>E31000020</v>
      </c>
      <c r="E8669" s="62" t="s">
        <v>177</v>
      </c>
      <c r="F8669" s="62" t="s">
        <v>150</v>
      </c>
      <c r="G8669" s="63">
        <v>1</v>
      </c>
      <c r="H8669" s="145"/>
      <c r="I8669" s="144">
        <v>1</v>
      </c>
      <c r="J8669" s="146">
        <f t="shared" si="112"/>
        <v>0</v>
      </c>
    </row>
    <row r="8670" spans="1:10" x14ac:dyDescent="0.3">
      <c r="A8670" s="62">
        <v>2012</v>
      </c>
      <c r="B8670" s="62" t="s">
        <v>63</v>
      </c>
      <c r="C8670" s="62" t="str">
        <f>VLOOKUP(B8670,lookup!A:C,3,FALSE)</f>
        <v>Non Metropolitan Fire Authorities</v>
      </c>
      <c r="D8670" s="62" t="str">
        <f>VLOOKUP(B8670,lookup!A:D,4,FALSE)</f>
        <v>E31000020</v>
      </c>
      <c r="E8670" s="62" t="s">
        <v>178</v>
      </c>
      <c r="F8670" s="62" t="s">
        <v>150</v>
      </c>
      <c r="G8670" s="63">
        <v>0</v>
      </c>
      <c r="H8670" s="145"/>
      <c r="I8670" s="144">
        <v>0</v>
      </c>
      <c r="J8670" s="146">
        <f t="shared" si="112"/>
        <v>0</v>
      </c>
    </row>
    <row r="8671" spans="1:10" x14ac:dyDescent="0.3">
      <c r="A8671" s="62">
        <v>2012</v>
      </c>
      <c r="B8671" s="62" t="s">
        <v>63</v>
      </c>
      <c r="C8671" s="62" t="str">
        <f>VLOOKUP(B8671,lookup!A:C,3,FALSE)</f>
        <v>Non Metropolitan Fire Authorities</v>
      </c>
      <c r="D8671" s="62" t="str">
        <f>VLOOKUP(B8671,lookup!A:D,4,FALSE)</f>
        <v>E31000020</v>
      </c>
      <c r="E8671" s="62" t="s">
        <v>179</v>
      </c>
      <c r="F8671" s="62" t="s">
        <v>150</v>
      </c>
      <c r="G8671" s="63">
        <v>1</v>
      </c>
      <c r="H8671" s="145"/>
      <c r="I8671" s="144">
        <v>1</v>
      </c>
      <c r="J8671" s="146">
        <f t="shared" si="112"/>
        <v>0</v>
      </c>
    </row>
    <row r="8672" spans="1:10" x14ac:dyDescent="0.3">
      <c r="A8672" s="62">
        <v>2012</v>
      </c>
      <c r="B8672" s="62" t="s">
        <v>63</v>
      </c>
      <c r="C8672" s="62" t="str">
        <f>VLOOKUP(B8672,lookup!A:C,3,FALSE)</f>
        <v>Non Metropolitan Fire Authorities</v>
      </c>
      <c r="D8672" s="62" t="str">
        <f>VLOOKUP(B8672,lookup!A:D,4,FALSE)</f>
        <v>E31000020</v>
      </c>
      <c r="E8672" s="32" t="s">
        <v>1087</v>
      </c>
      <c r="F8672" s="62" t="s">
        <v>150</v>
      </c>
      <c r="G8672" s="63">
        <v>0</v>
      </c>
      <c r="H8672" s="145"/>
      <c r="I8672" s="144">
        <v>0</v>
      </c>
      <c r="J8672" s="146">
        <f t="shared" si="112"/>
        <v>0</v>
      </c>
    </row>
    <row r="8673" spans="1:10" x14ac:dyDescent="0.3">
      <c r="A8673" s="62">
        <v>2012</v>
      </c>
      <c r="B8673" s="62" t="s">
        <v>63</v>
      </c>
      <c r="C8673" s="62" t="str">
        <f>VLOOKUP(B8673,lookup!A:C,3,FALSE)</f>
        <v>Non Metropolitan Fire Authorities</v>
      </c>
      <c r="D8673" s="62" t="str">
        <f>VLOOKUP(B8673,lookup!A:D,4,FALSE)</f>
        <v>E31000020</v>
      </c>
      <c r="E8673" s="62" t="s">
        <v>176</v>
      </c>
      <c r="F8673" s="62" t="s">
        <v>150</v>
      </c>
      <c r="G8673" s="63">
        <v>0</v>
      </c>
      <c r="H8673" s="145"/>
      <c r="I8673" s="144">
        <v>0</v>
      </c>
      <c r="J8673" s="146">
        <f t="shared" si="112"/>
        <v>0</v>
      </c>
    </row>
    <row r="8674" spans="1:10" x14ac:dyDescent="0.3">
      <c r="A8674" s="62">
        <v>2012</v>
      </c>
      <c r="B8674" s="62" t="s">
        <v>181</v>
      </c>
      <c r="C8674" s="62" t="str">
        <f>VLOOKUP(B8674,lookup!A:C,3,FALSE)</f>
        <v>Non Metropolitan Fire Authorities</v>
      </c>
      <c r="D8674" s="62" t="str">
        <f>VLOOKUP(B8674,lookup!A:D,4,FALSE)</f>
        <v>E31000021</v>
      </c>
      <c r="E8674" s="62" t="s">
        <v>175</v>
      </c>
      <c r="F8674" s="62" t="s">
        <v>157</v>
      </c>
      <c r="G8674" s="63">
        <v>79</v>
      </c>
      <c r="H8674" s="145"/>
      <c r="I8674" s="144">
        <v>79</v>
      </c>
      <c r="J8674" s="146">
        <f t="shared" si="112"/>
        <v>0</v>
      </c>
    </row>
    <row r="8675" spans="1:10" x14ac:dyDescent="0.3">
      <c r="A8675" s="62">
        <v>2012</v>
      </c>
      <c r="B8675" s="62" t="s">
        <v>181</v>
      </c>
      <c r="C8675" s="62" t="str">
        <f>VLOOKUP(B8675,lookup!A:C,3,FALSE)</f>
        <v>Non Metropolitan Fire Authorities</v>
      </c>
      <c r="D8675" s="62" t="str">
        <f>VLOOKUP(B8675,lookup!A:D,4,FALSE)</f>
        <v>E31000021</v>
      </c>
      <c r="E8675" s="62" t="s">
        <v>177</v>
      </c>
      <c r="F8675" s="62" t="s">
        <v>157</v>
      </c>
      <c r="G8675" s="63">
        <v>0</v>
      </c>
      <c r="H8675" s="145"/>
      <c r="I8675" s="144">
        <v>0</v>
      </c>
      <c r="J8675" s="146">
        <f t="shared" si="112"/>
        <v>0</v>
      </c>
    </row>
    <row r="8676" spans="1:10" x14ac:dyDescent="0.3">
      <c r="A8676" s="62">
        <v>2012</v>
      </c>
      <c r="B8676" s="62" t="s">
        <v>181</v>
      </c>
      <c r="C8676" s="62" t="str">
        <f>VLOOKUP(B8676,lookup!A:C,3,FALSE)</f>
        <v>Non Metropolitan Fire Authorities</v>
      </c>
      <c r="D8676" s="62" t="str">
        <f>VLOOKUP(B8676,lookup!A:D,4,FALSE)</f>
        <v>E31000021</v>
      </c>
      <c r="E8676" s="62" t="s">
        <v>178</v>
      </c>
      <c r="F8676" s="62" t="s">
        <v>157</v>
      </c>
      <c r="G8676" s="63">
        <v>0</v>
      </c>
      <c r="H8676" s="145"/>
      <c r="I8676" s="144">
        <v>0</v>
      </c>
      <c r="J8676" s="146">
        <f t="shared" si="112"/>
        <v>0</v>
      </c>
    </row>
    <row r="8677" spans="1:10" x14ac:dyDescent="0.3">
      <c r="A8677" s="62">
        <v>2012</v>
      </c>
      <c r="B8677" s="62" t="s">
        <v>181</v>
      </c>
      <c r="C8677" s="62" t="str">
        <f>VLOOKUP(B8677,lookup!A:C,3,FALSE)</f>
        <v>Non Metropolitan Fire Authorities</v>
      </c>
      <c r="D8677" s="62" t="str">
        <f>VLOOKUP(B8677,lookup!A:D,4,FALSE)</f>
        <v>E31000021</v>
      </c>
      <c r="E8677" s="62" t="s">
        <v>179</v>
      </c>
      <c r="F8677" s="62" t="s">
        <v>157</v>
      </c>
      <c r="G8677" s="63">
        <v>0</v>
      </c>
      <c r="H8677" s="145"/>
      <c r="I8677" s="144">
        <v>0</v>
      </c>
      <c r="J8677" s="146">
        <f t="shared" si="112"/>
        <v>0</v>
      </c>
    </row>
    <row r="8678" spans="1:10" x14ac:dyDescent="0.3">
      <c r="A8678" s="62">
        <v>2012</v>
      </c>
      <c r="B8678" s="62" t="s">
        <v>181</v>
      </c>
      <c r="C8678" s="62" t="str">
        <f>VLOOKUP(B8678,lookup!A:C,3,FALSE)</f>
        <v>Non Metropolitan Fire Authorities</v>
      </c>
      <c r="D8678" s="62" t="str">
        <f>VLOOKUP(B8678,lookup!A:D,4,FALSE)</f>
        <v>E31000021</v>
      </c>
      <c r="E8678" s="32" t="s">
        <v>1087</v>
      </c>
      <c r="F8678" s="62" t="s">
        <v>157</v>
      </c>
      <c r="G8678" s="63">
        <v>0</v>
      </c>
      <c r="H8678" s="145"/>
      <c r="I8678" s="144">
        <v>0</v>
      </c>
      <c r="J8678" s="146">
        <f t="shared" si="112"/>
        <v>0</v>
      </c>
    </row>
    <row r="8679" spans="1:10" x14ac:dyDescent="0.3">
      <c r="A8679" s="62">
        <v>2012</v>
      </c>
      <c r="B8679" s="62" t="s">
        <v>181</v>
      </c>
      <c r="C8679" s="62" t="str">
        <f>VLOOKUP(B8679,lookup!A:C,3,FALSE)</f>
        <v>Non Metropolitan Fire Authorities</v>
      </c>
      <c r="D8679" s="62" t="str">
        <f>VLOOKUP(B8679,lookup!A:D,4,FALSE)</f>
        <v>E31000021</v>
      </c>
      <c r="E8679" s="62" t="s">
        <v>176</v>
      </c>
      <c r="F8679" s="62" t="s">
        <v>157</v>
      </c>
      <c r="G8679" s="63">
        <v>0</v>
      </c>
      <c r="H8679" s="145"/>
      <c r="I8679" s="144">
        <v>0</v>
      </c>
      <c r="J8679" s="146">
        <f t="shared" si="112"/>
        <v>0</v>
      </c>
    </row>
    <row r="8680" spans="1:10" x14ac:dyDescent="0.3">
      <c r="A8680" s="62">
        <v>2012</v>
      </c>
      <c r="B8680" s="62" t="s">
        <v>181</v>
      </c>
      <c r="C8680" s="62" t="str">
        <f>VLOOKUP(B8680,lookup!A:C,3,FALSE)</f>
        <v>Non Metropolitan Fire Authorities</v>
      </c>
      <c r="D8680" s="62" t="str">
        <f>VLOOKUP(B8680,lookup!A:D,4,FALSE)</f>
        <v>E31000021</v>
      </c>
      <c r="E8680" s="62" t="s">
        <v>175</v>
      </c>
      <c r="F8680" s="62" t="s">
        <v>158</v>
      </c>
      <c r="G8680" s="63">
        <v>111</v>
      </c>
      <c r="H8680" s="145"/>
      <c r="I8680" s="144">
        <v>111</v>
      </c>
      <c r="J8680" s="146">
        <f t="shared" si="112"/>
        <v>0</v>
      </c>
    </row>
    <row r="8681" spans="1:10" x14ac:dyDescent="0.3">
      <c r="A8681" s="62">
        <v>2012</v>
      </c>
      <c r="B8681" s="62" t="s">
        <v>181</v>
      </c>
      <c r="C8681" s="62" t="str">
        <f>VLOOKUP(B8681,lookup!A:C,3,FALSE)</f>
        <v>Non Metropolitan Fire Authorities</v>
      </c>
      <c r="D8681" s="62" t="str">
        <f>VLOOKUP(B8681,lookup!A:D,4,FALSE)</f>
        <v>E31000021</v>
      </c>
      <c r="E8681" s="62" t="s">
        <v>177</v>
      </c>
      <c r="F8681" s="62" t="s">
        <v>158</v>
      </c>
      <c r="G8681" s="63">
        <v>0</v>
      </c>
      <c r="H8681" s="145"/>
      <c r="I8681" s="144">
        <v>0</v>
      </c>
      <c r="J8681" s="146">
        <f t="shared" si="112"/>
        <v>0</v>
      </c>
    </row>
    <row r="8682" spans="1:10" x14ac:dyDescent="0.3">
      <c r="A8682" s="62">
        <v>2012</v>
      </c>
      <c r="B8682" s="62" t="s">
        <v>181</v>
      </c>
      <c r="C8682" s="62" t="str">
        <f>VLOOKUP(B8682,lookup!A:C,3,FALSE)</f>
        <v>Non Metropolitan Fire Authorities</v>
      </c>
      <c r="D8682" s="62" t="str">
        <f>VLOOKUP(B8682,lookup!A:D,4,FALSE)</f>
        <v>E31000021</v>
      </c>
      <c r="E8682" s="62" t="s">
        <v>178</v>
      </c>
      <c r="F8682" s="62" t="s">
        <v>158</v>
      </c>
      <c r="G8682" s="63">
        <v>0</v>
      </c>
      <c r="H8682" s="145"/>
      <c r="I8682" s="144">
        <v>0</v>
      </c>
      <c r="J8682" s="146">
        <f t="shared" si="112"/>
        <v>0</v>
      </c>
    </row>
    <row r="8683" spans="1:10" x14ac:dyDescent="0.3">
      <c r="A8683" s="62">
        <v>2012</v>
      </c>
      <c r="B8683" s="62" t="s">
        <v>181</v>
      </c>
      <c r="C8683" s="62" t="str">
        <f>VLOOKUP(B8683,lookup!A:C,3,FALSE)</f>
        <v>Non Metropolitan Fire Authorities</v>
      </c>
      <c r="D8683" s="62" t="str">
        <f>VLOOKUP(B8683,lookup!A:D,4,FALSE)</f>
        <v>E31000021</v>
      </c>
      <c r="E8683" s="62" t="s">
        <v>179</v>
      </c>
      <c r="F8683" s="62" t="s">
        <v>158</v>
      </c>
      <c r="G8683" s="63">
        <v>0</v>
      </c>
      <c r="H8683" s="145"/>
      <c r="I8683" s="144">
        <v>0</v>
      </c>
      <c r="J8683" s="146">
        <f t="shared" si="112"/>
        <v>0</v>
      </c>
    </row>
    <row r="8684" spans="1:10" x14ac:dyDescent="0.3">
      <c r="A8684" s="62">
        <v>2012</v>
      </c>
      <c r="B8684" s="62" t="s">
        <v>181</v>
      </c>
      <c r="C8684" s="62" t="str">
        <f>VLOOKUP(B8684,lookup!A:C,3,FALSE)</f>
        <v>Non Metropolitan Fire Authorities</v>
      </c>
      <c r="D8684" s="62" t="str">
        <f>VLOOKUP(B8684,lookup!A:D,4,FALSE)</f>
        <v>E31000021</v>
      </c>
      <c r="E8684" s="32" t="s">
        <v>1087</v>
      </c>
      <c r="F8684" s="62" t="s">
        <v>158</v>
      </c>
      <c r="G8684" s="63">
        <v>0</v>
      </c>
      <c r="H8684" s="145"/>
      <c r="I8684" s="144">
        <v>0</v>
      </c>
      <c r="J8684" s="146">
        <f t="shared" si="112"/>
        <v>0</v>
      </c>
    </row>
    <row r="8685" spans="1:10" x14ac:dyDescent="0.3">
      <c r="A8685" s="62">
        <v>2012</v>
      </c>
      <c r="B8685" s="62" t="s">
        <v>181</v>
      </c>
      <c r="C8685" s="62" t="str">
        <f>VLOOKUP(B8685,lookup!A:C,3,FALSE)</f>
        <v>Non Metropolitan Fire Authorities</v>
      </c>
      <c r="D8685" s="62" t="str">
        <f>VLOOKUP(B8685,lookup!A:D,4,FALSE)</f>
        <v>E31000021</v>
      </c>
      <c r="E8685" s="62" t="s">
        <v>176</v>
      </c>
      <c r="F8685" s="62" t="s">
        <v>158</v>
      </c>
      <c r="G8685" s="63">
        <v>0</v>
      </c>
      <c r="H8685" s="145"/>
      <c r="I8685" s="144">
        <v>0</v>
      </c>
      <c r="J8685" s="146">
        <f t="shared" si="112"/>
        <v>0</v>
      </c>
    </row>
    <row r="8686" spans="1:10" x14ac:dyDescent="0.3">
      <c r="A8686" s="62">
        <v>2012</v>
      </c>
      <c r="B8686" s="62" t="s">
        <v>181</v>
      </c>
      <c r="C8686" s="62" t="str">
        <f>VLOOKUP(B8686,lookup!A:C,3,FALSE)</f>
        <v>Non Metropolitan Fire Authorities</v>
      </c>
      <c r="D8686" s="62" t="str">
        <f>VLOOKUP(B8686,lookup!A:D,4,FALSE)</f>
        <v>E31000021</v>
      </c>
      <c r="E8686" s="62" t="s">
        <v>175</v>
      </c>
      <c r="F8686" s="62" t="s">
        <v>149</v>
      </c>
      <c r="G8686" s="63">
        <v>0</v>
      </c>
      <c r="H8686" s="145"/>
      <c r="I8686" s="144">
        <v>0</v>
      </c>
      <c r="J8686" s="146">
        <f t="shared" si="112"/>
        <v>0</v>
      </c>
    </row>
    <row r="8687" spans="1:10" x14ac:dyDescent="0.3">
      <c r="A8687" s="62">
        <v>2012</v>
      </c>
      <c r="B8687" s="62" t="s">
        <v>181</v>
      </c>
      <c r="C8687" s="62" t="str">
        <f>VLOOKUP(B8687,lookup!A:C,3,FALSE)</f>
        <v>Non Metropolitan Fire Authorities</v>
      </c>
      <c r="D8687" s="62" t="str">
        <f>VLOOKUP(B8687,lookup!A:D,4,FALSE)</f>
        <v>E31000021</v>
      </c>
      <c r="E8687" s="62" t="s">
        <v>177</v>
      </c>
      <c r="F8687" s="62" t="s">
        <v>149</v>
      </c>
      <c r="G8687" s="63">
        <v>0</v>
      </c>
      <c r="H8687" s="145"/>
      <c r="I8687" s="144">
        <v>0</v>
      </c>
      <c r="J8687" s="146">
        <f t="shared" si="112"/>
        <v>0</v>
      </c>
    </row>
    <row r="8688" spans="1:10" x14ac:dyDescent="0.3">
      <c r="A8688" s="62">
        <v>2012</v>
      </c>
      <c r="B8688" s="62" t="s">
        <v>181</v>
      </c>
      <c r="C8688" s="62" t="str">
        <f>VLOOKUP(B8688,lookup!A:C,3,FALSE)</f>
        <v>Non Metropolitan Fire Authorities</v>
      </c>
      <c r="D8688" s="62" t="str">
        <f>VLOOKUP(B8688,lookup!A:D,4,FALSE)</f>
        <v>E31000021</v>
      </c>
      <c r="E8688" s="62" t="s">
        <v>178</v>
      </c>
      <c r="F8688" s="62" t="s">
        <v>149</v>
      </c>
      <c r="G8688" s="63">
        <v>0</v>
      </c>
      <c r="H8688" s="145"/>
      <c r="I8688" s="144">
        <v>0</v>
      </c>
      <c r="J8688" s="146">
        <f t="shared" si="112"/>
        <v>0</v>
      </c>
    </row>
    <row r="8689" spans="1:10" x14ac:dyDescent="0.3">
      <c r="A8689" s="62">
        <v>2012</v>
      </c>
      <c r="B8689" s="62" t="s">
        <v>181</v>
      </c>
      <c r="C8689" s="62" t="str">
        <f>VLOOKUP(B8689,lookup!A:C,3,FALSE)</f>
        <v>Non Metropolitan Fire Authorities</v>
      </c>
      <c r="D8689" s="62" t="str">
        <f>VLOOKUP(B8689,lookup!A:D,4,FALSE)</f>
        <v>E31000021</v>
      </c>
      <c r="E8689" s="62" t="s">
        <v>179</v>
      </c>
      <c r="F8689" s="62" t="s">
        <v>149</v>
      </c>
      <c r="G8689" s="63">
        <v>0</v>
      </c>
      <c r="H8689" s="145"/>
      <c r="I8689" s="144">
        <v>0</v>
      </c>
      <c r="J8689" s="146">
        <f t="shared" si="112"/>
        <v>0</v>
      </c>
    </row>
    <row r="8690" spans="1:10" x14ac:dyDescent="0.3">
      <c r="A8690" s="62">
        <v>2012</v>
      </c>
      <c r="B8690" s="62" t="s">
        <v>181</v>
      </c>
      <c r="C8690" s="62" t="str">
        <f>VLOOKUP(B8690,lookup!A:C,3,FALSE)</f>
        <v>Non Metropolitan Fire Authorities</v>
      </c>
      <c r="D8690" s="62" t="str">
        <f>VLOOKUP(B8690,lookup!A:D,4,FALSE)</f>
        <v>E31000021</v>
      </c>
      <c r="E8690" s="32" t="s">
        <v>1087</v>
      </c>
      <c r="F8690" s="62" t="s">
        <v>149</v>
      </c>
      <c r="G8690" s="63">
        <v>0</v>
      </c>
      <c r="H8690" s="145"/>
      <c r="I8690" s="144">
        <v>0</v>
      </c>
      <c r="J8690" s="146">
        <f t="shared" si="112"/>
        <v>0</v>
      </c>
    </row>
    <row r="8691" spans="1:10" x14ac:dyDescent="0.3">
      <c r="A8691" s="62">
        <v>2012</v>
      </c>
      <c r="B8691" s="62" t="s">
        <v>181</v>
      </c>
      <c r="C8691" s="62" t="str">
        <f>VLOOKUP(B8691,lookup!A:C,3,FALSE)</f>
        <v>Non Metropolitan Fire Authorities</v>
      </c>
      <c r="D8691" s="62" t="str">
        <f>VLOOKUP(B8691,lookup!A:D,4,FALSE)</f>
        <v>E31000021</v>
      </c>
      <c r="E8691" s="62" t="s">
        <v>176</v>
      </c>
      <c r="F8691" s="62" t="s">
        <v>149</v>
      </c>
      <c r="G8691" s="63">
        <v>1</v>
      </c>
      <c r="H8691" s="145"/>
      <c r="I8691" s="144">
        <v>1</v>
      </c>
      <c r="J8691" s="146">
        <f t="shared" si="112"/>
        <v>0</v>
      </c>
    </row>
    <row r="8692" spans="1:10" x14ac:dyDescent="0.3">
      <c r="A8692" s="62">
        <v>2012</v>
      </c>
      <c r="B8692" s="62" t="s">
        <v>181</v>
      </c>
      <c r="C8692" s="62" t="str">
        <f>VLOOKUP(B8692,lookup!A:C,3,FALSE)</f>
        <v>Non Metropolitan Fire Authorities</v>
      </c>
      <c r="D8692" s="62" t="str">
        <f>VLOOKUP(B8692,lookup!A:D,4,FALSE)</f>
        <v>E31000021</v>
      </c>
      <c r="E8692" s="62" t="s">
        <v>175</v>
      </c>
      <c r="F8692" s="62" t="s">
        <v>150</v>
      </c>
      <c r="G8692" s="63">
        <v>21</v>
      </c>
      <c r="H8692" s="145"/>
      <c r="I8692" s="144">
        <v>21</v>
      </c>
      <c r="J8692" s="146">
        <f t="shared" si="112"/>
        <v>0</v>
      </c>
    </row>
    <row r="8693" spans="1:10" x14ac:dyDescent="0.3">
      <c r="A8693" s="62">
        <v>2012</v>
      </c>
      <c r="B8693" s="62" t="s">
        <v>181</v>
      </c>
      <c r="C8693" s="62" t="str">
        <f>VLOOKUP(B8693,lookup!A:C,3,FALSE)</f>
        <v>Non Metropolitan Fire Authorities</v>
      </c>
      <c r="D8693" s="62" t="str">
        <f>VLOOKUP(B8693,lookup!A:D,4,FALSE)</f>
        <v>E31000021</v>
      </c>
      <c r="E8693" s="62" t="s">
        <v>177</v>
      </c>
      <c r="F8693" s="62" t="s">
        <v>150</v>
      </c>
      <c r="G8693" s="63">
        <v>0</v>
      </c>
      <c r="H8693" s="145"/>
      <c r="I8693" s="144">
        <v>0</v>
      </c>
      <c r="J8693" s="146">
        <f t="shared" si="112"/>
        <v>0</v>
      </c>
    </row>
    <row r="8694" spans="1:10" x14ac:dyDescent="0.3">
      <c r="A8694" s="62">
        <v>2012</v>
      </c>
      <c r="B8694" s="62" t="s">
        <v>181</v>
      </c>
      <c r="C8694" s="62" t="str">
        <f>VLOOKUP(B8694,lookup!A:C,3,FALSE)</f>
        <v>Non Metropolitan Fire Authorities</v>
      </c>
      <c r="D8694" s="62" t="str">
        <f>VLOOKUP(B8694,lookup!A:D,4,FALSE)</f>
        <v>E31000021</v>
      </c>
      <c r="E8694" s="62" t="s">
        <v>178</v>
      </c>
      <c r="F8694" s="62" t="s">
        <v>150</v>
      </c>
      <c r="G8694" s="63">
        <v>0</v>
      </c>
      <c r="H8694" s="145"/>
      <c r="I8694" s="144">
        <v>0</v>
      </c>
      <c r="J8694" s="146">
        <f t="shared" si="112"/>
        <v>0</v>
      </c>
    </row>
    <row r="8695" spans="1:10" x14ac:dyDescent="0.3">
      <c r="A8695" s="62">
        <v>2012</v>
      </c>
      <c r="B8695" s="62" t="s">
        <v>181</v>
      </c>
      <c r="C8695" s="62" t="str">
        <f>VLOOKUP(B8695,lookup!A:C,3,FALSE)</f>
        <v>Non Metropolitan Fire Authorities</v>
      </c>
      <c r="D8695" s="62" t="str">
        <f>VLOOKUP(B8695,lookup!A:D,4,FALSE)</f>
        <v>E31000021</v>
      </c>
      <c r="E8695" s="62" t="s">
        <v>179</v>
      </c>
      <c r="F8695" s="62" t="s">
        <v>150</v>
      </c>
      <c r="G8695" s="63">
        <v>0</v>
      </c>
      <c r="H8695" s="145"/>
      <c r="I8695" s="144">
        <v>0</v>
      </c>
      <c r="J8695" s="146">
        <f t="shared" si="112"/>
        <v>0</v>
      </c>
    </row>
    <row r="8696" spans="1:10" x14ac:dyDescent="0.3">
      <c r="A8696" s="62">
        <v>2012</v>
      </c>
      <c r="B8696" s="62" t="s">
        <v>181</v>
      </c>
      <c r="C8696" s="62" t="str">
        <f>VLOOKUP(B8696,lookup!A:C,3,FALSE)</f>
        <v>Non Metropolitan Fire Authorities</v>
      </c>
      <c r="D8696" s="62" t="str">
        <f>VLOOKUP(B8696,lookup!A:D,4,FALSE)</f>
        <v>E31000021</v>
      </c>
      <c r="E8696" s="32" t="s">
        <v>1087</v>
      </c>
      <c r="F8696" s="62" t="s">
        <v>150</v>
      </c>
      <c r="G8696" s="63">
        <v>0</v>
      </c>
      <c r="H8696" s="145"/>
      <c r="I8696" s="144">
        <v>0</v>
      </c>
      <c r="J8696" s="146">
        <f t="shared" si="112"/>
        <v>0</v>
      </c>
    </row>
    <row r="8697" spans="1:10" x14ac:dyDescent="0.3">
      <c r="A8697" s="62">
        <v>2012</v>
      </c>
      <c r="B8697" s="62" t="s">
        <v>181</v>
      </c>
      <c r="C8697" s="62" t="str">
        <f>VLOOKUP(B8697,lookup!A:C,3,FALSE)</f>
        <v>Non Metropolitan Fire Authorities</v>
      </c>
      <c r="D8697" s="62" t="str">
        <f>VLOOKUP(B8697,lookup!A:D,4,FALSE)</f>
        <v>E31000021</v>
      </c>
      <c r="E8697" s="62" t="s">
        <v>176</v>
      </c>
      <c r="F8697" s="62" t="s">
        <v>150</v>
      </c>
      <c r="G8697" s="63">
        <v>0</v>
      </c>
      <c r="H8697" s="145"/>
      <c r="I8697" s="144">
        <v>0</v>
      </c>
      <c r="J8697" s="146">
        <f t="shared" si="112"/>
        <v>0</v>
      </c>
    </row>
    <row r="8698" spans="1:10" x14ac:dyDescent="0.3">
      <c r="A8698" s="62">
        <v>2012</v>
      </c>
      <c r="B8698" s="62" t="s">
        <v>69</v>
      </c>
      <c r="C8698" s="62" t="str">
        <f>VLOOKUP(B8698,lookup!A:C,3,FALSE)</f>
        <v>Non Metropolitan Fire Authorities</v>
      </c>
      <c r="D8698" s="62" t="str">
        <f>VLOOKUP(B8698,lookup!A:D,4,FALSE)</f>
        <v>E31000039</v>
      </c>
      <c r="E8698" s="62" t="s">
        <v>175</v>
      </c>
      <c r="F8698" s="62" t="s">
        <v>157</v>
      </c>
      <c r="G8698" s="63">
        <v>0</v>
      </c>
      <c r="H8698" s="145"/>
      <c r="I8698" s="144">
        <v>0</v>
      </c>
      <c r="J8698" s="146">
        <f t="shared" si="112"/>
        <v>0</v>
      </c>
    </row>
    <row r="8699" spans="1:10" x14ac:dyDescent="0.3">
      <c r="A8699" s="62">
        <v>2012</v>
      </c>
      <c r="B8699" s="62" t="s">
        <v>69</v>
      </c>
      <c r="C8699" s="62" t="str">
        <f>VLOOKUP(B8699,lookup!A:C,3,FALSE)</f>
        <v>Non Metropolitan Fire Authorities</v>
      </c>
      <c r="D8699" s="62" t="str">
        <f>VLOOKUP(B8699,lookup!A:D,4,FALSE)</f>
        <v>E31000039</v>
      </c>
      <c r="E8699" s="62" t="s">
        <v>177</v>
      </c>
      <c r="F8699" s="62" t="s">
        <v>157</v>
      </c>
      <c r="G8699" s="63">
        <v>0</v>
      </c>
      <c r="H8699" s="145"/>
      <c r="I8699" s="144">
        <v>0</v>
      </c>
      <c r="J8699" s="146">
        <f t="shared" si="112"/>
        <v>0</v>
      </c>
    </row>
    <row r="8700" spans="1:10" x14ac:dyDescent="0.3">
      <c r="A8700" s="62">
        <v>2012</v>
      </c>
      <c r="B8700" s="62" t="s">
        <v>69</v>
      </c>
      <c r="C8700" s="62" t="str">
        <f>VLOOKUP(B8700,lookup!A:C,3,FALSE)</f>
        <v>Non Metropolitan Fire Authorities</v>
      </c>
      <c r="D8700" s="62" t="str">
        <f>VLOOKUP(B8700,lookup!A:D,4,FALSE)</f>
        <v>E31000039</v>
      </c>
      <c r="E8700" s="62" t="s">
        <v>178</v>
      </c>
      <c r="F8700" s="62" t="s">
        <v>157</v>
      </c>
      <c r="G8700" s="63">
        <v>0</v>
      </c>
      <c r="H8700" s="145"/>
      <c r="I8700" s="144">
        <v>0</v>
      </c>
      <c r="J8700" s="146">
        <f t="shared" si="112"/>
        <v>0</v>
      </c>
    </row>
    <row r="8701" spans="1:10" x14ac:dyDescent="0.3">
      <c r="A8701" s="62">
        <v>2012</v>
      </c>
      <c r="B8701" s="62" t="s">
        <v>69</v>
      </c>
      <c r="C8701" s="62" t="str">
        <f>VLOOKUP(B8701,lookup!A:C,3,FALSE)</f>
        <v>Non Metropolitan Fire Authorities</v>
      </c>
      <c r="D8701" s="62" t="str">
        <f>VLOOKUP(B8701,lookup!A:D,4,FALSE)</f>
        <v>E31000039</v>
      </c>
      <c r="E8701" s="62" t="s">
        <v>179</v>
      </c>
      <c r="F8701" s="62" t="s">
        <v>157</v>
      </c>
      <c r="G8701" s="63">
        <v>0</v>
      </c>
      <c r="H8701" s="145"/>
      <c r="I8701" s="144">
        <v>0</v>
      </c>
      <c r="J8701" s="146">
        <f t="shared" si="112"/>
        <v>0</v>
      </c>
    </row>
    <row r="8702" spans="1:10" x14ac:dyDescent="0.3">
      <c r="A8702" s="62">
        <v>2012</v>
      </c>
      <c r="B8702" s="62" t="s">
        <v>69</v>
      </c>
      <c r="C8702" s="62" t="str">
        <f>VLOOKUP(B8702,lookup!A:C,3,FALSE)</f>
        <v>Non Metropolitan Fire Authorities</v>
      </c>
      <c r="D8702" s="62" t="str">
        <f>VLOOKUP(B8702,lookup!A:D,4,FALSE)</f>
        <v>E31000039</v>
      </c>
      <c r="E8702" s="32" t="s">
        <v>1087</v>
      </c>
      <c r="F8702" s="62" t="s">
        <v>157</v>
      </c>
      <c r="G8702" s="63">
        <v>0</v>
      </c>
      <c r="H8702" s="145"/>
      <c r="I8702" s="144">
        <v>0</v>
      </c>
      <c r="J8702" s="146">
        <f t="shared" si="112"/>
        <v>0</v>
      </c>
    </row>
    <row r="8703" spans="1:10" x14ac:dyDescent="0.3">
      <c r="A8703" s="62">
        <v>2012</v>
      </c>
      <c r="B8703" s="62" t="s">
        <v>69</v>
      </c>
      <c r="C8703" s="62" t="str">
        <f>VLOOKUP(B8703,lookup!A:C,3,FALSE)</f>
        <v>Non Metropolitan Fire Authorities</v>
      </c>
      <c r="D8703" s="62" t="str">
        <f>VLOOKUP(B8703,lookup!A:D,4,FALSE)</f>
        <v>E31000039</v>
      </c>
      <c r="E8703" s="62" t="s">
        <v>176</v>
      </c>
      <c r="F8703" s="62" t="s">
        <v>157</v>
      </c>
      <c r="G8703" s="63">
        <v>12</v>
      </c>
      <c r="H8703" s="145"/>
      <c r="I8703" s="144">
        <v>12</v>
      </c>
      <c r="J8703" s="146">
        <f t="shared" si="112"/>
        <v>0</v>
      </c>
    </row>
    <row r="8704" spans="1:10" x14ac:dyDescent="0.3">
      <c r="A8704" s="62">
        <v>2012</v>
      </c>
      <c r="B8704" s="62" t="s">
        <v>69</v>
      </c>
      <c r="C8704" s="62" t="str">
        <f>VLOOKUP(B8704,lookup!A:C,3,FALSE)</f>
        <v>Non Metropolitan Fire Authorities</v>
      </c>
      <c r="D8704" s="62" t="str">
        <f>VLOOKUP(B8704,lookup!A:D,4,FALSE)</f>
        <v>E31000039</v>
      </c>
      <c r="E8704" s="62" t="s">
        <v>175</v>
      </c>
      <c r="F8704" s="62" t="s">
        <v>158</v>
      </c>
      <c r="G8704" s="63">
        <v>0</v>
      </c>
      <c r="H8704" s="145"/>
      <c r="I8704" s="144">
        <v>0</v>
      </c>
      <c r="J8704" s="146">
        <f t="shared" si="112"/>
        <v>0</v>
      </c>
    </row>
    <row r="8705" spans="1:10" x14ac:dyDescent="0.3">
      <c r="A8705" s="62">
        <v>2012</v>
      </c>
      <c r="B8705" s="62" t="s">
        <v>69</v>
      </c>
      <c r="C8705" s="62" t="str">
        <f>VLOOKUP(B8705,lookup!A:C,3,FALSE)</f>
        <v>Non Metropolitan Fire Authorities</v>
      </c>
      <c r="D8705" s="62" t="str">
        <f>VLOOKUP(B8705,lookup!A:D,4,FALSE)</f>
        <v>E31000039</v>
      </c>
      <c r="E8705" s="62" t="s">
        <v>177</v>
      </c>
      <c r="F8705" s="62" t="s">
        <v>158</v>
      </c>
      <c r="G8705" s="63">
        <v>0</v>
      </c>
      <c r="H8705" s="145"/>
      <c r="I8705" s="144">
        <v>0</v>
      </c>
      <c r="J8705" s="146">
        <f t="shared" si="112"/>
        <v>0</v>
      </c>
    </row>
    <row r="8706" spans="1:10" x14ac:dyDescent="0.3">
      <c r="A8706" s="62">
        <v>2012</v>
      </c>
      <c r="B8706" s="62" t="s">
        <v>69</v>
      </c>
      <c r="C8706" s="62" t="str">
        <f>VLOOKUP(B8706,lookup!A:C,3,FALSE)</f>
        <v>Non Metropolitan Fire Authorities</v>
      </c>
      <c r="D8706" s="62" t="str">
        <f>VLOOKUP(B8706,lookup!A:D,4,FALSE)</f>
        <v>E31000039</v>
      </c>
      <c r="E8706" s="62" t="s">
        <v>178</v>
      </c>
      <c r="F8706" s="62" t="s">
        <v>158</v>
      </c>
      <c r="G8706" s="63">
        <v>0</v>
      </c>
      <c r="H8706" s="145"/>
      <c r="I8706" s="144">
        <v>0</v>
      </c>
      <c r="J8706" s="146">
        <f t="shared" si="112"/>
        <v>0</v>
      </c>
    </row>
    <row r="8707" spans="1:10" x14ac:dyDescent="0.3">
      <c r="A8707" s="62">
        <v>2012</v>
      </c>
      <c r="B8707" s="62" t="s">
        <v>69</v>
      </c>
      <c r="C8707" s="62" t="str">
        <f>VLOOKUP(B8707,lookup!A:C,3,FALSE)</f>
        <v>Non Metropolitan Fire Authorities</v>
      </c>
      <c r="D8707" s="62" t="str">
        <f>VLOOKUP(B8707,lookup!A:D,4,FALSE)</f>
        <v>E31000039</v>
      </c>
      <c r="E8707" s="62" t="s">
        <v>179</v>
      </c>
      <c r="F8707" s="62" t="s">
        <v>158</v>
      </c>
      <c r="G8707" s="63">
        <v>0</v>
      </c>
      <c r="H8707" s="145"/>
      <c r="I8707" s="144">
        <v>0</v>
      </c>
      <c r="J8707" s="146">
        <f t="shared" ref="J8707:J8770" si="113">G8707-I8707</f>
        <v>0</v>
      </c>
    </row>
    <row r="8708" spans="1:10" x14ac:dyDescent="0.3">
      <c r="A8708" s="62">
        <v>2012</v>
      </c>
      <c r="B8708" s="62" t="s">
        <v>69</v>
      </c>
      <c r="C8708" s="62" t="str">
        <f>VLOOKUP(B8708,lookup!A:C,3,FALSE)</f>
        <v>Non Metropolitan Fire Authorities</v>
      </c>
      <c r="D8708" s="62" t="str">
        <f>VLOOKUP(B8708,lookup!A:D,4,FALSE)</f>
        <v>E31000039</v>
      </c>
      <c r="E8708" s="32" t="s">
        <v>1087</v>
      </c>
      <c r="F8708" s="62" t="s">
        <v>158</v>
      </c>
      <c r="G8708" s="63">
        <v>0</v>
      </c>
      <c r="H8708" s="145"/>
      <c r="I8708" s="144">
        <v>0</v>
      </c>
      <c r="J8708" s="146">
        <f t="shared" si="113"/>
        <v>0</v>
      </c>
    </row>
    <row r="8709" spans="1:10" x14ac:dyDescent="0.3">
      <c r="A8709" s="62">
        <v>2012</v>
      </c>
      <c r="B8709" s="62" t="s">
        <v>69</v>
      </c>
      <c r="C8709" s="62" t="str">
        <f>VLOOKUP(B8709,lookup!A:C,3,FALSE)</f>
        <v>Non Metropolitan Fire Authorities</v>
      </c>
      <c r="D8709" s="62" t="str">
        <f>VLOOKUP(B8709,lookup!A:D,4,FALSE)</f>
        <v>E31000039</v>
      </c>
      <c r="E8709" s="62" t="s">
        <v>176</v>
      </c>
      <c r="F8709" s="62" t="s">
        <v>158</v>
      </c>
      <c r="G8709" s="63">
        <v>41</v>
      </c>
      <c r="H8709" s="145"/>
      <c r="I8709" s="144">
        <v>41</v>
      </c>
      <c r="J8709" s="146">
        <f t="shared" si="113"/>
        <v>0</v>
      </c>
    </row>
    <row r="8710" spans="1:10" x14ac:dyDescent="0.3">
      <c r="A8710" s="62">
        <v>2012</v>
      </c>
      <c r="B8710" s="62" t="s">
        <v>69</v>
      </c>
      <c r="C8710" s="62" t="str">
        <f>VLOOKUP(B8710,lookup!A:C,3,FALSE)</f>
        <v>Non Metropolitan Fire Authorities</v>
      </c>
      <c r="D8710" s="62" t="str">
        <f>VLOOKUP(B8710,lookup!A:D,4,FALSE)</f>
        <v>E31000039</v>
      </c>
      <c r="E8710" s="62" t="s">
        <v>175</v>
      </c>
      <c r="F8710" s="62" t="s">
        <v>149</v>
      </c>
      <c r="G8710" s="63">
        <v>0</v>
      </c>
      <c r="H8710" s="145"/>
      <c r="I8710" s="144">
        <v>0</v>
      </c>
      <c r="J8710" s="146">
        <f t="shared" si="113"/>
        <v>0</v>
      </c>
    </row>
    <row r="8711" spans="1:10" x14ac:dyDescent="0.3">
      <c r="A8711" s="62">
        <v>2012</v>
      </c>
      <c r="B8711" s="62" t="s">
        <v>69</v>
      </c>
      <c r="C8711" s="62" t="str">
        <f>VLOOKUP(B8711,lookup!A:C,3,FALSE)</f>
        <v>Non Metropolitan Fire Authorities</v>
      </c>
      <c r="D8711" s="62" t="str">
        <f>VLOOKUP(B8711,lookup!A:D,4,FALSE)</f>
        <v>E31000039</v>
      </c>
      <c r="E8711" s="62" t="s">
        <v>177</v>
      </c>
      <c r="F8711" s="62" t="s">
        <v>149</v>
      </c>
      <c r="G8711" s="63">
        <v>0</v>
      </c>
      <c r="H8711" s="145"/>
      <c r="I8711" s="144">
        <v>0</v>
      </c>
      <c r="J8711" s="146">
        <f t="shared" si="113"/>
        <v>0</v>
      </c>
    </row>
    <row r="8712" spans="1:10" x14ac:dyDescent="0.3">
      <c r="A8712" s="62">
        <v>2012</v>
      </c>
      <c r="B8712" s="62" t="s">
        <v>69</v>
      </c>
      <c r="C8712" s="62" t="str">
        <f>VLOOKUP(B8712,lookup!A:C,3,FALSE)</f>
        <v>Non Metropolitan Fire Authorities</v>
      </c>
      <c r="D8712" s="62" t="str">
        <f>VLOOKUP(B8712,lookup!A:D,4,FALSE)</f>
        <v>E31000039</v>
      </c>
      <c r="E8712" s="62" t="s">
        <v>178</v>
      </c>
      <c r="F8712" s="62" t="s">
        <v>149</v>
      </c>
      <c r="G8712" s="63">
        <v>0</v>
      </c>
      <c r="H8712" s="145"/>
      <c r="I8712" s="144">
        <v>0</v>
      </c>
      <c r="J8712" s="146">
        <f t="shared" si="113"/>
        <v>0</v>
      </c>
    </row>
    <row r="8713" spans="1:10" x14ac:dyDescent="0.3">
      <c r="A8713" s="62">
        <v>2012</v>
      </c>
      <c r="B8713" s="62" t="s">
        <v>69</v>
      </c>
      <c r="C8713" s="62" t="str">
        <f>VLOOKUP(B8713,lookup!A:C,3,FALSE)</f>
        <v>Non Metropolitan Fire Authorities</v>
      </c>
      <c r="D8713" s="62" t="str">
        <f>VLOOKUP(B8713,lookup!A:D,4,FALSE)</f>
        <v>E31000039</v>
      </c>
      <c r="E8713" s="62" t="s">
        <v>179</v>
      </c>
      <c r="F8713" s="62" t="s">
        <v>149</v>
      </c>
      <c r="G8713" s="63">
        <v>0</v>
      </c>
      <c r="H8713" s="145"/>
      <c r="I8713" s="144">
        <v>0</v>
      </c>
      <c r="J8713" s="146">
        <f t="shared" si="113"/>
        <v>0</v>
      </c>
    </row>
    <row r="8714" spans="1:10" x14ac:dyDescent="0.3">
      <c r="A8714" s="62">
        <v>2012</v>
      </c>
      <c r="B8714" s="62" t="s">
        <v>69</v>
      </c>
      <c r="C8714" s="62" t="str">
        <f>VLOOKUP(B8714,lookup!A:C,3,FALSE)</f>
        <v>Non Metropolitan Fire Authorities</v>
      </c>
      <c r="D8714" s="62" t="str">
        <f>VLOOKUP(B8714,lookup!A:D,4,FALSE)</f>
        <v>E31000039</v>
      </c>
      <c r="E8714" s="32" t="s">
        <v>1087</v>
      </c>
      <c r="F8714" s="62" t="s">
        <v>149</v>
      </c>
      <c r="G8714" s="63">
        <v>0</v>
      </c>
      <c r="H8714" s="145"/>
      <c r="I8714" s="144">
        <v>0</v>
      </c>
      <c r="J8714" s="146">
        <f t="shared" si="113"/>
        <v>0</v>
      </c>
    </row>
    <row r="8715" spans="1:10" x14ac:dyDescent="0.3">
      <c r="A8715" s="62">
        <v>2012</v>
      </c>
      <c r="B8715" s="62" t="s">
        <v>69</v>
      </c>
      <c r="C8715" s="62" t="str">
        <f>VLOOKUP(B8715,lookup!A:C,3,FALSE)</f>
        <v>Non Metropolitan Fire Authorities</v>
      </c>
      <c r="D8715" s="62" t="str">
        <f>VLOOKUP(B8715,lookup!A:D,4,FALSE)</f>
        <v>E31000039</v>
      </c>
      <c r="E8715" s="62" t="s">
        <v>176</v>
      </c>
      <c r="F8715" s="62" t="s">
        <v>149</v>
      </c>
      <c r="G8715" s="63">
        <v>0</v>
      </c>
      <c r="H8715" s="145"/>
      <c r="I8715" s="144">
        <v>0</v>
      </c>
      <c r="J8715" s="146">
        <f t="shared" si="113"/>
        <v>0</v>
      </c>
    </row>
    <row r="8716" spans="1:10" x14ac:dyDescent="0.3">
      <c r="A8716" s="62">
        <v>2012</v>
      </c>
      <c r="B8716" s="62" t="s">
        <v>69</v>
      </c>
      <c r="C8716" s="62" t="str">
        <f>VLOOKUP(B8716,lookup!A:C,3,FALSE)</f>
        <v>Non Metropolitan Fire Authorities</v>
      </c>
      <c r="D8716" s="62" t="str">
        <f>VLOOKUP(B8716,lookup!A:D,4,FALSE)</f>
        <v>E31000039</v>
      </c>
      <c r="E8716" s="62" t="s">
        <v>175</v>
      </c>
      <c r="F8716" s="62" t="s">
        <v>150</v>
      </c>
      <c r="G8716" s="63">
        <v>0</v>
      </c>
      <c r="H8716" s="145"/>
      <c r="I8716" s="144">
        <v>0</v>
      </c>
      <c r="J8716" s="146">
        <f t="shared" si="113"/>
        <v>0</v>
      </c>
    </row>
    <row r="8717" spans="1:10" x14ac:dyDescent="0.3">
      <c r="A8717" s="62">
        <v>2012</v>
      </c>
      <c r="B8717" s="62" t="s">
        <v>69</v>
      </c>
      <c r="C8717" s="62" t="str">
        <f>VLOOKUP(B8717,lookup!A:C,3,FALSE)</f>
        <v>Non Metropolitan Fire Authorities</v>
      </c>
      <c r="D8717" s="62" t="str">
        <f>VLOOKUP(B8717,lookup!A:D,4,FALSE)</f>
        <v>E31000039</v>
      </c>
      <c r="E8717" s="62" t="s">
        <v>177</v>
      </c>
      <c r="F8717" s="62" t="s">
        <v>150</v>
      </c>
      <c r="G8717" s="63">
        <v>0</v>
      </c>
      <c r="H8717" s="145"/>
      <c r="I8717" s="144">
        <v>0</v>
      </c>
      <c r="J8717" s="146">
        <f t="shared" si="113"/>
        <v>0</v>
      </c>
    </row>
    <row r="8718" spans="1:10" x14ac:dyDescent="0.3">
      <c r="A8718" s="62">
        <v>2012</v>
      </c>
      <c r="B8718" s="62" t="s">
        <v>69</v>
      </c>
      <c r="C8718" s="62" t="str">
        <f>VLOOKUP(B8718,lookup!A:C,3,FALSE)</f>
        <v>Non Metropolitan Fire Authorities</v>
      </c>
      <c r="D8718" s="62" t="str">
        <f>VLOOKUP(B8718,lookup!A:D,4,FALSE)</f>
        <v>E31000039</v>
      </c>
      <c r="E8718" s="62" t="s">
        <v>178</v>
      </c>
      <c r="F8718" s="62" t="s">
        <v>150</v>
      </c>
      <c r="G8718" s="63">
        <v>0</v>
      </c>
      <c r="H8718" s="145"/>
      <c r="I8718" s="144">
        <v>0</v>
      </c>
      <c r="J8718" s="146">
        <f t="shared" si="113"/>
        <v>0</v>
      </c>
    </row>
    <row r="8719" spans="1:10" x14ac:dyDescent="0.3">
      <c r="A8719" s="62">
        <v>2012</v>
      </c>
      <c r="B8719" s="62" t="s">
        <v>69</v>
      </c>
      <c r="C8719" s="62" t="str">
        <f>VLOOKUP(B8719,lookup!A:C,3,FALSE)</f>
        <v>Non Metropolitan Fire Authorities</v>
      </c>
      <c r="D8719" s="62" t="str">
        <f>VLOOKUP(B8719,lookup!A:D,4,FALSE)</f>
        <v>E31000039</v>
      </c>
      <c r="E8719" s="62" t="s">
        <v>179</v>
      </c>
      <c r="F8719" s="62" t="s">
        <v>150</v>
      </c>
      <c r="G8719" s="63">
        <v>0</v>
      </c>
      <c r="H8719" s="145"/>
      <c r="I8719" s="144">
        <v>0</v>
      </c>
      <c r="J8719" s="146">
        <f t="shared" si="113"/>
        <v>0</v>
      </c>
    </row>
    <row r="8720" spans="1:10" x14ac:dyDescent="0.3">
      <c r="A8720" s="62">
        <v>2012</v>
      </c>
      <c r="B8720" s="62" t="s">
        <v>69</v>
      </c>
      <c r="C8720" s="62" t="str">
        <f>VLOOKUP(B8720,lookup!A:C,3,FALSE)</f>
        <v>Non Metropolitan Fire Authorities</v>
      </c>
      <c r="D8720" s="62" t="str">
        <f>VLOOKUP(B8720,lookup!A:D,4,FALSE)</f>
        <v>E31000039</v>
      </c>
      <c r="E8720" s="32" t="s">
        <v>1087</v>
      </c>
      <c r="F8720" s="62" t="s">
        <v>150</v>
      </c>
      <c r="G8720" s="63">
        <v>0</v>
      </c>
      <c r="H8720" s="145"/>
      <c r="I8720" s="144">
        <v>0</v>
      </c>
      <c r="J8720" s="146">
        <f t="shared" si="113"/>
        <v>0</v>
      </c>
    </row>
    <row r="8721" spans="1:10" x14ac:dyDescent="0.3">
      <c r="A8721" s="62">
        <v>2012</v>
      </c>
      <c r="B8721" s="62" t="s">
        <v>69</v>
      </c>
      <c r="C8721" s="62" t="str">
        <f>VLOOKUP(B8721,lookup!A:C,3,FALSE)</f>
        <v>Non Metropolitan Fire Authorities</v>
      </c>
      <c r="D8721" s="62" t="str">
        <f>VLOOKUP(B8721,lookup!A:D,4,FALSE)</f>
        <v>E31000039</v>
      </c>
      <c r="E8721" s="62" t="s">
        <v>176</v>
      </c>
      <c r="F8721" s="62" t="s">
        <v>150</v>
      </c>
      <c r="G8721" s="63">
        <v>3</v>
      </c>
      <c r="H8721" s="145"/>
      <c r="I8721" s="144">
        <v>3</v>
      </c>
      <c r="J8721" s="146">
        <f t="shared" si="113"/>
        <v>0</v>
      </c>
    </row>
    <row r="8722" spans="1:10" x14ac:dyDescent="0.3">
      <c r="A8722" s="62">
        <v>2012</v>
      </c>
      <c r="B8722" s="62" t="s">
        <v>72</v>
      </c>
      <c r="C8722" s="62" t="str">
        <f>VLOOKUP(B8722,lookup!A:C,3,FALSE)</f>
        <v>Non Metropolitan Fire Authorities</v>
      </c>
      <c r="D8722" s="62" t="str">
        <f>VLOOKUP(B8722,lookup!A:D,4,FALSE)</f>
        <v>E31000022</v>
      </c>
      <c r="E8722" s="62" t="s">
        <v>175</v>
      </c>
      <c r="F8722" s="62" t="s">
        <v>157</v>
      </c>
      <c r="G8722" s="63">
        <v>614</v>
      </c>
      <c r="H8722" s="145"/>
      <c r="I8722" s="144">
        <v>614</v>
      </c>
      <c r="J8722" s="146">
        <f t="shared" si="113"/>
        <v>0</v>
      </c>
    </row>
    <row r="8723" spans="1:10" x14ac:dyDescent="0.3">
      <c r="A8723" s="62">
        <v>2012</v>
      </c>
      <c r="B8723" s="62" t="s">
        <v>72</v>
      </c>
      <c r="C8723" s="62" t="str">
        <f>VLOOKUP(B8723,lookup!A:C,3,FALSE)</f>
        <v>Non Metropolitan Fire Authorities</v>
      </c>
      <c r="D8723" s="62" t="str">
        <f>VLOOKUP(B8723,lookup!A:D,4,FALSE)</f>
        <v>E31000022</v>
      </c>
      <c r="E8723" s="62" t="s">
        <v>177</v>
      </c>
      <c r="F8723" s="62" t="s">
        <v>157</v>
      </c>
      <c r="G8723" s="63">
        <v>6</v>
      </c>
      <c r="H8723" s="145"/>
      <c r="I8723" s="144">
        <v>6</v>
      </c>
      <c r="J8723" s="146">
        <f t="shared" si="113"/>
        <v>0</v>
      </c>
    </row>
    <row r="8724" spans="1:10" x14ac:dyDescent="0.3">
      <c r="A8724" s="62">
        <v>2012</v>
      </c>
      <c r="B8724" s="62" t="s">
        <v>72</v>
      </c>
      <c r="C8724" s="62" t="str">
        <f>VLOOKUP(B8724,lookup!A:C,3,FALSE)</f>
        <v>Non Metropolitan Fire Authorities</v>
      </c>
      <c r="D8724" s="62" t="str">
        <f>VLOOKUP(B8724,lookup!A:D,4,FALSE)</f>
        <v>E31000022</v>
      </c>
      <c r="E8724" s="62" t="s">
        <v>178</v>
      </c>
      <c r="F8724" s="62" t="s">
        <v>157</v>
      </c>
      <c r="G8724" s="63">
        <v>2</v>
      </c>
      <c r="H8724" s="145"/>
      <c r="I8724" s="144">
        <v>2</v>
      </c>
      <c r="J8724" s="146">
        <f t="shared" si="113"/>
        <v>0</v>
      </c>
    </row>
    <row r="8725" spans="1:10" x14ac:dyDescent="0.3">
      <c r="A8725" s="62">
        <v>2012</v>
      </c>
      <c r="B8725" s="62" t="s">
        <v>72</v>
      </c>
      <c r="C8725" s="62" t="str">
        <f>VLOOKUP(B8725,lookup!A:C,3,FALSE)</f>
        <v>Non Metropolitan Fire Authorities</v>
      </c>
      <c r="D8725" s="62" t="str">
        <f>VLOOKUP(B8725,lookup!A:D,4,FALSE)</f>
        <v>E31000022</v>
      </c>
      <c r="E8725" s="62" t="s">
        <v>179</v>
      </c>
      <c r="F8725" s="62" t="s">
        <v>157</v>
      </c>
      <c r="G8725" s="63">
        <v>3</v>
      </c>
      <c r="H8725" s="145"/>
      <c r="I8725" s="144">
        <v>3</v>
      </c>
      <c r="J8725" s="146">
        <f t="shared" si="113"/>
        <v>0</v>
      </c>
    </row>
    <row r="8726" spans="1:10" x14ac:dyDescent="0.3">
      <c r="A8726" s="62">
        <v>2012</v>
      </c>
      <c r="B8726" s="62" t="s">
        <v>72</v>
      </c>
      <c r="C8726" s="62" t="str">
        <f>VLOOKUP(B8726,lookup!A:C,3,FALSE)</f>
        <v>Non Metropolitan Fire Authorities</v>
      </c>
      <c r="D8726" s="62" t="str">
        <f>VLOOKUP(B8726,lookup!A:D,4,FALSE)</f>
        <v>E31000022</v>
      </c>
      <c r="E8726" s="32" t="s">
        <v>1087</v>
      </c>
      <c r="F8726" s="62" t="s">
        <v>157</v>
      </c>
      <c r="G8726" s="63">
        <v>0</v>
      </c>
      <c r="H8726" s="145"/>
      <c r="I8726" s="144">
        <v>0</v>
      </c>
      <c r="J8726" s="146">
        <f t="shared" si="113"/>
        <v>0</v>
      </c>
    </row>
    <row r="8727" spans="1:10" x14ac:dyDescent="0.3">
      <c r="A8727" s="62">
        <v>2012</v>
      </c>
      <c r="B8727" s="62" t="s">
        <v>72</v>
      </c>
      <c r="C8727" s="62" t="str">
        <f>VLOOKUP(B8727,lookup!A:C,3,FALSE)</f>
        <v>Non Metropolitan Fire Authorities</v>
      </c>
      <c r="D8727" s="62" t="str">
        <f>VLOOKUP(B8727,lookup!A:D,4,FALSE)</f>
        <v>E31000022</v>
      </c>
      <c r="E8727" s="62" t="s">
        <v>176</v>
      </c>
      <c r="F8727" s="62" t="s">
        <v>157</v>
      </c>
      <c r="G8727" s="63">
        <v>213</v>
      </c>
      <c r="H8727" s="145"/>
      <c r="I8727" s="144">
        <v>213</v>
      </c>
      <c r="J8727" s="146">
        <f t="shared" si="113"/>
        <v>0</v>
      </c>
    </row>
    <row r="8728" spans="1:10" x14ac:dyDescent="0.3">
      <c r="A8728" s="62">
        <v>2012</v>
      </c>
      <c r="B8728" s="62" t="s">
        <v>72</v>
      </c>
      <c r="C8728" s="62" t="str">
        <f>VLOOKUP(B8728,lookup!A:C,3,FALSE)</f>
        <v>Non Metropolitan Fire Authorities</v>
      </c>
      <c r="D8728" s="62" t="str">
        <f>VLOOKUP(B8728,lookup!A:D,4,FALSE)</f>
        <v>E31000022</v>
      </c>
      <c r="E8728" s="62" t="s">
        <v>175</v>
      </c>
      <c r="F8728" s="62" t="s">
        <v>158</v>
      </c>
      <c r="G8728" s="63">
        <v>349</v>
      </c>
      <c r="H8728" s="145"/>
      <c r="I8728" s="144">
        <v>349</v>
      </c>
      <c r="J8728" s="146">
        <f t="shared" si="113"/>
        <v>0</v>
      </c>
    </row>
    <row r="8729" spans="1:10" x14ac:dyDescent="0.3">
      <c r="A8729" s="62">
        <v>2012</v>
      </c>
      <c r="B8729" s="62" t="s">
        <v>72</v>
      </c>
      <c r="C8729" s="62" t="str">
        <f>VLOOKUP(B8729,lookup!A:C,3,FALSE)</f>
        <v>Non Metropolitan Fire Authorities</v>
      </c>
      <c r="D8729" s="62" t="str">
        <f>VLOOKUP(B8729,lookup!A:D,4,FALSE)</f>
        <v>E31000022</v>
      </c>
      <c r="E8729" s="62" t="s">
        <v>177</v>
      </c>
      <c r="F8729" s="62" t="s">
        <v>158</v>
      </c>
      <c r="G8729" s="63">
        <v>1</v>
      </c>
      <c r="H8729" s="145"/>
      <c r="I8729" s="144">
        <v>1</v>
      </c>
      <c r="J8729" s="146">
        <f t="shared" si="113"/>
        <v>0</v>
      </c>
    </row>
    <row r="8730" spans="1:10" x14ac:dyDescent="0.3">
      <c r="A8730" s="62">
        <v>2012</v>
      </c>
      <c r="B8730" s="62" t="s">
        <v>72</v>
      </c>
      <c r="C8730" s="62" t="str">
        <f>VLOOKUP(B8730,lookup!A:C,3,FALSE)</f>
        <v>Non Metropolitan Fire Authorities</v>
      </c>
      <c r="D8730" s="62" t="str">
        <f>VLOOKUP(B8730,lookup!A:D,4,FALSE)</f>
        <v>E31000022</v>
      </c>
      <c r="E8730" s="62" t="s">
        <v>178</v>
      </c>
      <c r="F8730" s="62" t="s">
        <v>158</v>
      </c>
      <c r="G8730" s="63">
        <v>1</v>
      </c>
      <c r="H8730" s="145"/>
      <c r="I8730" s="144">
        <v>1</v>
      </c>
      <c r="J8730" s="146">
        <f t="shared" si="113"/>
        <v>0</v>
      </c>
    </row>
    <row r="8731" spans="1:10" x14ac:dyDescent="0.3">
      <c r="A8731" s="62">
        <v>2012</v>
      </c>
      <c r="B8731" s="62" t="s">
        <v>72</v>
      </c>
      <c r="C8731" s="62" t="str">
        <f>VLOOKUP(B8731,lookup!A:C,3,FALSE)</f>
        <v>Non Metropolitan Fire Authorities</v>
      </c>
      <c r="D8731" s="62" t="str">
        <f>VLOOKUP(B8731,lookup!A:D,4,FALSE)</f>
        <v>E31000022</v>
      </c>
      <c r="E8731" s="62" t="s">
        <v>179</v>
      </c>
      <c r="F8731" s="62" t="s">
        <v>158</v>
      </c>
      <c r="G8731" s="63">
        <v>2</v>
      </c>
      <c r="H8731" s="145"/>
      <c r="I8731" s="144">
        <v>2</v>
      </c>
      <c r="J8731" s="146">
        <f t="shared" si="113"/>
        <v>0</v>
      </c>
    </row>
    <row r="8732" spans="1:10" x14ac:dyDescent="0.3">
      <c r="A8732" s="62">
        <v>2012</v>
      </c>
      <c r="B8732" s="62" t="s">
        <v>72</v>
      </c>
      <c r="C8732" s="62" t="str">
        <f>VLOOKUP(B8732,lookup!A:C,3,FALSE)</f>
        <v>Non Metropolitan Fire Authorities</v>
      </c>
      <c r="D8732" s="62" t="str">
        <f>VLOOKUP(B8732,lookup!A:D,4,FALSE)</f>
        <v>E31000022</v>
      </c>
      <c r="E8732" s="32" t="s">
        <v>1087</v>
      </c>
      <c r="F8732" s="62" t="s">
        <v>158</v>
      </c>
      <c r="G8732" s="63">
        <v>0</v>
      </c>
      <c r="H8732" s="145"/>
      <c r="I8732" s="144">
        <v>0</v>
      </c>
      <c r="J8732" s="146">
        <f t="shared" si="113"/>
        <v>0</v>
      </c>
    </row>
    <row r="8733" spans="1:10" x14ac:dyDescent="0.3">
      <c r="A8733" s="62">
        <v>2012</v>
      </c>
      <c r="B8733" s="62" t="s">
        <v>72</v>
      </c>
      <c r="C8733" s="62" t="str">
        <f>VLOOKUP(B8733,lookup!A:C,3,FALSE)</f>
        <v>Non Metropolitan Fire Authorities</v>
      </c>
      <c r="D8733" s="62" t="str">
        <f>VLOOKUP(B8733,lookup!A:D,4,FALSE)</f>
        <v>E31000022</v>
      </c>
      <c r="E8733" s="62" t="s">
        <v>176</v>
      </c>
      <c r="F8733" s="62" t="s">
        <v>158</v>
      </c>
      <c r="G8733" s="63">
        <v>211</v>
      </c>
      <c r="H8733" s="145"/>
      <c r="I8733" s="144">
        <v>211</v>
      </c>
      <c r="J8733" s="146">
        <f t="shared" si="113"/>
        <v>0</v>
      </c>
    </row>
    <row r="8734" spans="1:10" x14ac:dyDescent="0.3">
      <c r="A8734" s="62">
        <v>2012</v>
      </c>
      <c r="B8734" s="62" t="s">
        <v>72</v>
      </c>
      <c r="C8734" s="62" t="str">
        <f>VLOOKUP(B8734,lookup!A:C,3,FALSE)</f>
        <v>Non Metropolitan Fire Authorities</v>
      </c>
      <c r="D8734" s="62" t="str">
        <f>VLOOKUP(B8734,lookup!A:D,4,FALSE)</f>
        <v>E31000022</v>
      </c>
      <c r="E8734" s="62" t="s">
        <v>175</v>
      </c>
      <c r="F8734" s="62" t="s">
        <v>149</v>
      </c>
      <c r="G8734" s="63">
        <v>33</v>
      </c>
      <c r="H8734" s="145"/>
      <c r="I8734" s="144">
        <v>33</v>
      </c>
      <c r="J8734" s="146">
        <f t="shared" si="113"/>
        <v>0</v>
      </c>
    </row>
    <row r="8735" spans="1:10" x14ac:dyDescent="0.3">
      <c r="A8735" s="62">
        <v>2012</v>
      </c>
      <c r="B8735" s="62" t="s">
        <v>72</v>
      </c>
      <c r="C8735" s="62" t="str">
        <f>VLOOKUP(B8735,lookup!A:C,3,FALSE)</f>
        <v>Non Metropolitan Fire Authorities</v>
      </c>
      <c r="D8735" s="62" t="str">
        <f>VLOOKUP(B8735,lookup!A:D,4,FALSE)</f>
        <v>E31000022</v>
      </c>
      <c r="E8735" s="62" t="s">
        <v>177</v>
      </c>
      <c r="F8735" s="62" t="s">
        <v>149</v>
      </c>
      <c r="G8735" s="63">
        <v>1</v>
      </c>
      <c r="H8735" s="145"/>
      <c r="I8735" s="144">
        <v>1</v>
      </c>
      <c r="J8735" s="146">
        <f t="shared" si="113"/>
        <v>0</v>
      </c>
    </row>
    <row r="8736" spans="1:10" x14ac:dyDescent="0.3">
      <c r="A8736" s="62">
        <v>2012</v>
      </c>
      <c r="B8736" s="62" t="s">
        <v>72</v>
      </c>
      <c r="C8736" s="62" t="str">
        <f>VLOOKUP(B8736,lookup!A:C,3,FALSE)</f>
        <v>Non Metropolitan Fire Authorities</v>
      </c>
      <c r="D8736" s="62" t="str">
        <f>VLOOKUP(B8736,lookup!A:D,4,FALSE)</f>
        <v>E31000022</v>
      </c>
      <c r="E8736" s="62" t="s">
        <v>178</v>
      </c>
      <c r="F8736" s="62" t="s">
        <v>149</v>
      </c>
      <c r="G8736" s="63">
        <v>0</v>
      </c>
      <c r="H8736" s="145"/>
      <c r="I8736" s="144">
        <v>0</v>
      </c>
      <c r="J8736" s="146">
        <f t="shared" si="113"/>
        <v>0</v>
      </c>
    </row>
    <row r="8737" spans="1:10" x14ac:dyDescent="0.3">
      <c r="A8737" s="62">
        <v>2012</v>
      </c>
      <c r="B8737" s="62" t="s">
        <v>72</v>
      </c>
      <c r="C8737" s="62" t="str">
        <f>VLOOKUP(B8737,lookup!A:C,3,FALSE)</f>
        <v>Non Metropolitan Fire Authorities</v>
      </c>
      <c r="D8737" s="62" t="str">
        <f>VLOOKUP(B8737,lookup!A:D,4,FALSE)</f>
        <v>E31000022</v>
      </c>
      <c r="E8737" s="62" t="s">
        <v>179</v>
      </c>
      <c r="F8737" s="62" t="s">
        <v>149</v>
      </c>
      <c r="G8737" s="63">
        <v>0</v>
      </c>
      <c r="H8737" s="145"/>
      <c r="I8737" s="144">
        <v>0</v>
      </c>
      <c r="J8737" s="146">
        <f t="shared" si="113"/>
        <v>0</v>
      </c>
    </row>
    <row r="8738" spans="1:10" x14ac:dyDescent="0.3">
      <c r="A8738" s="62">
        <v>2012</v>
      </c>
      <c r="B8738" s="62" t="s">
        <v>72</v>
      </c>
      <c r="C8738" s="62" t="str">
        <f>VLOOKUP(B8738,lookup!A:C,3,FALSE)</f>
        <v>Non Metropolitan Fire Authorities</v>
      </c>
      <c r="D8738" s="62" t="str">
        <f>VLOOKUP(B8738,lookup!A:D,4,FALSE)</f>
        <v>E31000022</v>
      </c>
      <c r="E8738" s="32" t="s">
        <v>1087</v>
      </c>
      <c r="F8738" s="62" t="s">
        <v>149</v>
      </c>
      <c r="G8738" s="63">
        <v>0</v>
      </c>
      <c r="H8738" s="145"/>
      <c r="I8738" s="144">
        <v>0</v>
      </c>
      <c r="J8738" s="146">
        <f t="shared" si="113"/>
        <v>0</v>
      </c>
    </row>
    <row r="8739" spans="1:10" x14ac:dyDescent="0.3">
      <c r="A8739" s="62">
        <v>2012</v>
      </c>
      <c r="B8739" s="62" t="s">
        <v>72</v>
      </c>
      <c r="C8739" s="62" t="str">
        <f>VLOOKUP(B8739,lookup!A:C,3,FALSE)</f>
        <v>Non Metropolitan Fire Authorities</v>
      </c>
      <c r="D8739" s="62" t="str">
        <f>VLOOKUP(B8739,lookup!A:D,4,FALSE)</f>
        <v>E31000022</v>
      </c>
      <c r="E8739" s="62" t="s">
        <v>176</v>
      </c>
      <c r="F8739" s="62" t="s">
        <v>149</v>
      </c>
      <c r="G8739" s="63">
        <v>2</v>
      </c>
      <c r="H8739" s="145"/>
      <c r="I8739" s="144">
        <v>2</v>
      </c>
      <c r="J8739" s="146">
        <f t="shared" si="113"/>
        <v>0</v>
      </c>
    </row>
    <row r="8740" spans="1:10" x14ac:dyDescent="0.3">
      <c r="A8740" s="62">
        <v>2012</v>
      </c>
      <c r="B8740" s="62" t="s">
        <v>72</v>
      </c>
      <c r="C8740" s="62" t="str">
        <f>VLOOKUP(B8740,lookup!A:C,3,FALSE)</f>
        <v>Non Metropolitan Fire Authorities</v>
      </c>
      <c r="D8740" s="62" t="str">
        <f>VLOOKUP(B8740,lookup!A:D,4,FALSE)</f>
        <v>E31000022</v>
      </c>
      <c r="E8740" s="62" t="s">
        <v>175</v>
      </c>
      <c r="F8740" s="62" t="s">
        <v>150</v>
      </c>
      <c r="G8740" s="63">
        <v>221</v>
      </c>
      <c r="H8740" s="145"/>
      <c r="I8740" s="144">
        <v>221</v>
      </c>
      <c r="J8740" s="146">
        <f t="shared" si="113"/>
        <v>0</v>
      </c>
    </row>
    <row r="8741" spans="1:10" x14ac:dyDescent="0.3">
      <c r="A8741" s="62">
        <v>2012</v>
      </c>
      <c r="B8741" s="62" t="s">
        <v>72</v>
      </c>
      <c r="C8741" s="62" t="str">
        <f>VLOOKUP(B8741,lookup!A:C,3,FALSE)</f>
        <v>Non Metropolitan Fire Authorities</v>
      </c>
      <c r="D8741" s="62" t="str">
        <f>VLOOKUP(B8741,lookup!A:D,4,FALSE)</f>
        <v>E31000022</v>
      </c>
      <c r="E8741" s="62" t="s">
        <v>177</v>
      </c>
      <c r="F8741" s="62" t="s">
        <v>150</v>
      </c>
      <c r="G8741" s="63">
        <v>0</v>
      </c>
      <c r="H8741" s="145"/>
      <c r="I8741" s="144">
        <v>0</v>
      </c>
      <c r="J8741" s="146">
        <f t="shared" si="113"/>
        <v>0</v>
      </c>
    </row>
    <row r="8742" spans="1:10" x14ac:dyDescent="0.3">
      <c r="A8742" s="62">
        <v>2012</v>
      </c>
      <c r="B8742" s="62" t="s">
        <v>72</v>
      </c>
      <c r="C8742" s="62" t="str">
        <f>VLOOKUP(B8742,lookup!A:C,3,FALSE)</f>
        <v>Non Metropolitan Fire Authorities</v>
      </c>
      <c r="D8742" s="62" t="str">
        <f>VLOOKUP(B8742,lookup!A:D,4,FALSE)</f>
        <v>E31000022</v>
      </c>
      <c r="E8742" s="62" t="s">
        <v>178</v>
      </c>
      <c r="F8742" s="62" t="s">
        <v>150</v>
      </c>
      <c r="G8742" s="63">
        <v>13</v>
      </c>
      <c r="H8742" s="145"/>
      <c r="I8742" s="144">
        <v>13</v>
      </c>
      <c r="J8742" s="146">
        <f t="shared" si="113"/>
        <v>0</v>
      </c>
    </row>
    <row r="8743" spans="1:10" x14ac:dyDescent="0.3">
      <c r="A8743" s="62">
        <v>2012</v>
      </c>
      <c r="B8743" s="62" t="s">
        <v>72</v>
      </c>
      <c r="C8743" s="62" t="str">
        <f>VLOOKUP(B8743,lookup!A:C,3,FALSE)</f>
        <v>Non Metropolitan Fire Authorities</v>
      </c>
      <c r="D8743" s="62" t="str">
        <f>VLOOKUP(B8743,lookup!A:D,4,FALSE)</f>
        <v>E31000022</v>
      </c>
      <c r="E8743" s="62" t="s">
        <v>179</v>
      </c>
      <c r="F8743" s="62" t="s">
        <v>150</v>
      </c>
      <c r="G8743" s="63">
        <v>0</v>
      </c>
      <c r="H8743" s="145"/>
      <c r="I8743" s="144">
        <v>0</v>
      </c>
      <c r="J8743" s="146">
        <f t="shared" si="113"/>
        <v>0</v>
      </c>
    </row>
    <row r="8744" spans="1:10" x14ac:dyDescent="0.3">
      <c r="A8744" s="62">
        <v>2012</v>
      </c>
      <c r="B8744" s="62" t="s">
        <v>72</v>
      </c>
      <c r="C8744" s="62" t="str">
        <f>VLOOKUP(B8744,lookup!A:C,3,FALSE)</f>
        <v>Non Metropolitan Fire Authorities</v>
      </c>
      <c r="D8744" s="62" t="str">
        <f>VLOOKUP(B8744,lookup!A:D,4,FALSE)</f>
        <v>E31000022</v>
      </c>
      <c r="E8744" s="32" t="s">
        <v>1087</v>
      </c>
      <c r="F8744" s="62" t="s">
        <v>150</v>
      </c>
      <c r="G8744" s="63">
        <v>1</v>
      </c>
      <c r="H8744" s="145"/>
      <c r="I8744" s="144">
        <v>1</v>
      </c>
      <c r="J8744" s="146">
        <f t="shared" si="113"/>
        <v>0</v>
      </c>
    </row>
    <row r="8745" spans="1:10" x14ac:dyDescent="0.3">
      <c r="A8745" s="62">
        <v>2012</v>
      </c>
      <c r="B8745" s="62" t="s">
        <v>72</v>
      </c>
      <c r="C8745" s="62" t="str">
        <f>VLOOKUP(B8745,lookup!A:C,3,FALSE)</f>
        <v>Non Metropolitan Fire Authorities</v>
      </c>
      <c r="D8745" s="62" t="str">
        <f>VLOOKUP(B8745,lookup!A:D,4,FALSE)</f>
        <v>E31000022</v>
      </c>
      <c r="E8745" s="62" t="s">
        <v>176</v>
      </c>
      <c r="F8745" s="62" t="s">
        <v>150</v>
      </c>
      <c r="G8745" s="63">
        <v>14</v>
      </c>
      <c r="H8745" s="145"/>
      <c r="I8745" s="144">
        <v>14</v>
      </c>
      <c r="J8745" s="146">
        <f t="shared" si="113"/>
        <v>0</v>
      </c>
    </row>
    <row r="8746" spans="1:10" x14ac:dyDescent="0.3">
      <c r="A8746" s="62">
        <v>2012</v>
      </c>
      <c r="B8746" s="62" t="s">
        <v>75</v>
      </c>
      <c r="C8746" s="62" t="str">
        <f>VLOOKUP(B8746,lookup!A:C,3,FALSE)</f>
        <v>Non Metropolitan Fire Authorities</v>
      </c>
      <c r="D8746" s="62" t="str">
        <f>VLOOKUP(B8746,lookup!A:D,4,FALSE)</f>
        <v>E31000023</v>
      </c>
      <c r="E8746" s="62" t="s">
        <v>175</v>
      </c>
      <c r="F8746" s="62" t="s">
        <v>157</v>
      </c>
      <c r="G8746" s="63">
        <v>790</v>
      </c>
      <c r="H8746" s="145"/>
      <c r="I8746" s="144">
        <v>790</v>
      </c>
      <c r="J8746" s="146">
        <f t="shared" si="113"/>
        <v>0</v>
      </c>
    </row>
    <row r="8747" spans="1:10" x14ac:dyDescent="0.3">
      <c r="A8747" s="62">
        <v>2012</v>
      </c>
      <c r="B8747" s="62" t="s">
        <v>75</v>
      </c>
      <c r="C8747" s="62" t="str">
        <f>VLOOKUP(B8747,lookup!A:C,3,FALSE)</f>
        <v>Non Metropolitan Fire Authorities</v>
      </c>
      <c r="D8747" s="62" t="str">
        <f>VLOOKUP(B8747,lookup!A:D,4,FALSE)</f>
        <v>E31000023</v>
      </c>
      <c r="E8747" s="62" t="s">
        <v>177</v>
      </c>
      <c r="F8747" s="62" t="s">
        <v>157</v>
      </c>
      <c r="G8747" s="63">
        <v>0</v>
      </c>
      <c r="H8747" s="145"/>
      <c r="I8747" s="144">
        <v>0</v>
      </c>
      <c r="J8747" s="146">
        <f t="shared" si="113"/>
        <v>0</v>
      </c>
    </row>
    <row r="8748" spans="1:10" x14ac:dyDescent="0.3">
      <c r="A8748" s="62">
        <v>2012</v>
      </c>
      <c r="B8748" s="62" t="s">
        <v>75</v>
      </c>
      <c r="C8748" s="62" t="str">
        <f>VLOOKUP(B8748,lookup!A:C,3,FALSE)</f>
        <v>Non Metropolitan Fire Authorities</v>
      </c>
      <c r="D8748" s="62" t="str">
        <f>VLOOKUP(B8748,lookup!A:D,4,FALSE)</f>
        <v>E31000023</v>
      </c>
      <c r="E8748" s="62" t="s">
        <v>178</v>
      </c>
      <c r="F8748" s="62" t="s">
        <v>157</v>
      </c>
      <c r="G8748" s="63">
        <v>6</v>
      </c>
      <c r="H8748" s="145"/>
      <c r="I8748" s="144">
        <v>6</v>
      </c>
      <c r="J8748" s="146">
        <f t="shared" si="113"/>
        <v>0</v>
      </c>
    </row>
    <row r="8749" spans="1:10" x14ac:dyDescent="0.3">
      <c r="A8749" s="62">
        <v>2012</v>
      </c>
      <c r="B8749" s="62" t="s">
        <v>75</v>
      </c>
      <c r="C8749" s="62" t="str">
        <f>VLOOKUP(B8749,lookup!A:C,3,FALSE)</f>
        <v>Non Metropolitan Fire Authorities</v>
      </c>
      <c r="D8749" s="62" t="str">
        <f>VLOOKUP(B8749,lookup!A:D,4,FALSE)</f>
        <v>E31000023</v>
      </c>
      <c r="E8749" s="62" t="s">
        <v>179</v>
      </c>
      <c r="F8749" s="62" t="s">
        <v>157</v>
      </c>
      <c r="G8749" s="63">
        <v>3</v>
      </c>
      <c r="H8749" s="145"/>
      <c r="I8749" s="144">
        <v>3</v>
      </c>
      <c r="J8749" s="146">
        <f t="shared" si="113"/>
        <v>0</v>
      </c>
    </row>
    <row r="8750" spans="1:10" x14ac:dyDescent="0.3">
      <c r="A8750" s="62">
        <v>2012</v>
      </c>
      <c r="B8750" s="62" t="s">
        <v>75</v>
      </c>
      <c r="C8750" s="62" t="str">
        <f>VLOOKUP(B8750,lookup!A:C,3,FALSE)</f>
        <v>Non Metropolitan Fire Authorities</v>
      </c>
      <c r="D8750" s="62" t="str">
        <f>VLOOKUP(B8750,lookup!A:D,4,FALSE)</f>
        <v>E31000023</v>
      </c>
      <c r="E8750" s="32" t="s">
        <v>1087</v>
      </c>
      <c r="F8750" s="62" t="s">
        <v>157</v>
      </c>
      <c r="G8750" s="63">
        <v>1</v>
      </c>
      <c r="H8750" s="145"/>
      <c r="I8750" s="144">
        <v>1</v>
      </c>
      <c r="J8750" s="146">
        <f t="shared" si="113"/>
        <v>0</v>
      </c>
    </row>
    <row r="8751" spans="1:10" x14ac:dyDescent="0.3">
      <c r="A8751" s="62">
        <v>2012</v>
      </c>
      <c r="B8751" s="62" t="s">
        <v>75</v>
      </c>
      <c r="C8751" s="62" t="str">
        <f>VLOOKUP(B8751,lookup!A:C,3,FALSE)</f>
        <v>Non Metropolitan Fire Authorities</v>
      </c>
      <c r="D8751" s="62" t="str">
        <f>VLOOKUP(B8751,lookup!A:D,4,FALSE)</f>
        <v>E31000023</v>
      </c>
      <c r="E8751" s="62" t="s">
        <v>176</v>
      </c>
      <c r="F8751" s="62" t="s">
        <v>157</v>
      </c>
      <c r="G8751" s="63">
        <v>0</v>
      </c>
      <c r="H8751" s="145"/>
      <c r="I8751" s="144">
        <v>0</v>
      </c>
      <c r="J8751" s="146">
        <f t="shared" si="113"/>
        <v>0</v>
      </c>
    </row>
    <row r="8752" spans="1:10" x14ac:dyDescent="0.3">
      <c r="A8752" s="62">
        <v>2012</v>
      </c>
      <c r="B8752" s="62" t="s">
        <v>75</v>
      </c>
      <c r="C8752" s="62" t="str">
        <f>VLOOKUP(B8752,lookup!A:C,3,FALSE)</f>
        <v>Non Metropolitan Fire Authorities</v>
      </c>
      <c r="D8752" s="62" t="str">
        <f>VLOOKUP(B8752,lookup!A:D,4,FALSE)</f>
        <v>E31000023</v>
      </c>
      <c r="E8752" s="62" t="s">
        <v>175</v>
      </c>
      <c r="F8752" s="62" t="s">
        <v>158</v>
      </c>
      <c r="G8752" s="63">
        <v>389</v>
      </c>
      <c r="H8752" s="145"/>
      <c r="I8752" s="144">
        <v>389</v>
      </c>
      <c r="J8752" s="146">
        <f t="shared" si="113"/>
        <v>0</v>
      </c>
    </row>
    <row r="8753" spans="1:10" x14ac:dyDescent="0.3">
      <c r="A8753" s="62">
        <v>2012</v>
      </c>
      <c r="B8753" s="62" t="s">
        <v>75</v>
      </c>
      <c r="C8753" s="62" t="str">
        <f>VLOOKUP(B8753,lookup!A:C,3,FALSE)</f>
        <v>Non Metropolitan Fire Authorities</v>
      </c>
      <c r="D8753" s="62" t="str">
        <f>VLOOKUP(B8753,lookup!A:D,4,FALSE)</f>
        <v>E31000023</v>
      </c>
      <c r="E8753" s="62" t="s">
        <v>177</v>
      </c>
      <c r="F8753" s="62" t="s">
        <v>158</v>
      </c>
      <c r="G8753" s="63">
        <v>1</v>
      </c>
      <c r="H8753" s="145"/>
      <c r="I8753" s="144">
        <v>1</v>
      </c>
      <c r="J8753" s="146">
        <f t="shared" si="113"/>
        <v>0</v>
      </c>
    </row>
    <row r="8754" spans="1:10" x14ac:dyDescent="0.3">
      <c r="A8754" s="62">
        <v>2012</v>
      </c>
      <c r="B8754" s="62" t="s">
        <v>75</v>
      </c>
      <c r="C8754" s="62" t="str">
        <f>VLOOKUP(B8754,lookup!A:C,3,FALSE)</f>
        <v>Non Metropolitan Fire Authorities</v>
      </c>
      <c r="D8754" s="62" t="str">
        <f>VLOOKUP(B8754,lookup!A:D,4,FALSE)</f>
        <v>E31000023</v>
      </c>
      <c r="E8754" s="62" t="s">
        <v>178</v>
      </c>
      <c r="F8754" s="62" t="s">
        <v>158</v>
      </c>
      <c r="G8754" s="63">
        <v>0</v>
      </c>
      <c r="H8754" s="145"/>
      <c r="I8754" s="144">
        <v>0</v>
      </c>
      <c r="J8754" s="146">
        <f t="shared" si="113"/>
        <v>0</v>
      </c>
    </row>
    <row r="8755" spans="1:10" x14ac:dyDescent="0.3">
      <c r="A8755" s="62">
        <v>2012</v>
      </c>
      <c r="B8755" s="62" t="s">
        <v>75</v>
      </c>
      <c r="C8755" s="62" t="str">
        <f>VLOOKUP(B8755,lookup!A:C,3,FALSE)</f>
        <v>Non Metropolitan Fire Authorities</v>
      </c>
      <c r="D8755" s="62" t="str">
        <f>VLOOKUP(B8755,lookup!A:D,4,FALSE)</f>
        <v>E31000023</v>
      </c>
      <c r="E8755" s="62" t="s">
        <v>179</v>
      </c>
      <c r="F8755" s="62" t="s">
        <v>158</v>
      </c>
      <c r="G8755" s="63">
        <v>9</v>
      </c>
      <c r="H8755" s="145"/>
      <c r="I8755" s="144">
        <v>9</v>
      </c>
      <c r="J8755" s="146">
        <f t="shared" si="113"/>
        <v>0</v>
      </c>
    </row>
    <row r="8756" spans="1:10" x14ac:dyDescent="0.3">
      <c r="A8756" s="62">
        <v>2012</v>
      </c>
      <c r="B8756" s="62" t="s">
        <v>75</v>
      </c>
      <c r="C8756" s="62" t="str">
        <f>VLOOKUP(B8756,lookup!A:C,3,FALSE)</f>
        <v>Non Metropolitan Fire Authorities</v>
      </c>
      <c r="D8756" s="62" t="str">
        <f>VLOOKUP(B8756,lookup!A:D,4,FALSE)</f>
        <v>E31000023</v>
      </c>
      <c r="E8756" s="32" t="s">
        <v>1087</v>
      </c>
      <c r="F8756" s="62" t="s">
        <v>158</v>
      </c>
      <c r="G8756" s="63">
        <v>6</v>
      </c>
      <c r="H8756" s="145"/>
      <c r="I8756" s="144">
        <v>6</v>
      </c>
      <c r="J8756" s="146">
        <f t="shared" si="113"/>
        <v>0</v>
      </c>
    </row>
    <row r="8757" spans="1:10" x14ac:dyDescent="0.3">
      <c r="A8757" s="62">
        <v>2012</v>
      </c>
      <c r="B8757" s="62" t="s">
        <v>75</v>
      </c>
      <c r="C8757" s="62" t="str">
        <f>VLOOKUP(B8757,lookup!A:C,3,FALSE)</f>
        <v>Non Metropolitan Fire Authorities</v>
      </c>
      <c r="D8757" s="62" t="str">
        <f>VLOOKUP(B8757,lookup!A:D,4,FALSE)</f>
        <v>E31000023</v>
      </c>
      <c r="E8757" s="62" t="s">
        <v>176</v>
      </c>
      <c r="F8757" s="62" t="s">
        <v>158</v>
      </c>
      <c r="G8757" s="63">
        <v>0</v>
      </c>
      <c r="H8757" s="145"/>
      <c r="I8757" s="144">
        <v>0</v>
      </c>
      <c r="J8757" s="146">
        <f t="shared" si="113"/>
        <v>0</v>
      </c>
    </row>
    <row r="8758" spans="1:10" x14ac:dyDescent="0.3">
      <c r="A8758" s="62">
        <v>2012</v>
      </c>
      <c r="B8758" s="62" t="s">
        <v>75</v>
      </c>
      <c r="C8758" s="62" t="str">
        <f>VLOOKUP(B8758,lookup!A:C,3,FALSE)</f>
        <v>Non Metropolitan Fire Authorities</v>
      </c>
      <c r="D8758" s="62" t="str">
        <f>VLOOKUP(B8758,lookup!A:D,4,FALSE)</f>
        <v>E31000023</v>
      </c>
      <c r="E8758" s="62" t="s">
        <v>175</v>
      </c>
      <c r="F8758" s="62" t="s">
        <v>149</v>
      </c>
      <c r="G8758" s="63">
        <v>43</v>
      </c>
      <c r="H8758" s="145"/>
      <c r="I8758" s="144">
        <v>43</v>
      </c>
      <c r="J8758" s="146">
        <f t="shared" si="113"/>
        <v>0</v>
      </c>
    </row>
    <row r="8759" spans="1:10" x14ac:dyDescent="0.3">
      <c r="A8759" s="62">
        <v>2012</v>
      </c>
      <c r="B8759" s="62" t="s">
        <v>75</v>
      </c>
      <c r="C8759" s="62" t="str">
        <f>VLOOKUP(B8759,lookup!A:C,3,FALSE)</f>
        <v>Non Metropolitan Fire Authorities</v>
      </c>
      <c r="D8759" s="62" t="str">
        <f>VLOOKUP(B8759,lookup!A:D,4,FALSE)</f>
        <v>E31000023</v>
      </c>
      <c r="E8759" s="62" t="s">
        <v>177</v>
      </c>
      <c r="F8759" s="62" t="s">
        <v>149</v>
      </c>
      <c r="G8759" s="63">
        <v>0</v>
      </c>
      <c r="H8759" s="145"/>
      <c r="I8759" s="144">
        <v>0</v>
      </c>
      <c r="J8759" s="146">
        <f t="shared" si="113"/>
        <v>0</v>
      </c>
    </row>
    <row r="8760" spans="1:10" x14ac:dyDescent="0.3">
      <c r="A8760" s="62">
        <v>2012</v>
      </c>
      <c r="B8760" s="62" t="s">
        <v>75</v>
      </c>
      <c r="C8760" s="62" t="str">
        <f>VLOOKUP(B8760,lookup!A:C,3,FALSE)</f>
        <v>Non Metropolitan Fire Authorities</v>
      </c>
      <c r="D8760" s="62" t="str">
        <f>VLOOKUP(B8760,lookup!A:D,4,FALSE)</f>
        <v>E31000023</v>
      </c>
      <c r="E8760" s="62" t="s">
        <v>178</v>
      </c>
      <c r="F8760" s="62" t="s">
        <v>149</v>
      </c>
      <c r="G8760" s="63">
        <v>0</v>
      </c>
      <c r="H8760" s="145"/>
      <c r="I8760" s="144">
        <v>0</v>
      </c>
      <c r="J8760" s="146">
        <f t="shared" si="113"/>
        <v>0</v>
      </c>
    </row>
    <row r="8761" spans="1:10" x14ac:dyDescent="0.3">
      <c r="A8761" s="62">
        <v>2012</v>
      </c>
      <c r="B8761" s="62" t="s">
        <v>75</v>
      </c>
      <c r="C8761" s="62" t="str">
        <f>VLOOKUP(B8761,lookup!A:C,3,FALSE)</f>
        <v>Non Metropolitan Fire Authorities</v>
      </c>
      <c r="D8761" s="62" t="str">
        <f>VLOOKUP(B8761,lookup!A:D,4,FALSE)</f>
        <v>E31000023</v>
      </c>
      <c r="E8761" s="62" t="s">
        <v>179</v>
      </c>
      <c r="F8761" s="62" t="s">
        <v>149</v>
      </c>
      <c r="G8761" s="63">
        <v>0</v>
      </c>
      <c r="H8761" s="145"/>
      <c r="I8761" s="144">
        <v>0</v>
      </c>
      <c r="J8761" s="146">
        <f t="shared" si="113"/>
        <v>0</v>
      </c>
    </row>
    <row r="8762" spans="1:10" x14ac:dyDescent="0.3">
      <c r="A8762" s="62">
        <v>2012</v>
      </c>
      <c r="B8762" s="62" t="s">
        <v>75</v>
      </c>
      <c r="C8762" s="62" t="str">
        <f>VLOOKUP(B8762,lookup!A:C,3,FALSE)</f>
        <v>Non Metropolitan Fire Authorities</v>
      </c>
      <c r="D8762" s="62" t="str">
        <f>VLOOKUP(B8762,lookup!A:D,4,FALSE)</f>
        <v>E31000023</v>
      </c>
      <c r="E8762" s="32" t="s">
        <v>1087</v>
      </c>
      <c r="F8762" s="62" t="s">
        <v>149</v>
      </c>
      <c r="G8762" s="63">
        <v>1</v>
      </c>
      <c r="H8762" s="145"/>
      <c r="I8762" s="144">
        <v>1</v>
      </c>
      <c r="J8762" s="146">
        <f t="shared" si="113"/>
        <v>0</v>
      </c>
    </row>
    <row r="8763" spans="1:10" x14ac:dyDescent="0.3">
      <c r="A8763" s="62">
        <v>2012</v>
      </c>
      <c r="B8763" s="62" t="s">
        <v>75</v>
      </c>
      <c r="C8763" s="62" t="str">
        <f>VLOOKUP(B8763,lookup!A:C,3,FALSE)</f>
        <v>Non Metropolitan Fire Authorities</v>
      </c>
      <c r="D8763" s="62" t="str">
        <f>VLOOKUP(B8763,lookup!A:D,4,FALSE)</f>
        <v>E31000023</v>
      </c>
      <c r="E8763" s="62" t="s">
        <v>176</v>
      </c>
      <c r="F8763" s="62" t="s">
        <v>149</v>
      </c>
      <c r="G8763" s="63">
        <v>0</v>
      </c>
      <c r="H8763" s="145"/>
      <c r="I8763" s="144">
        <v>0</v>
      </c>
      <c r="J8763" s="146">
        <f t="shared" si="113"/>
        <v>0</v>
      </c>
    </row>
    <row r="8764" spans="1:10" x14ac:dyDescent="0.3">
      <c r="A8764" s="62">
        <v>2012</v>
      </c>
      <c r="B8764" s="62" t="s">
        <v>75</v>
      </c>
      <c r="C8764" s="62" t="str">
        <f>VLOOKUP(B8764,lookup!A:C,3,FALSE)</f>
        <v>Non Metropolitan Fire Authorities</v>
      </c>
      <c r="D8764" s="62" t="str">
        <f>VLOOKUP(B8764,lookup!A:D,4,FALSE)</f>
        <v>E31000023</v>
      </c>
      <c r="E8764" s="62" t="s">
        <v>175</v>
      </c>
      <c r="F8764" s="62" t="s">
        <v>150</v>
      </c>
      <c r="G8764" s="63">
        <v>265</v>
      </c>
      <c r="H8764" s="145"/>
      <c r="I8764" s="144">
        <v>265</v>
      </c>
      <c r="J8764" s="146">
        <f t="shared" si="113"/>
        <v>0</v>
      </c>
    </row>
    <row r="8765" spans="1:10" x14ac:dyDescent="0.3">
      <c r="A8765" s="62">
        <v>2012</v>
      </c>
      <c r="B8765" s="62" t="s">
        <v>75</v>
      </c>
      <c r="C8765" s="62" t="str">
        <f>VLOOKUP(B8765,lookup!A:C,3,FALSE)</f>
        <v>Non Metropolitan Fire Authorities</v>
      </c>
      <c r="D8765" s="62" t="str">
        <f>VLOOKUP(B8765,lookup!A:D,4,FALSE)</f>
        <v>E31000023</v>
      </c>
      <c r="E8765" s="62" t="s">
        <v>177</v>
      </c>
      <c r="F8765" s="62" t="s">
        <v>150</v>
      </c>
      <c r="G8765" s="63">
        <v>0</v>
      </c>
      <c r="H8765" s="145"/>
      <c r="I8765" s="144">
        <v>0</v>
      </c>
      <c r="J8765" s="146">
        <f t="shared" si="113"/>
        <v>0</v>
      </c>
    </row>
    <row r="8766" spans="1:10" x14ac:dyDescent="0.3">
      <c r="A8766" s="62">
        <v>2012</v>
      </c>
      <c r="B8766" s="62" t="s">
        <v>75</v>
      </c>
      <c r="C8766" s="62" t="str">
        <f>VLOOKUP(B8766,lookup!A:C,3,FALSE)</f>
        <v>Non Metropolitan Fire Authorities</v>
      </c>
      <c r="D8766" s="62" t="str">
        <f>VLOOKUP(B8766,lookup!A:D,4,FALSE)</f>
        <v>E31000023</v>
      </c>
      <c r="E8766" s="62" t="s">
        <v>178</v>
      </c>
      <c r="F8766" s="62" t="s">
        <v>150</v>
      </c>
      <c r="G8766" s="63">
        <v>5</v>
      </c>
      <c r="H8766" s="145"/>
      <c r="I8766" s="144">
        <v>5</v>
      </c>
      <c r="J8766" s="146">
        <f t="shared" si="113"/>
        <v>0</v>
      </c>
    </row>
    <row r="8767" spans="1:10" x14ac:dyDescent="0.3">
      <c r="A8767" s="62">
        <v>2012</v>
      </c>
      <c r="B8767" s="62" t="s">
        <v>75</v>
      </c>
      <c r="C8767" s="62" t="str">
        <f>VLOOKUP(B8767,lookup!A:C,3,FALSE)</f>
        <v>Non Metropolitan Fire Authorities</v>
      </c>
      <c r="D8767" s="62" t="str">
        <f>VLOOKUP(B8767,lookup!A:D,4,FALSE)</f>
        <v>E31000023</v>
      </c>
      <c r="E8767" s="62" t="s">
        <v>179</v>
      </c>
      <c r="F8767" s="62" t="s">
        <v>150</v>
      </c>
      <c r="G8767" s="63">
        <v>0</v>
      </c>
      <c r="H8767" s="145"/>
      <c r="I8767" s="144">
        <v>0</v>
      </c>
      <c r="J8767" s="146">
        <f t="shared" si="113"/>
        <v>0</v>
      </c>
    </row>
    <row r="8768" spans="1:10" x14ac:dyDescent="0.3">
      <c r="A8768" s="62">
        <v>2012</v>
      </c>
      <c r="B8768" s="62" t="s">
        <v>75</v>
      </c>
      <c r="C8768" s="62" t="str">
        <f>VLOOKUP(B8768,lookup!A:C,3,FALSE)</f>
        <v>Non Metropolitan Fire Authorities</v>
      </c>
      <c r="D8768" s="62" t="str">
        <f>VLOOKUP(B8768,lookup!A:D,4,FALSE)</f>
        <v>E31000023</v>
      </c>
      <c r="E8768" s="32" t="s">
        <v>1087</v>
      </c>
      <c r="F8768" s="62" t="s">
        <v>150</v>
      </c>
      <c r="G8768" s="63">
        <v>1</v>
      </c>
      <c r="H8768" s="145"/>
      <c r="I8768" s="144">
        <v>1</v>
      </c>
      <c r="J8768" s="146">
        <f t="shared" si="113"/>
        <v>0</v>
      </c>
    </row>
    <row r="8769" spans="1:10" x14ac:dyDescent="0.3">
      <c r="A8769" s="62">
        <v>2012</v>
      </c>
      <c r="B8769" s="62" t="s">
        <v>75</v>
      </c>
      <c r="C8769" s="62" t="str">
        <f>VLOOKUP(B8769,lookup!A:C,3,FALSE)</f>
        <v>Non Metropolitan Fire Authorities</v>
      </c>
      <c r="D8769" s="62" t="str">
        <f>VLOOKUP(B8769,lookup!A:D,4,FALSE)</f>
        <v>E31000023</v>
      </c>
      <c r="E8769" s="62" t="s">
        <v>176</v>
      </c>
      <c r="F8769" s="62" t="s">
        <v>150</v>
      </c>
      <c r="G8769" s="63">
        <v>0</v>
      </c>
      <c r="H8769" s="145"/>
      <c r="I8769" s="144">
        <v>0</v>
      </c>
      <c r="J8769" s="146">
        <f t="shared" si="113"/>
        <v>0</v>
      </c>
    </row>
    <row r="8770" spans="1:10" x14ac:dyDescent="0.3">
      <c r="A8770" s="62">
        <v>2012</v>
      </c>
      <c r="B8770" s="62" t="s">
        <v>78</v>
      </c>
      <c r="C8770" s="62" t="str">
        <f>VLOOKUP(B8770,lookup!A:C,3,FALSE)</f>
        <v>Non Metropolitan Fire Authorities</v>
      </c>
      <c r="D8770" s="62" t="str">
        <f>VLOOKUP(B8770,lookup!A:D,4,FALSE)</f>
        <v>E31000024</v>
      </c>
      <c r="E8770" s="62" t="s">
        <v>175</v>
      </c>
      <c r="F8770" s="62" t="s">
        <v>157</v>
      </c>
      <c r="G8770" s="63">
        <v>428</v>
      </c>
      <c r="H8770" s="145"/>
      <c r="I8770" s="144">
        <v>428</v>
      </c>
      <c r="J8770" s="146">
        <f t="shared" si="113"/>
        <v>0</v>
      </c>
    </row>
    <row r="8771" spans="1:10" x14ac:dyDescent="0.3">
      <c r="A8771" s="62">
        <v>2012</v>
      </c>
      <c r="B8771" s="62" t="s">
        <v>78</v>
      </c>
      <c r="C8771" s="62" t="str">
        <f>VLOOKUP(B8771,lookup!A:C,3,FALSE)</f>
        <v>Non Metropolitan Fire Authorities</v>
      </c>
      <c r="D8771" s="62" t="str">
        <f>VLOOKUP(B8771,lookup!A:D,4,FALSE)</f>
        <v>E31000024</v>
      </c>
      <c r="E8771" s="62" t="s">
        <v>177</v>
      </c>
      <c r="F8771" s="62" t="s">
        <v>157</v>
      </c>
      <c r="G8771" s="63">
        <v>5</v>
      </c>
      <c r="H8771" s="145"/>
      <c r="I8771" s="144">
        <v>5</v>
      </c>
      <c r="J8771" s="146">
        <f t="shared" ref="J8771:J8834" si="114">G8771-I8771</f>
        <v>0</v>
      </c>
    </row>
    <row r="8772" spans="1:10" x14ac:dyDescent="0.3">
      <c r="A8772" s="62">
        <v>2012</v>
      </c>
      <c r="B8772" s="62" t="s">
        <v>78</v>
      </c>
      <c r="C8772" s="62" t="str">
        <f>VLOOKUP(B8772,lookup!A:C,3,FALSE)</f>
        <v>Non Metropolitan Fire Authorities</v>
      </c>
      <c r="D8772" s="62" t="str">
        <f>VLOOKUP(B8772,lookup!A:D,4,FALSE)</f>
        <v>E31000024</v>
      </c>
      <c r="E8772" s="62" t="s">
        <v>178</v>
      </c>
      <c r="F8772" s="62" t="s">
        <v>157</v>
      </c>
      <c r="G8772" s="63">
        <v>3</v>
      </c>
      <c r="H8772" s="145"/>
      <c r="I8772" s="144">
        <v>3</v>
      </c>
      <c r="J8772" s="146">
        <f t="shared" si="114"/>
        <v>0</v>
      </c>
    </row>
    <row r="8773" spans="1:10" x14ac:dyDescent="0.3">
      <c r="A8773" s="62">
        <v>2012</v>
      </c>
      <c r="B8773" s="62" t="s">
        <v>78</v>
      </c>
      <c r="C8773" s="62" t="str">
        <f>VLOOKUP(B8773,lookup!A:C,3,FALSE)</f>
        <v>Non Metropolitan Fire Authorities</v>
      </c>
      <c r="D8773" s="62" t="str">
        <f>VLOOKUP(B8773,lookup!A:D,4,FALSE)</f>
        <v>E31000024</v>
      </c>
      <c r="E8773" s="62" t="s">
        <v>179</v>
      </c>
      <c r="F8773" s="62" t="s">
        <v>157</v>
      </c>
      <c r="G8773" s="63">
        <v>5</v>
      </c>
      <c r="H8773" s="145"/>
      <c r="I8773" s="144">
        <v>5</v>
      </c>
      <c r="J8773" s="146">
        <f t="shared" si="114"/>
        <v>0</v>
      </c>
    </row>
    <row r="8774" spans="1:10" x14ac:dyDescent="0.3">
      <c r="A8774" s="62">
        <v>2012</v>
      </c>
      <c r="B8774" s="62" t="s">
        <v>78</v>
      </c>
      <c r="C8774" s="62" t="str">
        <f>VLOOKUP(B8774,lookup!A:C,3,FALSE)</f>
        <v>Non Metropolitan Fire Authorities</v>
      </c>
      <c r="D8774" s="62" t="str">
        <f>VLOOKUP(B8774,lookup!A:D,4,FALSE)</f>
        <v>E31000024</v>
      </c>
      <c r="E8774" s="32" t="s">
        <v>1087</v>
      </c>
      <c r="F8774" s="62" t="s">
        <v>157</v>
      </c>
      <c r="G8774" s="63">
        <v>0</v>
      </c>
      <c r="H8774" s="145"/>
      <c r="I8774" s="144">
        <v>0</v>
      </c>
      <c r="J8774" s="146">
        <f t="shared" si="114"/>
        <v>0</v>
      </c>
    </row>
    <row r="8775" spans="1:10" x14ac:dyDescent="0.3">
      <c r="A8775" s="62">
        <v>2012</v>
      </c>
      <c r="B8775" s="62" t="s">
        <v>78</v>
      </c>
      <c r="C8775" s="62" t="str">
        <f>VLOOKUP(B8775,lookup!A:C,3,FALSE)</f>
        <v>Non Metropolitan Fire Authorities</v>
      </c>
      <c r="D8775" s="62" t="str">
        <f>VLOOKUP(B8775,lookup!A:D,4,FALSE)</f>
        <v>E31000024</v>
      </c>
      <c r="E8775" s="62" t="s">
        <v>176</v>
      </c>
      <c r="F8775" s="62" t="s">
        <v>157</v>
      </c>
      <c r="G8775" s="63">
        <v>21</v>
      </c>
      <c r="H8775" s="145"/>
      <c r="I8775" s="144">
        <v>21</v>
      </c>
      <c r="J8775" s="146">
        <f t="shared" si="114"/>
        <v>0</v>
      </c>
    </row>
    <row r="8776" spans="1:10" x14ac:dyDescent="0.3">
      <c r="A8776" s="62">
        <v>2012</v>
      </c>
      <c r="B8776" s="62" t="s">
        <v>78</v>
      </c>
      <c r="C8776" s="62" t="str">
        <f>VLOOKUP(B8776,lookup!A:C,3,FALSE)</f>
        <v>Non Metropolitan Fire Authorities</v>
      </c>
      <c r="D8776" s="62" t="str">
        <f>VLOOKUP(B8776,lookup!A:D,4,FALSE)</f>
        <v>E31000024</v>
      </c>
      <c r="E8776" s="62" t="s">
        <v>175</v>
      </c>
      <c r="F8776" s="62" t="s">
        <v>158</v>
      </c>
      <c r="G8776" s="63">
        <v>246</v>
      </c>
      <c r="H8776" s="145"/>
      <c r="I8776" s="144">
        <v>246</v>
      </c>
      <c r="J8776" s="146">
        <f t="shared" si="114"/>
        <v>0</v>
      </c>
    </row>
    <row r="8777" spans="1:10" x14ac:dyDescent="0.3">
      <c r="A8777" s="62">
        <v>2012</v>
      </c>
      <c r="B8777" s="62" t="s">
        <v>78</v>
      </c>
      <c r="C8777" s="62" t="str">
        <f>VLOOKUP(B8777,lookup!A:C,3,FALSE)</f>
        <v>Non Metropolitan Fire Authorities</v>
      </c>
      <c r="D8777" s="62" t="str">
        <f>VLOOKUP(B8777,lookup!A:D,4,FALSE)</f>
        <v>E31000024</v>
      </c>
      <c r="E8777" s="62" t="s">
        <v>177</v>
      </c>
      <c r="F8777" s="62" t="s">
        <v>158</v>
      </c>
      <c r="G8777" s="63">
        <v>1</v>
      </c>
      <c r="H8777" s="145"/>
      <c r="I8777" s="144">
        <v>1</v>
      </c>
      <c r="J8777" s="146">
        <f t="shared" si="114"/>
        <v>0</v>
      </c>
    </row>
    <row r="8778" spans="1:10" x14ac:dyDescent="0.3">
      <c r="A8778" s="62">
        <v>2012</v>
      </c>
      <c r="B8778" s="62" t="s">
        <v>78</v>
      </c>
      <c r="C8778" s="62" t="str">
        <f>VLOOKUP(B8778,lookup!A:C,3,FALSE)</f>
        <v>Non Metropolitan Fire Authorities</v>
      </c>
      <c r="D8778" s="62" t="str">
        <f>VLOOKUP(B8778,lookup!A:D,4,FALSE)</f>
        <v>E31000024</v>
      </c>
      <c r="E8778" s="62" t="s">
        <v>178</v>
      </c>
      <c r="F8778" s="62" t="s">
        <v>158</v>
      </c>
      <c r="G8778" s="63">
        <v>1</v>
      </c>
      <c r="H8778" s="145"/>
      <c r="I8778" s="144">
        <v>1</v>
      </c>
      <c r="J8778" s="146">
        <f t="shared" si="114"/>
        <v>0</v>
      </c>
    </row>
    <row r="8779" spans="1:10" x14ac:dyDescent="0.3">
      <c r="A8779" s="62">
        <v>2012</v>
      </c>
      <c r="B8779" s="62" t="s">
        <v>78</v>
      </c>
      <c r="C8779" s="62" t="str">
        <f>VLOOKUP(B8779,lookup!A:C,3,FALSE)</f>
        <v>Non Metropolitan Fire Authorities</v>
      </c>
      <c r="D8779" s="62" t="str">
        <f>VLOOKUP(B8779,lookup!A:D,4,FALSE)</f>
        <v>E31000024</v>
      </c>
      <c r="E8779" s="62" t="s">
        <v>179</v>
      </c>
      <c r="F8779" s="62" t="s">
        <v>158</v>
      </c>
      <c r="G8779" s="63">
        <v>0</v>
      </c>
      <c r="H8779" s="145"/>
      <c r="I8779" s="144">
        <v>0</v>
      </c>
      <c r="J8779" s="146">
        <f t="shared" si="114"/>
        <v>0</v>
      </c>
    </row>
    <row r="8780" spans="1:10" x14ac:dyDescent="0.3">
      <c r="A8780" s="62">
        <v>2012</v>
      </c>
      <c r="B8780" s="62" t="s">
        <v>78</v>
      </c>
      <c r="C8780" s="62" t="str">
        <f>VLOOKUP(B8780,lookup!A:C,3,FALSE)</f>
        <v>Non Metropolitan Fire Authorities</v>
      </c>
      <c r="D8780" s="62" t="str">
        <f>VLOOKUP(B8780,lookup!A:D,4,FALSE)</f>
        <v>E31000024</v>
      </c>
      <c r="E8780" s="32" t="s">
        <v>1087</v>
      </c>
      <c r="F8780" s="62" t="s">
        <v>158</v>
      </c>
      <c r="G8780" s="63">
        <v>0</v>
      </c>
      <c r="H8780" s="145"/>
      <c r="I8780" s="144">
        <v>0</v>
      </c>
      <c r="J8780" s="146">
        <f t="shared" si="114"/>
        <v>0</v>
      </c>
    </row>
    <row r="8781" spans="1:10" x14ac:dyDescent="0.3">
      <c r="A8781" s="62">
        <v>2012</v>
      </c>
      <c r="B8781" s="62" t="s">
        <v>78</v>
      </c>
      <c r="C8781" s="62" t="str">
        <f>VLOOKUP(B8781,lookup!A:C,3,FALSE)</f>
        <v>Non Metropolitan Fire Authorities</v>
      </c>
      <c r="D8781" s="62" t="str">
        <f>VLOOKUP(B8781,lookup!A:D,4,FALSE)</f>
        <v>E31000024</v>
      </c>
      <c r="E8781" s="62" t="s">
        <v>176</v>
      </c>
      <c r="F8781" s="62" t="s">
        <v>158</v>
      </c>
      <c r="G8781" s="63">
        <v>16</v>
      </c>
      <c r="H8781" s="145"/>
      <c r="I8781" s="144">
        <v>16</v>
      </c>
      <c r="J8781" s="146">
        <f t="shared" si="114"/>
        <v>0</v>
      </c>
    </row>
    <row r="8782" spans="1:10" x14ac:dyDescent="0.3">
      <c r="A8782" s="62">
        <v>2012</v>
      </c>
      <c r="B8782" s="62" t="s">
        <v>78</v>
      </c>
      <c r="C8782" s="62" t="str">
        <f>VLOOKUP(B8782,lookup!A:C,3,FALSE)</f>
        <v>Non Metropolitan Fire Authorities</v>
      </c>
      <c r="D8782" s="62" t="str">
        <f>VLOOKUP(B8782,lookup!A:D,4,FALSE)</f>
        <v>E31000024</v>
      </c>
      <c r="E8782" s="62" t="s">
        <v>175</v>
      </c>
      <c r="F8782" s="62" t="s">
        <v>149</v>
      </c>
      <c r="G8782" s="63">
        <v>26</v>
      </c>
      <c r="H8782" s="145"/>
      <c r="I8782" s="144">
        <v>26</v>
      </c>
      <c r="J8782" s="146">
        <f t="shared" si="114"/>
        <v>0</v>
      </c>
    </row>
    <row r="8783" spans="1:10" x14ac:dyDescent="0.3">
      <c r="A8783" s="62">
        <v>2012</v>
      </c>
      <c r="B8783" s="62" t="s">
        <v>78</v>
      </c>
      <c r="C8783" s="62" t="str">
        <f>VLOOKUP(B8783,lookup!A:C,3,FALSE)</f>
        <v>Non Metropolitan Fire Authorities</v>
      </c>
      <c r="D8783" s="62" t="str">
        <f>VLOOKUP(B8783,lookup!A:D,4,FALSE)</f>
        <v>E31000024</v>
      </c>
      <c r="E8783" s="62" t="s">
        <v>177</v>
      </c>
      <c r="F8783" s="62" t="s">
        <v>149</v>
      </c>
      <c r="G8783" s="63">
        <v>1</v>
      </c>
      <c r="H8783" s="145"/>
      <c r="I8783" s="144">
        <v>1</v>
      </c>
      <c r="J8783" s="146">
        <f t="shared" si="114"/>
        <v>0</v>
      </c>
    </row>
    <row r="8784" spans="1:10" x14ac:dyDescent="0.3">
      <c r="A8784" s="62">
        <v>2012</v>
      </c>
      <c r="B8784" s="62" t="s">
        <v>78</v>
      </c>
      <c r="C8784" s="62" t="str">
        <f>VLOOKUP(B8784,lookup!A:C,3,FALSE)</f>
        <v>Non Metropolitan Fire Authorities</v>
      </c>
      <c r="D8784" s="62" t="str">
        <f>VLOOKUP(B8784,lookup!A:D,4,FALSE)</f>
        <v>E31000024</v>
      </c>
      <c r="E8784" s="62" t="s">
        <v>178</v>
      </c>
      <c r="F8784" s="62" t="s">
        <v>149</v>
      </c>
      <c r="G8784" s="63">
        <v>2</v>
      </c>
      <c r="H8784" s="145"/>
      <c r="I8784" s="144">
        <v>2</v>
      </c>
      <c r="J8784" s="146">
        <f t="shared" si="114"/>
        <v>0</v>
      </c>
    </row>
    <row r="8785" spans="1:10" x14ac:dyDescent="0.3">
      <c r="A8785" s="62">
        <v>2012</v>
      </c>
      <c r="B8785" s="62" t="s">
        <v>78</v>
      </c>
      <c r="C8785" s="62" t="str">
        <f>VLOOKUP(B8785,lookup!A:C,3,FALSE)</f>
        <v>Non Metropolitan Fire Authorities</v>
      </c>
      <c r="D8785" s="62" t="str">
        <f>VLOOKUP(B8785,lookup!A:D,4,FALSE)</f>
        <v>E31000024</v>
      </c>
      <c r="E8785" s="62" t="s">
        <v>179</v>
      </c>
      <c r="F8785" s="62" t="s">
        <v>149</v>
      </c>
      <c r="G8785" s="63">
        <v>0</v>
      </c>
      <c r="H8785" s="145"/>
      <c r="I8785" s="144">
        <v>0</v>
      </c>
      <c r="J8785" s="146">
        <f t="shared" si="114"/>
        <v>0</v>
      </c>
    </row>
    <row r="8786" spans="1:10" x14ac:dyDescent="0.3">
      <c r="A8786" s="62">
        <v>2012</v>
      </c>
      <c r="B8786" s="62" t="s">
        <v>78</v>
      </c>
      <c r="C8786" s="62" t="str">
        <f>VLOOKUP(B8786,lookup!A:C,3,FALSE)</f>
        <v>Non Metropolitan Fire Authorities</v>
      </c>
      <c r="D8786" s="62" t="str">
        <f>VLOOKUP(B8786,lookup!A:D,4,FALSE)</f>
        <v>E31000024</v>
      </c>
      <c r="E8786" s="32" t="s">
        <v>1087</v>
      </c>
      <c r="F8786" s="62" t="s">
        <v>149</v>
      </c>
      <c r="G8786" s="63">
        <v>0</v>
      </c>
      <c r="H8786" s="145"/>
      <c r="I8786" s="144">
        <v>0</v>
      </c>
      <c r="J8786" s="146">
        <f t="shared" si="114"/>
        <v>0</v>
      </c>
    </row>
    <row r="8787" spans="1:10" x14ac:dyDescent="0.3">
      <c r="A8787" s="62">
        <v>2012</v>
      </c>
      <c r="B8787" s="62" t="s">
        <v>78</v>
      </c>
      <c r="C8787" s="62" t="str">
        <f>VLOOKUP(B8787,lookup!A:C,3,FALSE)</f>
        <v>Non Metropolitan Fire Authorities</v>
      </c>
      <c r="D8787" s="62" t="str">
        <f>VLOOKUP(B8787,lookup!A:D,4,FALSE)</f>
        <v>E31000024</v>
      </c>
      <c r="E8787" s="62" t="s">
        <v>176</v>
      </c>
      <c r="F8787" s="62" t="s">
        <v>149</v>
      </c>
      <c r="G8787" s="63">
        <v>0</v>
      </c>
      <c r="H8787" s="145"/>
      <c r="I8787" s="144">
        <v>0</v>
      </c>
      <c r="J8787" s="146">
        <f t="shared" si="114"/>
        <v>0</v>
      </c>
    </row>
    <row r="8788" spans="1:10" x14ac:dyDescent="0.3">
      <c r="A8788" s="62">
        <v>2012</v>
      </c>
      <c r="B8788" s="62" t="s">
        <v>78</v>
      </c>
      <c r="C8788" s="62" t="str">
        <f>VLOOKUP(B8788,lookup!A:C,3,FALSE)</f>
        <v>Non Metropolitan Fire Authorities</v>
      </c>
      <c r="D8788" s="62" t="str">
        <f>VLOOKUP(B8788,lookup!A:D,4,FALSE)</f>
        <v>E31000024</v>
      </c>
      <c r="E8788" s="62" t="s">
        <v>175</v>
      </c>
      <c r="F8788" s="62" t="s">
        <v>150</v>
      </c>
      <c r="G8788" s="63">
        <v>149</v>
      </c>
      <c r="H8788" s="145"/>
      <c r="I8788" s="144">
        <v>149</v>
      </c>
      <c r="J8788" s="146">
        <f t="shared" si="114"/>
        <v>0</v>
      </c>
    </row>
    <row r="8789" spans="1:10" x14ac:dyDescent="0.3">
      <c r="A8789" s="62">
        <v>2012</v>
      </c>
      <c r="B8789" s="62" t="s">
        <v>78</v>
      </c>
      <c r="C8789" s="62" t="str">
        <f>VLOOKUP(B8789,lookup!A:C,3,FALSE)</f>
        <v>Non Metropolitan Fire Authorities</v>
      </c>
      <c r="D8789" s="62" t="str">
        <f>VLOOKUP(B8789,lookup!A:D,4,FALSE)</f>
        <v>E31000024</v>
      </c>
      <c r="E8789" s="62" t="s">
        <v>177</v>
      </c>
      <c r="F8789" s="62" t="s">
        <v>150</v>
      </c>
      <c r="G8789" s="63">
        <v>2</v>
      </c>
      <c r="H8789" s="145"/>
      <c r="I8789" s="144">
        <v>2</v>
      </c>
      <c r="J8789" s="146">
        <f t="shared" si="114"/>
        <v>0</v>
      </c>
    </row>
    <row r="8790" spans="1:10" x14ac:dyDescent="0.3">
      <c r="A8790" s="62">
        <v>2012</v>
      </c>
      <c r="B8790" s="62" t="s">
        <v>78</v>
      </c>
      <c r="C8790" s="62" t="str">
        <f>VLOOKUP(B8790,lookup!A:C,3,FALSE)</f>
        <v>Non Metropolitan Fire Authorities</v>
      </c>
      <c r="D8790" s="62" t="str">
        <f>VLOOKUP(B8790,lookup!A:D,4,FALSE)</f>
        <v>E31000024</v>
      </c>
      <c r="E8790" s="62" t="s">
        <v>178</v>
      </c>
      <c r="F8790" s="62" t="s">
        <v>150</v>
      </c>
      <c r="G8790" s="63">
        <v>10</v>
      </c>
      <c r="H8790" s="145"/>
      <c r="I8790" s="144">
        <v>10</v>
      </c>
      <c r="J8790" s="146">
        <f t="shared" si="114"/>
        <v>0</v>
      </c>
    </row>
    <row r="8791" spans="1:10" x14ac:dyDescent="0.3">
      <c r="A8791" s="62">
        <v>2012</v>
      </c>
      <c r="B8791" s="62" t="s">
        <v>78</v>
      </c>
      <c r="C8791" s="62" t="str">
        <f>VLOOKUP(B8791,lookup!A:C,3,FALSE)</f>
        <v>Non Metropolitan Fire Authorities</v>
      </c>
      <c r="D8791" s="62" t="str">
        <f>VLOOKUP(B8791,lookup!A:D,4,FALSE)</f>
        <v>E31000024</v>
      </c>
      <c r="E8791" s="62" t="s">
        <v>179</v>
      </c>
      <c r="F8791" s="62" t="s">
        <v>150</v>
      </c>
      <c r="G8791" s="63">
        <v>2</v>
      </c>
      <c r="H8791" s="145"/>
      <c r="I8791" s="144">
        <v>2</v>
      </c>
      <c r="J8791" s="146">
        <f t="shared" si="114"/>
        <v>0</v>
      </c>
    </row>
    <row r="8792" spans="1:10" x14ac:dyDescent="0.3">
      <c r="A8792" s="62">
        <v>2012</v>
      </c>
      <c r="B8792" s="62" t="s">
        <v>78</v>
      </c>
      <c r="C8792" s="62" t="str">
        <f>VLOOKUP(B8792,lookup!A:C,3,FALSE)</f>
        <v>Non Metropolitan Fire Authorities</v>
      </c>
      <c r="D8792" s="62" t="str">
        <f>VLOOKUP(B8792,lookup!A:D,4,FALSE)</f>
        <v>E31000024</v>
      </c>
      <c r="E8792" s="32" t="s">
        <v>1087</v>
      </c>
      <c r="F8792" s="62" t="s">
        <v>150</v>
      </c>
      <c r="G8792" s="63">
        <v>1</v>
      </c>
      <c r="H8792" s="145"/>
      <c r="I8792" s="144">
        <v>1</v>
      </c>
      <c r="J8792" s="146">
        <f t="shared" si="114"/>
        <v>0</v>
      </c>
    </row>
    <row r="8793" spans="1:10" x14ac:dyDescent="0.3">
      <c r="A8793" s="62">
        <v>2012</v>
      </c>
      <c r="B8793" s="62" t="s">
        <v>78</v>
      </c>
      <c r="C8793" s="62" t="str">
        <f>VLOOKUP(B8793,lookup!A:C,3,FALSE)</f>
        <v>Non Metropolitan Fire Authorities</v>
      </c>
      <c r="D8793" s="62" t="str">
        <f>VLOOKUP(B8793,lookup!A:D,4,FALSE)</f>
        <v>E31000024</v>
      </c>
      <c r="E8793" s="62" t="s">
        <v>176</v>
      </c>
      <c r="F8793" s="62" t="s">
        <v>150</v>
      </c>
      <c r="G8793" s="63">
        <v>12</v>
      </c>
      <c r="H8793" s="145"/>
      <c r="I8793" s="144">
        <v>12</v>
      </c>
      <c r="J8793" s="146">
        <f t="shared" si="114"/>
        <v>0</v>
      </c>
    </row>
    <row r="8794" spans="1:10" x14ac:dyDescent="0.3">
      <c r="A8794" s="62">
        <v>2012</v>
      </c>
      <c r="B8794" s="62" t="s">
        <v>81</v>
      </c>
      <c r="C8794" s="62" t="str">
        <f>VLOOKUP(B8794,lookup!A:C,3,FALSE)</f>
        <v>Non Metropolitan Fire Authorities</v>
      </c>
      <c r="D8794" s="62" t="str">
        <f>VLOOKUP(B8794,lookup!A:D,4,FALSE)</f>
        <v>E31000025</v>
      </c>
      <c r="E8794" s="62" t="s">
        <v>175</v>
      </c>
      <c r="F8794" s="62" t="s">
        <v>157</v>
      </c>
      <c r="G8794" s="63">
        <v>199</v>
      </c>
      <c r="H8794" s="145"/>
      <c r="I8794" s="144">
        <v>199</v>
      </c>
      <c r="J8794" s="146">
        <f t="shared" si="114"/>
        <v>0</v>
      </c>
    </row>
    <row r="8795" spans="1:10" x14ac:dyDescent="0.3">
      <c r="A8795" s="62">
        <v>2012</v>
      </c>
      <c r="B8795" s="62" t="s">
        <v>81</v>
      </c>
      <c r="C8795" s="62" t="str">
        <f>VLOOKUP(B8795,lookup!A:C,3,FALSE)</f>
        <v>Non Metropolitan Fire Authorities</v>
      </c>
      <c r="D8795" s="62" t="str">
        <f>VLOOKUP(B8795,lookup!A:D,4,FALSE)</f>
        <v>E31000025</v>
      </c>
      <c r="E8795" s="62" t="s">
        <v>177</v>
      </c>
      <c r="F8795" s="62" t="s">
        <v>157</v>
      </c>
      <c r="G8795" s="63">
        <v>1</v>
      </c>
      <c r="H8795" s="145"/>
      <c r="I8795" s="144">
        <v>1</v>
      </c>
      <c r="J8795" s="146">
        <f t="shared" si="114"/>
        <v>0</v>
      </c>
    </row>
    <row r="8796" spans="1:10" x14ac:dyDescent="0.3">
      <c r="A8796" s="62">
        <v>2012</v>
      </c>
      <c r="B8796" s="62" t="s">
        <v>81</v>
      </c>
      <c r="C8796" s="62" t="str">
        <f>VLOOKUP(B8796,lookup!A:C,3,FALSE)</f>
        <v>Non Metropolitan Fire Authorities</v>
      </c>
      <c r="D8796" s="62" t="str">
        <f>VLOOKUP(B8796,lookup!A:D,4,FALSE)</f>
        <v>E31000025</v>
      </c>
      <c r="E8796" s="62" t="s">
        <v>178</v>
      </c>
      <c r="F8796" s="62" t="s">
        <v>157</v>
      </c>
      <c r="G8796" s="63">
        <v>0</v>
      </c>
      <c r="H8796" s="145"/>
      <c r="I8796" s="144">
        <v>0</v>
      </c>
      <c r="J8796" s="146">
        <f t="shared" si="114"/>
        <v>0</v>
      </c>
    </row>
    <row r="8797" spans="1:10" x14ac:dyDescent="0.3">
      <c r="A8797" s="62">
        <v>2012</v>
      </c>
      <c r="B8797" s="62" t="s">
        <v>81</v>
      </c>
      <c r="C8797" s="62" t="str">
        <f>VLOOKUP(B8797,lookup!A:C,3,FALSE)</f>
        <v>Non Metropolitan Fire Authorities</v>
      </c>
      <c r="D8797" s="62" t="str">
        <f>VLOOKUP(B8797,lookup!A:D,4,FALSE)</f>
        <v>E31000025</v>
      </c>
      <c r="E8797" s="62" t="s">
        <v>179</v>
      </c>
      <c r="F8797" s="62" t="s">
        <v>157</v>
      </c>
      <c r="G8797" s="63">
        <v>2</v>
      </c>
      <c r="H8797" s="145"/>
      <c r="I8797" s="144">
        <v>2</v>
      </c>
      <c r="J8797" s="146">
        <f t="shared" si="114"/>
        <v>0</v>
      </c>
    </row>
    <row r="8798" spans="1:10" x14ac:dyDescent="0.3">
      <c r="A8798" s="62">
        <v>2012</v>
      </c>
      <c r="B8798" s="62" t="s">
        <v>81</v>
      </c>
      <c r="C8798" s="62" t="str">
        <f>VLOOKUP(B8798,lookup!A:C,3,FALSE)</f>
        <v>Non Metropolitan Fire Authorities</v>
      </c>
      <c r="D8798" s="62" t="str">
        <f>VLOOKUP(B8798,lookup!A:D,4,FALSE)</f>
        <v>E31000025</v>
      </c>
      <c r="E8798" s="32" t="s">
        <v>1087</v>
      </c>
      <c r="F8798" s="62" t="s">
        <v>157</v>
      </c>
      <c r="G8798" s="63">
        <v>0</v>
      </c>
      <c r="H8798" s="145"/>
      <c r="I8798" s="144">
        <v>0</v>
      </c>
      <c r="J8798" s="146">
        <f t="shared" si="114"/>
        <v>0</v>
      </c>
    </row>
    <row r="8799" spans="1:10" x14ac:dyDescent="0.3">
      <c r="A8799" s="62">
        <v>2012</v>
      </c>
      <c r="B8799" s="62" t="s">
        <v>81</v>
      </c>
      <c r="C8799" s="62" t="str">
        <f>VLOOKUP(B8799,lookup!A:C,3,FALSE)</f>
        <v>Non Metropolitan Fire Authorities</v>
      </c>
      <c r="D8799" s="62" t="str">
        <f>VLOOKUP(B8799,lookup!A:D,4,FALSE)</f>
        <v>E31000025</v>
      </c>
      <c r="E8799" s="62" t="s">
        <v>176</v>
      </c>
      <c r="F8799" s="62" t="s">
        <v>157</v>
      </c>
      <c r="G8799" s="63">
        <v>0</v>
      </c>
      <c r="H8799" s="145"/>
      <c r="I8799" s="144">
        <v>0</v>
      </c>
      <c r="J8799" s="146">
        <f t="shared" si="114"/>
        <v>0</v>
      </c>
    </row>
    <row r="8800" spans="1:10" x14ac:dyDescent="0.3">
      <c r="A8800" s="62">
        <v>2012</v>
      </c>
      <c r="B8800" s="62" t="s">
        <v>81</v>
      </c>
      <c r="C8800" s="62" t="str">
        <f>VLOOKUP(B8800,lookup!A:C,3,FALSE)</f>
        <v>Non Metropolitan Fire Authorities</v>
      </c>
      <c r="D8800" s="62" t="str">
        <f>VLOOKUP(B8800,lookup!A:D,4,FALSE)</f>
        <v>E31000025</v>
      </c>
      <c r="E8800" s="62" t="s">
        <v>175</v>
      </c>
      <c r="F8800" s="62" t="s">
        <v>158</v>
      </c>
      <c r="G8800" s="63">
        <v>494</v>
      </c>
      <c r="H8800" s="145"/>
      <c r="I8800" s="144">
        <v>494</v>
      </c>
      <c r="J8800" s="146">
        <f t="shared" si="114"/>
        <v>0</v>
      </c>
    </row>
    <row r="8801" spans="1:10" x14ac:dyDescent="0.3">
      <c r="A8801" s="62">
        <v>2012</v>
      </c>
      <c r="B8801" s="62" t="s">
        <v>81</v>
      </c>
      <c r="C8801" s="62" t="str">
        <f>VLOOKUP(B8801,lookup!A:C,3,FALSE)</f>
        <v>Non Metropolitan Fire Authorities</v>
      </c>
      <c r="D8801" s="62" t="str">
        <f>VLOOKUP(B8801,lookup!A:D,4,FALSE)</f>
        <v>E31000025</v>
      </c>
      <c r="E8801" s="62" t="s">
        <v>177</v>
      </c>
      <c r="F8801" s="62" t="s">
        <v>158</v>
      </c>
      <c r="G8801" s="63">
        <v>0</v>
      </c>
      <c r="H8801" s="145"/>
      <c r="I8801" s="144">
        <v>0</v>
      </c>
      <c r="J8801" s="146">
        <f t="shared" si="114"/>
        <v>0</v>
      </c>
    </row>
    <row r="8802" spans="1:10" x14ac:dyDescent="0.3">
      <c r="A8802" s="62">
        <v>2012</v>
      </c>
      <c r="B8802" s="62" t="s">
        <v>81</v>
      </c>
      <c r="C8802" s="62" t="str">
        <f>VLOOKUP(B8802,lookup!A:C,3,FALSE)</f>
        <v>Non Metropolitan Fire Authorities</v>
      </c>
      <c r="D8802" s="62" t="str">
        <f>VLOOKUP(B8802,lookup!A:D,4,FALSE)</f>
        <v>E31000025</v>
      </c>
      <c r="E8802" s="62" t="s">
        <v>178</v>
      </c>
      <c r="F8802" s="62" t="s">
        <v>158</v>
      </c>
      <c r="G8802" s="63">
        <v>0</v>
      </c>
      <c r="H8802" s="145"/>
      <c r="I8802" s="144">
        <v>0</v>
      </c>
      <c r="J8802" s="146">
        <f t="shared" si="114"/>
        <v>0</v>
      </c>
    </row>
    <row r="8803" spans="1:10" x14ac:dyDescent="0.3">
      <c r="A8803" s="62">
        <v>2012</v>
      </c>
      <c r="B8803" s="62" t="s">
        <v>81</v>
      </c>
      <c r="C8803" s="62" t="str">
        <f>VLOOKUP(B8803,lookup!A:C,3,FALSE)</f>
        <v>Non Metropolitan Fire Authorities</v>
      </c>
      <c r="D8803" s="62" t="str">
        <f>VLOOKUP(B8803,lookup!A:D,4,FALSE)</f>
        <v>E31000025</v>
      </c>
      <c r="E8803" s="62" t="s">
        <v>179</v>
      </c>
      <c r="F8803" s="62" t="s">
        <v>158</v>
      </c>
      <c r="G8803" s="63">
        <v>4</v>
      </c>
      <c r="H8803" s="145"/>
      <c r="I8803" s="144">
        <v>4</v>
      </c>
      <c r="J8803" s="146">
        <f t="shared" si="114"/>
        <v>0</v>
      </c>
    </row>
    <row r="8804" spans="1:10" x14ac:dyDescent="0.3">
      <c r="A8804" s="62">
        <v>2012</v>
      </c>
      <c r="B8804" s="62" t="s">
        <v>81</v>
      </c>
      <c r="C8804" s="62" t="str">
        <f>VLOOKUP(B8804,lookup!A:C,3,FALSE)</f>
        <v>Non Metropolitan Fire Authorities</v>
      </c>
      <c r="D8804" s="62" t="str">
        <f>VLOOKUP(B8804,lookup!A:D,4,FALSE)</f>
        <v>E31000025</v>
      </c>
      <c r="E8804" s="32" t="s">
        <v>1087</v>
      </c>
      <c r="F8804" s="62" t="s">
        <v>158</v>
      </c>
      <c r="G8804" s="63">
        <v>0</v>
      </c>
      <c r="H8804" s="145"/>
      <c r="I8804" s="144">
        <v>0</v>
      </c>
      <c r="J8804" s="146">
        <f t="shared" si="114"/>
        <v>0</v>
      </c>
    </row>
    <row r="8805" spans="1:10" x14ac:dyDescent="0.3">
      <c r="A8805" s="62">
        <v>2012</v>
      </c>
      <c r="B8805" s="62" t="s">
        <v>81</v>
      </c>
      <c r="C8805" s="62" t="str">
        <f>VLOOKUP(B8805,lookup!A:C,3,FALSE)</f>
        <v>Non Metropolitan Fire Authorities</v>
      </c>
      <c r="D8805" s="62" t="str">
        <f>VLOOKUP(B8805,lookup!A:D,4,FALSE)</f>
        <v>E31000025</v>
      </c>
      <c r="E8805" s="62" t="s">
        <v>176</v>
      </c>
      <c r="F8805" s="62" t="s">
        <v>158</v>
      </c>
      <c r="G8805" s="63">
        <v>19</v>
      </c>
      <c r="H8805" s="145"/>
      <c r="I8805" s="144">
        <v>19</v>
      </c>
      <c r="J8805" s="146">
        <f t="shared" si="114"/>
        <v>0</v>
      </c>
    </row>
    <row r="8806" spans="1:10" x14ac:dyDescent="0.3">
      <c r="A8806" s="62">
        <v>2012</v>
      </c>
      <c r="B8806" s="62" t="s">
        <v>81</v>
      </c>
      <c r="C8806" s="62" t="str">
        <f>VLOOKUP(B8806,lookup!A:C,3,FALSE)</f>
        <v>Non Metropolitan Fire Authorities</v>
      </c>
      <c r="D8806" s="62" t="str">
        <f>VLOOKUP(B8806,lookup!A:D,4,FALSE)</f>
        <v>E31000025</v>
      </c>
      <c r="E8806" s="62" t="s">
        <v>175</v>
      </c>
      <c r="F8806" s="62" t="s">
        <v>149</v>
      </c>
      <c r="G8806" s="63">
        <v>22</v>
      </c>
      <c r="H8806" s="145"/>
      <c r="I8806" s="144">
        <v>22</v>
      </c>
      <c r="J8806" s="146">
        <f t="shared" si="114"/>
        <v>0</v>
      </c>
    </row>
    <row r="8807" spans="1:10" x14ac:dyDescent="0.3">
      <c r="A8807" s="62">
        <v>2012</v>
      </c>
      <c r="B8807" s="62" t="s">
        <v>81</v>
      </c>
      <c r="C8807" s="62" t="str">
        <f>VLOOKUP(B8807,lookup!A:C,3,FALSE)</f>
        <v>Non Metropolitan Fire Authorities</v>
      </c>
      <c r="D8807" s="62" t="str">
        <f>VLOOKUP(B8807,lookup!A:D,4,FALSE)</f>
        <v>E31000025</v>
      </c>
      <c r="E8807" s="62" t="s">
        <v>177</v>
      </c>
      <c r="F8807" s="62" t="s">
        <v>149</v>
      </c>
      <c r="G8807" s="63">
        <v>0</v>
      </c>
      <c r="H8807" s="145"/>
      <c r="I8807" s="144">
        <v>0</v>
      </c>
      <c r="J8807" s="146">
        <f t="shared" si="114"/>
        <v>0</v>
      </c>
    </row>
    <row r="8808" spans="1:10" x14ac:dyDescent="0.3">
      <c r="A8808" s="62">
        <v>2012</v>
      </c>
      <c r="B8808" s="62" t="s">
        <v>81</v>
      </c>
      <c r="C8808" s="62" t="str">
        <f>VLOOKUP(B8808,lookup!A:C,3,FALSE)</f>
        <v>Non Metropolitan Fire Authorities</v>
      </c>
      <c r="D8808" s="62" t="str">
        <f>VLOOKUP(B8808,lookup!A:D,4,FALSE)</f>
        <v>E31000025</v>
      </c>
      <c r="E8808" s="62" t="s">
        <v>178</v>
      </c>
      <c r="F8808" s="62" t="s">
        <v>149</v>
      </c>
      <c r="G8808" s="63">
        <v>0</v>
      </c>
      <c r="H8808" s="145"/>
      <c r="I8808" s="144">
        <v>0</v>
      </c>
      <c r="J8808" s="146">
        <f t="shared" si="114"/>
        <v>0</v>
      </c>
    </row>
    <row r="8809" spans="1:10" x14ac:dyDescent="0.3">
      <c r="A8809" s="62">
        <v>2012</v>
      </c>
      <c r="B8809" s="62" t="s">
        <v>81</v>
      </c>
      <c r="C8809" s="62" t="str">
        <f>VLOOKUP(B8809,lookup!A:C,3,FALSE)</f>
        <v>Non Metropolitan Fire Authorities</v>
      </c>
      <c r="D8809" s="62" t="str">
        <f>VLOOKUP(B8809,lookup!A:D,4,FALSE)</f>
        <v>E31000025</v>
      </c>
      <c r="E8809" s="62" t="s">
        <v>179</v>
      </c>
      <c r="F8809" s="62" t="s">
        <v>149</v>
      </c>
      <c r="G8809" s="63">
        <v>0</v>
      </c>
      <c r="H8809" s="145"/>
      <c r="I8809" s="144">
        <v>0</v>
      </c>
      <c r="J8809" s="146">
        <f t="shared" si="114"/>
        <v>0</v>
      </c>
    </row>
    <row r="8810" spans="1:10" x14ac:dyDescent="0.3">
      <c r="A8810" s="62">
        <v>2012</v>
      </c>
      <c r="B8810" s="62" t="s">
        <v>81</v>
      </c>
      <c r="C8810" s="62" t="str">
        <f>VLOOKUP(B8810,lookup!A:C,3,FALSE)</f>
        <v>Non Metropolitan Fire Authorities</v>
      </c>
      <c r="D8810" s="62" t="str">
        <f>VLOOKUP(B8810,lookup!A:D,4,FALSE)</f>
        <v>E31000025</v>
      </c>
      <c r="E8810" s="32" t="s">
        <v>1087</v>
      </c>
      <c r="F8810" s="62" t="s">
        <v>149</v>
      </c>
      <c r="G8810" s="63">
        <v>0</v>
      </c>
      <c r="H8810" s="145"/>
      <c r="I8810" s="144">
        <v>0</v>
      </c>
      <c r="J8810" s="146">
        <f t="shared" si="114"/>
        <v>0</v>
      </c>
    </row>
    <row r="8811" spans="1:10" x14ac:dyDescent="0.3">
      <c r="A8811" s="62">
        <v>2012</v>
      </c>
      <c r="B8811" s="62" t="s">
        <v>81</v>
      </c>
      <c r="C8811" s="62" t="str">
        <f>VLOOKUP(B8811,lookup!A:C,3,FALSE)</f>
        <v>Non Metropolitan Fire Authorities</v>
      </c>
      <c r="D8811" s="62" t="str">
        <f>VLOOKUP(B8811,lookup!A:D,4,FALSE)</f>
        <v>E31000025</v>
      </c>
      <c r="E8811" s="62" t="s">
        <v>176</v>
      </c>
      <c r="F8811" s="62" t="s">
        <v>149</v>
      </c>
      <c r="G8811" s="63">
        <v>0</v>
      </c>
      <c r="H8811" s="145"/>
      <c r="I8811" s="144">
        <v>0</v>
      </c>
      <c r="J8811" s="146">
        <f t="shared" si="114"/>
        <v>0</v>
      </c>
    </row>
    <row r="8812" spans="1:10" x14ac:dyDescent="0.3">
      <c r="A8812" s="62">
        <v>2012</v>
      </c>
      <c r="B8812" s="62" t="s">
        <v>81</v>
      </c>
      <c r="C8812" s="62" t="str">
        <f>VLOOKUP(B8812,lookup!A:C,3,FALSE)</f>
        <v>Non Metropolitan Fire Authorities</v>
      </c>
      <c r="D8812" s="62" t="str">
        <f>VLOOKUP(B8812,lookup!A:D,4,FALSE)</f>
        <v>E31000025</v>
      </c>
      <c r="E8812" s="62" t="s">
        <v>175</v>
      </c>
      <c r="F8812" s="62" t="s">
        <v>150</v>
      </c>
      <c r="G8812" s="63">
        <v>68</v>
      </c>
      <c r="H8812" s="145"/>
      <c r="I8812" s="144">
        <v>68</v>
      </c>
      <c r="J8812" s="146">
        <f t="shared" si="114"/>
        <v>0</v>
      </c>
    </row>
    <row r="8813" spans="1:10" x14ac:dyDescent="0.3">
      <c r="A8813" s="62">
        <v>2012</v>
      </c>
      <c r="B8813" s="62" t="s">
        <v>81</v>
      </c>
      <c r="C8813" s="62" t="str">
        <f>VLOOKUP(B8813,lookup!A:C,3,FALSE)</f>
        <v>Non Metropolitan Fire Authorities</v>
      </c>
      <c r="D8813" s="62" t="str">
        <f>VLOOKUP(B8813,lookup!A:D,4,FALSE)</f>
        <v>E31000025</v>
      </c>
      <c r="E8813" s="62" t="s">
        <v>177</v>
      </c>
      <c r="F8813" s="62" t="s">
        <v>150</v>
      </c>
      <c r="G8813" s="63">
        <v>0</v>
      </c>
      <c r="H8813" s="145"/>
      <c r="I8813" s="144">
        <v>0</v>
      </c>
      <c r="J8813" s="146">
        <f t="shared" si="114"/>
        <v>0</v>
      </c>
    </row>
    <row r="8814" spans="1:10" x14ac:dyDescent="0.3">
      <c r="A8814" s="62">
        <v>2012</v>
      </c>
      <c r="B8814" s="62" t="s">
        <v>81</v>
      </c>
      <c r="C8814" s="62" t="str">
        <f>VLOOKUP(B8814,lookup!A:C,3,FALSE)</f>
        <v>Non Metropolitan Fire Authorities</v>
      </c>
      <c r="D8814" s="62" t="str">
        <f>VLOOKUP(B8814,lookup!A:D,4,FALSE)</f>
        <v>E31000025</v>
      </c>
      <c r="E8814" s="62" t="s">
        <v>178</v>
      </c>
      <c r="F8814" s="62" t="s">
        <v>150</v>
      </c>
      <c r="G8814" s="63">
        <v>0</v>
      </c>
      <c r="H8814" s="145"/>
      <c r="I8814" s="144">
        <v>0</v>
      </c>
      <c r="J8814" s="146">
        <f t="shared" si="114"/>
        <v>0</v>
      </c>
    </row>
    <row r="8815" spans="1:10" x14ac:dyDescent="0.3">
      <c r="A8815" s="62">
        <v>2012</v>
      </c>
      <c r="B8815" s="62" t="s">
        <v>81</v>
      </c>
      <c r="C8815" s="62" t="str">
        <f>VLOOKUP(B8815,lookup!A:C,3,FALSE)</f>
        <v>Non Metropolitan Fire Authorities</v>
      </c>
      <c r="D8815" s="62" t="str">
        <f>VLOOKUP(B8815,lookup!A:D,4,FALSE)</f>
        <v>E31000025</v>
      </c>
      <c r="E8815" s="62" t="s">
        <v>179</v>
      </c>
      <c r="F8815" s="62" t="s">
        <v>150</v>
      </c>
      <c r="G8815" s="63">
        <v>0</v>
      </c>
      <c r="H8815" s="145"/>
      <c r="I8815" s="144">
        <v>0</v>
      </c>
      <c r="J8815" s="146">
        <f t="shared" si="114"/>
        <v>0</v>
      </c>
    </row>
    <row r="8816" spans="1:10" x14ac:dyDescent="0.3">
      <c r="A8816" s="62">
        <v>2012</v>
      </c>
      <c r="B8816" s="62" t="s">
        <v>81</v>
      </c>
      <c r="C8816" s="62" t="str">
        <f>VLOOKUP(B8816,lookup!A:C,3,FALSE)</f>
        <v>Non Metropolitan Fire Authorities</v>
      </c>
      <c r="D8816" s="62" t="str">
        <f>VLOOKUP(B8816,lookup!A:D,4,FALSE)</f>
        <v>E31000025</v>
      </c>
      <c r="E8816" s="32" t="s">
        <v>1087</v>
      </c>
      <c r="F8816" s="62" t="s">
        <v>150</v>
      </c>
      <c r="G8816" s="63">
        <v>0</v>
      </c>
      <c r="H8816" s="145"/>
      <c r="I8816" s="144">
        <v>0</v>
      </c>
      <c r="J8816" s="146">
        <f t="shared" si="114"/>
        <v>0</v>
      </c>
    </row>
    <row r="8817" spans="1:10" x14ac:dyDescent="0.3">
      <c r="A8817" s="62">
        <v>2012</v>
      </c>
      <c r="B8817" s="62" t="s">
        <v>81</v>
      </c>
      <c r="C8817" s="62" t="str">
        <f>VLOOKUP(B8817,lookup!A:C,3,FALSE)</f>
        <v>Non Metropolitan Fire Authorities</v>
      </c>
      <c r="D8817" s="62" t="str">
        <f>VLOOKUP(B8817,lookup!A:D,4,FALSE)</f>
        <v>E31000025</v>
      </c>
      <c r="E8817" s="62" t="s">
        <v>176</v>
      </c>
      <c r="F8817" s="62" t="s">
        <v>150</v>
      </c>
      <c r="G8817" s="63">
        <v>1</v>
      </c>
      <c r="H8817" s="145"/>
      <c r="I8817" s="144">
        <v>1</v>
      </c>
      <c r="J8817" s="146">
        <f t="shared" si="114"/>
        <v>0</v>
      </c>
    </row>
    <row r="8818" spans="1:10" x14ac:dyDescent="0.3">
      <c r="A8818" s="62">
        <v>2012</v>
      </c>
      <c r="B8818" s="62" t="s">
        <v>84</v>
      </c>
      <c r="C8818" s="62" t="str">
        <f>VLOOKUP(B8818,lookup!A:C,3,FALSE)</f>
        <v>Metropolitan Fire Authorities</v>
      </c>
      <c r="D8818" s="62" t="str">
        <f>VLOOKUP(B8818,lookup!A:D,4,FALSE)</f>
        <v>E31000041</v>
      </c>
      <c r="E8818" s="62" t="s">
        <v>175</v>
      </c>
      <c r="F8818" s="62" t="s">
        <v>157</v>
      </c>
      <c r="G8818" s="63">
        <v>795</v>
      </c>
      <c r="H8818" s="145"/>
      <c r="I8818" s="144">
        <v>795</v>
      </c>
      <c r="J8818" s="146">
        <f t="shared" si="114"/>
        <v>0</v>
      </c>
    </row>
    <row r="8819" spans="1:10" x14ac:dyDescent="0.3">
      <c r="A8819" s="62">
        <v>2012</v>
      </c>
      <c r="B8819" s="62" t="s">
        <v>84</v>
      </c>
      <c r="C8819" s="62" t="str">
        <f>VLOOKUP(B8819,lookup!A:C,3,FALSE)</f>
        <v>Metropolitan Fire Authorities</v>
      </c>
      <c r="D8819" s="62" t="str">
        <f>VLOOKUP(B8819,lookup!A:D,4,FALSE)</f>
        <v>E31000041</v>
      </c>
      <c r="E8819" s="62" t="s">
        <v>177</v>
      </c>
      <c r="F8819" s="62" t="s">
        <v>157</v>
      </c>
      <c r="G8819" s="63">
        <v>11</v>
      </c>
      <c r="H8819" s="145"/>
      <c r="I8819" s="144">
        <v>11</v>
      </c>
      <c r="J8819" s="146">
        <f t="shared" si="114"/>
        <v>0</v>
      </c>
    </row>
    <row r="8820" spans="1:10" x14ac:dyDescent="0.3">
      <c r="A8820" s="62">
        <v>2012</v>
      </c>
      <c r="B8820" s="62" t="s">
        <v>84</v>
      </c>
      <c r="C8820" s="62" t="str">
        <f>VLOOKUP(B8820,lookup!A:C,3,FALSE)</f>
        <v>Metropolitan Fire Authorities</v>
      </c>
      <c r="D8820" s="62" t="str">
        <f>VLOOKUP(B8820,lookup!A:D,4,FALSE)</f>
        <v>E31000041</v>
      </c>
      <c r="E8820" s="62" t="s">
        <v>178</v>
      </c>
      <c r="F8820" s="62" t="s">
        <v>157</v>
      </c>
      <c r="G8820" s="63">
        <v>1</v>
      </c>
      <c r="H8820" s="145"/>
      <c r="I8820" s="144">
        <v>1</v>
      </c>
      <c r="J8820" s="146">
        <f t="shared" si="114"/>
        <v>0</v>
      </c>
    </row>
    <row r="8821" spans="1:10" x14ac:dyDescent="0.3">
      <c r="A8821" s="62">
        <v>2012</v>
      </c>
      <c r="B8821" s="62" t="s">
        <v>84</v>
      </c>
      <c r="C8821" s="62" t="str">
        <f>VLOOKUP(B8821,lookup!A:C,3,FALSE)</f>
        <v>Metropolitan Fire Authorities</v>
      </c>
      <c r="D8821" s="62" t="str">
        <f>VLOOKUP(B8821,lookup!A:D,4,FALSE)</f>
        <v>E31000041</v>
      </c>
      <c r="E8821" s="62" t="s">
        <v>179</v>
      </c>
      <c r="F8821" s="62" t="s">
        <v>157</v>
      </c>
      <c r="G8821" s="63">
        <v>10</v>
      </c>
      <c r="H8821" s="145"/>
      <c r="I8821" s="144">
        <v>10</v>
      </c>
      <c r="J8821" s="146">
        <f t="shared" si="114"/>
        <v>0</v>
      </c>
    </row>
    <row r="8822" spans="1:10" x14ac:dyDescent="0.3">
      <c r="A8822" s="62">
        <v>2012</v>
      </c>
      <c r="B8822" s="62" t="s">
        <v>84</v>
      </c>
      <c r="C8822" s="62" t="str">
        <f>VLOOKUP(B8822,lookup!A:C,3,FALSE)</f>
        <v>Metropolitan Fire Authorities</v>
      </c>
      <c r="D8822" s="62" t="str">
        <f>VLOOKUP(B8822,lookup!A:D,4,FALSE)</f>
        <v>E31000041</v>
      </c>
      <c r="E8822" s="32" t="s">
        <v>1087</v>
      </c>
      <c r="F8822" s="62" t="s">
        <v>157</v>
      </c>
      <c r="G8822" s="63">
        <v>2</v>
      </c>
      <c r="H8822" s="145"/>
      <c r="I8822" s="144">
        <v>2</v>
      </c>
      <c r="J8822" s="146">
        <f t="shared" si="114"/>
        <v>0</v>
      </c>
    </row>
    <row r="8823" spans="1:10" x14ac:dyDescent="0.3">
      <c r="A8823" s="62">
        <v>2012</v>
      </c>
      <c r="B8823" s="62" t="s">
        <v>84</v>
      </c>
      <c r="C8823" s="62" t="str">
        <f>VLOOKUP(B8823,lookup!A:C,3,FALSE)</f>
        <v>Metropolitan Fire Authorities</v>
      </c>
      <c r="D8823" s="62" t="str">
        <f>VLOOKUP(B8823,lookup!A:D,4,FALSE)</f>
        <v>E31000041</v>
      </c>
      <c r="E8823" s="62" t="s">
        <v>176</v>
      </c>
      <c r="F8823" s="62" t="s">
        <v>157</v>
      </c>
      <c r="G8823" s="63">
        <v>5</v>
      </c>
      <c r="H8823" s="145"/>
      <c r="I8823" s="144">
        <v>5</v>
      </c>
      <c r="J8823" s="146">
        <f t="shared" si="114"/>
        <v>0</v>
      </c>
    </row>
    <row r="8824" spans="1:10" x14ac:dyDescent="0.3">
      <c r="A8824" s="62">
        <v>2012</v>
      </c>
      <c r="B8824" s="62" t="s">
        <v>84</v>
      </c>
      <c r="C8824" s="62" t="str">
        <f>VLOOKUP(B8824,lookup!A:C,3,FALSE)</f>
        <v>Metropolitan Fire Authorities</v>
      </c>
      <c r="D8824" s="62" t="str">
        <f>VLOOKUP(B8824,lookup!A:D,4,FALSE)</f>
        <v>E31000041</v>
      </c>
      <c r="E8824" s="62" t="s">
        <v>175</v>
      </c>
      <c r="F8824" s="62" t="s">
        <v>158</v>
      </c>
      <c r="G8824" s="63">
        <v>192</v>
      </c>
      <c r="H8824" s="145"/>
      <c r="I8824" s="144">
        <v>192</v>
      </c>
      <c r="J8824" s="146">
        <f t="shared" si="114"/>
        <v>0</v>
      </c>
    </row>
    <row r="8825" spans="1:10" x14ac:dyDescent="0.3">
      <c r="A8825" s="62">
        <v>2012</v>
      </c>
      <c r="B8825" s="62" t="s">
        <v>84</v>
      </c>
      <c r="C8825" s="62" t="str">
        <f>VLOOKUP(B8825,lookup!A:C,3,FALSE)</f>
        <v>Metropolitan Fire Authorities</v>
      </c>
      <c r="D8825" s="62" t="str">
        <f>VLOOKUP(B8825,lookup!A:D,4,FALSE)</f>
        <v>E31000041</v>
      </c>
      <c r="E8825" s="62" t="s">
        <v>177</v>
      </c>
      <c r="F8825" s="62" t="s">
        <v>158</v>
      </c>
      <c r="G8825" s="63">
        <v>4</v>
      </c>
      <c r="H8825" s="145"/>
      <c r="I8825" s="144">
        <v>4</v>
      </c>
      <c r="J8825" s="146">
        <f t="shared" si="114"/>
        <v>0</v>
      </c>
    </row>
    <row r="8826" spans="1:10" x14ac:dyDescent="0.3">
      <c r="A8826" s="62">
        <v>2012</v>
      </c>
      <c r="B8826" s="62" t="s">
        <v>84</v>
      </c>
      <c r="C8826" s="62" t="str">
        <f>VLOOKUP(B8826,lookup!A:C,3,FALSE)</f>
        <v>Metropolitan Fire Authorities</v>
      </c>
      <c r="D8826" s="62" t="str">
        <f>VLOOKUP(B8826,lookup!A:D,4,FALSE)</f>
        <v>E31000041</v>
      </c>
      <c r="E8826" s="62" t="s">
        <v>178</v>
      </c>
      <c r="F8826" s="62" t="s">
        <v>158</v>
      </c>
      <c r="G8826" s="63">
        <v>1</v>
      </c>
      <c r="H8826" s="145"/>
      <c r="I8826" s="144">
        <v>1</v>
      </c>
      <c r="J8826" s="146">
        <f t="shared" si="114"/>
        <v>0</v>
      </c>
    </row>
    <row r="8827" spans="1:10" x14ac:dyDescent="0.3">
      <c r="A8827" s="62">
        <v>2012</v>
      </c>
      <c r="B8827" s="62" t="s">
        <v>84</v>
      </c>
      <c r="C8827" s="62" t="str">
        <f>VLOOKUP(B8827,lookup!A:C,3,FALSE)</f>
        <v>Metropolitan Fire Authorities</v>
      </c>
      <c r="D8827" s="62" t="str">
        <f>VLOOKUP(B8827,lookup!A:D,4,FALSE)</f>
        <v>E31000041</v>
      </c>
      <c r="E8827" s="62" t="s">
        <v>179</v>
      </c>
      <c r="F8827" s="62" t="s">
        <v>158</v>
      </c>
      <c r="G8827" s="63">
        <v>4</v>
      </c>
      <c r="H8827" s="145"/>
      <c r="I8827" s="144">
        <v>4</v>
      </c>
      <c r="J8827" s="146">
        <f t="shared" si="114"/>
        <v>0</v>
      </c>
    </row>
    <row r="8828" spans="1:10" x14ac:dyDescent="0.3">
      <c r="A8828" s="62">
        <v>2012</v>
      </c>
      <c r="B8828" s="62" t="s">
        <v>84</v>
      </c>
      <c r="C8828" s="62" t="str">
        <f>VLOOKUP(B8828,lookup!A:C,3,FALSE)</f>
        <v>Metropolitan Fire Authorities</v>
      </c>
      <c r="D8828" s="62" t="str">
        <f>VLOOKUP(B8828,lookup!A:D,4,FALSE)</f>
        <v>E31000041</v>
      </c>
      <c r="E8828" s="32" t="s">
        <v>1087</v>
      </c>
      <c r="F8828" s="62" t="s">
        <v>158</v>
      </c>
      <c r="G8828" s="63">
        <v>4</v>
      </c>
      <c r="H8828" s="145"/>
      <c r="I8828" s="144">
        <v>4</v>
      </c>
      <c r="J8828" s="146">
        <f t="shared" si="114"/>
        <v>0</v>
      </c>
    </row>
    <row r="8829" spans="1:10" x14ac:dyDescent="0.3">
      <c r="A8829" s="62">
        <v>2012</v>
      </c>
      <c r="B8829" s="62" t="s">
        <v>84</v>
      </c>
      <c r="C8829" s="62" t="str">
        <f>VLOOKUP(B8829,lookup!A:C,3,FALSE)</f>
        <v>Metropolitan Fire Authorities</v>
      </c>
      <c r="D8829" s="62" t="str">
        <f>VLOOKUP(B8829,lookup!A:D,4,FALSE)</f>
        <v>E31000041</v>
      </c>
      <c r="E8829" s="62" t="s">
        <v>176</v>
      </c>
      <c r="F8829" s="62" t="s">
        <v>158</v>
      </c>
      <c r="G8829" s="63">
        <v>0</v>
      </c>
      <c r="H8829" s="145"/>
      <c r="I8829" s="144">
        <v>0</v>
      </c>
      <c r="J8829" s="146">
        <f t="shared" si="114"/>
        <v>0</v>
      </c>
    </row>
    <row r="8830" spans="1:10" x14ac:dyDescent="0.3">
      <c r="A8830" s="62">
        <v>2012</v>
      </c>
      <c r="B8830" s="62" t="s">
        <v>84</v>
      </c>
      <c r="C8830" s="62" t="str">
        <f>VLOOKUP(B8830,lookup!A:C,3,FALSE)</f>
        <v>Metropolitan Fire Authorities</v>
      </c>
      <c r="D8830" s="62" t="str">
        <f>VLOOKUP(B8830,lookup!A:D,4,FALSE)</f>
        <v>E31000041</v>
      </c>
      <c r="E8830" s="62" t="s">
        <v>175</v>
      </c>
      <c r="F8830" s="62" t="s">
        <v>149</v>
      </c>
      <c r="G8830" s="63">
        <v>40</v>
      </c>
      <c r="H8830" s="145"/>
      <c r="I8830" s="144">
        <v>40</v>
      </c>
      <c r="J8830" s="146">
        <f t="shared" si="114"/>
        <v>0</v>
      </c>
    </row>
    <row r="8831" spans="1:10" x14ac:dyDescent="0.3">
      <c r="A8831" s="62">
        <v>2012</v>
      </c>
      <c r="B8831" s="62" t="s">
        <v>84</v>
      </c>
      <c r="C8831" s="62" t="str">
        <f>VLOOKUP(B8831,lookup!A:C,3,FALSE)</f>
        <v>Metropolitan Fire Authorities</v>
      </c>
      <c r="D8831" s="62" t="str">
        <f>VLOOKUP(B8831,lookup!A:D,4,FALSE)</f>
        <v>E31000041</v>
      </c>
      <c r="E8831" s="62" t="s">
        <v>177</v>
      </c>
      <c r="F8831" s="62" t="s">
        <v>149</v>
      </c>
      <c r="G8831" s="63">
        <v>0</v>
      </c>
      <c r="H8831" s="145"/>
      <c r="I8831" s="144">
        <v>0</v>
      </c>
      <c r="J8831" s="146">
        <f t="shared" si="114"/>
        <v>0</v>
      </c>
    </row>
    <row r="8832" spans="1:10" x14ac:dyDescent="0.3">
      <c r="A8832" s="62">
        <v>2012</v>
      </c>
      <c r="B8832" s="62" t="s">
        <v>84</v>
      </c>
      <c r="C8832" s="62" t="str">
        <f>VLOOKUP(B8832,lookup!A:C,3,FALSE)</f>
        <v>Metropolitan Fire Authorities</v>
      </c>
      <c r="D8832" s="62" t="str">
        <f>VLOOKUP(B8832,lookup!A:D,4,FALSE)</f>
        <v>E31000041</v>
      </c>
      <c r="E8832" s="62" t="s">
        <v>178</v>
      </c>
      <c r="F8832" s="62" t="s">
        <v>149</v>
      </c>
      <c r="G8832" s="63">
        <v>0</v>
      </c>
      <c r="H8832" s="145"/>
      <c r="I8832" s="144">
        <v>0</v>
      </c>
      <c r="J8832" s="146">
        <f t="shared" si="114"/>
        <v>0</v>
      </c>
    </row>
    <row r="8833" spans="1:10" x14ac:dyDescent="0.3">
      <c r="A8833" s="62">
        <v>2012</v>
      </c>
      <c r="B8833" s="62" t="s">
        <v>84</v>
      </c>
      <c r="C8833" s="62" t="str">
        <f>VLOOKUP(B8833,lookup!A:C,3,FALSE)</f>
        <v>Metropolitan Fire Authorities</v>
      </c>
      <c r="D8833" s="62" t="str">
        <f>VLOOKUP(B8833,lookup!A:D,4,FALSE)</f>
        <v>E31000041</v>
      </c>
      <c r="E8833" s="62" t="s">
        <v>179</v>
      </c>
      <c r="F8833" s="62" t="s">
        <v>149</v>
      </c>
      <c r="G8833" s="63">
        <v>0</v>
      </c>
      <c r="H8833" s="145"/>
      <c r="I8833" s="144">
        <v>0</v>
      </c>
      <c r="J8833" s="146">
        <f t="shared" si="114"/>
        <v>0</v>
      </c>
    </row>
    <row r="8834" spans="1:10" x14ac:dyDescent="0.3">
      <c r="A8834" s="62">
        <v>2012</v>
      </c>
      <c r="B8834" s="62" t="s">
        <v>84</v>
      </c>
      <c r="C8834" s="62" t="str">
        <f>VLOOKUP(B8834,lookup!A:C,3,FALSE)</f>
        <v>Metropolitan Fire Authorities</v>
      </c>
      <c r="D8834" s="62" t="str">
        <f>VLOOKUP(B8834,lookup!A:D,4,FALSE)</f>
        <v>E31000041</v>
      </c>
      <c r="E8834" s="32" t="s">
        <v>1087</v>
      </c>
      <c r="F8834" s="62" t="s">
        <v>149</v>
      </c>
      <c r="G8834" s="63">
        <v>0</v>
      </c>
      <c r="H8834" s="145"/>
      <c r="I8834" s="144">
        <v>0</v>
      </c>
      <c r="J8834" s="146">
        <f t="shared" si="114"/>
        <v>0</v>
      </c>
    </row>
    <row r="8835" spans="1:10" x14ac:dyDescent="0.3">
      <c r="A8835" s="62">
        <v>2012</v>
      </c>
      <c r="B8835" s="62" t="s">
        <v>84</v>
      </c>
      <c r="C8835" s="62" t="str">
        <f>VLOOKUP(B8835,lookup!A:C,3,FALSE)</f>
        <v>Metropolitan Fire Authorities</v>
      </c>
      <c r="D8835" s="62" t="str">
        <f>VLOOKUP(B8835,lookup!A:D,4,FALSE)</f>
        <v>E31000041</v>
      </c>
      <c r="E8835" s="62" t="s">
        <v>176</v>
      </c>
      <c r="F8835" s="62" t="s">
        <v>149</v>
      </c>
      <c r="G8835" s="63">
        <v>5</v>
      </c>
      <c r="H8835" s="145"/>
      <c r="I8835" s="144">
        <v>5</v>
      </c>
      <c r="J8835" s="146">
        <f t="shared" ref="J8835:J8898" si="115">G8835-I8835</f>
        <v>0</v>
      </c>
    </row>
    <row r="8836" spans="1:10" x14ac:dyDescent="0.3">
      <c r="A8836" s="62">
        <v>2012</v>
      </c>
      <c r="B8836" s="62" t="s">
        <v>84</v>
      </c>
      <c r="C8836" s="62" t="str">
        <f>VLOOKUP(B8836,lookup!A:C,3,FALSE)</f>
        <v>Metropolitan Fire Authorities</v>
      </c>
      <c r="D8836" s="62" t="str">
        <f>VLOOKUP(B8836,lookup!A:D,4,FALSE)</f>
        <v>E31000041</v>
      </c>
      <c r="E8836" s="62" t="s">
        <v>175</v>
      </c>
      <c r="F8836" s="62" t="s">
        <v>150</v>
      </c>
      <c r="G8836" s="63">
        <v>370</v>
      </c>
      <c r="H8836" s="145"/>
      <c r="I8836" s="144">
        <v>370</v>
      </c>
      <c r="J8836" s="146">
        <f t="shared" si="115"/>
        <v>0</v>
      </c>
    </row>
    <row r="8837" spans="1:10" x14ac:dyDescent="0.3">
      <c r="A8837" s="62">
        <v>2012</v>
      </c>
      <c r="B8837" s="62" t="s">
        <v>84</v>
      </c>
      <c r="C8837" s="62" t="str">
        <f>VLOOKUP(B8837,lookup!A:C,3,FALSE)</f>
        <v>Metropolitan Fire Authorities</v>
      </c>
      <c r="D8837" s="62" t="str">
        <f>VLOOKUP(B8837,lookup!A:D,4,FALSE)</f>
        <v>E31000041</v>
      </c>
      <c r="E8837" s="62" t="s">
        <v>177</v>
      </c>
      <c r="F8837" s="62" t="s">
        <v>150</v>
      </c>
      <c r="G8837" s="63">
        <v>2</v>
      </c>
      <c r="H8837" s="145"/>
      <c r="I8837" s="144">
        <v>2</v>
      </c>
      <c r="J8837" s="146">
        <f t="shared" si="115"/>
        <v>0</v>
      </c>
    </row>
    <row r="8838" spans="1:10" x14ac:dyDescent="0.3">
      <c r="A8838" s="62">
        <v>2012</v>
      </c>
      <c r="B8838" s="62" t="s">
        <v>84</v>
      </c>
      <c r="C8838" s="62" t="str">
        <f>VLOOKUP(B8838,lookup!A:C,3,FALSE)</f>
        <v>Metropolitan Fire Authorities</v>
      </c>
      <c r="D8838" s="62" t="str">
        <f>VLOOKUP(B8838,lookup!A:D,4,FALSE)</f>
        <v>E31000041</v>
      </c>
      <c r="E8838" s="62" t="s">
        <v>178</v>
      </c>
      <c r="F8838" s="62" t="s">
        <v>150</v>
      </c>
      <c r="G8838" s="63">
        <v>4</v>
      </c>
      <c r="H8838" s="145"/>
      <c r="I8838" s="144">
        <v>4</v>
      </c>
      <c r="J8838" s="146">
        <f t="shared" si="115"/>
        <v>0</v>
      </c>
    </row>
    <row r="8839" spans="1:10" x14ac:dyDescent="0.3">
      <c r="A8839" s="62">
        <v>2012</v>
      </c>
      <c r="B8839" s="62" t="s">
        <v>84</v>
      </c>
      <c r="C8839" s="62" t="str">
        <f>VLOOKUP(B8839,lookup!A:C,3,FALSE)</f>
        <v>Metropolitan Fire Authorities</v>
      </c>
      <c r="D8839" s="62" t="str">
        <f>VLOOKUP(B8839,lookup!A:D,4,FALSE)</f>
        <v>E31000041</v>
      </c>
      <c r="E8839" s="62" t="s">
        <v>179</v>
      </c>
      <c r="F8839" s="62" t="s">
        <v>150</v>
      </c>
      <c r="G8839" s="63">
        <v>5</v>
      </c>
      <c r="H8839" s="145"/>
      <c r="I8839" s="144">
        <v>5</v>
      </c>
      <c r="J8839" s="146">
        <f t="shared" si="115"/>
        <v>0</v>
      </c>
    </row>
    <row r="8840" spans="1:10" x14ac:dyDescent="0.3">
      <c r="A8840" s="62">
        <v>2012</v>
      </c>
      <c r="B8840" s="62" t="s">
        <v>84</v>
      </c>
      <c r="C8840" s="62" t="str">
        <f>VLOOKUP(B8840,lookup!A:C,3,FALSE)</f>
        <v>Metropolitan Fire Authorities</v>
      </c>
      <c r="D8840" s="62" t="str">
        <f>VLOOKUP(B8840,lookup!A:D,4,FALSE)</f>
        <v>E31000041</v>
      </c>
      <c r="E8840" s="32" t="s">
        <v>1087</v>
      </c>
      <c r="F8840" s="62" t="s">
        <v>150</v>
      </c>
      <c r="G8840" s="63">
        <v>2</v>
      </c>
      <c r="H8840" s="145"/>
      <c r="I8840" s="144">
        <v>2</v>
      </c>
      <c r="J8840" s="146">
        <f t="shared" si="115"/>
        <v>0</v>
      </c>
    </row>
    <row r="8841" spans="1:10" x14ac:dyDescent="0.3">
      <c r="A8841" s="62">
        <v>2012</v>
      </c>
      <c r="B8841" s="62" t="s">
        <v>84</v>
      </c>
      <c r="C8841" s="62" t="str">
        <f>VLOOKUP(B8841,lookup!A:C,3,FALSE)</f>
        <v>Metropolitan Fire Authorities</v>
      </c>
      <c r="D8841" s="62" t="str">
        <f>VLOOKUP(B8841,lookup!A:D,4,FALSE)</f>
        <v>E31000041</v>
      </c>
      <c r="E8841" s="62" t="s">
        <v>176</v>
      </c>
      <c r="F8841" s="62" t="s">
        <v>150</v>
      </c>
      <c r="G8841" s="63">
        <v>0</v>
      </c>
      <c r="H8841" s="145"/>
      <c r="I8841" s="144">
        <v>0</v>
      </c>
      <c r="J8841" s="146">
        <f t="shared" si="115"/>
        <v>0</v>
      </c>
    </row>
    <row r="8842" spans="1:10" x14ac:dyDescent="0.3">
      <c r="A8842" s="62">
        <v>2012</v>
      </c>
      <c r="B8842" s="62" t="s">
        <v>87</v>
      </c>
      <c r="C8842" s="62" t="str">
        <f>VLOOKUP(B8842,lookup!A:C,3,FALSE)</f>
        <v>Non Metropolitan Fire Authorities</v>
      </c>
      <c r="D8842" s="62" t="str">
        <f>VLOOKUP(B8842,lookup!A:D,4,FALSE)</f>
        <v>E31000026</v>
      </c>
      <c r="E8842" s="62" t="s">
        <v>175</v>
      </c>
      <c r="F8842" s="62" t="s">
        <v>157</v>
      </c>
      <c r="G8842" s="63">
        <v>195</v>
      </c>
      <c r="H8842" s="145"/>
      <c r="I8842" s="144">
        <v>195</v>
      </c>
      <c r="J8842" s="146">
        <f t="shared" si="115"/>
        <v>0</v>
      </c>
    </row>
    <row r="8843" spans="1:10" x14ac:dyDescent="0.3">
      <c r="A8843" s="62">
        <v>2012</v>
      </c>
      <c r="B8843" s="62" t="s">
        <v>87</v>
      </c>
      <c r="C8843" s="62" t="str">
        <f>VLOOKUP(B8843,lookup!A:C,3,FALSE)</f>
        <v>Non Metropolitan Fire Authorities</v>
      </c>
      <c r="D8843" s="62" t="str">
        <f>VLOOKUP(B8843,lookup!A:D,4,FALSE)</f>
        <v>E31000026</v>
      </c>
      <c r="E8843" s="62" t="s">
        <v>177</v>
      </c>
      <c r="F8843" s="62" t="s">
        <v>157</v>
      </c>
      <c r="G8843" s="63">
        <v>1</v>
      </c>
      <c r="H8843" s="145"/>
      <c r="I8843" s="144">
        <v>1</v>
      </c>
      <c r="J8843" s="146">
        <f t="shared" si="115"/>
        <v>0</v>
      </c>
    </row>
    <row r="8844" spans="1:10" x14ac:dyDescent="0.3">
      <c r="A8844" s="62">
        <v>2012</v>
      </c>
      <c r="B8844" s="62" t="s">
        <v>87</v>
      </c>
      <c r="C8844" s="62" t="str">
        <f>VLOOKUP(B8844,lookup!A:C,3,FALSE)</f>
        <v>Non Metropolitan Fire Authorities</v>
      </c>
      <c r="D8844" s="62" t="str">
        <f>VLOOKUP(B8844,lookup!A:D,4,FALSE)</f>
        <v>E31000026</v>
      </c>
      <c r="E8844" s="62" t="s">
        <v>178</v>
      </c>
      <c r="F8844" s="62" t="s">
        <v>157</v>
      </c>
      <c r="G8844" s="63">
        <v>0</v>
      </c>
      <c r="H8844" s="145"/>
      <c r="I8844" s="144">
        <v>0</v>
      </c>
      <c r="J8844" s="146">
        <f t="shared" si="115"/>
        <v>0</v>
      </c>
    </row>
    <row r="8845" spans="1:10" x14ac:dyDescent="0.3">
      <c r="A8845" s="62">
        <v>2012</v>
      </c>
      <c r="B8845" s="62" t="s">
        <v>87</v>
      </c>
      <c r="C8845" s="62" t="str">
        <f>VLOOKUP(B8845,lookup!A:C,3,FALSE)</f>
        <v>Non Metropolitan Fire Authorities</v>
      </c>
      <c r="D8845" s="62" t="str">
        <f>VLOOKUP(B8845,lookup!A:D,4,FALSE)</f>
        <v>E31000026</v>
      </c>
      <c r="E8845" s="62" t="s">
        <v>179</v>
      </c>
      <c r="F8845" s="62" t="s">
        <v>157</v>
      </c>
      <c r="G8845" s="63">
        <v>2</v>
      </c>
      <c r="H8845" s="145"/>
      <c r="I8845" s="144">
        <v>2</v>
      </c>
      <c r="J8845" s="146">
        <f t="shared" si="115"/>
        <v>0</v>
      </c>
    </row>
    <row r="8846" spans="1:10" x14ac:dyDescent="0.3">
      <c r="A8846" s="62">
        <v>2012</v>
      </c>
      <c r="B8846" s="62" t="s">
        <v>87</v>
      </c>
      <c r="C8846" s="62" t="str">
        <f>VLOOKUP(B8846,lookup!A:C,3,FALSE)</f>
        <v>Non Metropolitan Fire Authorities</v>
      </c>
      <c r="D8846" s="62" t="str">
        <f>VLOOKUP(B8846,lookup!A:D,4,FALSE)</f>
        <v>E31000026</v>
      </c>
      <c r="E8846" s="32" t="s">
        <v>1087</v>
      </c>
      <c r="F8846" s="62" t="s">
        <v>157</v>
      </c>
      <c r="G8846" s="63">
        <v>0</v>
      </c>
      <c r="H8846" s="145"/>
      <c r="I8846" s="144">
        <v>0</v>
      </c>
      <c r="J8846" s="146">
        <f t="shared" si="115"/>
        <v>0</v>
      </c>
    </row>
    <row r="8847" spans="1:10" x14ac:dyDescent="0.3">
      <c r="A8847" s="62">
        <v>2012</v>
      </c>
      <c r="B8847" s="62" t="s">
        <v>87</v>
      </c>
      <c r="C8847" s="62" t="str">
        <f>VLOOKUP(B8847,lookup!A:C,3,FALSE)</f>
        <v>Non Metropolitan Fire Authorities</v>
      </c>
      <c r="D8847" s="62" t="str">
        <f>VLOOKUP(B8847,lookup!A:D,4,FALSE)</f>
        <v>E31000026</v>
      </c>
      <c r="E8847" s="62" t="s">
        <v>176</v>
      </c>
      <c r="F8847" s="62" t="s">
        <v>157</v>
      </c>
      <c r="G8847" s="63">
        <v>79</v>
      </c>
      <c r="H8847" s="145"/>
      <c r="I8847" s="144">
        <v>79</v>
      </c>
      <c r="J8847" s="146">
        <f t="shared" si="115"/>
        <v>0</v>
      </c>
    </row>
    <row r="8848" spans="1:10" x14ac:dyDescent="0.3">
      <c r="A8848" s="62">
        <v>2012</v>
      </c>
      <c r="B8848" s="62" t="s">
        <v>87</v>
      </c>
      <c r="C8848" s="62" t="str">
        <f>VLOOKUP(B8848,lookup!A:C,3,FALSE)</f>
        <v>Non Metropolitan Fire Authorities</v>
      </c>
      <c r="D8848" s="62" t="str">
        <f>VLOOKUP(B8848,lookup!A:D,4,FALSE)</f>
        <v>E31000026</v>
      </c>
      <c r="E8848" s="62" t="s">
        <v>175</v>
      </c>
      <c r="F8848" s="62" t="s">
        <v>158</v>
      </c>
      <c r="G8848" s="63">
        <v>364</v>
      </c>
      <c r="H8848" s="145"/>
      <c r="I8848" s="144">
        <v>364</v>
      </c>
      <c r="J8848" s="146">
        <f t="shared" si="115"/>
        <v>0</v>
      </c>
    </row>
    <row r="8849" spans="1:10" x14ac:dyDescent="0.3">
      <c r="A8849" s="62">
        <v>2012</v>
      </c>
      <c r="B8849" s="62" t="s">
        <v>87</v>
      </c>
      <c r="C8849" s="62" t="str">
        <f>VLOOKUP(B8849,lookup!A:C,3,FALSE)</f>
        <v>Non Metropolitan Fire Authorities</v>
      </c>
      <c r="D8849" s="62" t="str">
        <f>VLOOKUP(B8849,lookup!A:D,4,FALSE)</f>
        <v>E31000026</v>
      </c>
      <c r="E8849" s="62" t="s">
        <v>177</v>
      </c>
      <c r="F8849" s="62" t="s">
        <v>158</v>
      </c>
      <c r="G8849" s="63">
        <v>0</v>
      </c>
      <c r="H8849" s="145"/>
      <c r="I8849" s="144">
        <v>0</v>
      </c>
      <c r="J8849" s="146">
        <f t="shared" si="115"/>
        <v>0</v>
      </c>
    </row>
    <row r="8850" spans="1:10" x14ac:dyDescent="0.3">
      <c r="A8850" s="62">
        <v>2012</v>
      </c>
      <c r="B8850" s="62" t="s">
        <v>87</v>
      </c>
      <c r="C8850" s="62" t="str">
        <f>VLOOKUP(B8850,lookup!A:C,3,FALSE)</f>
        <v>Non Metropolitan Fire Authorities</v>
      </c>
      <c r="D8850" s="62" t="str">
        <f>VLOOKUP(B8850,lookup!A:D,4,FALSE)</f>
        <v>E31000026</v>
      </c>
      <c r="E8850" s="62" t="s">
        <v>178</v>
      </c>
      <c r="F8850" s="62" t="s">
        <v>158</v>
      </c>
      <c r="G8850" s="63">
        <v>1</v>
      </c>
      <c r="H8850" s="145"/>
      <c r="I8850" s="144">
        <v>1</v>
      </c>
      <c r="J8850" s="146">
        <f t="shared" si="115"/>
        <v>0</v>
      </c>
    </row>
    <row r="8851" spans="1:10" x14ac:dyDescent="0.3">
      <c r="A8851" s="62">
        <v>2012</v>
      </c>
      <c r="B8851" s="62" t="s">
        <v>87</v>
      </c>
      <c r="C8851" s="62" t="str">
        <f>VLOOKUP(B8851,lookup!A:C,3,FALSE)</f>
        <v>Non Metropolitan Fire Authorities</v>
      </c>
      <c r="D8851" s="62" t="str">
        <f>VLOOKUP(B8851,lookup!A:D,4,FALSE)</f>
        <v>E31000026</v>
      </c>
      <c r="E8851" s="62" t="s">
        <v>179</v>
      </c>
      <c r="F8851" s="62" t="s">
        <v>158</v>
      </c>
      <c r="G8851" s="63">
        <v>1</v>
      </c>
      <c r="H8851" s="145"/>
      <c r="I8851" s="144">
        <v>1</v>
      </c>
      <c r="J8851" s="146">
        <f t="shared" si="115"/>
        <v>0</v>
      </c>
    </row>
    <row r="8852" spans="1:10" x14ac:dyDescent="0.3">
      <c r="A8852" s="62">
        <v>2012</v>
      </c>
      <c r="B8852" s="62" t="s">
        <v>87</v>
      </c>
      <c r="C8852" s="62" t="str">
        <f>VLOOKUP(B8852,lookup!A:C,3,FALSE)</f>
        <v>Non Metropolitan Fire Authorities</v>
      </c>
      <c r="D8852" s="62" t="str">
        <f>VLOOKUP(B8852,lookup!A:D,4,FALSE)</f>
        <v>E31000026</v>
      </c>
      <c r="E8852" s="32" t="s">
        <v>1087</v>
      </c>
      <c r="F8852" s="62" t="s">
        <v>158</v>
      </c>
      <c r="G8852" s="63">
        <v>0</v>
      </c>
      <c r="H8852" s="145"/>
      <c r="I8852" s="144">
        <v>0</v>
      </c>
      <c r="J8852" s="146">
        <f t="shared" si="115"/>
        <v>0</v>
      </c>
    </row>
    <row r="8853" spans="1:10" x14ac:dyDescent="0.3">
      <c r="A8853" s="62">
        <v>2012</v>
      </c>
      <c r="B8853" s="62" t="s">
        <v>87</v>
      </c>
      <c r="C8853" s="62" t="str">
        <f>VLOOKUP(B8853,lookup!A:C,3,FALSE)</f>
        <v>Non Metropolitan Fire Authorities</v>
      </c>
      <c r="D8853" s="62" t="str">
        <f>VLOOKUP(B8853,lookup!A:D,4,FALSE)</f>
        <v>E31000026</v>
      </c>
      <c r="E8853" s="62" t="s">
        <v>176</v>
      </c>
      <c r="F8853" s="62" t="s">
        <v>158</v>
      </c>
      <c r="G8853" s="63">
        <v>142</v>
      </c>
      <c r="H8853" s="145"/>
      <c r="I8853" s="144">
        <v>142</v>
      </c>
      <c r="J8853" s="146">
        <f t="shared" si="115"/>
        <v>0</v>
      </c>
    </row>
    <row r="8854" spans="1:10" x14ac:dyDescent="0.3">
      <c r="A8854" s="62">
        <v>2012</v>
      </c>
      <c r="B8854" s="62" t="s">
        <v>87</v>
      </c>
      <c r="C8854" s="62" t="str">
        <f>VLOOKUP(B8854,lookup!A:C,3,FALSE)</f>
        <v>Non Metropolitan Fire Authorities</v>
      </c>
      <c r="D8854" s="62" t="str">
        <f>VLOOKUP(B8854,lookup!A:D,4,FALSE)</f>
        <v>E31000026</v>
      </c>
      <c r="E8854" s="62" t="s">
        <v>175</v>
      </c>
      <c r="F8854" s="62" t="s">
        <v>149</v>
      </c>
      <c r="G8854" s="63">
        <v>20</v>
      </c>
      <c r="H8854" s="145"/>
      <c r="I8854" s="144">
        <v>20</v>
      </c>
      <c r="J8854" s="146">
        <f t="shared" si="115"/>
        <v>0</v>
      </c>
    </row>
    <row r="8855" spans="1:10" x14ac:dyDescent="0.3">
      <c r="A8855" s="62">
        <v>2012</v>
      </c>
      <c r="B8855" s="62" t="s">
        <v>87</v>
      </c>
      <c r="C8855" s="62" t="str">
        <f>VLOOKUP(B8855,lookup!A:C,3,FALSE)</f>
        <v>Non Metropolitan Fire Authorities</v>
      </c>
      <c r="D8855" s="62" t="str">
        <f>VLOOKUP(B8855,lookup!A:D,4,FALSE)</f>
        <v>E31000026</v>
      </c>
      <c r="E8855" s="62" t="s">
        <v>177</v>
      </c>
      <c r="F8855" s="62" t="s">
        <v>149</v>
      </c>
      <c r="G8855" s="63">
        <v>0</v>
      </c>
      <c r="H8855" s="145"/>
      <c r="I8855" s="144">
        <v>0</v>
      </c>
      <c r="J8855" s="146">
        <f t="shared" si="115"/>
        <v>0</v>
      </c>
    </row>
    <row r="8856" spans="1:10" x14ac:dyDescent="0.3">
      <c r="A8856" s="62">
        <v>2012</v>
      </c>
      <c r="B8856" s="62" t="s">
        <v>87</v>
      </c>
      <c r="C8856" s="62" t="str">
        <f>VLOOKUP(B8856,lookup!A:C,3,FALSE)</f>
        <v>Non Metropolitan Fire Authorities</v>
      </c>
      <c r="D8856" s="62" t="str">
        <f>VLOOKUP(B8856,lookup!A:D,4,FALSE)</f>
        <v>E31000026</v>
      </c>
      <c r="E8856" s="62" t="s">
        <v>178</v>
      </c>
      <c r="F8856" s="62" t="s">
        <v>149</v>
      </c>
      <c r="G8856" s="63">
        <v>0</v>
      </c>
      <c r="H8856" s="145"/>
      <c r="I8856" s="144">
        <v>0</v>
      </c>
      <c r="J8856" s="146">
        <f t="shared" si="115"/>
        <v>0</v>
      </c>
    </row>
    <row r="8857" spans="1:10" x14ac:dyDescent="0.3">
      <c r="A8857" s="62">
        <v>2012</v>
      </c>
      <c r="B8857" s="62" t="s">
        <v>87</v>
      </c>
      <c r="C8857" s="62" t="str">
        <f>VLOOKUP(B8857,lookup!A:C,3,FALSE)</f>
        <v>Non Metropolitan Fire Authorities</v>
      </c>
      <c r="D8857" s="62" t="str">
        <f>VLOOKUP(B8857,lookup!A:D,4,FALSE)</f>
        <v>E31000026</v>
      </c>
      <c r="E8857" s="62" t="s">
        <v>179</v>
      </c>
      <c r="F8857" s="62" t="s">
        <v>149</v>
      </c>
      <c r="G8857" s="63">
        <v>0</v>
      </c>
      <c r="H8857" s="145"/>
      <c r="I8857" s="144">
        <v>0</v>
      </c>
      <c r="J8857" s="146">
        <f t="shared" si="115"/>
        <v>0</v>
      </c>
    </row>
    <row r="8858" spans="1:10" x14ac:dyDescent="0.3">
      <c r="A8858" s="62">
        <v>2012</v>
      </c>
      <c r="B8858" s="62" t="s">
        <v>87</v>
      </c>
      <c r="C8858" s="62" t="str">
        <f>VLOOKUP(B8858,lookup!A:C,3,FALSE)</f>
        <v>Non Metropolitan Fire Authorities</v>
      </c>
      <c r="D8858" s="62" t="str">
        <f>VLOOKUP(B8858,lookup!A:D,4,FALSE)</f>
        <v>E31000026</v>
      </c>
      <c r="E8858" s="32" t="s">
        <v>1087</v>
      </c>
      <c r="F8858" s="62" t="s">
        <v>149</v>
      </c>
      <c r="G8858" s="63">
        <v>0</v>
      </c>
      <c r="H8858" s="145"/>
      <c r="I8858" s="144">
        <v>0</v>
      </c>
      <c r="J8858" s="146">
        <f t="shared" si="115"/>
        <v>0</v>
      </c>
    </row>
    <row r="8859" spans="1:10" x14ac:dyDescent="0.3">
      <c r="A8859" s="62">
        <v>2012</v>
      </c>
      <c r="B8859" s="62" t="s">
        <v>87</v>
      </c>
      <c r="C8859" s="62" t="str">
        <f>VLOOKUP(B8859,lookup!A:C,3,FALSE)</f>
        <v>Non Metropolitan Fire Authorities</v>
      </c>
      <c r="D8859" s="62" t="str">
        <f>VLOOKUP(B8859,lookup!A:D,4,FALSE)</f>
        <v>E31000026</v>
      </c>
      <c r="E8859" s="62" t="s">
        <v>176</v>
      </c>
      <c r="F8859" s="62" t="s">
        <v>149</v>
      </c>
      <c r="G8859" s="63">
        <v>8</v>
      </c>
      <c r="H8859" s="145"/>
      <c r="I8859" s="144">
        <v>8</v>
      </c>
      <c r="J8859" s="146">
        <f t="shared" si="115"/>
        <v>0</v>
      </c>
    </row>
    <row r="8860" spans="1:10" x14ac:dyDescent="0.3">
      <c r="A8860" s="62">
        <v>2012</v>
      </c>
      <c r="B8860" s="62" t="s">
        <v>87</v>
      </c>
      <c r="C8860" s="62" t="str">
        <f>VLOOKUP(B8860,lookup!A:C,3,FALSE)</f>
        <v>Non Metropolitan Fire Authorities</v>
      </c>
      <c r="D8860" s="62" t="str">
        <f>VLOOKUP(B8860,lookup!A:D,4,FALSE)</f>
        <v>E31000026</v>
      </c>
      <c r="E8860" s="62" t="s">
        <v>175</v>
      </c>
      <c r="F8860" s="62" t="s">
        <v>150</v>
      </c>
      <c r="G8860" s="63">
        <v>93</v>
      </c>
      <c r="H8860" s="145"/>
      <c r="I8860" s="144">
        <v>93</v>
      </c>
      <c r="J8860" s="146">
        <f t="shared" si="115"/>
        <v>0</v>
      </c>
    </row>
    <row r="8861" spans="1:10" x14ac:dyDescent="0.3">
      <c r="A8861" s="62">
        <v>2012</v>
      </c>
      <c r="B8861" s="62" t="s">
        <v>87</v>
      </c>
      <c r="C8861" s="62" t="str">
        <f>VLOOKUP(B8861,lookup!A:C,3,FALSE)</f>
        <v>Non Metropolitan Fire Authorities</v>
      </c>
      <c r="D8861" s="62" t="str">
        <f>VLOOKUP(B8861,lookup!A:D,4,FALSE)</f>
        <v>E31000026</v>
      </c>
      <c r="E8861" s="62" t="s">
        <v>177</v>
      </c>
      <c r="F8861" s="62" t="s">
        <v>150</v>
      </c>
      <c r="G8861" s="63">
        <v>1</v>
      </c>
      <c r="H8861" s="145"/>
      <c r="I8861" s="144">
        <v>1</v>
      </c>
      <c r="J8861" s="146">
        <f t="shared" si="115"/>
        <v>0</v>
      </c>
    </row>
    <row r="8862" spans="1:10" x14ac:dyDescent="0.3">
      <c r="A8862" s="62">
        <v>2012</v>
      </c>
      <c r="B8862" s="62" t="s">
        <v>87</v>
      </c>
      <c r="C8862" s="62" t="str">
        <f>VLOOKUP(B8862,lookup!A:C,3,FALSE)</f>
        <v>Non Metropolitan Fire Authorities</v>
      </c>
      <c r="D8862" s="62" t="str">
        <f>VLOOKUP(B8862,lookup!A:D,4,FALSE)</f>
        <v>E31000026</v>
      </c>
      <c r="E8862" s="62" t="s">
        <v>178</v>
      </c>
      <c r="F8862" s="62" t="s">
        <v>150</v>
      </c>
      <c r="G8862" s="63">
        <v>0</v>
      </c>
      <c r="H8862" s="145"/>
      <c r="I8862" s="144">
        <v>0</v>
      </c>
      <c r="J8862" s="146">
        <f t="shared" si="115"/>
        <v>0</v>
      </c>
    </row>
    <row r="8863" spans="1:10" x14ac:dyDescent="0.3">
      <c r="A8863" s="62">
        <v>2012</v>
      </c>
      <c r="B8863" s="62" t="s">
        <v>87</v>
      </c>
      <c r="C8863" s="62" t="str">
        <f>VLOOKUP(B8863,lookup!A:C,3,FALSE)</f>
        <v>Non Metropolitan Fire Authorities</v>
      </c>
      <c r="D8863" s="62" t="str">
        <f>VLOOKUP(B8863,lookup!A:D,4,FALSE)</f>
        <v>E31000026</v>
      </c>
      <c r="E8863" s="62" t="s">
        <v>179</v>
      </c>
      <c r="F8863" s="62" t="s">
        <v>150</v>
      </c>
      <c r="G8863" s="63">
        <v>0</v>
      </c>
      <c r="H8863" s="145"/>
      <c r="I8863" s="144">
        <v>0</v>
      </c>
      <c r="J8863" s="146">
        <f t="shared" si="115"/>
        <v>0</v>
      </c>
    </row>
    <row r="8864" spans="1:10" x14ac:dyDescent="0.3">
      <c r="A8864" s="62">
        <v>2012</v>
      </c>
      <c r="B8864" s="62" t="s">
        <v>87</v>
      </c>
      <c r="C8864" s="62" t="str">
        <f>VLOOKUP(B8864,lookup!A:C,3,FALSE)</f>
        <v>Non Metropolitan Fire Authorities</v>
      </c>
      <c r="D8864" s="62" t="str">
        <f>VLOOKUP(B8864,lookup!A:D,4,FALSE)</f>
        <v>E31000026</v>
      </c>
      <c r="E8864" s="32" t="s">
        <v>1087</v>
      </c>
      <c r="F8864" s="62" t="s">
        <v>150</v>
      </c>
      <c r="G8864" s="63">
        <v>0</v>
      </c>
      <c r="H8864" s="145"/>
      <c r="I8864" s="144">
        <v>0</v>
      </c>
      <c r="J8864" s="146">
        <f t="shared" si="115"/>
        <v>0</v>
      </c>
    </row>
    <row r="8865" spans="1:10" x14ac:dyDescent="0.3">
      <c r="A8865" s="62">
        <v>2012</v>
      </c>
      <c r="B8865" s="62" t="s">
        <v>87</v>
      </c>
      <c r="C8865" s="62" t="str">
        <f>VLOOKUP(B8865,lookup!A:C,3,FALSE)</f>
        <v>Non Metropolitan Fire Authorities</v>
      </c>
      <c r="D8865" s="62" t="str">
        <f>VLOOKUP(B8865,lookup!A:D,4,FALSE)</f>
        <v>E31000026</v>
      </c>
      <c r="E8865" s="62" t="s">
        <v>176</v>
      </c>
      <c r="F8865" s="62" t="s">
        <v>150</v>
      </c>
      <c r="G8865" s="63">
        <v>26</v>
      </c>
      <c r="H8865" s="145"/>
      <c r="I8865" s="144">
        <v>26</v>
      </c>
      <c r="J8865" s="146">
        <f t="shared" si="115"/>
        <v>0</v>
      </c>
    </row>
    <row r="8866" spans="1:10" x14ac:dyDescent="0.3">
      <c r="A8866" s="62">
        <v>2012</v>
      </c>
      <c r="B8866" s="62" t="s">
        <v>90</v>
      </c>
      <c r="C8866" s="62" t="str">
        <f>VLOOKUP(B8866,lookup!A:C,3,FALSE)</f>
        <v>Non Metropolitan Fire Authorities</v>
      </c>
      <c r="D8866" s="62" t="str">
        <f>VLOOKUP(B8866,lookup!A:D,4,FALSE)</f>
        <v>E31000027</v>
      </c>
      <c r="E8866" s="62" t="s">
        <v>175</v>
      </c>
      <c r="F8866" s="62" t="s">
        <v>157</v>
      </c>
      <c r="G8866" s="63">
        <v>265</v>
      </c>
      <c r="H8866" s="145"/>
      <c r="I8866" s="144">
        <v>265</v>
      </c>
      <c r="J8866" s="146">
        <f t="shared" si="115"/>
        <v>0</v>
      </c>
    </row>
    <row r="8867" spans="1:10" x14ac:dyDescent="0.3">
      <c r="A8867" s="62">
        <v>2012</v>
      </c>
      <c r="B8867" s="62" t="s">
        <v>90</v>
      </c>
      <c r="C8867" s="62" t="str">
        <f>VLOOKUP(B8867,lookup!A:C,3,FALSE)</f>
        <v>Non Metropolitan Fire Authorities</v>
      </c>
      <c r="D8867" s="62" t="str">
        <f>VLOOKUP(B8867,lookup!A:D,4,FALSE)</f>
        <v>E31000027</v>
      </c>
      <c r="E8867" s="62" t="s">
        <v>177</v>
      </c>
      <c r="F8867" s="62" t="s">
        <v>157</v>
      </c>
      <c r="G8867" s="63">
        <v>1</v>
      </c>
      <c r="H8867" s="145"/>
      <c r="I8867" s="144">
        <v>1</v>
      </c>
      <c r="J8867" s="146">
        <f t="shared" si="115"/>
        <v>0</v>
      </c>
    </row>
    <row r="8868" spans="1:10" x14ac:dyDescent="0.3">
      <c r="A8868" s="62">
        <v>2012</v>
      </c>
      <c r="B8868" s="62" t="s">
        <v>90</v>
      </c>
      <c r="C8868" s="62" t="str">
        <f>VLOOKUP(B8868,lookup!A:C,3,FALSE)</f>
        <v>Non Metropolitan Fire Authorities</v>
      </c>
      <c r="D8868" s="62" t="str">
        <f>VLOOKUP(B8868,lookup!A:D,4,FALSE)</f>
        <v>E31000027</v>
      </c>
      <c r="E8868" s="62" t="s">
        <v>178</v>
      </c>
      <c r="F8868" s="62" t="s">
        <v>157</v>
      </c>
      <c r="G8868" s="63">
        <v>0</v>
      </c>
      <c r="H8868" s="145"/>
      <c r="I8868" s="144">
        <v>0</v>
      </c>
      <c r="J8868" s="146">
        <f t="shared" si="115"/>
        <v>0</v>
      </c>
    </row>
    <row r="8869" spans="1:10" x14ac:dyDescent="0.3">
      <c r="A8869" s="62">
        <v>2012</v>
      </c>
      <c r="B8869" s="62" t="s">
        <v>90</v>
      </c>
      <c r="C8869" s="62" t="str">
        <f>VLOOKUP(B8869,lookup!A:C,3,FALSE)</f>
        <v>Non Metropolitan Fire Authorities</v>
      </c>
      <c r="D8869" s="62" t="str">
        <f>VLOOKUP(B8869,lookup!A:D,4,FALSE)</f>
        <v>E31000027</v>
      </c>
      <c r="E8869" s="62" t="s">
        <v>179</v>
      </c>
      <c r="F8869" s="62" t="s">
        <v>157</v>
      </c>
      <c r="G8869" s="63">
        <v>0</v>
      </c>
      <c r="H8869" s="145"/>
      <c r="I8869" s="144">
        <v>0</v>
      </c>
      <c r="J8869" s="146">
        <f t="shared" si="115"/>
        <v>0</v>
      </c>
    </row>
    <row r="8870" spans="1:10" x14ac:dyDescent="0.3">
      <c r="A8870" s="62">
        <v>2012</v>
      </c>
      <c r="B8870" s="62" t="s">
        <v>90</v>
      </c>
      <c r="C8870" s="62" t="str">
        <f>VLOOKUP(B8870,lookup!A:C,3,FALSE)</f>
        <v>Non Metropolitan Fire Authorities</v>
      </c>
      <c r="D8870" s="62" t="str">
        <f>VLOOKUP(B8870,lookup!A:D,4,FALSE)</f>
        <v>E31000027</v>
      </c>
      <c r="E8870" s="32" t="s">
        <v>1087</v>
      </c>
      <c r="F8870" s="62" t="s">
        <v>157</v>
      </c>
      <c r="G8870" s="63">
        <v>1</v>
      </c>
      <c r="H8870" s="145"/>
      <c r="I8870" s="144">
        <v>1</v>
      </c>
      <c r="J8870" s="146">
        <f t="shared" si="115"/>
        <v>0</v>
      </c>
    </row>
    <row r="8871" spans="1:10" x14ac:dyDescent="0.3">
      <c r="A8871" s="62">
        <v>2012</v>
      </c>
      <c r="B8871" s="62" t="s">
        <v>90</v>
      </c>
      <c r="C8871" s="62" t="str">
        <f>VLOOKUP(B8871,lookup!A:C,3,FALSE)</f>
        <v>Non Metropolitan Fire Authorities</v>
      </c>
      <c r="D8871" s="62" t="str">
        <f>VLOOKUP(B8871,lookup!A:D,4,FALSE)</f>
        <v>E31000027</v>
      </c>
      <c r="E8871" s="62" t="s">
        <v>176</v>
      </c>
      <c r="F8871" s="62" t="s">
        <v>157</v>
      </c>
      <c r="G8871" s="63">
        <v>69</v>
      </c>
      <c r="H8871" s="145"/>
      <c r="I8871" s="144">
        <v>69</v>
      </c>
      <c r="J8871" s="146">
        <f t="shared" si="115"/>
        <v>0</v>
      </c>
    </row>
    <row r="8872" spans="1:10" x14ac:dyDescent="0.3">
      <c r="A8872" s="62">
        <v>2012</v>
      </c>
      <c r="B8872" s="62" t="s">
        <v>90</v>
      </c>
      <c r="C8872" s="62" t="str">
        <f>VLOOKUP(B8872,lookup!A:C,3,FALSE)</f>
        <v>Non Metropolitan Fire Authorities</v>
      </c>
      <c r="D8872" s="62" t="str">
        <f>VLOOKUP(B8872,lookup!A:D,4,FALSE)</f>
        <v>E31000027</v>
      </c>
      <c r="E8872" s="62" t="s">
        <v>175</v>
      </c>
      <c r="F8872" s="62" t="s">
        <v>158</v>
      </c>
      <c r="G8872" s="63">
        <v>289</v>
      </c>
      <c r="H8872" s="145"/>
      <c r="I8872" s="144">
        <v>289</v>
      </c>
      <c r="J8872" s="146">
        <f t="shared" si="115"/>
        <v>0</v>
      </c>
    </row>
    <row r="8873" spans="1:10" x14ac:dyDescent="0.3">
      <c r="A8873" s="62">
        <v>2012</v>
      </c>
      <c r="B8873" s="62" t="s">
        <v>90</v>
      </c>
      <c r="C8873" s="62" t="str">
        <f>VLOOKUP(B8873,lookup!A:C,3,FALSE)</f>
        <v>Non Metropolitan Fire Authorities</v>
      </c>
      <c r="D8873" s="62" t="str">
        <f>VLOOKUP(B8873,lookup!A:D,4,FALSE)</f>
        <v>E31000027</v>
      </c>
      <c r="E8873" s="62" t="s">
        <v>177</v>
      </c>
      <c r="F8873" s="62" t="s">
        <v>158</v>
      </c>
      <c r="G8873" s="63">
        <v>0</v>
      </c>
      <c r="H8873" s="145"/>
      <c r="I8873" s="144">
        <v>0</v>
      </c>
      <c r="J8873" s="146">
        <f t="shared" si="115"/>
        <v>0</v>
      </c>
    </row>
    <row r="8874" spans="1:10" x14ac:dyDescent="0.3">
      <c r="A8874" s="62">
        <v>2012</v>
      </c>
      <c r="B8874" s="62" t="s">
        <v>90</v>
      </c>
      <c r="C8874" s="62" t="str">
        <f>VLOOKUP(B8874,lookup!A:C,3,FALSE)</f>
        <v>Non Metropolitan Fire Authorities</v>
      </c>
      <c r="D8874" s="62" t="str">
        <f>VLOOKUP(B8874,lookup!A:D,4,FALSE)</f>
        <v>E31000027</v>
      </c>
      <c r="E8874" s="62" t="s">
        <v>178</v>
      </c>
      <c r="F8874" s="62" t="s">
        <v>158</v>
      </c>
      <c r="G8874" s="63">
        <v>0</v>
      </c>
      <c r="H8874" s="145"/>
      <c r="I8874" s="144">
        <v>0</v>
      </c>
      <c r="J8874" s="146">
        <f t="shared" si="115"/>
        <v>0</v>
      </c>
    </row>
    <row r="8875" spans="1:10" x14ac:dyDescent="0.3">
      <c r="A8875" s="62">
        <v>2012</v>
      </c>
      <c r="B8875" s="62" t="s">
        <v>90</v>
      </c>
      <c r="C8875" s="62" t="str">
        <f>VLOOKUP(B8875,lookup!A:C,3,FALSE)</f>
        <v>Non Metropolitan Fire Authorities</v>
      </c>
      <c r="D8875" s="62" t="str">
        <f>VLOOKUP(B8875,lookup!A:D,4,FALSE)</f>
        <v>E31000027</v>
      </c>
      <c r="E8875" s="62" t="s">
        <v>179</v>
      </c>
      <c r="F8875" s="62" t="s">
        <v>158</v>
      </c>
      <c r="G8875" s="63">
        <v>0</v>
      </c>
      <c r="H8875" s="145"/>
      <c r="I8875" s="144">
        <v>0</v>
      </c>
      <c r="J8875" s="146">
        <f t="shared" si="115"/>
        <v>0</v>
      </c>
    </row>
    <row r="8876" spans="1:10" x14ac:dyDescent="0.3">
      <c r="A8876" s="62">
        <v>2012</v>
      </c>
      <c r="B8876" s="62" t="s">
        <v>90</v>
      </c>
      <c r="C8876" s="62" t="str">
        <f>VLOOKUP(B8876,lookup!A:C,3,FALSE)</f>
        <v>Non Metropolitan Fire Authorities</v>
      </c>
      <c r="D8876" s="62" t="str">
        <f>VLOOKUP(B8876,lookup!A:D,4,FALSE)</f>
        <v>E31000027</v>
      </c>
      <c r="E8876" s="32" t="s">
        <v>1087</v>
      </c>
      <c r="F8876" s="62" t="s">
        <v>158</v>
      </c>
      <c r="G8876" s="63">
        <v>0</v>
      </c>
      <c r="H8876" s="145"/>
      <c r="I8876" s="144">
        <v>0</v>
      </c>
      <c r="J8876" s="146">
        <f t="shared" si="115"/>
        <v>0</v>
      </c>
    </row>
    <row r="8877" spans="1:10" x14ac:dyDescent="0.3">
      <c r="A8877" s="62">
        <v>2012</v>
      </c>
      <c r="B8877" s="62" t="s">
        <v>90</v>
      </c>
      <c r="C8877" s="62" t="str">
        <f>VLOOKUP(B8877,lookup!A:C,3,FALSE)</f>
        <v>Non Metropolitan Fire Authorities</v>
      </c>
      <c r="D8877" s="62" t="str">
        <f>VLOOKUP(B8877,lookup!A:D,4,FALSE)</f>
        <v>E31000027</v>
      </c>
      <c r="E8877" s="62" t="s">
        <v>176</v>
      </c>
      <c r="F8877" s="62" t="s">
        <v>158</v>
      </c>
      <c r="G8877" s="63">
        <v>81</v>
      </c>
      <c r="H8877" s="145"/>
      <c r="I8877" s="144">
        <v>81</v>
      </c>
      <c r="J8877" s="146">
        <f t="shared" si="115"/>
        <v>0</v>
      </c>
    </row>
    <row r="8878" spans="1:10" x14ac:dyDescent="0.3">
      <c r="A8878" s="62">
        <v>2012</v>
      </c>
      <c r="B8878" s="62" t="s">
        <v>90</v>
      </c>
      <c r="C8878" s="62" t="str">
        <f>VLOOKUP(B8878,lookup!A:C,3,FALSE)</f>
        <v>Non Metropolitan Fire Authorities</v>
      </c>
      <c r="D8878" s="62" t="str">
        <f>VLOOKUP(B8878,lookup!A:D,4,FALSE)</f>
        <v>E31000027</v>
      </c>
      <c r="E8878" s="62" t="s">
        <v>175</v>
      </c>
      <c r="F8878" s="62" t="s">
        <v>149</v>
      </c>
      <c r="G8878" s="63">
        <v>24</v>
      </c>
      <c r="H8878" s="145"/>
      <c r="I8878" s="144">
        <v>24</v>
      </c>
      <c r="J8878" s="146">
        <f t="shared" si="115"/>
        <v>0</v>
      </c>
    </row>
    <row r="8879" spans="1:10" x14ac:dyDescent="0.3">
      <c r="A8879" s="62">
        <v>2012</v>
      </c>
      <c r="B8879" s="62" t="s">
        <v>90</v>
      </c>
      <c r="C8879" s="62" t="str">
        <f>VLOOKUP(B8879,lookup!A:C,3,FALSE)</f>
        <v>Non Metropolitan Fire Authorities</v>
      </c>
      <c r="D8879" s="62" t="str">
        <f>VLOOKUP(B8879,lookup!A:D,4,FALSE)</f>
        <v>E31000027</v>
      </c>
      <c r="E8879" s="62" t="s">
        <v>177</v>
      </c>
      <c r="F8879" s="62" t="s">
        <v>149</v>
      </c>
      <c r="G8879" s="63">
        <v>0</v>
      </c>
      <c r="H8879" s="145"/>
      <c r="I8879" s="144">
        <v>0</v>
      </c>
      <c r="J8879" s="146">
        <f t="shared" si="115"/>
        <v>0</v>
      </c>
    </row>
    <row r="8880" spans="1:10" x14ac:dyDescent="0.3">
      <c r="A8880" s="62">
        <v>2012</v>
      </c>
      <c r="B8880" s="62" t="s">
        <v>90</v>
      </c>
      <c r="C8880" s="62" t="str">
        <f>VLOOKUP(B8880,lookup!A:C,3,FALSE)</f>
        <v>Non Metropolitan Fire Authorities</v>
      </c>
      <c r="D8880" s="62" t="str">
        <f>VLOOKUP(B8880,lookup!A:D,4,FALSE)</f>
        <v>E31000027</v>
      </c>
      <c r="E8880" s="62" t="s">
        <v>178</v>
      </c>
      <c r="F8880" s="62" t="s">
        <v>149</v>
      </c>
      <c r="G8880" s="63">
        <v>0</v>
      </c>
      <c r="H8880" s="145"/>
      <c r="I8880" s="144">
        <v>0</v>
      </c>
      <c r="J8880" s="146">
        <f t="shared" si="115"/>
        <v>0</v>
      </c>
    </row>
    <row r="8881" spans="1:10" x14ac:dyDescent="0.3">
      <c r="A8881" s="62">
        <v>2012</v>
      </c>
      <c r="B8881" s="62" t="s">
        <v>90</v>
      </c>
      <c r="C8881" s="62" t="str">
        <f>VLOOKUP(B8881,lookup!A:C,3,FALSE)</f>
        <v>Non Metropolitan Fire Authorities</v>
      </c>
      <c r="D8881" s="62" t="str">
        <f>VLOOKUP(B8881,lookup!A:D,4,FALSE)</f>
        <v>E31000027</v>
      </c>
      <c r="E8881" s="62" t="s">
        <v>179</v>
      </c>
      <c r="F8881" s="62" t="s">
        <v>149</v>
      </c>
      <c r="G8881" s="63">
        <v>0</v>
      </c>
      <c r="H8881" s="145"/>
      <c r="I8881" s="144">
        <v>0</v>
      </c>
      <c r="J8881" s="146">
        <f t="shared" si="115"/>
        <v>0</v>
      </c>
    </row>
    <row r="8882" spans="1:10" x14ac:dyDescent="0.3">
      <c r="A8882" s="62">
        <v>2012</v>
      </c>
      <c r="B8882" s="62" t="s">
        <v>90</v>
      </c>
      <c r="C8882" s="62" t="str">
        <f>VLOOKUP(B8882,lookup!A:C,3,FALSE)</f>
        <v>Non Metropolitan Fire Authorities</v>
      </c>
      <c r="D8882" s="62" t="str">
        <f>VLOOKUP(B8882,lookup!A:D,4,FALSE)</f>
        <v>E31000027</v>
      </c>
      <c r="E8882" s="32" t="s">
        <v>1087</v>
      </c>
      <c r="F8882" s="62" t="s">
        <v>149</v>
      </c>
      <c r="G8882" s="63">
        <v>0</v>
      </c>
      <c r="H8882" s="145"/>
      <c r="I8882" s="144">
        <v>0</v>
      </c>
      <c r="J8882" s="146">
        <f t="shared" si="115"/>
        <v>0</v>
      </c>
    </row>
    <row r="8883" spans="1:10" x14ac:dyDescent="0.3">
      <c r="A8883" s="62">
        <v>2012</v>
      </c>
      <c r="B8883" s="62" t="s">
        <v>90</v>
      </c>
      <c r="C8883" s="62" t="str">
        <f>VLOOKUP(B8883,lookup!A:C,3,FALSE)</f>
        <v>Non Metropolitan Fire Authorities</v>
      </c>
      <c r="D8883" s="62" t="str">
        <f>VLOOKUP(B8883,lookup!A:D,4,FALSE)</f>
        <v>E31000027</v>
      </c>
      <c r="E8883" s="62" t="s">
        <v>176</v>
      </c>
      <c r="F8883" s="62" t="s">
        <v>149</v>
      </c>
      <c r="G8883" s="63">
        <v>1</v>
      </c>
      <c r="H8883" s="145"/>
      <c r="I8883" s="144">
        <v>1</v>
      </c>
      <c r="J8883" s="146">
        <f t="shared" si="115"/>
        <v>0</v>
      </c>
    </row>
    <row r="8884" spans="1:10" x14ac:dyDescent="0.3">
      <c r="A8884" s="62">
        <v>2012</v>
      </c>
      <c r="B8884" s="62" t="s">
        <v>90</v>
      </c>
      <c r="C8884" s="62" t="str">
        <f>VLOOKUP(B8884,lookup!A:C,3,FALSE)</f>
        <v>Non Metropolitan Fire Authorities</v>
      </c>
      <c r="D8884" s="62" t="str">
        <f>VLOOKUP(B8884,lookup!A:D,4,FALSE)</f>
        <v>E31000027</v>
      </c>
      <c r="E8884" s="62" t="s">
        <v>175</v>
      </c>
      <c r="F8884" s="62" t="s">
        <v>150</v>
      </c>
      <c r="G8884" s="63">
        <v>96</v>
      </c>
      <c r="H8884" s="145"/>
      <c r="I8884" s="144">
        <v>96</v>
      </c>
      <c r="J8884" s="146">
        <f t="shared" si="115"/>
        <v>0</v>
      </c>
    </row>
    <row r="8885" spans="1:10" x14ac:dyDescent="0.3">
      <c r="A8885" s="62">
        <v>2012</v>
      </c>
      <c r="B8885" s="62" t="s">
        <v>90</v>
      </c>
      <c r="C8885" s="62" t="str">
        <f>VLOOKUP(B8885,lookup!A:C,3,FALSE)</f>
        <v>Non Metropolitan Fire Authorities</v>
      </c>
      <c r="D8885" s="62" t="str">
        <f>VLOOKUP(B8885,lookup!A:D,4,FALSE)</f>
        <v>E31000027</v>
      </c>
      <c r="E8885" s="62" t="s">
        <v>177</v>
      </c>
      <c r="F8885" s="62" t="s">
        <v>150</v>
      </c>
      <c r="G8885" s="63">
        <v>0</v>
      </c>
      <c r="H8885" s="145"/>
      <c r="I8885" s="144">
        <v>0</v>
      </c>
      <c r="J8885" s="146">
        <f t="shared" si="115"/>
        <v>0</v>
      </c>
    </row>
    <row r="8886" spans="1:10" x14ac:dyDescent="0.3">
      <c r="A8886" s="62">
        <v>2012</v>
      </c>
      <c r="B8886" s="62" t="s">
        <v>90</v>
      </c>
      <c r="C8886" s="62" t="str">
        <f>VLOOKUP(B8886,lookup!A:C,3,FALSE)</f>
        <v>Non Metropolitan Fire Authorities</v>
      </c>
      <c r="D8886" s="62" t="str">
        <f>VLOOKUP(B8886,lookup!A:D,4,FALSE)</f>
        <v>E31000027</v>
      </c>
      <c r="E8886" s="62" t="s">
        <v>178</v>
      </c>
      <c r="F8886" s="62" t="s">
        <v>150</v>
      </c>
      <c r="G8886" s="63">
        <v>1</v>
      </c>
      <c r="H8886" s="145"/>
      <c r="I8886" s="144">
        <v>1</v>
      </c>
      <c r="J8886" s="146">
        <f t="shared" si="115"/>
        <v>0</v>
      </c>
    </row>
    <row r="8887" spans="1:10" x14ac:dyDescent="0.3">
      <c r="A8887" s="62">
        <v>2012</v>
      </c>
      <c r="B8887" s="62" t="s">
        <v>90</v>
      </c>
      <c r="C8887" s="62" t="str">
        <f>VLOOKUP(B8887,lookup!A:C,3,FALSE)</f>
        <v>Non Metropolitan Fire Authorities</v>
      </c>
      <c r="D8887" s="62" t="str">
        <f>VLOOKUP(B8887,lookup!A:D,4,FALSE)</f>
        <v>E31000027</v>
      </c>
      <c r="E8887" s="62" t="s">
        <v>179</v>
      </c>
      <c r="F8887" s="62" t="s">
        <v>150</v>
      </c>
      <c r="G8887" s="63">
        <v>0</v>
      </c>
      <c r="H8887" s="145"/>
      <c r="I8887" s="144">
        <v>0</v>
      </c>
      <c r="J8887" s="146">
        <f t="shared" si="115"/>
        <v>0</v>
      </c>
    </row>
    <row r="8888" spans="1:10" x14ac:dyDescent="0.3">
      <c r="A8888" s="62">
        <v>2012</v>
      </c>
      <c r="B8888" s="62" t="s">
        <v>90</v>
      </c>
      <c r="C8888" s="62" t="str">
        <f>VLOOKUP(B8888,lookup!A:C,3,FALSE)</f>
        <v>Non Metropolitan Fire Authorities</v>
      </c>
      <c r="D8888" s="62" t="str">
        <f>VLOOKUP(B8888,lookup!A:D,4,FALSE)</f>
        <v>E31000027</v>
      </c>
      <c r="E8888" s="32" t="s">
        <v>1087</v>
      </c>
      <c r="F8888" s="62" t="s">
        <v>150</v>
      </c>
      <c r="G8888" s="63">
        <v>0</v>
      </c>
      <c r="H8888" s="145"/>
      <c r="I8888" s="144">
        <v>0</v>
      </c>
      <c r="J8888" s="146">
        <f t="shared" si="115"/>
        <v>0</v>
      </c>
    </row>
    <row r="8889" spans="1:10" x14ac:dyDescent="0.3">
      <c r="A8889" s="62">
        <v>2012</v>
      </c>
      <c r="B8889" s="62" t="s">
        <v>90</v>
      </c>
      <c r="C8889" s="62" t="str">
        <f>VLOOKUP(B8889,lookup!A:C,3,FALSE)</f>
        <v>Non Metropolitan Fire Authorities</v>
      </c>
      <c r="D8889" s="62" t="str">
        <f>VLOOKUP(B8889,lookup!A:D,4,FALSE)</f>
        <v>E31000027</v>
      </c>
      <c r="E8889" s="62" t="s">
        <v>176</v>
      </c>
      <c r="F8889" s="62" t="s">
        <v>150</v>
      </c>
      <c r="G8889" s="63">
        <v>5</v>
      </c>
      <c r="H8889" s="145"/>
      <c r="I8889" s="144">
        <v>5</v>
      </c>
      <c r="J8889" s="146">
        <f t="shared" si="115"/>
        <v>0</v>
      </c>
    </row>
    <row r="8890" spans="1:10" x14ac:dyDescent="0.3">
      <c r="A8890" s="62">
        <v>2012</v>
      </c>
      <c r="B8890" s="62" t="s">
        <v>93</v>
      </c>
      <c r="C8890" s="62" t="str">
        <f>VLOOKUP(B8890,lookup!A:C,3,FALSE)</f>
        <v>Non Metropolitan Fire Authorities</v>
      </c>
      <c r="D8890" s="62" t="str">
        <f>VLOOKUP(B8890,lookup!A:D,4,FALSE)</f>
        <v>E31000028</v>
      </c>
      <c r="E8890" s="62" t="s">
        <v>175</v>
      </c>
      <c r="F8890" s="62" t="s">
        <v>157</v>
      </c>
      <c r="G8890" s="63">
        <v>256</v>
      </c>
      <c r="H8890" s="145"/>
      <c r="I8890" s="144">
        <v>256</v>
      </c>
      <c r="J8890" s="146">
        <f t="shared" si="115"/>
        <v>0</v>
      </c>
    </row>
    <row r="8891" spans="1:10" x14ac:dyDescent="0.3">
      <c r="A8891" s="62">
        <v>2012</v>
      </c>
      <c r="B8891" s="62" t="s">
        <v>93</v>
      </c>
      <c r="C8891" s="62" t="str">
        <f>VLOOKUP(B8891,lookup!A:C,3,FALSE)</f>
        <v>Non Metropolitan Fire Authorities</v>
      </c>
      <c r="D8891" s="62" t="str">
        <f>VLOOKUP(B8891,lookup!A:D,4,FALSE)</f>
        <v>E31000028</v>
      </c>
      <c r="E8891" s="62" t="s">
        <v>177</v>
      </c>
      <c r="F8891" s="62" t="s">
        <v>157</v>
      </c>
      <c r="G8891" s="63">
        <v>6</v>
      </c>
      <c r="H8891" s="145"/>
      <c r="I8891" s="144">
        <v>6</v>
      </c>
      <c r="J8891" s="146">
        <f t="shared" si="115"/>
        <v>0</v>
      </c>
    </row>
    <row r="8892" spans="1:10" x14ac:dyDescent="0.3">
      <c r="A8892" s="62">
        <v>2012</v>
      </c>
      <c r="B8892" s="62" t="s">
        <v>93</v>
      </c>
      <c r="C8892" s="62" t="str">
        <f>VLOOKUP(B8892,lookup!A:C,3,FALSE)</f>
        <v>Non Metropolitan Fire Authorities</v>
      </c>
      <c r="D8892" s="62" t="str">
        <f>VLOOKUP(B8892,lookup!A:D,4,FALSE)</f>
        <v>E31000028</v>
      </c>
      <c r="E8892" s="62" t="s">
        <v>178</v>
      </c>
      <c r="F8892" s="62" t="s">
        <v>157</v>
      </c>
      <c r="G8892" s="63">
        <v>0</v>
      </c>
      <c r="H8892" s="145"/>
      <c r="I8892" s="144">
        <v>0</v>
      </c>
      <c r="J8892" s="146">
        <f t="shared" si="115"/>
        <v>0</v>
      </c>
    </row>
    <row r="8893" spans="1:10" x14ac:dyDescent="0.3">
      <c r="A8893" s="62">
        <v>2012</v>
      </c>
      <c r="B8893" s="62" t="s">
        <v>93</v>
      </c>
      <c r="C8893" s="62" t="str">
        <f>VLOOKUP(B8893,lookup!A:C,3,FALSE)</f>
        <v>Non Metropolitan Fire Authorities</v>
      </c>
      <c r="D8893" s="62" t="str">
        <f>VLOOKUP(B8893,lookup!A:D,4,FALSE)</f>
        <v>E31000028</v>
      </c>
      <c r="E8893" s="62" t="s">
        <v>179</v>
      </c>
      <c r="F8893" s="62" t="s">
        <v>157</v>
      </c>
      <c r="G8893" s="63">
        <v>1</v>
      </c>
      <c r="H8893" s="145"/>
      <c r="I8893" s="144">
        <v>1</v>
      </c>
      <c r="J8893" s="146">
        <f t="shared" si="115"/>
        <v>0</v>
      </c>
    </row>
    <row r="8894" spans="1:10" x14ac:dyDescent="0.3">
      <c r="A8894" s="62">
        <v>2012</v>
      </c>
      <c r="B8894" s="62" t="s">
        <v>93</v>
      </c>
      <c r="C8894" s="62" t="str">
        <f>VLOOKUP(B8894,lookup!A:C,3,FALSE)</f>
        <v>Non Metropolitan Fire Authorities</v>
      </c>
      <c r="D8894" s="62" t="str">
        <f>VLOOKUP(B8894,lookup!A:D,4,FALSE)</f>
        <v>E31000028</v>
      </c>
      <c r="E8894" s="32" t="s">
        <v>1087</v>
      </c>
      <c r="F8894" s="62" t="s">
        <v>157</v>
      </c>
      <c r="G8894" s="63">
        <v>1</v>
      </c>
      <c r="H8894" s="145"/>
      <c r="I8894" s="144">
        <v>1</v>
      </c>
      <c r="J8894" s="146">
        <f t="shared" si="115"/>
        <v>0</v>
      </c>
    </row>
    <row r="8895" spans="1:10" x14ac:dyDescent="0.3">
      <c r="A8895" s="62">
        <v>2012</v>
      </c>
      <c r="B8895" s="62" t="s">
        <v>93</v>
      </c>
      <c r="C8895" s="62" t="str">
        <f>VLOOKUP(B8895,lookup!A:C,3,FALSE)</f>
        <v>Non Metropolitan Fire Authorities</v>
      </c>
      <c r="D8895" s="62" t="str">
        <f>VLOOKUP(B8895,lookup!A:D,4,FALSE)</f>
        <v>E31000028</v>
      </c>
      <c r="E8895" s="62" t="s">
        <v>176</v>
      </c>
      <c r="F8895" s="62" t="s">
        <v>157</v>
      </c>
      <c r="G8895" s="63">
        <v>20</v>
      </c>
      <c r="H8895" s="145"/>
      <c r="I8895" s="144">
        <v>20</v>
      </c>
      <c r="J8895" s="146">
        <f t="shared" si="115"/>
        <v>0</v>
      </c>
    </row>
    <row r="8896" spans="1:10" x14ac:dyDescent="0.3">
      <c r="A8896" s="62">
        <v>2012</v>
      </c>
      <c r="B8896" s="62" t="s">
        <v>93</v>
      </c>
      <c r="C8896" s="62" t="str">
        <f>VLOOKUP(B8896,lookup!A:C,3,FALSE)</f>
        <v>Non Metropolitan Fire Authorities</v>
      </c>
      <c r="D8896" s="62" t="str">
        <f>VLOOKUP(B8896,lookup!A:D,4,FALSE)</f>
        <v>E31000028</v>
      </c>
      <c r="E8896" s="62" t="s">
        <v>175</v>
      </c>
      <c r="F8896" s="62" t="s">
        <v>158</v>
      </c>
      <c r="G8896" s="63">
        <v>221</v>
      </c>
      <c r="H8896" s="145"/>
      <c r="I8896" s="144">
        <v>221</v>
      </c>
      <c r="J8896" s="146">
        <f t="shared" si="115"/>
        <v>0</v>
      </c>
    </row>
    <row r="8897" spans="1:10" x14ac:dyDescent="0.3">
      <c r="A8897" s="62">
        <v>2012</v>
      </c>
      <c r="B8897" s="62" t="s">
        <v>93</v>
      </c>
      <c r="C8897" s="62" t="str">
        <f>VLOOKUP(B8897,lookup!A:C,3,FALSE)</f>
        <v>Non Metropolitan Fire Authorities</v>
      </c>
      <c r="D8897" s="62" t="str">
        <f>VLOOKUP(B8897,lookup!A:D,4,FALSE)</f>
        <v>E31000028</v>
      </c>
      <c r="E8897" s="62" t="s">
        <v>177</v>
      </c>
      <c r="F8897" s="62" t="s">
        <v>158</v>
      </c>
      <c r="G8897" s="63">
        <v>0</v>
      </c>
      <c r="H8897" s="145"/>
      <c r="I8897" s="144">
        <v>0</v>
      </c>
      <c r="J8897" s="146">
        <f t="shared" si="115"/>
        <v>0</v>
      </c>
    </row>
    <row r="8898" spans="1:10" x14ac:dyDescent="0.3">
      <c r="A8898" s="62">
        <v>2012</v>
      </c>
      <c r="B8898" s="62" t="s">
        <v>93</v>
      </c>
      <c r="C8898" s="62" t="str">
        <f>VLOOKUP(B8898,lookup!A:C,3,FALSE)</f>
        <v>Non Metropolitan Fire Authorities</v>
      </c>
      <c r="D8898" s="62" t="str">
        <f>VLOOKUP(B8898,lookup!A:D,4,FALSE)</f>
        <v>E31000028</v>
      </c>
      <c r="E8898" s="62" t="s">
        <v>178</v>
      </c>
      <c r="F8898" s="62" t="s">
        <v>158</v>
      </c>
      <c r="G8898" s="63">
        <v>0</v>
      </c>
      <c r="H8898" s="145"/>
      <c r="I8898" s="144">
        <v>0</v>
      </c>
      <c r="J8898" s="146">
        <f t="shared" si="115"/>
        <v>0</v>
      </c>
    </row>
    <row r="8899" spans="1:10" x14ac:dyDescent="0.3">
      <c r="A8899" s="62">
        <v>2012</v>
      </c>
      <c r="B8899" s="62" t="s">
        <v>93</v>
      </c>
      <c r="C8899" s="62" t="str">
        <f>VLOOKUP(B8899,lookup!A:C,3,FALSE)</f>
        <v>Non Metropolitan Fire Authorities</v>
      </c>
      <c r="D8899" s="62" t="str">
        <f>VLOOKUP(B8899,lookup!A:D,4,FALSE)</f>
        <v>E31000028</v>
      </c>
      <c r="E8899" s="62" t="s">
        <v>179</v>
      </c>
      <c r="F8899" s="62" t="s">
        <v>158</v>
      </c>
      <c r="G8899" s="63">
        <v>0</v>
      </c>
      <c r="H8899" s="145"/>
      <c r="I8899" s="144">
        <v>0</v>
      </c>
      <c r="J8899" s="146">
        <f t="shared" ref="J8899:J8962" si="116">G8899-I8899</f>
        <v>0</v>
      </c>
    </row>
    <row r="8900" spans="1:10" x14ac:dyDescent="0.3">
      <c r="A8900" s="62">
        <v>2012</v>
      </c>
      <c r="B8900" s="62" t="s">
        <v>93</v>
      </c>
      <c r="C8900" s="62" t="str">
        <f>VLOOKUP(B8900,lookup!A:C,3,FALSE)</f>
        <v>Non Metropolitan Fire Authorities</v>
      </c>
      <c r="D8900" s="62" t="str">
        <f>VLOOKUP(B8900,lookup!A:D,4,FALSE)</f>
        <v>E31000028</v>
      </c>
      <c r="E8900" s="32" t="s">
        <v>1087</v>
      </c>
      <c r="F8900" s="62" t="s">
        <v>158</v>
      </c>
      <c r="G8900" s="63">
        <v>2</v>
      </c>
      <c r="H8900" s="145"/>
      <c r="I8900" s="144">
        <v>2</v>
      </c>
      <c r="J8900" s="146">
        <f t="shared" si="116"/>
        <v>0</v>
      </c>
    </row>
    <row r="8901" spans="1:10" x14ac:dyDescent="0.3">
      <c r="A8901" s="62">
        <v>2012</v>
      </c>
      <c r="B8901" s="62" t="s">
        <v>93</v>
      </c>
      <c r="C8901" s="62" t="str">
        <f>VLOOKUP(B8901,lookup!A:C,3,FALSE)</f>
        <v>Non Metropolitan Fire Authorities</v>
      </c>
      <c r="D8901" s="62" t="str">
        <f>VLOOKUP(B8901,lookup!A:D,4,FALSE)</f>
        <v>E31000028</v>
      </c>
      <c r="E8901" s="62" t="s">
        <v>176</v>
      </c>
      <c r="F8901" s="62" t="s">
        <v>158</v>
      </c>
      <c r="G8901" s="63">
        <v>23</v>
      </c>
      <c r="H8901" s="145"/>
      <c r="I8901" s="144">
        <v>23</v>
      </c>
      <c r="J8901" s="146">
        <f t="shared" si="116"/>
        <v>0</v>
      </c>
    </row>
    <row r="8902" spans="1:10" x14ac:dyDescent="0.3">
      <c r="A8902" s="62">
        <v>2012</v>
      </c>
      <c r="B8902" s="62" t="s">
        <v>93</v>
      </c>
      <c r="C8902" s="62" t="str">
        <f>VLOOKUP(B8902,lookup!A:C,3,FALSE)</f>
        <v>Non Metropolitan Fire Authorities</v>
      </c>
      <c r="D8902" s="62" t="str">
        <f>VLOOKUP(B8902,lookup!A:D,4,FALSE)</f>
        <v>E31000028</v>
      </c>
      <c r="E8902" s="62" t="s">
        <v>175</v>
      </c>
      <c r="F8902" s="62" t="s">
        <v>149</v>
      </c>
      <c r="G8902" s="63">
        <v>19</v>
      </c>
      <c r="H8902" s="145"/>
      <c r="I8902" s="144">
        <v>19</v>
      </c>
      <c r="J8902" s="146">
        <f t="shared" si="116"/>
        <v>0</v>
      </c>
    </row>
    <row r="8903" spans="1:10" x14ac:dyDescent="0.3">
      <c r="A8903" s="62">
        <v>2012</v>
      </c>
      <c r="B8903" s="62" t="s">
        <v>93</v>
      </c>
      <c r="C8903" s="62" t="str">
        <f>VLOOKUP(B8903,lookup!A:C,3,FALSE)</f>
        <v>Non Metropolitan Fire Authorities</v>
      </c>
      <c r="D8903" s="62" t="str">
        <f>VLOOKUP(B8903,lookup!A:D,4,FALSE)</f>
        <v>E31000028</v>
      </c>
      <c r="E8903" s="62" t="s">
        <v>177</v>
      </c>
      <c r="F8903" s="62" t="s">
        <v>149</v>
      </c>
      <c r="G8903" s="63">
        <v>1</v>
      </c>
      <c r="H8903" s="145"/>
      <c r="I8903" s="144">
        <v>1</v>
      </c>
      <c r="J8903" s="146">
        <f t="shared" si="116"/>
        <v>0</v>
      </c>
    </row>
    <row r="8904" spans="1:10" x14ac:dyDescent="0.3">
      <c r="A8904" s="62">
        <v>2012</v>
      </c>
      <c r="B8904" s="62" t="s">
        <v>93</v>
      </c>
      <c r="C8904" s="62" t="str">
        <f>VLOOKUP(B8904,lookup!A:C,3,FALSE)</f>
        <v>Non Metropolitan Fire Authorities</v>
      </c>
      <c r="D8904" s="62" t="str">
        <f>VLOOKUP(B8904,lookup!A:D,4,FALSE)</f>
        <v>E31000028</v>
      </c>
      <c r="E8904" s="62" t="s">
        <v>178</v>
      </c>
      <c r="F8904" s="62" t="s">
        <v>149</v>
      </c>
      <c r="G8904" s="63">
        <v>0</v>
      </c>
      <c r="H8904" s="145"/>
      <c r="I8904" s="144">
        <v>0</v>
      </c>
      <c r="J8904" s="146">
        <f t="shared" si="116"/>
        <v>0</v>
      </c>
    </row>
    <row r="8905" spans="1:10" x14ac:dyDescent="0.3">
      <c r="A8905" s="62">
        <v>2012</v>
      </c>
      <c r="B8905" s="62" t="s">
        <v>93</v>
      </c>
      <c r="C8905" s="62" t="str">
        <f>VLOOKUP(B8905,lookup!A:C,3,FALSE)</f>
        <v>Non Metropolitan Fire Authorities</v>
      </c>
      <c r="D8905" s="62" t="str">
        <f>VLOOKUP(B8905,lookup!A:D,4,FALSE)</f>
        <v>E31000028</v>
      </c>
      <c r="E8905" s="62" t="s">
        <v>179</v>
      </c>
      <c r="F8905" s="62" t="s">
        <v>149</v>
      </c>
      <c r="G8905" s="63">
        <v>0</v>
      </c>
      <c r="H8905" s="145"/>
      <c r="I8905" s="144">
        <v>0</v>
      </c>
      <c r="J8905" s="146">
        <f t="shared" si="116"/>
        <v>0</v>
      </c>
    </row>
    <row r="8906" spans="1:10" x14ac:dyDescent="0.3">
      <c r="A8906" s="62">
        <v>2012</v>
      </c>
      <c r="B8906" s="62" t="s">
        <v>93</v>
      </c>
      <c r="C8906" s="62" t="str">
        <f>VLOOKUP(B8906,lookup!A:C,3,FALSE)</f>
        <v>Non Metropolitan Fire Authorities</v>
      </c>
      <c r="D8906" s="62" t="str">
        <f>VLOOKUP(B8906,lookup!A:D,4,FALSE)</f>
        <v>E31000028</v>
      </c>
      <c r="E8906" s="32" t="s">
        <v>1087</v>
      </c>
      <c r="F8906" s="62" t="s">
        <v>149</v>
      </c>
      <c r="G8906" s="63">
        <v>0</v>
      </c>
      <c r="H8906" s="145"/>
      <c r="I8906" s="144">
        <v>0</v>
      </c>
      <c r="J8906" s="146">
        <f t="shared" si="116"/>
        <v>0</v>
      </c>
    </row>
    <row r="8907" spans="1:10" x14ac:dyDescent="0.3">
      <c r="A8907" s="62">
        <v>2012</v>
      </c>
      <c r="B8907" s="62" t="s">
        <v>93</v>
      </c>
      <c r="C8907" s="62" t="str">
        <f>VLOOKUP(B8907,lookup!A:C,3,FALSE)</f>
        <v>Non Metropolitan Fire Authorities</v>
      </c>
      <c r="D8907" s="62" t="str">
        <f>VLOOKUP(B8907,lookup!A:D,4,FALSE)</f>
        <v>E31000028</v>
      </c>
      <c r="E8907" s="62" t="s">
        <v>176</v>
      </c>
      <c r="F8907" s="62" t="s">
        <v>149</v>
      </c>
      <c r="G8907" s="63">
        <v>2</v>
      </c>
      <c r="H8907" s="145"/>
      <c r="I8907" s="144">
        <v>2</v>
      </c>
      <c r="J8907" s="146">
        <f t="shared" si="116"/>
        <v>0</v>
      </c>
    </row>
    <row r="8908" spans="1:10" x14ac:dyDescent="0.3">
      <c r="A8908" s="62">
        <v>2012</v>
      </c>
      <c r="B8908" s="62" t="s">
        <v>93</v>
      </c>
      <c r="C8908" s="62" t="str">
        <f>VLOOKUP(B8908,lookup!A:C,3,FALSE)</f>
        <v>Non Metropolitan Fire Authorities</v>
      </c>
      <c r="D8908" s="62" t="str">
        <f>VLOOKUP(B8908,lookup!A:D,4,FALSE)</f>
        <v>E31000028</v>
      </c>
      <c r="E8908" s="62" t="s">
        <v>175</v>
      </c>
      <c r="F8908" s="62" t="s">
        <v>150</v>
      </c>
      <c r="G8908" s="63">
        <v>44</v>
      </c>
      <c r="H8908" s="145"/>
      <c r="I8908" s="144">
        <v>44</v>
      </c>
      <c r="J8908" s="146">
        <f t="shared" si="116"/>
        <v>0</v>
      </c>
    </row>
    <row r="8909" spans="1:10" x14ac:dyDescent="0.3">
      <c r="A8909" s="62">
        <v>2012</v>
      </c>
      <c r="B8909" s="62" t="s">
        <v>93</v>
      </c>
      <c r="C8909" s="62" t="str">
        <f>VLOOKUP(B8909,lookup!A:C,3,FALSE)</f>
        <v>Non Metropolitan Fire Authorities</v>
      </c>
      <c r="D8909" s="62" t="str">
        <f>VLOOKUP(B8909,lookup!A:D,4,FALSE)</f>
        <v>E31000028</v>
      </c>
      <c r="E8909" s="62" t="s">
        <v>177</v>
      </c>
      <c r="F8909" s="62" t="s">
        <v>150</v>
      </c>
      <c r="G8909" s="63">
        <v>1</v>
      </c>
      <c r="H8909" s="145"/>
      <c r="I8909" s="144">
        <v>1</v>
      </c>
      <c r="J8909" s="146">
        <f t="shared" si="116"/>
        <v>0</v>
      </c>
    </row>
    <row r="8910" spans="1:10" x14ac:dyDescent="0.3">
      <c r="A8910" s="62">
        <v>2012</v>
      </c>
      <c r="B8910" s="62" t="s">
        <v>93</v>
      </c>
      <c r="C8910" s="62" t="str">
        <f>VLOOKUP(B8910,lookup!A:C,3,FALSE)</f>
        <v>Non Metropolitan Fire Authorities</v>
      </c>
      <c r="D8910" s="62" t="str">
        <f>VLOOKUP(B8910,lookup!A:D,4,FALSE)</f>
        <v>E31000028</v>
      </c>
      <c r="E8910" s="62" t="s">
        <v>178</v>
      </c>
      <c r="F8910" s="62" t="s">
        <v>150</v>
      </c>
      <c r="G8910" s="63">
        <v>1</v>
      </c>
      <c r="H8910" s="145"/>
      <c r="I8910" s="144">
        <v>1</v>
      </c>
      <c r="J8910" s="146">
        <f t="shared" si="116"/>
        <v>0</v>
      </c>
    </row>
    <row r="8911" spans="1:10" x14ac:dyDescent="0.3">
      <c r="A8911" s="62">
        <v>2012</v>
      </c>
      <c r="B8911" s="62" t="s">
        <v>93</v>
      </c>
      <c r="C8911" s="62" t="str">
        <f>VLOOKUP(B8911,lookup!A:C,3,FALSE)</f>
        <v>Non Metropolitan Fire Authorities</v>
      </c>
      <c r="D8911" s="62" t="str">
        <f>VLOOKUP(B8911,lookup!A:D,4,FALSE)</f>
        <v>E31000028</v>
      </c>
      <c r="E8911" s="62" t="s">
        <v>179</v>
      </c>
      <c r="F8911" s="62" t="s">
        <v>150</v>
      </c>
      <c r="G8911" s="63">
        <v>0</v>
      </c>
      <c r="H8911" s="145"/>
      <c r="I8911" s="144">
        <v>0</v>
      </c>
      <c r="J8911" s="146">
        <f t="shared" si="116"/>
        <v>0</v>
      </c>
    </row>
    <row r="8912" spans="1:10" x14ac:dyDescent="0.3">
      <c r="A8912" s="62">
        <v>2012</v>
      </c>
      <c r="B8912" s="62" t="s">
        <v>93</v>
      </c>
      <c r="C8912" s="62" t="str">
        <f>VLOOKUP(B8912,lookup!A:C,3,FALSE)</f>
        <v>Non Metropolitan Fire Authorities</v>
      </c>
      <c r="D8912" s="62" t="str">
        <f>VLOOKUP(B8912,lookup!A:D,4,FALSE)</f>
        <v>E31000028</v>
      </c>
      <c r="E8912" s="32" t="s">
        <v>1087</v>
      </c>
      <c r="F8912" s="62" t="s">
        <v>150</v>
      </c>
      <c r="G8912" s="63">
        <v>0</v>
      </c>
      <c r="H8912" s="145"/>
      <c r="I8912" s="144">
        <v>0</v>
      </c>
      <c r="J8912" s="146">
        <f t="shared" si="116"/>
        <v>0</v>
      </c>
    </row>
    <row r="8913" spans="1:10" x14ac:dyDescent="0.3">
      <c r="A8913" s="62">
        <v>2012</v>
      </c>
      <c r="B8913" s="62" t="s">
        <v>93</v>
      </c>
      <c r="C8913" s="62" t="str">
        <f>VLOOKUP(B8913,lookup!A:C,3,FALSE)</f>
        <v>Non Metropolitan Fire Authorities</v>
      </c>
      <c r="D8913" s="62" t="str">
        <f>VLOOKUP(B8913,lookup!A:D,4,FALSE)</f>
        <v>E31000028</v>
      </c>
      <c r="E8913" s="62" t="s">
        <v>176</v>
      </c>
      <c r="F8913" s="62" t="s">
        <v>150</v>
      </c>
      <c r="G8913" s="63">
        <v>8</v>
      </c>
      <c r="H8913" s="145"/>
      <c r="I8913" s="144">
        <v>8</v>
      </c>
      <c r="J8913" s="146">
        <f t="shared" si="116"/>
        <v>0</v>
      </c>
    </row>
    <row r="8914" spans="1:10" x14ac:dyDescent="0.3">
      <c r="A8914" s="62">
        <v>2012</v>
      </c>
      <c r="B8914" s="62" t="s">
        <v>96</v>
      </c>
      <c r="C8914" s="62" t="str">
        <f>VLOOKUP(B8914,lookup!A:C,3,FALSE)</f>
        <v>Non Metropolitan Fire Authorities</v>
      </c>
      <c r="D8914" s="62" t="str">
        <f>VLOOKUP(B8914,lookup!A:D,4,FALSE)</f>
        <v>E31000029</v>
      </c>
      <c r="E8914" s="62" t="s">
        <v>175</v>
      </c>
      <c r="F8914" s="62" t="s">
        <v>157</v>
      </c>
      <c r="G8914" s="63">
        <v>161</v>
      </c>
      <c r="H8914" s="145"/>
      <c r="I8914" s="144">
        <v>161</v>
      </c>
      <c r="J8914" s="146">
        <f t="shared" si="116"/>
        <v>0</v>
      </c>
    </row>
    <row r="8915" spans="1:10" x14ac:dyDescent="0.3">
      <c r="A8915" s="62">
        <v>2012</v>
      </c>
      <c r="B8915" s="62" t="s">
        <v>96</v>
      </c>
      <c r="C8915" s="62" t="str">
        <f>VLOOKUP(B8915,lookup!A:C,3,FALSE)</f>
        <v>Non Metropolitan Fire Authorities</v>
      </c>
      <c r="D8915" s="62" t="str">
        <f>VLOOKUP(B8915,lookup!A:D,4,FALSE)</f>
        <v>E31000029</v>
      </c>
      <c r="E8915" s="62" t="s">
        <v>177</v>
      </c>
      <c r="F8915" s="62" t="s">
        <v>157</v>
      </c>
      <c r="G8915" s="63">
        <v>0</v>
      </c>
      <c r="H8915" s="145"/>
      <c r="I8915" s="144">
        <v>0</v>
      </c>
      <c r="J8915" s="146">
        <f t="shared" si="116"/>
        <v>0</v>
      </c>
    </row>
    <row r="8916" spans="1:10" x14ac:dyDescent="0.3">
      <c r="A8916" s="62">
        <v>2012</v>
      </c>
      <c r="B8916" s="62" t="s">
        <v>96</v>
      </c>
      <c r="C8916" s="62" t="str">
        <f>VLOOKUP(B8916,lookup!A:C,3,FALSE)</f>
        <v>Non Metropolitan Fire Authorities</v>
      </c>
      <c r="D8916" s="62" t="str">
        <f>VLOOKUP(B8916,lookup!A:D,4,FALSE)</f>
        <v>E31000029</v>
      </c>
      <c r="E8916" s="62" t="s">
        <v>178</v>
      </c>
      <c r="F8916" s="62" t="s">
        <v>157</v>
      </c>
      <c r="G8916" s="63">
        <v>0</v>
      </c>
      <c r="H8916" s="145"/>
      <c r="I8916" s="144">
        <v>0</v>
      </c>
      <c r="J8916" s="146">
        <f t="shared" si="116"/>
        <v>0</v>
      </c>
    </row>
    <row r="8917" spans="1:10" x14ac:dyDescent="0.3">
      <c r="A8917" s="62">
        <v>2012</v>
      </c>
      <c r="B8917" s="62" t="s">
        <v>96</v>
      </c>
      <c r="C8917" s="62" t="str">
        <f>VLOOKUP(B8917,lookup!A:C,3,FALSE)</f>
        <v>Non Metropolitan Fire Authorities</v>
      </c>
      <c r="D8917" s="62" t="str">
        <f>VLOOKUP(B8917,lookup!A:D,4,FALSE)</f>
        <v>E31000029</v>
      </c>
      <c r="E8917" s="62" t="s">
        <v>179</v>
      </c>
      <c r="F8917" s="62" t="s">
        <v>157</v>
      </c>
      <c r="G8917" s="63">
        <v>0</v>
      </c>
      <c r="H8917" s="145"/>
      <c r="I8917" s="144">
        <v>0</v>
      </c>
      <c r="J8917" s="146">
        <f t="shared" si="116"/>
        <v>0</v>
      </c>
    </row>
    <row r="8918" spans="1:10" x14ac:dyDescent="0.3">
      <c r="A8918" s="62">
        <v>2012</v>
      </c>
      <c r="B8918" s="62" t="s">
        <v>96</v>
      </c>
      <c r="C8918" s="62" t="str">
        <f>VLOOKUP(B8918,lookup!A:C,3,FALSE)</f>
        <v>Non Metropolitan Fire Authorities</v>
      </c>
      <c r="D8918" s="62" t="str">
        <f>VLOOKUP(B8918,lookup!A:D,4,FALSE)</f>
        <v>E31000029</v>
      </c>
      <c r="E8918" s="32" t="s">
        <v>1087</v>
      </c>
      <c r="F8918" s="62" t="s">
        <v>157</v>
      </c>
      <c r="G8918" s="63">
        <v>0</v>
      </c>
      <c r="H8918" s="145"/>
      <c r="I8918" s="144">
        <v>0</v>
      </c>
      <c r="J8918" s="146">
        <f t="shared" si="116"/>
        <v>0</v>
      </c>
    </row>
    <row r="8919" spans="1:10" x14ac:dyDescent="0.3">
      <c r="A8919" s="62">
        <v>2012</v>
      </c>
      <c r="B8919" s="62" t="s">
        <v>96</v>
      </c>
      <c r="C8919" s="62" t="str">
        <f>VLOOKUP(B8919,lookup!A:C,3,FALSE)</f>
        <v>Non Metropolitan Fire Authorities</v>
      </c>
      <c r="D8919" s="62" t="str">
        <f>VLOOKUP(B8919,lookup!A:D,4,FALSE)</f>
        <v>E31000029</v>
      </c>
      <c r="E8919" s="62" t="s">
        <v>176</v>
      </c>
      <c r="F8919" s="62" t="s">
        <v>157</v>
      </c>
      <c r="G8919" s="63">
        <v>0</v>
      </c>
      <c r="H8919" s="145"/>
      <c r="I8919" s="144">
        <v>0</v>
      </c>
      <c r="J8919" s="146">
        <f t="shared" si="116"/>
        <v>0</v>
      </c>
    </row>
    <row r="8920" spans="1:10" x14ac:dyDescent="0.3">
      <c r="A8920" s="62">
        <v>2012</v>
      </c>
      <c r="B8920" s="62" t="s">
        <v>96</v>
      </c>
      <c r="C8920" s="62" t="str">
        <f>VLOOKUP(B8920,lookup!A:C,3,FALSE)</f>
        <v>Non Metropolitan Fire Authorities</v>
      </c>
      <c r="D8920" s="62" t="str">
        <f>VLOOKUP(B8920,lookup!A:D,4,FALSE)</f>
        <v>E31000029</v>
      </c>
      <c r="E8920" s="62" t="s">
        <v>175</v>
      </c>
      <c r="F8920" s="62" t="s">
        <v>158</v>
      </c>
      <c r="G8920" s="63">
        <v>224</v>
      </c>
      <c r="H8920" s="145"/>
      <c r="I8920" s="144">
        <v>224</v>
      </c>
      <c r="J8920" s="146">
        <f t="shared" si="116"/>
        <v>0</v>
      </c>
    </row>
    <row r="8921" spans="1:10" x14ac:dyDescent="0.3">
      <c r="A8921" s="62">
        <v>2012</v>
      </c>
      <c r="B8921" s="62" t="s">
        <v>96</v>
      </c>
      <c r="C8921" s="62" t="str">
        <f>VLOOKUP(B8921,lookup!A:C,3,FALSE)</f>
        <v>Non Metropolitan Fire Authorities</v>
      </c>
      <c r="D8921" s="62" t="str">
        <f>VLOOKUP(B8921,lookup!A:D,4,FALSE)</f>
        <v>E31000029</v>
      </c>
      <c r="E8921" s="62" t="s">
        <v>177</v>
      </c>
      <c r="F8921" s="62" t="s">
        <v>158</v>
      </c>
      <c r="G8921" s="63">
        <v>0</v>
      </c>
      <c r="H8921" s="145"/>
      <c r="I8921" s="144">
        <v>0</v>
      </c>
      <c r="J8921" s="146">
        <f t="shared" si="116"/>
        <v>0</v>
      </c>
    </row>
    <row r="8922" spans="1:10" x14ac:dyDescent="0.3">
      <c r="A8922" s="62">
        <v>2012</v>
      </c>
      <c r="B8922" s="62" t="s">
        <v>96</v>
      </c>
      <c r="C8922" s="62" t="str">
        <f>VLOOKUP(B8922,lookup!A:C,3,FALSE)</f>
        <v>Non Metropolitan Fire Authorities</v>
      </c>
      <c r="D8922" s="62" t="str">
        <f>VLOOKUP(B8922,lookup!A:D,4,FALSE)</f>
        <v>E31000029</v>
      </c>
      <c r="E8922" s="62" t="s">
        <v>178</v>
      </c>
      <c r="F8922" s="62" t="s">
        <v>158</v>
      </c>
      <c r="G8922" s="63">
        <v>0</v>
      </c>
      <c r="H8922" s="145"/>
      <c r="I8922" s="144">
        <v>0</v>
      </c>
      <c r="J8922" s="146">
        <f t="shared" si="116"/>
        <v>0</v>
      </c>
    </row>
    <row r="8923" spans="1:10" x14ac:dyDescent="0.3">
      <c r="A8923" s="62">
        <v>2012</v>
      </c>
      <c r="B8923" s="62" t="s">
        <v>96</v>
      </c>
      <c r="C8923" s="62" t="str">
        <f>VLOOKUP(B8923,lookup!A:C,3,FALSE)</f>
        <v>Non Metropolitan Fire Authorities</v>
      </c>
      <c r="D8923" s="62" t="str">
        <f>VLOOKUP(B8923,lookup!A:D,4,FALSE)</f>
        <v>E31000029</v>
      </c>
      <c r="E8923" s="62" t="s">
        <v>179</v>
      </c>
      <c r="F8923" s="62" t="s">
        <v>158</v>
      </c>
      <c r="G8923" s="63">
        <v>0</v>
      </c>
      <c r="H8923" s="145"/>
      <c r="I8923" s="144">
        <v>0</v>
      </c>
      <c r="J8923" s="146">
        <f t="shared" si="116"/>
        <v>0</v>
      </c>
    </row>
    <row r="8924" spans="1:10" x14ac:dyDescent="0.3">
      <c r="A8924" s="62">
        <v>2012</v>
      </c>
      <c r="B8924" s="62" t="s">
        <v>96</v>
      </c>
      <c r="C8924" s="62" t="str">
        <f>VLOOKUP(B8924,lookup!A:C,3,FALSE)</f>
        <v>Non Metropolitan Fire Authorities</v>
      </c>
      <c r="D8924" s="62" t="str">
        <f>VLOOKUP(B8924,lookup!A:D,4,FALSE)</f>
        <v>E31000029</v>
      </c>
      <c r="E8924" s="32" t="s">
        <v>1087</v>
      </c>
      <c r="F8924" s="62" t="s">
        <v>158</v>
      </c>
      <c r="G8924" s="63">
        <v>0</v>
      </c>
      <c r="H8924" s="145"/>
      <c r="I8924" s="144">
        <v>0</v>
      </c>
      <c r="J8924" s="146">
        <f t="shared" si="116"/>
        <v>0</v>
      </c>
    </row>
    <row r="8925" spans="1:10" x14ac:dyDescent="0.3">
      <c r="A8925" s="62">
        <v>2012</v>
      </c>
      <c r="B8925" s="62" t="s">
        <v>96</v>
      </c>
      <c r="C8925" s="62" t="str">
        <f>VLOOKUP(B8925,lookup!A:C,3,FALSE)</f>
        <v>Non Metropolitan Fire Authorities</v>
      </c>
      <c r="D8925" s="62" t="str">
        <f>VLOOKUP(B8925,lookup!A:D,4,FALSE)</f>
        <v>E31000029</v>
      </c>
      <c r="E8925" s="62" t="s">
        <v>176</v>
      </c>
      <c r="F8925" s="62" t="s">
        <v>158</v>
      </c>
      <c r="G8925" s="63">
        <v>0</v>
      </c>
      <c r="H8925" s="145"/>
      <c r="I8925" s="144">
        <v>0</v>
      </c>
      <c r="J8925" s="146">
        <f t="shared" si="116"/>
        <v>0</v>
      </c>
    </row>
    <row r="8926" spans="1:10" x14ac:dyDescent="0.3">
      <c r="A8926" s="62">
        <v>2012</v>
      </c>
      <c r="B8926" s="62" t="s">
        <v>96</v>
      </c>
      <c r="C8926" s="62" t="str">
        <f>VLOOKUP(B8926,lookup!A:C,3,FALSE)</f>
        <v>Non Metropolitan Fire Authorities</v>
      </c>
      <c r="D8926" s="62" t="str">
        <f>VLOOKUP(B8926,lookup!A:D,4,FALSE)</f>
        <v>E31000029</v>
      </c>
      <c r="E8926" s="62" t="s">
        <v>175</v>
      </c>
      <c r="F8926" s="62" t="s">
        <v>149</v>
      </c>
      <c r="G8926" s="63">
        <v>18</v>
      </c>
      <c r="H8926" s="145"/>
      <c r="I8926" s="144">
        <v>18</v>
      </c>
      <c r="J8926" s="146">
        <f t="shared" si="116"/>
        <v>0</v>
      </c>
    </row>
    <row r="8927" spans="1:10" x14ac:dyDescent="0.3">
      <c r="A8927" s="62">
        <v>2012</v>
      </c>
      <c r="B8927" s="62" t="s">
        <v>96</v>
      </c>
      <c r="C8927" s="62" t="str">
        <f>VLOOKUP(B8927,lookup!A:C,3,FALSE)</f>
        <v>Non Metropolitan Fire Authorities</v>
      </c>
      <c r="D8927" s="62" t="str">
        <f>VLOOKUP(B8927,lookup!A:D,4,FALSE)</f>
        <v>E31000029</v>
      </c>
      <c r="E8927" s="62" t="s">
        <v>177</v>
      </c>
      <c r="F8927" s="62" t="s">
        <v>149</v>
      </c>
      <c r="G8927" s="63">
        <v>0</v>
      </c>
      <c r="H8927" s="145"/>
      <c r="I8927" s="144">
        <v>0</v>
      </c>
      <c r="J8927" s="146">
        <f t="shared" si="116"/>
        <v>0</v>
      </c>
    </row>
    <row r="8928" spans="1:10" x14ac:dyDescent="0.3">
      <c r="A8928" s="62">
        <v>2012</v>
      </c>
      <c r="B8928" s="62" t="s">
        <v>96</v>
      </c>
      <c r="C8928" s="62" t="str">
        <f>VLOOKUP(B8928,lookup!A:C,3,FALSE)</f>
        <v>Non Metropolitan Fire Authorities</v>
      </c>
      <c r="D8928" s="62" t="str">
        <f>VLOOKUP(B8928,lookup!A:D,4,FALSE)</f>
        <v>E31000029</v>
      </c>
      <c r="E8928" s="62" t="s">
        <v>178</v>
      </c>
      <c r="F8928" s="62" t="s">
        <v>149</v>
      </c>
      <c r="G8928" s="63">
        <v>0</v>
      </c>
      <c r="H8928" s="145"/>
      <c r="I8928" s="144">
        <v>0</v>
      </c>
      <c r="J8928" s="146">
        <f t="shared" si="116"/>
        <v>0</v>
      </c>
    </row>
    <row r="8929" spans="1:10" x14ac:dyDescent="0.3">
      <c r="A8929" s="62">
        <v>2012</v>
      </c>
      <c r="B8929" s="62" t="s">
        <v>96</v>
      </c>
      <c r="C8929" s="62" t="str">
        <f>VLOOKUP(B8929,lookup!A:C,3,FALSE)</f>
        <v>Non Metropolitan Fire Authorities</v>
      </c>
      <c r="D8929" s="62" t="str">
        <f>VLOOKUP(B8929,lookup!A:D,4,FALSE)</f>
        <v>E31000029</v>
      </c>
      <c r="E8929" s="62" t="s">
        <v>179</v>
      </c>
      <c r="F8929" s="62" t="s">
        <v>149</v>
      </c>
      <c r="G8929" s="63">
        <v>0</v>
      </c>
      <c r="H8929" s="145"/>
      <c r="I8929" s="144">
        <v>0</v>
      </c>
      <c r="J8929" s="146">
        <f t="shared" si="116"/>
        <v>0</v>
      </c>
    </row>
    <row r="8930" spans="1:10" x14ac:dyDescent="0.3">
      <c r="A8930" s="62">
        <v>2012</v>
      </c>
      <c r="B8930" s="62" t="s">
        <v>96</v>
      </c>
      <c r="C8930" s="62" t="str">
        <f>VLOOKUP(B8930,lookup!A:C,3,FALSE)</f>
        <v>Non Metropolitan Fire Authorities</v>
      </c>
      <c r="D8930" s="62" t="str">
        <f>VLOOKUP(B8930,lookup!A:D,4,FALSE)</f>
        <v>E31000029</v>
      </c>
      <c r="E8930" s="32" t="s">
        <v>1087</v>
      </c>
      <c r="F8930" s="62" t="s">
        <v>149</v>
      </c>
      <c r="G8930" s="63">
        <v>0</v>
      </c>
      <c r="H8930" s="145"/>
      <c r="I8930" s="144">
        <v>0</v>
      </c>
      <c r="J8930" s="146">
        <f t="shared" si="116"/>
        <v>0</v>
      </c>
    </row>
    <row r="8931" spans="1:10" x14ac:dyDescent="0.3">
      <c r="A8931" s="62">
        <v>2012</v>
      </c>
      <c r="B8931" s="62" t="s">
        <v>96</v>
      </c>
      <c r="C8931" s="62" t="str">
        <f>VLOOKUP(B8931,lookup!A:C,3,FALSE)</f>
        <v>Non Metropolitan Fire Authorities</v>
      </c>
      <c r="D8931" s="62" t="str">
        <f>VLOOKUP(B8931,lookup!A:D,4,FALSE)</f>
        <v>E31000029</v>
      </c>
      <c r="E8931" s="62" t="s">
        <v>176</v>
      </c>
      <c r="F8931" s="62" t="s">
        <v>149</v>
      </c>
      <c r="G8931" s="63">
        <v>0</v>
      </c>
      <c r="H8931" s="145"/>
      <c r="I8931" s="144">
        <v>0</v>
      </c>
      <c r="J8931" s="146">
        <f t="shared" si="116"/>
        <v>0</v>
      </c>
    </row>
    <row r="8932" spans="1:10" x14ac:dyDescent="0.3">
      <c r="A8932" s="62">
        <v>2012</v>
      </c>
      <c r="B8932" s="62" t="s">
        <v>96</v>
      </c>
      <c r="C8932" s="62" t="str">
        <f>VLOOKUP(B8932,lookup!A:C,3,FALSE)</f>
        <v>Non Metropolitan Fire Authorities</v>
      </c>
      <c r="D8932" s="62" t="str">
        <f>VLOOKUP(B8932,lookup!A:D,4,FALSE)</f>
        <v>E31000029</v>
      </c>
      <c r="E8932" s="62" t="s">
        <v>175</v>
      </c>
      <c r="F8932" s="62" t="s">
        <v>150</v>
      </c>
      <c r="G8932" s="63">
        <v>52</v>
      </c>
      <c r="H8932" s="145"/>
      <c r="I8932" s="144">
        <v>52</v>
      </c>
      <c r="J8932" s="146">
        <f t="shared" si="116"/>
        <v>0</v>
      </c>
    </row>
    <row r="8933" spans="1:10" x14ac:dyDescent="0.3">
      <c r="A8933" s="62">
        <v>2012</v>
      </c>
      <c r="B8933" s="62" t="s">
        <v>96</v>
      </c>
      <c r="C8933" s="62" t="str">
        <f>VLOOKUP(B8933,lookup!A:C,3,FALSE)</f>
        <v>Non Metropolitan Fire Authorities</v>
      </c>
      <c r="D8933" s="62" t="str">
        <f>VLOOKUP(B8933,lookup!A:D,4,FALSE)</f>
        <v>E31000029</v>
      </c>
      <c r="E8933" s="62" t="s">
        <v>177</v>
      </c>
      <c r="F8933" s="62" t="s">
        <v>150</v>
      </c>
      <c r="G8933" s="63">
        <v>0</v>
      </c>
      <c r="H8933" s="145"/>
      <c r="I8933" s="144">
        <v>0</v>
      </c>
      <c r="J8933" s="146">
        <f t="shared" si="116"/>
        <v>0</v>
      </c>
    </row>
    <row r="8934" spans="1:10" x14ac:dyDescent="0.3">
      <c r="A8934" s="62">
        <v>2012</v>
      </c>
      <c r="B8934" s="62" t="s">
        <v>96</v>
      </c>
      <c r="C8934" s="62" t="str">
        <f>VLOOKUP(B8934,lookup!A:C,3,FALSE)</f>
        <v>Non Metropolitan Fire Authorities</v>
      </c>
      <c r="D8934" s="62" t="str">
        <f>VLOOKUP(B8934,lookup!A:D,4,FALSE)</f>
        <v>E31000029</v>
      </c>
      <c r="E8934" s="62" t="s">
        <v>178</v>
      </c>
      <c r="F8934" s="62" t="s">
        <v>150</v>
      </c>
      <c r="G8934" s="63">
        <v>0</v>
      </c>
      <c r="H8934" s="145"/>
      <c r="I8934" s="144">
        <v>0</v>
      </c>
      <c r="J8934" s="146">
        <f t="shared" si="116"/>
        <v>0</v>
      </c>
    </row>
    <row r="8935" spans="1:10" x14ac:dyDescent="0.3">
      <c r="A8935" s="62">
        <v>2012</v>
      </c>
      <c r="B8935" s="62" t="s">
        <v>96</v>
      </c>
      <c r="C8935" s="62" t="str">
        <f>VLOOKUP(B8935,lookup!A:C,3,FALSE)</f>
        <v>Non Metropolitan Fire Authorities</v>
      </c>
      <c r="D8935" s="62" t="str">
        <f>VLOOKUP(B8935,lookup!A:D,4,FALSE)</f>
        <v>E31000029</v>
      </c>
      <c r="E8935" s="62" t="s">
        <v>179</v>
      </c>
      <c r="F8935" s="62" t="s">
        <v>150</v>
      </c>
      <c r="G8935" s="63">
        <v>0</v>
      </c>
      <c r="H8935" s="145"/>
      <c r="I8935" s="144">
        <v>0</v>
      </c>
      <c r="J8935" s="146">
        <f t="shared" si="116"/>
        <v>0</v>
      </c>
    </row>
    <row r="8936" spans="1:10" x14ac:dyDescent="0.3">
      <c r="A8936" s="62">
        <v>2012</v>
      </c>
      <c r="B8936" s="62" t="s">
        <v>96</v>
      </c>
      <c r="C8936" s="62" t="str">
        <f>VLOOKUP(B8936,lookup!A:C,3,FALSE)</f>
        <v>Non Metropolitan Fire Authorities</v>
      </c>
      <c r="D8936" s="62" t="str">
        <f>VLOOKUP(B8936,lookup!A:D,4,FALSE)</f>
        <v>E31000029</v>
      </c>
      <c r="E8936" s="32" t="s">
        <v>1087</v>
      </c>
      <c r="F8936" s="62" t="s">
        <v>150</v>
      </c>
      <c r="G8936" s="63">
        <v>0</v>
      </c>
      <c r="H8936" s="145"/>
      <c r="I8936" s="144">
        <v>0</v>
      </c>
      <c r="J8936" s="146">
        <f t="shared" si="116"/>
        <v>0</v>
      </c>
    </row>
    <row r="8937" spans="1:10" x14ac:dyDescent="0.3">
      <c r="A8937" s="62">
        <v>2012</v>
      </c>
      <c r="B8937" s="62" t="s">
        <v>96</v>
      </c>
      <c r="C8937" s="62" t="str">
        <f>VLOOKUP(B8937,lookup!A:C,3,FALSE)</f>
        <v>Non Metropolitan Fire Authorities</v>
      </c>
      <c r="D8937" s="62" t="str">
        <f>VLOOKUP(B8937,lookup!A:D,4,FALSE)</f>
        <v>E31000029</v>
      </c>
      <c r="E8937" s="62" t="s">
        <v>176</v>
      </c>
      <c r="F8937" s="62" t="s">
        <v>150</v>
      </c>
      <c r="G8937" s="63">
        <v>0</v>
      </c>
      <c r="H8937" s="145"/>
      <c r="I8937" s="144">
        <v>0</v>
      </c>
      <c r="J8937" s="146">
        <f t="shared" si="116"/>
        <v>0</v>
      </c>
    </row>
    <row r="8938" spans="1:10" x14ac:dyDescent="0.3">
      <c r="A8938" s="62">
        <v>2012</v>
      </c>
      <c r="B8938" s="62" t="s">
        <v>99</v>
      </c>
      <c r="C8938" s="62" t="str">
        <f>VLOOKUP(B8938,lookup!A:C,3,FALSE)</f>
        <v>Non Metropolitan Fire Authorities</v>
      </c>
      <c r="D8938" s="62" t="str">
        <f>VLOOKUP(B8938,lookup!A:D,4,FALSE)</f>
        <v>E31000030</v>
      </c>
      <c r="E8938" s="62" t="s">
        <v>175</v>
      </c>
      <c r="F8938" s="62" t="s">
        <v>157</v>
      </c>
      <c r="G8938" s="63">
        <v>468</v>
      </c>
      <c r="H8938" s="145"/>
      <c r="I8938" s="144">
        <v>468</v>
      </c>
      <c r="J8938" s="146">
        <f t="shared" si="116"/>
        <v>0</v>
      </c>
    </row>
    <row r="8939" spans="1:10" x14ac:dyDescent="0.3">
      <c r="A8939" s="62">
        <v>2012</v>
      </c>
      <c r="B8939" s="62" t="s">
        <v>99</v>
      </c>
      <c r="C8939" s="62" t="str">
        <f>VLOOKUP(B8939,lookup!A:C,3,FALSE)</f>
        <v>Non Metropolitan Fire Authorities</v>
      </c>
      <c r="D8939" s="62" t="str">
        <f>VLOOKUP(B8939,lookup!A:D,4,FALSE)</f>
        <v>E31000030</v>
      </c>
      <c r="E8939" s="62" t="s">
        <v>177</v>
      </c>
      <c r="F8939" s="62" t="s">
        <v>157</v>
      </c>
      <c r="G8939" s="63">
        <v>8</v>
      </c>
      <c r="H8939" s="145"/>
      <c r="I8939" s="144">
        <v>8</v>
      </c>
      <c r="J8939" s="146">
        <f t="shared" si="116"/>
        <v>0</v>
      </c>
    </row>
    <row r="8940" spans="1:10" x14ac:dyDescent="0.3">
      <c r="A8940" s="62">
        <v>2012</v>
      </c>
      <c r="B8940" s="62" t="s">
        <v>99</v>
      </c>
      <c r="C8940" s="62" t="str">
        <f>VLOOKUP(B8940,lookup!A:C,3,FALSE)</f>
        <v>Non Metropolitan Fire Authorities</v>
      </c>
      <c r="D8940" s="62" t="str">
        <f>VLOOKUP(B8940,lookup!A:D,4,FALSE)</f>
        <v>E31000030</v>
      </c>
      <c r="E8940" s="62" t="s">
        <v>178</v>
      </c>
      <c r="F8940" s="62" t="s">
        <v>157</v>
      </c>
      <c r="G8940" s="63">
        <v>3</v>
      </c>
      <c r="H8940" s="145"/>
      <c r="I8940" s="144">
        <v>3</v>
      </c>
      <c r="J8940" s="146">
        <f t="shared" si="116"/>
        <v>0</v>
      </c>
    </row>
    <row r="8941" spans="1:10" x14ac:dyDescent="0.3">
      <c r="A8941" s="62">
        <v>2012</v>
      </c>
      <c r="B8941" s="62" t="s">
        <v>99</v>
      </c>
      <c r="C8941" s="62" t="str">
        <f>VLOOKUP(B8941,lookup!A:C,3,FALSE)</f>
        <v>Non Metropolitan Fire Authorities</v>
      </c>
      <c r="D8941" s="62" t="str">
        <f>VLOOKUP(B8941,lookup!A:D,4,FALSE)</f>
        <v>E31000030</v>
      </c>
      <c r="E8941" s="62" t="s">
        <v>179</v>
      </c>
      <c r="F8941" s="62" t="s">
        <v>157</v>
      </c>
      <c r="G8941" s="63">
        <v>1</v>
      </c>
      <c r="H8941" s="145"/>
      <c r="I8941" s="144">
        <v>1</v>
      </c>
      <c r="J8941" s="146">
        <f t="shared" si="116"/>
        <v>0</v>
      </c>
    </row>
    <row r="8942" spans="1:10" x14ac:dyDescent="0.3">
      <c r="A8942" s="62">
        <v>2012</v>
      </c>
      <c r="B8942" s="62" t="s">
        <v>99</v>
      </c>
      <c r="C8942" s="62" t="str">
        <f>VLOOKUP(B8942,lookup!A:C,3,FALSE)</f>
        <v>Non Metropolitan Fire Authorities</v>
      </c>
      <c r="D8942" s="62" t="str">
        <f>VLOOKUP(B8942,lookup!A:D,4,FALSE)</f>
        <v>E31000030</v>
      </c>
      <c r="E8942" s="32" t="s">
        <v>1087</v>
      </c>
      <c r="F8942" s="62" t="s">
        <v>157</v>
      </c>
      <c r="G8942" s="63">
        <v>0</v>
      </c>
      <c r="H8942" s="145"/>
      <c r="I8942" s="144">
        <v>0</v>
      </c>
      <c r="J8942" s="146">
        <f t="shared" si="116"/>
        <v>0</v>
      </c>
    </row>
    <row r="8943" spans="1:10" x14ac:dyDescent="0.3">
      <c r="A8943" s="62">
        <v>2012</v>
      </c>
      <c r="B8943" s="62" t="s">
        <v>99</v>
      </c>
      <c r="C8943" s="62" t="str">
        <f>VLOOKUP(B8943,lookup!A:C,3,FALSE)</f>
        <v>Non Metropolitan Fire Authorities</v>
      </c>
      <c r="D8943" s="62" t="str">
        <f>VLOOKUP(B8943,lookup!A:D,4,FALSE)</f>
        <v>E31000030</v>
      </c>
      <c r="E8943" s="62" t="s">
        <v>176</v>
      </c>
      <c r="F8943" s="62" t="s">
        <v>157</v>
      </c>
      <c r="G8943" s="63">
        <v>45</v>
      </c>
      <c r="H8943" s="145"/>
      <c r="I8943" s="144">
        <v>45</v>
      </c>
      <c r="J8943" s="146">
        <f t="shared" si="116"/>
        <v>0</v>
      </c>
    </row>
    <row r="8944" spans="1:10" x14ac:dyDescent="0.3">
      <c r="A8944" s="62">
        <v>2012</v>
      </c>
      <c r="B8944" s="62" t="s">
        <v>99</v>
      </c>
      <c r="C8944" s="62" t="str">
        <f>VLOOKUP(B8944,lookup!A:C,3,FALSE)</f>
        <v>Non Metropolitan Fire Authorities</v>
      </c>
      <c r="D8944" s="62" t="str">
        <f>VLOOKUP(B8944,lookup!A:D,4,FALSE)</f>
        <v>E31000030</v>
      </c>
      <c r="E8944" s="62" t="s">
        <v>175</v>
      </c>
      <c r="F8944" s="62" t="s">
        <v>158</v>
      </c>
      <c r="G8944" s="63">
        <v>322</v>
      </c>
      <c r="H8944" s="145"/>
      <c r="I8944" s="144">
        <v>322</v>
      </c>
      <c r="J8944" s="146">
        <f t="shared" si="116"/>
        <v>0</v>
      </c>
    </row>
    <row r="8945" spans="1:10" x14ac:dyDescent="0.3">
      <c r="A8945" s="62">
        <v>2012</v>
      </c>
      <c r="B8945" s="62" t="s">
        <v>99</v>
      </c>
      <c r="C8945" s="62" t="str">
        <f>VLOOKUP(B8945,lookup!A:C,3,FALSE)</f>
        <v>Non Metropolitan Fire Authorities</v>
      </c>
      <c r="D8945" s="62" t="str">
        <f>VLOOKUP(B8945,lookup!A:D,4,FALSE)</f>
        <v>E31000030</v>
      </c>
      <c r="E8945" s="62" t="s">
        <v>177</v>
      </c>
      <c r="F8945" s="62" t="s">
        <v>158</v>
      </c>
      <c r="G8945" s="63">
        <v>1</v>
      </c>
      <c r="H8945" s="145"/>
      <c r="I8945" s="144">
        <v>1</v>
      </c>
      <c r="J8945" s="146">
        <f t="shared" si="116"/>
        <v>0</v>
      </c>
    </row>
    <row r="8946" spans="1:10" x14ac:dyDescent="0.3">
      <c r="A8946" s="62">
        <v>2012</v>
      </c>
      <c r="B8946" s="62" t="s">
        <v>99</v>
      </c>
      <c r="C8946" s="62" t="str">
        <f>VLOOKUP(B8946,lookup!A:C,3,FALSE)</f>
        <v>Non Metropolitan Fire Authorities</v>
      </c>
      <c r="D8946" s="62" t="str">
        <f>VLOOKUP(B8946,lookup!A:D,4,FALSE)</f>
        <v>E31000030</v>
      </c>
      <c r="E8946" s="62" t="s">
        <v>178</v>
      </c>
      <c r="F8946" s="62" t="s">
        <v>158</v>
      </c>
      <c r="G8946" s="63">
        <v>0</v>
      </c>
      <c r="H8946" s="145"/>
      <c r="I8946" s="144">
        <v>0</v>
      </c>
      <c r="J8946" s="146">
        <f t="shared" si="116"/>
        <v>0</v>
      </c>
    </row>
    <row r="8947" spans="1:10" x14ac:dyDescent="0.3">
      <c r="A8947" s="62">
        <v>2012</v>
      </c>
      <c r="B8947" s="62" t="s">
        <v>99</v>
      </c>
      <c r="C8947" s="62" t="str">
        <f>VLOOKUP(B8947,lookup!A:C,3,FALSE)</f>
        <v>Non Metropolitan Fire Authorities</v>
      </c>
      <c r="D8947" s="62" t="str">
        <f>VLOOKUP(B8947,lookup!A:D,4,FALSE)</f>
        <v>E31000030</v>
      </c>
      <c r="E8947" s="62" t="s">
        <v>179</v>
      </c>
      <c r="F8947" s="62" t="s">
        <v>158</v>
      </c>
      <c r="G8947" s="63">
        <v>3</v>
      </c>
      <c r="H8947" s="145"/>
      <c r="I8947" s="144">
        <v>3</v>
      </c>
      <c r="J8947" s="146">
        <f t="shared" si="116"/>
        <v>0</v>
      </c>
    </row>
    <row r="8948" spans="1:10" x14ac:dyDescent="0.3">
      <c r="A8948" s="62">
        <v>2012</v>
      </c>
      <c r="B8948" s="62" t="s">
        <v>99</v>
      </c>
      <c r="C8948" s="62" t="str">
        <f>VLOOKUP(B8948,lookup!A:C,3,FALSE)</f>
        <v>Non Metropolitan Fire Authorities</v>
      </c>
      <c r="D8948" s="62" t="str">
        <f>VLOOKUP(B8948,lookup!A:D,4,FALSE)</f>
        <v>E31000030</v>
      </c>
      <c r="E8948" s="32" t="s">
        <v>1087</v>
      </c>
      <c r="F8948" s="62" t="s">
        <v>158</v>
      </c>
      <c r="G8948" s="63">
        <v>2</v>
      </c>
      <c r="H8948" s="145"/>
      <c r="I8948" s="144">
        <v>2</v>
      </c>
      <c r="J8948" s="146">
        <f t="shared" si="116"/>
        <v>0</v>
      </c>
    </row>
    <row r="8949" spans="1:10" x14ac:dyDescent="0.3">
      <c r="A8949" s="62">
        <v>2012</v>
      </c>
      <c r="B8949" s="62" t="s">
        <v>99</v>
      </c>
      <c r="C8949" s="62" t="str">
        <f>VLOOKUP(B8949,lookup!A:C,3,FALSE)</f>
        <v>Non Metropolitan Fire Authorities</v>
      </c>
      <c r="D8949" s="62" t="str">
        <f>VLOOKUP(B8949,lookup!A:D,4,FALSE)</f>
        <v>E31000030</v>
      </c>
      <c r="E8949" s="62" t="s">
        <v>176</v>
      </c>
      <c r="F8949" s="62" t="s">
        <v>158</v>
      </c>
      <c r="G8949" s="63">
        <v>12</v>
      </c>
      <c r="H8949" s="145"/>
      <c r="I8949" s="144">
        <v>12</v>
      </c>
      <c r="J8949" s="146">
        <f t="shared" si="116"/>
        <v>0</v>
      </c>
    </row>
    <row r="8950" spans="1:10" x14ac:dyDescent="0.3">
      <c r="A8950" s="62">
        <v>2012</v>
      </c>
      <c r="B8950" s="62" t="s">
        <v>99</v>
      </c>
      <c r="C8950" s="62" t="str">
        <f>VLOOKUP(B8950,lookup!A:C,3,FALSE)</f>
        <v>Non Metropolitan Fire Authorities</v>
      </c>
      <c r="D8950" s="62" t="str">
        <f>VLOOKUP(B8950,lookup!A:D,4,FALSE)</f>
        <v>E31000030</v>
      </c>
      <c r="E8950" s="62" t="s">
        <v>175</v>
      </c>
      <c r="F8950" s="62" t="s">
        <v>149</v>
      </c>
      <c r="G8950" s="63">
        <v>26</v>
      </c>
      <c r="H8950" s="145"/>
      <c r="I8950" s="144">
        <v>26</v>
      </c>
      <c r="J8950" s="146">
        <f t="shared" si="116"/>
        <v>0</v>
      </c>
    </row>
    <row r="8951" spans="1:10" x14ac:dyDescent="0.3">
      <c r="A8951" s="62">
        <v>2012</v>
      </c>
      <c r="B8951" s="62" t="s">
        <v>99</v>
      </c>
      <c r="C8951" s="62" t="str">
        <f>VLOOKUP(B8951,lookup!A:C,3,FALSE)</f>
        <v>Non Metropolitan Fire Authorities</v>
      </c>
      <c r="D8951" s="62" t="str">
        <f>VLOOKUP(B8951,lookup!A:D,4,FALSE)</f>
        <v>E31000030</v>
      </c>
      <c r="E8951" s="62" t="s">
        <v>177</v>
      </c>
      <c r="F8951" s="62" t="s">
        <v>149</v>
      </c>
      <c r="G8951" s="63">
        <v>0</v>
      </c>
      <c r="H8951" s="145"/>
      <c r="I8951" s="144">
        <v>0</v>
      </c>
      <c r="J8951" s="146">
        <f t="shared" si="116"/>
        <v>0</v>
      </c>
    </row>
    <row r="8952" spans="1:10" x14ac:dyDescent="0.3">
      <c r="A8952" s="62">
        <v>2012</v>
      </c>
      <c r="B8952" s="62" t="s">
        <v>99</v>
      </c>
      <c r="C8952" s="62" t="str">
        <f>VLOOKUP(B8952,lookup!A:C,3,FALSE)</f>
        <v>Non Metropolitan Fire Authorities</v>
      </c>
      <c r="D8952" s="62" t="str">
        <f>VLOOKUP(B8952,lookup!A:D,4,FALSE)</f>
        <v>E31000030</v>
      </c>
      <c r="E8952" s="62" t="s">
        <v>178</v>
      </c>
      <c r="F8952" s="62" t="s">
        <v>149</v>
      </c>
      <c r="G8952" s="63">
        <v>0</v>
      </c>
      <c r="H8952" s="145"/>
      <c r="I8952" s="144">
        <v>0</v>
      </c>
      <c r="J8952" s="146">
        <f t="shared" si="116"/>
        <v>0</v>
      </c>
    </row>
    <row r="8953" spans="1:10" x14ac:dyDescent="0.3">
      <c r="A8953" s="62">
        <v>2012</v>
      </c>
      <c r="B8953" s="62" t="s">
        <v>99</v>
      </c>
      <c r="C8953" s="62" t="str">
        <f>VLOOKUP(B8953,lookup!A:C,3,FALSE)</f>
        <v>Non Metropolitan Fire Authorities</v>
      </c>
      <c r="D8953" s="62" t="str">
        <f>VLOOKUP(B8953,lookup!A:D,4,FALSE)</f>
        <v>E31000030</v>
      </c>
      <c r="E8953" s="62" t="s">
        <v>179</v>
      </c>
      <c r="F8953" s="62" t="s">
        <v>149</v>
      </c>
      <c r="G8953" s="63">
        <v>0</v>
      </c>
      <c r="H8953" s="145"/>
      <c r="I8953" s="144">
        <v>0</v>
      </c>
      <c r="J8953" s="146">
        <f t="shared" si="116"/>
        <v>0</v>
      </c>
    </row>
    <row r="8954" spans="1:10" x14ac:dyDescent="0.3">
      <c r="A8954" s="62">
        <v>2012</v>
      </c>
      <c r="B8954" s="62" t="s">
        <v>99</v>
      </c>
      <c r="C8954" s="62" t="str">
        <f>VLOOKUP(B8954,lookup!A:C,3,FALSE)</f>
        <v>Non Metropolitan Fire Authorities</v>
      </c>
      <c r="D8954" s="62" t="str">
        <f>VLOOKUP(B8954,lookup!A:D,4,FALSE)</f>
        <v>E31000030</v>
      </c>
      <c r="E8954" s="32" t="s">
        <v>1087</v>
      </c>
      <c r="F8954" s="62" t="s">
        <v>149</v>
      </c>
      <c r="G8954" s="63">
        <v>1</v>
      </c>
      <c r="H8954" s="145"/>
      <c r="I8954" s="144">
        <v>1</v>
      </c>
      <c r="J8954" s="146">
        <f t="shared" si="116"/>
        <v>0</v>
      </c>
    </row>
    <row r="8955" spans="1:10" x14ac:dyDescent="0.3">
      <c r="A8955" s="62">
        <v>2012</v>
      </c>
      <c r="B8955" s="62" t="s">
        <v>99</v>
      </c>
      <c r="C8955" s="62" t="str">
        <f>VLOOKUP(B8955,lookup!A:C,3,FALSE)</f>
        <v>Non Metropolitan Fire Authorities</v>
      </c>
      <c r="D8955" s="62" t="str">
        <f>VLOOKUP(B8955,lookup!A:D,4,FALSE)</f>
        <v>E31000030</v>
      </c>
      <c r="E8955" s="62" t="s">
        <v>176</v>
      </c>
      <c r="F8955" s="62" t="s">
        <v>149</v>
      </c>
      <c r="G8955" s="63">
        <v>0</v>
      </c>
      <c r="H8955" s="145"/>
      <c r="I8955" s="144">
        <v>0</v>
      </c>
      <c r="J8955" s="146">
        <f t="shared" si="116"/>
        <v>0</v>
      </c>
    </row>
    <row r="8956" spans="1:10" x14ac:dyDescent="0.3">
      <c r="A8956" s="62">
        <v>2012</v>
      </c>
      <c r="B8956" s="62" t="s">
        <v>99</v>
      </c>
      <c r="C8956" s="62" t="str">
        <f>VLOOKUP(B8956,lookup!A:C,3,FALSE)</f>
        <v>Non Metropolitan Fire Authorities</v>
      </c>
      <c r="D8956" s="62" t="str">
        <f>VLOOKUP(B8956,lookup!A:D,4,FALSE)</f>
        <v>E31000030</v>
      </c>
      <c r="E8956" s="62" t="s">
        <v>175</v>
      </c>
      <c r="F8956" s="62" t="s">
        <v>150</v>
      </c>
      <c r="G8956" s="63">
        <v>142</v>
      </c>
      <c r="H8956" s="145"/>
      <c r="I8956" s="144">
        <v>142</v>
      </c>
      <c r="J8956" s="146">
        <f t="shared" si="116"/>
        <v>0</v>
      </c>
    </row>
    <row r="8957" spans="1:10" x14ac:dyDescent="0.3">
      <c r="A8957" s="62">
        <v>2012</v>
      </c>
      <c r="B8957" s="62" t="s">
        <v>99</v>
      </c>
      <c r="C8957" s="62" t="str">
        <f>VLOOKUP(B8957,lookup!A:C,3,FALSE)</f>
        <v>Non Metropolitan Fire Authorities</v>
      </c>
      <c r="D8957" s="62" t="str">
        <f>VLOOKUP(B8957,lookup!A:D,4,FALSE)</f>
        <v>E31000030</v>
      </c>
      <c r="E8957" s="62" t="s">
        <v>177</v>
      </c>
      <c r="F8957" s="62" t="s">
        <v>150</v>
      </c>
      <c r="G8957" s="63">
        <v>1</v>
      </c>
      <c r="H8957" s="145"/>
      <c r="I8957" s="144">
        <v>1</v>
      </c>
      <c r="J8957" s="146">
        <f t="shared" si="116"/>
        <v>0</v>
      </c>
    </row>
    <row r="8958" spans="1:10" x14ac:dyDescent="0.3">
      <c r="A8958" s="62">
        <v>2012</v>
      </c>
      <c r="B8958" s="62" t="s">
        <v>99</v>
      </c>
      <c r="C8958" s="62" t="str">
        <f>VLOOKUP(B8958,lookup!A:C,3,FALSE)</f>
        <v>Non Metropolitan Fire Authorities</v>
      </c>
      <c r="D8958" s="62" t="str">
        <f>VLOOKUP(B8958,lookup!A:D,4,FALSE)</f>
        <v>E31000030</v>
      </c>
      <c r="E8958" s="62" t="s">
        <v>178</v>
      </c>
      <c r="F8958" s="62" t="s">
        <v>150</v>
      </c>
      <c r="G8958" s="63">
        <v>2</v>
      </c>
      <c r="H8958" s="145"/>
      <c r="I8958" s="144">
        <v>2</v>
      </c>
      <c r="J8958" s="146">
        <f t="shared" si="116"/>
        <v>0</v>
      </c>
    </row>
    <row r="8959" spans="1:10" x14ac:dyDescent="0.3">
      <c r="A8959" s="62">
        <v>2012</v>
      </c>
      <c r="B8959" s="62" t="s">
        <v>99</v>
      </c>
      <c r="C8959" s="62" t="str">
        <f>VLOOKUP(B8959,lookup!A:C,3,FALSE)</f>
        <v>Non Metropolitan Fire Authorities</v>
      </c>
      <c r="D8959" s="62" t="str">
        <f>VLOOKUP(B8959,lookup!A:D,4,FALSE)</f>
        <v>E31000030</v>
      </c>
      <c r="E8959" s="62" t="s">
        <v>179</v>
      </c>
      <c r="F8959" s="62" t="s">
        <v>150</v>
      </c>
      <c r="G8959" s="63">
        <v>3</v>
      </c>
      <c r="H8959" s="145"/>
      <c r="I8959" s="144">
        <v>3</v>
      </c>
      <c r="J8959" s="146">
        <f t="shared" si="116"/>
        <v>0</v>
      </c>
    </row>
    <row r="8960" spans="1:10" x14ac:dyDescent="0.3">
      <c r="A8960" s="62">
        <v>2012</v>
      </c>
      <c r="B8960" s="62" t="s">
        <v>99</v>
      </c>
      <c r="C8960" s="62" t="str">
        <f>VLOOKUP(B8960,lookup!A:C,3,FALSE)</f>
        <v>Non Metropolitan Fire Authorities</v>
      </c>
      <c r="D8960" s="62" t="str">
        <f>VLOOKUP(B8960,lookup!A:D,4,FALSE)</f>
        <v>E31000030</v>
      </c>
      <c r="E8960" s="32" t="s">
        <v>1087</v>
      </c>
      <c r="F8960" s="62" t="s">
        <v>150</v>
      </c>
      <c r="G8960" s="63">
        <v>2</v>
      </c>
      <c r="H8960" s="145"/>
      <c r="I8960" s="144">
        <v>2</v>
      </c>
      <c r="J8960" s="146">
        <f t="shared" si="116"/>
        <v>0</v>
      </c>
    </row>
    <row r="8961" spans="1:10" x14ac:dyDescent="0.3">
      <c r="A8961" s="62">
        <v>2012</v>
      </c>
      <c r="B8961" s="62" t="s">
        <v>99</v>
      </c>
      <c r="C8961" s="62" t="str">
        <f>VLOOKUP(B8961,lookup!A:C,3,FALSE)</f>
        <v>Non Metropolitan Fire Authorities</v>
      </c>
      <c r="D8961" s="62" t="str">
        <f>VLOOKUP(B8961,lookup!A:D,4,FALSE)</f>
        <v>E31000030</v>
      </c>
      <c r="E8961" s="62" t="s">
        <v>176</v>
      </c>
      <c r="F8961" s="62" t="s">
        <v>150</v>
      </c>
      <c r="G8961" s="63">
        <v>12</v>
      </c>
      <c r="H8961" s="145"/>
      <c r="I8961" s="144">
        <v>12</v>
      </c>
      <c r="J8961" s="146">
        <f t="shared" si="116"/>
        <v>0</v>
      </c>
    </row>
    <row r="8962" spans="1:10" x14ac:dyDescent="0.3">
      <c r="A8962" s="62">
        <v>2012</v>
      </c>
      <c r="B8962" s="62" t="s">
        <v>102</v>
      </c>
      <c r="C8962" s="62" t="str">
        <f>VLOOKUP(B8962,lookup!A:C,3,FALSE)</f>
        <v>Non Metropolitan Fire Authorities</v>
      </c>
      <c r="D8962" s="62" t="str">
        <f>VLOOKUP(B8962,lookup!A:D,4,FALSE)</f>
        <v>E31000031</v>
      </c>
      <c r="E8962" s="62" t="s">
        <v>175</v>
      </c>
      <c r="F8962" s="62" t="s">
        <v>157</v>
      </c>
      <c r="G8962" s="63">
        <v>244</v>
      </c>
      <c r="H8962" s="145"/>
      <c r="I8962" s="144">
        <v>244</v>
      </c>
      <c r="J8962" s="146">
        <f t="shared" si="116"/>
        <v>0</v>
      </c>
    </row>
    <row r="8963" spans="1:10" x14ac:dyDescent="0.3">
      <c r="A8963" s="62">
        <v>2012</v>
      </c>
      <c r="B8963" s="62" t="s">
        <v>102</v>
      </c>
      <c r="C8963" s="62" t="str">
        <f>VLOOKUP(B8963,lookup!A:C,3,FALSE)</f>
        <v>Non Metropolitan Fire Authorities</v>
      </c>
      <c r="D8963" s="62" t="str">
        <f>VLOOKUP(B8963,lookup!A:D,4,FALSE)</f>
        <v>E31000031</v>
      </c>
      <c r="E8963" s="62" t="s">
        <v>177</v>
      </c>
      <c r="F8963" s="62" t="s">
        <v>157</v>
      </c>
      <c r="G8963" s="63">
        <v>1</v>
      </c>
      <c r="H8963" s="145"/>
      <c r="I8963" s="144">
        <v>1</v>
      </c>
      <c r="J8963" s="146">
        <f t="shared" ref="J8963:J9026" si="117">G8963-I8963</f>
        <v>0</v>
      </c>
    </row>
    <row r="8964" spans="1:10" x14ac:dyDescent="0.3">
      <c r="A8964" s="62">
        <v>2012</v>
      </c>
      <c r="B8964" s="62" t="s">
        <v>102</v>
      </c>
      <c r="C8964" s="62" t="str">
        <f>VLOOKUP(B8964,lookup!A:C,3,FALSE)</f>
        <v>Non Metropolitan Fire Authorities</v>
      </c>
      <c r="D8964" s="62" t="str">
        <f>VLOOKUP(B8964,lookup!A:D,4,FALSE)</f>
        <v>E31000031</v>
      </c>
      <c r="E8964" s="62" t="s">
        <v>178</v>
      </c>
      <c r="F8964" s="62" t="s">
        <v>157</v>
      </c>
      <c r="G8964" s="63">
        <v>0</v>
      </c>
      <c r="H8964" s="145"/>
      <c r="I8964" s="144">
        <v>0</v>
      </c>
      <c r="J8964" s="146">
        <f t="shared" si="117"/>
        <v>0</v>
      </c>
    </row>
    <row r="8965" spans="1:10" x14ac:dyDescent="0.3">
      <c r="A8965" s="62">
        <v>2012</v>
      </c>
      <c r="B8965" s="62" t="s">
        <v>102</v>
      </c>
      <c r="C8965" s="62" t="str">
        <f>VLOOKUP(B8965,lookup!A:C,3,FALSE)</f>
        <v>Non Metropolitan Fire Authorities</v>
      </c>
      <c r="D8965" s="62" t="str">
        <f>VLOOKUP(B8965,lookup!A:D,4,FALSE)</f>
        <v>E31000031</v>
      </c>
      <c r="E8965" s="62" t="s">
        <v>179</v>
      </c>
      <c r="F8965" s="62" t="s">
        <v>157</v>
      </c>
      <c r="G8965" s="63">
        <v>1</v>
      </c>
      <c r="H8965" s="145"/>
      <c r="I8965" s="144">
        <v>1</v>
      </c>
      <c r="J8965" s="146">
        <f t="shared" si="117"/>
        <v>0</v>
      </c>
    </row>
    <row r="8966" spans="1:10" x14ac:dyDescent="0.3">
      <c r="A8966" s="62">
        <v>2012</v>
      </c>
      <c r="B8966" s="62" t="s">
        <v>102</v>
      </c>
      <c r="C8966" s="62" t="str">
        <f>VLOOKUP(B8966,lookup!A:C,3,FALSE)</f>
        <v>Non Metropolitan Fire Authorities</v>
      </c>
      <c r="D8966" s="62" t="str">
        <f>VLOOKUP(B8966,lookup!A:D,4,FALSE)</f>
        <v>E31000031</v>
      </c>
      <c r="E8966" s="32" t="s">
        <v>1087</v>
      </c>
      <c r="F8966" s="62" t="s">
        <v>157</v>
      </c>
      <c r="G8966" s="63">
        <v>0</v>
      </c>
      <c r="H8966" s="145"/>
      <c r="I8966" s="144">
        <v>0</v>
      </c>
      <c r="J8966" s="146">
        <f t="shared" si="117"/>
        <v>0</v>
      </c>
    </row>
    <row r="8967" spans="1:10" x14ac:dyDescent="0.3">
      <c r="A8967" s="62">
        <v>2012</v>
      </c>
      <c r="B8967" s="62" t="s">
        <v>102</v>
      </c>
      <c r="C8967" s="62" t="str">
        <f>VLOOKUP(B8967,lookup!A:C,3,FALSE)</f>
        <v>Non Metropolitan Fire Authorities</v>
      </c>
      <c r="D8967" s="62" t="str">
        <f>VLOOKUP(B8967,lookup!A:D,4,FALSE)</f>
        <v>E31000031</v>
      </c>
      <c r="E8967" s="62" t="s">
        <v>176</v>
      </c>
      <c r="F8967" s="62" t="s">
        <v>157</v>
      </c>
      <c r="G8967" s="63">
        <v>2</v>
      </c>
      <c r="H8967" s="145"/>
      <c r="I8967" s="144">
        <v>2</v>
      </c>
      <c r="J8967" s="146">
        <f t="shared" si="117"/>
        <v>0</v>
      </c>
    </row>
    <row r="8968" spans="1:10" x14ac:dyDescent="0.3">
      <c r="A8968" s="62">
        <v>2012</v>
      </c>
      <c r="B8968" s="62" t="s">
        <v>102</v>
      </c>
      <c r="C8968" s="62" t="str">
        <f>VLOOKUP(B8968,lookup!A:C,3,FALSE)</f>
        <v>Non Metropolitan Fire Authorities</v>
      </c>
      <c r="D8968" s="62" t="str">
        <f>VLOOKUP(B8968,lookup!A:D,4,FALSE)</f>
        <v>E31000031</v>
      </c>
      <c r="E8968" s="62" t="s">
        <v>175</v>
      </c>
      <c r="F8968" s="62" t="s">
        <v>158</v>
      </c>
      <c r="G8968" s="63">
        <v>339</v>
      </c>
      <c r="H8968" s="145"/>
      <c r="I8968" s="144">
        <v>339</v>
      </c>
      <c r="J8968" s="146">
        <f t="shared" si="117"/>
        <v>0</v>
      </c>
    </row>
    <row r="8969" spans="1:10" x14ac:dyDescent="0.3">
      <c r="A8969" s="62">
        <v>2012</v>
      </c>
      <c r="B8969" s="62" t="s">
        <v>102</v>
      </c>
      <c r="C8969" s="62" t="str">
        <f>VLOOKUP(B8969,lookup!A:C,3,FALSE)</f>
        <v>Non Metropolitan Fire Authorities</v>
      </c>
      <c r="D8969" s="62" t="str">
        <f>VLOOKUP(B8969,lookup!A:D,4,FALSE)</f>
        <v>E31000031</v>
      </c>
      <c r="E8969" s="62" t="s">
        <v>177</v>
      </c>
      <c r="F8969" s="62" t="s">
        <v>158</v>
      </c>
      <c r="G8969" s="63">
        <v>0</v>
      </c>
      <c r="H8969" s="145"/>
      <c r="I8969" s="144">
        <v>0</v>
      </c>
      <c r="J8969" s="146">
        <f t="shared" si="117"/>
        <v>0</v>
      </c>
    </row>
    <row r="8970" spans="1:10" x14ac:dyDescent="0.3">
      <c r="A8970" s="62">
        <v>2012</v>
      </c>
      <c r="B8970" s="62" t="s">
        <v>102</v>
      </c>
      <c r="C8970" s="62" t="str">
        <f>VLOOKUP(B8970,lookup!A:C,3,FALSE)</f>
        <v>Non Metropolitan Fire Authorities</v>
      </c>
      <c r="D8970" s="62" t="str">
        <f>VLOOKUP(B8970,lookup!A:D,4,FALSE)</f>
        <v>E31000031</v>
      </c>
      <c r="E8970" s="62" t="s">
        <v>178</v>
      </c>
      <c r="F8970" s="62" t="s">
        <v>158</v>
      </c>
      <c r="G8970" s="63">
        <v>2</v>
      </c>
      <c r="H8970" s="145"/>
      <c r="I8970" s="144">
        <v>2</v>
      </c>
      <c r="J8970" s="146">
        <f t="shared" si="117"/>
        <v>0</v>
      </c>
    </row>
    <row r="8971" spans="1:10" x14ac:dyDescent="0.3">
      <c r="A8971" s="62">
        <v>2012</v>
      </c>
      <c r="B8971" s="62" t="s">
        <v>102</v>
      </c>
      <c r="C8971" s="62" t="str">
        <f>VLOOKUP(B8971,lookup!A:C,3,FALSE)</f>
        <v>Non Metropolitan Fire Authorities</v>
      </c>
      <c r="D8971" s="62" t="str">
        <f>VLOOKUP(B8971,lookup!A:D,4,FALSE)</f>
        <v>E31000031</v>
      </c>
      <c r="E8971" s="62" t="s">
        <v>179</v>
      </c>
      <c r="F8971" s="62" t="s">
        <v>158</v>
      </c>
      <c r="G8971" s="63">
        <v>0</v>
      </c>
      <c r="H8971" s="145"/>
      <c r="I8971" s="144">
        <v>0</v>
      </c>
      <c r="J8971" s="146">
        <f t="shared" si="117"/>
        <v>0</v>
      </c>
    </row>
    <row r="8972" spans="1:10" x14ac:dyDescent="0.3">
      <c r="A8972" s="62">
        <v>2012</v>
      </c>
      <c r="B8972" s="62" t="s">
        <v>102</v>
      </c>
      <c r="C8972" s="62" t="str">
        <f>VLOOKUP(B8972,lookup!A:C,3,FALSE)</f>
        <v>Non Metropolitan Fire Authorities</v>
      </c>
      <c r="D8972" s="62" t="str">
        <f>VLOOKUP(B8972,lookup!A:D,4,FALSE)</f>
        <v>E31000031</v>
      </c>
      <c r="E8972" s="32" t="s">
        <v>1087</v>
      </c>
      <c r="F8972" s="62" t="s">
        <v>158</v>
      </c>
      <c r="G8972" s="63">
        <v>1</v>
      </c>
      <c r="H8972" s="145"/>
      <c r="I8972" s="144">
        <v>1</v>
      </c>
      <c r="J8972" s="146">
        <f t="shared" si="117"/>
        <v>0</v>
      </c>
    </row>
    <row r="8973" spans="1:10" x14ac:dyDescent="0.3">
      <c r="A8973" s="62">
        <v>2012</v>
      </c>
      <c r="B8973" s="62" t="s">
        <v>102</v>
      </c>
      <c r="C8973" s="62" t="str">
        <f>VLOOKUP(B8973,lookup!A:C,3,FALSE)</f>
        <v>Non Metropolitan Fire Authorities</v>
      </c>
      <c r="D8973" s="62" t="str">
        <f>VLOOKUP(B8973,lookup!A:D,4,FALSE)</f>
        <v>E31000031</v>
      </c>
      <c r="E8973" s="62" t="s">
        <v>176</v>
      </c>
      <c r="F8973" s="62" t="s">
        <v>158</v>
      </c>
      <c r="G8973" s="63">
        <v>7</v>
      </c>
      <c r="H8973" s="145"/>
      <c r="I8973" s="144">
        <v>7</v>
      </c>
      <c r="J8973" s="146">
        <f t="shared" si="117"/>
        <v>0</v>
      </c>
    </row>
    <row r="8974" spans="1:10" x14ac:dyDescent="0.3">
      <c r="A8974" s="62">
        <v>2012</v>
      </c>
      <c r="B8974" s="62" t="s">
        <v>102</v>
      </c>
      <c r="C8974" s="62" t="str">
        <f>VLOOKUP(B8974,lookup!A:C,3,FALSE)</f>
        <v>Non Metropolitan Fire Authorities</v>
      </c>
      <c r="D8974" s="62" t="str">
        <f>VLOOKUP(B8974,lookup!A:D,4,FALSE)</f>
        <v>E31000031</v>
      </c>
      <c r="E8974" s="62" t="s">
        <v>175</v>
      </c>
      <c r="F8974" s="62" t="s">
        <v>149</v>
      </c>
      <c r="G8974" s="63">
        <v>23</v>
      </c>
      <c r="H8974" s="145"/>
      <c r="I8974" s="144">
        <v>23</v>
      </c>
      <c r="J8974" s="146">
        <f t="shared" si="117"/>
        <v>0</v>
      </c>
    </row>
    <row r="8975" spans="1:10" x14ac:dyDescent="0.3">
      <c r="A8975" s="62">
        <v>2012</v>
      </c>
      <c r="B8975" s="62" t="s">
        <v>102</v>
      </c>
      <c r="C8975" s="62" t="str">
        <f>VLOOKUP(B8975,lookup!A:C,3,FALSE)</f>
        <v>Non Metropolitan Fire Authorities</v>
      </c>
      <c r="D8975" s="62" t="str">
        <f>VLOOKUP(B8975,lookup!A:D,4,FALSE)</f>
        <v>E31000031</v>
      </c>
      <c r="E8975" s="62" t="s">
        <v>177</v>
      </c>
      <c r="F8975" s="62" t="s">
        <v>149</v>
      </c>
      <c r="G8975" s="63">
        <v>1</v>
      </c>
      <c r="H8975" s="145"/>
      <c r="I8975" s="144">
        <v>1</v>
      </c>
      <c r="J8975" s="146">
        <f t="shared" si="117"/>
        <v>0</v>
      </c>
    </row>
    <row r="8976" spans="1:10" x14ac:dyDescent="0.3">
      <c r="A8976" s="62">
        <v>2012</v>
      </c>
      <c r="B8976" s="62" t="s">
        <v>102</v>
      </c>
      <c r="C8976" s="62" t="str">
        <f>VLOOKUP(B8976,lookup!A:C,3,FALSE)</f>
        <v>Non Metropolitan Fire Authorities</v>
      </c>
      <c r="D8976" s="62" t="str">
        <f>VLOOKUP(B8976,lookup!A:D,4,FALSE)</f>
        <v>E31000031</v>
      </c>
      <c r="E8976" s="62" t="s">
        <v>178</v>
      </c>
      <c r="F8976" s="62" t="s">
        <v>149</v>
      </c>
      <c r="G8976" s="63">
        <v>0</v>
      </c>
      <c r="H8976" s="145"/>
      <c r="I8976" s="144">
        <v>0</v>
      </c>
      <c r="J8976" s="146">
        <f t="shared" si="117"/>
        <v>0</v>
      </c>
    </row>
    <row r="8977" spans="1:10" x14ac:dyDescent="0.3">
      <c r="A8977" s="62">
        <v>2012</v>
      </c>
      <c r="B8977" s="62" t="s">
        <v>102</v>
      </c>
      <c r="C8977" s="62" t="str">
        <f>VLOOKUP(B8977,lookup!A:C,3,FALSE)</f>
        <v>Non Metropolitan Fire Authorities</v>
      </c>
      <c r="D8977" s="62" t="str">
        <f>VLOOKUP(B8977,lookup!A:D,4,FALSE)</f>
        <v>E31000031</v>
      </c>
      <c r="E8977" s="62" t="s">
        <v>179</v>
      </c>
      <c r="F8977" s="62" t="s">
        <v>149</v>
      </c>
      <c r="G8977" s="63">
        <v>0</v>
      </c>
      <c r="H8977" s="145"/>
      <c r="I8977" s="144">
        <v>0</v>
      </c>
      <c r="J8977" s="146">
        <f t="shared" si="117"/>
        <v>0</v>
      </c>
    </row>
    <row r="8978" spans="1:10" x14ac:dyDescent="0.3">
      <c r="A8978" s="62">
        <v>2012</v>
      </c>
      <c r="B8978" s="62" t="s">
        <v>102</v>
      </c>
      <c r="C8978" s="62" t="str">
        <f>VLOOKUP(B8978,lookup!A:C,3,FALSE)</f>
        <v>Non Metropolitan Fire Authorities</v>
      </c>
      <c r="D8978" s="62" t="str">
        <f>VLOOKUP(B8978,lookup!A:D,4,FALSE)</f>
        <v>E31000031</v>
      </c>
      <c r="E8978" s="32" t="s">
        <v>1087</v>
      </c>
      <c r="F8978" s="62" t="s">
        <v>149</v>
      </c>
      <c r="G8978" s="63">
        <v>0</v>
      </c>
      <c r="H8978" s="145"/>
      <c r="I8978" s="144">
        <v>0</v>
      </c>
      <c r="J8978" s="146">
        <f t="shared" si="117"/>
        <v>0</v>
      </c>
    </row>
    <row r="8979" spans="1:10" x14ac:dyDescent="0.3">
      <c r="A8979" s="62">
        <v>2012</v>
      </c>
      <c r="B8979" s="62" t="s">
        <v>102</v>
      </c>
      <c r="C8979" s="62" t="str">
        <f>VLOOKUP(B8979,lookup!A:C,3,FALSE)</f>
        <v>Non Metropolitan Fire Authorities</v>
      </c>
      <c r="D8979" s="62" t="str">
        <f>VLOOKUP(B8979,lookup!A:D,4,FALSE)</f>
        <v>E31000031</v>
      </c>
      <c r="E8979" s="62" t="s">
        <v>176</v>
      </c>
      <c r="F8979" s="62" t="s">
        <v>149</v>
      </c>
      <c r="G8979" s="63">
        <v>3</v>
      </c>
      <c r="H8979" s="145"/>
      <c r="I8979" s="144">
        <v>3</v>
      </c>
      <c r="J8979" s="146">
        <f t="shared" si="117"/>
        <v>0</v>
      </c>
    </row>
    <row r="8980" spans="1:10" x14ac:dyDescent="0.3">
      <c r="A8980" s="62">
        <v>2012</v>
      </c>
      <c r="B8980" s="62" t="s">
        <v>102</v>
      </c>
      <c r="C8980" s="62" t="str">
        <f>VLOOKUP(B8980,lookup!A:C,3,FALSE)</f>
        <v>Non Metropolitan Fire Authorities</v>
      </c>
      <c r="D8980" s="62" t="str">
        <f>VLOOKUP(B8980,lookup!A:D,4,FALSE)</f>
        <v>E31000031</v>
      </c>
      <c r="E8980" s="62" t="s">
        <v>175</v>
      </c>
      <c r="F8980" s="62" t="s">
        <v>150</v>
      </c>
      <c r="G8980" s="63">
        <v>57</v>
      </c>
      <c r="H8980" s="145"/>
      <c r="I8980" s="144">
        <v>57</v>
      </c>
      <c r="J8980" s="146">
        <f t="shared" si="117"/>
        <v>0</v>
      </c>
    </row>
    <row r="8981" spans="1:10" x14ac:dyDescent="0.3">
      <c r="A8981" s="62">
        <v>2012</v>
      </c>
      <c r="B8981" s="62" t="s">
        <v>102</v>
      </c>
      <c r="C8981" s="62" t="str">
        <f>VLOOKUP(B8981,lookup!A:C,3,FALSE)</f>
        <v>Non Metropolitan Fire Authorities</v>
      </c>
      <c r="D8981" s="62" t="str">
        <f>VLOOKUP(B8981,lookup!A:D,4,FALSE)</f>
        <v>E31000031</v>
      </c>
      <c r="E8981" s="62" t="s">
        <v>177</v>
      </c>
      <c r="F8981" s="62" t="s">
        <v>150</v>
      </c>
      <c r="G8981" s="63">
        <v>1</v>
      </c>
      <c r="H8981" s="145"/>
      <c r="I8981" s="144">
        <v>1</v>
      </c>
      <c r="J8981" s="146">
        <f t="shared" si="117"/>
        <v>0</v>
      </c>
    </row>
    <row r="8982" spans="1:10" x14ac:dyDescent="0.3">
      <c r="A8982" s="62">
        <v>2012</v>
      </c>
      <c r="B8982" s="62" t="s">
        <v>102</v>
      </c>
      <c r="C8982" s="62" t="str">
        <f>VLOOKUP(B8982,lookup!A:C,3,FALSE)</f>
        <v>Non Metropolitan Fire Authorities</v>
      </c>
      <c r="D8982" s="62" t="str">
        <f>VLOOKUP(B8982,lookup!A:D,4,FALSE)</f>
        <v>E31000031</v>
      </c>
      <c r="E8982" s="62" t="s">
        <v>178</v>
      </c>
      <c r="F8982" s="62" t="s">
        <v>150</v>
      </c>
      <c r="G8982" s="63">
        <v>1</v>
      </c>
      <c r="H8982" s="145"/>
      <c r="I8982" s="144">
        <v>1</v>
      </c>
      <c r="J8982" s="146">
        <f t="shared" si="117"/>
        <v>0</v>
      </c>
    </row>
    <row r="8983" spans="1:10" x14ac:dyDescent="0.3">
      <c r="A8983" s="62">
        <v>2012</v>
      </c>
      <c r="B8983" s="62" t="s">
        <v>102</v>
      </c>
      <c r="C8983" s="62" t="str">
        <f>VLOOKUP(B8983,lookup!A:C,3,FALSE)</f>
        <v>Non Metropolitan Fire Authorities</v>
      </c>
      <c r="D8983" s="62" t="str">
        <f>VLOOKUP(B8983,lookup!A:D,4,FALSE)</f>
        <v>E31000031</v>
      </c>
      <c r="E8983" s="62" t="s">
        <v>179</v>
      </c>
      <c r="F8983" s="62" t="s">
        <v>150</v>
      </c>
      <c r="G8983" s="63">
        <v>0</v>
      </c>
      <c r="H8983" s="145"/>
      <c r="I8983" s="144">
        <v>0</v>
      </c>
      <c r="J8983" s="146">
        <f t="shared" si="117"/>
        <v>0</v>
      </c>
    </row>
    <row r="8984" spans="1:10" x14ac:dyDescent="0.3">
      <c r="A8984" s="62">
        <v>2012</v>
      </c>
      <c r="B8984" s="62" t="s">
        <v>102</v>
      </c>
      <c r="C8984" s="62" t="str">
        <f>VLOOKUP(B8984,lookup!A:C,3,FALSE)</f>
        <v>Non Metropolitan Fire Authorities</v>
      </c>
      <c r="D8984" s="62" t="str">
        <f>VLOOKUP(B8984,lookup!A:D,4,FALSE)</f>
        <v>E31000031</v>
      </c>
      <c r="E8984" s="32" t="s">
        <v>1087</v>
      </c>
      <c r="F8984" s="62" t="s">
        <v>150</v>
      </c>
      <c r="G8984" s="63">
        <v>0</v>
      </c>
      <c r="H8984" s="145"/>
      <c r="I8984" s="144">
        <v>0</v>
      </c>
      <c r="J8984" s="146">
        <f t="shared" si="117"/>
        <v>0</v>
      </c>
    </row>
    <row r="8985" spans="1:10" x14ac:dyDescent="0.3">
      <c r="A8985" s="62">
        <v>2012</v>
      </c>
      <c r="B8985" s="62" t="s">
        <v>102</v>
      </c>
      <c r="C8985" s="62" t="str">
        <f>VLOOKUP(B8985,lookup!A:C,3,FALSE)</f>
        <v>Non Metropolitan Fire Authorities</v>
      </c>
      <c r="D8985" s="62" t="str">
        <f>VLOOKUP(B8985,lookup!A:D,4,FALSE)</f>
        <v>E31000031</v>
      </c>
      <c r="E8985" s="62" t="s">
        <v>176</v>
      </c>
      <c r="F8985" s="62" t="s">
        <v>150</v>
      </c>
      <c r="G8985" s="63">
        <v>3</v>
      </c>
      <c r="H8985" s="145"/>
      <c r="I8985" s="144">
        <v>3</v>
      </c>
      <c r="J8985" s="146">
        <f t="shared" si="117"/>
        <v>0</v>
      </c>
    </row>
    <row r="8986" spans="1:10" x14ac:dyDescent="0.3">
      <c r="A8986" s="62">
        <v>2012</v>
      </c>
      <c r="B8986" s="62" t="s">
        <v>105</v>
      </c>
      <c r="C8986" s="62" t="str">
        <f>VLOOKUP(B8986,lookup!A:C,3,FALSE)</f>
        <v>Non Metropolitan Fire Authorities</v>
      </c>
      <c r="D8986" s="62" t="str">
        <f>VLOOKUP(B8986,lookup!A:D,4,FALSE)</f>
        <v>E31000032</v>
      </c>
      <c r="E8986" s="62" t="s">
        <v>175</v>
      </c>
      <c r="F8986" s="62" t="s">
        <v>157</v>
      </c>
      <c r="G8986" s="63">
        <v>155</v>
      </c>
      <c r="H8986" s="145"/>
      <c r="I8986" s="144">
        <v>155</v>
      </c>
      <c r="J8986" s="146">
        <f t="shared" si="117"/>
        <v>0</v>
      </c>
    </row>
    <row r="8987" spans="1:10" x14ac:dyDescent="0.3">
      <c r="A8987" s="62">
        <v>2012</v>
      </c>
      <c r="B8987" s="62" t="s">
        <v>105</v>
      </c>
      <c r="C8987" s="62" t="str">
        <f>VLOOKUP(B8987,lookup!A:C,3,FALSE)</f>
        <v>Non Metropolitan Fire Authorities</v>
      </c>
      <c r="D8987" s="62" t="str">
        <f>VLOOKUP(B8987,lookup!A:D,4,FALSE)</f>
        <v>E31000032</v>
      </c>
      <c r="E8987" s="62" t="s">
        <v>177</v>
      </c>
      <c r="F8987" s="62" t="s">
        <v>157</v>
      </c>
      <c r="G8987" s="63">
        <v>2</v>
      </c>
      <c r="H8987" s="145"/>
      <c r="I8987" s="144">
        <v>2</v>
      </c>
      <c r="J8987" s="146">
        <f t="shared" si="117"/>
        <v>0</v>
      </c>
    </row>
    <row r="8988" spans="1:10" x14ac:dyDescent="0.3">
      <c r="A8988" s="62">
        <v>2012</v>
      </c>
      <c r="B8988" s="62" t="s">
        <v>105</v>
      </c>
      <c r="C8988" s="62" t="str">
        <f>VLOOKUP(B8988,lookup!A:C,3,FALSE)</f>
        <v>Non Metropolitan Fire Authorities</v>
      </c>
      <c r="D8988" s="62" t="str">
        <f>VLOOKUP(B8988,lookup!A:D,4,FALSE)</f>
        <v>E31000032</v>
      </c>
      <c r="E8988" s="62" t="s">
        <v>178</v>
      </c>
      <c r="F8988" s="62" t="s">
        <v>157</v>
      </c>
      <c r="G8988" s="63">
        <v>0</v>
      </c>
      <c r="H8988" s="145"/>
      <c r="I8988" s="144">
        <v>0</v>
      </c>
      <c r="J8988" s="146">
        <f t="shared" si="117"/>
        <v>0</v>
      </c>
    </row>
    <row r="8989" spans="1:10" x14ac:dyDescent="0.3">
      <c r="A8989" s="62">
        <v>2012</v>
      </c>
      <c r="B8989" s="62" t="s">
        <v>105</v>
      </c>
      <c r="C8989" s="62" t="str">
        <f>VLOOKUP(B8989,lookup!A:C,3,FALSE)</f>
        <v>Non Metropolitan Fire Authorities</v>
      </c>
      <c r="D8989" s="62" t="str">
        <f>VLOOKUP(B8989,lookup!A:D,4,FALSE)</f>
        <v>E31000032</v>
      </c>
      <c r="E8989" s="62" t="s">
        <v>179</v>
      </c>
      <c r="F8989" s="62" t="s">
        <v>157</v>
      </c>
      <c r="G8989" s="63">
        <v>2</v>
      </c>
      <c r="H8989" s="145"/>
      <c r="I8989" s="144">
        <v>2</v>
      </c>
      <c r="J8989" s="146">
        <f t="shared" si="117"/>
        <v>0</v>
      </c>
    </row>
    <row r="8990" spans="1:10" x14ac:dyDescent="0.3">
      <c r="A8990" s="62">
        <v>2012</v>
      </c>
      <c r="B8990" s="62" t="s">
        <v>105</v>
      </c>
      <c r="C8990" s="62" t="str">
        <f>VLOOKUP(B8990,lookup!A:C,3,FALSE)</f>
        <v>Non Metropolitan Fire Authorities</v>
      </c>
      <c r="D8990" s="62" t="str">
        <f>VLOOKUP(B8990,lookup!A:D,4,FALSE)</f>
        <v>E31000032</v>
      </c>
      <c r="E8990" s="32" t="s">
        <v>1087</v>
      </c>
      <c r="F8990" s="62" t="s">
        <v>157</v>
      </c>
      <c r="G8990" s="63">
        <v>0</v>
      </c>
      <c r="H8990" s="145"/>
      <c r="I8990" s="144">
        <v>0</v>
      </c>
      <c r="J8990" s="146">
        <f t="shared" si="117"/>
        <v>0</v>
      </c>
    </row>
    <row r="8991" spans="1:10" x14ac:dyDescent="0.3">
      <c r="A8991" s="62">
        <v>2012</v>
      </c>
      <c r="B8991" s="62" t="s">
        <v>105</v>
      </c>
      <c r="C8991" s="62" t="str">
        <f>VLOOKUP(B8991,lookup!A:C,3,FALSE)</f>
        <v>Non Metropolitan Fire Authorities</v>
      </c>
      <c r="D8991" s="62" t="str">
        <f>VLOOKUP(B8991,lookup!A:D,4,FALSE)</f>
        <v>E31000032</v>
      </c>
      <c r="E8991" s="62" t="s">
        <v>176</v>
      </c>
      <c r="F8991" s="62" t="s">
        <v>157</v>
      </c>
      <c r="G8991" s="63">
        <v>38</v>
      </c>
      <c r="H8991" s="145"/>
      <c r="I8991" s="144">
        <v>38</v>
      </c>
      <c r="J8991" s="146">
        <f t="shared" si="117"/>
        <v>0</v>
      </c>
    </row>
    <row r="8992" spans="1:10" x14ac:dyDescent="0.3">
      <c r="A8992" s="62">
        <v>2012</v>
      </c>
      <c r="B8992" s="62" t="s">
        <v>105</v>
      </c>
      <c r="C8992" s="62" t="str">
        <f>VLOOKUP(B8992,lookup!A:C,3,FALSE)</f>
        <v>Non Metropolitan Fire Authorities</v>
      </c>
      <c r="D8992" s="62" t="str">
        <f>VLOOKUP(B8992,lookup!A:D,4,FALSE)</f>
        <v>E31000032</v>
      </c>
      <c r="E8992" s="62" t="s">
        <v>175</v>
      </c>
      <c r="F8992" s="62" t="s">
        <v>158</v>
      </c>
      <c r="G8992" s="63">
        <v>248</v>
      </c>
      <c r="H8992" s="145"/>
      <c r="I8992" s="144">
        <v>248</v>
      </c>
      <c r="J8992" s="146">
        <f t="shared" si="117"/>
        <v>0</v>
      </c>
    </row>
    <row r="8993" spans="1:10" x14ac:dyDescent="0.3">
      <c r="A8993" s="62">
        <v>2012</v>
      </c>
      <c r="B8993" s="62" t="s">
        <v>105</v>
      </c>
      <c r="C8993" s="62" t="str">
        <f>VLOOKUP(B8993,lookup!A:C,3,FALSE)</f>
        <v>Non Metropolitan Fire Authorities</v>
      </c>
      <c r="D8993" s="62" t="str">
        <f>VLOOKUP(B8993,lookup!A:D,4,FALSE)</f>
        <v>E31000032</v>
      </c>
      <c r="E8993" s="62" t="s">
        <v>177</v>
      </c>
      <c r="F8993" s="62" t="s">
        <v>158</v>
      </c>
      <c r="G8993" s="63">
        <v>0</v>
      </c>
      <c r="H8993" s="145"/>
      <c r="I8993" s="144">
        <v>0</v>
      </c>
      <c r="J8993" s="146">
        <f t="shared" si="117"/>
        <v>0</v>
      </c>
    </row>
    <row r="8994" spans="1:10" x14ac:dyDescent="0.3">
      <c r="A8994" s="62">
        <v>2012</v>
      </c>
      <c r="B8994" s="62" t="s">
        <v>105</v>
      </c>
      <c r="C8994" s="62" t="str">
        <f>VLOOKUP(B8994,lookup!A:C,3,FALSE)</f>
        <v>Non Metropolitan Fire Authorities</v>
      </c>
      <c r="D8994" s="62" t="str">
        <f>VLOOKUP(B8994,lookup!A:D,4,FALSE)</f>
        <v>E31000032</v>
      </c>
      <c r="E8994" s="62" t="s">
        <v>178</v>
      </c>
      <c r="F8994" s="62" t="s">
        <v>158</v>
      </c>
      <c r="G8994" s="63">
        <v>0</v>
      </c>
      <c r="H8994" s="145"/>
      <c r="I8994" s="144">
        <v>0</v>
      </c>
      <c r="J8994" s="146">
        <f t="shared" si="117"/>
        <v>0</v>
      </c>
    </row>
    <row r="8995" spans="1:10" x14ac:dyDescent="0.3">
      <c r="A8995" s="62">
        <v>2012</v>
      </c>
      <c r="B8995" s="62" t="s">
        <v>105</v>
      </c>
      <c r="C8995" s="62" t="str">
        <f>VLOOKUP(B8995,lookup!A:C,3,FALSE)</f>
        <v>Non Metropolitan Fire Authorities</v>
      </c>
      <c r="D8995" s="62" t="str">
        <f>VLOOKUP(B8995,lookup!A:D,4,FALSE)</f>
        <v>E31000032</v>
      </c>
      <c r="E8995" s="62" t="s">
        <v>179</v>
      </c>
      <c r="F8995" s="62" t="s">
        <v>158</v>
      </c>
      <c r="G8995" s="63">
        <v>0</v>
      </c>
      <c r="H8995" s="145"/>
      <c r="I8995" s="144">
        <v>0</v>
      </c>
      <c r="J8995" s="146">
        <f t="shared" si="117"/>
        <v>0</v>
      </c>
    </row>
    <row r="8996" spans="1:10" x14ac:dyDescent="0.3">
      <c r="A8996" s="62">
        <v>2012</v>
      </c>
      <c r="B8996" s="62" t="s">
        <v>105</v>
      </c>
      <c r="C8996" s="62" t="str">
        <f>VLOOKUP(B8996,lookup!A:C,3,FALSE)</f>
        <v>Non Metropolitan Fire Authorities</v>
      </c>
      <c r="D8996" s="62" t="str">
        <f>VLOOKUP(B8996,lookup!A:D,4,FALSE)</f>
        <v>E31000032</v>
      </c>
      <c r="E8996" s="32" t="s">
        <v>1087</v>
      </c>
      <c r="F8996" s="62" t="s">
        <v>158</v>
      </c>
      <c r="G8996" s="63">
        <v>0</v>
      </c>
      <c r="H8996" s="145"/>
      <c r="I8996" s="144">
        <v>0</v>
      </c>
      <c r="J8996" s="146">
        <f t="shared" si="117"/>
        <v>0</v>
      </c>
    </row>
    <row r="8997" spans="1:10" x14ac:dyDescent="0.3">
      <c r="A8997" s="62">
        <v>2012</v>
      </c>
      <c r="B8997" s="62" t="s">
        <v>105</v>
      </c>
      <c r="C8997" s="62" t="str">
        <f>VLOOKUP(B8997,lookup!A:C,3,FALSE)</f>
        <v>Non Metropolitan Fire Authorities</v>
      </c>
      <c r="D8997" s="62" t="str">
        <f>VLOOKUP(B8997,lookup!A:D,4,FALSE)</f>
        <v>E31000032</v>
      </c>
      <c r="E8997" s="62" t="s">
        <v>176</v>
      </c>
      <c r="F8997" s="62" t="s">
        <v>158</v>
      </c>
      <c r="G8997" s="63">
        <v>85</v>
      </c>
      <c r="H8997" s="145"/>
      <c r="I8997" s="144">
        <v>85</v>
      </c>
      <c r="J8997" s="146">
        <f t="shared" si="117"/>
        <v>0</v>
      </c>
    </row>
    <row r="8998" spans="1:10" x14ac:dyDescent="0.3">
      <c r="A8998" s="62">
        <v>2012</v>
      </c>
      <c r="B8998" s="62" t="s">
        <v>105</v>
      </c>
      <c r="C8998" s="62" t="str">
        <f>VLOOKUP(B8998,lookup!A:C,3,FALSE)</f>
        <v>Non Metropolitan Fire Authorities</v>
      </c>
      <c r="D8998" s="62" t="str">
        <f>VLOOKUP(B8998,lookup!A:D,4,FALSE)</f>
        <v>E31000032</v>
      </c>
      <c r="E8998" s="62" t="s">
        <v>175</v>
      </c>
      <c r="F8998" s="62" t="s">
        <v>149</v>
      </c>
      <c r="G8998" s="63">
        <v>15</v>
      </c>
      <c r="H8998" s="145"/>
      <c r="I8998" s="144">
        <v>15</v>
      </c>
      <c r="J8998" s="146">
        <f t="shared" si="117"/>
        <v>0</v>
      </c>
    </row>
    <row r="8999" spans="1:10" x14ac:dyDescent="0.3">
      <c r="A8999" s="62">
        <v>2012</v>
      </c>
      <c r="B8999" s="62" t="s">
        <v>105</v>
      </c>
      <c r="C8999" s="62" t="str">
        <f>VLOOKUP(B8999,lookup!A:C,3,FALSE)</f>
        <v>Non Metropolitan Fire Authorities</v>
      </c>
      <c r="D8999" s="62" t="str">
        <f>VLOOKUP(B8999,lookup!A:D,4,FALSE)</f>
        <v>E31000032</v>
      </c>
      <c r="E8999" s="62" t="s">
        <v>177</v>
      </c>
      <c r="F8999" s="62" t="s">
        <v>149</v>
      </c>
      <c r="G8999" s="63">
        <v>0</v>
      </c>
      <c r="H8999" s="145"/>
      <c r="I8999" s="144">
        <v>0</v>
      </c>
      <c r="J8999" s="146">
        <f t="shared" si="117"/>
        <v>0</v>
      </c>
    </row>
    <row r="9000" spans="1:10" x14ac:dyDescent="0.3">
      <c r="A9000" s="62">
        <v>2012</v>
      </c>
      <c r="B9000" s="62" t="s">
        <v>105</v>
      </c>
      <c r="C9000" s="62" t="str">
        <f>VLOOKUP(B9000,lookup!A:C,3,FALSE)</f>
        <v>Non Metropolitan Fire Authorities</v>
      </c>
      <c r="D9000" s="62" t="str">
        <f>VLOOKUP(B9000,lookup!A:D,4,FALSE)</f>
        <v>E31000032</v>
      </c>
      <c r="E9000" s="62" t="s">
        <v>178</v>
      </c>
      <c r="F9000" s="62" t="s">
        <v>149</v>
      </c>
      <c r="G9000" s="63">
        <v>0</v>
      </c>
      <c r="H9000" s="145"/>
      <c r="I9000" s="144">
        <v>0</v>
      </c>
      <c r="J9000" s="146">
        <f t="shared" si="117"/>
        <v>0</v>
      </c>
    </row>
    <row r="9001" spans="1:10" x14ac:dyDescent="0.3">
      <c r="A9001" s="62">
        <v>2012</v>
      </c>
      <c r="B9001" s="62" t="s">
        <v>105</v>
      </c>
      <c r="C9001" s="62" t="str">
        <f>VLOOKUP(B9001,lookup!A:C,3,FALSE)</f>
        <v>Non Metropolitan Fire Authorities</v>
      </c>
      <c r="D9001" s="62" t="str">
        <f>VLOOKUP(B9001,lookup!A:D,4,FALSE)</f>
        <v>E31000032</v>
      </c>
      <c r="E9001" s="62" t="s">
        <v>179</v>
      </c>
      <c r="F9001" s="62" t="s">
        <v>149</v>
      </c>
      <c r="G9001" s="63">
        <v>0</v>
      </c>
      <c r="H9001" s="145"/>
      <c r="I9001" s="144">
        <v>0</v>
      </c>
      <c r="J9001" s="146">
        <f t="shared" si="117"/>
        <v>0</v>
      </c>
    </row>
    <row r="9002" spans="1:10" x14ac:dyDescent="0.3">
      <c r="A9002" s="62">
        <v>2012</v>
      </c>
      <c r="B9002" s="62" t="s">
        <v>105</v>
      </c>
      <c r="C9002" s="62" t="str">
        <f>VLOOKUP(B9002,lookup!A:C,3,FALSE)</f>
        <v>Non Metropolitan Fire Authorities</v>
      </c>
      <c r="D9002" s="62" t="str">
        <f>VLOOKUP(B9002,lookup!A:D,4,FALSE)</f>
        <v>E31000032</v>
      </c>
      <c r="E9002" s="32" t="s">
        <v>1087</v>
      </c>
      <c r="F9002" s="62" t="s">
        <v>149</v>
      </c>
      <c r="G9002" s="63">
        <v>0</v>
      </c>
      <c r="H9002" s="145"/>
      <c r="I9002" s="144">
        <v>0</v>
      </c>
      <c r="J9002" s="146">
        <f t="shared" si="117"/>
        <v>0</v>
      </c>
    </row>
    <row r="9003" spans="1:10" x14ac:dyDescent="0.3">
      <c r="A9003" s="62">
        <v>2012</v>
      </c>
      <c r="B9003" s="62" t="s">
        <v>105</v>
      </c>
      <c r="C9003" s="62" t="str">
        <f>VLOOKUP(B9003,lookup!A:C,3,FALSE)</f>
        <v>Non Metropolitan Fire Authorities</v>
      </c>
      <c r="D9003" s="62" t="str">
        <f>VLOOKUP(B9003,lookup!A:D,4,FALSE)</f>
        <v>E31000032</v>
      </c>
      <c r="E9003" s="62" t="s">
        <v>176</v>
      </c>
      <c r="F9003" s="62" t="s">
        <v>149</v>
      </c>
      <c r="G9003" s="63">
        <v>2</v>
      </c>
      <c r="H9003" s="145"/>
      <c r="I9003" s="144">
        <v>2</v>
      </c>
      <c r="J9003" s="146">
        <f t="shared" si="117"/>
        <v>0</v>
      </c>
    </row>
    <row r="9004" spans="1:10" x14ac:dyDescent="0.3">
      <c r="A9004" s="62">
        <v>2012</v>
      </c>
      <c r="B9004" s="62" t="s">
        <v>105</v>
      </c>
      <c r="C9004" s="62" t="str">
        <f>VLOOKUP(B9004,lookup!A:C,3,FALSE)</f>
        <v>Non Metropolitan Fire Authorities</v>
      </c>
      <c r="D9004" s="62" t="str">
        <f>VLOOKUP(B9004,lookup!A:D,4,FALSE)</f>
        <v>E31000032</v>
      </c>
      <c r="E9004" s="62" t="s">
        <v>175</v>
      </c>
      <c r="F9004" s="62" t="s">
        <v>150</v>
      </c>
      <c r="G9004" s="63">
        <v>57</v>
      </c>
      <c r="H9004" s="145"/>
      <c r="I9004" s="144">
        <v>57</v>
      </c>
      <c r="J9004" s="146">
        <f t="shared" si="117"/>
        <v>0</v>
      </c>
    </row>
    <row r="9005" spans="1:10" x14ac:dyDescent="0.3">
      <c r="A9005" s="62">
        <v>2012</v>
      </c>
      <c r="B9005" s="62" t="s">
        <v>105</v>
      </c>
      <c r="C9005" s="62" t="str">
        <f>VLOOKUP(B9005,lookup!A:C,3,FALSE)</f>
        <v>Non Metropolitan Fire Authorities</v>
      </c>
      <c r="D9005" s="62" t="str">
        <f>VLOOKUP(B9005,lookup!A:D,4,FALSE)</f>
        <v>E31000032</v>
      </c>
      <c r="E9005" s="62" t="s">
        <v>177</v>
      </c>
      <c r="F9005" s="62" t="s">
        <v>150</v>
      </c>
      <c r="G9005" s="63">
        <v>0</v>
      </c>
      <c r="H9005" s="145"/>
      <c r="I9005" s="144">
        <v>0</v>
      </c>
      <c r="J9005" s="146">
        <f t="shared" si="117"/>
        <v>0</v>
      </c>
    </row>
    <row r="9006" spans="1:10" x14ac:dyDescent="0.3">
      <c r="A9006" s="62">
        <v>2012</v>
      </c>
      <c r="B9006" s="62" t="s">
        <v>105</v>
      </c>
      <c r="C9006" s="62" t="str">
        <f>VLOOKUP(B9006,lookup!A:C,3,FALSE)</f>
        <v>Non Metropolitan Fire Authorities</v>
      </c>
      <c r="D9006" s="62" t="str">
        <f>VLOOKUP(B9006,lookup!A:D,4,FALSE)</f>
        <v>E31000032</v>
      </c>
      <c r="E9006" s="62" t="s">
        <v>178</v>
      </c>
      <c r="F9006" s="62" t="s">
        <v>150</v>
      </c>
      <c r="G9006" s="63">
        <v>2</v>
      </c>
      <c r="H9006" s="145"/>
      <c r="I9006" s="144">
        <v>2</v>
      </c>
      <c r="J9006" s="146">
        <f t="shared" si="117"/>
        <v>0</v>
      </c>
    </row>
    <row r="9007" spans="1:10" x14ac:dyDescent="0.3">
      <c r="A9007" s="62">
        <v>2012</v>
      </c>
      <c r="B9007" s="62" t="s">
        <v>105</v>
      </c>
      <c r="C9007" s="62" t="str">
        <f>VLOOKUP(B9007,lookup!A:C,3,FALSE)</f>
        <v>Non Metropolitan Fire Authorities</v>
      </c>
      <c r="D9007" s="62" t="str">
        <f>VLOOKUP(B9007,lookup!A:D,4,FALSE)</f>
        <v>E31000032</v>
      </c>
      <c r="E9007" s="62" t="s">
        <v>179</v>
      </c>
      <c r="F9007" s="62" t="s">
        <v>150</v>
      </c>
      <c r="G9007" s="63">
        <v>0</v>
      </c>
      <c r="H9007" s="145"/>
      <c r="I9007" s="144">
        <v>0</v>
      </c>
      <c r="J9007" s="146">
        <f t="shared" si="117"/>
        <v>0</v>
      </c>
    </row>
    <row r="9008" spans="1:10" x14ac:dyDescent="0.3">
      <c r="A9008" s="62">
        <v>2012</v>
      </c>
      <c r="B9008" s="62" t="s">
        <v>105</v>
      </c>
      <c r="C9008" s="62" t="str">
        <f>VLOOKUP(B9008,lookup!A:C,3,FALSE)</f>
        <v>Non Metropolitan Fire Authorities</v>
      </c>
      <c r="D9008" s="62" t="str">
        <f>VLOOKUP(B9008,lookup!A:D,4,FALSE)</f>
        <v>E31000032</v>
      </c>
      <c r="E9008" s="32" t="s">
        <v>1087</v>
      </c>
      <c r="F9008" s="62" t="s">
        <v>150</v>
      </c>
      <c r="G9008" s="63">
        <v>0</v>
      </c>
      <c r="H9008" s="145"/>
      <c r="I9008" s="144">
        <v>0</v>
      </c>
      <c r="J9008" s="146">
        <f t="shared" si="117"/>
        <v>0</v>
      </c>
    </row>
    <row r="9009" spans="1:10" x14ac:dyDescent="0.3">
      <c r="A9009" s="62">
        <v>2012</v>
      </c>
      <c r="B9009" s="62" t="s">
        <v>105</v>
      </c>
      <c r="C9009" s="62" t="str">
        <f>VLOOKUP(B9009,lookup!A:C,3,FALSE)</f>
        <v>Non Metropolitan Fire Authorities</v>
      </c>
      <c r="D9009" s="62" t="str">
        <f>VLOOKUP(B9009,lookup!A:D,4,FALSE)</f>
        <v>E31000032</v>
      </c>
      <c r="E9009" s="62" t="s">
        <v>176</v>
      </c>
      <c r="F9009" s="62" t="s">
        <v>150</v>
      </c>
      <c r="G9009" s="63">
        <v>17</v>
      </c>
      <c r="H9009" s="145"/>
      <c r="I9009" s="144">
        <v>17</v>
      </c>
      <c r="J9009" s="146">
        <f t="shared" si="117"/>
        <v>0</v>
      </c>
    </row>
    <row r="9010" spans="1:10" x14ac:dyDescent="0.3">
      <c r="A9010" s="62">
        <v>2012</v>
      </c>
      <c r="B9010" s="62" t="s">
        <v>108</v>
      </c>
      <c r="C9010" s="62" t="str">
        <f>VLOOKUP(B9010,lookup!A:C,3,FALSE)</f>
        <v>Metropolitan Fire Authorities</v>
      </c>
      <c r="D9010" s="62" t="str">
        <f>VLOOKUP(B9010,lookup!A:D,4,FALSE)</f>
        <v>E31000042</v>
      </c>
      <c r="E9010" s="62" t="s">
        <v>175</v>
      </c>
      <c r="F9010" s="62" t="s">
        <v>157</v>
      </c>
      <c r="G9010" s="63">
        <v>709</v>
      </c>
      <c r="H9010" s="145"/>
      <c r="I9010" s="144">
        <v>709</v>
      </c>
      <c r="J9010" s="146">
        <f t="shared" si="117"/>
        <v>0</v>
      </c>
    </row>
    <row r="9011" spans="1:10" x14ac:dyDescent="0.3">
      <c r="A9011" s="62">
        <v>2012</v>
      </c>
      <c r="B9011" s="62" t="s">
        <v>108</v>
      </c>
      <c r="C9011" s="62" t="str">
        <f>VLOOKUP(B9011,lookup!A:C,3,FALSE)</f>
        <v>Metropolitan Fire Authorities</v>
      </c>
      <c r="D9011" s="62" t="str">
        <f>VLOOKUP(B9011,lookup!A:D,4,FALSE)</f>
        <v>E31000042</v>
      </c>
      <c r="E9011" s="62" t="s">
        <v>177</v>
      </c>
      <c r="F9011" s="62" t="s">
        <v>157</v>
      </c>
      <c r="G9011" s="63">
        <v>7</v>
      </c>
      <c r="H9011" s="145"/>
      <c r="I9011" s="144">
        <v>7</v>
      </c>
      <c r="J9011" s="146">
        <f t="shared" si="117"/>
        <v>0</v>
      </c>
    </row>
    <row r="9012" spans="1:10" x14ac:dyDescent="0.3">
      <c r="A9012" s="62">
        <v>2012</v>
      </c>
      <c r="B9012" s="62" t="s">
        <v>108</v>
      </c>
      <c r="C9012" s="62" t="str">
        <f>VLOOKUP(B9012,lookup!A:C,3,FALSE)</f>
        <v>Metropolitan Fire Authorities</v>
      </c>
      <c r="D9012" s="62" t="str">
        <f>VLOOKUP(B9012,lookup!A:D,4,FALSE)</f>
        <v>E31000042</v>
      </c>
      <c r="E9012" s="62" t="s">
        <v>178</v>
      </c>
      <c r="F9012" s="62" t="s">
        <v>157</v>
      </c>
      <c r="G9012" s="63">
        <v>2</v>
      </c>
      <c r="H9012" s="145"/>
      <c r="I9012" s="144">
        <v>2</v>
      </c>
      <c r="J9012" s="146">
        <f t="shared" si="117"/>
        <v>0</v>
      </c>
    </row>
    <row r="9013" spans="1:10" x14ac:dyDescent="0.3">
      <c r="A9013" s="62">
        <v>2012</v>
      </c>
      <c r="B9013" s="62" t="s">
        <v>108</v>
      </c>
      <c r="C9013" s="62" t="str">
        <f>VLOOKUP(B9013,lookup!A:C,3,FALSE)</f>
        <v>Metropolitan Fire Authorities</v>
      </c>
      <c r="D9013" s="62" t="str">
        <f>VLOOKUP(B9013,lookup!A:D,4,FALSE)</f>
        <v>E31000042</v>
      </c>
      <c r="E9013" s="62" t="s">
        <v>179</v>
      </c>
      <c r="F9013" s="62" t="s">
        <v>157</v>
      </c>
      <c r="G9013" s="63">
        <v>6</v>
      </c>
      <c r="H9013" s="145"/>
      <c r="I9013" s="144">
        <v>6</v>
      </c>
      <c r="J9013" s="146">
        <f t="shared" si="117"/>
        <v>0</v>
      </c>
    </row>
    <row r="9014" spans="1:10" x14ac:dyDescent="0.3">
      <c r="A9014" s="62">
        <v>2012</v>
      </c>
      <c r="B9014" s="62" t="s">
        <v>108</v>
      </c>
      <c r="C9014" s="62" t="str">
        <f>VLOOKUP(B9014,lookup!A:C,3,FALSE)</f>
        <v>Metropolitan Fire Authorities</v>
      </c>
      <c r="D9014" s="62" t="str">
        <f>VLOOKUP(B9014,lookup!A:D,4,FALSE)</f>
        <v>E31000042</v>
      </c>
      <c r="E9014" s="32" t="s">
        <v>1087</v>
      </c>
      <c r="F9014" s="62" t="s">
        <v>157</v>
      </c>
      <c r="G9014" s="63">
        <v>5</v>
      </c>
      <c r="H9014" s="145"/>
      <c r="I9014" s="144">
        <v>5</v>
      </c>
      <c r="J9014" s="146">
        <f t="shared" si="117"/>
        <v>0</v>
      </c>
    </row>
    <row r="9015" spans="1:10" x14ac:dyDescent="0.3">
      <c r="A9015" s="62">
        <v>2012</v>
      </c>
      <c r="B9015" s="62" t="s">
        <v>108</v>
      </c>
      <c r="C9015" s="62" t="str">
        <f>VLOOKUP(B9015,lookup!A:C,3,FALSE)</f>
        <v>Metropolitan Fire Authorities</v>
      </c>
      <c r="D9015" s="62" t="str">
        <f>VLOOKUP(B9015,lookup!A:D,4,FALSE)</f>
        <v>E31000042</v>
      </c>
      <c r="E9015" s="62" t="s">
        <v>176</v>
      </c>
      <c r="F9015" s="62" t="s">
        <v>157</v>
      </c>
      <c r="G9015" s="63">
        <v>0</v>
      </c>
      <c r="H9015" s="145"/>
      <c r="I9015" s="144">
        <v>0</v>
      </c>
      <c r="J9015" s="146">
        <f t="shared" si="117"/>
        <v>0</v>
      </c>
    </row>
    <row r="9016" spans="1:10" x14ac:dyDescent="0.3">
      <c r="A9016" s="62">
        <v>2012</v>
      </c>
      <c r="B9016" s="62" t="s">
        <v>108</v>
      </c>
      <c r="C9016" s="62" t="str">
        <f>VLOOKUP(B9016,lookup!A:C,3,FALSE)</f>
        <v>Metropolitan Fire Authorities</v>
      </c>
      <c r="D9016" s="62" t="str">
        <f>VLOOKUP(B9016,lookup!A:D,4,FALSE)</f>
        <v>E31000042</v>
      </c>
      <c r="E9016" s="62" t="s">
        <v>175</v>
      </c>
      <c r="F9016" s="62" t="s">
        <v>158</v>
      </c>
      <c r="G9016" s="63">
        <v>94</v>
      </c>
      <c r="H9016" s="145"/>
      <c r="I9016" s="144">
        <v>94</v>
      </c>
      <c r="J9016" s="146">
        <f t="shared" si="117"/>
        <v>0</v>
      </c>
    </row>
    <row r="9017" spans="1:10" x14ac:dyDescent="0.3">
      <c r="A9017" s="62">
        <v>2012</v>
      </c>
      <c r="B9017" s="62" t="s">
        <v>108</v>
      </c>
      <c r="C9017" s="62" t="str">
        <f>VLOOKUP(B9017,lookup!A:C,3,FALSE)</f>
        <v>Metropolitan Fire Authorities</v>
      </c>
      <c r="D9017" s="62" t="str">
        <f>VLOOKUP(B9017,lookup!A:D,4,FALSE)</f>
        <v>E31000042</v>
      </c>
      <c r="E9017" s="62" t="s">
        <v>177</v>
      </c>
      <c r="F9017" s="62" t="s">
        <v>158</v>
      </c>
      <c r="G9017" s="63">
        <v>0</v>
      </c>
      <c r="H9017" s="145"/>
      <c r="I9017" s="144">
        <v>0</v>
      </c>
      <c r="J9017" s="146">
        <f t="shared" si="117"/>
        <v>0</v>
      </c>
    </row>
    <row r="9018" spans="1:10" x14ac:dyDescent="0.3">
      <c r="A9018" s="62">
        <v>2012</v>
      </c>
      <c r="B9018" s="62" t="s">
        <v>108</v>
      </c>
      <c r="C9018" s="62" t="str">
        <f>VLOOKUP(B9018,lookup!A:C,3,FALSE)</f>
        <v>Metropolitan Fire Authorities</v>
      </c>
      <c r="D9018" s="62" t="str">
        <f>VLOOKUP(B9018,lookup!A:D,4,FALSE)</f>
        <v>E31000042</v>
      </c>
      <c r="E9018" s="62" t="s">
        <v>178</v>
      </c>
      <c r="F9018" s="62" t="s">
        <v>158</v>
      </c>
      <c r="G9018" s="63">
        <v>0</v>
      </c>
      <c r="H9018" s="145"/>
      <c r="I9018" s="144">
        <v>0</v>
      </c>
      <c r="J9018" s="146">
        <f t="shared" si="117"/>
        <v>0</v>
      </c>
    </row>
    <row r="9019" spans="1:10" x14ac:dyDescent="0.3">
      <c r="A9019" s="62">
        <v>2012</v>
      </c>
      <c r="B9019" s="62" t="s">
        <v>108</v>
      </c>
      <c r="C9019" s="62" t="str">
        <f>VLOOKUP(B9019,lookup!A:C,3,FALSE)</f>
        <v>Metropolitan Fire Authorities</v>
      </c>
      <c r="D9019" s="62" t="str">
        <f>VLOOKUP(B9019,lookup!A:D,4,FALSE)</f>
        <v>E31000042</v>
      </c>
      <c r="E9019" s="62" t="s">
        <v>179</v>
      </c>
      <c r="F9019" s="62" t="s">
        <v>158</v>
      </c>
      <c r="G9019" s="63">
        <v>0</v>
      </c>
      <c r="H9019" s="145"/>
      <c r="I9019" s="144">
        <v>0</v>
      </c>
      <c r="J9019" s="146">
        <f t="shared" si="117"/>
        <v>0</v>
      </c>
    </row>
    <row r="9020" spans="1:10" x14ac:dyDescent="0.3">
      <c r="A9020" s="62">
        <v>2012</v>
      </c>
      <c r="B9020" s="62" t="s">
        <v>108</v>
      </c>
      <c r="C9020" s="62" t="str">
        <f>VLOOKUP(B9020,lookup!A:C,3,FALSE)</f>
        <v>Metropolitan Fire Authorities</v>
      </c>
      <c r="D9020" s="62" t="str">
        <f>VLOOKUP(B9020,lookup!A:D,4,FALSE)</f>
        <v>E31000042</v>
      </c>
      <c r="E9020" s="32" t="s">
        <v>1087</v>
      </c>
      <c r="F9020" s="62" t="s">
        <v>158</v>
      </c>
      <c r="G9020" s="63">
        <v>0</v>
      </c>
      <c r="H9020" s="145"/>
      <c r="I9020" s="144">
        <v>0</v>
      </c>
      <c r="J9020" s="146">
        <f t="shared" si="117"/>
        <v>0</v>
      </c>
    </row>
    <row r="9021" spans="1:10" x14ac:dyDescent="0.3">
      <c r="A9021" s="62">
        <v>2012</v>
      </c>
      <c r="B9021" s="62" t="s">
        <v>108</v>
      </c>
      <c r="C9021" s="62" t="str">
        <f>VLOOKUP(B9021,lookup!A:C,3,FALSE)</f>
        <v>Metropolitan Fire Authorities</v>
      </c>
      <c r="D9021" s="62" t="str">
        <f>VLOOKUP(B9021,lookup!A:D,4,FALSE)</f>
        <v>E31000042</v>
      </c>
      <c r="E9021" s="62" t="s">
        <v>176</v>
      </c>
      <c r="F9021" s="62" t="s">
        <v>158</v>
      </c>
      <c r="G9021" s="63">
        <v>1</v>
      </c>
      <c r="H9021" s="145"/>
      <c r="I9021" s="144">
        <v>1</v>
      </c>
      <c r="J9021" s="146">
        <f t="shared" si="117"/>
        <v>0</v>
      </c>
    </row>
    <row r="9022" spans="1:10" x14ac:dyDescent="0.3">
      <c r="A9022" s="62">
        <v>2012</v>
      </c>
      <c r="B9022" s="62" t="s">
        <v>108</v>
      </c>
      <c r="C9022" s="62" t="str">
        <f>VLOOKUP(B9022,lookup!A:C,3,FALSE)</f>
        <v>Metropolitan Fire Authorities</v>
      </c>
      <c r="D9022" s="62" t="str">
        <f>VLOOKUP(B9022,lookup!A:D,4,FALSE)</f>
        <v>E31000042</v>
      </c>
      <c r="E9022" s="62" t="s">
        <v>175</v>
      </c>
      <c r="F9022" s="62" t="s">
        <v>149</v>
      </c>
      <c r="G9022" s="63">
        <v>38</v>
      </c>
      <c r="H9022" s="145"/>
      <c r="I9022" s="144">
        <v>38</v>
      </c>
      <c r="J9022" s="146">
        <f t="shared" si="117"/>
        <v>0</v>
      </c>
    </row>
    <row r="9023" spans="1:10" x14ac:dyDescent="0.3">
      <c r="A9023" s="62">
        <v>2012</v>
      </c>
      <c r="B9023" s="62" t="s">
        <v>108</v>
      </c>
      <c r="C9023" s="62" t="str">
        <f>VLOOKUP(B9023,lookup!A:C,3,FALSE)</f>
        <v>Metropolitan Fire Authorities</v>
      </c>
      <c r="D9023" s="62" t="str">
        <f>VLOOKUP(B9023,lookup!A:D,4,FALSE)</f>
        <v>E31000042</v>
      </c>
      <c r="E9023" s="62" t="s">
        <v>177</v>
      </c>
      <c r="F9023" s="62" t="s">
        <v>149</v>
      </c>
      <c r="G9023" s="63">
        <v>0</v>
      </c>
      <c r="H9023" s="145"/>
      <c r="I9023" s="144">
        <v>0</v>
      </c>
      <c r="J9023" s="146">
        <f t="shared" si="117"/>
        <v>0</v>
      </c>
    </row>
    <row r="9024" spans="1:10" x14ac:dyDescent="0.3">
      <c r="A9024" s="62">
        <v>2012</v>
      </c>
      <c r="B9024" s="62" t="s">
        <v>108</v>
      </c>
      <c r="C9024" s="62" t="str">
        <f>VLOOKUP(B9024,lookup!A:C,3,FALSE)</f>
        <v>Metropolitan Fire Authorities</v>
      </c>
      <c r="D9024" s="62" t="str">
        <f>VLOOKUP(B9024,lookup!A:D,4,FALSE)</f>
        <v>E31000042</v>
      </c>
      <c r="E9024" s="62" t="s">
        <v>178</v>
      </c>
      <c r="F9024" s="62" t="s">
        <v>149</v>
      </c>
      <c r="G9024" s="63">
        <v>0</v>
      </c>
      <c r="H9024" s="145"/>
      <c r="I9024" s="144">
        <v>0</v>
      </c>
      <c r="J9024" s="146">
        <f t="shared" si="117"/>
        <v>0</v>
      </c>
    </row>
    <row r="9025" spans="1:10" x14ac:dyDescent="0.3">
      <c r="A9025" s="62">
        <v>2012</v>
      </c>
      <c r="B9025" s="62" t="s">
        <v>108</v>
      </c>
      <c r="C9025" s="62" t="str">
        <f>VLOOKUP(B9025,lookup!A:C,3,FALSE)</f>
        <v>Metropolitan Fire Authorities</v>
      </c>
      <c r="D9025" s="62" t="str">
        <f>VLOOKUP(B9025,lookup!A:D,4,FALSE)</f>
        <v>E31000042</v>
      </c>
      <c r="E9025" s="62" t="s">
        <v>179</v>
      </c>
      <c r="F9025" s="62" t="s">
        <v>149</v>
      </c>
      <c r="G9025" s="63">
        <v>0</v>
      </c>
      <c r="H9025" s="145"/>
      <c r="I9025" s="144">
        <v>0</v>
      </c>
      <c r="J9025" s="146">
        <f t="shared" si="117"/>
        <v>0</v>
      </c>
    </row>
    <row r="9026" spans="1:10" x14ac:dyDescent="0.3">
      <c r="A9026" s="62">
        <v>2012</v>
      </c>
      <c r="B9026" s="62" t="s">
        <v>108</v>
      </c>
      <c r="C9026" s="62" t="str">
        <f>VLOOKUP(B9026,lookup!A:C,3,FALSE)</f>
        <v>Metropolitan Fire Authorities</v>
      </c>
      <c r="D9026" s="62" t="str">
        <f>VLOOKUP(B9026,lookup!A:D,4,FALSE)</f>
        <v>E31000042</v>
      </c>
      <c r="E9026" s="32" t="s">
        <v>1087</v>
      </c>
      <c r="F9026" s="62" t="s">
        <v>149</v>
      </c>
      <c r="G9026" s="63">
        <v>0</v>
      </c>
      <c r="H9026" s="145"/>
      <c r="I9026" s="144">
        <v>0</v>
      </c>
      <c r="J9026" s="146">
        <f t="shared" si="117"/>
        <v>0</v>
      </c>
    </row>
    <row r="9027" spans="1:10" x14ac:dyDescent="0.3">
      <c r="A9027" s="62">
        <v>2012</v>
      </c>
      <c r="B9027" s="62" t="s">
        <v>108</v>
      </c>
      <c r="C9027" s="62" t="str">
        <f>VLOOKUP(B9027,lookup!A:C,3,FALSE)</f>
        <v>Metropolitan Fire Authorities</v>
      </c>
      <c r="D9027" s="62" t="str">
        <f>VLOOKUP(B9027,lookup!A:D,4,FALSE)</f>
        <v>E31000042</v>
      </c>
      <c r="E9027" s="62" t="s">
        <v>176</v>
      </c>
      <c r="F9027" s="62" t="s">
        <v>149</v>
      </c>
      <c r="G9027" s="63">
        <v>0</v>
      </c>
      <c r="H9027" s="145"/>
      <c r="I9027" s="144">
        <v>0</v>
      </c>
      <c r="J9027" s="146">
        <f t="shared" ref="J9027:J9090" si="118">G9027-I9027</f>
        <v>0</v>
      </c>
    </row>
    <row r="9028" spans="1:10" x14ac:dyDescent="0.3">
      <c r="A9028" s="62">
        <v>2012</v>
      </c>
      <c r="B9028" s="62" t="s">
        <v>108</v>
      </c>
      <c r="C9028" s="62" t="str">
        <f>VLOOKUP(B9028,lookup!A:C,3,FALSE)</f>
        <v>Metropolitan Fire Authorities</v>
      </c>
      <c r="D9028" s="62" t="str">
        <f>VLOOKUP(B9028,lookup!A:D,4,FALSE)</f>
        <v>E31000042</v>
      </c>
      <c r="E9028" s="62" t="s">
        <v>175</v>
      </c>
      <c r="F9028" s="62" t="s">
        <v>150</v>
      </c>
      <c r="G9028" s="63">
        <v>212</v>
      </c>
      <c r="H9028" s="145"/>
      <c r="I9028" s="144">
        <v>212</v>
      </c>
      <c r="J9028" s="146">
        <f t="shared" si="118"/>
        <v>0</v>
      </c>
    </row>
    <row r="9029" spans="1:10" x14ac:dyDescent="0.3">
      <c r="A9029" s="62">
        <v>2012</v>
      </c>
      <c r="B9029" s="62" t="s">
        <v>108</v>
      </c>
      <c r="C9029" s="62" t="str">
        <f>VLOOKUP(B9029,lookup!A:C,3,FALSE)</f>
        <v>Metropolitan Fire Authorities</v>
      </c>
      <c r="D9029" s="62" t="str">
        <f>VLOOKUP(B9029,lookup!A:D,4,FALSE)</f>
        <v>E31000042</v>
      </c>
      <c r="E9029" s="62" t="s">
        <v>177</v>
      </c>
      <c r="F9029" s="62" t="s">
        <v>150</v>
      </c>
      <c r="G9029" s="63">
        <v>2</v>
      </c>
      <c r="H9029" s="145"/>
      <c r="I9029" s="144">
        <v>2</v>
      </c>
      <c r="J9029" s="146">
        <f t="shared" si="118"/>
        <v>0</v>
      </c>
    </row>
    <row r="9030" spans="1:10" x14ac:dyDescent="0.3">
      <c r="A9030" s="62">
        <v>2012</v>
      </c>
      <c r="B9030" s="62" t="s">
        <v>108</v>
      </c>
      <c r="C9030" s="62" t="str">
        <f>VLOOKUP(B9030,lookup!A:C,3,FALSE)</f>
        <v>Metropolitan Fire Authorities</v>
      </c>
      <c r="D9030" s="62" t="str">
        <f>VLOOKUP(B9030,lookup!A:D,4,FALSE)</f>
        <v>E31000042</v>
      </c>
      <c r="E9030" s="62" t="s">
        <v>178</v>
      </c>
      <c r="F9030" s="62" t="s">
        <v>150</v>
      </c>
      <c r="G9030" s="63">
        <v>5</v>
      </c>
      <c r="H9030" s="145"/>
      <c r="I9030" s="144">
        <v>5</v>
      </c>
      <c r="J9030" s="146">
        <f t="shared" si="118"/>
        <v>0</v>
      </c>
    </row>
    <row r="9031" spans="1:10" x14ac:dyDescent="0.3">
      <c r="A9031" s="62">
        <v>2012</v>
      </c>
      <c r="B9031" s="62" t="s">
        <v>108</v>
      </c>
      <c r="C9031" s="62" t="str">
        <f>VLOOKUP(B9031,lookup!A:C,3,FALSE)</f>
        <v>Metropolitan Fire Authorities</v>
      </c>
      <c r="D9031" s="62" t="str">
        <f>VLOOKUP(B9031,lookup!A:D,4,FALSE)</f>
        <v>E31000042</v>
      </c>
      <c r="E9031" s="62" t="s">
        <v>179</v>
      </c>
      <c r="F9031" s="62" t="s">
        <v>150</v>
      </c>
      <c r="G9031" s="63">
        <v>3</v>
      </c>
      <c r="H9031" s="145"/>
      <c r="I9031" s="144">
        <v>3</v>
      </c>
      <c r="J9031" s="146">
        <f t="shared" si="118"/>
        <v>0</v>
      </c>
    </row>
    <row r="9032" spans="1:10" x14ac:dyDescent="0.3">
      <c r="A9032" s="62">
        <v>2012</v>
      </c>
      <c r="B9032" s="62" t="s">
        <v>108</v>
      </c>
      <c r="C9032" s="62" t="str">
        <f>VLOOKUP(B9032,lookup!A:C,3,FALSE)</f>
        <v>Metropolitan Fire Authorities</v>
      </c>
      <c r="D9032" s="62" t="str">
        <f>VLOOKUP(B9032,lookup!A:D,4,FALSE)</f>
        <v>E31000042</v>
      </c>
      <c r="E9032" s="32" t="s">
        <v>1087</v>
      </c>
      <c r="F9032" s="62" t="s">
        <v>150</v>
      </c>
      <c r="G9032" s="63">
        <v>3</v>
      </c>
      <c r="H9032" s="145"/>
      <c r="I9032" s="144">
        <v>3</v>
      </c>
      <c r="J9032" s="146">
        <f t="shared" si="118"/>
        <v>0</v>
      </c>
    </row>
    <row r="9033" spans="1:10" x14ac:dyDescent="0.3">
      <c r="A9033" s="62">
        <v>2012</v>
      </c>
      <c r="B9033" s="62" t="s">
        <v>108</v>
      </c>
      <c r="C9033" s="62" t="str">
        <f>VLOOKUP(B9033,lookup!A:C,3,FALSE)</f>
        <v>Metropolitan Fire Authorities</v>
      </c>
      <c r="D9033" s="62" t="str">
        <f>VLOOKUP(B9033,lookup!A:D,4,FALSE)</f>
        <v>E31000042</v>
      </c>
      <c r="E9033" s="62" t="s">
        <v>176</v>
      </c>
      <c r="F9033" s="62" t="s">
        <v>150</v>
      </c>
      <c r="G9033" s="63">
        <v>2</v>
      </c>
      <c r="H9033" s="145"/>
      <c r="I9033" s="144">
        <v>2</v>
      </c>
      <c r="J9033" s="146">
        <f t="shared" si="118"/>
        <v>0</v>
      </c>
    </row>
    <row r="9034" spans="1:10" x14ac:dyDescent="0.3">
      <c r="A9034" s="62">
        <v>2012</v>
      </c>
      <c r="B9034" s="62" t="s">
        <v>111</v>
      </c>
      <c r="C9034" s="62" t="str">
        <f>VLOOKUP(B9034,lookup!A:C,3,FALSE)</f>
        <v>Non Metropolitan Fire Authorities</v>
      </c>
      <c r="D9034" s="62" t="str">
        <f>VLOOKUP(B9034,lookup!A:D,4,FALSE)</f>
        <v>E31000033</v>
      </c>
      <c r="E9034" s="62" t="s">
        <v>175</v>
      </c>
      <c r="F9034" s="62" t="s">
        <v>157</v>
      </c>
      <c r="G9034" s="63">
        <v>386</v>
      </c>
      <c r="H9034" s="145"/>
      <c r="I9034" s="144">
        <v>386</v>
      </c>
      <c r="J9034" s="146">
        <f t="shared" si="118"/>
        <v>0</v>
      </c>
    </row>
    <row r="9035" spans="1:10" x14ac:dyDescent="0.3">
      <c r="A9035" s="62">
        <v>2012</v>
      </c>
      <c r="B9035" s="62" t="s">
        <v>111</v>
      </c>
      <c r="C9035" s="62" t="str">
        <f>VLOOKUP(B9035,lookup!A:C,3,FALSE)</f>
        <v>Non Metropolitan Fire Authorities</v>
      </c>
      <c r="D9035" s="62" t="str">
        <f>VLOOKUP(B9035,lookup!A:D,4,FALSE)</f>
        <v>E31000033</v>
      </c>
      <c r="E9035" s="62" t="s">
        <v>177</v>
      </c>
      <c r="F9035" s="62" t="s">
        <v>157</v>
      </c>
      <c r="G9035" s="63">
        <v>3</v>
      </c>
      <c r="H9035" s="145"/>
      <c r="I9035" s="144">
        <v>3</v>
      </c>
      <c r="J9035" s="146">
        <f t="shared" si="118"/>
        <v>0</v>
      </c>
    </row>
    <row r="9036" spans="1:10" x14ac:dyDescent="0.3">
      <c r="A9036" s="62">
        <v>2012</v>
      </c>
      <c r="B9036" s="62" t="s">
        <v>111</v>
      </c>
      <c r="C9036" s="62" t="str">
        <f>VLOOKUP(B9036,lookup!A:C,3,FALSE)</f>
        <v>Non Metropolitan Fire Authorities</v>
      </c>
      <c r="D9036" s="62" t="str">
        <f>VLOOKUP(B9036,lookup!A:D,4,FALSE)</f>
        <v>E31000033</v>
      </c>
      <c r="E9036" s="62" t="s">
        <v>178</v>
      </c>
      <c r="F9036" s="62" t="s">
        <v>157</v>
      </c>
      <c r="G9036" s="63">
        <v>1</v>
      </c>
      <c r="H9036" s="145"/>
      <c r="I9036" s="144">
        <v>1</v>
      </c>
      <c r="J9036" s="146">
        <f t="shared" si="118"/>
        <v>0</v>
      </c>
    </row>
    <row r="9037" spans="1:10" x14ac:dyDescent="0.3">
      <c r="A9037" s="62">
        <v>2012</v>
      </c>
      <c r="B9037" s="62" t="s">
        <v>111</v>
      </c>
      <c r="C9037" s="62" t="str">
        <f>VLOOKUP(B9037,lookup!A:C,3,FALSE)</f>
        <v>Non Metropolitan Fire Authorities</v>
      </c>
      <c r="D9037" s="62" t="str">
        <f>VLOOKUP(B9037,lookup!A:D,4,FALSE)</f>
        <v>E31000033</v>
      </c>
      <c r="E9037" s="62" t="s">
        <v>179</v>
      </c>
      <c r="F9037" s="62" t="s">
        <v>157</v>
      </c>
      <c r="G9037" s="63">
        <v>2</v>
      </c>
      <c r="H9037" s="145"/>
      <c r="I9037" s="144">
        <v>2</v>
      </c>
      <c r="J9037" s="146">
        <f t="shared" si="118"/>
        <v>0</v>
      </c>
    </row>
    <row r="9038" spans="1:10" x14ac:dyDescent="0.3">
      <c r="A9038" s="62">
        <v>2012</v>
      </c>
      <c r="B9038" s="62" t="s">
        <v>111</v>
      </c>
      <c r="C9038" s="62" t="str">
        <f>VLOOKUP(B9038,lookup!A:C,3,FALSE)</f>
        <v>Non Metropolitan Fire Authorities</v>
      </c>
      <c r="D9038" s="62" t="str">
        <f>VLOOKUP(B9038,lookup!A:D,4,FALSE)</f>
        <v>E31000033</v>
      </c>
      <c r="E9038" s="32" t="s">
        <v>1087</v>
      </c>
      <c r="F9038" s="62" t="s">
        <v>157</v>
      </c>
      <c r="G9038" s="63">
        <v>0</v>
      </c>
      <c r="H9038" s="145"/>
      <c r="I9038" s="144">
        <v>0</v>
      </c>
      <c r="J9038" s="146">
        <f t="shared" si="118"/>
        <v>0</v>
      </c>
    </row>
    <row r="9039" spans="1:10" x14ac:dyDescent="0.3">
      <c r="A9039" s="62">
        <v>2012</v>
      </c>
      <c r="B9039" s="62" t="s">
        <v>111</v>
      </c>
      <c r="C9039" s="62" t="str">
        <f>VLOOKUP(B9039,lookup!A:C,3,FALSE)</f>
        <v>Non Metropolitan Fire Authorities</v>
      </c>
      <c r="D9039" s="62" t="str">
        <f>VLOOKUP(B9039,lookup!A:D,4,FALSE)</f>
        <v>E31000033</v>
      </c>
      <c r="E9039" s="62" t="s">
        <v>176</v>
      </c>
      <c r="F9039" s="62" t="s">
        <v>157</v>
      </c>
      <c r="G9039" s="63">
        <v>13</v>
      </c>
      <c r="H9039" s="145"/>
      <c r="I9039" s="144">
        <v>13</v>
      </c>
      <c r="J9039" s="146">
        <f t="shared" si="118"/>
        <v>0</v>
      </c>
    </row>
    <row r="9040" spans="1:10" x14ac:dyDescent="0.3">
      <c r="A9040" s="62">
        <v>2012</v>
      </c>
      <c r="B9040" s="62" t="s">
        <v>111</v>
      </c>
      <c r="C9040" s="62" t="str">
        <f>VLOOKUP(B9040,lookup!A:C,3,FALSE)</f>
        <v>Non Metropolitan Fire Authorities</v>
      </c>
      <c r="D9040" s="62" t="str">
        <f>VLOOKUP(B9040,lookup!A:D,4,FALSE)</f>
        <v>E31000033</v>
      </c>
      <c r="E9040" s="62" t="s">
        <v>175</v>
      </c>
      <c r="F9040" s="62" t="s">
        <v>158</v>
      </c>
      <c r="G9040" s="63">
        <v>462</v>
      </c>
      <c r="H9040" s="145"/>
      <c r="I9040" s="144">
        <v>462</v>
      </c>
      <c r="J9040" s="146">
        <f t="shared" si="118"/>
        <v>0</v>
      </c>
    </row>
    <row r="9041" spans="1:10" x14ac:dyDescent="0.3">
      <c r="A9041" s="62">
        <v>2012</v>
      </c>
      <c r="B9041" s="62" t="s">
        <v>111</v>
      </c>
      <c r="C9041" s="62" t="str">
        <f>VLOOKUP(B9041,lookup!A:C,3,FALSE)</f>
        <v>Non Metropolitan Fire Authorities</v>
      </c>
      <c r="D9041" s="62" t="str">
        <f>VLOOKUP(B9041,lookup!A:D,4,FALSE)</f>
        <v>E31000033</v>
      </c>
      <c r="E9041" s="62" t="s">
        <v>177</v>
      </c>
      <c r="F9041" s="62" t="s">
        <v>158</v>
      </c>
      <c r="G9041" s="63">
        <v>1</v>
      </c>
      <c r="H9041" s="145"/>
      <c r="I9041" s="144">
        <v>1</v>
      </c>
      <c r="J9041" s="146">
        <f t="shared" si="118"/>
        <v>0</v>
      </c>
    </row>
    <row r="9042" spans="1:10" x14ac:dyDescent="0.3">
      <c r="A9042" s="62">
        <v>2012</v>
      </c>
      <c r="B9042" s="62" t="s">
        <v>111</v>
      </c>
      <c r="C9042" s="62" t="str">
        <f>VLOOKUP(B9042,lookup!A:C,3,FALSE)</f>
        <v>Non Metropolitan Fire Authorities</v>
      </c>
      <c r="D9042" s="62" t="str">
        <f>VLOOKUP(B9042,lookup!A:D,4,FALSE)</f>
        <v>E31000033</v>
      </c>
      <c r="E9042" s="62" t="s">
        <v>178</v>
      </c>
      <c r="F9042" s="62" t="s">
        <v>158</v>
      </c>
      <c r="G9042" s="63">
        <v>1</v>
      </c>
      <c r="H9042" s="145"/>
      <c r="I9042" s="144">
        <v>1</v>
      </c>
      <c r="J9042" s="146">
        <f t="shared" si="118"/>
        <v>0</v>
      </c>
    </row>
    <row r="9043" spans="1:10" x14ac:dyDescent="0.3">
      <c r="A9043" s="62">
        <v>2012</v>
      </c>
      <c r="B9043" s="62" t="s">
        <v>111</v>
      </c>
      <c r="C9043" s="62" t="str">
        <f>VLOOKUP(B9043,lookup!A:C,3,FALSE)</f>
        <v>Non Metropolitan Fire Authorities</v>
      </c>
      <c r="D9043" s="62" t="str">
        <f>VLOOKUP(B9043,lookup!A:D,4,FALSE)</f>
        <v>E31000033</v>
      </c>
      <c r="E9043" s="62" t="s">
        <v>179</v>
      </c>
      <c r="F9043" s="62" t="s">
        <v>158</v>
      </c>
      <c r="G9043" s="63">
        <v>5</v>
      </c>
      <c r="H9043" s="145"/>
      <c r="I9043" s="144">
        <v>5</v>
      </c>
      <c r="J9043" s="146">
        <f t="shared" si="118"/>
        <v>0</v>
      </c>
    </row>
    <row r="9044" spans="1:10" x14ac:dyDescent="0.3">
      <c r="A9044" s="62">
        <v>2012</v>
      </c>
      <c r="B9044" s="62" t="s">
        <v>111</v>
      </c>
      <c r="C9044" s="62" t="str">
        <f>VLOOKUP(B9044,lookup!A:C,3,FALSE)</f>
        <v>Non Metropolitan Fire Authorities</v>
      </c>
      <c r="D9044" s="62" t="str">
        <f>VLOOKUP(B9044,lookup!A:D,4,FALSE)</f>
        <v>E31000033</v>
      </c>
      <c r="E9044" s="32" t="s">
        <v>1087</v>
      </c>
      <c r="F9044" s="62" t="s">
        <v>158</v>
      </c>
      <c r="G9044" s="63">
        <v>0</v>
      </c>
      <c r="H9044" s="145"/>
      <c r="I9044" s="144">
        <v>0</v>
      </c>
      <c r="J9044" s="146">
        <f t="shared" si="118"/>
        <v>0</v>
      </c>
    </row>
    <row r="9045" spans="1:10" x14ac:dyDescent="0.3">
      <c r="A9045" s="62">
        <v>2012</v>
      </c>
      <c r="B9045" s="62" t="s">
        <v>111</v>
      </c>
      <c r="C9045" s="62" t="str">
        <f>VLOOKUP(B9045,lookup!A:C,3,FALSE)</f>
        <v>Non Metropolitan Fire Authorities</v>
      </c>
      <c r="D9045" s="62" t="str">
        <f>VLOOKUP(B9045,lookup!A:D,4,FALSE)</f>
        <v>E31000033</v>
      </c>
      <c r="E9045" s="62" t="s">
        <v>176</v>
      </c>
      <c r="F9045" s="62" t="s">
        <v>158</v>
      </c>
      <c r="G9045" s="63">
        <v>18</v>
      </c>
      <c r="H9045" s="145"/>
      <c r="I9045" s="144">
        <v>18</v>
      </c>
      <c r="J9045" s="146">
        <f t="shared" si="118"/>
        <v>0</v>
      </c>
    </row>
    <row r="9046" spans="1:10" x14ac:dyDescent="0.3">
      <c r="A9046" s="62">
        <v>2012</v>
      </c>
      <c r="B9046" s="62" t="s">
        <v>111</v>
      </c>
      <c r="C9046" s="62" t="str">
        <f>VLOOKUP(B9046,lookup!A:C,3,FALSE)</f>
        <v>Non Metropolitan Fire Authorities</v>
      </c>
      <c r="D9046" s="62" t="str">
        <f>VLOOKUP(B9046,lookup!A:D,4,FALSE)</f>
        <v>E31000033</v>
      </c>
      <c r="E9046" s="62" t="s">
        <v>175</v>
      </c>
      <c r="F9046" s="62" t="s">
        <v>149</v>
      </c>
      <c r="G9046" s="63">
        <v>25</v>
      </c>
      <c r="H9046" s="145"/>
      <c r="I9046" s="144">
        <v>25</v>
      </c>
      <c r="J9046" s="146">
        <f t="shared" si="118"/>
        <v>0</v>
      </c>
    </row>
    <row r="9047" spans="1:10" x14ac:dyDescent="0.3">
      <c r="A9047" s="62">
        <v>2012</v>
      </c>
      <c r="B9047" s="62" t="s">
        <v>111</v>
      </c>
      <c r="C9047" s="62" t="str">
        <f>VLOOKUP(B9047,lookup!A:C,3,FALSE)</f>
        <v>Non Metropolitan Fire Authorities</v>
      </c>
      <c r="D9047" s="62" t="str">
        <f>VLOOKUP(B9047,lookup!A:D,4,FALSE)</f>
        <v>E31000033</v>
      </c>
      <c r="E9047" s="62" t="s">
        <v>177</v>
      </c>
      <c r="F9047" s="62" t="s">
        <v>149</v>
      </c>
      <c r="G9047" s="63">
        <v>0</v>
      </c>
      <c r="H9047" s="145"/>
      <c r="I9047" s="144">
        <v>0</v>
      </c>
      <c r="J9047" s="146">
        <f t="shared" si="118"/>
        <v>0</v>
      </c>
    </row>
    <row r="9048" spans="1:10" x14ac:dyDescent="0.3">
      <c r="A9048" s="62">
        <v>2012</v>
      </c>
      <c r="B9048" s="62" t="s">
        <v>111</v>
      </c>
      <c r="C9048" s="62" t="str">
        <f>VLOOKUP(B9048,lookup!A:C,3,FALSE)</f>
        <v>Non Metropolitan Fire Authorities</v>
      </c>
      <c r="D9048" s="62" t="str">
        <f>VLOOKUP(B9048,lookup!A:D,4,FALSE)</f>
        <v>E31000033</v>
      </c>
      <c r="E9048" s="62" t="s">
        <v>178</v>
      </c>
      <c r="F9048" s="62" t="s">
        <v>149</v>
      </c>
      <c r="G9048" s="63">
        <v>0</v>
      </c>
      <c r="H9048" s="145"/>
      <c r="I9048" s="144">
        <v>0</v>
      </c>
      <c r="J9048" s="146">
        <f t="shared" si="118"/>
        <v>0</v>
      </c>
    </row>
    <row r="9049" spans="1:10" x14ac:dyDescent="0.3">
      <c r="A9049" s="62">
        <v>2012</v>
      </c>
      <c r="B9049" s="62" t="s">
        <v>111</v>
      </c>
      <c r="C9049" s="62" t="str">
        <f>VLOOKUP(B9049,lookup!A:C,3,FALSE)</f>
        <v>Non Metropolitan Fire Authorities</v>
      </c>
      <c r="D9049" s="62" t="str">
        <f>VLOOKUP(B9049,lookup!A:D,4,FALSE)</f>
        <v>E31000033</v>
      </c>
      <c r="E9049" s="62" t="s">
        <v>179</v>
      </c>
      <c r="F9049" s="62" t="s">
        <v>149</v>
      </c>
      <c r="G9049" s="63">
        <v>0</v>
      </c>
      <c r="H9049" s="145"/>
      <c r="I9049" s="144">
        <v>0</v>
      </c>
      <c r="J9049" s="146">
        <f t="shared" si="118"/>
        <v>0</v>
      </c>
    </row>
    <row r="9050" spans="1:10" x14ac:dyDescent="0.3">
      <c r="A9050" s="62">
        <v>2012</v>
      </c>
      <c r="B9050" s="62" t="s">
        <v>111</v>
      </c>
      <c r="C9050" s="62" t="str">
        <f>VLOOKUP(B9050,lookup!A:C,3,FALSE)</f>
        <v>Non Metropolitan Fire Authorities</v>
      </c>
      <c r="D9050" s="62" t="str">
        <f>VLOOKUP(B9050,lookup!A:D,4,FALSE)</f>
        <v>E31000033</v>
      </c>
      <c r="E9050" s="32" t="s">
        <v>1087</v>
      </c>
      <c r="F9050" s="62" t="s">
        <v>149</v>
      </c>
      <c r="G9050" s="63">
        <v>0</v>
      </c>
      <c r="H9050" s="145"/>
      <c r="I9050" s="144">
        <v>0</v>
      </c>
      <c r="J9050" s="146">
        <f t="shared" si="118"/>
        <v>0</v>
      </c>
    </row>
    <row r="9051" spans="1:10" x14ac:dyDescent="0.3">
      <c r="A9051" s="62">
        <v>2012</v>
      </c>
      <c r="B9051" s="62" t="s">
        <v>111</v>
      </c>
      <c r="C9051" s="62" t="str">
        <f>VLOOKUP(B9051,lookup!A:C,3,FALSE)</f>
        <v>Non Metropolitan Fire Authorities</v>
      </c>
      <c r="D9051" s="62" t="str">
        <f>VLOOKUP(B9051,lookup!A:D,4,FALSE)</f>
        <v>E31000033</v>
      </c>
      <c r="E9051" s="62" t="s">
        <v>176</v>
      </c>
      <c r="F9051" s="62" t="s">
        <v>149</v>
      </c>
      <c r="G9051" s="63">
        <v>0</v>
      </c>
      <c r="H9051" s="145"/>
      <c r="I9051" s="144">
        <v>0</v>
      </c>
      <c r="J9051" s="146">
        <f t="shared" si="118"/>
        <v>0</v>
      </c>
    </row>
    <row r="9052" spans="1:10" x14ac:dyDescent="0.3">
      <c r="A9052" s="62">
        <v>2012</v>
      </c>
      <c r="B9052" s="62" t="s">
        <v>111</v>
      </c>
      <c r="C9052" s="62" t="str">
        <f>VLOOKUP(B9052,lookup!A:C,3,FALSE)</f>
        <v>Non Metropolitan Fire Authorities</v>
      </c>
      <c r="D9052" s="62" t="str">
        <f>VLOOKUP(B9052,lookup!A:D,4,FALSE)</f>
        <v>E31000033</v>
      </c>
      <c r="E9052" s="62" t="s">
        <v>175</v>
      </c>
      <c r="F9052" s="62" t="s">
        <v>150</v>
      </c>
      <c r="G9052" s="63">
        <v>196</v>
      </c>
      <c r="H9052" s="145"/>
      <c r="I9052" s="144">
        <v>196</v>
      </c>
      <c r="J9052" s="146">
        <f t="shared" si="118"/>
        <v>0</v>
      </c>
    </row>
    <row r="9053" spans="1:10" x14ac:dyDescent="0.3">
      <c r="A9053" s="62">
        <v>2012</v>
      </c>
      <c r="B9053" s="62" t="s">
        <v>111</v>
      </c>
      <c r="C9053" s="62" t="str">
        <f>VLOOKUP(B9053,lookup!A:C,3,FALSE)</f>
        <v>Non Metropolitan Fire Authorities</v>
      </c>
      <c r="D9053" s="62" t="str">
        <f>VLOOKUP(B9053,lookup!A:D,4,FALSE)</f>
        <v>E31000033</v>
      </c>
      <c r="E9053" s="62" t="s">
        <v>177</v>
      </c>
      <c r="F9053" s="62" t="s">
        <v>150</v>
      </c>
      <c r="G9053" s="63">
        <v>0</v>
      </c>
      <c r="H9053" s="145"/>
      <c r="I9053" s="144">
        <v>0</v>
      </c>
      <c r="J9053" s="146">
        <f t="shared" si="118"/>
        <v>0</v>
      </c>
    </row>
    <row r="9054" spans="1:10" x14ac:dyDescent="0.3">
      <c r="A9054" s="62">
        <v>2012</v>
      </c>
      <c r="B9054" s="62" t="s">
        <v>111</v>
      </c>
      <c r="C9054" s="62" t="str">
        <f>VLOOKUP(B9054,lookup!A:C,3,FALSE)</f>
        <v>Non Metropolitan Fire Authorities</v>
      </c>
      <c r="D9054" s="62" t="str">
        <f>VLOOKUP(B9054,lookup!A:D,4,FALSE)</f>
        <v>E31000033</v>
      </c>
      <c r="E9054" s="62" t="s">
        <v>178</v>
      </c>
      <c r="F9054" s="62" t="s">
        <v>150</v>
      </c>
      <c r="G9054" s="63">
        <v>1</v>
      </c>
      <c r="H9054" s="145"/>
      <c r="I9054" s="144">
        <v>1</v>
      </c>
      <c r="J9054" s="146">
        <f t="shared" si="118"/>
        <v>0</v>
      </c>
    </row>
    <row r="9055" spans="1:10" x14ac:dyDescent="0.3">
      <c r="A9055" s="62">
        <v>2012</v>
      </c>
      <c r="B9055" s="62" t="s">
        <v>111</v>
      </c>
      <c r="C9055" s="62" t="str">
        <f>VLOOKUP(B9055,lookup!A:C,3,FALSE)</f>
        <v>Non Metropolitan Fire Authorities</v>
      </c>
      <c r="D9055" s="62" t="str">
        <f>VLOOKUP(B9055,lookup!A:D,4,FALSE)</f>
        <v>E31000033</v>
      </c>
      <c r="E9055" s="62" t="s">
        <v>179</v>
      </c>
      <c r="F9055" s="62" t="s">
        <v>150</v>
      </c>
      <c r="G9055" s="63">
        <v>1</v>
      </c>
      <c r="H9055" s="145"/>
      <c r="I9055" s="144">
        <v>1</v>
      </c>
      <c r="J9055" s="146">
        <f t="shared" si="118"/>
        <v>0</v>
      </c>
    </row>
    <row r="9056" spans="1:10" x14ac:dyDescent="0.3">
      <c r="A9056" s="62">
        <v>2012</v>
      </c>
      <c r="B9056" s="62" t="s">
        <v>111</v>
      </c>
      <c r="C9056" s="62" t="str">
        <f>VLOOKUP(B9056,lookup!A:C,3,FALSE)</f>
        <v>Non Metropolitan Fire Authorities</v>
      </c>
      <c r="D9056" s="62" t="str">
        <f>VLOOKUP(B9056,lookup!A:D,4,FALSE)</f>
        <v>E31000033</v>
      </c>
      <c r="E9056" s="32" t="s">
        <v>1087</v>
      </c>
      <c r="F9056" s="62" t="s">
        <v>150</v>
      </c>
      <c r="G9056" s="63">
        <v>1</v>
      </c>
      <c r="H9056" s="145"/>
      <c r="I9056" s="144">
        <v>1</v>
      </c>
      <c r="J9056" s="146">
        <f t="shared" si="118"/>
        <v>0</v>
      </c>
    </row>
    <row r="9057" spans="1:10" x14ac:dyDescent="0.3">
      <c r="A9057" s="62">
        <v>2012</v>
      </c>
      <c r="B9057" s="62" t="s">
        <v>111</v>
      </c>
      <c r="C9057" s="62" t="str">
        <f>VLOOKUP(B9057,lookup!A:C,3,FALSE)</f>
        <v>Non Metropolitan Fire Authorities</v>
      </c>
      <c r="D9057" s="62" t="str">
        <f>VLOOKUP(B9057,lookup!A:D,4,FALSE)</f>
        <v>E31000033</v>
      </c>
      <c r="E9057" s="62" t="s">
        <v>176</v>
      </c>
      <c r="F9057" s="62" t="s">
        <v>150</v>
      </c>
      <c r="G9057" s="63">
        <v>9</v>
      </c>
      <c r="H9057" s="145"/>
      <c r="I9057" s="144">
        <v>9</v>
      </c>
      <c r="J9057" s="146">
        <f t="shared" si="118"/>
        <v>0</v>
      </c>
    </row>
    <row r="9058" spans="1:10" x14ac:dyDescent="0.3">
      <c r="A9058" s="62">
        <v>2012</v>
      </c>
      <c r="B9058" s="62" t="s">
        <v>114</v>
      </c>
      <c r="C9058" s="62" t="str">
        <f>VLOOKUP(B9058,lookup!A:C,3,FALSE)</f>
        <v>Non Metropolitan Fire Authorities</v>
      </c>
      <c r="D9058" s="62" t="str">
        <f>VLOOKUP(B9058,lookup!A:D,4,FALSE)</f>
        <v>E31000034</v>
      </c>
      <c r="E9058" s="62" t="s">
        <v>175</v>
      </c>
      <c r="F9058" s="62" t="s">
        <v>157</v>
      </c>
      <c r="G9058" s="63">
        <v>200</v>
      </c>
      <c r="H9058" s="145"/>
      <c r="I9058" s="144">
        <v>200</v>
      </c>
      <c r="J9058" s="146">
        <f t="shared" si="118"/>
        <v>0</v>
      </c>
    </row>
    <row r="9059" spans="1:10" x14ac:dyDescent="0.3">
      <c r="A9059" s="62">
        <v>2012</v>
      </c>
      <c r="B9059" s="62" t="s">
        <v>114</v>
      </c>
      <c r="C9059" s="62" t="str">
        <f>VLOOKUP(B9059,lookup!A:C,3,FALSE)</f>
        <v>Non Metropolitan Fire Authorities</v>
      </c>
      <c r="D9059" s="62" t="str">
        <f>VLOOKUP(B9059,lookup!A:D,4,FALSE)</f>
        <v>E31000034</v>
      </c>
      <c r="E9059" s="62" t="s">
        <v>177</v>
      </c>
      <c r="F9059" s="62" t="s">
        <v>157</v>
      </c>
      <c r="G9059" s="63">
        <v>2</v>
      </c>
      <c r="H9059" s="145"/>
      <c r="I9059" s="144">
        <v>2</v>
      </c>
      <c r="J9059" s="146">
        <f t="shared" si="118"/>
        <v>0</v>
      </c>
    </row>
    <row r="9060" spans="1:10" x14ac:dyDescent="0.3">
      <c r="A9060" s="62">
        <v>2012</v>
      </c>
      <c r="B9060" s="62" t="s">
        <v>114</v>
      </c>
      <c r="C9060" s="62" t="str">
        <f>VLOOKUP(B9060,lookup!A:C,3,FALSE)</f>
        <v>Non Metropolitan Fire Authorities</v>
      </c>
      <c r="D9060" s="62" t="str">
        <f>VLOOKUP(B9060,lookup!A:D,4,FALSE)</f>
        <v>E31000034</v>
      </c>
      <c r="E9060" s="62" t="s">
        <v>178</v>
      </c>
      <c r="F9060" s="62" t="s">
        <v>157</v>
      </c>
      <c r="G9060" s="63">
        <v>1</v>
      </c>
      <c r="H9060" s="145"/>
      <c r="I9060" s="144">
        <v>1</v>
      </c>
      <c r="J9060" s="146">
        <f t="shared" si="118"/>
        <v>0</v>
      </c>
    </row>
    <row r="9061" spans="1:10" x14ac:dyDescent="0.3">
      <c r="A9061" s="62">
        <v>2012</v>
      </c>
      <c r="B9061" s="62" t="s">
        <v>114</v>
      </c>
      <c r="C9061" s="62" t="str">
        <f>VLOOKUP(B9061,lookup!A:C,3,FALSE)</f>
        <v>Non Metropolitan Fire Authorities</v>
      </c>
      <c r="D9061" s="62" t="str">
        <f>VLOOKUP(B9061,lookup!A:D,4,FALSE)</f>
        <v>E31000034</v>
      </c>
      <c r="E9061" s="62" t="s">
        <v>179</v>
      </c>
      <c r="F9061" s="62" t="s">
        <v>157</v>
      </c>
      <c r="G9061" s="63">
        <v>2</v>
      </c>
      <c r="H9061" s="145"/>
      <c r="I9061" s="144">
        <v>2</v>
      </c>
      <c r="J9061" s="146">
        <f t="shared" si="118"/>
        <v>0</v>
      </c>
    </row>
    <row r="9062" spans="1:10" x14ac:dyDescent="0.3">
      <c r="A9062" s="62">
        <v>2012</v>
      </c>
      <c r="B9062" s="62" t="s">
        <v>114</v>
      </c>
      <c r="C9062" s="62" t="str">
        <f>VLOOKUP(B9062,lookup!A:C,3,FALSE)</f>
        <v>Non Metropolitan Fire Authorities</v>
      </c>
      <c r="D9062" s="62" t="str">
        <f>VLOOKUP(B9062,lookup!A:D,4,FALSE)</f>
        <v>E31000034</v>
      </c>
      <c r="E9062" s="32" t="s">
        <v>1087</v>
      </c>
      <c r="F9062" s="62" t="s">
        <v>157</v>
      </c>
      <c r="G9062" s="63">
        <v>1</v>
      </c>
      <c r="H9062" s="145"/>
      <c r="I9062" s="144">
        <v>1</v>
      </c>
      <c r="J9062" s="146">
        <f t="shared" si="118"/>
        <v>0</v>
      </c>
    </row>
    <row r="9063" spans="1:10" x14ac:dyDescent="0.3">
      <c r="A9063" s="62">
        <v>2012</v>
      </c>
      <c r="B9063" s="62" t="s">
        <v>114</v>
      </c>
      <c r="C9063" s="62" t="str">
        <f>VLOOKUP(B9063,lookup!A:C,3,FALSE)</f>
        <v>Non Metropolitan Fire Authorities</v>
      </c>
      <c r="D9063" s="62" t="str">
        <f>VLOOKUP(B9063,lookup!A:D,4,FALSE)</f>
        <v>E31000034</v>
      </c>
      <c r="E9063" s="62" t="s">
        <v>176</v>
      </c>
      <c r="F9063" s="62" t="s">
        <v>157</v>
      </c>
      <c r="G9063" s="63">
        <v>31</v>
      </c>
      <c r="H9063" s="145"/>
      <c r="I9063" s="144">
        <v>31</v>
      </c>
      <c r="J9063" s="146">
        <f t="shared" si="118"/>
        <v>0</v>
      </c>
    </row>
    <row r="9064" spans="1:10" x14ac:dyDescent="0.3">
      <c r="A9064" s="62">
        <v>2012</v>
      </c>
      <c r="B9064" s="62" t="s">
        <v>114</v>
      </c>
      <c r="C9064" s="62" t="str">
        <f>VLOOKUP(B9064,lookup!A:C,3,FALSE)</f>
        <v>Non Metropolitan Fire Authorities</v>
      </c>
      <c r="D9064" s="62" t="str">
        <f>VLOOKUP(B9064,lookup!A:D,4,FALSE)</f>
        <v>E31000034</v>
      </c>
      <c r="E9064" s="62" t="s">
        <v>175</v>
      </c>
      <c r="F9064" s="62" t="s">
        <v>158</v>
      </c>
      <c r="G9064" s="63">
        <v>330</v>
      </c>
      <c r="H9064" s="145"/>
      <c r="I9064" s="144">
        <v>330</v>
      </c>
      <c r="J9064" s="146">
        <f t="shared" si="118"/>
        <v>0</v>
      </c>
    </row>
    <row r="9065" spans="1:10" x14ac:dyDescent="0.3">
      <c r="A9065" s="62">
        <v>2012</v>
      </c>
      <c r="B9065" s="62" t="s">
        <v>114</v>
      </c>
      <c r="C9065" s="62" t="str">
        <f>VLOOKUP(B9065,lookup!A:C,3,FALSE)</f>
        <v>Non Metropolitan Fire Authorities</v>
      </c>
      <c r="D9065" s="62" t="str">
        <f>VLOOKUP(B9065,lookup!A:D,4,FALSE)</f>
        <v>E31000034</v>
      </c>
      <c r="E9065" s="62" t="s">
        <v>177</v>
      </c>
      <c r="F9065" s="62" t="s">
        <v>158</v>
      </c>
      <c r="G9065" s="63">
        <v>4</v>
      </c>
      <c r="H9065" s="145"/>
      <c r="I9065" s="144">
        <v>4</v>
      </c>
      <c r="J9065" s="146">
        <f t="shared" si="118"/>
        <v>0</v>
      </c>
    </row>
    <row r="9066" spans="1:10" x14ac:dyDescent="0.3">
      <c r="A9066" s="62">
        <v>2012</v>
      </c>
      <c r="B9066" s="62" t="s">
        <v>114</v>
      </c>
      <c r="C9066" s="62" t="str">
        <f>VLOOKUP(B9066,lookup!A:C,3,FALSE)</f>
        <v>Non Metropolitan Fire Authorities</v>
      </c>
      <c r="D9066" s="62" t="str">
        <f>VLOOKUP(B9066,lookup!A:D,4,FALSE)</f>
        <v>E31000034</v>
      </c>
      <c r="E9066" s="62" t="s">
        <v>178</v>
      </c>
      <c r="F9066" s="62" t="s">
        <v>158</v>
      </c>
      <c r="G9066" s="63">
        <v>0</v>
      </c>
      <c r="H9066" s="145"/>
      <c r="I9066" s="144">
        <v>0</v>
      </c>
      <c r="J9066" s="146">
        <f t="shared" si="118"/>
        <v>0</v>
      </c>
    </row>
    <row r="9067" spans="1:10" x14ac:dyDescent="0.3">
      <c r="A9067" s="62">
        <v>2012</v>
      </c>
      <c r="B9067" s="62" t="s">
        <v>114</v>
      </c>
      <c r="C9067" s="62" t="str">
        <f>VLOOKUP(B9067,lookup!A:C,3,FALSE)</f>
        <v>Non Metropolitan Fire Authorities</v>
      </c>
      <c r="D9067" s="62" t="str">
        <f>VLOOKUP(B9067,lookup!A:D,4,FALSE)</f>
        <v>E31000034</v>
      </c>
      <c r="E9067" s="62" t="s">
        <v>179</v>
      </c>
      <c r="F9067" s="62" t="s">
        <v>158</v>
      </c>
      <c r="G9067" s="63">
        <v>0</v>
      </c>
      <c r="H9067" s="145"/>
      <c r="I9067" s="144">
        <v>0</v>
      </c>
      <c r="J9067" s="146">
        <f t="shared" si="118"/>
        <v>0</v>
      </c>
    </row>
    <row r="9068" spans="1:10" x14ac:dyDescent="0.3">
      <c r="A9068" s="62">
        <v>2012</v>
      </c>
      <c r="B9068" s="62" t="s">
        <v>114</v>
      </c>
      <c r="C9068" s="62" t="str">
        <f>VLOOKUP(B9068,lookup!A:C,3,FALSE)</f>
        <v>Non Metropolitan Fire Authorities</v>
      </c>
      <c r="D9068" s="62" t="str">
        <f>VLOOKUP(B9068,lookup!A:D,4,FALSE)</f>
        <v>E31000034</v>
      </c>
      <c r="E9068" s="32" t="s">
        <v>1087</v>
      </c>
      <c r="F9068" s="62" t="s">
        <v>158</v>
      </c>
      <c r="G9068" s="63">
        <v>2</v>
      </c>
      <c r="H9068" s="145"/>
      <c r="I9068" s="144">
        <v>2</v>
      </c>
      <c r="J9068" s="146">
        <f t="shared" si="118"/>
        <v>0</v>
      </c>
    </row>
    <row r="9069" spans="1:10" x14ac:dyDescent="0.3">
      <c r="A9069" s="62">
        <v>2012</v>
      </c>
      <c r="B9069" s="62" t="s">
        <v>114</v>
      </c>
      <c r="C9069" s="62" t="str">
        <f>VLOOKUP(B9069,lookup!A:C,3,FALSE)</f>
        <v>Non Metropolitan Fire Authorities</v>
      </c>
      <c r="D9069" s="62" t="str">
        <f>VLOOKUP(B9069,lookup!A:D,4,FALSE)</f>
        <v>E31000034</v>
      </c>
      <c r="E9069" s="62" t="s">
        <v>176</v>
      </c>
      <c r="F9069" s="62" t="s">
        <v>158</v>
      </c>
      <c r="G9069" s="63">
        <v>104</v>
      </c>
      <c r="H9069" s="145"/>
      <c r="I9069" s="144">
        <v>104</v>
      </c>
      <c r="J9069" s="146">
        <f t="shared" si="118"/>
        <v>0</v>
      </c>
    </row>
    <row r="9070" spans="1:10" x14ac:dyDescent="0.3">
      <c r="A9070" s="62">
        <v>2012</v>
      </c>
      <c r="B9070" s="62" t="s">
        <v>114</v>
      </c>
      <c r="C9070" s="62" t="str">
        <f>VLOOKUP(B9070,lookup!A:C,3,FALSE)</f>
        <v>Non Metropolitan Fire Authorities</v>
      </c>
      <c r="D9070" s="62" t="str">
        <f>VLOOKUP(B9070,lookup!A:D,4,FALSE)</f>
        <v>E31000034</v>
      </c>
      <c r="E9070" s="62" t="s">
        <v>175</v>
      </c>
      <c r="F9070" s="62" t="s">
        <v>149</v>
      </c>
      <c r="G9070" s="63">
        <v>0</v>
      </c>
      <c r="H9070" s="145"/>
      <c r="I9070" s="144">
        <v>0</v>
      </c>
      <c r="J9070" s="146">
        <f t="shared" si="118"/>
        <v>0</v>
      </c>
    </row>
    <row r="9071" spans="1:10" x14ac:dyDescent="0.3">
      <c r="A9071" s="62">
        <v>2012</v>
      </c>
      <c r="B9071" s="62" t="s">
        <v>114</v>
      </c>
      <c r="C9071" s="62" t="str">
        <f>VLOOKUP(B9071,lookup!A:C,3,FALSE)</f>
        <v>Non Metropolitan Fire Authorities</v>
      </c>
      <c r="D9071" s="62" t="str">
        <f>VLOOKUP(B9071,lookup!A:D,4,FALSE)</f>
        <v>E31000034</v>
      </c>
      <c r="E9071" s="62" t="s">
        <v>177</v>
      </c>
      <c r="F9071" s="62" t="s">
        <v>149</v>
      </c>
      <c r="G9071" s="63">
        <v>0</v>
      </c>
      <c r="H9071" s="145"/>
      <c r="I9071" s="144">
        <v>0</v>
      </c>
      <c r="J9071" s="146">
        <f t="shared" si="118"/>
        <v>0</v>
      </c>
    </row>
    <row r="9072" spans="1:10" x14ac:dyDescent="0.3">
      <c r="A9072" s="62">
        <v>2012</v>
      </c>
      <c r="B9072" s="62" t="s">
        <v>114</v>
      </c>
      <c r="C9072" s="62" t="str">
        <f>VLOOKUP(B9072,lookup!A:C,3,FALSE)</f>
        <v>Non Metropolitan Fire Authorities</v>
      </c>
      <c r="D9072" s="62" t="str">
        <f>VLOOKUP(B9072,lookup!A:D,4,FALSE)</f>
        <v>E31000034</v>
      </c>
      <c r="E9072" s="62" t="s">
        <v>178</v>
      </c>
      <c r="F9072" s="62" t="s">
        <v>149</v>
      </c>
      <c r="G9072" s="63">
        <v>0</v>
      </c>
      <c r="H9072" s="145"/>
      <c r="I9072" s="144">
        <v>0</v>
      </c>
      <c r="J9072" s="146">
        <f t="shared" si="118"/>
        <v>0</v>
      </c>
    </row>
    <row r="9073" spans="1:10" x14ac:dyDescent="0.3">
      <c r="A9073" s="62">
        <v>2012</v>
      </c>
      <c r="B9073" s="62" t="s">
        <v>114</v>
      </c>
      <c r="C9073" s="62" t="str">
        <f>VLOOKUP(B9073,lookup!A:C,3,FALSE)</f>
        <v>Non Metropolitan Fire Authorities</v>
      </c>
      <c r="D9073" s="62" t="str">
        <f>VLOOKUP(B9073,lookup!A:D,4,FALSE)</f>
        <v>E31000034</v>
      </c>
      <c r="E9073" s="62" t="s">
        <v>179</v>
      </c>
      <c r="F9073" s="62" t="s">
        <v>149</v>
      </c>
      <c r="G9073" s="63">
        <v>0</v>
      </c>
      <c r="H9073" s="145"/>
      <c r="I9073" s="144">
        <v>0</v>
      </c>
      <c r="J9073" s="146">
        <f t="shared" si="118"/>
        <v>0</v>
      </c>
    </row>
    <row r="9074" spans="1:10" x14ac:dyDescent="0.3">
      <c r="A9074" s="62">
        <v>2012</v>
      </c>
      <c r="B9074" s="62" t="s">
        <v>114</v>
      </c>
      <c r="C9074" s="62" t="str">
        <f>VLOOKUP(B9074,lookup!A:C,3,FALSE)</f>
        <v>Non Metropolitan Fire Authorities</v>
      </c>
      <c r="D9074" s="62" t="str">
        <f>VLOOKUP(B9074,lookup!A:D,4,FALSE)</f>
        <v>E31000034</v>
      </c>
      <c r="E9074" s="32" t="s">
        <v>1087</v>
      </c>
      <c r="F9074" s="62" t="s">
        <v>149</v>
      </c>
      <c r="G9074" s="63">
        <v>0</v>
      </c>
      <c r="H9074" s="145"/>
      <c r="I9074" s="144">
        <v>0</v>
      </c>
      <c r="J9074" s="146">
        <f t="shared" si="118"/>
        <v>0</v>
      </c>
    </row>
    <row r="9075" spans="1:10" x14ac:dyDescent="0.3">
      <c r="A9075" s="62">
        <v>2012</v>
      </c>
      <c r="B9075" s="62" t="s">
        <v>114</v>
      </c>
      <c r="C9075" s="62" t="str">
        <f>VLOOKUP(B9075,lookup!A:C,3,FALSE)</f>
        <v>Non Metropolitan Fire Authorities</v>
      </c>
      <c r="D9075" s="62" t="str">
        <f>VLOOKUP(B9075,lookup!A:D,4,FALSE)</f>
        <v>E31000034</v>
      </c>
      <c r="E9075" s="62" t="s">
        <v>176</v>
      </c>
      <c r="F9075" s="62" t="s">
        <v>149</v>
      </c>
      <c r="G9075" s="63">
        <v>0</v>
      </c>
      <c r="H9075" s="145"/>
      <c r="I9075" s="144">
        <v>0</v>
      </c>
      <c r="J9075" s="146">
        <f t="shared" si="118"/>
        <v>0</v>
      </c>
    </row>
    <row r="9076" spans="1:10" x14ac:dyDescent="0.3">
      <c r="A9076" s="62">
        <v>2012</v>
      </c>
      <c r="B9076" s="62" t="s">
        <v>114</v>
      </c>
      <c r="C9076" s="62" t="str">
        <f>VLOOKUP(B9076,lookup!A:C,3,FALSE)</f>
        <v>Non Metropolitan Fire Authorities</v>
      </c>
      <c r="D9076" s="62" t="str">
        <f>VLOOKUP(B9076,lookup!A:D,4,FALSE)</f>
        <v>E31000034</v>
      </c>
      <c r="E9076" s="62" t="s">
        <v>175</v>
      </c>
      <c r="F9076" s="62" t="s">
        <v>150</v>
      </c>
      <c r="G9076" s="63">
        <v>75</v>
      </c>
      <c r="H9076" s="145"/>
      <c r="I9076" s="144">
        <v>75</v>
      </c>
      <c r="J9076" s="146">
        <f t="shared" si="118"/>
        <v>0</v>
      </c>
    </row>
    <row r="9077" spans="1:10" x14ac:dyDescent="0.3">
      <c r="A9077" s="62">
        <v>2012</v>
      </c>
      <c r="B9077" s="62" t="s">
        <v>114</v>
      </c>
      <c r="C9077" s="62" t="str">
        <f>VLOOKUP(B9077,lookup!A:C,3,FALSE)</f>
        <v>Non Metropolitan Fire Authorities</v>
      </c>
      <c r="D9077" s="62" t="str">
        <f>VLOOKUP(B9077,lookup!A:D,4,FALSE)</f>
        <v>E31000034</v>
      </c>
      <c r="E9077" s="62" t="s">
        <v>177</v>
      </c>
      <c r="F9077" s="62" t="s">
        <v>150</v>
      </c>
      <c r="G9077" s="63">
        <v>0</v>
      </c>
      <c r="H9077" s="145"/>
      <c r="I9077" s="144">
        <v>0</v>
      </c>
      <c r="J9077" s="146">
        <f t="shared" si="118"/>
        <v>0</v>
      </c>
    </row>
    <row r="9078" spans="1:10" x14ac:dyDescent="0.3">
      <c r="A9078" s="62">
        <v>2012</v>
      </c>
      <c r="B9078" s="62" t="s">
        <v>114</v>
      </c>
      <c r="C9078" s="62" t="str">
        <f>VLOOKUP(B9078,lookup!A:C,3,FALSE)</f>
        <v>Non Metropolitan Fire Authorities</v>
      </c>
      <c r="D9078" s="62" t="str">
        <f>VLOOKUP(B9078,lookup!A:D,4,FALSE)</f>
        <v>E31000034</v>
      </c>
      <c r="E9078" s="62" t="s">
        <v>178</v>
      </c>
      <c r="F9078" s="62" t="s">
        <v>150</v>
      </c>
      <c r="G9078" s="63">
        <v>2</v>
      </c>
      <c r="H9078" s="145"/>
      <c r="I9078" s="144">
        <v>2</v>
      </c>
      <c r="J9078" s="146">
        <f t="shared" si="118"/>
        <v>0</v>
      </c>
    </row>
    <row r="9079" spans="1:10" x14ac:dyDescent="0.3">
      <c r="A9079" s="62">
        <v>2012</v>
      </c>
      <c r="B9079" s="62" t="s">
        <v>114</v>
      </c>
      <c r="C9079" s="62" t="str">
        <f>VLOOKUP(B9079,lookup!A:C,3,FALSE)</f>
        <v>Non Metropolitan Fire Authorities</v>
      </c>
      <c r="D9079" s="62" t="str">
        <f>VLOOKUP(B9079,lookup!A:D,4,FALSE)</f>
        <v>E31000034</v>
      </c>
      <c r="E9079" s="62" t="s">
        <v>179</v>
      </c>
      <c r="F9079" s="62" t="s">
        <v>150</v>
      </c>
      <c r="G9079" s="63">
        <v>0</v>
      </c>
      <c r="H9079" s="145"/>
      <c r="I9079" s="144">
        <v>0</v>
      </c>
      <c r="J9079" s="146">
        <f t="shared" si="118"/>
        <v>0</v>
      </c>
    </row>
    <row r="9080" spans="1:10" x14ac:dyDescent="0.3">
      <c r="A9080" s="62">
        <v>2012</v>
      </c>
      <c r="B9080" s="62" t="s">
        <v>114</v>
      </c>
      <c r="C9080" s="62" t="str">
        <f>VLOOKUP(B9080,lookup!A:C,3,FALSE)</f>
        <v>Non Metropolitan Fire Authorities</v>
      </c>
      <c r="D9080" s="62" t="str">
        <f>VLOOKUP(B9080,lookup!A:D,4,FALSE)</f>
        <v>E31000034</v>
      </c>
      <c r="E9080" s="32" t="s">
        <v>1087</v>
      </c>
      <c r="F9080" s="62" t="s">
        <v>150</v>
      </c>
      <c r="G9080" s="63">
        <v>1</v>
      </c>
      <c r="H9080" s="145"/>
      <c r="I9080" s="144">
        <v>1</v>
      </c>
      <c r="J9080" s="146">
        <f t="shared" si="118"/>
        <v>0</v>
      </c>
    </row>
    <row r="9081" spans="1:10" x14ac:dyDescent="0.3">
      <c r="A9081" s="62">
        <v>2012</v>
      </c>
      <c r="B9081" s="62" t="s">
        <v>114</v>
      </c>
      <c r="C9081" s="62" t="str">
        <f>VLOOKUP(B9081,lookup!A:C,3,FALSE)</f>
        <v>Non Metropolitan Fire Authorities</v>
      </c>
      <c r="D9081" s="62" t="str">
        <f>VLOOKUP(B9081,lookup!A:D,4,FALSE)</f>
        <v>E31000034</v>
      </c>
      <c r="E9081" s="62" t="s">
        <v>176</v>
      </c>
      <c r="F9081" s="62" t="s">
        <v>150</v>
      </c>
      <c r="G9081" s="63">
        <v>23</v>
      </c>
      <c r="H9081" s="145"/>
      <c r="I9081" s="144">
        <v>23</v>
      </c>
      <c r="J9081" s="146">
        <f t="shared" si="118"/>
        <v>0</v>
      </c>
    </row>
    <row r="9082" spans="1:10" x14ac:dyDescent="0.3">
      <c r="A9082" s="62">
        <v>2012</v>
      </c>
      <c r="B9082" s="62" t="s">
        <v>117</v>
      </c>
      <c r="C9082" s="62" t="str">
        <f>VLOOKUP(B9082,lookup!A:C,3,FALSE)</f>
        <v>Non Metropolitan Fire Authorities</v>
      </c>
      <c r="D9082" s="62" t="str">
        <f>VLOOKUP(B9082,lookup!A:D,4,FALSE)</f>
        <v>E31000035</v>
      </c>
      <c r="E9082" s="62" t="s">
        <v>175</v>
      </c>
      <c r="F9082" s="62" t="s">
        <v>157</v>
      </c>
      <c r="G9082" s="63">
        <v>536</v>
      </c>
      <c r="H9082" s="145"/>
      <c r="I9082" s="144">
        <v>536</v>
      </c>
      <c r="J9082" s="146">
        <f t="shared" si="118"/>
        <v>0</v>
      </c>
    </row>
    <row r="9083" spans="1:10" x14ac:dyDescent="0.3">
      <c r="A9083" s="62">
        <v>2012</v>
      </c>
      <c r="B9083" s="62" t="s">
        <v>117</v>
      </c>
      <c r="C9083" s="62" t="str">
        <f>VLOOKUP(B9083,lookup!A:C,3,FALSE)</f>
        <v>Non Metropolitan Fire Authorities</v>
      </c>
      <c r="D9083" s="62" t="str">
        <f>VLOOKUP(B9083,lookup!A:D,4,FALSE)</f>
        <v>E31000035</v>
      </c>
      <c r="E9083" s="62" t="s">
        <v>177</v>
      </c>
      <c r="F9083" s="62" t="s">
        <v>157</v>
      </c>
      <c r="G9083" s="63">
        <v>9</v>
      </c>
      <c r="H9083" s="145"/>
      <c r="I9083" s="144">
        <v>9</v>
      </c>
      <c r="J9083" s="146">
        <f t="shared" si="118"/>
        <v>0</v>
      </c>
    </row>
    <row r="9084" spans="1:10" x14ac:dyDescent="0.3">
      <c r="A9084" s="62">
        <v>2012</v>
      </c>
      <c r="B9084" s="62" t="s">
        <v>117</v>
      </c>
      <c r="C9084" s="62" t="str">
        <f>VLOOKUP(B9084,lookup!A:C,3,FALSE)</f>
        <v>Non Metropolitan Fire Authorities</v>
      </c>
      <c r="D9084" s="62" t="str">
        <f>VLOOKUP(B9084,lookup!A:D,4,FALSE)</f>
        <v>E31000035</v>
      </c>
      <c r="E9084" s="62" t="s">
        <v>178</v>
      </c>
      <c r="F9084" s="62" t="s">
        <v>157</v>
      </c>
      <c r="G9084" s="63">
        <v>6</v>
      </c>
      <c r="H9084" s="145"/>
      <c r="I9084" s="144">
        <v>6</v>
      </c>
      <c r="J9084" s="146">
        <f t="shared" si="118"/>
        <v>0</v>
      </c>
    </row>
    <row r="9085" spans="1:10" x14ac:dyDescent="0.3">
      <c r="A9085" s="62">
        <v>2012</v>
      </c>
      <c r="B9085" s="62" t="s">
        <v>117</v>
      </c>
      <c r="C9085" s="62" t="str">
        <f>VLOOKUP(B9085,lookup!A:C,3,FALSE)</f>
        <v>Non Metropolitan Fire Authorities</v>
      </c>
      <c r="D9085" s="62" t="str">
        <f>VLOOKUP(B9085,lookup!A:D,4,FALSE)</f>
        <v>E31000035</v>
      </c>
      <c r="E9085" s="62" t="s">
        <v>179</v>
      </c>
      <c r="F9085" s="62" t="s">
        <v>157</v>
      </c>
      <c r="G9085" s="63">
        <v>1</v>
      </c>
      <c r="H9085" s="145"/>
      <c r="I9085" s="144">
        <v>1</v>
      </c>
      <c r="J9085" s="146">
        <f t="shared" si="118"/>
        <v>0</v>
      </c>
    </row>
    <row r="9086" spans="1:10" x14ac:dyDescent="0.3">
      <c r="A9086" s="62">
        <v>2012</v>
      </c>
      <c r="B9086" s="62" t="s">
        <v>117</v>
      </c>
      <c r="C9086" s="62" t="str">
        <f>VLOOKUP(B9086,lookup!A:C,3,FALSE)</f>
        <v>Non Metropolitan Fire Authorities</v>
      </c>
      <c r="D9086" s="62" t="str">
        <f>VLOOKUP(B9086,lookup!A:D,4,FALSE)</f>
        <v>E31000035</v>
      </c>
      <c r="E9086" s="32" t="s">
        <v>1087</v>
      </c>
      <c r="F9086" s="62" t="s">
        <v>157</v>
      </c>
      <c r="G9086" s="63">
        <v>0</v>
      </c>
      <c r="H9086" s="145"/>
      <c r="I9086" s="144">
        <v>0</v>
      </c>
      <c r="J9086" s="146">
        <f t="shared" si="118"/>
        <v>0</v>
      </c>
    </row>
    <row r="9087" spans="1:10" x14ac:dyDescent="0.3">
      <c r="A9087" s="62">
        <v>2012</v>
      </c>
      <c r="B9087" s="62" t="s">
        <v>117</v>
      </c>
      <c r="C9087" s="62" t="str">
        <f>VLOOKUP(B9087,lookup!A:C,3,FALSE)</f>
        <v>Non Metropolitan Fire Authorities</v>
      </c>
      <c r="D9087" s="62" t="str">
        <f>VLOOKUP(B9087,lookup!A:D,4,FALSE)</f>
        <v>E31000035</v>
      </c>
      <c r="E9087" s="62" t="s">
        <v>176</v>
      </c>
      <c r="F9087" s="62" t="s">
        <v>157</v>
      </c>
      <c r="G9087" s="63">
        <v>71</v>
      </c>
      <c r="H9087" s="145"/>
      <c r="I9087" s="144">
        <v>71</v>
      </c>
      <c r="J9087" s="146">
        <f t="shared" si="118"/>
        <v>0</v>
      </c>
    </row>
    <row r="9088" spans="1:10" x14ac:dyDescent="0.3">
      <c r="A9088" s="62">
        <v>2012</v>
      </c>
      <c r="B9088" s="62" t="s">
        <v>117</v>
      </c>
      <c r="C9088" s="62" t="str">
        <f>VLOOKUP(B9088,lookup!A:C,3,FALSE)</f>
        <v>Non Metropolitan Fire Authorities</v>
      </c>
      <c r="D9088" s="62" t="str">
        <f>VLOOKUP(B9088,lookup!A:D,4,FALSE)</f>
        <v>E31000035</v>
      </c>
      <c r="E9088" s="62" t="s">
        <v>175</v>
      </c>
      <c r="F9088" s="62" t="s">
        <v>158</v>
      </c>
      <c r="G9088" s="63">
        <v>118</v>
      </c>
      <c r="H9088" s="145"/>
      <c r="I9088" s="144">
        <v>118</v>
      </c>
      <c r="J9088" s="146">
        <f t="shared" si="118"/>
        <v>0</v>
      </c>
    </row>
    <row r="9089" spans="1:10" x14ac:dyDescent="0.3">
      <c r="A9089" s="62">
        <v>2012</v>
      </c>
      <c r="B9089" s="62" t="s">
        <v>117</v>
      </c>
      <c r="C9089" s="62" t="str">
        <f>VLOOKUP(B9089,lookup!A:C,3,FALSE)</f>
        <v>Non Metropolitan Fire Authorities</v>
      </c>
      <c r="D9089" s="62" t="str">
        <f>VLOOKUP(B9089,lookup!A:D,4,FALSE)</f>
        <v>E31000035</v>
      </c>
      <c r="E9089" s="62" t="s">
        <v>177</v>
      </c>
      <c r="F9089" s="62" t="s">
        <v>158</v>
      </c>
      <c r="G9089" s="63">
        <v>1</v>
      </c>
      <c r="H9089" s="145"/>
      <c r="I9089" s="144">
        <v>1</v>
      </c>
      <c r="J9089" s="146">
        <f t="shared" si="118"/>
        <v>0</v>
      </c>
    </row>
    <row r="9090" spans="1:10" x14ac:dyDescent="0.3">
      <c r="A9090" s="62">
        <v>2012</v>
      </c>
      <c r="B9090" s="62" t="s">
        <v>117</v>
      </c>
      <c r="C9090" s="62" t="str">
        <f>VLOOKUP(B9090,lookup!A:C,3,FALSE)</f>
        <v>Non Metropolitan Fire Authorities</v>
      </c>
      <c r="D9090" s="62" t="str">
        <f>VLOOKUP(B9090,lookup!A:D,4,FALSE)</f>
        <v>E31000035</v>
      </c>
      <c r="E9090" s="62" t="s">
        <v>178</v>
      </c>
      <c r="F9090" s="62" t="s">
        <v>158</v>
      </c>
      <c r="G9090" s="63">
        <v>0</v>
      </c>
      <c r="H9090" s="145"/>
      <c r="I9090" s="144">
        <v>0</v>
      </c>
      <c r="J9090" s="146">
        <f t="shared" si="118"/>
        <v>0</v>
      </c>
    </row>
    <row r="9091" spans="1:10" x14ac:dyDescent="0.3">
      <c r="A9091" s="62">
        <v>2012</v>
      </c>
      <c r="B9091" s="62" t="s">
        <v>117</v>
      </c>
      <c r="C9091" s="62" t="str">
        <f>VLOOKUP(B9091,lookup!A:C,3,FALSE)</f>
        <v>Non Metropolitan Fire Authorities</v>
      </c>
      <c r="D9091" s="62" t="str">
        <f>VLOOKUP(B9091,lookup!A:D,4,FALSE)</f>
        <v>E31000035</v>
      </c>
      <c r="E9091" s="62" t="s">
        <v>179</v>
      </c>
      <c r="F9091" s="62" t="s">
        <v>158</v>
      </c>
      <c r="G9091" s="63">
        <v>0</v>
      </c>
      <c r="H9091" s="145"/>
      <c r="I9091" s="144">
        <v>0</v>
      </c>
      <c r="J9091" s="146">
        <f t="shared" ref="J9091:J9154" si="119">G9091-I9091</f>
        <v>0</v>
      </c>
    </row>
    <row r="9092" spans="1:10" x14ac:dyDescent="0.3">
      <c r="A9092" s="62">
        <v>2012</v>
      </c>
      <c r="B9092" s="62" t="s">
        <v>117</v>
      </c>
      <c r="C9092" s="62" t="str">
        <f>VLOOKUP(B9092,lookup!A:C,3,FALSE)</f>
        <v>Non Metropolitan Fire Authorities</v>
      </c>
      <c r="D9092" s="62" t="str">
        <f>VLOOKUP(B9092,lookup!A:D,4,FALSE)</f>
        <v>E31000035</v>
      </c>
      <c r="E9092" s="32" t="s">
        <v>1087</v>
      </c>
      <c r="F9092" s="62" t="s">
        <v>158</v>
      </c>
      <c r="G9092" s="63">
        <v>0</v>
      </c>
      <c r="H9092" s="145"/>
      <c r="I9092" s="144">
        <v>0</v>
      </c>
      <c r="J9092" s="146">
        <f t="shared" si="119"/>
        <v>0</v>
      </c>
    </row>
    <row r="9093" spans="1:10" x14ac:dyDescent="0.3">
      <c r="A9093" s="62">
        <v>2012</v>
      </c>
      <c r="B9093" s="62" t="s">
        <v>117</v>
      </c>
      <c r="C9093" s="62" t="str">
        <f>VLOOKUP(B9093,lookup!A:C,3,FALSE)</f>
        <v>Non Metropolitan Fire Authorities</v>
      </c>
      <c r="D9093" s="62" t="str">
        <f>VLOOKUP(B9093,lookup!A:D,4,FALSE)</f>
        <v>E31000035</v>
      </c>
      <c r="E9093" s="62" t="s">
        <v>176</v>
      </c>
      <c r="F9093" s="62" t="s">
        <v>158</v>
      </c>
      <c r="G9093" s="63">
        <v>8</v>
      </c>
      <c r="H9093" s="145"/>
      <c r="I9093" s="144">
        <v>8</v>
      </c>
      <c r="J9093" s="146">
        <f t="shared" si="119"/>
        <v>0</v>
      </c>
    </row>
    <row r="9094" spans="1:10" x14ac:dyDescent="0.3">
      <c r="A9094" s="62">
        <v>2012</v>
      </c>
      <c r="B9094" s="62" t="s">
        <v>117</v>
      </c>
      <c r="C9094" s="62" t="str">
        <f>VLOOKUP(B9094,lookup!A:C,3,FALSE)</f>
        <v>Non Metropolitan Fire Authorities</v>
      </c>
      <c r="D9094" s="62" t="str">
        <f>VLOOKUP(B9094,lookup!A:D,4,FALSE)</f>
        <v>E31000035</v>
      </c>
      <c r="E9094" s="62" t="s">
        <v>175</v>
      </c>
      <c r="F9094" s="62" t="s">
        <v>149</v>
      </c>
      <c r="G9094" s="63">
        <v>31</v>
      </c>
      <c r="H9094" s="145"/>
      <c r="I9094" s="144">
        <v>31</v>
      </c>
      <c r="J9094" s="146">
        <f t="shared" si="119"/>
        <v>0</v>
      </c>
    </row>
    <row r="9095" spans="1:10" x14ac:dyDescent="0.3">
      <c r="A9095" s="62">
        <v>2012</v>
      </c>
      <c r="B9095" s="62" t="s">
        <v>117</v>
      </c>
      <c r="C9095" s="62" t="str">
        <f>VLOOKUP(B9095,lookup!A:C,3,FALSE)</f>
        <v>Non Metropolitan Fire Authorities</v>
      </c>
      <c r="D9095" s="62" t="str">
        <f>VLOOKUP(B9095,lookup!A:D,4,FALSE)</f>
        <v>E31000035</v>
      </c>
      <c r="E9095" s="62" t="s">
        <v>177</v>
      </c>
      <c r="F9095" s="62" t="s">
        <v>149</v>
      </c>
      <c r="G9095" s="63">
        <v>0</v>
      </c>
      <c r="H9095" s="145"/>
      <c r="I9095" s="144">
        <v>0</v>
      </c>
      <c r="J9095" s="146">
        <f t="shared" si="119"/>
        <v>0</v>
      </c>
    </row>
    <row r="9096" spans="1:10" x14ac:dyDescent="0.3">
      <c r="A9096" s="62">
        <v>2012</v>
      </c>
      <c r="B9096" s="62" t="s">
        <v>117</v>
      </c>
      <c r="C9096" s="62" t="str">
        <f>VLOOKUP(B9096,lookup!A:C,3,FALSE)</f>
        <v>Non Metropolitan Fire Authorities</v>
      </c>
      <c r="D9096" s="62" t="str">
        <f>VLOOKUP(B9096,lookup!A:D,4,FALSE)</f>
        <v>E31000035</v>
      </c>
      <c r="E9096" s="62" t="s">
        <v>178</v>
      </c>
      <c r="F9096" s="62" t="s">
        <v>149</v>
      </c>
      <c r="G9096" s="63">
        <v>0</v>
      </c>
      <c r="H9096" s="145"/>
      <c r="I9096" s="144">
        <v>0</v>
      </c>
      <c r="J9096" s="146">
        <f t="shared" si="119"/>
        <v>0</v>
      </c>
    </row>
    <row r="9097" spans="1:10" x14ac:dyDescent="0.3">
      <c r="A9097" s="62">
        <v>2012</v>
      </c>
      <c r="B9097" s="62" t="s">
        <v>117</v>
      </c>
      <c r="C9097" s="62" t="str">
        <f>VLOOKUP(B9097,lookup!A:C,3,FALSE)</f>
        <v>Non Metropolitan Fire Authorities</v>
      </c>
      <c r="D9097" s="62" t="str">
        <f>VLOOKUP(B9097,lookup!A:D,4,FALSE)</f>
        <v>E31000035</v>
      </c>
      <c r="E9097" s="62" t="s">
        <v>179</v>
      </c>
      <c r="F9097" s="62" t="s">
        <v>149</v>
      </c>
      <c r="G9097" s="63">
        <v>0</v>
      </c>
      <c r="H9097" s="145"/>
      <c r="I9097" s="144">
        <v>0</v>
      </c>
      <c r="J9097" s="146">
        <f t="shared" si="119"/>
        <v>0</v>
      </c>
    </row>
    <row r="9098" spans="1:10" x14ac:dyDescent="0.3">
      <c r="A9098" s="62">
        <v>2012</v>
      </c>
      <c r="B9098" s="62" t="s">
        <v>117</v>
      </c>
      <c r="C9098" s="62" t="str">
        <f>VLOOKUP(B9098,lookup!A:C,3,FALSE)</f>
        <v>Non Metropolitan Fire Authorities</v>
      </c>
      <c r="D9098" s="62" t="str">
        <f>VLOOKUP(B9098,lookup!A:D,4,FALSE)</f>
        <v>E31000035</v>
      </c>
      <c r="E9098" s="32" t="s">
        <v>1087</v>
      </c>
      <c r="F9098" s="62" t="s">
        <v>149</v>
      </c>
      <c r="G9098" s="63">
        <v>0</v>
      </c>
      <c r="H9098" s="145"/>
      <c r="I9098" s="144">
        <v>0</v>
      </c>
      <c r="J9098" s="146">
        <f t="shared" si="119"/>
        <v>0</v>
      </c>
    </row>
    <row r="9099" spans="1:10" x14ac:dyDescent="0.3">
      <c r="A9099" s="62">
        <v>2012</v>
      </c>
      <c r="B9099" s="62" t="s">
        <v>117</v>
      </c>
      <c r="C9099" s="62" t="str">
        <f>VLOOKUP(B9099,lookup!A:C,3,FALSE)</f>
        <v>Non Metropolitan Fire Authorities</v>
      </c>
      <c r="D9099" s="62" t="str">
        <f>VLOOKUP(B9099,lookup!A:D,4,FALSE)</f>
        <v>E31000035</v>
      </c>
      <c r="E9099" s="62" t="s">
        <v>176</v>
      </c>
      <c r="F9099" s="62" t="s">
        <v>149</v>
      </c>
      <c r="G9099" s="63">
        <v>1</v>
      </c>
      <c r="H9099" s="145"/>
      <c r="I9099" s="144">
        <v>1</v>
      </c>
      <c r="J9099" s="146">
        <f t="shared" si="119"/>
        <v>0</v>
      </c>
    </row>
    <row r="9100" spans="1:10" x14ac:dyDescent="0.3">
      <c r="A9100" s="62">
        <v>2012</v>
      </c>
      <c r="B9100" s="62" t="s">
        <v>117</v>
      </c>
      <c r="C9100" s="62" t="str">
        <f>VLOOKUP(B9100,lookup!A:C,3,FALSE)</f>
        <v>Non Metropolitan Fire Authorities</v>
      </c>
      <c r="D9100" s="62" t="str">
        <f>VLOOKUP(B9100,lookup!A:D,4,FALSE)</f>
        <v>E31000035</v>
      </c>
      <c r="E9100" s="62" t="s">
        <v>175</v>
      </c>
      <c r="F9100" s="62" t="s">
        <v>150</v>
      </c>
      <c r="G9100" s="63">
        <v>63</v>
      </c>
      <c r="H9100" s="145"/>
      <c r="I9100" s="144">
        <v>63</v>
      </c>
      <c r="J9100" s="146">
        <f t="shared" si="119"/>
        <v>0</v>
      </c>
    </row>
    <row r="9101" spans="1:10" x14ac:dyDescent="0.3">
      <c r="A9101" s="62">
        <v>2012</v>
      </c>
      <c r="B9101" s="62" t="s">
        <v>117</v>
      </c>
      <c r="C9101" s="62" t="str">
        <f>VLOOKUP(B9101,lookup!A:C,3,FALSE)</f>
        <v>Non Metropolitan Fire Authorities</v>
      </c>
      <c r="D9101" s="62" t="str">
        <f>VLOOKUP(B9101,lookup!A:D,4,FALSE)</f>
        <v>E31000035</v>
      </c>
      <c r="E9101" s="62" t="s">
        <v>177</v>
      </c>
      <c r="F9101" s="62" t="s">
        <v>150</v>
      </c>
      <c r="G9101" s="63">
        <v>1</v>
      </c>
      <c r="H9101" s="145"/>
      <c r="I9101" s="144">
        <v>1</v>
      </c>
      <c r="J9101" s="146">
        <f t="shared" si="119"/>
        <v>0</v>
      </c>
    </row>
    <row r="9102" spans="1:10" x14ac:dyDescent="0.3">
      <c r="A9102" s="62">
        <v>2012</v>
      </c>
      <c r="B9102" s="62" t="s">
        <v>117</v>
      </c>
      <c r="C9102" s="62" t="str">
        <f>VLOOKUP(B9102,lookup!A:C,3,FALSE)</f>
        <v>Non Metropolitan Fire Authorities</v>
      </c>
      <c r="D9102" s="62" t="str">
        <f>VLOOKUP(B9102,lookup!A:D,4,FALSE)</f>
        <v>E31000035</v>
      </c>
      <c r="E9102" s="62" t="s">
        <v>178</v>
      </c>
      <c r="F9102" s="62" t="s">
        <v>150</v>
      </c>
      <c r="G9102" s="63">
        <v>0</v>
      </c>
      <c r="H9102" s="145"/>
      <c r="I9102" s="144">
        <v>0</v>
      </c>
      <c r="J9102" s="146">
        <f t="shared" si="119"/>
        <v>0</v>
      </c>
    </row>
    <row r="9103" spans="1:10" x14ac:dyDescent="0.3">
      <c r="A9103" s="62">
        <v>2012</v>
      </c>
      <c r="B9103" s="62" t="s">
        <v>117</v>
      </c>
      <c r="C9103" s="62" t="str">
        <f>VLOOKUP(B9103,lookup!A:C,3,FALSE)</f>
        <v>Non Metropolitan Fire Authorities</v>
      </c>
      <c r="D9103" s="62" t="str">
        <f>VLOOKUP(B9103,lookup!A:D,4,FALSE)</f>
        <v>E31000035</v>
      </c>
      <c r="E9103" s="62" t="s">
        <v>179</v>
      </c>
      <c r="F9103" s="62" t="s">
        <v>150</v>
      </c>
      <c r="G9103" s="63">
        <v>0</v>
      </c>
      <c r="H9103" s="145"/>
      <c r="I9103" s="144">
        <v>0</v>
      </c>
      <c r="J9103" s="146">
        <f t="shared" si="119"/>
        <v>0</v>
      </c>
    </row>
    <row r="9104" spans="1:10" x14ac:dyDescent="0.3">
      <c r="A9104" s="62">
        <v>2012</v>
      </c>
      <c r="B9104" s="62" t="s">
        <v>117</v>
      </c>
      <c r="C9104" s="62" t="str">
        <f>VLOOKUP(B9104,lookup!A:C,3,FALSE)</f>
        <v>Non Metropolitan Fire Authorities</v>
      </c>
      <c r="D9104" s="62" t="str">
        <f>VLOOKUP(B9104,lookup!A:D,4,FALSE)</f>
        <v>E31000035</v>
      </c>
      <c r="E9104" s="32" t="s">
        <v>1087</v>
      </c>
      <c r="F9104" s="62" t="s">
        <v>150</v>
      </c>
      <c r="G9104" s="63">
        <v>0</v>
      </c>
      <c r="H9104" s="145"/>
      <c r="I9104" s="144">
        <v>0</v>
      </c>
      <c r="J9104" s="146">
        <f t="shared" si="119"/>
        <v>0</v>
      </c>
    </row>
    <row r="9105" spans="1:10" x14ac:dyDescent="0.3">
      <c r="A9105" s="62">
        <v>2012</v>
      </c>
      <c r="B9105" s="62" t="s">
        <v>117</v>
      </c>
      <c r="C9105" s="62" t="str">
        <f>VLOOKUP(B9105,lookup!A:C,3,FALSE)</f>
        <v>Non Metropolitan Fire Authorities</v>
      </c>
      <c r="D9105" s="62" t="str">
        <f>VLOOKUP(B9105,lookup!A:D,4,FALSE)</f>
        <v>E31000035</v>
      </c>
      <c r="E9105" s="62" t="s">
        <v>176</v>
      </c>
      <c r="F9105" s="62" t="s">
        <v>150</v>
      </c>
      <c r="G9105" s="63">
        <v>7</v>
      </c>
      <c r="H9105" s="145"/>
      <c r="I9105" s="144">
        <v>7</v>
      </c>
      <c r="J9105" s="146">
        <f t="shared" si="119"/>
        <v>0</v>
      </c>
    </row>
    <row r="9106" spans="1:10" x14ac:dyDescent="0.3">
      <c r="A9106" s="62">
        <v>2012</v>
      </c>
      <c r="B9106" s="62" t="s">
        <v>120</v>
      </c>
      <c r="C9106" s="62" t="str">
        <f>VLOOKUP(B9106,lookup!A:C,3,FALSE)</f>
        <v>Metropolitan Fire Authorities</v>
      </c>
      <c r="D9106" s="62" t="str">
        <f>VLOOKUP(B9106,lookup!A:D,4,FALSE)</f>
        <v>E31000043</v>
      </c>
      <c r="E9106" s="62" t="s">
        <v>175</v>
      </c>
      <c r="F9106" s="62" t="s">
        <v>157</v>
      </c>
      <c r="G9106" s="63">
        <v>808</v>
      </c>
      <c r="H9106" s="145"/>
      <c r="I9106" s="144">
        <v>808</v>
      </c>
      <c r="J9106" s="146">
        <f t="shared" si="119"/>
        <v>0</v>
      </c>
    </row>
    <row r="9107" spans="1:10" x14ac:dyDescent="0.3">
      <c r="A9107" s="62">
        <v>2012</v>
      </c>
      <c r="B9107" s="62" t="s">
        <v>120</v>
      </c>
      <c r="C9107" s="62" t="str">
        <f>VLOOKUP(B9107,lookup!A:C,3,FALSE)</f>
        <v>Metropolitan Fire Authorities</v>
      </c>
      <c r="D9107" s="62" t="str">
        <f>VLOOKUP(B9107,lookup!A:D,4,FALSE)</f>
        <v>E31000043</v>
      </c>
      <c r="E9107" s="62" t="s">
        <v>177</v>
      </c>
      <c r="F9107" s="62" t="s">
        <v>157</v>
      </c>
      <c r="G9107" s="63">
        <v>1</v>
      </c>
      <c r="H9107" s="145"/>
      <c r="I9107" s="144">
        <v>1</v>
      </c>
      <c r="J9107" s="146">
        <f t="shared" si="119"/>
        <v>0</v>
      </c>
    </row>
    <row r="9108" spans="1:10" x14ac:dyDescent="0.3">
      <c r="A9108" s="62">
        <v>2012</v>
      </c>
      <c r="B9108" s="62" t="s">
        <v>120</v>
      </c>
      <c r="C9108" s="62" t="str">
        <f>VLOOKUP(B9108,lookup!A:C,3,FALSE)</f>
        <v>Metropolitan Fire Authorities</v>
      </c>
      <c r="D9108" s="62" t="str">
        <f>VLOOKUP(B9108,lookup!A:D,4,FALSE)</f>
        <v>E31000043</v>
      </c>
      <c r="E9108" s="62" t="s">
        <v>178</v>
      </c>
      <c r="F9108" s="62" t="s">
        <v>157</v>
      </c>
      <c r="G9108" s="63">
        <v>6</v>
      </c>
      <c r="H9108" s="145"/>
      <c r="I9108" s="144">
        <v>6</v>
      </c>
      <c r="J9108" s="146">
        <f t="shared" si="119"/>
        <v>0</v>
      </c>
    </row>
    <row r="9109" spans="1:10" x14ac:dyDescent="0.3">
      <c r="A9109" s="62">
        <v>2012</v>
      </c>
      <c r="B9109" s="62" t="s">
        <v>120</v>
      </c>
      <c r="C9109" s="62" t="str">
        <f>VLOOKUP(B9109,lookup!A:C,3,FALSE)</f>
        <v>Metropolitan Fire Authorities</v>
      </c>
      <c r="D9109" s="62" t="str">
        <f>VLOOKUP(B9109,lookup!A:D,4,FALSE)</f>
        <v>E31000043</v>
      </c>
      <c r="E9109" s="62" t="s">
        <v>179</v>
      </c>
      <c r="F9109" s="62" t="s">
        <v>157</v>
      </c>
      <c r="G9109" s="63">
        <v>2</v>
      </c>
      <c r="H9109" s="145"/>
      <c r="I9109" s="144">
        <v>2</v>
      </c>
      <c r="J9109" s="146">
        <f t="shared" si="119"/>
        <v>0</v>
      </c>
    </row>
    <row r="9110" spans="1:10" x14ac:dyDescent="0.3">
      <c r="A9110" s="62">
        <v>2012</v>
      </c>
      <c r="B9110" s="62" t="s">
        <v>120</v>
      </c>
      <c r="C9110" s="62" t="str">
        <f>VLOOKUP(B9110,lookup!A:C,3,FALSE)</f>
        <v>Metropolitan Fire Authorities</v>
      </c>
      <c r="D9110" s="62" t="str">
        <f>VLOOKUP(B9110,lookup!A:D,4,FALSE)</f>
        <v>E31000043</v>
      </c>
      <c r="E9110" s="32" t="s">
        <v>1087</v>
      </c>
      <c r="F9110" s="62" t="s">
        <v>157</v>
      </c>
      <c r="G9110" s="63">
        <v>3</v>
      </c>
      <c r="H9110" s="145"/>
      <c r="I9110" s="144">
        <v>3</v>
      </c>
      <c r="J9110" s="146">
        <f t="shared" si="119"/>
        <v>0</v>
      </c>
    </row>
    <row r="9111" spans="1:10" x14ac:dyDescent="0.3">
      <c r="A9111" s="62">
        <v>2012</v>
      </c>
      <c r="B9111" s="62" t="s">
        <v>120</v>
      </c>
      <c r="C9111" s="62" t="str">
        <f>VLOOKUP(B9111,lookup!A:C,3,FALSE)</f>
        <v>Metropolitan Fire Authorities</v>
      </c>
      <c r="D9111" s="62" t="str">
        <f>VLOOKUP(B9111,lookup!A:D,4,FALSE)</f>
        <v>E31000043</v>
      </c>
      <c r="E9111" s="62" t="s">
        <v>176</v>
      </c>
      <c r="F9111" s="62" t="s">
        <v>157</v>
      </c>
      <c r="G9111" s="63">
        <v>1</v>
      </c>
      <c r="H9111" s="145"/>
      <c r="I9111" s="144">
        <v>1</v>
      </c>
      <c r="J9111" s="146">
        <f t="shared" si="119"/>
        <v>0</v>
      </c>
    </row>
    <row r="9112" spans="1:10" x14ac:dyDescent="0.3">
      <c r="A9112" s="62">
        <v>2012</v>
      </c>
      <c r="B9112" s="62" t="s">
        <v>120</v>
      </c>
      <c r="C9112" s="62" t="str">
        <f>VLOOKUP(B9112,lookup!A:C,3,FALSE)</f>
        <v>Metropolitan Fire Authorities</v>
      </c>
      <c r="D9112" s="62" t="str">
        <f>VLOOKUP(B9112,lookup!A:D,4,FALSE)</f>
        <v>E31000043</v>
      </c>
      <c r="E9112" s="62" t="s">
        <v>175</v>
      </c>
      <c r="F9112" s="62" t="s">
        <v>158</v>
      </c>
      <c r="G9112" s="63">
        <v>10</v>
      </c>
      <c r="H9112" s="145"/>
      <c r="I9112" s="144">
        <v>10</v>
      </c>
      <c r="J9112" s="146">
        <f t="shared" si="119"/>
        <v>0</v>
      </c>
    </row>
    <row r="9113" spans="1:10" x14ac:dyDescent="0.3">
      <c r="A9113" s="62">
        <v>2012</v>
      </c>
      <c r="B9113" s="62" t="s">
        <v>120</v>
      </c>
      <c r="C9113" s="62" t="str">
        <f>VLOOKUP(B9113,lookup!A:C,3,FALSE)</f>
        <v>Metropolitan Fire Authorities</v>
      </c>
      <c r="D9113" s="62" t="str">
        <f>VLOOKUP(B9113,lookup!A:D,4,FALSE)</f>
        <v>E31000043</v>
      </c>
      <c r="E9113" s="62" t="s">
        <v>177</v>
      </c>
      <c r="F9113" s="62" t="s">
        <v>158</v>
      </c>
      <c r="G9113" s="63">
        <v>0</v>
      </c>
      <c r="H9113" s="145"/>
      <c r="I9113" s="144">
        <v>0</v>
      </c>
      <c r="J9113" s="146">
        <f t="shared" si="119"/>
        <v>0</v>
      </c>
    </row>
    <row r="9114" spans="1:10" x14ac:dyDescent="0.3">
      <c r="A9114" s="62">
        <v>2012</v>
      </c>
      <c r="B9114" s="62" t="s">
        <v>120</v>
      </c>
      <c r="C9114" s="62" t="str">
        <f>VLOOKUP(B9114,lookup!A:C,3,FALSE)</f>
        <v>Metropolitan Fire Authorities</v>
      </c>
      <c r="D9114" s="62" t="str">
        <f>VLOOKUP(B9114,lookup!A:D,4,FALSE)</f>
        <v>E31000043</v>
      </c>
      <c r="E9114" s="62" t="s">
        <v>178</v>
      </c>
      <c r="F9114" s="62" t="s">
        <v>158</v>
      </c>
      <c r="G9114" s="63">
        <v>0</v>
      </c>
      <c r="H9114" s="145"/>
      <c r="I9114" s="144">
        <v>0</v>
      </c>
      <c r="J9114" s="146">
        <f t="shared" si="119"/>
        <v>0</v>
      </c>
    </row>
    <row r="9115" spans="1:10" x14ac:dyDescent="0.3">
      <c r="A9115" s="62">
        <v>2012</v>
      </c>
      <c r="B9115" s="62" t="s">
        <v>120</v>
      </c>
      <c r="C9115" s="62" t="str">
        <f>VLOOKUP(B9115,lookup!A:C,3,FALSE)</f>
        <v>Metropolitan Fire Authorities</v>
      </c>
      <c r="D9115" s="62" t="str">
        <f>VLOOKUP(B9115,lookup!A:D,4,FALSE)</f>
        <v>E31000043</v>
      </c>
      <c r="E9115" s="62" t="s">
        <v>179</v>
      </c>
      <c r="F9115" s="62" t="s">
        <v>158</v>
      </c>
      <c r="G9115" s="63">
        <v>0</v>
      </c>
      <c r="H9115" s="145"/>
      <c r="I9115" s="144">
        <v>0</v>
      </c>
      <c r="J9115" s="146">
        <f t="shared" si="119"/>
        <v>0</v>
      </c>
    </row>
    <row r="9116" spans="1:10" x14ac:dyDescent="0.3">
      <c r="A9116" s="62">
        <v>2012</v>
      </c>
      <c r="B9116" s="62" t="s">
        <v>120</v>
      </c>
      <c r="C9116" s="62" t="str">
        <f>VLOOKUP(B9116,lookup!A:C,3,FALSE)</f>
        <v>Metropolitan Fire Authorities</v>
      </c>
      <c r="D9116" s="62" t="str">
        <f>VLOOKUP(B9116,lookup!A:D,4,FALSE)</f>
        <v>E31000043</v>
      </c>
      <c r="E9116" s="32" t="s">
        <v>1087</v>
      </c>
      <c r="F9116" s="62" t="s">
        <v>158</v>
      </c>
      <c r="G9116" s="63">
        <v>0</v>
      </c>
      <c r="H9116" s="145"/>
      <c r="I9116" s="144">
        <v>0</v>
      </c>
      <c r="J9116" s="146">
        <f t="shared" si="119"/>
        <v>0</v>
      </c>
    </row>
    <row r="9117" spans="1:10" x14ac:dyDescent="0.3">
      <c r="A9117" s="62">
        <v>2012</v>
      </c>
      <c r="B9117" s="62" t="s">
        <v>120</v>
      </c>
      <c r="C9117" s="62" t="str">
        <f>VLOOKUP(B9117,lookup!A:C,3,FALSE)</f>
        <v>Metropolitan Fire Authorities</v>
      </c>
      <c r="D9117" s="62" t="str">
        <f>VLOOKUP(B9117,lookup!A:D,4,FALSE)</f>
        <v>E31000043</v>
      </c>
      <c r="E9117" s="62" t="s">
        <v>176</v>
      </c>
      <c r="F9117" s="62" t="s">
        <v>158</v>
      </c>
      <c r="G9117" s="63">
        <v>0</v>
      </c>
      <c r="H9117" s="145"/>
      <c r="I9117" s="144">
        <v>0</v>
      </c>
      <c r="J9117" s="146">
        <f t="shared" si="119"/>
        <v>0</v>
      </c>
    </row>
    <row r="9118" spans="1:10" x14ac:dyDescent="0.3">
      <c r="A9118" s="62">
        <v>2012</v>
      </c>
      <c r="B9118" s="62" t="s">
        <v>120</v>
      </c>
      <c r="C9118" s="62" t="str">
        <f>VLOOKUP(B9118,lookup!A:C,3,FALSE)</f>
        <v>Metropolitan Fire Authorities</v>
      </c>
      <c r="D9118" s="62" t="str">
        <f>VLOOKUP(B9118,lookup!A:D,4,FALSE)</f>
        <v>E31000043</v>
      </c>
      <c r="E9118" s="62" t="s">
        <v>175</v>
      </c>
      <c r="F9118" s="62" t="s">
        <v>149</v>
      </c>
      <c r="G9118" s="63">
        <v>39</v>
      </c>
      <c r="H9118" s="145"/>
      <c r="I9118" s="144">
        <v>39</v>
      </c>
      <c r="J9118" s="146">
        <f t="shared" si="119"/>
        <v>0</v>
      </c>
    </row>
    <row r="9119" spans="1:10" x14ac:dyDescent="0.3">
      <c r="A9119" s="62">
        <v>2012</v>
      </c>
      <c r="B9119" s="62" t="s">
        <v>120</v>
      </c>
      <c r="C9119" s="62" t="str">
        <f>VLOOKUP(B9119,lookup!A:C,3,FALSE)</f>
        <v>Metropolitan Fire Authorities</v>
      </c>
      <c r="D9119" s="62" t="str">
        <f>VLOOKUP(B9119,lookup!A:D,4,FALSE)</f>
        <v>E31000043</v>
      </c>
      <c r="E9119" s="62" t="s">
        <v>177</v>
      </c>
      <c r="F9119" s="62" t="s">
        <v>149</v>
      </c>
      <c r="G9119" s="63">
        <v>0</v>
      </c>
      <c r="H9119" s="145"/>
      <c r="I9119" s="144">
        <v>0</v>
      </c>
      <c r="J9119" s="146">
        <f t="shared" si="119"/>
        <v>0</v>
      </c>
    </row>
    <row r="9120" spans="1:10" x14ac:dyDescent="0.3">
      <c r="A9120" s="62">
        <v>2012</v>
      </c>
      <c r="B9120" s="62" t="s">
        <v>120</v>
      </c>
      <c r="C9120" s="62" t="str">
        <f>VLOOKUP(B9120,lookup!A:C,3,FALSE)</f>
        <v>Metropolitan Fire Authorities</v>
      </c>
      <c r="D9120" s="62" t="str">
        <f>VLOOKUP(B9120,lookup!A:D,4,FALSE)</f>
        <v>E31000043</v>
      </c>
      <c r="E9120" s="62" t="s">
        <v>178</v>
      </c>
      <c r="F9120" s="62" t="s">
        <v>149</v>
      </c>
      <c r="G9120" s="63">
        <v>0</v>
      </c>
      <c r="H9120" s="145"/>
      <c r="I9120" s="144">
        <v>0</v>
      </c>
      <c r="J9120" s="146">
        <f t="shared" si="119"/>
        <v>0</v>
      </c>
    </row>
    <row r="9121" spans="1:10" x14ac:dyDescent="0.3">
      <c r="A9121" s="62">
        <v>2012</v>
      </c>
      <c r="B9121" s="62" t="s">
        <v>120</v>
      </c>
      <c r="C9121" s="62" t="str">
        <f>VLOOKUP(B9121,lookup!A:C,3,FALSE)</f>
        <v>Metropolitan Fire Authorities</v>
      </c>
      <c r="D9121" s="62" t="str">
        <f>VLOOKUP(B9121,lookup!A:D,4,FALSE)</f>
        <v>E31000043</v>
      </c>
      <c r="E9121" s="62" t="s">
        <v>179</v>
      </c>
      <c r="F9121" s="62" t="s">
        <v>149</v>
      </c>
      <c r="G9121" s="63">
        <v>0</v>
      </c>
      <c r="H9121" s="145"/>
      <c r="I9121" s="144">
        <v>0</v>
      </c>
      <c r="J9121" s="146">
        <f t="shared" si="119"/>
        <v>0</v>
      </c>
    </row>
    <row r="9122" spans="1:10" x14ac:dyDescent="0.3">
      <c r="A9122" s="62">
        <v>2012</v>
      </c>
      <c r="B9122" s="62" t="s">
        <v>120</v>
      </c>
      <c r="C9122" s="62" t="str">
        <f>VLOOKUP(B9122,lookup!A:C,3,FALSE)</f>
        <v>Metropolitan Fire Authorities</v>
      </c>
      <c r="D9122" s="62" t="str">
        <f>VLOOKUP(B9122,lookup!A:D,4,FALSE)</f>
        <v>E31000043</v>
      </c>
      <c r="E9122" s="32" t="s">
        <v>1087</v>
      </c>
      <c r="F9122" s="62" t="s">
        <v>149</v>
      </c>
      <c r="G9122" s="63">
        <v>0</v>
      </c>
      <c r="H9122" s="145"/>
      <c r="I9122" s="144">
        <v>0</v>
      </c>
      <c r="J9122" s="146">
        <f t="shared" si="119"/>
        <v>0</v>
      </c>
    </row>
    <row r="9123" spans="1:10" x14ac:dyDescent="0.3">
      <c r="A9123" s="62">
        <v>2012</v>
      </c>
      <c r="B9123" s="62" t="s">
        <v>120</v>
      </c>
      <c r="C9123" s="62" t="str">
        <f>VLOOKUP(B9123,lookup!A:C,3,FALSE)</f>
        <v>Metropolitan Fire Authorities</v>
      </c>
      <c r="D9123" s="62" t="str">
        <f>VLOOKUP(B9123,lookup!A:D,4,FALSE)</f>
        <v>E31000043</v>
      </c>
      <c r="E9123" s="62" t="s">
        <v>176</v>
      </c>
      <c r="F9123" s="62" t="s">
        <v>149</v>
      </c>
      <c r="G9123" s="63">
        <v>0</v>
      </c>
      <c r="H9123" s="145"/>
      <c r="I9123" s="144">
        <v>0</v>
      </c>
      <c r="J9123" s="146">
        <f t="shared" si="119"/>
        <v>0</v>
      </c>
    </row>
    <row r="9124" spans="1:10" x14ac:dyDescent="0.3">
      <c r="A9124" s="62">
        <v>2012</v>
      </c>
      <c r="B9124" s="62" t="s">
        <v>120</v>
      </c>
      <c r="C9124" s="62" t="str">
        <f>VLOOKUP(B9124,lookup!A:C,3,FALSE)</f>
        <v>Metropolitan Fire Authorities</v>
      </c>
      <c r="D9124" s="62" t="str">
        <f>VLOOKUP(B9124,lookup!A:D,4,FALSE)</f>
        <v>E31000043</v>
      </c>
      <c r="E9124" s="62" t="s">
        <v>175</v>
      </c>
      <c r="F9124" s="62" t="s">
        <v>150</v>
      </c>
      <c r="G9124" s="63">
        <v>262</v>
      </c>
      <c r="H9124" s="145"/>
      <c r="I9124" s="144">
        <v>262</v>
      </c>
      <c r="J9124" s="146">
        <f t="shared" si="119"/>
        <v>0</v>
      </c>
    </row>
    <row r="9125" spans="1:10" x14ac:dyDescent="0.3">
      <c r="A9125" s="62">
        <v>2012</v>
      </c>
      <c r="B9125" s="62" t="s">
        <v>120</v>
      </c>
      <c r="C9125" s="62" t="str">
        <f>VLOOKUP(B9125,lookup!A:C,3,FALSE)</f>
        <v>Metropolitan Fire Authorities</v>
      </c>
      <c r="D9125" s="62" t="str">
        <f>VLOOKUP(B9125,lookup!A:D,4,FALSE)</f>
        <v>E31000043</v>
      </c>
      <c r="E9125" s="62" t="s">
        <v>177</v>
      </c>
      <c r="F9125" s="62" t="s">
        <v>150</v>
      </c>
      <c r="G9125" s="63">
        <v>1</v>
      </c>
      <c r="H9125" s="145"/>
      <c r="I9125" s="144">
        <v>1</v>
      </c>
      <c r="J9125" s="146">
        <f t="shared" si="119"/>
        <v>0</v>
      </c>
    </row>
    <row r="9126" spans="1:10" x14ac:dyDescent="0.3">
      <c r="A9126" s="62">
        <v>2012</v>
      </c>
      <c r="B9126" s="62" t="s">
        <v>120</v>
      </c>
      <c r="C9126" s="62" t="str">
        <f>VLOOKUP(B9126,lookup!A:C,3,FALSE)</f>
        <v>Metropolitan Fire Authorities</v>
      </c>
      <c r="D9126" s="62" t="str">
        <f>VLOOKUP(B9126,lookup!A:D,4,FALSE)</f>
        <v>E31000043</v>
      </c>
      <c r="E9126" s="62" t="s">
        <v>178</v>
      </c>
      <c r="F9126" s="62" t="s">
        <v>150</v>
      </c>
      <c r="G9126" s="63">
        <v>4</v>
      </c>
      <c r="H9126" s="145"/>
      <c r="I9126" s="144">
        <v>4</v>
      </c>
      <c r="J9126" s="146">
        <f t="shared" si="119"/>
        <v>0</v>
      </c>
    </row>
    <row r="9127" spans="1:10" x14ac:dyDescent="0.3">
      <c r="A9127" s="62">
        <v>2012</v>
      </c>
      <c r="B9127" s="62" t="s">
        <v>120</v>
      </c>
      <c r="C9127" s="62" t="str">
        <f>VLOOKUP(B9127,lookup!A:C,3,FALSE)</f>
        <v>Metropolitan Fire Authorities</v>
      </c>
      <c r="D9127" s="62" t="str">
        <f>VLOOKUP(B9127,lookup!A:D,4,FALSE)</f>
        <v>E31000043</v>
      </c>
      <c r="E9127" s="62" t="s">
        <v>179</v>
      </c>
      <c r="F9127" s="62" t="s">
        <v>150</v>
      </c>
      <c r="G9127" s="63">
        <v>2</v>
      </c>
      <c r="H9127" s="145"/>
      <c r="I9127" s="144">
        <v>2</v>
      </c>
      <c r="J9127" s="146">
        <f t="shared" si="119"/>
        <v>0</v>
      </c>
    </row>
    <row r="9128" spans="1:10" x14ac:dyDescent="0.3">
      <c r="A9128" s="62">
        <v>2012</v>
      </c>
      <c r="B9128" s="62" t="s">
        <v>120</v>
      </c>
      <c r="C9128" s="62" t="str">
        <f>VLOOKUP(B9128,lookup!A:C,3,FALSE)</f>
        <v>Metropolitan Fire Authorities</v>
      </c>
      <c r="D9128" s="62" t="str">
        <f>VLOOKUP(B9128,lookup!A:D,4,FALSE)</f>
        <v>E31000043</v>
      </c>
      <c r="E9128" s="32" t="s">
        <v>1087</v>
      </c>
      <c r="F9128" s="62" t="s">
        <v>150</v>
      </c>
      <c r="G9128" s="63">
        <v>1</v>
      </c>
      <c r="H9128" s="145"/>
      <c r="I9128" s="144">
        <v>1</v>
      </c>
      <c r="J9128" s="146">
        <f t="shared" si="119"/>
        <v>0</v>
      </c>
    </row>
    <row r="9129" spans="1:10" x14ac:dyDescent="0.3">
      <c r="A9129" s="62">
        <v>2012</v>
      </c>
      <c r="B9129" s="62" t="s">
        <v>120</v>
      </c>
      <c r="C9129" s="62" t="str">
        <f>VLOOKUP(B9129,lookup!A:C,3,FALSE)</f>
        <v>Metropolitan Fire Authorities</v>
      </c>
      <c r="D9129" s="62" t="str">
        <f>VLOOKUP(B9129,lookup!A:D,4,FALSE)</f>
        <v>E31000043</v>
      </c>
      <c r="E9129" s="62" t="s">
        <v>176</v>
      </c>
      <c r="F9129" s="62" t="s">
        <v>150</v>
      </c>
      <c r="G9129" s="63">
        <v>0</v>
      </c>
      <c r="H9129" s="145"/>
      <c r="I9129" s="144">
        <v>0</v>
      </c>
      <c r="J9129" s="146">
        <f t="shared" si="119"/>
        <v>0</v>
      </c>
    </row>
    <row r="9130" spans="1:10" x14ac:dyDescent="0.3">
      <c r="A9130" s="62">
        <v>2012</v>
      </c>
      <c r="B9130" s="62" t="s">
        <v>123</v>
      </c>
      <c r="C9130" s="62" t="str">
        <f>VLOOKUP(B9130,lookup!A:C,3,FALSE)</f>
        <v>Non Metropolitan Fire Authorities</v>
      </c>
      <c r="D9130" s="62" t="str">
        <f>VLOOKUP(B9130,lookup!A:D,4,FALSE)</f>
        <v>E31000036</v>
      </c>
      <c r="E9130" s="62" t="s">
        <v>175</v>
      </c>
      <c r="F9130" s="62" t="s">
        <v>157</v>
      </c>
      <c r="G9130" s="63">
        <v>212</v>
      </c>
      <c r="H9130" s="145"/>
      <c r="I9130" s="144">
        <v>212</v>
      </c>
      <c r="J9130" s="146">
        <f t="shared" si="119"/>
        <v>0</v>
      </c>
    </row>
    <row r="9131" spans="1:10" x14ac:dyDescent="0.3">
      <c r="A9131" s="62">
        <v>2012</v>
      </c>
      <c r="B9131" s="62" t="s">
        <v>123</v>
      </c>
      <c r="C9131" s="62" t="str">
        <f>VLOOKUP(B9131,lookup!A:C,3,FALSE)</f>
        <v>Non Metropolitan Fire Authorities</v>
      </c>
      <c r="D9131" s="62" t="str">
        <f>VLOOKUP(B9131,lookup!A:D,4,FALSE)</f>
        <v>E31000036</v>
      </c>
      <c r="E9131" s="62" t="s">
        <v>177</v>
      </c>
      <c r="F9131" s="62" t="s">
        <v>157</v>
      </c>
      <c r="G9131" s="63">
        <v>3</v>
      </c>
      <c r="H9131" s="145"/>
      <c r="I9131" s="144">
        <v>3</v>
      </c>
      <c r="J9131" s="146">
        <f t="shared" si="119"/>
        <v>0</v>
      </c>
    </row>
    <row r="9132" spans="1:10" x14ac:dyDescent="0.3">
      <c r="A9132" s="62">
        <v>2012</v>
      </c>
      <c r="B9132" s="62" t="s">
        <v>123</v>
      </c>
      <c r="C9132" s="62" t="str">
        <f>VLOOKUP(B9132,lookup!A:C,3,FALSE)</f>
        <v>Non Metropolitan Fire Authorities</v>
      </c>
      <c r="D9132" s="62" t="str">
        <f>VLOOKUP(B9132,lookup!A:D,4,FALSE)</f>
        <v>E31000036</v>
      </c>
      <c r="E9132" s="62" t="s">
        <v>178</v>
      </c>
      <c r="F9132" s="62" t="s">
        <v>157</v>
      </c>
      <c r="G9132" s="63">
        <v>3</v>
      </c>
      <c r="H9132" s="145"/>
      <c r="I9132" s="144">
        <v>3</v>
      </c>
      <c r="J9132" s="146">
        <f t="shared" si="119"/>
        <v>0</v>
      </c>
    </row>
    <row r="9133" spans="1:10" x14ac:dyDescent="0.3">
      <c r="A9133" s="62">
        <v>2012</v>
      </c>
      <c r="B9133" s="62" t="s">
        <v>123</v>
      </c>
      <c r="C9133" s="62" t="str">
        <f>VLOOKUP(B9133,lookup!A:C,3,FALSE)</f>
        <v>Non Metropolitan Fire Authorities</v>
      </c>
      <c r="D9133" s="62" t="str">
        <f>VLOOKUP(B9133,lookup!A:D,4,FALSE)</f>
        <v>E31000036</v>
      </c>
      <c r="E9133" s="62" t="s">
        <v>179</v>
      </c>
      <c r="F9133" s="62" t="s">
        <v>157</v>
      </c>
      <c r="G9133" s="63">
        <v>3</v>
      </c>
      <c r="H9133" s="145"/>
      <c r="I9133" s="144">
        <v>3</v>
      </c>
      <c r="J9133" s="146">
        <f t="shared" si="119"/>
        <v>0</v>
      </c>
    </row>
    <row r="9134" spans="1:10" x14ac:dyDescent="0.3">
      <c r="A9134" s="62">
        <v>2012</v>
      </c>
      <c r="B9134" s="62" t="s">
        <v>123</v>
      </c>
      <c r="C9134" s="62" t="str">
        <f>VLOOKUP(B9134,lookup!A:C,3,FALSE)</f>
        <v>Non Metropolitan Fire Authorities</v>
      </c>
      <c r="D9134" s="62" t="str">
        <f>VLOOKUP(B9134,lookup!A:D,4,FALSE)</f>
        <v>E31000036</v>
      </c>
      <c r="E9134" s="32" t="s">
        <v>1087</v>
      </c>
      <c r="F9134" s="62" t="s">
        <v>157</v>
      </c>
      <c r="G9134" s="63">
        <v>1</v>
      </c>
      <c r="H9134" s="145"/>
      <c r="I9134" s="144">
        <v>1</v>
      </c>
      <c r="J9134" s="146">
        <f t="shared" si="119"/>
        <v>0</v>
      </c>
    </row>
    <row r="9135" spans="1:10" x14ac:dyDescent="0.3">
      <c r="A9135" s="62">
        <v>2012</v>
      </c>
      <c r="B9135" s="62" t="s">
        <v>123</v>
      </c>
      <c r="C9135" s="62" t="str">
        <f>VLOOKUP(B9135,lookup!A:C,3,FALSE)</f>
        <v>Non Metropolitan Fire Authorities</v>
      </c>
      <c r="D9135" s="62" t="str">
        <f>VLOOKUP(B9135,lookup!A:D,4,FALSE)</f>
        <v>E31000036</v>
      </c>
      <c r="E9135" s="62" t="s">
        <v>176</v>
      </c>
      <c r="F9135" s="62" t="s">
        <v>157</v>
      </c>
      <c r="G9135" s="63">
        <v>48</v>
      </c>
      <c r="H9135" s="145"/>
      <c r="I9135" s="144">
        <v>48</v>
      </c>
      <c r="J9135" s="146">
        <f t="shared" si="119"/>
        <v>0</v>
      </c>
    </row>
    <row r="9136" spans="1:10" x14ac:dyDescent="0.3">
      <c r="A9136" s="62">
        <v>2012</v>
      </c>
      <c r="B9136" s="62" t="s">
        <v>123</v>
      </c>
      <c r="C9136" s="62" t="str">
        <f>VLOOKUP(B9136,lookup!A:C,3,FALSE)</f>
        <v>Non Metropolitan Fire Authorities</v>
      </c>
      <c r="D9136" s="62" t="str">
        <f>VLOOKUP(B9136,lookup!A:D,4,FALSE)</f>
        <v>E31000036</v>
      </c>
      <c r="E9136" s="62" t="s">
        <v>175</v>
      </c>
      <c r="F9136" s="62" t="s">
        <v>158</v>
      </c>
      <c r="G9136" s="63">
        <v>158</v>
      </c>
      <c r="H9136" s="145"/>
      <c r="I9136" s="144">
        <v>158</v>
      </c>
      <c r="J9136" s="146">
        <f t="shared" si="119"/>
        <v>0</v>
      </c>
    </row>
    <row r="9137" spans="1:10" x14ac:dyDescent="0.3">
      <c r="A9137" s="62">
        <v>2012</v>
      </c>
      <c r="B9137" s="62" t="s">
        <v>123</v>
      </c>
      <c r="C9137" s="62" t="str">
        <f>VLOOKUP(B9137,lookup!A:C,3,FALSE)</f>
        <v>Non Metropolitan Fire Authorities</v>
      </c>
      <c r="D9137" s="62" t="str">
        <f>VLOOKUP(B9137,lookup!A:D,4,FALSE)</f>
        <v>E31000036</v>
      </c>
      <c r="E9137" s="62" t="s">
        <v>177</v>
      </c>
      <c r="F9137" s="62" t="s">
        <v>158</v>
      </c>
      <c r="G9137" s="63">
        <v>1</v>
      </c>
      <c r="H9137" s="145"/>
      <c r="I9137" s="144">
        <v>1</v>
      </c>
      <c r="J9137" s="146">
        <f t="shared" si="119"/>
        <v>0</v>
      </c>
    </row>
    <row r="9138" spans="1:10" x14ac:dyDescent="0.3">
      <c r="A9138" s="62">
        <v>2012</v>
      </c>
      <c r="B9138" s="62" t="s">
        <v>123</v>
      </c>
      <c r="C9138" s="62" t="str">
        <f>VLOOKUP(B9138,lookup!A:C,3,FALSE)</f>
        <v>Non Metropolitan Fire Authorities</v>
      </c>
      <c r="D9138" s="62" t="str">
        <f>VLOOKUP(B9138,lookup!A:D,4,FALSE)</f>
        <v>E31000036</v>
      </c>
      <c r="E9138" s="62" t="s">
        <v>178</v>
      </c>
      <c r="F9138" s="62" t="s">
        <v>158</v>
      </c>
      <c r="G9138" s="63">
        <v>0</v>
      </c>
      <c r="H9138" s="145"/>
      <c r="I9138" s="144">
        <v>0</v>
      </c>
      <c r="J9138" s="146">
        <f t="shared" si="119"/>
        <v>0</v>
      </c>
    </row>
    <row r="9139" spans="1:10" x14ac:dyDescent="0.3">
      <c r="A9139" s="62">
        <v>2012</v>
      </c>
      <c r="B9139" s="62" t="s">
        <v>123</v>
      </c>
      <c r="C9139" s="62" t="str">
        <f>VLOOKUP(B9139,lookup!A:C,3,FALSE)</f>
        <v>Non Metropolitan Fire Authorities</v>
      </c>
      <c r="D9139" s="62" t="str">
        <f>VLOOKUP(B9139,lookup!A:D,4,FALSE)</f>
        <v>E31000036</v>
      </c>
      <c r="E9139" s="62" t="s">
        <v>179</v>
      </c>
      <c r="F9139" s="62" t="s">
        <v>158</v>
      </c>
      <c r="G9139" s="63">
        <v>0</v>
      </c>
      <c r="H9139" s="145"/>
      <c r="I9139" s="144">
        <v>0</v>
      </c>
      <c r="J9139" s="146">
        <f t="shared" si="119"/>
        <v>0</v>
      </c>
    </row>
    <row r="9140" spans="1:10" x14ac:dyDescent="0.3">
      <c r="A9140" s="62">
        <v>2012</v>
      </c>
      <c r="B9140" s="62" t="s">
        <v>123</v>
      </c>
      <c r="C9140" s="62" t="str">
        <f>VLOOKUP(B9140,lookup!A:C,3,FALSE)</f>
        <v>Non Metropolitan Fire Authorities</v>
      </c>
      <c r="D9140" s="62" t="str">
        <f>VLOOKUP(B9140,lookup!A:D,4,FALSE)</f>
        <v>E31000036</v>
      </c>
      <c r="E9140" s="32" t="s">
        <v>1087</v>
      </c>
      <c r="F9140" s="62" t="s">
        <v>158</v>
      </c>
      <c r="G9140" s="63">
        <v>0</v>
      </c>
      <c r="H9140" s="145"/>
      <c r="I9140" s="144">
        <v>0</v>
      </c>
      <c r="J9140" s="146">
        <f t="shared" si="119"/>
        <v>0</v>
      </c>
    </row>
    <row r="9141" spans="1:10" x14ac:dyDescent="0.3">
      <c r="A9141" s="62">
        <v>2012</v>
      </c>
      <c r="B9141" s="62" t="s">
        <v>123</v>
      </c>
      <c r="C9141" s="62" t="str">
        <f>VLOOKUP(B9141,lookup!A:C,3,FALSE)</f>
        <v>Non Metropolitan Fire Authorities</v>
      </c>
      <c r="D9141" s="62" t="str">
        <f>VLOOKUP(B9141,lookup!A:D,4,FALSE)</f>
        <v>E31000036</v>
      </c>
      <c r="E9141" s="62" t="s">
        <v>176</v>
      </c>
      <c r="F9141" s="62" t="s">
        <v>158</v>
      </c>
      <c r="G9141" s="63">
        <v>8</v>
      </c>
      <c r="H9141" s="145"/>
      <c r="I9141" s="144">
        <v>8</v>
      </c>
      <c r="J9141" s="146">
        <f t="shared" si="119"/>
        <v>0</v>
      </c>
    </row>
    <row r="9142" spans="1:10" x14ac:dyDescent="0.3">
      <c r="A9142" s="62">
        <v>2012</v>
      </c>
      <c r="B9142" s="62" t="s">
        <v>123</v>
      </c>
      <c r="C9142" s="62" t="str">
        <f>VLOOKUP(B9142,lookup!A:C,3,FALSE)</f>
        <v>Non Metropolitan Fire Authorities</v>
      </c>
      <c r="D9142" s="62" t="str">
        <f>VLOOKUP(B9142,lookup!A:D,4,FALSE)</f>
        <v>E31000036</v>
      </c>
      <c r="E9142" s="62" t="s">
        <v>175</v>
      </c>
      <c r="F9142" s="62" t="s">
        <v>149</v>
      </c>
      <c r="G9142" s="63">
        <v>18</v>
      </c>
      <c r="H9142" s="145"/>
      <c r="I9142" s="144">
        <v>18</v>
      </c>
      <c r="J9142" s="146">
        <f t="shared" si="119"/>
        <v>0</v>
      </c>
    </row>
    <row r="9143" spans="1:10" x14ac:dyDescent="0.3">
      <c r="A9143" s="62">
        <v>2012</v>
      </c>
      <c r="B9143" s="62" t="s">
        <v>123</v>
      </c>
      <c r="C9143" s="62" t="str">
        <f>VLOOKUP(B9143,lookup!A:C,3,FALSE)</f>
        <v>Non Metropolitan Fire Authorities</v>
      </c>
      <c r="D9143" s="62" t="str">
        <f>VLOOKUP(B9143,lookup!A:D,4,FALSE)</f>
        <v>E31000036</v>
      </c>
      <c r="E9143" s="62" t="s">
        <v>177</v>
      </c>
      <c r="F9143" s="62" t="s">
        <v>149</v>
      </c>
      <c r="G9143" s="63">
        <v>0</v>
      </c>
      <c r="H9143" s="145"/>
      <c r="I9143" s="144">
        <v>0</v>
      </c>
      <c r="J9143" s="146">
        <f t="shared" si="119"/>
        <v>0</v>
      </c>
    </row>
    <row r="9144" spans="1:10" x14ac:dyDescent="0.3">
      <c r="A9144" s="62">
        <v>2012</v>
      </c>
      <c r="B9144" s="62" t="s">
        <v>123</v>
      </c>
      <c r="C9144" s="62" t="str">
        <f>VLOOKUP(B9144,lookup!A:C,3,FALSE)</f>
        <v>Non Metropolitan Fire Authorities</v>
      </c>
      <c r="D9144" s="62" t="str">
        <f>VLOOKUP(B9144,lookup!A:D,4,FALSE)</f>
        <v>E31000036</v>
      </c>
      <c r="E9144" s="62" t="s">
        <v>178</v>
      </c>
      <c r="F9144" s="62" t="s">
        <v>149</v>
      </c>
      <c r="G9144" s="63">
        <v>0</v>
      </c>
      <c r="H9144" s="145"/>
      <c r="I9144" s="144">
        <v>0</v>
      </c>
      <c r="J9144" s="146">
        <f t="shared" si="119"/>
        <v>0</v>
      </c>
    </row>
    <row r="9145" spans="1:10" x14ac:dyDescent="0.3">
      <c r="A9145" s="62">
        <v>2012</v>
      </c>
      <c r="B9145" s="62" t="s">
        <v>123</v>
      </c>
      <c r="C9145" s="62" t="str">
        <f>VLOOKUP(B9145,lookup!A:C,3,FALSE)</f>
        <v>Non Metropolitan Fire Authorities</v>
      </c>
      <c r="D9145" s="62" t="str">
        <f>VLOOKUP(B9145,lookup!A:D,4,FALSE)</f>
        <v>E31000036</v>
      </c>
      <c r="E9145" s="62" t="s">
        <v>179</v>
      </c>
      <c r="F9145" s="62" t="s">
        <v>149</v>
      </c>
      <c r="G9145" s="63">
        <v>0</v>
      </c>
      <c r="H9145" s="145"/>
      <c r="I9145" s="144">
        <v>0</v>
      </c>
      <c r="J9145" s="146">
        <f t="shared" si="119"/>
        <v>0</v>
      </c>
    </row>
    <row r="9146" spans="1:10" x14ac:dyDescent="0.3">
      <c r="A9146" s="62">
        <v>2012</v>
      </c>
      <c r="B9146" s="62" t="s">
        <v>123</v>
      </c>
      <c r="C9146" s="62" t="str">
        <f>VLOOKUP(B9146,lookup!A:C,3,FALSE)</f>
        <v>Non Metropolitan Fire Authorities</v>
      </c>
      <c r="D9146" s="62" t="str">
        <f>VLOOKUP(B9146,lookup!A:D,4,FALSE)</f>
        <v>E31000036</v>
      </c>
      <c r="E9146" s="32" t="s">
        <v>1087</v>
      </c>
      <c r="F9146" s="62" t="s">
        <v>149</v>
      </c>
      <c r="G9146" s="63">
        <v>0</v>
      </c>
      <c r="H9146" s="145"/>
      <c r="I9146" s="144">
        <v>0</v>
      </c>
      <c r="J9146" s="146">
        <f t="shared" si="119"/>
        <v>0</v>
      </c>
    </row>
    <row r="9147" spans="1:10" x14ac:dyDescent="0.3">
      <c r="A9147" s="62">
        <v>2012</v>
      </c>
      <c r="B9147" s="62" t="s">
        <v>123</v>
      </c>
      <c r="C9147" s="62" t="str">
        <f>VLOOKUP(B9147,lookup!A:C,3,FALSE)</f>
        <v>Non Metropolitan Fire Authorities</v>
      </c>
      <c r="D9147" s="62" t="str">
        <f>VLOOKUP(B9147,lookup!A:D,4,FALSE)</f>
        <v>E31000036</v>
      </c>
      <c r="E9147" s="62" t="s">
        <v>176</v>
      </c>
      <c r="F9147" s="62" t="s">
        <v>149</v>
      </c>
      <c r="G9147" s="63">
        <v>0</v>
      </c>
      <c r="H9147" s="145"/>
      <c r="I9147" s="144">
        <v>0</v>
      </c>
      <c r="J9147" s="146">
        <f t="shared" si="119"/>
        <v>0</v>
      </c>
    </row>
    <row r="9148" spans="1:10" x14ac:dyDescent="0.3">
      <c r="A9148" s="62">
        <v>2012</v>
      </c>
      <c r="B9148" s="62" t="s">
        <v>123</v>
      </c>
      <c r="C9148" s="62" t="str">
        <f>VLOOKUP(B9148,lookup!A:C,3,FALSE)</f>
        <v>Non Metropolitan Fire Authorities</v>
      </c>
      <c r="D9148" s="62" t="str">
        <f>VLOOKUP(B9148,lookup!A:D,4,FALSE)</f>
        <v>E31000036</v>
      </c>
      <c r="E9148" s="62" t="s">
        <v>175</v>
      </c>
      <c r="F9148" s="62" t="s">
        <v>150</v>
      </c>
      <c r="G9148" s="63">
        <v>90</v>
      </c>
      <c r="H9148" s="145"/>
      <c r="I9148" s="144">
        <v>90</v>
      </c>
      <c r="J9148" s="146">
        <f t="shared" si="119"/>
        <v>0</v>
      </c>
    </row>
    <row r="9149" spans="1:10" x14ac:dyDescent="0.3">
      <c r="A9149" s="62">
        <v>2012</v>
      </c>
      <c r="B9149" s="62" t="s">
        <v>123</v>
      </c>
      <c r="C9149" s="62" t="str">
        <f>VLOOKUP(B9149,lookup!A:C,3,FALSE)</f>
        <v>Non Metropolitan Fire Authorities</v>
      </c>
      <c r="D9149" s="62" t="str">
        <f>VLOOKUP(B9149,lookup!A:D,4,FALSE)</f>
        <v>E31000036</v>
      </c>
      <c r="E9149" s="62" t="s">
        <v>177</v>
      </c>
      <c r="F9149" s="62" t="s">
        <v>150</v>
      </c>
      <c r="G9149" s="63">
        <v>0</v>
      </c>
      <c r="H9149" s="145"/>
      <c r="I9149" s="144">
        <v>0</v>
      </c>
      <c r="J9149" s="146">
        <f t="shared" si="119"/>
        <v>0</v>
      </c>
    </row>
    <row r="9150" spans="1:10" x14ac:dyDescent="0.3">
      <c r="A9150" s="62">
        <v>2012</v>
      </c>
      <c r="B9150" s="62" t="s">
        <v>123</v>
      </c>
      <c r="C9150" s="62" t="str">
        <f>VLOOKUP(B9150,lookup!A:C,3,FALSE)</f>
        <v>Non Metropolitan Fire Authorities</v>
      </c>
      <c r="D9150" s="62" t="str">
        <f>VLOOKUP(B9150,lookup!A:D,4,FALSE)</f>
        <v>E31000036</v>
      </c>
      <c r="E9150" s="62" t="s">
        <v>178</v>
      </c>
      <c r="F9150" s="62" t="s">
        <v>150</v>
      </c>
      <c r="G9150" s="63">
        <v>2</v>
      </c>
      <c r="H9150" s="145"/>
      <c r="I9150" s="144">
        <v>2</v>
      </c>
      <c r="J9150" s="146">
        <f t="shared" si="119"/>
        <v>0</v>
      </c>
    </row>
    <row r="9151" spans="1:10" x14ac:dyDescent="0.3">
      <c r="A9151" s="62">
        <v>2012</v>
      </c>
      <c r="B9151" s="62" t="s">
        <v>123</v>
      </c>
      <c r="C9151" s="62" t="str">
        <f>VLOOKUP(B9151,lookup!A:C,3,FALSE)</f>
        <v>Non Metropolitan Fire Authorities</v>
      </c>
      <c r="D9151" s="62" t="str">
        <f>VLOOKUP(B9151,lookup!A:D,4,FALSE)</f>
        <v>E31000036</v>
      </c>
      <c r="E9151" s="62" t="s">
        <v>179</v>
      </c>
      <c r="F9151" s="62" t="s">
        <v>150</v>
      </c>
      <c r="G9151" s="63">
        <v>0</v>
      </c>
      <c r="H9151" s="145"/>
      <c r="I9151" s="144">
        <v>0</v>
      </c>
      <c r="J9151" s="146">
        <f t="shared" si="119"/>
        <v>0</v>
      </c>
    </row>
    <row r="9152" spans="1:10" x14ac:dyDescent="0.3">
      <c r="A9152" s="62">
        <v>2012</v>
      </c>
      <c r="B9152" s="62" t="s">
        <v>123</v>
      </c>
      <c r="C9152" s="62" t="str">
        <f>VLOOKUP(B9152,lookup!A:C,3,FALSE)</f>
        <v>Non Metropolitan Fire Authorities</v>
      </c>
      <c r="D9152" s="62" t="str">
        <f>VLOOKUP(B9152,lookup!A:D,4,FALSE)</f>
        <v>E31000036</v>
      </c>
      <c r="E9152" s="32" t="s">
        <v>1087</v>
      </c>
      <c r="F9152" s="62" t="s">
        <v>150</v>
      </c>
      <c r="G9152" s="63">
        <v>0</v>
      </c>
      <c r="H9152" s="145"/>
      <c r="I9152" s="144">
        <v>0</v>
      </c>
      <c r="J9152" s="146">
        <f t="shared" si="119"/>
        <v>0</v>
      </c>
    </row>
    <row r="9153" spans="1:10" x14ac:dyDescent="0.3">
      <c r="A9153" s="62">
        <v>2012</v>
      </c>
      <c r="B9153" s="62" t="s">
        <v>123</v>
      </c>
      <c r="C9153" s="62" t="str">
        <f>VLOOKUP(B9153,lookup!A:C,3,FALSE)</f>
        <v>Non Metropolitan Fire Authorities</v>
      </c>
      <c r="D9153" s="62" t="str">
        <f>VLOOKUP(B9153,lookup!A:D,4,FALSE)</f>
        <v>E31000036</v>
      </c>
      <c r="E9153" s="62" t="s">
        <v>176</v>
      </c>
      <c r="F9153" s="62" t="s">
        <v>150</v>
      </c>
      <c r="G9153" s="63">
        <v>7</v>
      </c>
      <c r="H9153" s="145"/>
      <c r="I9153" s="144">
        <v>7</v>
      </c>
      <c r="J9153" s="146">
        <f t="shared" si="119"/>
        <v>0</v>
      </c>
    </row>
    <row r="9154" spans="1:10" x14ac:dyDescent="0.3">
      <c r="A9154" s="62">
        <v>2012</v>
      </c>
      <c r="B9154" s="62" t="s">
        <v>126</v>
      </c>
      <c r="C9154" s="62" t="str">
        <f>VLOOKUP(B9154,lookup!A:C,3,FALSE)</f>
        <v>Metropolitan Fire Authorities</v>
      </c>
      <c r="D9154" s="62" t="str">
        <f>VLOOKUP(B9154,lookup!A:D,4,FALSE)</f>
        <v>E31000044</v>
      </c>
      <c r="E9154" s="62" t="s">
        <v>175</v>
      </c>
      <c r="F9154" s="62" t="s">
        <v>157</v>
      </c>
      <c r="G9154" s="63">
        <v>1574</v>
      </c>
      <c r="H9154" s="145"/>
      <c r="I9154" s="144">
        <v>1574</v>
      </c>
      <c r="J9154" s="146">
        <f t="shared" si="119"/>
        <v>0</v>
      </c>
    </row>
    <row r="9155" spans="1:10" x14ac:dyDescent="0.3">
      <c r="A9155" s="62">
        <v>2012</v>
      </c>
      <c r="B9155" s="62" t="s">
        <v>126</v>
      </c>
      <c r="C9155" s="62" t="str">
        <f>VLOOKUP(B9155,lookup!A:C,3,FALSE)</f>
        <v>Metropolitan Fire Authorities</v>
      </c>
      <c r="D9155" s="62" t="str">
        <f>VLOOKUP(B9155,lookup!A:D,4,FALSE)</f>
        <v>E31000044</v>
      </c>
      <c r="E9155" s="62" t="s">
        <v>177</v>
      </c>
      <c r="F9155" s="62" t="s">
        <v>157</v>
      </c>
      <c r="G9155" s="63">
        <v>35</v>
      </c>
      <c r="H9155" s="145"/>
      <c r="I9155" s="144">
        <v>35</v>
      </c>
      <c r="J9155" s="146">
        <f t="shared" ref="J9155:J9218" si="120">G9155-I9155</f>
        <v>0</v>
      </c>
    </row>
    <row r="9156" spans="1:10" x14ac:dyDescent="0.3">
      <c r="A9156" s="62">
        <v>2012</v>
      </c>
      <c r="B9156" s="62" t="s">
        <v>126</v>
      </c>
      <c r="C9156" s="62" t="str">
        <f>VLOOKUP(B9156,lookup!A:C,3,FALSE)</f>
        <v>Metropolitan Fire Authorities</v>
      </c>
      <c r="D9156" s="62" t="str">
        <f>VLOOKUP(B9156,lookup!A:D,4,FALSE)</f>
        <v>E31000044</v>
      </c>
      <c r="E9156" s="62" t="s">
        <v>178</v>
      </c>
      <c r="F9156" s="62" t="s">
        <v>157</v>
      </c>
      <c r="G9156" s="63">
        <v>17</v>
      </c>
      <c r="H9156" s="145"/>
      <c r="I9156" s="144">
        <v>17</v>
      </c>
      <c r="J9156" s="146">
        <f t="shared" si="120"/>
        <v>0</v>
      </c>
    </row>
    <row r="9157" spans="1:10" x14ac:dyDescent="0.3">
      <c r="A9157" s="62">
        <v>2012</v>
      </c>
      <c r="B9157" s="62" t="s">
        <v>126</v>
      </c>
      <c r="C9157" s="62" t="str">
        <f>VLOOKUP(B9157,lookup!A:C,3,FALSE)</f>
        <v>Metropolitan Fire Authorities</v>
      </c>
      <c r="D9157" s="62" t="str">
        <f>VLOOKUP(B9157,lookup!A:D,4,FALSE)</f>
        <v>E31000044</v>
      </c>
      <c r="E9157" s="62" t="s">
        <v>179</v>
      </c>
      <c r="F9157" s="62" t="s">
        <v>157</v>
      </c>
      <c r="G9157" s="63">
        <v>64</v>
      </c>
      <c r="H9157" s="145"/>
      <c r="I9157" s="144">
        <v>64</v>
      </c>
      <c r="J9157" s="146">
        <f t="shared" si="120"/>
        <v>0</v>
      </c>
    </row>
    <row r="9158" spans="1:10" x14ac:dyDescent="0.3">
      <c r="A9158" s="62">
        <v>2012</v>
      </c>
      <c r="B9158" s="62" t="s">
        <v>126</v>
      </c>
      <c r="C9158" s="62" t="str">
        <f>VLOOKUP(B9158,lookup!A:C,3,FALSE)</f>
        <v>Metropolitan Fire Authorities</v>
      </c>
      <c r="D9158" s="62" t="str">
        <f>VLOOKUP(B9158,lookup!A:D,4,FALSE)</f>
        <v>E31000044</v>
      </c>
      <c r="E9158" s="32" t="s">
        <v>1087</v>
      </c>
      <c r="F9158" s="62" t="s">
        <v>157</v>
      </c>
      <c r="G9158" s="63">
        <v>1</v>
      </c>
      <c r="H9158" s="145"/>
      <c r="I9158" s="144">
        <v>1</v>
      </c>
      <c r="J9158" s="146">
        <f t="shared" si="120"/>
        <v>0</v>
      </c>
    </row>
    <row r="9159" spans="1:10" x14ac:dyDescent="0.3">
      <c r="A9159" s="62">
        <v>2012</v>
      </c>
      <c r="B9159" s="62" t="s">
        <v>126</v>
      </c>
      <c r="C9159" s="62" t="str">
        <f>VLOOKUP(B9159,lookup!A:C,3,FALSE)</f>
        <v>Metropolitan Fire Authorities</v>
      </c>
      <c r="D9159" s="62" t="str">
        <f>VLOOKUP(B9159,lookup!A:D,4,FALSE)</f>
        <v>E31000044</v>
      </c>
      <c r="E9159" s="62" t="s">
        <v>176</v>
      </c>
      <c r="F9159" s="62" t="s">
        <v>157</v>
      </c>
      <c r="G9159" s="63">
        <v>25</v>
      </c>
      <c r="H9159" s="145"/>
      <c r="I9159" s="144">
        <v>25</v>
      </c>
      <c r="J9159" s="146">
        <f t="shared" si="120"/>
        <v>0</v>
      </c>
    </row>
    <row r="9160" spans="1:10" x14ac:dyDescent="0.3">
      <c r="A9160" s="62">
        <v>2012</v>
      </c>
      <c r="B9160" s="62" t="s">
        <v>126</v>
      </c>
      <c r="C9160" s="62" t="str">
        <f>VLOOKUP(B9160,lookup!A:C,3,FALSE)</f>
        <v>Metropolitan Fire Authorities</v>
      </c>
      <c r="D9160" s="62" t="str">
        <f>VLOOKUP(B9160,lookup!A:D,4,FALSE)</f>
        <v>E31000044</v>
      </c>
      <c r="E9160" s="62" t="s">
        <v>175</v>
      </c>
      <c r="F9160" s="62" t="s">
        <v>158</v>
      </c>
      <c r="G9160" s="63">
        <v>0</v>
      </c>
      <c r="H9160" s="145"/>
      <c r="I9160" s="144">
        <v>0</v>
      </c>
      <c r="J9160" s="146">
        <f t="shared" si="120"/>
        <v>0</v>
      </c>
    </row>
    <row r="9161" spans="1:10" x14ac:dyDescent="0.3">
      <c r="A9161" s="62">
        <v>2012</v>
      </c>
      <c r="B9161" s="62" t="s">
        <v>126</v>
      </c>
      <c r="C9161" s="62" t="str">
        <f>VLOOKUP(B9161,lookup!A:C,3,FALSE)</f>
        <v>Metropolitan Fire Authorities</v>
      </c>
      <c r="D9161" s="62" t="str">
        <f>VLOOKUP(B9161,lookup!A:D,4,FALSE)</f>
        <v>E31000044</v>
      </c>
      <c r="E9161" s="62" t="s">
        <v>177</v>
      </c>
      <c r="F9161" s="62" t="s">
        <v>158</v>
      </c>
      <c r="G9161" s="63">
        <v>0</v>
      </c>
      <c r="H9161" s="145"/>
      <c r="I9161" s="144">
        <v>0</v>
      </c>
      <c r="J9161" s="146">
        <f t="shared" si="120"/>
        <v>0</v>
      </c>
    </row>
    <row r="9162" spans="1:10" x14ac:dyDescent="0.3">
      <c r="A9162" s="62">
        <v>2012</v>
      </c>
      <c r="B9162" s="62" t="s">
        <v>126</v>
      </c>
      <c r="C9162" s="62" t="str">
        <f>VLOOKUP(B9162,lookup!A:C,3,FALSE)</f>
        <v>Metropolitan Fire Authorities</v>
      </c>
      <c r="D9162" s="62" t="str">
        <f>VLOOKUP(B9162,lookup!A:D,4,FALSE)</f>
        <v>E31000044</v>
      </c>
      <c r="E9162" s="62" t="s">
        <v>178</v>
      </c>
      <c r="F9162" s="62" t="s">
        <v>158</v>
      </c>
      <c r="G9162" s="63">
        <v>0</v>
      </c>
      <c r="H9162" s="145"/>
      <c r="I9162" s="144">
        <v>0</v>
      </c>
      <c r="J9162" s="146">
        <f t="shared" si="120"/>
        <v>0</v>
      </c>
    </row>
    <row r="9163" spans="1:10" x14ac:dyDescent="0.3">
      <c r="A9163" s="62">
        <v>2012</v>
      </c>
      <c r="B9163" s="62" t="s">
        <v>126</v>
      </c>
      <c r="C9163" s="62" t="str">
        <f>VLOOKUP(B9163,lookup!A:C,3,FALSE)</f>
        <v>Metropolitan Fire Authorities</v>
      </c>
      <c r="D9163" s="62" t="str">
        <f>VLOOKUP(B9163,lookup!A:D,4,FALSE)</f>
        <v>E31000044</v>
      </c>
      <c r="E9163" s="62" t="s">
        <v>179</v>
      </c>
      <c r="F9163" s="62" t="s">
        <v>158</v>
      </c>
      <c r="G9163" s="63">
        <v>0</v>
      </c>
      <c r="H9163" s="145"/>
      <c r="I9163" s="144">
        <v>0</v>
      </c>
      <c r="J9163" s="146">
        <f t="shared" si="120"/>
        <v>0</v>
      </c>
    </row>
    <row r="9164" spans="1:10" x14ac:dyDescent="0.3">
      <c r="A9164" s="62">
        <v>2012</v>
      </c>
      <c r="B9164" s="62" t="s">
        <v>126</v>
      </c>
      <c r="C9164" s="62" t="str">
        <f>VLOOKUP(B9164,lookup!A:C,3,FALSE)</f>
        <v>Metropolitan Fire Authorities</v>
      </c>
      <c r="D9164" s="62" t="str">
        <f>VLOOKUP(B9164,lookup!A:D,4,FALSE)</f>
        <v>E31000044</v>
      </c>
      <c r="E9164" s="32" t="s">
        <v>1087</v>
      </c>
      <c r="F9164" s="62" t="s">
        <v>158</v>
      </c>
      <c r="G9164" s="63">
        <v>0</v>
      </c>
      <c r="H9164" s="145"/>
      <c r="I9164" s="144">
        <v>0</v>
      </c>
      <c r="J9164" s="146">
        <f t="shared" si="120"/>
        <v>0</v>
      </c>
    </row>
    <row r="9165" spans="1:10" x14ac:dyDescent="0.3">
      <c r="A9165" s="62">
        <v>2012</v>
      </c>
      <c r="B9165" s="62" t="s">
        <v>126</v>
      </c>
      <c r="C9165" s="62" t="str">
        <f>VLOOKUP(B9165,lookup!A:C,3,FALSE)</f>
        <v>Metropolitan Fire Authorities</v>
      </c>
      <c r="D9165" s="62" t="str">
        <f>VLOOKUP(B9165,lookup!A:D,4,FALSE)</f>
        <v>E31000044</v>
      </c>
      <c r="E9165" s="62" t="s">
        <v>176</v>
      </c>
      <c r="F9165" s="62" t="s">
        <v>158</v>
      </c>
      <c r="G9165" s="63">
        <v>0</v>
      </c>
      <c r="H9165" s="145"/>
      <c r="I9165" s="144">
        <v>0</v>
      </c>
      <c r="J9165" s="146">
        <f t="shared" si="120"/>
        <v>0</v>
      </c>
    </row>
    <row r="9166" spans="1:10" x14ac:dyDescent="0.3">
      <c r="A9166" s="62">
        <v>2012</v>
      </c>
      <c r="B9166" s="62" t="s">
        <v>126</v>
      </c>
      <c r="C9166" s="62" t="str">
        <f>VLOOKUP(B9166,lookup!A:C,3,FALSE)</f>
        <v>Metropolitan Fire Authorities</v>
      </c>
      <c r="D9166" s="62" t="str">
        <f>VLOOKUP(B9166,lookup!A:D,4,FALSE)</f>
        <v>E31000044</v>
      </c>
      <c r="E9166" s="62" t="s">
        <v>175</v>
      </c>
      <c r="F9166" s="62" t="s">
        <v>149</v>
      </c>
      <c r="G9166" s="63">
        <v>61</v>
      </c>
      <c r="H9166" s="145"/>
      <c r="I9166" s="144">
        <v>61</v>
      </c>
      <c r="J9166" s="146">
        <f t="shared" si="120"/>
        <v>0</v>
      </c>
    </row>
    <row r="9167" spans="1:10" x14ac:dyDescent="0.3">
      <c r="A9167" s="62">
        <v>2012</v>
      </c>
      <c r="B9167" s="62" t="s">
        <v>126</v>
      </c>
      <c r="C9167" s="62" t="str">
        <f>VLOOKUP(B9167,lookup!A:C,3,FALSE)</f>
        <v>Metropolitan Fire Authorities</v>
      </c>
      <c r="D9167" s="62" t="str">
        <f>VLOOKUP(B9167,lookup!A:D,4,FALSE)</f>
        <v>E31000044</v>
      </c>
      <c r="E9167" s="62" t="s">
        <v>177</v>
      </c>
      <c r="F9167" s="62" t="s">
        <v>149</v>
      </c>
      <c r="G9167" s="63">
        <v>0</v>
      </c>
      <c r="H9167" s="145"/>
      <c r="I9167" s="144">
        <v>0</v>
      </c>
      <c r="J9167" s="146">
        <f t="shared" si="120"/>
        <v>0</v>
      </c>
    </row>
    <row r="9168" spans="1:10" x14ac:dyDescent="0.3">
      <c r="A9168" s="62">
        <v>2012</v>
      </c>
      <c r="B9168" s="62" t="s">
        <v>126</v>
      </c>
      <c r="C9168" s="62" t="str">
        <f>VLOOKUP(B9168,lookup!A:C,3,FALSE)</f>
        <v>Metropolitan Fire Authorities</v>
      </c>
      <c r="D9168" s="62" t="str">
        <f>VLOOKUP(B9168,lookup!A:D,4,FALSE)</f>
        <v>E31000044</v>
      </c>
      <c r="E9168" s="62" t="s">
        <v>178</v>
      </c>
      <c r="F9168" s="62" t="s">
        <v>149</v>
      </c>
      <c r="G9168" s="63">
        <v>0</v>
      </c>
      <c r="H9168" s="145"/>
      <c r="I9168" s="144">
        <v>0</v>
      </c>
      <c r="J9168" s="146">
        <f t="shared" si="120"/>
        <v>0</v>
      </c>
    </row>
    <row r="9169" spans="1:10" x14ac:dyDescent="0.3">
      <c r="A9169" s="62">
        <v>2012</v>
      </c>
      <c r="B9169" s="62" t="s">
        <v>126</v>
      </c>
      <c r="C9169" s="62" t="str">
        <f>VLOOKUP(B9169,lookup!A:C,3,FALSE)</f>
        <v>Metropolitan Fire Authorities</v>
      </c>
      <c r="D9169" s="62" t="str">
        <f>VLOOKUP(B9169,lookup!A:D,4,FALSE)</f>
        <v>E31000044</v>
      </c>
      <c r="E9169" s="62" t="s">
        <v>179</v>
      </c>
      <c r="F9169" s="62" t="s">
        <v>149</v>
      </c>
      <c r="G9169" s="63">
        <v>2</v>
      </c>
      <c r="H9169" s="145"/>
      <c r="I9169" s="144">
        <v>2</v>
      </c>
      <c r="J9169" s="146">
        <f t="shared" si="120"/>
        <v>0</v>
      </c>
    </row>
    <row r="9170" spans="1:10" x14ac:dyDescent="0.3">
      <c r="A9170" s="62">
        <v>2012</v>
      </c>
      <c r="B9170" s="62" t="s">
        <v>126</v>
      </c>
      <c r="C9170" s="62" t="str">
        <f>VLOOKUP(B9170,lookup!A:C,3,FALSE)</f>
        <v>Metropolitan Fire Authorities</v>
      </c>
      <c r="D9170" s="62" t="str">
        <f>VLOOKUP(B9170,lookup!A:D,4,FALSE)</f>
        <v>E31000044</v>
      </c>
      <c r="E9170" s="32" t="s">
        <v>1087</v>
      </c>
      <c r="F9170" s="62" t="s">
        <v>149</v>
      </c>
      <c r="G9170" s="63">
        <v>0</v>
      </c>
      <c r="H9170" s="145"/>
      <c r="I9170" s="144">
        <v>0</v>
      </c>
      <c r="J9170" s="146">
        <f t="shared" si="120"/>
        <v>0</v>
      </c>
    </row>
    <row r="9171" spans="1:10" x14ac:dyDescent="0.3">
      <c r="A9171" s="62">
        <v>2012</v>
      </c>
      <c r="B9171" s="62" t="s">
        <v>126</v>
      </c>
      <c r="C9171" s="62" t="str">
        <f>VLOOKUP(B9171,lookup!A:C,3,FALSE)</f>
        <v>Metropolitan Fire Authorities</v>
      </c>
      <c r="D9171" s="62" t="str">
        <f>VLOOKUP(B9171,lookup!A:D,4,FALSE)</f>
        <v>E31000044</v>
      </c>
      <c r="E9171" s="62" t="s">
        <v>176</v>
      </c>
      <c r="F9171" s="62" t="s">
        <v>149</v>
      </c>
      <c r="G9171" s="63">
        <v>0</v>
      </c>
      <c r="H9171" s="145"/>
      <c r="I9171" s="144">
        <v>0</v>
      </c>
      <c r="J9171" s="146">
        <f t="shared" si="120"/>
        <v>0</v>
      </c>
    </row>
    <row r="9172" spans="1:10" x14ac:dyDescent="0.3">
      <c r="A9172" s="62">
        <v>2012</v>
      </c>
      <c r="B9172" s="62" t="s">
        <v>126</v>
      </c>
      <c r="C9172" s="62" t="str">
        <f>VLOOKUP(B9172,lookup!A:C,3,FALSE)</f>
        <v>Metropolitan Fire Authorities</v>
      </c>
      <c r="D9172" s="62" t="str">
        <f>VLOOKUP(B9172,lookup!A:D,4,FALSE)</f>
        <v>E31000044</v>
      </c>
      <c r="E9172" s="62" t="s">
        <v>175</v>
      </c>
      <c r="F9172" s="62" t="s">
        <v>150</v>
      </c>
      <c r="G9172" s="63">
        <v>452</v>
      </c>
      <c r="H9172" s="145"/>
      <c r="I9172" s="144">
        <v>452</v>
      </c>
      <c r="J9172" s="146">
        <f t="shared" si="120"/>
        <v>0</v>
      </c>
    </row>
    <row r="9173" spans="1:10" x14ac:dyDescent="0.3">
      <c r="A9173" s="62">
        <v>2012</v>
      </c>
      <c r="B9173" s="62" t="s">
        <v>126</v>
      </c>
      <c r="C9173" s="62" t="str">
        <f>VLOOKUP(B9173,lookup!A:C,3,FALSE)</f>
        <v>Metropolitan Fire Authorities</v>
      </c>
      <c r="D9173" s="62" t="str">
        <f>VLOOKUP(B9173,lookup!A:D,4,FALSE)</f>
        <v>E31000044</v>
      </c>
      <c r="E9173" s="62" t="s">
        <v>177</v>
      </c>
      <c r="F9173" s="62" t="s">
        <v>150</v>
      </c>
      <c r="G9173" s="63">
        <v>6</v>
      </c>
      <c r="H9173" s="145"/>
      <c r="I9173" s="144">
        <v>6</v>
      </c>
      <c r="J9173" s="146">
        <f t="shared" si="120"/>
        <v>0</v>
      </c>
    </row>
    <row r="9174" spans="1:10" x14ac:dyDescent="0.3">
      <c r="A9174" s="62">
        <v>2012</v>
      </c>
      <c r="B9174" s="62" t="s">
        <v>126</v>
      </c>
      <c r="C9174" s="62" t="str">
        <f>VLOOKUP(B9174,lookup!A:C,3,FALSE)</f>
        <v>Metropolitan Fire Authorities</v>
      </c>
      <c r="D9174" s="62" t="str">
        <f>VLOOKUP(B9174,lookup!A:D,4,FALSE)</f>
        <v>E31000044</v>
      </c>
      <c r="E9174" s="62" t="s">
        <v>178</v>
      </c>
      <c r="F9174" s="62" t="s">
        <v>150</v>
      </c>
      <c r="G9174" s="63">
        <v>36</v>
      </c>
      <c r="H9174" s="145"/>
      <c r="I9174" s="144">
        <v>36</v>
      </c>
      <c r="J9174" s="146">
        <f t="shared" si="120"/>
        <v>0</v>
      </c>
    </row>
    <row r="9175" spans="1:10" x14ac:dyDescent="0.3">
      <c r="A9175" s="62">
        <v>2012</v>
      </c>
      <c r="B9175" s="62" t="s">
        <v>126</v>
      </c>
      <c r="C9175" s="62" t="str">
        <f>VLOOKUP(B9175,lookup!A:C,3,FALSE)</f>
        <v>Metropolitan Fire Authorities</v>
      </c>
      <c r="D9175" s="62" t="str">
        <f>VLOOKUP(B9175,lookup!A:D,4,FALSE)</f>
        <v>E31000044</v>
      </c>
      <c r="E9175" s="62" t="s">
        <v>179</v>
      </c>
      <c r="F9175" s="62" t="s">
        <v>150</v>
      </c>
      <c r="G9175" s="63">
        <v>28</v>
      </c>
      <c r="H9175" s="145"/>
      <c r="I9175" s="144">
        <v>28</v>
      </c>
      <c r="J9175" s="146">
        <f t="shared" si="120"/>
        <v>0</v>
      </c>
    </row>
    <row r="9176" spans="1:10" x14ac:dyDescent="0.3">
      <c r="A9176" s="62">
        <v>2012</v>
      </c>
      <c r="B9176" s="62" t="s">
        <v>126</v>
      </c>
      <c r="C9176" s="62" t="str">
        <f>VLOOKUP(B9176,lookup!A:C,3,FALSE)</f>
        <v>Metropolitan Fire Authorities</v>
      </c>
      <c r="D9176" s="62" t="str">
        <f>VLOOKUP(B9176,lookup!A:D,4,FALSE)</f>
        <v>E31000044</v>
      </c>
      <c r="E9176" s="32" t="s">
        <v>1087</v>
      </c>
      <c r="F9176" s="62" t="s">
        <v>150</v>
      </c>
      <c r="G9176" s="63">
        <v>2</v>
      </c>
      <c r="H9176" s="145"/>
      <c r="I9176" s="144">
        <v>2</v>
      </c>
      <c r="J9176" s="146">
        <f t="shared" si="120"/>
        <v>0</v>
      </c>
    </row>
    <row r="9177" spans="1:10" x14ac:dyDescent="0.3">
      <c r="A9177" s="62">
        <v>2012</v>
      </c>
      <c r="B9177" s="62" t="s">
        <v>126</v>
      </c>
      <c r="C9177" s="62" t="str">
        <f>VLOOKUP(B9177,lookup!A:C,3,FALSE)</f>
        <v>Metropolitan Fire Authorities</v>
      </c>
      <c r="D9177" s="62" t="str">
        <f>VLOOKUP(B9177,lookup!A:D,4,FALSE)</f>
        <v>E31000044</v>
      </c>
      <c r="E9177" s="62" t="s">
        <v>176</v>
      </c>
      <c r="F9177" s="62" t="s">
        <v>150</v>
      </c>
      <c r="G9177" s="63">
        <v>19</v>
      </c>
      <c r="H9177" s="145"/>
      <c r="I9177" s="144">
        <v>19</v>
      </c>
      <c r="J9177" s="146">
        <f t="shared" si="120"/>
        <v>0</v>
      </c>
    </row>
    <row r="9178" spans="1:10" x14ac:dyDescent="0.3">
      <c r="A9178" s="62">
        <v>2012</v>
      </c>
      <c r="B9178" s="62" t="s">
        <v>129</v>
      </c>
      <c r="C9178" s="62" t="str">
        <f>VLOOKUP(B9178,lookup!A:C,3,FALSE)</f>
        <v>Non Metropolitan Fire Authorities</v>
      </c>
      <c r="D9178" s="62" t="str">
        <f>VLOOKUP(B9178,lookup!A:D,4,FALSE)</f>
        <v>E31000037</v>
      </c>
      <c r="E9178" s="62" t="s">
        <v>175</v>
      </c>
      <c r="F9178" s="62" t="s">
        <v>157</v>
      </c>
      <c r="G9178" s="63">
        <v>337</v>
      </c>
      <c r="H9178" s="145"/>
      <c r="I9178" s="144">
        <v>337</v>
      </c>
      <c r="J9178" s="146">
        <f t="shared" si="120"/>
        <v>0</v>
      </c>
    </row>
    <row r="9179" spans="1:10" x14ac:dyDescent="0.3">
      <c r="A9179" s="62">
        <v>2012</v>
      </c>
      <c r="B9179" s="62" t="s">
        <v>129</v>
      </c>
      <c r="C9179" s="62" t="str">
        <f>VLOOKUP(B9179,lookup!A:C,3,FALSE)</f>
        <v>Non Metropolitan Fire Authorities</v>
      </c>
      <c r="D9179" s="62" t="str">
        <f>VLOOKUP(B9179,lookup!A:D,4,FALSE)</f>
        <v>E31000037</v>
      </c>
      <c r="E9179" s="62" t="s">
        <v>177</v>
      </c>
      <c r="F9179" s="62" t="s">
        <v>157</v>
      </c>
      <c r="G9179" s="63">
        <v>2</v>
      </c>
      <c r="H9179" s="145"/>
      <c r="I9179" s="144">
        <v>2</v>
      </c>
      <c r="J9179" s="146">
        <f t="shared" si="120"/>
        <v>0</v>
      </c>
    </row>
    <row r="9180" spans="1:10" x14ac:dyDescent="0.3">
      <c r="A9180" s="62">
        <v>2012</v>
      </c>
      <c r="B9180" s="62" t="s">
        <v>129</v>
      </c>
      <c r="C9180" s="62" t="str">
        <f>VLOOKUP(B9180,lookup!A:C,3,FALSE)</f>
        <v>Non Metropolitan Fire Authorities</v>
      </c>
      <c r="D9180" s="62" t="str">
        <f>VLOOKUP(B9180,lookup!A:D,4,FALSE)</f>
        <v>E31000037</v>
      </c>
      <c r="E9180" s="62" t="s">
        <v>178</v>
      </c>
      <c r="F9180" s="62" t="s">
        <v>157</v>
      </c>
      <c r="G9180" s="63">
        <v>0</v>
      </c>
      <c r="H9180" s="145"/>
      <c r="I9180" s="144">
        <v>0</v>
      </c>
      <c r="J9180" s="146">
        <f t="shared" si="120"/>
        <v>0</v>
      </c>
    </row>
    <row r="9181" spans="1:10" x14ac:dyDescent="0.3">
      <c r="A9181" s="62">
        <v>2012</v>
      </c>
      <c r="B9181" s="62" t="s">
        <v>129</v>
      </c>
      <c r="C9181" s="62" t="str">
        <f>VLOOKUP(B9181,lookup!A:C,3,FALSE)</f>
        <v>Non Metropolitan Fire Authorities</v>
      </c>
      <c r="D9181" s="62" t="str">
        <f>VLOOKUP(B9181,lookup!A:D,4,FALSE)</f>
        <v>E31000037</v>
      </c>
      <c r="E9181" s="62" t="s">
        <v>179</v>
      </c>
      <c r="F9181" s="62" t="s">
        <v>157</v>
      </c>
      <c r="G9181" s="63">
        <v>0</v>
      </c>
      <c r="H9181" s="145"/>
      <c r="I9181" s="144">
        <v>0</v>
      </c>
      <c r="J9181" s="146">
        <f t="shared" si="120"/>
        <v>0</v>
      </c>
    </row>
    <row r="9182" spans="1:10" x14ac:dyDescent="0.3">
      <c r="A9182" s="62">
        <v>2012</v>
      </c>
      <c r="B9182" s="62" t="s">
        <v>129</v>
      </c>
      <c r="C9182" s="62" t="str">
        <f>VLOOKUP(B9182,lookup!A:C,3,FALSE)</f>
        <v>Non Metropolitan Fire Authorities</v>
      </c>
      <c r="D9182" s="62" t="str">
        <f>VLOOKUP(B9182,lookup!A:D,4,FALSE)</f>
        <v>E31000037</v>
      </c>
      <c r="E9182" s="32" t="s">
        <v>1087</v>
      </c>
      <c r="F9182" s="62" t="s">
        <v>157</v>
      </c>
      <c r="G9182" s="63">
        <v>1</v>
      </c>
      <c r="H9182" s="145"/>
      <c r="I9182" s="144">
        <v>1</v>
      </c>
      <c r="J9182" s="146">
        <f t="shared" si="120"/>
        <v>0</v>
      </c>
    </row>
    <row r="9183" spans="1:10" x14ac:dyDescent="0.3">
      <c r="A9183" s="62">
        <v>2012</v>
      </c>
      <c r="B9183" s="62" t="s">
        <v>129</v>
      </c>
      <c r="C9183" s="62" t="str">
        <f>VLOOKUP(B9183,lookup!A:C,3,FALSE)</f>
        <v>Non Metropolitan Fire Authorities</v>
      </c>
      <c r="D9183" s="62" t="str">
        <f>VLOOKUP(B9183,lookup!A:D,4,FALSE)</f>
        <v>E31000037</v>
      </c>
      <c r="E9183" s="62" t="s">
        <v>176</v>
      </c>
      <c r="F9183" s="62" t="s">
        <v>157</v>
      </c>
      <c r="G9183" s="63">
        <v>30</v>
      </c>
      <c r="H9183" s="145"/>
      <c r="I9183" s="144">
        <v>30</v>
      </c>
      <c r="J9183" s="146">
        <f t="shared" si="120"/>
        <v>0</v>
      </c>
    </row>
    <row r="9184" spans="1:10" x14ac:dyDescent="0.3">
      <c r="A9184" s="62">
        <v>2012</v>
      </c>
      <c r="B9184" s="62" t="s">
        <v>129</v>
      </c>
      <c r="C9184" s="62" t="str">
        <f>VLOOKUP(B9184,lookup!A:C,3,FALSE)</f>
        <v>Non Metropolitan Fire Authorities</v>
      </c>
      <c r="D9184" s="62" t="str">
        <f>VLOOKUP(B9184,lookup!A:D,4,FALSE)</f>
        <v>E31000037</v>
      </c>
      <c r="E9184" s="62" t="s">
        <v>175</v>
      </c>
      <c r="F9184" s="62" t="s">
        <v>158</v>
      </c>
      <c r="G9184" s="63">
        <v>298</v>
      </c>
      <c r="H9184" s="145"/>
      <c r="I9184" s="144">
        <v>298</v>
      </c>
      <c r="J9184" s="146">
        <f t="shared" si="120"/>
        <v>0</v>
      </c>
    </row>
    <row r="9185" spans="1:10" x14ac:dyDescent="0.3">
      <c r="A9185" s="62">
        <v>2012</v>
      </c>
      <c r="B9185" s="62" t="s">
        <v>129</v>
      </c>
      <c r="C9185" s="62" t="str">
        <f>VLOOKUP(B9185,lookup!A:C,3,FALSE)</f>
        <v>Non Metropolitan Fire Authorities</v>
      </c>
      <c r="D9185" s="62" t="str">
        <f>VLOOKUP(B9185,lookup!A:D,4,FALSE)</f>
        <v>E31000037</v>
      </c>
      <c r="E9185" s="62" t="s">
        <v>177</v>
      </c>
      <c r="F9185" s="62" t="s">
        <v>158</v>
      </c>
      <c r="G9185" s="63">
        <v>2</v>
      </c>
      <c r="H9185" s="145"/>
      <c r="I9185" s="144">
        <v>2</v>
      </c>
      <c r="J9185" s="146">
        <f t="shared" si="120"/>
        <v>0</v>
      </c>
    </row>
    <row r="9186" spans="1:10" x14ac:dyDescent="0.3">
      <c r="A9186" s="62">
        <v>2012</v>
      </c>
      <c r="B9186" s="62" t="s">
        <v>129</v>
      </c>
      <c r="C9186" s="62" t="str">
        <f>VLOOKUP(B9186,lookup!A:C,3,FALSE)</f>
        <v>Non Metropolitan Fire Authorities</v>
      </c>
      <c r="D9186" s="62" t="str">
        <f>VLOOKUP(B9186,lookup!A:D,4,FALSE)</f>
        <v>E31000037</v>
      </c>
      <c r="E9186" s="62" t="s">
        <v>178</v>
      </c>
      <c r="F9186" s="62" t="s">
        <v>158</v>
      </c>
      <c r="G9186" s="63">
        <v>1</v>
      </c>
      <c r="H9186" s="145"/>
      <c r="I9186" s="144">
        <v>1</v>
      </c>
      <c r="J9186" s="146">
        <f t="shared" si="120"/>
        <v>0</v>
      </c>
    </row>
    <row r="9187" spans="1:10" x14ac:dyDescent="0.3">
      <c r="A9187" s="62">
        <v>2012</v>
      </c>
      <c r="B9187" s="62" t="s">
        <v>129</v>
      </c>
      <c r="C9187" s="62" t="str">
        <f>VLOOKUP(B9187,lookup!A:C,3,FALSE)</f>
        <v>Non Metropolitan Fire Authorities</v>
      </c>
      <c r="D9187" s="62" t="str">
        <f>VLOOKUP(B9187,lookup!A:D,4,FALSE)</f>
        <v>E31000037</v>
      </c>
      <c r="E9187" s="62" t="s">
        <v>179</v>
      </c>
      <c r="F9187" s="62" t="s">
        <v>158</v>
      </c>
      <c r="G9187" s="63">
        <v>0</v>
      </c>
      <c r="H9187" s="145"/>
      <c r="I9187" s="144">
        <v>0</v>
      </c>
      <c r="J9187" s="146">
        <f t="shared" si="120"/>
        <v>0</v>
      </c>
    </row>
    <row r="9188" spans="1:10" x14ac:dyDescent="0.3">
      <c r="A9188" s="62">
        <v>2012</v>
      </c>
      <c r="B9188" s="62" t="s">
        <v>129</v>
      </c>
      <c r="C9188" s="62" t="str">
        <f>VLOOKUP(B9188,lookup!A:C,3,FALSE)</f>
        <v>Non Metropolitan Fire Authorities</v>
      </c>
      <c r="D9188" s="62" t="str">
        <f>VLOOKUP(B9188,lookup!A:D,4,FALSE)</f>
        <v>E31000037</v>
      </c>
      <c r="E9188" s="32" t="s">
        <v>1087</v>
      </c>
      <c r="F9188" s="62" t="s">
        <v>158</v>
      </c>
      <c r="G9188" s="63">
        <v>0</v>
      </c>
      <c r="H9188" s="145"/>
      <c r="I9188" s="144">
        <v>0</v>
      </c>
      <c r="J9188" s="146">
        <f t="shared" si="120"/>
        <v>0</v>
      </c>
    </row>
    <row r="9189" spans="1:10" x14ac:dyDescent="0.3">
      <c r="A9189" s="62">
        <v>2012</v>
      </c>
      <c r="B9189" s="62" t="s">
        <v>129</v>
      </c>
      <c r="C9189" s="62" t="str">
        <f>VLOOKUP(B9189,lookup!A:C,3,FALSE)</f>
        <v>Non Metropolitan Fire Authorities</v>
      </c>
      <c r="D9189" s="62" t="str">
        <f>VLOOKUP(B9189,lookup!A:D,4,FALSE)</f>
        <v>E31000037</v>
      </c>
      <c r="E9189" s="62" t="s">
        <v>176</v>
      </c>
      <c r="F9189" s="62" t="s">
        <v>158</v>
      </c>
      <c r="G9189" s="63">
        <v>33</v>
      </c>
      <c r="H9189" s="145"/>
      <c r="I9189" s="144">
        <v>33</v>
      </c>
      <c r="J9189" s="146">
        <f t="shared" si="120"/>
        <v>0</v>
      </c>
    </row>
    <row r="9190" spans="1:10" x14ac:dyDescent="0.3">
      <c r="A9190" s="62">
        <v>2012</v>
      </c>
      <c r="B9190" s="62" t="s">
        <v>129</v>
      </c>
      <c r="C9190" s="62" t="str">
        <f>VLOOKUP(B9190,lookup!A:C,3,FALSE)</f>
        <v>Non Metropolitan Fire Authorities</v>
      </c>
      <c r="D9190" s="62" t="str">
        <f>VLOOKUP(B9190,lookup!A:D,4,FALSE)</f>
        <v>E31000037</v>
      </c>
      <c r="E9190" s="62" t="s">
        <v>175</v>
      </c>
      <c r="F9190" s="62" t="s">
        <v>149</v>
      </c>
      <c r="G9190" s="63">
        <v>29</v>
      </c>
      <c r="H9190" s="145"/>
      <c r="I9190" s="144">
        <v>29</v>
      </c>
      <c r="J9190" s="146">
        <f t="shared" si="120"/>
        <v>0</v>
      </c>
    </row>
    <row r="9191" spans="1:10" x14ac:dyDescent="0.3">
      <c r="A9191" s="62">
        <v>2012</v>
      </c>
      <c r="B9191" s="62" t="s">
        <v>129</v>
      </c>
      <c r="C9191" s="62" t="str">
        <f>VLOOKUP(B9191,lookup!A:C,3,FALSE)</f>
        <v>Non Metropolitan Fire Authorities</v>
      </c>
      <c r="D9191" s="62" t="str">
        <f>VLOOKUP(B9191,lookup!A:D,4,FALSE)</f>
        <v>E31000037</v>
      </c>
      <c r="E9191" s="62" t="s">
        <v>177</v>
      </c>
      <c r="F9191" s="62" t="s">
        <v>149</v>
      </c>
      <c r="G9191" s="63">
        <v>1</v>
      </c>
      <c r="H9191" s="145"/>
      <c r="I9191" s="144">
        <v>1</v>
      </c>
      <c r="J9191" s="146">
        <f t="shared" si="120"/>
        <v>0</v>
      </c>
    </row>
    <row r="9192" spans="1:10" x14ac:dyDescent="0.3">
      <c r="A9192" s="62">
        <v>2012</v>
      </c>
      <c r="B9192" s="62" t="s">
        <v>129</v>
      </c>
      <c r="C9192" s="62" t="str">
        <f>VLOOKUP(B9192,lookup!A:C,3,FALSE)</f>
        <v>Non Metropolitan Fire Authorities</v>
      </c>
      <c r="D9192" s="62" t="str">
        <f>VLOOKUP(B9192,lookup!A:D,4,FALSE)</f>
        <v>E31000037</v>
      </c>
      <c r="E9192" s="62" t="s">
        <v>178</v>
      </c>
      <c r="F9192" s="62" t="s">
        <v>149</v>
      </c>
      <c r="G9192" s="63">
        <v>0</v>
      </c>
      <c r="H9192" s="145"/>
      <c r="I9192" s="144">
        <v>0</v>
      </c>
      <c r="J9192" s="146">
        <f t="shared" si="120"/>
        <v>0</v>
      </c>
    </row>
    <row r="9193" spans="1:10" x14ac:dyDescent="0.3">
      <c r="A9193" s="62">
        <v>2012</v>
      </c>
      <c r="B9193" s="62" t="s">
        <v>129</v>
      </c>
      <c r="C9193" s="62" t="str">
        <f>VLOOKUP(B9193,lookup!A:C,3,FALSE)</f>
        <v>Non Metropolitan Fire Authorities</v>
      </c>
      <c r="D9193" s="62" t="str">
        <f>VLOOKUP(B9193,lookup!A:D,4,FALSE)</f>
        <v>E31000037</v>
      </c>
      <c r="E9193" s="62" t="s">
        <v>179</v>
      </c>
      <c r="F9193" s="62" t="s">
        <v>149</v>
      </c>
      <c r="G9193" s="63">
        <v>0</v>
      </c>
      <c r="H9193" s="145"/>
      <c r="I9193" s="144">
        <v>0</v>
      </c>
      <c r="J9193" s="146">
        <f t="shared" si="120"/>
        <v>0</v>
      </c>
    </row>
    <row r="9194" spans="1:10" x14ac:dyDescent="0.3">
      <c r="A9194" s="62">
        <v>2012</v>
      </c>
      <c r="B9194" s="62" t="s">
        <v>129</v>
      </c>
      <c r="C9194" s="62" t="str">
        <f>VLOOKUP(B9194,lookup!A:C,3,FALSE)</f>
        <v>Non Metropolitan Fire Authorities</v>
      </c>
      <c r="D9194" s="62" t="str">
        <f>VLOOKUP(B9194,lookup!A:D,4,FALSE)</f>
        <v>E31000037</v>
      </c>
      <c r="E9194" s="32" t="s">
        <v>1087</v>
      </c>
      <c r="F9194" s="62" t="s">
        <v>149</v>
      </c>
      <c r="G9194" s="63">
        <v>0</v>
      </c>
      <c r="H9194" s="145"/>
      <c r="I9194" s="144">
        <v>0</v>
      </c>
      <c r="J9194" s="146">
        <f t="shared" si="120"/>
        <v>0</v>
      </c>
    </row>
    <row r="9195" spans="1:10" x14ac:dyDescent="0.3">
      <c r="A9195" s="62">
        <v>2012</v>
      </c>
      <c r="B9195" s="62" t="s">
        <v>129</v>
      </c>
      <c r="C9195" s="62" t="str">
        <f>VLOOKUP(B9195,lookup!A:C,3,FALSE)</f>
        <v>Non Metropolitan Fire Authorities</v>
      </c>
      <c r="D9195" s="62" t="str">
        <f>VLOOKUP(B9195,lookup!A:D,4,FALSE)</f>
        <v>E31000037</v>
      </c>
      <c r="E9195" s="62" t="s">
        <v>176</v>
      </c>
      <c r="F9195" s="62" t="s">
        <v>149</v>
      </c>
      <c r="G9195" s="63">
        <v>5</v>
      </c>
      <c r="H9195" s="145"/>
      <c r="I9195" s="144">
        <v>5</v>
      </c>
      <c r="J9195" s="146">
        <f t="shared" si="120"/>
        <v>0</v>
      </c>
    </row>
    <row r="9196" spans="1:10" x14ac:dyDescent="0.3">
      <c r="A9196" s="62">
        <v>2012</v>
      </c>
      <c r="B9196" s="62" t="s">
        <v>129</v>
      </c>
      <c r="C9196" s="62" t="str">
        <f>VLOOKUP(B9196,lookup!A:C,3,FALSE)</f>
        <v>Non Metropolitan Fire Authorities</v>
      </c>
      <c r="D9196" s="62" t="str">
        <f>VLOOKUP(B9196,lookup!A:D,4,FALSE)</f>
        <v>E31000037</v>
      </c>
      <c r="E9196" s="62" t="s">
        <v>175</v>
      </c>
      <c r="F9196" s="62" t="s">
        <v>150</v>
      </c>
      <c r="G9196" s="63">
        <v>112</v>
      </c>
      <c r="H9196" s="145"/>
      <c r="I9196" s="144">
        <v>112</v>
      </c>
      <c r="J9196" s="146">
        <f t="shared" si="120"/>
        <v>0</v>
      </c>
    </row>
    <row r="9197" spans="1:10" x14ac:dyDescent="0.3">
      <c r="A9197" s="62">
        <v>2012</v>
      </c>
      <c r="B9197" s="62" t="s">
        <v>129</v>
      </c>
      <c r="C9197" s="62" t="str">
        <f>VLOOKUP(B9197,lookup!A:C,3,FALSE)</f>
        <v>Non Metropolitan Fire Authorities</v>
      </c>
      <c r="D9197" s="62" t="str">
        <f>VLOOKUP(B9197,lookup!A:D,4,FALSE)</f>
        <v>E31000037</v>
      </c>
      <c r="E9197" s="62" t="s">
        <v>177</v>
      </c>
      <c r="F9197" s="62" t="s">
        <v>150</v>
      </c>
      <c r="G9197" s="63">
        <v>0</v>
      </c>
      <c r="H9197" s="145"/>
      <c r="I9197" s="144">
        <v>0</v>
      </c>
      <c r="J9197" s="146">
        <f t="shared" si="120"/>
        <v>0</v>
      </c>
    </row>
    <row r="9198" spans="1:10" x14ac:dyDescent="0.3">
      <c r="A9198" s="62">
        <v>2012</v>
      </c>
      <c r="B9198" s="62" t="s">
        <v>129</v>
      </c>
      <c r="C9198" s="62" t="str">
        <f>VLOOKUP(B9198,lookup!A:C,3,FALSE)</f>
        <v>Non Metropolitan Fire Authorities</v>
      </c>
      <c r="D9198" s="62" t="str">
        <f>VLOOKUP(B9198,lookup!A:D,4,FALSE)</f>
        <v>E31000037</v>
      </c>
      <c r="E9198" s="62" t="s">
        <v>178</v>
      </c>
      <c r="F9198" s="62" t="s">
        <v>150</v>
      </c>
      <c r="G9198" s="63">
        <v>1</v>
      </c>
      <c r="H9198" s="145"/>
      <c r="I9198" s="144">
        <v>1</v>
      </c>
      <c r="J9198" s="146">
        <f t="shared" si="120"/>
        <v>0</v>
      </c>
    </row>
    <row r="9199" spans="1:10" x14ac:dyDescent="0.3">
      <c r="A9199" s="62">
        <v>2012</v>
      </c>
      <c r="B9199" s="62" t="s">
        <v>129</v>
      </c>
      <c r="C9199" s="62" t="str">
        <f>VLOOKUP(B9199,lookup!A:C,3,FALSE)</f>
        <v>Non Metropolitan Fire Authorities</v>
      </c>
      <c r="D9199" s="62" t="str">
        <f>VLOOKUP(B9199,lookup!A:D,4,FALSE)</f>
        <v>E31000037</v>
      </c>
      <c r="E9199" s="62" t="s">
        <v>179</v>
      </c>
      <c r="F9199" s="62" t="s">
        <v>150</v>
      </c>
      <c r="G9199" s="63">
        <v>0</v>
      </c>
      <c r="H9199" s="145"/>
      <c r="I9199" s="144">
        <v>0</v>
      </c>
      <c r="J9199" s="146">
        <f t="shared" si="120"/>
        <v>0</v>
      </c>
    </row>
    <row r="9200" spans="1:10" x14ac:dyDescent="0.3">
      <c r="A9200" s="62">
        <v>2012</v>
      </c>
      <c r="B9200" s="62" t="s">
        <v>129</v>
      </c>
      <c r="C9200" s="62" t="str">
        <f>VLOOKUP(B9200,lookup!A:C,3,FALSE)</f>
        <v>Non Metropolitan Fire Authorities</v>
      </c>
      <c r="D9200" s="62" t="str">
        <f>VLOOKUP(B9200,lookup!A:D,4,FALSE)</f>
        <v>E31000037</v>
      </c>
      <c r="E9200" s="32" t="s">
        <v>1087</v>
      </c>
      <c r="F9200" s="62" t="s">
        <v>150</v>
      </c>
      <c r="G9200" s="63">
        <v>1</v>
      </c>
      <c r="H9200" s="145"/>
      <c r="I9200" s="144">
        <v>1</v>
      </c>
      <c r="J9200" s="146">
        <f t="shared" si="120"/>
        <v>0</v>
      </c>
    </row>
    <row r="9201" spans="1:10" x14ac:dyDescent="0.3">
      <c r="A9201" s="62">
        <v>2012</v>
      </c>
      <c r="B9201" s="62" t="s">
        <v>129</v>
      </c>
      <c r="C9201" s="62" t="str">
        <f>VLOOKUP(B9201,lookup!A:C,3,FALSE)</f>
        <v>Non Metropolitan Fire Authorities</v>
      </c>
      <c r="D9201" s="62" t="str">
        <f>VLOOKUP(B9201,lookup!A:D,4,FALSE)</f>
        <v>E31000037</v>
      </c>
      <c r="E9201" s="62" t="s">
        <v>176</v>
      </c>
      <c r="F9201" s="62" t="s">
        <v>150</v>
      </c>
      <c r="G9201" s="63">
        <v>11</v>
      </c>
      <c r="H9201" s="145"/>
      <c r="I9201" s="144">
        <v>11</v>
      </c>
      <c r="J9201" s="146">
        <f t="shared" si="120"/>
        <v>0</v>
      </c>
    </row>
    <row r="9202" spans="1:10" x14ac:dyDescent="0.3">
      <c r="A9202" s="62">
        <v>2012</v>
      </c>
      <c r="B9202" s="62" t="s">
        <v>132</v>
      </c>
      <c r="C9202" s="62" t="str">
        <f>VLOOKUP(B9202,lookup!A:C,3,FALSE)</f>
        <v>Metropolitan Fire Authorities</v>
      </c>
      <c r="D9202" s="62" t="str">
        <f>VLOOKUP(B9202,lookup!A:D,4,FALSE)</f>
        <v>E31000045</v>
      </c>
      <c r="E9202" s="62" t="s">
        <v>175</v>
      </c>
      <c r="F9202" s="62" t="s">
        <v>157</v>
      </c>
      <c r="G9202" s="63">
        <v>1312</v>
      </c>
      <c r="H9202" s="145"/>
      <c r="I9202" s="144">
        <v>1312</v>
      </c>
      <c r="J9202" s="146">
        <f t="shared" si="120"/>
        <v>0</v>
      </c>
    </row>
    <row r="9203" spans="1:10" x14ac:dyDescent="0.3">
      <c r="A9203" s="62">
        <v>2012</v>
      </c>
      <c r="B9203" s="62" t="s">
        <v>132</v>
      </c>
      <c r="C9203" s="62" t="str">
        <f>VLOOKUP(B9203,lookup!A:C,3,FALSE)</f>
        <v>Metropolitan Fire Authorities</v>
      </c>
      <c r="D9203" s="62" t="str">
        <f>VLOOKUP(B9203,lookup!A:D,4,FALSE)</f>
        <v>E31000045</v>
      </c>
      <c r="E9203" s="62" t="s">
        <v>177</v>
      </c>
      <c r="F9203" s="62" t="s">
        <v>157</v>
      </c>
      <c r="G9203" s="63">
        <v>21</v>
      </c>
      <c r="H9203" s="145"/>
      <c r="I9203" s="144">
        <v>21</v>
      </c>
      <c r="J9203" s="146">
        <f t="shared" si="120"/>
        <v>0</v>
      </c>
    </row>
    <row r="9204" spans="1:10" x14ac:dyDescent="0.3">
      <c r="A9204" s="62">
        <v>2012</v>
      </c>
      <c r="B9204" s="62" t="s">
        <v>132</v>
      </c>
      <c r="C9204" s="62" t="str">
        <f>VLOOKUP(B9204,lookup!A:C,3,FALSE)</f>
        <v>Metropolitan Fire Authorities</v>
      </c>
      <c r="D9204" s="62" t="str">
        <f>VLOOKUP(B9204,lookup!A:D,4,FALSE)</f>
        <v>E31000045</v>
      </c>
      <c r="E9204" s="62" t="s">
        <v>178</v>
      </c>
      <c r="F9204" s="62" t="s">
        <v>157</v>
      </c>
      <c r="G9204" s="63">
        <v>16</v>
      </c>
      <c r="H9204" s="145"/>
      <c r="I9204" s="144">
        <v>16</v>
      </c>
      <c r="J9204" s="146">
        <f t="shared" si="120"/>
        <v>0</v>
      </c>
    </row>
    <row r="9205" spans="1:10" x14ac:dyDescent="0.3">
      <c r="A9205" s="62">
        <v>2012</v>
      </c>
      <c r="B9205" s="62" t="s">
        <v>132</v>
      </c>
      <c r="C9205" s="62" t="str">
        <f>VLOOKUP(B9205,lookup!A:C,3,FALSE)</f>
        <v>Metropolitan Fire Authorities</v>
      </c>
      <c r="D9205" s="62" t="str">
        <f>VLOOKUP(B9205,lookup!A:D,4,FALSE)</f>
        <v>E31000045</v>
      </c>
      <c r="E9205" s="62" t="s">
        <v>179</v>
      </c>
      <c r="F9205" s="62" t="s">
        <v>157</v>
      </c>
      <c r="G9205" s="63">
        <v>7</v>
      </c>
      <c r="H9205" s="145"/>
      <c r="I9205" s="144">
        <v>7</v>
      </c>
      <c r="J9205" s="146">
        <f t="shared" si="120"/>
        <v>0</v>
      </c>
    </row>
    <row r="9206" spans="1:10" x14ac:dyDescent="0.3">
      <c r="A9206" s="62">
        <v>2012</v>
      </c>
      <c r="B9206" s="62" t="s">
        <v>132</v>
      </c>
      <c r="C9206" s="62" t="str">
        <f>VLOOKUP(B9206,lookup!A:C,3,FALSE)</f>
        <v>Metropolitan Fire Authorities</v>
      </c>
      <c r="D9206" s="62" t="str">
        <f>VLOOKUP(B9206,lookup!A:D,4,FALSE)</f>
        <v>E31000045</v>
      </c>
      <c r="E9206" s="32" t="s">
        <v>1087</v>
      </c>
      <c r="F9206" s="62" t="s">
        <v>157</v>
      </c>
      <c r="G9206" s="63">
        <v>1</v>
      </c>
      <c r="H9206" s="145"/>
      <c r="I9206" s="144">
        <v>1</v>
      </c>
      <c r="J9206" s="146">
        <f t="shared" si="120"/>
        <v>0</v>
      </c>
    </row>
    <row r="9207" spans="1:10" x14ac:dyDescent="0.3">
      <c r="A9207" s="62">
        <v>2012</v>
      </c>
      <c r="B9207" s="62" t="s">
        <v>132</v>
      </c>
      <c r="C9207" s="62" t="str">
        <f>VLOOKUP(B9207,lookup!A:C,3,FALSE)</f>
        <v>Metropolitan Fire Authorities</v>
      </c>
      <c r="D9207" s="62" t="str">
        <f>VLOOKUP(B9207,lookup!A:D,4,FALSE)</f>
        <v>E31000045</v>
      </c>
      <c r="E9207" s="62" t="s">
        <v>176</v>
      </c>
      <c r="F9207" s="62" t="s">
        <v>157</v>
      </c>
      <c r="G9207" s="63">
        <v>1</v>
      </c>
      <c r="H9207" s="145"/>
      <c r="I9207" s="144">
        <v>1</v>
      </c>
      <c r="J9207" s="146">
        <f t="shared" si="120"/>
        <v>0</v>
      </c>
    </row>
    <row r="9208" spans="1:10" x14ac:dyDescent="0.3">
      <c r="A9208" s="62">
        <v>2012</v>
      </c>
      <c r="B9208" s="62" t="s">
        <v>132</v>
      </c>
      <c r="C9208" s="62" t="str">
        <f>VLOOKUP(B9208,lookup!A:C,3,FALSE)</f>
        <v>Metropolitan Fire Authorities</v>
      </c>
      <c r="D9208" s="62" t="str">
        <f>VLOOKUP(B9208,lookup!A:D,4,FALSE)</f>
        <v>E31000045</v>
      </c>
      <c r="E9208" s="62" t="s">
        <v>175</v>
      </c>
      <c r="F9208" s="62" t="s">
        <v>158</v>
      </c>
      <c r="G9208" s="63">
        <v>165</v>
      </c>
      <c r="H9208" s="145"/>
      <c r="I9208" s="144">
        <v>165</v>
      </c>
      <c r="J9208" s="146">
        <f t="shared" si="120"/>
        <v>0</v>
      </c>
    </row>
    <row r="9209" spans="1:10" x14ac:dyDescent="0.3">
      <c r="A9209" s="62">
        <v>2012</v>
      </c>
      <c r="B9209" s="62" t="s">
        <v>132</v>
      </c>
      <c r="C9209" s="62" t="str">
        <f>VLOOKUP(B9209,lookup!A:C,3,FALSE)</f>
        <v>Metropolitan Fire Authorities</v>
      </c>
      <c r="D9209" s="62" t="str">
        <f>VLOOKUP(B9209,lookup!A:D,4,FALSE)</f>
        <v>E31000045</v>
      </c>
      <c r="E9209" s="62" t="s">
        <v>177</v>
      </c>
      <c r="F9209" s="62" t="s">
        <v>158</v>
      </c>
      <c r="G9209" s="63">
        <v>1</v>
      </c>
      <c r="H9209" s="145"/>
      <c r="I9209" s="144">
        <v>1</v>
      </c>
      <c r="J9209" s="146">
        <f t="shared" si="120"/>
        <v>0</v>
      </c>
    </row>
    <row r="9210" spans="1:10" x14ac:dyDescent="0.3">
      <c r="A9210" s="62">
        <v>2012</v>
      </c>
      <c r="B9210" s="62" t="s">
        <v>132</v>
      </c>
      <c r="C9210" s="62" t="str">
        <f>VLOOKUP(B9210,lookup!A:C,3,FALSE)</f>
        <v>Metropolitan Fire Authorities</v>
      </c>
      <c r="D9210" s="62" t="str">
        <f>VLOOKUP(B9210,lookup!A:D,4,FALSE)</f>
        <v>E31000045</v>
      </c>
      <c r="E9210" s="62" t="s">
        <v>178</v>
      </c>
      <c r="F9210" s="62" t="s">
        <v>158</v>
      </c>
      <c r="G9210" s="63">
        <v>0</v>
      </c>
      <c r="H9210" s="145"/>
      <c r="I9210" s="144">
        <v>0</v>
      </c>
      <c r="J9210" s="146">
        <f t="shared" si="120"/>
        <v>0</v>
      </c>
    </row>
    <row r="9211" spans="1:10" x14ac:dyDescent="0.3">
      <c r="A9211" s="62">
        <v>2012</v>
      </c>
      <c r="B9211" s="62" t="s">
        <v>132</v>
      </c>
      <c r="C9211" s="62" t="str">
        <f>VLOOKUP(B9211,lookup!A:C,3,FALSE)</f>
        <v>Metropolitan Fire Authorities</v>
      </c>
      <c r="D9211" s="62" t="str">
        <f>VLOOKUP(B9211,lookup!A:D,4,FALSE)</f>
        <v>E31000045</v>
      </c>
      <c r="E9211" s="62" t="s">
        <v>179</v>
      </c>
      <c r="F9211" s="62" t="s">
        <v>158</v>
      </c>
      <c r="G9211" s="63">
        <v>0</v>
      </c>
      <c r="H9211" s="145"/>
      <c r="I9211" s="144">
        <v>0</v>
      </c>
      <c r="J9211" s="146">
        <f t="shared" si="120"/>
        <v>0</v>
      </c>
    </row>
    <row r="9212" spans="1:10" x14ac:dyDescent="0.3">
      <c r="A9212" s="62">
        <v>2012</v>
      </c>
      <c r="B9212" s="62" t="s">
        <v>132</v>
      </c>
      <c r="C9212" s="62" t="str">
        <f>VLOOKUP(B9212,lookup!A:C,3,FALSE)</f>
        <v>Metropolitan Fire Authorities</v>
      </c>
      <c r="D9212" s="62" t="str">
        <f>VLOOKUP(B9212,lookup!A:D,4,FALSE)</f>
        <v>E31000045</v>
      </c>
      <c r="E9212" s="32" t="s">
        <v>1087</v>
      </c>
      <c r="F9212" s="62" t="s">
        <v>158</v>
      </c>
      <c r="G9212" s="63">
        <v>0</v>
      </c>
      <c r="H9212" s="145"/>
      <c r="I9212" s="144">
        <v>0</v>
      </c>
      <c r="J9212" s="146">
        <f t="shared" si="120"/>
        <v>0</v>
      </c>
    </row>
    <row r="9213" spans="1:10" x14ac:dyDescent="0.3">
      <c r="A9213" s="62">
        <v>2012</v>
      </c>
      <c r="B9213" s="62" t="s">
        <v>132</v>
      </c>
      <c r="C9213" s="62" t="str">
        <f>VLOOKUP(B9213,lookup!A:C,3,FALSE)</f>
        <v>Metropolitan Fire Authorities</v>
      </c>
      <c r="D9213" s="62" t="str">
        <f>VLOOKUP(B9213,lookup!A:D,4,FALSE)</f>
        <v>E31000045</v>
      </c>
      <c r="E9213" s="62" t="s">
        <v>176</v>
      </c>
      <c r="F9213" s="62" t="s">
        <v>158</v>
      </c>
      <c r="G9213" s="63">
        <v>0</v>
      </c>
      <c r="H9213" s="145"/>
      <c r="I9213" s="144">
        <v>0</v>
      </c>
      <c r="J9213" s="146">
        <f t="shared" si="120"/>
        <v>0</v>
      </c>
    </row>
    <row r="9214" spans="1:10" x14ac:dyDescent="0.3">
      <c r="A9214" s="62">
        <v>2012</v>
      </c>
      <c r="B9214" s="62" t="s">
        <v>132</v>
      </c>
      <c r="C9214" s="62" t="str">
        <f>VLOOKUP(B9214,lookup!A:C,3,FALSE)</f>
        <v>Metropolitan Fire Authorities</v>
      </c>
      <c r="D9214" s="62" t="str">
        <f>VLOOKUP(B9214,lookup!A:D,4,FALSE)</f>
        <v>E31000045</v>
      </c>
      <c r="E9214" s="62" t="s">
        <v>175</v>
      </c>
      <c r="F9214" s="62" t="s">
        <v>149</v>
      </c>
      <c r="G9214" s="63">
        <v>51</v>
      </c>
      <c r="H9214" s="145"/>
      <c r="I9214" s="144">
        <v>51</v>
      </c>
      <c r="J9214" s="146">
        <f t="shared" si="120"/>
        <v>0</v>
      </c>
    </row>
    <row r="9215" spans="1:10" x14ac:dyDescent="0.3">
      <c r="A9215" s="62">
        <v>2012</v>
      </c>
      <c r="B9215" s="62" t="s">
        <v>132</v>
      </c>
      <c r="C9215" s="62" t="str">
        <f>VLOOKUP(B9215,lookup!A:C,3,FALSE)</f>
        <v>Metropolitan Fire Authorities</v>
      </c>
      <c r="D9215" s="62" t="str">
        <f>VLOOKUP(B9215,lookup!A:D,4,FALSE)</f>
        <v>E31000045</v>
      </c>
      <c r="E9215" s="62" t="s">
        <v>177</v>
      </c>
      <c r="F9215" s="62" t="s">
        <v>149</v>
      </c>
      <c r="G9215" s="63">
        <v>1</v>
      </c>
      <c r="H9215" s="145"/>
      <c r="I9215" s="144">
        <v>1</v>
      </c>
      <c r="J9215" s="146">
        <f t="shared" si="120"/>
        <v>0</v>
      </c>
    </row>
    <row r="9216" spans="1:10" x14ac:dyDescent="0.3">
      <c r="A9216" s="62">
        <v>2012</v>
      </c>
      <c r="B9216" s="62" t="s">
        <v>132</v>
      </c>
      <c r="C9216" s="62" t="str">
        <f>VLOOKUP(B9216,lookup!A:C,3,FALSE)</f>
        <v>Metropolitan Fire Authorities</v>
      </c>
      <c r="D9216" s="62" t="str">
        <f>VLOOKUP(B9216,lookup!A:D,4,FALSE)</f>
        <v>E31000045</v>
      </c>
      <c r="E9216" s="62" t="s">
        <v>178</v>
      </c>
      <c r="F9216" s="62" t="s">
        <v>149</v>
      </c>
      <c r="G9216" s="63">
        <v>0</v>
      </c>
      <c r="H9216" s="145"/>
      <c r="I9216" s="144">
        <v>0</v>
      </c>
      <c r="J9216" s="146">
        <f t="shared" si="120"/>
        <v>0</v>
      </c>
    </row>
    <row r="9217" spans="1:10" x14ac:dyDescent="0.3">
      <c r="A9217" s="62">
        <v>2012</v>
      </c>
      <c r="B9217" s="62" t="s">
        <v>132</v>
      </c>
      <c r="C9217" s="62" t="str">
        <f>VLOOKUP(B9217,lookup!A:C,3,FALSE)</f>
        <v>Metropolitan Fire Authorities</v>
      </c>
      <c r="D9217" s="62" t="str">
        <f>VLOOKUP(B9217,lookup!A:D,4,FALSE)</f>
        <v>E31000045</v>
      </c>
      <c r="E9217" s="62" t="s">
        <v>179</v>
      </c>
      <c r="F9217" s="62" t="s">
        <v>149</v>
      </c>
      <c r="G9217" s="63">
        <v>0</v>
      </c>
      <c r="H9217" s="145"/>
      <c r="I9217" s="144">
        <v>0</v>
      </c>
      <c r="J9217" s="146">
        <f t="shared" si="120"/>
        <v>0</v>
      </c>
    </row>
    <row r="9218" spans="1:10" x14ac:dyDescent="0.3">
      <c r="A9218" s="62">
        <v>2012</v>
      </c>
      <c r="B9218" s="62" t="s">
        <v>132</v>
      </c>
      <c r="C9218" s="62" t="str">
        <f>VLOOKUP(B9218,lookup!A:C,3,FALSE)</f>
        <v>Metropolitan Fire Authorities</v>
      </c>
      <c r="D9218" s="62" t="str">
        <f>VLOOKUP(B9218,lookup!A:D,4,FALSE)</f>
        <v>E31000045</v>
      </c>
      <c r="E9218" s="32" t="s">
        <v>1087</v>
      </c>
      <c r="F9218" s="62" t="s">
        <v>149</v>
      </c>
      <c r="G9218" s="63">
        <v>0</v>
      </c>
      <c r="H9218" s="145"/>
      <c r="I9218" s="144">
        <v>0</v>
      </c>
      <c r="J9218" s="146">
        <f t="shared" si="120"/>
        <v>0</v>
      </c>
    </row>
    <row r="9219" spans="1:10" x14ac:dyDescent="0.3">
      <c r="A9219" s="62">
        <v>2012</v>
      </c>
      <c r="B9219" s="62" t="s">
        <v>132</v>
      </c>
      <c r="C9219" s="62" t="str">
        <f>VLOOKUP(B9219,lookup!A:C,3,FALSE)</f>
        <v>Metropolitan Fire Authorities</v>
      </c>
      <c r="D9219" s="62" t="str">
        <f>VLOOKUP(B9219,lookup!A:D,4,FALSE)</f>
        <v>E31000045</v>
      </c>
      <c r="E9219" s="62" t="s">
        <v>176</v>
      </c>
      <c r="F9219" s="62" t="s">
        <v>149</v>
      </c>
      <c r="G9219" s="63">
        <v>0</v>
      </c>
      <c r="H9219" s="145"/>
      <c r="I9219" s="144">
        <v>0</v>
      </c>
      <c r="J9219" s="146">
        <f t="shared" ref="J9219:J9282" si="121">G9219-I9219</f>
        <v>0</v>
      </c>
    </row>
    <row r="9220" spans="1:10" x14ac:dyDescent="0.3">
      <c r="A9220" s="62">
        <v>2012</v>
      </c>
      <c r="B9220" s="62" t="s">
        <v>132</v>
      </c>
      <c r="C9220" s="62" t="str">
        <f>VLOOKUP(B9220,lookup!A:C,3,FALSE)</f>
        <v>Metropolitan Fire Authorities</v>
      </c>
      <c r="D9220" s="62" t="str">
        <f>VLOOKUP(B9220,lookup!A:D,4,FALSE)</f>
        <v>E31000045</v>
      </c>
      <c r="E9220" s="62" t="s">
        <v>175</v>
      </c>
      <c r="F9220" s="62" t="s">
        <v>150</v>
      </c>
      <c r="G9220" s="63">
        <v>314</v>
      </c>
      <c r="H9220" s="145"/>
      <c r="I9220" s="144">
        <v>314</v>
      </c>
      <c r="J9220" s="146">
        <f t="shared" si="121"/>
        <v>0</v>
      </c>
    </row>
    <row r="9221" spans="1:10" x14ac:dyDescent="0.3">
      <c r="A9221" s="62">
        <v>2012</v>
      </c>
      <c r="B9221" s="62" t="s">
        <v>132</v>
      </c>
      <c r="C9221" s="62" t="str">
        <f>VLOOKUP(B9221,lookup!A:C,3,FALSE)</f>
        <v>Metropolitan Fire Authorities</v>
      </c>
      <c r="D9221" s="62" t="str">
        <f>VLOOKUP(B9221,lookup!A:D,4,FALSE)</f>
        <v>E31000045</v>
      </c>
      <c r="E9221" s="62" t="s">
        <v>177</v>
      </c>
      <c r="F9221" s="62" t="s">
        <v>150</v>
      </c>
      <c r="G9221" s="63">
        <v>1</v>
      </c>
      <c r="H9221" s="145"/>
      <c r="I9221" s="144">
        <v>1</v>
      </c>
      <c r="J9221" s="146">
        <f t="shared" si="121"/>
        <v>0</v>
      </c>
    </row>
    <row r="9222" spans="1:10" x14ac:dyDescent="0.3">
      <c r="A9222" s="62">
        <v>2012</v>
      </c>
      <c r="B9222" s="62" t="s">
        <v>132</v>
      </c>
      <c r="C9222" s="62" t="str">
        <f>VLOOKUP(B9222,lookup!A:C,3,FALSE)</f>
        <v>Metropolitan Fire Authorities</v>
      </c>
      <c r="D9222" s="62" t="str">
        <f>VLOOKUP(B9222,lookup!A:D,4,FALSE)</f>
        <v>E31000045</v>
      </c>
      <c r="E9222" s="62" t="s">
        <v>178</v>
      </c>
      <c r="F9222" s="62" t="s">
        <v>150</v>
      </c>
      <c r="G9222" s="63">
        <v>18</v>
      </c>
      <c r="H9222" s="145"/>
      <c r="I9222" s="144">
        <v>18</v>
      </c>
      <c r="J9222" s="146">
        <f t="shared" si="121"/>
        <v>0</v>
      </c>
    </row>
    <row r="9223" spans="1:10" x14ac:dyDescent="0.3">
      <c r="A9223" s="62">
        <v>2012</v>
      </c>
      <c r="B9223" s="62" t="s">
        <v>132</v>
      </c>
      <c r="C9223" s="62" t="str">
        <f>VLOOKUP(B9223,lookup!A:C,3,FALSE)</f>
        <v>Metropolitan Fire Authorities</v>
      </c>
      <c r="D9223" s="62" t="str">
        <f>VLOOKUP(B9223,lookup!A:D,4,FALSE)</f>
        <v>E31000045</v>
      </c>
      <c r="E9223" s="62" t="s">
        <v>179</v>
      </c>
      <c r="F9223" s="62" t="s">
        <v>150</v>
      </c>
      <c r="G9223" s="63">
        <v>1</v>
      </c>
      <c r="H9223" s="145"/>
      <c r="I9223" s="144">
        <v>1</v>
      </c>
      <c r="J9223" s="146">
        <f t="shared" si="121"/>
        <v>0</v>
      </c>
    </row>
    <row r="9224" spans="1:10" x14ac:dyDescent="0.3">
      <c r="A9224" s="62">
        <v>2012</v>
      </c>
      <c r="B9224" s="62" t="s">
        <v>132</v>
      </c>
      <c r="C9224" s="62" t="str">
        <f>VLOOKUP(B9224,lookup!A:C,3,FALSE)</f>
        <v>Metropolitan Fire Authorities</v>
      </c>
      <c r="D9224" s="62" t="str">
        <f>VLOOKUP(B9224,lookup!A:D,4,FALSE)</f>
        <v>E31000045</v>
      </c>
      <c r="E9224" s="32" t="s">
        <v>1087</v>
      </c>
      <c r="F9224" s="62" t="s">
        <v>150</v>
      </c>
      <c r="G9224" s="63">
        <v>1</v>
      </c>
      <c r="H9224" s="145"/>
      <c r="I9224" s="144">
        <v>1</v>
      </c>
      <c r="J9224" s="146">
        <f t="shared" si="121"/>
        <v>0</v>
      </c>
    </row>
    <row r="9225" spans="1:10" x14ac:dyDescent="0.3">
      <c r="A9225" s="62">
        <v>2012</v>
      </c>
      <c r="B9225" s="62" t="s">
        <v>132</v>
      </c>
      <c r="C9225" s="62" t="str">
        <f>VLOOKUP(B9225,lookup!A:C,3,FALSE)</f>
        <v>Metropolitan Fire Authorities</v>
      </c>
      <c r="D9225" s="62" t="str">
        <f>VLOOKUP(B9225,lookup!A:D,4,FALSE)</f>
        <v>E31000045</v>
      </c>
      <c r="E9225" s="62" t="s">
        <v>176</v>
      </c>
      <c r="F9225" s="62" t="s">
        <v>150</v>
      </c>
      <c r="G9225" s="63">
        <v>0</v>
      </c>
      <c r="H9225" s="145"/>
      <c r="I9225" s="144">
        <v>0</v>
      </c>
      <c r="J9225" s="146">
        <f t="shared" si="121"/>
        <v>0</v>
      </c>
    </row>
    <row r="9226" spans="1:10" x14ac:dyDescent="0.3">
      <c r="A9226" s="62">
        <v>2012</v>
      </c>
      <c r="B9226" s="62" t="s">
        <v>203</v>
      </c>
      <c r="C9226" s="62" t="str">
        <f>VLOOKUP(B9226,lookup!A:C,3,FALSE)</f>
        <v>Non Metropolitan Fire Authorities</v>
      </c>
      <c r="D9226" s="62" t="str">
        <f>VLOOKUP(B9226,lookup!A:D,4,FALSE)</f>
        <v>E31000047</v>
      </c>
      <c r="E9226" s="62" t="s">
        <v>175</v>
      </c>
      <c r="F9226" s="62" t="s">
        <v>157</v>
      </c>
      <c r="G9226" s="63">
        <v>204</v>
      </c>
      <c r="H9226" s="145"/>
      <c r="I9226" s="144">
        <v>204</v>
      </c>
      <c r="J9226" s="146">
        <f t="shared" si="121"/>
        <v>0</v>
      </c>
    </row>
    <row r="9227" spans="1:10" x14ac:dyDescent="0.3">
      <c r="A9227" s="62">
        <v>2012</v>
      </c>
      <c r="B9227" s="62" t="s">
        <v>203</v>
      </c>
      <c r="C9227" s="62" t="str">
        <f>VLOOKUP(B9227,lookup!A:C,3,FALSE)</f>
        <v>Non Metropolitan Fire Authorities</v>
      </c>
      <c r="D9227" s="62" t="str">
        <f>VLOOKUP(B9227,lookup!A:D,4,FALSE)</f>
        <v>E31000047</v>
      </c>
      <c r="E9227" s="62" t="s">
        <v>177</v>
      </c>
      <c r="F9227" s="62" t="s">
        <v>157</v>
      </c>
      <c r="G9227" s="63">
        <v>5</v>
      </c>
      <c r="H9227" s="145"/>
      <c r="I9227" s="144">
        <v>5</v>
      </c>
      <c r="J9227" s="146">
        <f t="shared" si="121"/>
        <v>0</v>
      </c>
    </row>
    <row r="9228" spans="1:10" x14ac:dyDescent="0.3">
      <c r="A9228" s="62">
        <v>2012</v>
      </c>
      <c r="B9228" s="62" t="s">
        <v>203</v>
      </c>
      <c r="C9228" s="62" t="str">
        <f>VLOOKUP(B9228,lookup!A:C,3,FALSE)</f>
        <v>Non Metropolitan Fire Authorities</v>
      </c>
      <c r="D9228" s="62" t="str">
        <f>VLOOKUP(B9228,lookup!A:D,4,FALSE)</f>
        <v>E31000047</v>
      </c>
      <c r="E9228" s="62" t="s">
        <v>178</v>
      </c>
      <c r="F9228" s="62" t="s">
        <v>157</v>
      </c>
      <c r="G9228" s="63">
        <v>0</v>
      </c>
      <c r="H9228" s="145"/>
      <c r="I9228" s="144">
        <v>0</v>
      </c>
      <c r="J9228" s="146">
        <f t="shared" si="121"/>
        <v>0</v>
      </c>
    </row>
    <row r="9229" spans="1:10" x14ac:dyDescent="0.3">
      <c r="A9229" s="62">
        <v>2012</v>
      </c>
      <c r="B9229" s="62" t="s">
        <v>203</v>
      </c>
      <c r="C9229" s="62" t="str">
        <f>VLOOKUP(B9229,lookup!A:C,3,FALSE)</f>
        <v>Non Metropolitan Fire Authorities</v>
      </c>
      <c r="D9229" s="62" t="str">
        <f>VLOOKUP(B9229,lookup!A:D,4,FALSE)</f>
        <v>E31000047</v>
      </c>
      <c r="E9229" s="62" t="s">
        <v>179</v>
      </c>
      <c r="F9229" s="62" t="s">
        <v>157</v>
      </c>
      <c r="G9229" s="63">
        <v>4</v>
      </c>
      <c r="H9229" s="145"/>
      <c r="I9229" s="144">
        <v>4</v>
      </c>
      <c r="J9229" s="146">
        <f t="shared" si="121"/>
        <v>0</v>
      </c>
    </row>
    <row r="9230" spans="1:10" x14ac:dyDescent="0.3">
      <c r="A9230" s="62">
        <v>2012</v>
      </c>
      <c r="B9230" s="62" t="s">
        <v>203</v>
      </c>
      <c r="C9230" s="62" t="str">
        <f>VLOOKUP(B9230,lookup!A:C,3,FALSE)</f>
        <v>Non Metropolitan Fire Authorities</v>
      </c>
      <c r="D9230" s="62" t="str">
        <f>VLOOKUP(B9230,lookup!A:D,4,FALSE)</f>
        <v>E31000047</v>
      </c>
      <c r="E9230" s="32" t="s">
        <v>1087</v>
      </c>
      <c r="F9230" s="62" t="s">
        <v>157</v>
      </c>
      <c r="G9230" s="63">
        <v>0</v>
      </c>
      <c r="H9230" s="145"/>
      <c r="I9230" s="144">
        <v>0</v>
      </c>
      <c r="J9230" s="146">
        <f t="shared" si="121"/>
        <v>0</v>
      </c>
    </row>
    <row r="9231" spans="1:10" x14ac:dyDescent="0.3">
      <c r="A9231" s="62">
        <v>2012</v>
      </c>
      <c r="B9231" s="62" t="s">
        <v>203</v>
      </c>
      <c r="C9231" s="62" t="str">
        <f>VLOOKUP(B9231,lookup!A:C,3,FALSE)</f>
        <v>Non Metropolitan Fire Authorities</v>
      </c>
      <c r="D9231" s="62" t="str">
        <f>VLOOKUP(B9231,lookup!A:D,4,FALSE)</f>
        <v>E31000047</v>
      </c>
      <c r="E9231" s="62" t="s">
        <v>176</v>
      </c>
      <c r="F9231" s="62" t="s">
        <v>157</v>
      </c>
      <c r="G9231" s="63">
        <v>2</v>
      </c>
      <c r="H9231" s="145"/>
      <c r="I9231" s="144">
        <v>2</v>
      </c>
      <c r="J9231" s="146">
        <f t="shared" si="121"/>
        <v>0</v>
      </c>
    </row>
    <row r="9232" spans="1:10" x14ac:dyDescent="0.3">
      <c r="A9232" s="62">
        <v>2012</v>
      </c>
      <c r="B9232" s="62" t="s">
        <v>203</v>
      </c>
      <c r="C9232" s="62" t="str">
        <f>VLOOKUP(B9232,lookup!A:C,3,FALSE)</f>
        <v>Non Metropolitan Fire Authorities</v>
      </c>
      <c r="D9232" s="62" t="str">
        <f>VLOOKUP(B9232,lookup!A:D,4,FALSE)</f>
        <v>E31000047</v>
      </c>
      <c r="E9232" s="62" t="s">
        <v>175</v>
      </c>
      <c r="F9232" s="62" t="s">
        <v>158</v>
      </c>
      <c r="G9232" s="63">
        <v>328</v>
      </c>
      <c r="H9232" s="145"/>
      <c r="I9232" s="144">
        <v>328</v>
      </c>
      <c r="J9232" s="146">
        <f t="shared" si="121"/>
        <v>0</v>
      </c>
    </row>
    <row r="9233" spans="1:10" x14ac:dyDescent="0.3">
      <c r="A9233" s="62">
        <v>2012</v>
      </c>
      <c r="B9233" s="62" t="s">
        <v>203</v>
      </c>
      <c r="C9233" s="62" t="str">
        <f>VLOOKUP(B9233,lookup!A:C,3,FALSE)</f>
        <v>Non Metropolitan Fire Authorities</v>
      </c>
      <c r="D9233" s="62" t="str">
        <f>VLOOKUP(B9233,lookup!A:D,4,FALSE)</f>
        <v>E31000047</v>
      </c>
      <c r="E9233" s="62" t="s">
        <v>177</v>
      </c>
      <c r="F9233" s="62" t="s">
        <v>158</v>
      </c>
      <c r="G9233" s="63">
        <v>3</v>
      </c>
      <c r="H9233" s="145"/>
      <c r="I9233" s="144">
        <v>3</v>
      </c>
      <c r="J9233" s="146">
        <f t="shared" si="121"/>
        <v>0</v>
      </c>
    </row>
    <row r="9234" spans="1:10" x14ac:dyDescent="0.3">
      <c r="A9234" s="62">
        <v>2012</v>
      </c>
      <c r="B9234" s="62" t="s">
        <v>203</v>
      </c>
      <c r="C9234" s="62" t="str">
        <f>VLOOKUP(B9234,lookup!A:C,3,FALSE)</f>
        <v>Non Metropolitan Fire Authorities</v>
      </c>
      <c r="D9234" s="62" t="str">
        <f>VLOOKUP(B9234,lookup!A:D,4,FALSE)</f>
        <v>E31000047</v>
      </c>
      <c r="E9234" s="62" t="s">
        <v>178</v>
      </c>
      <c r="F9234" s="62" t="s">
        <v>158</v>
      </c>
      <c r="G9234" s="63">
        <v>0</v>
      </c>
      <c r="H9234" s="145"/>
      <c r="I9234" s="144">
        <v>0</v>
      </c>
      <c r="J9234" s="146">
        <f t="shared" si="121"/>
        <v>0</v>
      </c>
    </row>
    <row r="9235" spans="1:10" x14ac:dyDescent="0.3">
      <c r="A9235" s="62">
        <v>2012</v>
      </c>
      <c r="B9235" s="62" t="s">
        <v>203</v>
      </c>
      <c r="C9235" s="62" t="str">
        <f>VLOOKUP(B9235,lookup!A:C,3,FALSE)</f>
        <v>Non Metropolitan Fire Authorities</v>
      </c>
      <c r="D9235" s="62" t="str">
        <f>VLOOKUP(B9235,lookup!A:D,4,FALSE)</f>
        <v>E31000047</v>
      </c>
      <c r="E9235" s="62" t="s">
        <v>179</v>
      </c>
      <c r="F9235" s="62" t="s">
        <v>158</v>
      </c>
      <c r="G9235" s="63">
        <v>2</v>
      </c>
      <c r="H9235" s="145"/>
      <c r="I9235" s="144">
        <v>2</v>
      </c>
      <c r="J9235" s="146">
        <f t="shared" si="121"/>
        <v>0</v>
      </c>
    </row>
    <row r="9236" spans="1:10" x14ac:dyDescent="0.3">
      <c r="A9236" s="62">
        <v>2012</v>
      </c>
      <c r="B9236" s="62" t="s">
        <v>203</v>
      </c>
      <c r="C9236" s="62" t="str">
        <f>VLOOKUP(B9236,lookup!A:C,3,FALSE)</f>
        <v>Non Metropolitan Fire Authorities</v>
      </c>
      <c r="D9236" s="62" t="str">
        <f>VLOOKUP(B9236,lookup!A:D,4,FALSE)</f>
        <v>E31000047</v>
      </c>
      <c r="E9236" s="32" t="s">
        <v>1087</v>
      </c>
      <c r="F9236" s="62" t="s">
        <v>158</v>
      </c>
      <c r="G9236" s="63">
        <v>1</v>
      </c>
      <c r="H9236" s="145"/>
      <c r="I9236" s="144">
        <v>1</v>
      </c>
      <c r="J9236" s="146">
        <f t="shared" si="121"/>
        <v>0</v>
      </c>
    </row>
    <row r="9237" spans="1:10" x14ac:dyDescent="0.3">
      <c r="A9237" s="62">
        <v>2012</v>
      </c>
      <c r="B9237" s="62" t="s">
        <v>203</v>
      </c>
      <c r="C9237" s="62" t="str">
        <f>VLOOKUP(B9237,lookup!A:C,3,FALSE)</f>
        <v>Non Metropolitan Fire Authorities</v>
      </c>
      <c r="D9237" s="62" t="str">
        <f>VLOOKUP(B9237,lookup!A:D,4,FALSE)</f>
        <v>E31000047</v>
      </c>
      <c r="E9237" s="62" t="s">
        <v>176</v>
      </c>
      <c r="F9237" s="62" t="s">
        <v>158</v>
      </c>
      <c r="G9237" s="63">
        <v>3</v>
      </c>
      <c r="H9237" s="145"/>
      <c r="I9237" s="144">
        <v>3</v>
      </c>
      <c r="J9237" s="146">
        <f t="shared" si="121"/>
        <v>0</v>
      </c>
    </row>
    <row r="9238" spans="1:10" x14ac:dyDescent="0.3">
      <c r="A9238" s="62">
        <v>2012</v>
      </c>
      <c r="B9238" s="62" t="s">
        <v>203</v>
      </c>
      <c r="C9238" s="62" t="str">
        <f>VLOOKUP(B9238,lookup!A:C,3,FALSE)</f>
        <v>Non Metropolitan Fire Authorities</v>
      </c>
      <c r="D9238" s="62" t="str">
        <f>VLOOKUP(B9238,lookup!A:D,4,FALSE)</f>
        <v>E31000047</v>
      </c>
      <c r="E9238" s="62" t="s">
        <v>175</v>
      </c>
      <c r="F9238" s="62" t="s">
        <v>149</v>
      </c>
      <c r="G9238" s="63">
        <v>22</v>
      </c>
      <c r="H9238" s="145"/>
      <c r="I9238" s="144">
        <v>22</v>
      </c>
      <c r="J9238" s="146">
        <f t="shared" si="121"/>
        <v>0</v>
      </c>
    </row>
    <row r="9239" spans="1:10" x14ac:dyDescent="0.3">
      <c r="A9239" s="62">
        <v>2012</v>
      </c>
      <c r="B9239" s="62" t="s">
        <v>203</v>
      </c>
      <c r="C9239" s="62" t="str">
        <f>VLOOKUP(B9239,lookup!A:C,3,FALSE)</f>
        <v>Non Metropolitan Fire Authorities</v>
      </c>
      <c r="D9239" s="62" t="str">
        <f>VLOOKUP(B9239,lookup!A:D,4,FALSE)</f>
        <v>E31000047</v>
      </c>
      <c r="E9239" s="62" t="s">
        <v>177</v>
      </c>
      <c r="F9239" s="62" t="s">
        <v>149</v>
      </c>
      <c r="G9239" s="63">
        <v>0</v>
      </c>
      <c r="H9239" s="145"/>
      <c r="I9239" s="144">
        <v>0</v>
      </c>
      <c r="J9239" s="146">
        <f t="shared" si="121"/>
        <v>0</v>
      </c>
    </row>
    <row r="9240" spans="1:10" x14ac:dyDescent="0.3">
      <c r="A9240" s="62">
        <v>2012</v>
      </c>
      <c r="B9240" s="62" t="s">
        <v>203</v>
      </c>
      <c r="C9240" s="62" t="str">
        <f>VLOOKUP(B9240,lookup!A:C,3,FALSE)</f>
        <v>Non Metropolitan Fire Authorities</v>
      </c>
      <c r="D9240" s="62" t="str">
        <f>VLOOKUP(B9240,lookup!A:D,4,FALSE)</f>
        <v>E31000047</v>
      </c>
      <c r="E9240" s="62" t="s">
        <v>178</v>
      </c>
      <c r="F9240" s="62" t="s">
        <v>149</v>
      </c>
      <c r="G9240" s="63">
        <v>0</v>
      </c>
      <c r="H9240" s="145"/>
      <c r="I9240" s="144">
        <v>0</v>
      </c>
      <c r="J9240" s="146">
        <f t="shared" si="121"/>
        <v>0</v>
      </c>
    </row>
    <row r="9241" spans="1:10" x14ac:dyDescent="0.3">
      <c r="A9241" s="62">
        <v>2012</v>
      </c>
      <c r="B9241" s="62" t="s">
        <v>203</v>
      </c>
      <c r="C9241" s="62" t="str">
        <f>VLOOKUP(B9241,lookup!A:C,3,FALSE)</f>
        <v>Non Metropolitan Fire Authorities</v>
      </c>
      <c r="D9241" s="62" t="str">
        <f>VLOOKUP(B9241,lookup!A:D,4,FALSE)</f>
        <v>E31000047</v>
      </c>
      <c r="E9241" s="62" t="s">
        <v>179</v>
      </c>
      <c r="F9241" s="62" t="s">
        <v>149</v>
      </c>
      <c r="G9241" s="63">
        <v>0</v>
      </c>
      <c r="H9241" s="145"/>
      <c r="I9241" s="144">
        <v>0</v>
      </c>
      <c r="J9241" s="146">
        <f t="shared" si="121"/>
        <v>0</v>
      </c>
    </row>
    <row r="9242" spans="1:10" x14ac:dyDescent="0.3">
      <c r="A9242" s="62">
        <v>2012</v>
      </c>
      <c r="B9242" s="62" t="s">
        <v>203</v>
      </c>
      <c r="C9242" s="62" t="str">
        <f>VLOOKUP(B9242,lookup!A:C,3,FALSE)</f>
        <v>Non Metropolitan Fire Authorities</v>
      </c>
      <c r="D9242" s="62" t="str">
        <f>VLOOKUP(B9242,lookup!A:D,4,FALSE)</f>
        <v>E31000047</v>
      </c>
      <c r="E9242" s="32" t="s">
        <v>1087</v>
      </c>
      <c r="F9242" s="62" t="s">
        <v>149</v>
      </c>
      <c r="G9242" s="63">
        <v>0</v>
      </c>
      <c r="H9242" s="145"/>
      <c r="I9242" s="144">
        <v>0</v>
      </c>
      <c r="J9242" s="146">
        <f t="shared" si="121"/>
        <v>0</v>
      </c>
    </row>
    <row r="9243" spans="1:10" x14ac:dyDescent="0.3">
      <c r="A9243" s="62">
        <v>2012</v>
      </c>
      <c r="B9243" s="62" t="s">
        <v>203</v>
      </c>
      <c r="C9243" s="62" t="str">
        <f>VLOOKUP(B9243,lookup!A:C,3,FALSE)</f>
        <v>Non Metropolitan Fire Authorities</v>
      </c>
      <c r="D9243" s="62" t="str">
        <f>VLOOKUP(B9243,lookup!A:D,4,FALSE)</f>
        <v>E31000047</v>
      </c>
      <c r="E9243" s="62" t="s">
        <v>176</v>
      </c>
      <c r="F9243" s="62" t="s">
        <v>149</v>
      </c>
      <c r="G9243" s="63">
        <v>2</v>
      </c>
      <c r="H9243" s="145"/>
      <c r="I9243" s="144">
        <v>2</v>
      </c>
      <c r="J9243" s="146">
        <f t="shared" si="121"/>
        <v>0</v>
      </c>
    </row>
    <row r="9244" spans="1:10" x14ac:dyDescent="0.3">
      <c r="A9244" s="62">
        <v>2012</v>
      </c>
      <c r="B9244" s="62" t="s">
        <v>203</v>
      </c>
      <c r="C9244" s="62" t="str">
        <f>VLOOKUP(B9244,lookup!A:C,3,FALSE)</f>
        <v>Non Metropolitan Fire Authorities</v>
      </c>
      <c r="D9244" s="62" t="str">
        <f>VLOOKUP(B9244,lookup!A:D,4,FALSE)</f>
        <v>E31000047</v>
      </c>
      <c r="E9244" s="62" t="s">
        <v>175</v>
      </c>
      <c r="F9244" s="62" t="s">
        <v>150</v>
      </c>
      <c r="G9244" s="63">
        <v>91</v>
      </c>
      <c r="H9244" s="145"/>
      <c r="I9244" s="144">
        <v>91</v>
      </c>
      <c r="J9244" s="146">
        <f t="shared" si="121"/>
        <v>0</v>
      </c>
    </row>
    <row r="9245" spans="1:10" x14ac:dyDescent="0.3">
      <c r="A9245" s="62">
        <v>2012</v>
      </c>
      <c r="B9245" s="62" t="s">
        <v>203</v>
      </c>
      <c r="C9245" s="62" t="str">
        <f>VLOOKUP(B9245,lookup!A:C,3,FALSE)</f>
        <v>Non Metropolitan Fire Authorities</v>
      </c>
      <c r="D9245" s="62" t="str">
        <f>VLOOKUP(B9245,lookup!A:D,4,FALSE)</f>
        <v>E31000047</v>
      </c>
      <c r="E9245" s="62" t="s">
        <v>177</v>
      </c>
      <c r="F9245" s="62" t="s">
        <v>150</v>
      </c>
      <c r="G9245" s="63">
        <v>2</v>
      </c>
      <c r="H9245" s="145"/>
      <c r="I9245" s="144">
        <v>2</v>
      </c>
      <c r="J9245" s="146">
        <f t="shared" si="121"/>
        <v>0</v>
      </c>
    </row>
    <row r="9246" spans="1:10" x14ac:dyDescent="0.3">
      <c r="A9246" s="62">
        <v>2012</v>
      </c>
      <c r="B9246" s="62" t="s">
        <v>203</v>
      </c>
      <c r="C9246" s="62" t="str">
        <f>VLOOKUP(B9246,lookup!A:C,3,FALSE)</f>
        <v>Non Metropolitan Fire Authorities</v>
      </c>
      <c r="D9246" s="62" t="str">
        <f>VLOOKUP(B9246,lookup!A:D,4,FALSE)</f>
        <v>E31000047</v>
      </c>
      <c r="E9246" s="62" t="s">
        <v>178</v>
      </c>
      <c r="F9246" s="62" t="s">
        <v>150</v>
      </c>
      <c r="G9246" s="63">
        <v>0</v>
      </c>
      <c r="H9246" s="145"/>
      <c r="I9246" s="144">
        <v>0</v>
      </c>
      <c r="J9246" s="146">
        <f t="shared" si="121"/>
        <v>0</v>
      </c>
    </row>
    <row r="9247" spans="1:10" x14ac:dyDescent="0.3">
      <c r="A9247" s="62">
        <v>2012</v>
      </c>
      <c r="B9247" s="62" t="s">
        <v>203</v>
      </c>
      <c r="C9247" s="62" t="str">
        <f>VLOOKUP(B9247,lookup!A:C,3,FALSE)</f>
        <v>Non Metropolitan Fire Authorities</v>
      </c>
      <c r="D9247" s="62" t="str">
        <f>VLOOKUP(B9247,lookup!A:D,4,FALSE)</f>
        <v>E31000047</v>
      </c>
      <c r="E9247" s="62" t="s">
        <v>179</v>
      </c>
      <c r="F9247" s="62" t="s">
        <v>150</v>
      </c>
      <c r="G9247" s="63">
        <v>0</v>
      </c>
      <c r="H9247" s="145"/>
      <c r="I9247" s="144">
        <v>0</v>
      </c>
      <c r="J9247" s="146">
        <f t="shared" si="121"/>
        <v>0</v>
      </c>
    </row>
    <row r="9248" spans="1:10" x14ac:dyDescent="0.3">
      <c r="A9248" s="62">
        <v>2012</v>
      </c>
      <c r="B9248" s="62" t="s">
        <v>203</v>
      </c>
      <c r="C9248" s="62" t="str">
        <f>VLOOKUP(B9248,lookup!A:C,3,FALSE)</f>
        <v>Non Metropolitan Fire Authorities</v>
      </c>
      <c r="D9248" s="62" t="str">
        <f>VLOOKUP(B9248,lookup!A:D,4,FALSE)</f>
        <v>E31000047</v>
      </c>
      <c r="E9248" s="32" t="s">
        <v>1087</v>
      </c>
      <c r="F9248" s="62" t="s">
        <v>150</v>
      </c>
      <c r="G9248" s="63">
        <v>0</v>
      </c>
      <c r="H9248" s="145"/>
      <c r="I9248" s="144">
        <v>0</v>
      </c>
      <c r="J9248" s="146">
        <f t="shared" si="121"/>
        <v>0</v>
      </c>
    </row>
    <row r="9249" spans="1:10" x14ac:dyDescent="0.3">
      <c r="A9249" s="62">
        <v>2012</v>
      </c>
      <c r="B9249" s="62" t="s">
        <v>203</v>
      </c>
      <c r="C9249" s="62" t="str">
        <f>VLOOKUP(B9249,lookup!A:C,3,FALSE)</f>
        <v>Non Metropolitan Fire Authorities</v>
      </c>
      <c r="D9249" s="62" t="str">
        <f>VLOOKUP(B9249,lookup!A:D,4,FALSE)</f>
        <v>E31000047</v>
      </c>
      <c r="E9249" s="62" t="s">
        <v>176</v>
      </c>
      <c r="F9249" s="62" t="s">
        <v>150</v>
      </c>
      <c r="G9249" s="63">
        <v>25</v>
      </c>
      <c r="H9249" s="145"/>
      <c r="I9249" s="144">
        <v>25</v>
      </c>
      <c r="J9249" s="146">
        <f t="shared" si="121"/>
        <v>0</v>
      </c>
    </row>
    <row r="9250" spans="1:10" x14ac:dyDescent="0.3">
      <c r="A9250" s="60">
        <v>2011</v>
      </c>
      <c r="B9250" s="60" t="s">
        <v>0</v>
      </c>
      <c r="C9250" s="60" t="str">
        <f>VLOOKUP(B9250,lookup!A:C,3,FALSE)</f>
        <v>Non Metropolitan Fire Authorities</v>
      </c>
      <c r="D9250" s="60" t="str">
        <f>VLOOKUP(B9250,lookup!A:D,4,FALSE)</f>
        <v>E31000001</v>
      </c>
      <c r="E9250" s="60" t="s">
        <v>175</v>
      </c>
      <c r="F9250" s="60" t="s">
        <v>157</v>
      </c>
      <c r="G9250" s="61">
        <v>614</v>
      </c>
      <c r="H9250" s="145"/>
      <c r="I9250" s="144">
        <v>614</v>
      </c>
      <c r="J9250" s="146">
        <f t="shared" si="121"/>
        <v>0</v>
      </c>
    </row>
    <row r="9251" spans="1:10" x14ac:dyDescent="0.3">
      <c r="A9251" s="60">
        <v>2011</v>
      </c>
      <c r="B9251" s="60" t="s">
        <v>0</v>
      </c>
      <c r="C9251" s="60" t="str">
        <f>VLOOKUP(B9251,lookup!A:C,3,FALSE)</f>
        <v>Non Metropolitan Fire Authorities</v>
      </c>
      <c r="D9251" s="60" t="str">
        <f>VLOOKUP(B9251,lookup!A:D,4,FALSE)</f>
        <v>E31000001</v>
      </c>
      <c r="E9251" s="60" t="s">
        <v>177</v>
      </c>
      <c r="F9251" s="60" t="s">
        <v>157</v>
      </c>
      <c r="G9251" s="61">
        <v>10</v>
      </c>
      <c r="H9251" s="145"/>
      <c r="I9251" s="144">
        <v>10</v>
      </c>
      <c r="J9251" s="146">
        <f t="shared" si="121"/>
        <v>0</v>
      </c>
    </row>
    <row r="9252" spans="1:10" x14ac:dyDescent="0.3">
      <c r="A9252" s="60">
        <v>2011</v>
      </c>
      <c r="B9252" s="60" t="s">
        <v>0</v>
      </c>
      <c r="C9252" s="60" t="str">
        <f>VLOOKUP(B9252,lookup!A:C,3,FALSE)</f>
        <v>Non Metropolitan Fire Authorities</v>
      </c>
      <c r="D9252" s="60" t="str">
        <f>VLOOKUP(B9252,lookup!A:D,4,FALSE)</f>
        <v>E31000001</v>
      </c>
      <c r="E9252" s="60" t="s">
        <v>178</v>
      </c>
      <c r="F9252" s="60" t="s">
        <v>157</v>
      </c>
      <c r="G9252" s="61">
        <v>0</v>
      </c>
      <c r="H9252" s="145"/>
      <c r="I9252" s="144">
        <v>0</v>
      </c>
      <c r="J9252" s="146">
        <f t="shared" si="121"/>
        <v>0</v>
      </c>
    </row>
    <row r="9253" spans="1:10" x14ac:dyDescent="0.3">
      <c r="A9253" s="60">
        <v>2011</v>
      </c>
      <c r="B9253" s="60" t="s">
        <v>0</v>
      </c>
      <c r="C9253" s="60" t="str">
        <f>VLOOKUP(B9253,lookup!A:C,3,FALSE)</f>
        <v>Non Metropolitan Fire Authorities</v>
      </c>
      <c r="D9253" s="60" t="str">
        <f>VLOOKUP(B9253,lookup!A:D,4,FALSE)</f>
        <v>E31000001</v>
      </c>
      <c r="E9253" s="60" t="s">
        <v>179</v>
      </c>
      <c r="F9253" s="60" t="s">
        <v>157</v>
      </c>
      <c r="G9253" s="61">
        <v>6</v>
      </c>
      <c r="H9253" s="145"/>
      <c r="I9253" s="144">
        <v>6</v>
      </c>
      <c r="J9253" s="146">
        <f t="shared" si="121"/>
        <v>0</v>
      </c>
    </row>
    <row r="9254" spans="1:10" x14ac:dyDescent="0.3">
      <c r="A9254" s="60">
        <v>2011</v>
      </c>
      <c r="B9254" s="60" t="s">
        <v>0</v>
      </c>
      <c r="C9254" s="60" t="str">
        <f>VLOOKUP(B9254,lookup!A:C,3,FALSE)</f>
        <v>Non Metropolitan Fire Authorities</v>
      </c>
      <c r="D9254" s="60" t="str">
        <f>VLOOKUP(B9254,lookup!A:D,4,FALSE)</f>
        <v>E31000001</v>
      </c>
      <c r="E9254" s="32" t="s">
        <v>1087</v>
      </c>
      <c r="F9254" s="60" t="s">
        <v>157</v>
      </c>
      <c r="G9254" s="61">
        <v>1</v>
      </c>
      <c r="H9254" s="145"/>
      <c r="I9254" s="144">
        <v>1</v>
      </c>
      <c r="J9254" s="146">
        <f t="shared" si="121"/>
        <v>0</v>
      </c>
    </row>
    <row r="9255" spans="1:10" x14ac:dyDescent="0.3">
      <c r="A9255" s="60">
        <v>2011</v>
      </c>
      <c r="B9255" s="60" t="s">
        <v>0</v>
      </c>
      <c r="C9255" s="60" t="str">
        <f>VLOOKUP(B9255,lookup!A:C,3,FALSE)</f>
        <v>Non Metropolitan Fire Authorities</v>
      </c>
      <c r="D9255" s="60" t="str">
        <f>VLOOKUP(B9255,lookup!A:D,4,FALSE)</f>
        <v>E31000001</v>
      </c>
      <c r="E9255" s="60" t="s">
        <v>176</v>
      </c>
      <c r="F9255" s="60" t="s">
        <v>157</v>
      </c>
      <c r="G9255" s="61">
        <v>33</v>
      </c>
      <c r="H9255" s="145"/>
      <c r="I9255" s="144">
        <v>33</v>
      </c>
      <c r="J9255" s="146">
        <f t="shared" si="121"/>
        <v>0</v>
      </c>
    </row>
    <row r="9256" spans="1:10" x14ac:dyDescent="0.3">
      <c r="A9256" s="60">
        <v>2011</v>
      </c>
      <c r="B9256" s="60" t="s">
        <v>0</v>
      </c>
      <c r="C9256" s="60" t="str">
        <f>VLOOKUP(B9256,lookup!A:C,3,FALSE)</f>
        <v>Non Metropolitan Fire Authorities</v>
      </c>
      <c r="D9256" s="60" t="str">
        <f>VLOOKUP(B9256,lookup!A:D,4,FALSE)</f>
        <v>E31000001</v>
      </c>
      <c r="E9256" s="60" t="s">
        <v>175</v>
      </c>
      <c r="F9256" s="60" t="s">
        <v>158</v>
      </c>
      <c r="G9256" s="61">
        <v>244</v>
      </c>
      <c r="H9256" s="145"/>
      <c r="I9256" s="144">
        <v>244</v>
      </c>
      <c r="J9256" s="146">
        <f t="shared" si="121"/>
        <v>0</v>
      </c>
    </row>
    <row r="9257" spans="1:10" x14ac:dyDescent="0.3">
      <c r="A9257" s="60">
        <v>2011</v>
      </c>
      <c r="B9257" s="60" t="s">
        <v>0</v>
      </c>
      <c r="C9257" s="60" t="str">
        <f>VLOOKUP(B9257,lookup!A:C,3,FALSE)</f>
        <v>Non Metropolitan Fire Authorities</v>
      </c>
      <c r="D9257" s="60" t="str">
        <f>VLOOKUP(B9257,lookup!A:D,4,FALSE)</f>
        <v>E31000001</v>
      </c>
      <c r="E9257" s="60" t="s">
        <v>177</v>
      </c>
      <c r="F9257" s="60" t="s">
        <v>158</v>
      </c>
      <c r="G9257" s="61">
        <v>0</v>
      </c>
      <c r="H9257" s="145"/>
      <c r="I9257" s="144">
        <v>0</v>
      </c>
      <c r="J9257" s="146">
        <f t="shared" si="121"/>
        <v>0</v>
      </c>
    </row>
    <row r="9258" spans="1:10" x14ac:dyDescent="0.3">
      <c r="A9258" s="60">
        <v>2011</v>
      </c>
      <c r="B9258" s="60" t="s">
        <v>0</v>
      </c>
      <c r="C9258" s="60" t="str">
        <f>VLOOKUP(B9258,lookup!A:C,3,FALSE)</f>
        <v>Non Metropolitan Fire Authorities</v>
      </c>
      <c r="D9258" s="60" t="str">
        <f>VLOOKUP(B9258,lookup!A:D,4,FALSE)</f>
        <v>E31000001</v>
      </c>
      <c r="E9258" s="60" t="s">
        <v>178</v>
      </c>
      <c r="F9258" s="60" t="s">
        <v>158</v>
      </c>
      <c r="G9258" s="61">
        <v>0</v>
      </c>
      <c r="H9258" s="145"/>
      <c r="I9258" s="144">
        <v>0</v>
      </c>
      <c r="J9258" s="146">
        <f t="shared" si="121"/>
        <v>0</v>
      </c>
    </row>
    <row r="9259" spans="1:10" x14ac:dyDescent="0.3">
      <c r="A9259" s="60">
        <v>2011</v>
      </c>
      <c r="B9259" s="60" t="s">
        <v>0</v>
      </c>
      <c r="C9259" s="60" t="str">
        <f>VLOOKUP(B9259,lookup!A:C,3,FALSE)</f>
        <v>Non Metropolitan Fire Authorities</v>
      </c>
      <c r="D9259" s="60" t="str">
        <f>VLOOKUP(B9259,lookup!A:D,4,FALSE)</f>
        <v>E31000001</v>
      </c>
      <c r="E9259" s="60" t="s">
        <v>179</v>
      </c>
      <c r="F9259" s="60" t="s">
        <v>158</v>
      </c>
      <c r="G9259" s="61">
        <v>0</v>
      </c>
      <c r="H9259" s="145"/>
      <c r="I9259" s="144">
        <v>0</v>
      </c>
      <c r="J9259" s="146">
        <f t="shared" si="121"/>
        <v>0</v>
      </c>
    </row>
    <row r="9260" spans="1:10" x14ac:dyDescent="0.3">
      <c r="A9260" s="60">
        <v>2011</v>
      </c>
      <c r="B9260" s="60" t="s">
        <v>0</v>
      </c>
      <c r="C9260" s="60" t="str">
        <f>VLOOKUP(B9260,lookup!A:C,3,FALSE)</f>
        <v>Non Metropolitan Fire Authorities</v>
      </c>
      <c r="D9260" s="60" t="str">
        <f>VLOOKUP(B9260,lookup!A:D,4,FALSE)</f>
        <v>E31000001</v>
      </c>
      <c r="E9260" s="32" t="s">
        <v>1087</v>
      </c>
      <c r="F9260" s="60" t="s">
        <v>158</v>
      </c>
      <c r="G9260" s="61">
        <v>1</v>
      </c>
      <c r="H9260" s="145"/>
      <c r="I9260" s="144">
        <v>1</v>
      </c>
      <c r="J9260" s="146">
        <f t="shared" si="121"/>
        <v>0</v>
      </c>
    </row>
    <row r="9261" spans="1:10" x14ac:dyDescent="0.3">
      <c r="A9261" s="60">
        <v>2011</v>
      </c>
      <c r="B9261" s="60" t="s">
        <v>0</v>
      </c>
      <c r="C9261" s="60" t="str">
        <f>VLOOKUP(B9261,lookup!A:C,3,FALSE)</f>
        <v>Non Metropolitan Fire Authorities</v>
      </c>
      <c r="D9261" s="60" t="str">
        <f>VLOOKUP(B9261,lookup!A:D,4,FALSE)</f>
        <v>E31000001</v>
      </c>
      <c r="E9261" s="60" t="s">
        <v>176</v>
      </c>
      <c r="F9261" s="60" t="s">
        <v>158</v>
      </c>
      <c r="G9261" s="61">
        <v>6</v>
      </c>
      <c r="H9261" s="145"/>
      <c r="I9261" s="144">
        <v>6</v>
      </c>
      <c r="J9261" s="146">
        <f t="shared" si="121"/>
        <v>0</v>
      </c>
    </row>
    <row r="9262" spans="1:10" x14ac:dyDescent="0.3">
      <c r="A9262" s="60">
        <v>2011</v>
      </c>
      <c r="B9262" s="60" t="s">
        <v>0</v>
      </c>
      <c r="C9262" s="60" t="str">
        <f>VLOOKUP(B9262,lookup!A:C,3,FALSE)</f>
        <v>Non Metropolitan Fire Authorities</v>
      </c>
      <c r="D9262" s="60" t="str">
        <f>VLOOKUP(B9262,lookup!A:D,4,FALSE)</f>
        <v>E31000001</v>
      </c>
      <c r="E9262" s="60" t="s">
        <v>175</v>
      </c>
      <c r="F9262" s="60" t="s">
        <v>149</v>
      </c>
      <c r="G9262" s="61">
        <v>30</v>
      </c>
      <c r="H9262" s="145"/>
      <c r="I9262" s="144">
        <v>30</v>
      </c>
      <c r="J9262" s="146">
        <f t="shared" si="121"/>
        <v>0</v>
      </c>
    </row>
    <row r="9263" spans="1:10" x14ac:dyDescent="0.3">
      <c r="A9263" s="60">
        <v>2011</v>
      </c>
      <c r="B9263" s="60" t="s">
        <v>0</v>
      </c>
      <c r="C9263" s="60" t="str">
        <f>VLOOKUP(B9263,lookup!A:C,3,FALSE)</f>
        <v>Non Metropolitan Fire Authorities</v>
      </c>
      <c r="D9263" s="60" t="str">
        <f>VLOOKUP(B9263,lookup!A:D,4,FALSE)</f>
        <v>E31000001</v>
      </c>
      <c r="E9263" s="60" t="s">
        <v>177</v>
      </c>
      <c r="F9263" s="60" t="s">
        <v>149</v>
      </c>
      <c r="G9263" s="61">
        <v>0</v>
      </c>
      <c r="H9263" s="145"/>
      <c r="I9263" s="144">
        <v>0</v>
      </c>
      <c r="J9263" s="146">
        <f t="shared" si="121"/>
        <v>0</v>
      </c>
    </row>
    <row r="9264" spans="1:10" x14ac:dyDescent="0.3">
      <c r="A9264" s="60">
        <v>2011</v>
      </c>
      <c r="B9264" s="60" t="s">
        <v>0</v>
      </c>
      <c r="C9264" s="60" t="str">
        <f>VLOOKUP(B9264,lookup!A:C,3,FALSE)</f>
        <v>Non Metropolitan Fire Authorities</v>
      </c>
      <c r="D9264" s="60" t="str">
        <f>VLOOKUP(B9264,lookup!A:D,4,FALSE)</f>
        <v>E31000001</v>
      </c>
      <c r="E9264" s="60" t="s">
        <v>178</v>
      </c>
      <c r="F9264" s="60" t="s">
        <v>149</v>
      </c>
      <c r="G9264" s="61">
        <v>0</v>
      </c>
      <c r="H9264" s="145"/>
      <c r="I9264" s="144">
        <v>0</v>
      </c>
      <c r="J9264" s="146">
        <f t="shared" si="121"/>
        <v>0</v>
      </c>
    </row>
    <row r="9265" spans="1:10" x14ac:dyDescent="0.3">
      <c r="A9265" s="60">
        <v>2011</v>
      </c>
      <c r="B9265" s="60" t="s">
        <v>0</v>
      </c>
      <c r="C9265" s="60" t="str">
        <f>VLOOKUP(B9265,lookup!A:C,3,FALSE)</f>
        <v>Non Metropolitan Fire Authorities</v>
      </c>
      <c r="D9265" s="60" t="str">
        <f>VLOOKUP(B9265,lookup!A:D,4,FALSE)</f>
        <v>E31000001</v>
      </c>
      <c r="E9265" s="60" t="s">
        <v>179</v>
      </c>
      <c r="F9265" s="60" t="s">
        <v>149</v>
      </c>
      <c r="G9265" s="61">
        <v>0</v>
      </c>
      <c r="H9265" s="145"/>
      <c r="I9265" s="144">
        <v>0</v>
      </c>
      <c r="J9265" s="146">
        <f t="shared" si="121"/>
        <v>0</v>
      </c>
    </row>
    <row r="9266" spans="1:10" x14ac:dyDescent="0.3">
      <c r="A9266" s="60">
        <v>2011</v>
      </c>
      <c r="B9266" s="60" t="s">
        <v>0</v>
      </c>
      <c r="C9266" s="60" t="str">
        <f>VLOOKUP(B9266,lookup!A:C,3,FALSE)</f>
        <v>Non Metropolitan Fire Authorities</v>
      </c>
      <c r="D9266" s="60" t="str">
        <f>VLOOKUP(B9266,lookup!A:D,4,FALSE)</f>
        <v>E31000001</v>
      </c>
      <c r="E9266" s="32" t="s">
        <v>1087</v>
      </c>
      <c r="F9266" s="60" t="s">
        <v>149</v>
      </c>
      <c r="G9266" s="61">
        <v>0</v>
      </c>
      <c r="H9266" s="145"/>
      <c r="I9266" s="144">
        <v>0</v>
      </c>
      <c r="J9266" s="146">
        <f t="shared" si="121"/>
        <v>0</v>
      </c>
    </row>
    <row r="9267" spans="1:10" x14ac:dyDescent="0.3">
      <c r="A9267" s="60">
        <v>2011</v>
      </c>
      <c r="B9267" s="60" t="s">
        <v>0</v>
      </c>
      <c r="C9267" s="60" t="str">
        <f>VLOOKUP(B9267,lookup!A:C,3,FALSE)</f>
        <v>Non Metropolitan Fire Authorities</v>
      </c>
      <c r="D9267" s="60" t="str">
        <f>VLOOKUP(B9267,lookup!A:D,4,FALSE)</f>
        <v>E31000001</v>
      </c>
      <c r="E9267" s="60" t="s">
        <v>176</v>
      </c>
      <c r="F9267" s="60" t="s">
        <v>149</v>
      </c>
      <c r="G9267" s="61">
        <v>5</v>
      </c>
      <c r="H9267" s="145"/>
      <c r="I9267" s="144">
        <v>5</v>
      </c>
      <c r="J9267" s="146">
        <f t="shared" si="121"/>
        <v>0</v>
      </c>
    </row>
    <row r="9268" spans="1:10" x14ac:dyDescent="0.3">
      <c r="A9268" s="60">
        <v>2011</v>
      </c>
      <c r="B9268" s="60" t="s">
        <v>0</v>
      </c>
      <c r="C9268" s="60" t="str">
        <f>VLOOKUP(B9268,lookup!A:C,3,FALSE)</f>
        <v>Non Metropolitan Fire Authorities</v>
      </c>
      <c r="D9268" s="60" t="str">
        <f>VLOOKUP(B9268,lookup!A:D,4,FALSE)</f>
        <v>E31000001</v>
      </c>
      <c r="E9268" s="60" t="s">
        <v>175</v>
      </c>
      <c r="F9268" s="60" t="s">
        <v>150</v>
      </c>
      <c r="G9268" s="61">
        <v>144</v>
      </c>
      <c r="H9268" s="145"/>
      <c r="I9268" s="144">
        <v>144</v>
      </c>
      <c r="J9268" s="146">
        <f t="shared" si="121"/>
        <v>0</v>
      </c>
    </row>
    <row r="9269" spans="1:10" x14ac:dyDescent="0.3">
      <c r="A9269" s="60">
        <v>2011</v>
      </c>
      <c r="B9269" s="60" t="s">
        <v>0</v>
      </c>
      <c r="C9269" s="60" t="str">
        <f>VLOOKUP(B9269,lookup!A:C,3,FALSE)</f>
        <v>Non Metropolitan Fire Authorities</v>
      </c>
      <c r="D9269" s="60" t="str">
        <f>VLOOKUP(B9269,lookup!A:D,4,FALSE)</f>
        <v>E31000001</v>
      </c>
      <c r="E9269" s="60" t="s">
        <v>177</v>
      </c>
      <c r="F9269" s="60" t="s">
        <v>150</v>
      </c>
      <c r="G9269" s="61">
        <v>3</v>
      </c>
      <c r="H9269" s="145"/>
      <c r="I9269" s="144">
        <v>3</v>
      </c>
      <c r="J9269" s="146">
        <f t="shared" si="121"/>
        <v>0</v>
      </c>
    </row>
    <row r="9270" spans="1:10" x14ac:dyDescent="0.3">
      <c r="A9270" s="60">
        <v>2011</v>
      </c>
      <c r="B9270" s="60" t="s">
        <v>0</v>
      </c>
      <c r="C9270" s="60" t="str">
        <f>VLOOKUP(B9270,lookup!A:C,3,FALSE)</f>
        <v>Non Metropolitan Fire Authorities</v>
      </c>
      <c r="D9270" s="60" t="str">
        <f>VLOOKUP(B9270,lookup!A:D,4,FALSE)</f>
        <v>E31000001</v>
      </c>
      <c r="E9270" s="60" t="s">
        <v>178</v>
      </c>
      <c r="F9270" s="60" t="s">
        <v>150</v>
      </c>
      <c r="G9270" s="61">
        <v>1</v>
      </c>
      <c r="H9270" s="145"/>
      <c r="I9270" s="144">
        <v>1</v>
      </c>
      <c r="J9270" s="146">
        <f t="shared" si="121"/>
        <v>0</v>
      </c>
    </row>
    <row r="9271" spans="1:10" x14ac:dyDescent="0.3">
      <c r="A9271" s="60">
        <v>2011</v>
      </c>
      <c r="B9271" s="60" t="s">
        <v>0</v>
      </c>
      <c r="C9271" s="60" t="str">
        <f>VLOOKUP(B9271,lookup!A:C,3,FALSE)</f>
        <v>Non Metropolitan Fire Authorities</v>
      </c>
      <c r="D9271" s="60" t="str">
        <f>VLOOKUP(B9271,lookup!A:D,4,FALSE)</f>
        <v>E31000001</v>
      </c>
      <c r="E9271" s="60" t="s">
        <v>179</v>
      </c>
      <c r="F9271" s="60" t="s">
        <v>150</v>
      </c>
      <c r="G9271" s="61">
        <v>1</v>
      </c>
      <c r="H9271" s="145"/>
      <c r="I9271" s="144">
        <v>1</v>
      </c>
      <c r="J9271" s="146">
        <f t="shared" si="121"/>
        <v>0</v>
      </c>
    </row>
    <row r="9272" spans="1:10" x14ac:dyDescent="0.3">
      <c r="A9272" s="60">
        <v>2011</v>
      </c>
      <c r="B9272" s="60" t="s">
        <v>0</v>
      </c>
      <c r="C9272" s="60" t="str">
        <f>VLOOKUP(B9272,lookup!A:C,3,FALSE)</f>
        <v>Non Metropolitan Fire Authorities</v>
      </c>
      <c r="D9272" s="60" t="str">
        <f>VLOOKUP(B9272,lookup!A:D,4,FALSE)</f>
        <v>E31000001</v>
      </c>
      <c r="E9272" s="32" t="s">
        <v>1087</v>
      </c>
      <c r="F9272" s="60" t="s">
        <v>150</v>
      </c>
      <c r="G9272" s="61">
        <v>3</v>
      </c>
      <c r="H9272" s="145"/>
      <c r="I9272" s="144">
        <v>3</v>
      </c>
      <c r="J9272" s="146">
        <f t="shared" si="121"/>
        <v>0</v>
      </c>
    </row>
    <row r="9273" spans="1:10" x14ac:dyDescent="0.3">
      <c r="A9273" s="60">
        <v>2011</v>
      </c>
      <c r="B9273" s="60" t="s">
        <v>0</v>
      </c>
      <c r="C9273" s="60" t="str">
        <f>VLOOKUP(B9273,lookup!A:C,3,FALSE)</f>
        <v>Non Metropolitan Fire Authorities</v>
      </c>
      <c r="D9273" s="60" t="str">
        <f>VLOOKUP(B9273,lookup!A:D,4,FALSE)</f>
        <v>E31000001</v>
      </c>
      <c r="E9273" s="60" t="s">
        <v>176</v>
      </c>
      <c r="F9273" s="60" t="s">
        <v>150</v>
      </c>
      <c r="G9273" s="61">
        <v>4</v>
      </c>
      <c r="H9273" s="145"/>
      <c r="I9273" s="144">
        <v>4</v>
      </c>
      <c r="J9273" s="146">
        <f t="shared" si="121"/>
        <v>0</v>
      </c>
    </row>
    <row r="9274" spans="1:10" x14ac:dyDescent="0.3">
      <c r="A9274" s="60">
        <v>2011</v>
      </c>
      <c r="B9274" s="60" t="s">
        <v>3</v>
      </c>
      <c r="C9274" s="60" t="str">
        <f>VLOOKUP(B9274,lookup!A:C,3,FALSE)</f>
        <v>Non Metropolitan Fire Authorities</v>
      </c>
      <c r="D9274" s="60" t="str">
        <f>VLOOKUP(B9274,lookup!A:D,4,FALSE)</f>
        <v>E31000002</v>
      </c>
      <c r="E9274" s="60" t="s">
        <v>175</v>
      </c>
      <c r="F9274" s="60" t="s">
        <v>157</v>
      </c>
      <c r="G9274" s="61">
        <v>301</v>
      </c>
      <c r="H9274" s="145"/>
      <c r="I9274" s="144">
        <v>301</v>
      </c>
      <c r="J9274" s="146">
        <f t="shared" si="121"/>
        <v>0</v>
      </c>
    </row>
    <row r="9275" spans="1:10" x14ac:dyDescent="0.3">
      <c r="A9275" s="60">
        <v>2011</v>
      </c>
      <c r="B9275" s="60" t="s">
        <v>3</v>
      </c>
      <c r="C9275" s="60" t="str">
        <f>VLOOKUP(B9275,lookup!A:C,3,FALSE)</f>
        <v>Non Metropolitan Fire Authorities</v>
      </c>
      <c r="D9275" s="60" t="str">
        <f>VLOOKUP(B9275,lookup!A:D,4,FALSE)</f>
        <v>E31000002</v>
      </c>
      <c r="E9275" s="60" t="s">
        <v>177</v>
      </c>
      <c r="F9275" s="60" t="s">
        <v>157</v>
      </c>
      <c r="G9275" s="61">
        <v>2</v>
      </c>
      <c r="H9275" s="145"/>
      <c r="I9275" s="144">
        <v>2</v>
      </c>
      <c r="J9275" s="146">
        <f t="shared" si="121"/>
        <v>0</v>
      </c>
    </row>
    <row r="9276" spans="1:10" x14ac:dyDescent="0.3">
      <c r="A9276" s="60">
        <v>2011</v>
      </c>
      <c r="B9276" s="60" t="s">
        <v>3</v>
      </c>
      <c r="C9276" s="60" t="str">
        <f>VLOOKUP(B9276,lookup!A:C,3,FALSE)</f>
        <v>Non Metropolitan Fire Authorities</v>
      </c>
      <c r="D9276" s="60" t="str">
        <f>VLOOKUP(B9276,lookup!A:D,4,FALSE)</f>
        <v>E31000002</v>
      </c>
      <c r="E9276" s="60" t="s">
        <v>178</v>
      </c>
      <c r="F9276" s="60" t="s">
        <v>157</v>
      </c>
      <c r="G9276" s="61">
        <v>2</v>
      </c>
      <c r="H9276" s="145"/>
      <c r="I9276" s="144">
        <v>2</v>
      </c>
      <c r="J9276" s="146">
        <f t="shared" si="121"/>
        <v>0</v>
      </c>
    </row>
    <row r="9277" spans="1:10" x14ac:dyDescent="0.3">
      <c r="A9277" s="60">
        <v>2011</v>
      </c>
      <c r="B9277" s="60" t="s">
        <v>3</v>
      </c>
      <c r="C9277" s="60" t="str">
        <f>VLOOKUP(B9277,lookup!A:C,3,FALSE)</f>
        <v>Non Metropolitan Fire Authorities</v>
      </c>
      <c r="D9277" s="60" t="str">
        <f>VLOOKUP(B9277,lookup!A:D,4,FALSE)</f>
        <v>E31000002</v>
      </c>
      <c r="E9277" s="60" t="s">
        <v>179</v>
      </c>
      <c r="F9277" s="60" t="s">
        <v>157</v>
      </c>
      <c r="G9277" s="61">
        <v>10</v>
      </c>
      <c r="H9277" s="145"/>
      <c r="I9277" s="144">
        <v>10</v>
      </c>
      <c r="J9277" s="146">
        <f t="shared" si="121"/>
        <v>0</v>
      </c>
    </row>
    <row r="9278" spans="1:10" x14ac:dyDescent="0.3">
      <c r="A9278" s="60">
        <v>2011</v>
      </c>
      <c r="B9278" s="60" t="s">
        <v>3</v>
      </c>
      <c r="C9278" s="60" t="str">
        <f>VLOOKUP(B9278,lookup!A:C,3,FALSE)</f>
        <v>Non Metropolitan Fire Authorities</v>
      </c>
      <c r="D9278" s="60" t="str">
        <f>VLOOKUP(B9278,lookup!A:D,4,FALSE)</f>
        <v>E31000002</v>
      </c>
      <c r="E9278" s="32" t="s">
        <v>1087</v>
      </c>
      <c r="F9278" s="60" t="s">
        <v>157</v>
      </c>
      <c r="G9278" s="61">
        <v>1</v>
      </c>
      <c r="H9278" s="145"/>
      <c r="I9278" s="144">
        <v>1</v>
      </c>
      <c r="J9278" s="146">
        <f t="shared" si="121"/>
        <v>0</v>
      </c>
    </row>
    <row r="9279" spans="1:10" x14ac:dyDescent="0.3">
      <c r="A9279" s="60">
        <v>2011</v>
      </c>
      <c r="B9279" s="60" t="s">
        <v>3</v>
      </c>
      <c r="C9279" s="60" t="str">
        <f>VLOOKUP(B9279,lookup!A:C,3,FALSE)</f>
        <v>Non Metropolitan Fire Authorities</v>
      </c>
      <c r="D9279" s="60" t="str">
        <f>VLOOKUP(B9279,lookup!A:D,4,FALSE)</f>
        <v>E31000002</v>
      </c>
      <c r="E9279" s="60" t="s">
        <v>176</v>
      </c>
      <c r="F9279" s="60" t="s">
        <v>157</v>
      </c>
      <c r="G9279" s="61">
        <v>0</v>
      </c>
      <c r="H9279" s="145"/>
      <c r="I9279" s="144">
        <v>0</v>
      </c>
      <c r="J9279" s="146">
        <f t="shared" si="121"/>
        <v>0</v>
      </c>
    </row>
    <row r="9280" spans="1:10" x14ac:dyDescent="0.3">
      <c r="A9280" s="60">
        <v>2011</v>
      </c>
      <c r="B9280" s="60" t="s">
        <v>3</v>
      </c>
      <c r="C9280" s="60" t="str">
        <f>VLOOKUP(B9280,lookup!A:C,3,FALSE)</f>
        <v>Non Metropolitan Fire Authorities</v>
      </c>
      <c r="D9280" s="60" t="str">
        <f>VLOOKUP(B9280,lookup!A:D,4,FALSE)</f>
        <v>E31000002</v>
      </c>
      <c r="E9280" s="60" t="s">
        <v>175</v>
      </c>
      <c r="F9280" s="60" t="s">
        <v>158</v>
      </c>
      <c r="G9280" s="61">
        <v>155</v>
      </c>
      <c r="H9280" s="145"/>
      <c r="I9280" s="144">
        <v>155</v>
      </c>
      <c r="J9280" s="146">
        <f t="shared" si="121"/>
        <v>0</v>
      </c>
    </row>
    <row r="9281" spans="1:10" x14ac:dyDescent="0.3">
      <c r="A9281" s="60">
        <v>2011</v>
      </c>
      <c r="B9281" s="60" t="s">
        <v>3</v>
      </c>
      <c r="C9281" s="60" t="str">
        <f>VLOOKUP(B9281,lookup!A:C,3,FALSE)</f>
        <v>Non Metropolitan Fire Authorities</v>
      </c>
      <c r="D9281" s="60" t="str">
        <f>VLOOKUP(B9281,lookup!A:D,4,FALSE)</f>
        <v>E31000002</v>
      </c>
      <c r="E9281" s="60" t="s">
        <v>177</v>
      </c>
      <c r="F9281" s="60" t="s">
        <v>158</v>
      </c>
      <c r="G9281" s="61">
        <v>1</v>
      </c>
      <c r="H9281" s="145"/>
      <c r="I9281" s="144">
        <v>1</v>
      </c>
      <c r="J9281" s="146">
        <f t="shared" si="121"/>
        <v>0</v>
      </c>
    </row>
    <row r="9282" spans="1:10" x14ac:dyDescent="0.3">
      <c r="A9282" s="60">
        <v>2011</v>
      </c>
      <c r="B9282" s="60" t="s">
        <v>3</v>
      </c>
      <c r="C9282" s="60" t="str">
        <f>VLOOKUP(B9282,lookup!A:C,3,FALSE)</f>
        <v>Non Metropolitan Fire Authorities</v>
      </c>
      <c r="D9282" s="60" t="str">
        <f>VLOOKUP(B9282,lookup!A:D,4,FALSE)</f>
        <v>E31000002</v>
      </c>
      <c r="E9282" s="60" t="s">
        <v>178</v>
      </c>
      <c r="F9282" s="60" t="s">
        <v>158</v>
      </c>
      <c r="G9282" s="61">
        <v>0</v>
      </c>
      <c r="H9282" s="145"/>
      <c r="I9282" s="144">
        <v>0</v>
      </c>
      <c r="J9282" s="146">
        <f t="shared" si="121"/>
        <v>0</v>
      </c>
    </row>
    <row r="9283" spans="1:10" x14ac:dyDescent="0.3">
      <c r="A9283" s="60">
        <v>2011</v>
      </c>
      <c r="B9283" s="60" t="s">
        <v>3</v>
      </c>
      <c r="C9283" s="60" t="str">
        <f>VLOOKUP(B9283,lookup!A:C,3,FALSE)</f>
        <v>Non Metropolitan Fire Authorities</v>
      </c>
      <c r="D9283" s="60" t="str">
        <f>VLOOKUP(B9283,lookup!A:D,4,FALSE)</f>
        <v>E31000002</v>
      </c>
      <c r="E9283" s="60" t="s">
        <v>179</v>
      </c>
      <c r="F9283" s="60" t="s">
        <v>158</v>
      </c>
      <c r="G9283" s="61">
        <v>1</v>
      </c>
      <c r="H9283" s="145"/>
      <c r="I9283" s="144">
        <v>1</v>
      </c>
      <c r="J9283" s="146">
        <f t="shared" ref="J9283:J9346" si="122">G9283-I9283</f>
        <v>0</v>
      </c>
    </row>
    <row r="9284" spans="1:10" x14ac:dyDescent="0.3">
      <c r="A9284" s="60">
        <v>2011</v>
      </c>
      <c r="B9284" s="60" t="s">
        <v>3</v>
      </c>
      <c r="C9284" s="60" t="str">
        <f>VLOOKUP(B9284,lookup!A:C,3,FALSE)</f>
        <v>Non Metropolitan Fire Authorities</v>
      </c>
      <c r="D9284" s="60" t="str">
        <f>VLOOKUP(B9284,lookup!A:D,4,FALSE)</f>
        <v>E31000002</v>
      </c>
      <c r="E9284" s="32" t="s">
        <v>1087</v>
      </c>
      <c r="F9284" s="60" t="s">
        <v>158</v>
      </c>
      <c r="G9284" s="61">
        <v>0</v>
      </c>
      <c r="H9284" s="145"/>
      <c r="I9284" s="144">
        <v>0</v>
      </c>
      <c r="J9284" s="146">
        <f t="shared" si="122"/>
        <v>0</v>
      </c>
    </row>
    <row r="9285" spans="1:10" x14ac:dyDescent="0.3">
      <c r="A9285" s="60">
        <v>2011</v>
      </c>
      <c r="B9285" s="60" t="s">
        <v>3</v>
      </c>
      <c r="C9285" s="60" t="str">
        <f>VLOOKUP(B9285,lookup!A:C,3,FALSE)</f>
        <v>Non Metropolitan Fire Authorities</v>
      </c>
      <c r="D9285" s="60" t="str">
        <f>VLOOKUP(B9285,lookup!A:D,4,FALSE)</f>
        <v>E31000002</v>
      </c>
      <c r="E9285" s="60" t="s">
        <v>176</v>
      </c>
      <c r="F9285" s="60" t="s">
        <v>158</v>
      </c>
      <c r="G9285" s="61">
        <v>2</v>
      </c>
      <c r="H9285" s="145"/>
      <c r="I9285" s="144">
        <v>2</v>
      </c>
      <c r="J9285" s="146">
        <f t="shared" si="122"/>
        <v>0</v>
      </c>
    </row>
    <row r="9286" spans="1:10" x14ac:dyDescent="0.3">
      <c r="A9286" s="60">
        <v>2011</v>
      </c>
      <c r="B9286" s="60" t="s">
        <v>3</v>
      </c>
      <c r="C9286" s="60" t="str">
        <f>VLOOKUP(B9286,lookup!A:C,3,FALSE)</f>
        <v>Non Metropolitan Fire Authorities</v>
      </c>
      <c r="D9286" s="60" t="str">
        <f>VLOOKUP(B9286,lookup!A:D,4,FALSE)</f>
        <v>E31000002</v>
      </c>
      <c r="E9286" s="60" t="s">
        <v>175</v>
      </c>
      <c r="F9286" s="60" t="s">
        <v>149</v>
      </c>
      <c r="G9286" s="61">
        <v>28</v>
      </c>
      <c r="H9286" s="145"/>
      <c r="I9286" s="144">
        <v>28</v>
      </c>
      <c r="J9286" s="146">
        <f t="shared" si="122"/>
        <v>0</v>
      </c>
    </row>
    <row r="9287" spans="1:10" x14ac:dyDescent="0.3">
      <c r="A9287" s="60">
        <v>2011</v>
      </c>
      <c r="B9287" s="60" t="s">
        <v>3</v>
      </c>
      <c r="C9287" s="60" t="str">
        <f>VLOOKUP(B9287,lookup!A:C,3,FALSE)</f>
        <v>Non Metropolitan Fire Authorities</v>
      </c>
      <c r="D9287" s="60" t="str">
        <f>VLOOKUP(B9287,lookup!A:D,4,FALSE)</f>
        <v>E31000002</v>
      </c>
      <c r="E9287" s="60" t="s">
        <v>177</v>
      </c>
      <c r="F9287" s="60" t="s">
        <v>149</v>
      </c>
      <c r="G9287" s="61">
        <v>0</v>
      </c>
      <c r="H9287" s="145"/>
      <c r="I9287" s="144">
        <v>0</v>
      </c>
      <c r="J9287" s="146">
        <f t="shared" si="122"/>
        <v>0</v>
      </c>
    </row>
    <row r="9288" spans="1:10" x14ac:dyDescent="0.3">
      <c r="A9288" s="60">
        <v>2011</v>
      </c>
      <c r="B9288" s="60" t="s">
        <v>3</v>
      </c>
      <c r="C9288" s="60" t="str">
        <f>VLOOKUP(B9288,lookup!A:C,3,FALSE)</f>
        <v>Non Metropolitan Fire Authorities</v>
      </c>
      <c r="D9288" s="60" t="str">
        <f>VLOOKUP(B9288,lookup!A:D,4,FALSE)</f>
        <v>E31000002</v>
      </c>
      <c r="E9288" s="60" t="s">
        <v>178</v>
      </c>
      <c r="F9288" s="60" t="s">
        <v>149</v>
      </c>
      <c r="G9288" s="61">
        <v>0</v>
      </c>
      <c r="H9288" s="145"/>
      <c r="I9288" s="144">
        <v>0</v>
      </c>
      <c r="J9288" s="146">
        <f t="shared" si="122"/>
        <v>0</v>
      </c>
    </row>
    <row r="9289" spans="1:10" x14ac:dyDescent="0.3">
      <c r="A9289" s="60">
        <v>2011</v>
      </c>
      <c r="B9289" s="60" t="s">
        <v>3</v>
      </c>
      <c r="C9289" s="60" t="str">
        <f>VLOOKUP(B9289,lookup!A:C,3,FALSE)</f>
        <v>Non Metropolitan Fire Authorities</v>
      </c>
      <c r="D9289" s="60" t="str">
        <f>VLOOKUP(B9289,lookup!A:D,4,FALSE)</f>
        <v>E31000002</v>
      </c>
      <c r="E9289" s="60" t="s">
        <v>179</v>
      </c>
      <c r="F9289" s="60" t="s">
        <v>149</v>
      </c>
      <c r="G9289" s="61">
        <v>1</v>
      </c>
      <c r="H9289" s="145"/>
      <c r="I9289" s="144">
        <v>1</v>
      </c>
      <c r="J9289" s="146">
        <f t="shared" si="122"/>
        <v>0</v>
      </c>
    </row>
    <row r="9290" spans="1:10" x14ac:dyDescent="0.3">
      <c r="A9290" s="60">
        <v>2011</v>
      </c>
      <c r="B9290" s="60" t="s">
        <v>3</v>
      </c>
      <c r="C9290" s="60" t="str">
        <f>VLOOKUP(B9290,lookup!A:C,3,FALSE)</f>
        <v>Non Metropolitan Fire Authorities</v>
      </c>
      <c r="D9290" s="60" t="str">
        <f>VLOOKUP(B9290,lookup!A:D,4,FALSE)</f>
        <v>E31000002</v>
      </c>
      <c r="E9290" s="32" t="s">
        <v>1087</v>
      </c>
      <c r="F9290" s="60" t="s">
        <v>149</v>
      </c>
      <c r="G9290" s="61">
        <v>0</v>
      </c>
      <c r="H9290" s="145"/>
      <c r="I9290" s="144">
        <v>0</v>
      </c>
      <c r="J9290" s="146">
        <f t="shared" si="122"/>
        <v>0</v>
      </c>
    </row>
    <row r="9291" spans="1:10" x14ac:dyDescent="0.3">
      <c r="A9291" s="60">
        <v>2011</v>
      </c>
      <c r="B9291" s="60" t="s">
        <v>3</v>
      </c>
      <c r="C9291" s="60" t="str">
        <f>VLOOKUP(B9291,lookup!A:C,3,FALSE)</f>
        <v>Non Metropolitan Fire Authorities</v>
      </c>
      <c r="D9291" s="60" t="str">
        <f>VLOOKUP(B9291,lookup!A:D,4,FALSE)</f>
        <v>E31000002</v>
      </c>
      <c r="E9291" s="60" t="s">
        <v>176</v>
      </c>
      <c r="F9291" s="60" t="s">
        <v>149</v>
      </c>
      <c r="G9291" s="61">
        <v>0</v>
      </c>
      <c r="H9291" s="145"/>
      <c r="I9291" s="144">
        <v>0</v>
      </c>
      <c r="J9291" s="146">
        <f t="shared" si="122"/>
        <v>0</v>
      </c>
    </row>
    <row r="9292" spans="1:10" x14ac:dyDescent="0.3">
      <c r="A9292" s="60">
        <v>2011</v>
      </c>
      <c r="B9292" s="60" t="s">
        <v>3</v>
      </c>
      <c r="C9292" s="60" t="str">
        <f>VLOOKUP(B9292,lookup!A:C,3,FALSE)</f>
        <v>Non Metropolitan Fire Authorities</v>
      </c>
      <c r="D9292" s="60" t="str">
        <f>VLOOKUP(B9292,lookup!A:D,4,FALSE)</f>
        <v>E31000002</v>
      </c>
      <c r="E9292" s="60" t="s">
        <v>175</v>
      </c>
      <c r="F9292" s="60" t="s">
        <v>150</v>
      </c>
      <c r="G9292" s="61">
        <v>135</v>
      </c>
      <c r="H9292" s="145"/>
      <c r="I9292" s="144">
        <v>135</v>
      </c>
      <c r="J9292" s="146">
        <f t="shared" si="122"/>
        <v>0</v>
      </c>
    </row>
    <row r="9293" spans="1:10" x14ac:dyDescent="0.3">
      <c r="A9293" s="60">
        <v>2011</v>
      </c>
      <c r="B9293" s="60" t="s">
        <v>3</v>
      </c>
      <c r="C9293" s="60" t="str">
        <f>VLOOKUP(B9293,lookup!A:C,3,FALSE)</f>
        <v>Non Metropolitan Fire Authorities</v>
      </c>
      <c r="D9293" s="60" t="str">
        <f>VLOOKUP(B9293,lookup!A:D,4,FALSE)</f>
        <v>E31000002</v>
      </c>
      <c r="E9293" s="60" t="s">
        <v>177</v>
      </c>
      <c r="F9293" s="60" t="s">
        <v>150</v>
      </c>
      <c r="G9293" s="61">
        <v>5</v>
      </c>
      <c r="H9293" s="145"/>
      <c r="I9293" s="144">
        <v>5</v>
      </c>
      <c r="J9293" s="146">
        <f t="shared" si="122"/>
        <v>0</v>
      </c>
    </row>
    <row r="9294" spans="1:10" x14ac:dyDescent="0.3">
      <c r="A9294" s="60">
        <v>2011</v>
      </c>
      <c r="B9294" s="60" t="s">
        <v>3</v>
      </c>
      <c r="C9294" s="60" t="str">
        <f>VLOOKUP(B9294,lookup!A:C,3,FALSE)</f>
        <v>Non Metropolitan Fire Authorities</v>
      </c>
      <c r="D9294" s="60" t="str">
        <f>VLOOKUP(B9294,lookup!A:D,4,FALSE)</f>
        <v>E31000002</v>
      </c>
      <c r="E9294" s="60" t="s">
        <v>178</v>
      </c>
      <c r="F9294" s="60" t="s">
        <v>150</v>
      </c>
      <c r="G9294" s="61">
        <v>3</v>
      </c>
      <c r="H9294" s="145"/>
      <c r="I9294" s="144">
        <v>3</v>
      </c>
      <c r="J9294" s="146">
        <f t="shared" si="122"/>
        <v>0</v>
      </c>
    </row>
    <row r="9295" spans="1:10" x14ac:dyDescent="0.3">
      <c r="A9295" s="60">
        <v>2011</v>
      </c>
      <c r="B9295" s="60" t="s">
        <v>3</v>
      </c>
      <c r="C9295" s="60" t="str">
        <f>VLOOKUP(B9295,lookup!A:C,3,FALSE)</f>
        <v>Non Metropolitan Fire Authorities</v>
      </c>
      <c r="D9295" s="60" t="str">
        <f>VLOOKUP(B9295,lookup!A:D,4,FALSE)</f>
        <v>E31000002</v>
      </c>
      <c r="E9295" s="60" t="s">
        <v>179</v>
      </c>
      <c r="F9295" s="60" t="s">
        <v>150</v>
      </c>
      <c r="G9295" s="61">
        <v>1</v>
      </c>
      <c r="H9295" s="145"/>
      <c r="I9295" s="144">
        <v>1</v>
      </c>
      <c r="J9295" s="146">
        <f t="shared" si="122"/>
        <v>0</v>
      </c>
    </row>
    <row r="9296" spans="1:10" x14ac:dyDescent="0.3">
      <c r="A9296" s="60">
        <v>2011</v>
      </c>
      <c r="B9296" s="60" t="s">
        <v>3</v>
      </c>
      <c r="C9296" s="60" t="str">
        <f>VLOOKUP(B9296,lookup!A:C,3,FALSE)</f>
        <v>Non Metropolitan Fire Authorities</v>
      </c>
      <c r="D9296" s="60" t="str">
        <f>VLOOKUP(B9296,lookup!A:D,4,FALSE)</f>
        <v>E31000002</v>
      </c>
      <c r="E9296" s="32" t="s">
        <v>1087</v>
      </c>
      <c r="F9296" s="60" t="s">
        <v>150</v>
      </c>
      <c r="G9296" s="61">
        <v>0</v>
      </c>
      <c r="H9296" s="145"/>
      <c r="I9296" s="144">
        <v>0</v>
      </c>
      <c r="J9296" s="146">
        <f t="shared" si="122"/>
        <v>0</v>
      </c>
    </row>
    <row r="9297" spans="1:10" x14ac:dyDescent="0.3">
      <c r="A9297" s="60">
        <v>2011</v>
      </c>
      <c r="B9297" s="60" t="s">
        <v>3</v>
      </c>
      <c r="C9297" s="60" t="str">
        <f>VLOOKUP(B9297,lookup!A:C,3,FALSE)</f>
        <v>Non Metropolitan Fire Authorities</v>
      </c>
      <c r="D9297" s="60" t="str">
        <f>VLOOKUP(B9297,lookup!A:D,4,FALSE)</f>
        <v>E31000002</v>
      </c>
      <c r="E9297" s="60" t="s">
        <v>176</v>
      </c>
      <c r="F9297" s="60" t="s">
        <v>150</v>
      </c>
      <c r="G9297" s="61">
        <v>1</v>
      </c>
      <c r="H9297" s="145"/>
      <c r="I9297" s="144">
        <v>1</v>
      </c>
      <c r="J9297" s="146">
        <f t="shared" si="122"/>
        <v>0</v>
      </c>
    </row>
    <row r="9298" spans="1:10" x14ac:dyDescent="0.3">
      <c r="A9298" s="60">
        <v>2011</v>
      </c>
      <c r="B9298" s="60" t="s">
        <v>6</v>
      </c>
      <c r="C9298" s="60" t="str">
        <f>VLOOKUP(B9298,lookup!A:C,3,FALSE)</f>
        <v>Non Metropolitan Fire Authorities</v>
      </c>
      <c r="D9298" s="60" t="str">
        <f>VLOOKUP(B9298,lookup!A:D,4,FALSE)</f>
        <v>E31000003</v>
      </c>
      <c r="E9298" s="60" t="s">
        <v>175</v>
      </c>
      <c r="F9298" s="60" t="s">
        <v>157</v>
      </c>
      <c r="G9298" s="61">
        <v>411</v>
      </c>
      <c r="H9298" s="145"/>
      <c r="I9298" s="144">
        <v>411</v>
      </c>
      <c r="J9298" s="146">
        <f t="shared" si="122"/>
        <v>0</v>
      </c>
    </row>
    <row r="9299" spans="1:10" x14ac:dyDescent="0.3">
      <c r="A9299" s="60">
        <v>2011</v>
      </c>
      <c r="B9299" s="60" t="s">
        <v>6</v>
      </c>
      <c r="C9299" s="60" t="str">
        <f>VLOOKUP(B9299,lookup!A:C,3,FALSE)</f>
        <v>Non Metropolitan Fire Authorities</v>
      </c>
      <c r="D9299" s="60" t="str">
        <f>VLOOKUP(B9299,lookup!A:D,4,FALSE)</f>
        <v>E31000003</v>
      </c>
      <c r="E9299" s="60" t="s">
        <v>177</v>
      </c>
      <c r="F9299" s="60" t="s">
        <v>157</v>
      </c>
      <c r="G9299" s="61">
        <v>6</v>
      </c>
      <c r="H9299" s="145"/>
      <c r="I9299" s="144">
        <v>6</v>
      </c>
      <c r="J9299" s="146">
        <f t="shared" si="122"/>
        <v>0</v>
      </c>
    </row>
    <row r="9300" spans="1:10" x14ac:dyDescent="0.3">
      <c r="A9300" s="60">
        <v>2011</v>
      </c>
      <c r="B9300" s="60" t="s">
        <v>6</v>
      </c>
      <c r="C9300" s="60" t="str">
        <f>VLOOKUP(B9300,lookup!A:C,3,FALSE)</f>
        <v>Non Metropolitan Fire Authorities</v>
      </c>
      <c r="D9300" s="60" t="str">
        <f>VLOOKUP(B9300,lookup!A:D,4,FALSE)</f>
        <v>E31000003</v>
      </c>
      <c r="E9300" s="60" t="s">
        <v>178</v>
      </c>
      <c r="F9300" s="60" t="s">
        <v>157</v>
      </c>
      <c r="G9300" s="61">
        <v>2</v>
      </c>
      <c r="H9300" s="145"/>
      <c r="I9300" s="144">
        <v>2</v>
      </c>
      <c r="J9300" s="146">
        <f t="shared" si="122"/>
        <v>0</v>
      </c>
    </row>
    <row r="9301" spans="1:10" x14ac:dyDescent="0.3">
      <c r="A9301" s="60">
        <v>2011</v>
      </c>
      <c r="B9301" s="60" t="s">
        <v>6</v>
      </c>
      <c r="C9301" s="60" t="str">
        <f>VLOOKUP(B9301,lookup!A:C,3,FALSE)</f>
        <v>Non Metropolitan Fire Authorities</v>
      </c>
      <c r="D9301" s="60" t="str">
        <f>VLOOKUP(B9301,lookup!A:D,4,FALSE)</f>
        <v>E31000003</v>
      </c>
      <c r="E9301" s="60" t="s">
        <v>179</v>
      </c>
      <c r="F9301" s="60" t="s">
        <v>157</v>
      </c>
      <c r="G9301" s="61">
        <v>5</v>
      </c>
      <c r="H9301" s="145"/>
      <c r="I9301" s="144">
        <v>5</v>
      </c>
      <c r="J9301" s="146">
        <f t="shared" si="122"/>
        <v>0</v>
      </c>
    </row>
    <row r="9302" spans="1:10" x14ac:dyDescent="0.3">
      <c r="A9302" s="60">
        <v>2011</v>
      </c>
      <c r="B9302" s="60" t="s">
        <v>6</v>
      </c>
      <c r="C9302" s="60" t="str">
        <f>VLOOKUP(B9302,lookup!A:C,3,FALSE)</f>
        <v>Non Metropolitan Fire Authorities</v>
      </c>
      <c r="D9302" s="60" t="str">
        <f>VLOOKUP(B9302,lookup!A:D,4,FALSE)</f>
        <v>E31000003</v>
      </c>
      <c r="E9302" s="32" t="s">
        <v>1087</v>
      </c>
      <c r="F9302" s="60" t="s">
        <v>157</v>
      </c>
      <c r="G9302" s="61">
        <v>2</v>
      </c>
      <c r="H9302" s="145"/>
      <c r="I9302" s="144">
        <v>2</v>
      </c>
      <c r="J9302" s="146">
        <f t="shared" si="122"/>
        <v>0</v>
      </c>
    </row>
    <row r="9303" spans="1:10" x14ac:dyDescent="0.3">
      <c r="A9303" s="60">
        <v>2011</v>
      </c>
      <c r="B9303" s="60" t="s">
        <v>6</v>
      </c>
      <c r="C9303" s="60" t="str">
        <f>VLOOKUP(B9303,lookup!A:C,3,FALSE)</f>
        <v>Non Metropolitan Fire Authorities</v>
      </c>
      <c r="D9303" s="60" t="str">
        <f>VLOOKUP(B9303,lookup!A:D,4,FALSE)</f>
        <v>E31000003</v>
      </c>
      <c r="E9303" s="60" t="s">
        <v>176</v>
      </c>
      <c r="F9303" s="60" t="s">
        <v>157</v>
      </c>
      <c r="G9303" s="61">
        <v>1</v>
      </c>
      <c r="H9303" s="145"/>
      <c r="I9303" s="144">
        <v>1</v>
      </c>
      <c r="J9303" s="146">
        <f t="shared" si="122"/>
        <v>0</v>
      </c>
    </row>
    <row r="9304" spans="1:10" x14ac:dyDescent="0.3">
      <c r="A9304" s="60">
        <v>2011</v>
      </c>
      <c r="B9304" s="60" t="s">
        <v>6</v>
      </c>
      <c r="C9304" s="60" t="str">
        <f>VLOOKUP(B9304,lookup!A:C,3,FALSE)</f>
        <v>Non Metropolitan Fire Authorities</v>
      </c>
      <c r="D9304" s="60" t="str">
        <f>VLOOKUP(B9304,lookup!A:D,4,FALSE)</f>
        <v>E31000003</v>
      </c>
      <c r="E9304" s="60" t="s">
        <v>175</v>
      </c>
      <c r="F9304" s="60" t="s">
        <v>158</v>
      </c>
      <c r="G9304" s="61">
        <v>107</v>
      </c>
      <c r="H9304" s="145"/>
      <c r="I9304" s="144">
        <v>107</v>
      </c>
      <c r="J9304" s="146">
        <f t="shared" si="122"/>
        <v>0</v>
      </c>
    </row>
    <row r="9305" spans="1:10" x14ac:dyDescent="0.3">
      <c r="A9305" s="60">
        <v>2011</v>
      </c>
      <c r="B9305" s="60" t="s">
        <v>6</v>
      </c>
      <c r="C9305" s="60" t="str">
        <f>VLOOKUP(B9305,lookup!A:C,3,FALSE)</f>
        <v>Non Metropolitan Fire Authorities</v>
      </c>
      <c r="D9305" s="60" t="str">
        <f>VLOOKUP(B9305,lookup!A:D,4,FALSE)</f>
        <v>E31000003</v>
      </c>
      <c r="E9305" s="60" t="s">
        <v>177</v>
      </c>
      <c r="F9305" s="60" t="s">
        <v>158</v>
      </c>
      <c r="G9305" s="61">
        <v>0</v>
      </c>
      <c r="H9305" s="145"/>
      <c r="I9305" s="144">
        <v>0</v>
      </c>
      <c r="J9305" s="146">
        <f t="shared" si="122"/>
        <v>0</v>
      </c>
    </row>
    <row r="9306" spans="1:10" x14ac:dyDescent="0.3">
      <c r="A9306" s="60">
        <v>2011</v>
      </c>
      <c r="B9306" s="60" t="s">
        <v>6</v>
      </c>
      <c r="C9306" s="60" t="str">
        <f>VLOOKUP(B9306,lookup!A:C,3,FALSE)</f>
        <v>Non Metropolitan Fire Authorities</v>
      </c>
      <c r="D9306" s="60" t="str">
        <f>VLOOKUP(B9306,lookup!A:D,4,FALSE)</f>
        <v>E31000003</v>
      </c>
      <c r="E9306" s="60" t="s">
        <v>178</v>
      </c>
      <c r="F9306" s="60" t="s">
        <v>158</v>
      </c>
      <c r="G9306" s="61">
        <v>0</v>
      </c>
      <c r="H9306" s="145"/>
      <c r="I9306" s="144">
        <v>0</v>
      </c>
      <c r="J9306" s="146">
        <f t="shared" si="122"/>
        <v>0</v>
      </c>
    </row>
    <row r="9307" spans="1:10" x14ac:dyDescent="0.3">
      <c r="A9307" s="60">
        <v>2011</v>
      </c>
      <c r="B9307" s="60" t="s">
        <v>6</v>
      </c>
      <c r="C9307" s="60" t="str">
        <f>VLOOKUP(B9307,lookup!A:C,3,FALSE)</f>
        <v>Non Metropolitan Fire Authorities</v>
      </c>
      <c r="D9307" s="60" t="str">
        <f>VLOOKUP(B9307,lookup!A:D,4,FALSE)</f>
        <v>E31000003</v>
      </c>
      <c r="E9307" s="60" t="s">
        <v>179</v>
      </c>
      <c r="F9307" s="60" t="s">
        <v>158</v>
      </c>
      <c r="G9307" s="61">
        <v>0</v>
      </c>
      <c r="H9307" s="145"/>
      <c r="I9307" s="144">
        <v>0</v>
      </c>
      <c r="J9307" s="146">
        <f t="shared" si="122"/>
        <v>0</v>
      </c>
    </row>
    <row r="9308" spans="1:10" x14ac:dyDescent="0.3">
      <c r="A9308" s="60">
        <v>2011</v>
      </c>
      <c r="B9308" s="60" t="s">
        <v>6</v>
      </c>
      <c r="C9308" s="60" t="str">
        <f>VLOOKUP(B9308,lookup!A:C,3,FALSE)</f>
        <v>Non Metropolitan Fire Authorities</v>
      </c>
      <c r="D9308" s="60" t="str">
        <f>VLOOKUP(B9308,lookup!A:D,4,FALSE)</f>
        <v>E31000003</v>
      </c>
      <c r="E9308" s="32" t="s">
        <v>1087</v>
      </c>
      <c r="F9308" s="60" t="s">
        <v>158</v>
      </c>
      <c r="G9308" s="61">
        <v>0</v>
      </c>
      <c r="H9308" s="145"/>
      <c r="I9308" s="144">
        <v>0</v>
      </c>
      <c r="J9308" s="146">
        <f t="shared" si="122"/>
        <v>0</v>
      </c>
    </row>
    <row r="9309" spans="1:10" x14ac:dyDescent="0.3">
      <c r="A9309" s="60">
        <v>2011</v>
      </c>
      <c r="B9309" s="60" t="s">
        <v>6</v>
      </c>
      <c r="C9309" s="60" t="str">
        <f>VLOOKUP(B9309,lookup!A:C,3,FALSE)</f>
        <v>Non Metropolitan Fire Authorities</v>
      </c>
      <c r="D9309" s="60" t="str">
        <f>VLOOKUP(B9309,lookup!A:D,4,FALSE)</f>
        <v>E31000003</v>
      </c>
      <c r="E9309" s="60" t="s">
        <v>176</v>
      </c>
      <c r="F9309" s="60" t="s">
        <v>158</v>
      </c>
      <c r="G9309" s="61">
        <v>0</v>
      </c>
      <c r="H9309" s="145"/>
      <c r="I9309" s="144">
        <v>0</v>
      </c>
      <c r="J9309" s="146">
        <f t="shared" si="122"/>
        <v>0</v>
      </c>
    </row>
    <row r="9310" spans="1:10" x14ac:dyDescent="0.3">
      <c r="A9310" s="60">
        <v>2011</v>
      </c>
      <c r="B9310" s="60" t="s">
        <v>6</v>
      </c>
      <c r="C9310" s="60" t="str">
        <f>VLOOKUP(B9310,lookup!A:C,3,FALSE)</f>
        <v>Non Metropolitan Fire Authorities</v>
      </c>
      <c r="D9310" s="60" t="str">
        <f>VLOOKUP(B9310,lookup!A:D,4,FALSE)</f>
        <v>E31000003</v>
      </c>
      <c r="E9310" s="60" t="s">
        <v>175</v>
      </c>
      <c r="F9310" s="60" t="s">
        <v>149</v>
      </c>
      <c r="G9310" s="61">
        <v>32</v>
      </c>
      <c r="H9310" s="145"/>
      <c r="I9310" s="144">
        <v>32</v>
      </c>
      <c r="J9310" s="146">
        <f t="shared" si="122"/>
        <v>0</v>
      </c>
    </row>
    <row r="9311" spans="1:10" x14ac:dyDescent="0.3">
      <c r="A9311" s="60">
        <v>2011</v>
      </c>
      <c r="B9311" s="60" t="s">
        <v>6</v>
      </c>
      <c r="C9311" s="60" t="str">
        <f>VLOOKUP(B9311,lookup!A:C,3,FALSE)</f>
        <v>Non Metropolitan Fire Authorities</v>
      </c>
      <c r="D9311" s="60" t="str">
        <f>VLOOKUP(B9311,lookup!A:D,4,FALSE)</f>
        <v>E31000003</v>
      </c>
      <c r="E9311" s="60" t="s">
        <v>177</v>
      </c>
      <c r="F9311" s="60" t="s">
        <v>149</v>
      </c>
      <c r="G9311" s="61">
        <v>0</v>
      </c>
      <c r="H9311" s="145"/>
      <c r="I9311" s="144">
        <v>0</v>
      </c>
      <c r="J9311" s="146">
        <f t="shared" si="122"/>
        <v>0</v>
      </c>
    </row>
    <row r="9312" spans="1:10" x14ac:dyDescent="0.3">
      <c r="A9312" s="60">
        <v>2011</v>
      </c>
      <c r="B9312" s="60" t="s">
        <v>6</v>
      </c>
      <c r="C9312" s="60" t="str">
        <f>VLOOKUP(B9312,lookup!A:C,3,FALSE)</f>
        <v>Non Metropolitan Fire Authorities</v>
      </c>
      <c r="D9312" s="60" t="str">
        <f>VLOOKUP(B9312,lookup!A:D,4,FALSE)</f>
        <v>E31000003</v>
      </c>
      <c r="E9312" s="60" t="s">
        <v>178</v>
      </c>
      <c r="F9312" s="60" t="s">
        <v>149</v>
      </c>
      <c r="G9312" s="61">
        <v>0</v>
      </c>
      <c r="H9312" s="145"/>
      <c r="I9312" s="144">
        <v>0</v>
      </c>
      <c r="J9312" s="146">
        <f t="shared" si="122"/>
        <v>0</v>
      </c>
    </row>
    <row r="9313" spans="1:10" x14ac:dyDescent="0.3">
      <c r="A9313" s="60">
        <v>2011</v>
      </c>
      <c r="B9313" s="60" t="s">
        <v>6</v>
      </c>
      <c r="C9313" s="60" t="str">
        <f>VLOOKUP(B9313,lookup!A:C,3,FALSE)</f>
        <v>Non Metropolitan Fire Authorities</v>
      </c>
      <c r="D9313" s="60" t="str">
        <f>VLOOKUP(B9313,lookup!A:D,4,FALSE)</f>
        <v>E31000003</v>
      </c>
      <c r="E9313" s="60" t="s">
        <v>179</v>
      </c>
      <c r="F9313" s="60" t="s">
        <v>149</v>
      </c>
      <c r="G9313" s="61">
        <v>0</v>
      </c>
      <c r="H9313" s="145"/>
      <c r="I9313" s="144">
        <v>0</v>
      </c>
      <c r="J9313" s="146">
        <f t="shared" si="122"/>
        <v>0</v>
      </c>
    </row>
    <row r="9314" spans="1:10" x14ac:dyDescent="0.3">
      <c r="A9314" s="60">
        <v>2011</v>
      </c>
      <c r="B9314" s="60" t="s">
        <v>6</v>
      </c>
      <c r="C9314" s="60" t="str">
        <f>VLOOKUP(B9314,lookup!A:C,3,FALSE)</f>
        <v>Non Metropolitan Fire Authorities</v>
      </c>
      <c r="D9314" s="60" t="str">
        <f>VLOOKUP(B9314,lookup!A:D,4,FALSE)</f>
        <v>E31000003</v>
      </c>
      <c r="E9314" s="32" t="s">
        <v>1087</v>
      </c>
      <c r="F9314" s="60" t="s">
        <v>149</v>
      </c>
      <c r="G9314" s="61">
        <v>0</v>
      </c>
      <c r="H9314" s="145"/>
      <c r="I9314" s="144">
        <v>0</v>
      </c>
      <c r="J9314" s="146">
        <f t="shared" si="122"/>
        <v>0</v>
      </c>
    </row>
    <row r="9315" spans="1:10" x14ac:dyDescent="0.3">
      <c r="A9315" s="60">
        <v>2011</v>
      </c>
      <c r="B9315" s="60" t="s">
        <v>6</v>
      </c>
      <c r="C9315" s="60" t="str">
        <f>VLOOKUP(B9315,lookup!A:C,3,FALSE)</f>
        <v>Non Metropolitan Fire Authorities</v>
      </c>
      <c r="D9315" s="60" t="str">
        <f>VLOOKUP(B9315,lookup!A:D,4,FALSE)</f>
        <v>E31000003</v>
      </c>
      <c r="E9315" s="60" t="s">
        <v>176</v>
      </c>
      <c r="F9315" s="60" t="s">
        <v>149</v>
      </c>
      <c r="G9315" s="61">
        <v>2</v>
      </c>
      <c r="H9315" s="145"/>
      <c r="I9315" s="144">
        <v>2</v>
      </c>
      <c r="J9315" s="146">
        <f t="shared" si="122"/>
        <v>0</v>
      </c>
    </row>
    <row r="9316" spans="1:10" x14ac:dyDescent="0.3">
      <c r="A9316" s="60">
        <v>2011</v>
      </c>
      <c r="B9316" s="60" t="s">
        <v>6</v>
      </c>
      <c r="C9316" s="60" t="str">
        <f>VLOOKUP(B9316,lookup!A:C,3,FALSE)</f>
        <v>Non Metropolitan Fire Authorities</v>
      </c>
      <c r="D9316" s="60" t="str">
        <f>VLOOKUP(B9316,lookup!A:D,4,FALSE)</f>
        <v>E31000003</v>
      </c>
      <c r="E9316" s="60" t="s">
        <v>175</v>
      </c>
      <c r="F9316" s="60" t="s">
        <v>150</v>
      </c>
      <c r="G9316" s="61">
        <v>132</v>
      </c>
      <c r="H9316" s="145"/>
      <c r="I9316" s="144">
        <v>132</v>
      </c>
      <c r="J9316" s="146">
        <f t="shared" si="122"/>
        <v>0</v>
      </c>
    </row>
    <row r="9317" spans="1:10" x14ac:dyDescent="0.3">
      <c r="A9317" s="60">
        <v>2011</v>
      </c>
      <c r="B9317" s="60" t="s">
        <v>6</v>
      </c>
      <c r="C9317" s="60" t="str">
        <f>VLOOKUP(B9317,lookup!A:C,3,FALSE)</f>
        <v>Non Metropolitan Fire Authorities</v>
      </c>
      <c r="D9317" s="60" t="str">
        <f>VLOOKUP(B9317,lookup!A:D,4,FALSE)</f>
        <v>E31000003</v>
      </c>
      <c r="E9317" s="60" t="s">
        <v>177</v>
      </c>
      <c r="F9317" s="60" t="s">
        <v>150</v>
      </c>
      <c r="G9317" s="61">
        <v>2</v>
      </c>
      <c r="H9317" s="145"/>
      <c r="I9317" s="144">
        <v>2</v>
      </c>
      <c r="J9317" s="146">
        <f t="shared" si="122"/>
        <v>0</v>
      </c>
    </row>
    <row r="9318" spans="1:10" x14ac:dyDescent="0.3">
      <c r="A9318" s="60">
        <v>2011</v>
      </c>
      <c r="B9318" s="60" t="s">
        <v>6</v>
      </c>
      <c r="C9318" s="60" t="str">
        <f>VLOOKUP(B9318,lookup!A:C,3,FALSE)</f>
        <v>Non Metropolitan Fire Authorities</v>
      </c>
      <c r="D9318" s="60" t="str">
        <f>VLOOKUP(B9318,lookup!A:D,4,FALSE)</f>
        <v>E31000003</v>
      </c>
      <c r="E9318" s="60" t="s">
        <v>178</v>
      </c>
      <c r="F9318" s="60" t="s">
        <v>150</v>
      </c>
      <c r="G9318" s="61">
        <v>4</v>
      </c>
      <c r="H9318" s="145"/>
      <c r="I9318" s="144">
        <v>4</v>
      </c>
      <c r="J9318" s="146">
        <f t="shared" si="122"/>
        <v>0</v>
      </c>
    </row>
    <row r="9319" spans="1:10" x14ac:dyDescent="0.3">
      <c r="A9319" s="60">
        <v>2011</v>
      </c>
      <c r="B9319" s="60" t="s">
        <v>6</v>
      </c>
      <c r="C9319" s="60" t="str">
        <f>VLOOKUP(B9319,lookup!A:C,3,FALSE)</f>
        <v>Non Metropolitan Fire Authorities</v>
      </c>
      <c r="D9319" s="60" t="str">
        <f>VLOOKUP(B9319,lookup!A:D,4,FALSE)</f>
        <v>E31000003</v>
      </c>
      <c r="E9319" s="60" t="s">
        <v>179</v>
      </c>
      <c r="F9319" s="60" t="s">
        <v>150</v>
      </c>
      <c r="G9319" s="61">
        <v>4</v>
      </c>
      <c r="H9319" s="145"/>
      <c r="I9319" s="144">
        <v>4</v>
      </c>
      <c r="J9319" s="146">
        <f t="shared" si="122"/>
        <v>0</v>
      </c>
    </row>
    <row r="9320" spans="1:10" x14ac:dyDescent="0.3">
      <c r="A9320" s="60">
        <v>2011</v>
      </c>
      <c r="B9320" s="60" t="s">
        <v>6</v>
      </c>
      <c r="C9320" s="60" t="str">
        <f>VLOOKUP(B9320,lookup!A:C,3,FALSE)</f>
        <v>Non Metropolitan Fire Authorities</v>
      </c>
      <c r="D9320" s="60" t="str">
        <f>VLOOKUP(B9320,lookup!A:D,4,FALSE)</f>
        <v>E31000003</v>
      </c>
      <c r="E9320" s="32" t="s">
        <v>1087</v>
      </c>
      <c r="F9320" s="60" t="s">
        <v>150</v>
      </c>
      <c r="G9320" s="61">
        <v>1</v>
      </c>
      <c r="H9320" s="145"/>
      <c r="I9320" s="144">
        <v>1</v>
      </c>
      <c r="J9320" s="146">
        <f t="shared" si="122"/>
        <v>0</v>
      </c>
    </row>
    <row r="9321" spans="1:10" x14ac:dyDescent="0.3">
      <c r="A9321" s="60">
        <v>2011</v>
      </c>
      <c r="B9321" s="60" t="s">
        <v>6</v>
      </c>
      <c r="C9321" s="60" t="str">
        <f>VLOOKUP(B9321,lookup!A:C,3,FALSE)</f>
        <v>Non Metropolitan Fire Authorities</v>
      </c>
      <c r="D9321" s="60" t="str">
        <f>VLOOKUP(B9321,lookup!A:D,4,FALSE)</f>
        <v>E31000003</v>
      </c>
      <c r="E9321" s="60" t="s">
        <v>176</v>
      </c>
      <c r="F9321" s="60" t="s">
        <v>150</v>
      </c>
      <c r="G9321" s="61">
        <v>0</v>
      </c>
      <c r="H9321" s="145"/>
      <c r="I9321" s="144">
        <v>0</v>
      </c>
      <c r="J9321" s="146">
        <f t="shared" si="122"/>
        <v>0</v>
      </c>
    </row>
    <row r="9322" spans="1:10" x14ac:dyDescent="0.3">
      <c r="A9322" s="60">
        <v>2011</v>
      </c>
      <c r="B9322" s="60" t="s">
        <v>9</v>
      </c>
      <c r="C9322" s="60" t="str">
        <f>VLOOKUP(B9322,lookup!A:C,3,FALSE)</f>
        <v>Non Metropolitan Fire Authorities</v>
      </c>
      <c r="D9322" s="60" t="str">
        <f>VLOOKUP(B9322,lookup!A:D,4,FALSE)</f>
        <v>E31000004</v>
      </c>
      <c r="E9322" s="60" t="s">
        <v>175</v>
      </c>
      <c r="F9322" s="60" t="s">
        <v>157</v>
      </c>
      <c r="G9322" s="61">
        <v>0</v>
      </c>
      <c r="H9322" s="145"/>
      <c r="I9322" s="144">
        <v>0</v>
      </c>
      <c r="J9322" s="146">
        <f t="shared" si="122"/>
        <v>0</v>
      </c>
    </row>
    <row r="9323" spans="1:10" x14ac:dyDescent="0.3">
      <c r="A9323" s="60">
        <v>2011</v>
      </c>
      <c r="B9323" s="60" t="s">
        <v>9</v>
      </c>
      <c r="C9323" s="60" t="str">
        <f>VLOOKUP(B9323,lookup!A:C,3,FALSE)</f>
        <v>Non Metropolitan Fire Authorities</v>
      </c>
      <c r="D9323" s="60" t="str">
        <f>VLOOKUP(B9323,lookup!A:D,4,FALSE)</f>
        <v>E31000004</v>
      </c>
      <c r="E9323" s="60" t="s">
        <v>177</v>
      </c>
      <c r="F9323" s="60" t="s">
        <v>157</v>
      </c>
      <c r="G9323" s="61">
        <v>0</v>
      </c>
      <c r="H9323" s="145"/>
      <c r="I9323" s="144">
        <v>0</v>
      </c>
      <c r="J9323" s="146">
        <f t="shared" si="122"/>
        <v>0</v>
      </c>
    </row>
    <row r="9324" spans="1:10" x14ac:dyDescent="0.3">
      <c r="A9324" s="60">
        <v>2011</v>
      </c>
      <c r="B9324" s="60" t="s">
        <v>9</v>
      </c>
      <c r="C9324" s="60" t="str">
        <f>VLOOKUP(B9324,lookup!A:C,3,FALSE)</f>
        <v>Non Metropolitan Fire Authorities</v>
      </c>
      <c r="D9324" s="60" t="str">
        <f>VLOOKUP(B9324,lookup!A:D,4,FALSE)</f>
        <v>E31000004</v>
      </c>
      <c r="E9324" s="60" t="s">
        <v>178</v>
      </c>
      <c r="F9324" s="60" t="s">
        <v>157</v>
      </c>
      <c r="G9324" s="61">
        <v>0</v>
      </c>
      <c r="H9324" s="145"/>
      <c r="I9324" s="144">
        <v>0</v>
      </c>
      <c r="J9324" s="146">
        <f t="shared" si="122"/>
        <v>0</v>
      </c>
    </row>
    <row r="9325" spans="1:10" x14ac:dyDescent="0.3">
      <c r="A9325" s="60">
        <v>2011</v>
      </c>
      <c r="B9325" s="60" t="s">
        <v>9</v>
      </c>
      <c r="C9325" s="60" t="str">
        <f>VLOOKUP(B9325,lookup!A:C,3,FALSE)</f>
        <v>Non Metropolitan Fire Authorities</v>
      </c>
      <c r="D9325" s="60" t="str">
        <f>VLOOKUP(B9325,lookup!A:D,4,FALSE)</f>
        <v>E31000004</v>
      </c>
      <c r="E9325" s="60" t="s">
        <v>179</v>
      </c>
      <c r="F9325" s="60" t="s">
        <v>157</v>
      </c>
      <c r="G9325" s="61">
        <v>0</v>
      </c>
      <c r="H9325" s="145"/>
      <c r="I9325" s="144">
        <v>0</v>
      </c>
      <c r="J9325" s="146">
        <f t="shared" si="122"/>
        <v>0</v>
      </c>
    </row>
    <row r="9326" spans="1:10" x14ac:dyDescent="0.3">
      <c r="A9326" s="60">
        <v>2011</v>
      </c>
      <c r="B9326" s="60" t="s">
        <v>9</v>
      </c>
      <c r="C9326" s="60" t="str">
        <f>VLOOKUP(B9326,lookup!A:C,3,FALSE)</f>
        <v>Non Metropolitan Fire Authorities</v>
      </c>
      <c r="D9326" s="60" t="str">
        <f>VLOOKUP(B9326,lookup!A:D,4,FALSE)</f>
        <v>E31000004</v>
      </c>
      <c r="E9326" s="32" t="s">
        <v>1087</v>
      </c>
      <c r="F9326" s="60" t="s">
        <v>157</v>
      </c>
      <c r="G9326" s="61">
        <v>0</v>
      </c>
      <c r="H9326" s="145"/>
      <c r="I9326" s="144">
        <v>0</v>
      </c>
      <c r="J9326" s="146">
        <f t="shared" si="122"/>
        <v>0</v>
      </c>
    </row>
    <row r="9327" spans="1:10" x14ac:dyDescent="0.3">
      <c r="A9327" s="60">
        <v>2011</v>
      </c>
      <c r="B9327" s="60" t="s">
        <v>9</v>
      </c>
      <c r="C9327" s="60" t="str">
        <f>VLOOKUP(B9327,lookup!A:C,3,FALSE)</f>
        <v>Non Metropolitan Fire Authorities</v>
      </c>
      <c r="D9327" s="60" t="str">
        <f>VLOOKUP(B9327,lookup!A:D,4,FALSE)</f>
        <v>E31000004</v>
      </c>
      <c r="E9327" s="60" t="s">
        <v>176</v>
      </c>
      <c r="F9327" s="60" t="s">
        <v>157</v>
      </c>
      <c r="G9327" s="61">
        <v>348</v>
      </c>
      <c r="H9327" s="145"/>
      <c r="I9327" s="144">
        <v>348</v>
      </c>
      <c r="J9327" s="146">
        <f t="shared" si="122"/>
        <v>0</v>
      </c>
    </row>
    <row r="9328" spans="1:10" x14ac:dyDescent="0.3">
      <c r="A9328" s="60">
        <v>2011</v>
      </c>
      <c r="B9328" s="60" t="s">
        <v>9</v>
      </c>
      <c r="C9328" s="60" t="str">
        <f>VLOOKUP(B9328,lookup!A:C,3,FALSE)</f>
        <v>Non Metropolitan Fire Authorities</v>
      </c>
      <c r="D9328" s="60" t="str">
        <f>VLOOKUP(B9328,lookup!A:D,4,FALSE)</f>
        <v>E31000004</v>
      </c>
      <c r="E9328" s="60" t="s">
        <v>175</v>
      </c>
      <c r="F9328" s="60" t="s">
        <v>158</v>
      </c>
      <c r="G9328" s="61">
        <v>0</v>
      </c>
      <c r="H9328" s="145"/>
      <c r="I9328" s="144">
        <v>0</v>
      </c>
      <c r="J9328" s="146">
        <f t="shared" si="122"/>
        <v>0</v>
      </c>
    </row>
    <row r="9329" spans="1:10" x14ac:dyDescent="0.3">
      <c r="A9329" s="60">
        <v>2011</v>
      </c>
      <c r="B9329" s="60" t="s">
        <v>9</v>
      </c>
      <c r="C9329" s="60" t="str">
        <f>VLOOKUP(B9329,lookup!A:C,3,FALSE)</f>
        <v>Non Metropolitan Fire Authorities</v>
      </c>
      <c r="D9329" s="60" t="str">
        <f>VLOOKUP(B9329,lookup!A:D,4,FALSE)</f>
        <v>E31000004</v>
      </c>
      <c r="E9329" s="60" t="s">
        <v>177</v>
      </c>
      <c r="F9329" s="60" t="s">
        <v>158</v>
      </c>
      <c r="G9329" s="61">
        <v>0</v>
      </c>
      <c r="H9329" s="145"/>
      <c r="I9329" s="144">
        <v>0</v>
      </c>
      <c r="J9329" s="146">
        <f t="shared" si="122"/>
        <v>0</v>
      </c>
    </row>
    <row r="9330" spans="1:10" x14ac:dyDescent="0.3">
      <c r="A9330" s="60">
        <v>2011</v>
      </c>
      <c r="B9330" s="60" t="s">
        <v>9</v>
      </c>
      <c r="C9330" s="60" t="str">
        <f>VLOOKUP(B9330,lookup!A:C,3,FALSE)</f>
        <v>Non Metropolitan Fire Authorities</v>
      </c>
      <c r="D9330" s="60" t="str">
        <f>VLOOKUP(B9330,lookup!A:D,4,FALSE)</f>
        <v>E31000004</v>
      </c>
      <c r="E9330" s="60" t="s">
        <v>178</v>
      </c>
      <c r="F9330" s="60" t="s">
        <v>158</v>
      </c>
      <c r="G9330" s="61">
        <v>0</v>
      </c>
      <c r="H9330" s="145"/>
      <c r="I9330" s="144">
        <v>0</v>
      </c>
      <c r="J9330" s="146">
        <f t="shared" si="122"/>
        <v>0</v>
      </c>
    </row>
    <row r="9331" spans="1:10" x14ac:dyDescent="0.3">
      <c r="A9331" s="60">
        <v>2011</v>
      </c>
      <c r="B9331" s="60" t="s">
        <v>9</v>
      </c>
      <c r="C9331" s="60" t="str">
        <f>VLOOKUP(B9331,lookup!A:C,3,FALSE)</f>
        <v>Non Metropolitan Fire Authorities</v>
      </c>
      <c r="D9331" s="60" t="str">
        <f>VLOOKUP(B9331,lookup!A:D,4,FALSE)</f>
        <v>E31000004</v>
      </c>
      <c r="E9331" s="60" t="s">
        <v>179</v>
      </c>
      <c r="F9331" s="60" t="s">
        <v>158</v>
      </c>
      <c r="G9331" s="61">
        <v>0</v>
      </c>
      <c r="H9331" s="145"/>
      <c r="I9331" s="144">
        <v>0</v>
      </c>
      <c r="J9331" s="146">
        <f t="shared" si="122"/>
        <v>0</v>
      </c>
    </row>
    <row r="9332" spans="1:10" x14ac:dyDescent="0.3">
      <c r="A9332" s="60">
        <v>2011</v>
      </c>
      <c r="B9332" s="60" t="s">
        <v>9</v>
      </c>
      <c r="C9332" s="60" t="str">
        <f>VLOOKUP(B9332,lookup!A:C,3,FALSE)</f>
        <v>Non Metropolitan Fire Authorities</v>
      </c>
      <c r="D9332" s="60" t="str">
        <f>VLOOKUP(B9332,lookup!A:D,4,FALSE)</f>
        <v>E31000004</v>
      </c>
      <c r="E9332" s="32" t="s">
        <v>1087</v>
      </c>
      <c r="F9332" s="60" t="s">
        <v>158</v>
      </c>
      <c r="G9332" s="61">
        <v>0</v>
      </c>
      <c r="H9332" s="145"/>
      <c r="I9332" s="144">
        <v>0</v>
      </c>
      <c r="J9332" s="146">
        <f t="shared" si="122"/>
        <v>0</v>
      </c>
    </row>
    <row r="9333" spans="1:10" x14ac:dyDescent="0.3">
      <c r="A9333" s="60">
        <v>2011</v>
      </c>
      <c r="B9333" s="60" t="s">
        <v>9</v>
      </c>
      <c r="C9333" s="60" t="str">
        <f>VLOOKUP(B9333,lookup!A:C,3,FALSE)</f>
        <v>Non Metropolitan Fire Authorities</v>
      </c>
      <c r="D9333" s="60" t="str">
        <f>VLOOKUP(B9333,lookup!A:D,4,FALSE)</f>
        <v>E31000004</v>
      </c>
      <c r="E9333" s="60" t="s">
        <v>176</v>
      </c>
      <c r="F9333" s="60" t="s">
        <v>158</v>
      </c>
      <c r="G9333" s="61">
        <v>207</v>
      </c>
      <c r="H9333" s="145"/>
      <c r="I9333" s="144">
        <v>207</v>
      </c>
      <c r="J9333" s="146">
        <f t="shared" si="122"/>
        <v>0</v>
      </c>
    </row>
    <row r="9334" spans="1:10" x14ac:dyDescent="0.3">
      <c r="A9334" s="60">
        <v>2011</v>
      </c>
      <c r="B9334" s="60" t="s">
        <v>9</v>
      </c>
      <c r="C9334" s="60" t="str">
        <f>VLOOKUP(B9334,lookup!A:C,3,FALSE)</f>
        <v>Non Metropolitan Fire Authorities</v>
      </c>
      <c r="D9334" s="60" t="str">
        <f>VLOOKUP(B9334,lookup!A:D,4,FALSE)</f>
        <v>E31000004</v>
      </c>
      <c r="E9334" s="60" t="s">
        <v>175</v>
      </c>
      <c r="F9334" s="60" t="s">
        <v>149</v>
      </c>
      <c r="G9334" s="61">
        <v>0</v>
      </c>
      <c r="H9334" s="145"/>
      <c r="I9334" s="144">
        <v>0</v>
      </c>
      <c r="J9334" s="146">
        <f t="shared" si="122"/>
        <v>0</v>
      </c>
    </row>
    <row r="9335" spans="1:10" x14ac:dyDescent="0.3">
      <c r="A9335" s="60">
        <v>2011</v>
      </c>
      <c r="B9335" s="60" t="s">
        <v>9</v>
      </c>
      <c r="C9335" s="60" t="str">
        <f>VLOOKUP(B9335,lookup!A:C,3,FALSE)</f>
        <v>Non Metropolitan Fire Authorities</v>
      </c>
      <c r="D9335" s="60" t="str">
        <f>VLOOKUP(B9335,lookup!A:D,4,FALSE)</f>
        <v>E31000004</v>
      </c>
      <c r="E9335" s="60" t="s">
        <v>177</v>
      </c>
      <c r="F9335" s="60" t="s">
        <v>149</v>
      </c>
      <c r="G9335" s="61">
        <v>0</v>
      </c>
      <c r="H9335" s="145"/>
      <c r="I9335" s="144">
        <v>0</v>
      </c>
      <c r="J9335" s="146">
        <f t="shared" si="122"/>
        <v>0</v>
      </c>
    </row>
    <row r="9336" spans="1:10" x14ac:dyDescent="0.3">
      <c r="A9336" s="60">
        <v>2011</v>
      </c>
      <c r="B9336" s="60" t="s">
        <v>9</v>
      </c>
      <c r="C9336" s="60" t="str">
        <f>VLOOKUP(B9336,lookup!A:C,3,FALSE)</f>
        <v>Non Metropolitan Fire Authorities</v>
      </c>
      <c r="D9336" s="60" t="str">
        <f>VLOOKUP(B9336,lookup!A:D,4,FALSE)</f>
        <v>E31000004</v>
      </c>
      <c r="E9336" s="60" t="s">
        <v>178</v>
      </c>
      <c r="F9336" s="60" t="s">
        <v>149</v>
      </c>
      <c r="G9336" s="61">
        <v>0</v>
      </c>
      <c r="H9336" s="145"/>
      <c r="I9336" s="144">
        <v>0</v>
      </c>
      <c r="J9336" s="146">
        <f t="shared" si="122"/>
        <v>0</v>
      </c>
    </row>
    <row r="9337" spans="1:10" x14ac:dyDescent="0.3">
      <c r="A9337" s="60">
        <v>2011</v>
      </c>
      <c r="B9337" s="60" t="s">
        <v>9</v>
      </c>
      <c r="C9337" s="60" t="str">
        <f>VLOOKUP(B9337,lookup!A:C,3,FALSE)</f>
        <v>Non Metropolitan Fire Authorities</v>
      </c>
      <c r="D9337" s="60" t="str">
        <f>VLOOKUP(B9337,lookup!A:D,4,FALSE)</f>
        <v>E31000004</v>
      </c>
      <c r="E9337" s="60" t="s">
        <v>179</v>
      </c>
      <c r="F9337" s="60" t="s">
        <v>149</v>
      </c>
      <c r="G9337" s="61">
        <v>0</v>
      </c>
      <c r="H9337" s="145"/>
      <c r="I9337" s="144">
        <v>0</v>
      </c>
      <c r="J9337" s="146">
        <f t="shared" si="122"/>
        <v>0</v>
      </c>
    </row>
    <row r="9338" spans="1:10" x14ac:dyDescent="0.3">
      <c r="A9338" s="60">
        <v>2011</v>
      </c>
      <c r="B9338" s="60" t="s">
        <v>9</v>
      </c>
      <c r="C9338" s="60" t="str">
        <f>VLOOKUP(B9338,lookup!A:C,3,FALSE)</f>
        <v>Non Metropolitan Fire Authorities</v>
      </c>
      <c r="D9338" s="60" t="str">
        <f>VLOOKUP(B9338,lookup!A:D,4,FALSE)</f>
        <v>E31000004</v>
      </c>
      <c r="E9338" s="32" t="s">
        <v>1087</v>
      </c>
      <c r="F9338" s="60" t="s">
        <v>149</v>
      </c>
      <c r="G9338" s="61">
        <v>0</v>
      </c>
      <c r="H9338" s="145"/>
      <c r="I9338" s="144">
        <v>0</v>
      </c>
      <c r="J9338" s="146">
        <f t="shared" si="122"/>
        <v>0</v>
      </c>
    </row>
    <row r="9339" spans="1:10" x14ac:dyDescent="0.3">
      <c r="A9339" s="60">
        <v>2011</v>
      </c>
      <c r="B9339" s="60" t="s">
        <v>9</v>
      </c>
      <c r="C9339" s="60" t="str">
        <f>VLOOKUP(B9339,lookup!A:C,3,FALSE)</f>
        <v>Non Metropolitan Fire Authorities</v>
      </c>
      <c r="D9339" s="60" t="str">
        <f>VLOOKUP(B9339,lookup!A:D,4,FALSE)</f>
        <v>E31000004</v>
      </c>
      <c r="E9339" s="60" t="s">
        <v>176</v>
      </c>
      <c r="F9339" s="60" t="s">
        <v>149</v>
      </c>
      <c r="G9339" s="61">
        <v>27</v>
      </c>
      <c r="H9339" s="145"/>
      <c r="I9339" s="144">
        <v>27</v>
      </c>
      <c r="J9339" s="146">
        <f t="shared" si="122"/>
        <v>0</v>
      </c>
    </row>
    <row r="9340" spans="1:10" x14ac:dyDescent="0.3">
      <c r="A9340" s="60">
        <v>2011</v>
      </c>
      <c r="B9340" s="60" t="s">
        <v>9</v>
      </c>
      <c r="C9340" s="60" t="str">
        <f>VLOOKUP(B9340,lookup!A:C,3,FALSE)</f>
        <v>Non Metropolitan Fire Authorities</v>
      </c>
      <c r="D9340" s="60" t="str">
        <f>VLOOKUP(B9340,lookup!A:D,4,FALSE)</f>
        <v>E31000004</v>
      </c>
      <c r="E9340" s="60" t="s">
        <v>175</v>
      </c>
      <c r="F9340" s="60" t="s">
        <v>150</v>
      </c>
      <c r="G9340" s="61">
        <v>0</v>
      </c>
      <c r="H9340" s="145"/>
      <c r="I9340" s="144">
        <v>0</v>
      </c>
      <c r="J9340" s="146">
        <f t="shared" si="122"/>
        <v>0</v>
      </c>
    </row>
    <row r="9341" spans="1:10" x14ac:dyDescent="0.3">
      <c r="A9341" s="60">
        <v>2011</v>
      </c>
      <c r="B9341" s="60" t="s">
        <v>9</v>
      </c>
      <c r="C9341" s="60" t="str">
        <f>VLOOKUP(B9341,lookup!A:C,3,FALSE)</f>
        <v>Non Metropolitan Fire Authorities</v>
      </c>
      <c r="D9341" s="60" t="str">
        <f>VLOOKUP(B9341,lookup!A:D,4,FALSE)</f>
        <v>E31000004</v>
      </c>
      <c r="E9341" s="60" t="s">
        <v>177</v>
      </c>
      <c r="F9341" s="60" t="s">
        <v>150</v>
      </c>
      <c r="G9341" s="61">
        <v>0</v>
      </c>
      <c r="H9341" s="145"/>
      <c r="I9341" s="144">
        <v>0</v>
      </c>
      <c r="J9341" s="146">
        <f t="shared" si="122"/>
        <v>0</v>
      </c>
    </row>
    <row r="9342" spans="1:10" x14ac:dyDescent="0.3">
      <c r="A9342" s="60">
        <v>2011</v>
      </c>
      <c r="B9342" s="60" t="s">
        <v>9</v>
      </c>
      <c r="C9342" s="60" t="str">
        <f>VLOOKUP(B9342,lookup!A:C,3,FALSE)</f>
        <v>Non Metropolitan Fire Authorities</v>
      </c>
      <c r="D9342" s="60" t="str">
        <f>VLOOKUP(B9342,lookup!A:D,4,FALSE)</f>
        <v>E31000004</v>
      </c>
      <c r="E9342" s="60" t="s">
        <v>178</v>
      </c>
      <c r="F9342" s="60" t="s">
        <v>150</v>
      </c>
      <c r="G9342" s="61">
        <v>0</v>
      </c>
      <c r="H9342" s="145"/>
      <c r="I9342" s="144">
        <v>0</v>
      </c>
      <c r="J9342" s="146">
        <f t="shared" si="122"/>
        <v>0</v>
      </c>
    </row>
    <row r="9343" spans="1:10" x14ac:dyDescent="0.3">
      <c r="A9343" s="60">
        <v>2011</v>
      </c>
      <c r="B9343" s="60" t="s">
        <v>9</v>
      </c>
      <c r="C9343" s="60" t="str">
        <f>VLOOKUP(B9343,lookup!A:C,3,FALSE)</f>
        <v>Non Metropolitan Fire Authorities</v>
      </c>
      <c r="D9343" s="60" t="str">
        <f>VLOOKUP(B9343,lookup!A:D,4,FALSE)</f>
        <v>E31000004</v>
      </c>
      <c r="E9343" s="60" t="s">
        <v>179</v>
      </c>
      <c r="F9343" s="60" t="s">
        <v>150</v>
      </c>
      <c r="G9343" s="61">
        <v>0</v>
      </c>
      <c r="H9343" s="145"/>
      <c r="I9343" s="144">
        <v>0</v>
      </c>
      <c r="J9343" s="146">
        <f t="shared" si="122"/>
        <v>0</v>
      </c>
    </row>
    <row r="9344" spans="1:10" x14ac:dyDescent="0.3">
      <c r="A9344" s="60">
        <v>2011</v>
      </c>
      <c r="B9344" s="60" t="s">
        <v>9</v>
      </c>
      <c r="C9344" s="60" t="str">
        <f>VLOOKUP(B9344,lookup!A:C,3,FALSE)</f>
        <v>Non Metropolitan Fire Authorities</v>
      </c>
      <c r="D9344" s="60" t="str">
        <f>VLOOKUP(B9344,lookup!A:D,4,FALSE)</f>
        <v>E31000004</v>
      </c>
      <c r="E9344" s="32" t="s">
        <v>1087</v>
      </c>
      <c r="F9344" s="60" t="s">
        <v>150</v>
      </c>
      <c r="G9344" s="61">
        <v>0</v>
      </c>
      <c r="H9344" s="145"/>
      <c r="I9344" s="144">
        <v>0</v>
      </c>
      <c r="J9344" s="146">
        <f t="shared" si="122"/>
        <v>0</v>
      </c>
    </row>
    <row r="9345" spans="1:10" x14ac:dyDescent="0.3">
      <c r="A9345" s="60">
        <v>2011</v>
      </c>
      <c r="B9345" s="60" t="s">
        <v>9</v>
      </c>
      <c r="C9345" s="60" t="str">
        <f>VLOOKUP(B9345,lookup!A:C,3,FALSE)</f>
        <v>Non Metropolitan Fire Authorities</v>
      </c>
      <c r="D9345" s="60" t="str">
        <f>VLOOKUP(B9345,lookup!A:D,4,FALSE)</f>
        <v>E31000004</v>
      </c>
      <c r="E9345" s="60" t="s">
        <v>176</v>
      </c>
      <c r="F9345" s="60" t="s">
        <v>150</v>
      </c>
      <c r="G9345" s="61">
        <v>127</v>
      </c>
      <c r="H9345" s="145"/>
      <c r="I9345" s="144">
        <v>127</v>
      </c>
      <c r="J9345" s="146">
        <f t="shared" si="122"/>
        <v>0</v>
      </c>
    </row>
    <row r="9346" spans="1:10" x14ac:dyDescent="0.3">
      <c r="A9346" s="60">
        <v>2011</v>
      </c>
      <c r="B9346" s="60" t="s">
        <v>12</v>
      </c>
      <c r="C9346" s="60" t="str">
        <f>VLOOKUP(B9346,lookup!A:C,3,FALSE)</f>
        <v>Non Metropolitan Fire Authorities</v>
      </c>
      <c r="D9346" s="60" t="str">
        <f>VLOOKUP(B9346,lookup!A:D,4,FALSE)</f>
        <v>E31000005</v>
      </c>
      <c r="E9346" s="60" t="s">
        <v>175</v>
      </c>
      <c r="F9346" s="60" t="s">
        <v>157</v>
      </c>
      <c r="G9346" s="61">
        <v>248</v>
      </c>
      <c r="H9346" s="145"/>
      <c r="I9346" s="144">
        <v>248</v>
      </c>
      <c r="J9346" s="146">
        <f t="shared" si="122"/>
        <v>0</v>
      </c>
    </row>
    <row r="9347" spans="1:10" x14ac:dyDescent="0.3">
      <c r="A9347" s="60">
        <v>2011</v>
      </c>
      <c r="B9347" s="60" t="s">
        <v>12</v>
      </c>
      <c r="C9347" s="60" t="str">
        <f>VLOOKUP(B9347,lookup!A:C,3,FALSE)</f>
        <v>Non Metropolitan Fire Authorities</v>
      </c>
      <c r="D9347" s="60" t="str">
        <f>VLOOKUP(B9347,lookup!A:D,4,FALSE)</f>
        <v>E31000005</v>
      </c>
      <c r="E9347" s="60" t="s">
        <v>177</v>
      </c>
      <c r="F9347" s="60" t="s">
        <v>157</v>
      </c>
      <c r="G9347" s="61">
        <v>6</v>
      </c>
      <c r="H9347" s="145"/>
      <c r="I9347" s="144">
        <v>6</v>
      </c>
      <c r="J9347" s="146">
        <f t="shared" ref="J9347:J9410" si="123">G9347-I9347</f>
        <v>0</v>
      </c>
    </row>
    <row r="9348" spans="1:10" x14ac:dyDescent="0.3">
      <c r="A9348" s="60">
        <v>2011</v>
      </c>
      <c r="B9348" s="60" t="s">
        <v>12</v>
      </c>
      <c r="C9348" s="60" t="str">
        <f>VLOOKUP(B9348,lookup!A:C,3,FALSE)</f>
        <v>Non Metropolitan Fire Authorities</v>
      </c>
      <c r="D9348" s="60" t="str">
        <f>VLOOKUP(B9348,lookup!A:D,4,FALSE)</f>
        <v>E31000005</v>
      </c>
      <c r="E9348" s="60" t="s">
        <v>178</v>
      </c>
      <c r="F9348" s="60" t="s">
        <v>157</v>
      </c>
      <c r="G9348" s="61">
        <v>1</v>
      </c>
      <c r="H9348" s="145"/>
      <c r="I9348" s="144">
        <v>1</v>
      </c>
      <c r="J9348" s="146">
        <f t="shared" si="123"/>
        <v>0</v>
      </c>
    </row>
    <row r="9349" spans="1:10" x14ac:dyDescent="0.3">
      <c r="A9349" s="60">
        <v>2011</v>
      </c>
      <c r="B9349" s="60" t="s">
        <v>12</v>
      </c>
      <c r="C9349" s="60" t="str">
        <f>VLOOKUP(B9349,lookup!A:C,3,FALSE)</f>
        <v>Non Metropolitan Fire Authorities</v>
      </c>
      <c r="D9349" s="60" t="str">
        <f>VLOOKUP(B9349,lookup!A:D,4,FALSE)</f>
        <v>E31000005</v>
      </c>
      <c r="E9349" s="60" t="s">
        <v>179</v>
      </c>
      <c r="F9349" s="60" t="s">
        <v>157</v>
      </c>
      <c r="G9349" s="61">
        <v>0</v>
      </c>
      <c r="H9349" s="145"/>
      <c r="I9349" s="144">
        <v>0</v>
      </c>
      <c r="J9349" s="146">
        <f t="shared" si="123"/>
        <v>0</v>
      </c>
    </row>
    <row r="9350" spans="1:10" x14ac:dyDescent="0.3">
      <c r="A9350" s="60">
        <v>2011</v>
      </c>
      <c r="B9350" s="60" t="s">
        <v>12</v>
      </c>
      <c r="C9350" s="60" t="str">
        <f>VLOOKUP(B9350,lookup!A:C,3,FALSE)</f>
        <v>Non Metropolitan Fire Authorities</v>
      </c>
      <c r="D9350" s="60" t="str">
        <f>VLOOKUP(B9350,lookup!A:D,4,FALSE)</f>
        <v>E31000005</v>
      </c>
      <c r="E9350" s="32" t="s">
        <v>1087</v>
      </c>
      <c r="F9350" s="60" t="s">
        <v>157</v>
      </c>
      <c r="G9350" s="61">
        <v>0</v>
      </c>
      <c r="H9350" s="145"/>
      <c r="I9350" s="144">
        <v>0</v>
      </c>
      <c r="J9350" s="146">
        <f t="shared" si="123"/>
        <v>0</v>
      </c>
    </row>
    <row r="9351" spans="1:10" x14ac:dyDescent="0.3">
      <c r="A9351" s="60">
        <v>2011</v>
      </c>
      <c r="B9351" s="60" t="s">
        <v>12</v>
      </c>
      <c r="C9351" s="60" t="str">
        <f>VLOOKUP(B9351,lookup!A:C,3,FALSE)</f>
        <v>Non Metropolitan Fire Authorities</v>
      </c>
      <c r="D9351" s="60" t="str">
        <f>VLOOKUP(B9351,lookup!A:D,4,FALSE)</f>
        <v>E31000005</v>
      </c>
      <c r="E9351" s="60" t="s">
        <v>176</v>
      </c>
      <c r="F9351" s="60" t="s">
        <v>157</v>
      </c>
      <c r="G9351" s="61">
        <v>17</v>
      </c>
      <c r="H9351" s="145"/>
      <c r="I9351" s="144">
        <v>17</v>
      </c>
      <c r="J9351" s="146">
        <f t="shared" si="123"/>
        <v>0</v>
      </c>
    </row>
    <row r="9352" spans="1:10" x14ac:dyDescent="0.3">
      <c r="A9352" s="60">
        <v>2011</v>
      </c>
      <c r="B9352" s="60" t="s">
        <v>12</v>
      </c>
      <c r="C9352" s="60" t="str">
        <f>VLOOKUP(B9352,lookup!A:C,3,FALSE)</f>
        <v>Non Metropolitan Fire Authorities</v>
      </c>
      <c r="D9352" s="60" t="str">
        <f>VLOOKUP(B9352,lookup!A:D,4,FALSE)</f>
        <v>E31000005</v>
      </c>
      <c r="E9352" s="60" t="s">
        <v>175</v>
      </c>
      <c r="F9352" s="60" t="s">
        <v>158</v>
      </c>
      <c r="G9352" s="61">
        <v>317</v>
      </c>
      <c r="H9352" s="145"/>
      <c r="I9352" s="144">
        <v>317</v>
      </c>
      <c r="J9352" s="146">
        <f t="shared" si="123"/>
        <v>0</v>
      </c>
    </row>
    <row r="9353" spans="1:10" x14ac:dyDescent="0.3">
      <c r="A9353" s="60">
        <v>2011</v>
      </c>
      <c r="B9353" s="60" t="s">
        <v>12</v>
      </c>
      <c r="C9353" s="60" t="str">
        <f>VLOOKUP(B9353,lookup!A:C,3,FALSE)</f>
        <v>Non Metropolitan Fire Authorities</v>
      </c>
      <c r="D9353" s="60" t="str">
        <f>VLOOKUP(B9353,lookup!A:D,4,FALSE)</f>
        <v>E31000005</v>
      </c>
      <c r="E9353" s="60" t="s">
        <v>177</v>
      </c>
      <c r="F9353" s="60" t="s">
        <v>158</v>
      </c>
      <c r="G9353" s="61">
        <v>0</v>
      </c>
      <c r="H9353" s="145"/>
      <c r="I9353" s="144">
        <v>0</v>
      </c>
      <c r="J9353" s="146">
        <f t="shared" si="123"/>
        <v>0</v>
      </c>
    </row>
    <row r="9354" spans="1:10" x14ac:dyDescent="0.3">
      <c r="A9354" s="60">
        <v>2011</v>
      </c>
      <c r="B9354" s="60" t="s">
        <v>12</v>
      </c>
      <c r="C9354" s="60" t="str">
        <f>VLOOKUP(B9354,lookup!A:C,3,FALSE)</f>
        <v>Non Metropolitan Fire Authorities</v>
      </c>
      <c r="D9354" s="60" t="str">
        <f>VLOOKUP(B9354,lookup!A:D,4,FALSE)</f>
        <v>E31000005</v>
      </c>
      <c r="E9354" s="60" t="s">
        <v>178</v>
      </c>
      <c r="F9354" s="60" t="s">
        <v>158</v>
      </c>
      <c r="G9354" s="61">
        <v>2</v>
      </c>
      <c r="H9354" s="145"/>
      <c r="I9354" s="144">
        <v>2</v>
      </c>
      <c r="J9354" s="146">
        <f t="shared" si="123"/>
        <v>0</v>
      </c>
    </row>
    <row r="9355" spans="1:10" x14ac:dyDescent="0.3">
      <c r="A9355" s="60">
        <v>2011</v>
      </c>
      <c r="B9355" s="60" t="s">
        <v>12</v>
      </c>
      <c r="C9355" s="60" t="str">
        <f>VLOOKUP(B9355,lookup!A:C,3,FALSE)</f>
        <v>Non Metropolitan Fire Authorities</v>
      </c>
      <c r="D9355" s="60" t="str">
        <f>VLOOKUP(B9355,lookup!A:D,4,FALSE)</f>
        <v>E31000005</v>
      </c>
      <c r="E9355" s="60" t="s">
        <v>179</v>
      </c>
      <c r="F9355" s="60" t="s">
        <v>158</v>
      </c>
      <c r="G9355" s="61">
        <v>0</v>
      </c>
      <c r="H9355" s="145"/>
      <c r="I9355" s="144">
        <v>0</v>
      </c>
      <c r="J9355" s="146">
        <f t="shared" si="123"/>
        <v>0</v>
      </c>
    </row>
    <row r="9356" spans="1:10" x14ac:dyDescent="0.3">
      <c r="A9356" s="60">
        <v>2011</v>
      </c>
      <c r="B9356" s="60" t="s">
        <v>12</v>
      </c>
      <c r="C9356" s="60" t="str">
        <f>VLOOKUP(B9356,lookup!A:C,3,FALSE)</f>
        <v>Non Metropolitan Fire Authorities</v>
      </c>
      <c r="D9356" s="60" t="str">
        <f>VLOOKUP(B9356,lookup!A:D,4,FALSE)</f>
        <v>E31000005</v>
      </c>
      <c r="E9356" s="32" t="s">
        <v>1087</v>
      </c>
      <c r="F9356" s="60" t="s">
        <v>158</v>
      </c>
      <c r="G9356" s="61">
        <v>1</v>
      </c>
      <c r="H9356" s="145"/>
      <c r="I9356" s="144">
        <v>1</v>
      </c>
      <c r="J9356" s="146">
        <f t="shared" si="123"/>
        <v>0</v>
      </c>
    </row>
    <row r="9357" spans="1:10" x14ac:dyDescent="0.3">
      <c r="A9357" s="60">
        <v>2011</v>
      </c>
      <c r="B9357" s="60" t="s">
        <v>12</v>
      </c>
      <c r="C9357" s="60" t="str">
        <f>VLOOKUP(B9357,lookup!A:C,3,FALSE)</f>
        <v>Non Metropolitan Fire Authorities</v>
      </c>
      <c r="D9357" s="60" t="str">
        <f>VLOOKUP(B9357,lookup!A:D,4,FALSE)</f>
        <v>E31000005</v>
      </c>
      <c r="E9357" s="60" t="s">
        <v>176</v>
      </c>
      <c r="F9357" s="60" t="s">
        <v>158</v>
      </c>
      <c r="G9357" s="61">
        <v>19</v>
      </c>
      <c r="H9357" s="145"/>
      <c r="I9357" s="144">
        <v>19</v>
      </c>
      <c r="J9357" s="146">
        <f t="shared" si="123"/>
        <v>0</v>
      </c>
    </row>
    <row r="9358" spans="1:10" x14ac:dyDescent="0.3">
      <c r="A9358" s="60">
        <v>2011</v>
      </c>
      <c r="B9358" s="60" t="s">
        <v>12</v>
      </c>
      <c r="C9358" s="60" t="str">
        <f>VLOOKUP(B9358,lookup!A:C,3,FALSE)</f>
        <v>Non Metropolitan Fire Authorities</v>
      </c>
      <c r="D9358" s="60" t="str">
        <f>VLOOKUP(B9358,lookup!A:D,4,FALSE)</f>
        <v>E31000005</v>
      </c>
      <c r="E9358" s="60" t="s">
        <v>175</v>
      </c>
      <c r="F9358" s="60" t="s">
        <v>149</v>
      </c>
      <c r="G9358" s="61">
        <v>32</v>
      </c>
      <c r="H9358" s="145"/>
      <c r="I9358" s="144">
        <v>32</v>
      </c>
      <c r="J9358" s="146">
        <f t="shared" si="123"/>
        <v>0</v>
      </c>
    </row>
    <row r="9359" spans="1:10" x14ac:dyDescent="0.3">
      <c r="A9359" s="60">
        <v>2011</v>
      </c>
      <c r="B9359" s="60" t="s">
        <v>12</v>
      </c>
      <c r="C9359" s="60" t="str">
        <f>VLOOKUP(B9359,lookup!A:C,3,FALSE)</f>
        <v>Non Metropolitan Fire Authorities</v>
      </c>
      <c r="D9359" s="60" t="str">
        <f>VLOOKUP(B9359,lookup!A:D,4,FALSE)</f>
        <v>E31000005</v>
      </c>
      <c r="E9359" s="60" t="s">
        <v>177</v>
      </c>
      <c r="F9359" s="60" t="s">
        <v>149</v>
      </c>
      <c r="G9359" s="61">
        <v>0</v>
      </c>
      <c r="H9359" s="145"/>
      <c r="I9359" s="144">
        <v>0</v>
      </c>
      <c r="J9359" s="146">
        <f t="shared" si="123"/>
        <v>0</v>
      </c>
    </row>
    <row r="9360" spans="1:10" x14ac:dyDescent="0.3">
      <c r="A9360" s="60">
        <v>2011</v>
      </c>
      <c r="B9360" s="60" t="s">
        <v>12</v>
      </c>
      <c r="C9360" s="60" t="str">
        <f>VLOOKUP(B9360,lookup!A:C,3,FALSE)</f>
        <v>Non Metropolitan Fire Authorities</v>
      </c>
      <c r="D9360" s="60" t="str">
        <f>VLOOKUP(B9360,lookup!A:D,4,FALSE)</f>
        <v>E31000005</v>
      </c>
      <c r="E9360" s="60" t="s">
        <v>178</v>
      </c>
      <c r="F9360" s="60" t="s">
        <v>149</v>
      </c>
      <c r="G9360" s="61">
        <v>0</v>
      </c>
      <c r="H9360" s="145"/>
      <c r="I9360" s="144">
        <v>0</v>
      </c>
      <c r="J9360" s="146">
        <f t="shared" si="123"/>
        <v>0</v>
      </c>
    </row>
    <row r="9361" spans="1:10" x14ac:dyDescent="0.3">
      <c r="A9361" s="60">
        <v>2011</v>
      </c>
      <c r="B9361" s="60" t="s">
        <v>12</v>
      </c>
      <c r="C9361" s="60" t="str">
        <f>VLOOKUP(B9361,lookup!A:C,3,FALSE)</f>
        <v>Non Metropolitan Fire Authorities</v>
      </c>
      <c r="D9361" s="60" t="str">
        <f>VLOOKUP(B9361,lookup!A:D,4,FALSE)</f>
        <v>E31000005</v>
      </c>
      <c r="E9361" s="60" t="s">
        <v>179</v>
      </c>
      <c r="F9361" s="60" t="s">
        <v>149</v>
      </c>
      <c r="G9361" s="61">
        <v>0</v>
      </c>
      <c r="H9361" s="145"/>
      <c r="I9361" s="144">
        <v>0</v>
      </c>
      <c r="J9361" s="146">
        <f t="shared" si="123"/>
        <v>0</v>
      </c>
    </row>
    <row r="9362" spans="1:10" x14ac:dyDescent="0.3">
      <c r="A9362" s="60">
        <v>2011</v>
      </c>
      <c r="B9362" s="60" t="s">
        <v>12</v>
      </c>
      <c r="C9362" s="60" t="str">
        <f>VLOOKUP(B9362,lookup!A:C,3,FALSE)</f>
        <v>Non Metropolitan Fire Authorities</v>
      </c>
      <c r="D9362" s="60" t="str">
        <f>VLOOKUP(B9362,lookup!A:D,4,FALSE)</f>
        <v>E31000005</v>
      </c>
      <c r="E9362" s="32" t="s">
        <v>1087</v>
      </c>
      <c r="F9362" s="60" t="s">
        <v>149</v>
      </c>
      <c r="G9362" s="61">
        <v>0</v>
      </c>
      <c r="H9362" s="145"/>
      <c r="I9362" s="144">
        <v>0</v>
      </c>
      <c r="J9362" s="146">
        <f t="shared" si="123"/>
        <v>0</v>
      </c>
    </row>
    <row r="9363" spans="1:10" x14ac:dyDescent="0.3">
      <c r="A9363" s="60">
        <v>2011</v>
      </c>
      <c r="B9363" s="60" t="s">
        <v>12</v>
      </c>
      <c r="C9363" s="60" t="str">
        <f>VLOOKUP(B9363,lookup!A:C,3,FALSE)</f>
        <v>Non Metropolitan Fire Authorities</v>
      </c>
      <c r="D9363" s="60" t="str">
        <f>VLOOKUP(B9363,lookup!A:D,4,FALSE)</f>
        <v>E31000005</v>
      </c>
      <c r="E9363" s="60" t="s">
        <v>176</v>
      </c>
      <c r="F9363" s="60" t="s">
        <v>149</v>
      </c>
      <c r="G9363" s="61">
        <v>1</v>
      </c>
      <c r="H9363" s="145"/>
      <c r="I9363" s="144">
        <v>1</v>
      </c>
      <c r="J9363" s="146">
        <f t="shared" si="123"/>
        <v>0</v>
      </c>
    </row>
    <row r="9364" spans="1:10" x14ac:dyDescent="0.3">
      <c r="A9364" s="60">
        <v>2011</v>
      </c>
      <c r="B9364" s="60" t="s">
        <v>12</v>
      </c>
      <c r="C9364" s="60" t="str">
        <f>VLOOKUP(B9364,lookup!A:C,3,FALSE)</f>
        <v>Non Metropolitan Fire Authorities</v>
      </c>
      <c r="D9364" s="60" t="str">
        <f>VLOOKUP(B9364,lookup!A:D,4,FALSE)</f>
        <v>E31000005</v>
      </c>
      <c r="E9364" s="60" t="s">
        <v>175</v>
      </c>
      <c r="F9364" s="60" t="s">
        <v>150</v>
      </c>
      <c r="G9364" s="61">
        <v>133</v>
      </c>
      <c r="H9364" s="145"/>
      <c r="I9364" s="144">
        <v>133</v>
      </c>
      <c r="J9364" s="146">
        <f t="shared" si="123"/>
        <v>0</v>
      </c>
    </row>
    <row r="9365" spans="1:10" x14ac:dyDescent="0.3">
      <c r="A9365" s="60">
        <v>2011</v>
      </c>
      <c r="B9365" s="60" t="s">
        <v>12</v>
      </c>
      <c r="C9365" s="60" t="str">
        <f>VLOOKUP(B9365,lookup!A:C,3,FALSE)</f>
        <v>Non Metropolitan Fire Authorities</v>
      </c>
      <c r="D9365" s="60" t="str">
        <f>VLOOKUP(B9365,lookup!A:D,4,FALSE)</f>
        <v>E31000005</v>
      </c>
      <c r="E9365" s="60" t="s">
        <v>177</v>
      </c>
      <c r="F9365" s="60" t="s">
        <v>150</v>
      </c>
      <c r="G9365" s="61">
        <v>1</v>
      </c>
      <c r="H9365" s="145"/>
      <c r="I9365" s="144">
        <v>1</v>
      </c>
      <c r="J9365" s="146">
        <f t="shared" si="123"/>
        <v>0</v>
      </c>
    </row>
    <row r="9366" spans="1:10" x14ac:dyDescent="0.3">
      <c r="A9366" s="60">
        <v>2011</v>
      </c>
      <c r="B9366" s="60" t="s">
        <v>12</v>
      </c>
      <c r="C9366" s="60" t="str">
        <f>VLOOKUP(B9366,lookup!A:C,3,FALSE)</f>
        <v>Non Metropolitan Fire Authorities</v>
      </c>
      <c r="D9366" s="60" t="str">
        <f>VLOOKUP(B9366,lookup!A:D,4,FALSE)</f>
        <v>E31000005</v>
      </c>
      <c r="E9366" s="60" t="s">
        <v>178</v>
      </c>
      <c r="F9366" s="60" t="s">
        <v>150</v>
      </c>
      <c r="G9366" s="61">
        <v>5</v>
      </c>
      <c r="H9366" s="145"/>
      <c r="I9366" s="144">
        <v>5</v>
      </c>
      <c r="J9366" s="146">
        <f t="shared" si="123"/>
        <v>0</v>
      </c>
    </row>
    <row r="9367" spans="1:10" x14ac:dyDescent="0.3">
      <c r="A9367" s="60">
        <v>2011</v>
      </c>
      <c r="B9367" s="60" t="s">
        <v>12</v>
      </c>
      <c r="C9367" s="60" t="str">
        <f>VLOOKUP(B9367,lookup!A:C,3,FALSE)</f>
        <v>Non Metropolitan Fire Authorities</v>
      </c>
      <c r="D9367" s="60" t="str">
        <f>VLOOKUP(B9367,lookup!A:D,4,FALSE)</f>
        <v>E31000005</v>
      </c>
      <c r="E9367" s="60" t="s">
        <v>179</v>
      </c>
      <c r="F9367" s="60" t="s">
        <v>150</v>
      </c>
      <c r="G9367" s="61">
        <v>0</v>
      </c>
      <c r="H9367" s="145"/>
      <c r="I9367" s="144">
        <v>0</v>
      </c>
      <c r="J9367" s="146">
        <f t="shared" si="123"/>
        <v>0</v>
      </c>
    </row>
    <row r="9368" spans="1:10" x14ac:dyDescent="0.3">
      <c r="A9368" s="60">
        <v>2011</v>
      </c>
      <c r="B9368" s="60" t="s">
        <v>12</v>
      </c>
      <c r="C9368" s="60" t="str">
        <f>VLOOKUP(B9368,lookup!A:C,3,FALSE)</f>
        <v>Non Metropolitan Fire Authorities</v>
      </c>
      <c r="D9368" s="60" t="str">
        <f>VLOOKUP(B9368,lookup!A:D,4,FALSE)</f>
        <v>E31000005</v>
      </c>
      <c r="E9368" s="32" t="s">
        <v>1087</v>
      </c>
      <c r="F9368" s="60" t="s">
        <v>150</v>
      </c>
      <c r="G9368" s="61">
        <v>0</v>
      </c>
      <c r="H9368" s="145"/>
      <c r="I9368" s="144">
        <v>0</v>
      </c>
      <c r="J9368" s="146">
        <f t="shared" si="123"/>
        <v>0</v>
      </c>
    </row>
    <row r="9369" spans="1:10" x14ac:dyDescent="0.3">
      <c r="A9369" s="60">
        <v>2011</v>
      </c>
      <c r="B9369" s="60" t="s">
        <v>12</v>
      </c>
      <c r="C9369" s="60" t="str">
        <f>VLOOKUP(B9369,lookup!A:C,3,FALSE)</f>
        <v>Non Metropolitan Fire Authorities</v>
      </c>
      <c r="D9369" s="60" t="str">
        <f>VLOOKUP(B9369,lookup!A:D,4,FALSE)</f>
        <v>E31000005</v>
      </c>
      <c r="E9369" s="60" t="s">
        <v>176</v>
      </c>
      <c r="F9369" s="60" t="s">
        <v>150</v>
      </c>
      <c r="G9369" s="61">
        <v>15</v>
      </c>
      <c r="H9369" s="145"/>
      <c r="I9369" s="144">
        <v>15</v>
      </c>
      <c r="J9369" s="146">
        <f t="shared" si="123"/>
        <v>0</v>
      </c>
    </row>
    <row r="9370" spans="1:10" x14ac:dyDescent="0.3">
      <c r="A9370" s="60">
        <v>2011</v>
      </c>
      <c r="B9370" s="60" t="s">
        <v>15</v>
      </c>
      <c r="C9370" s="60" t="str">
        <f>VLOOKUP(B9370,lookup!A:C,3,FALSE)</f>
        <v>Non Metropolitan Fire Authorities</v>
      </c>
      <c r="D9370" s="60" t="str">
        <f>VLOOKUP(B9370,lookup!A:D,4,FALSE)</f>
        <v>E31000006</v>
      </c>
      <c r="E9370" s="60" t="s">
        <v>175</v>
      </c>
      <c r="F9370" s="60" t="s">
        <v>157</v>
      </c>
      <c r="G9370" s="61">
        <v>516</v>
      </c>
      <c r="H9370" s="145"/>
      <c r="I9370" s="144">
        <v>516</v>
      </c>
      <c r="J9370" s="146">
        <f t="shared" si="123"/>
        <v>0</v>
      </c>
    </row>
    <row r="9371" spans="1:10" x14ac:dyDescent="0.3">
      <c r="A9371" s="60">
        <v>2011</v>
      </c>
      <c r="B9371" s="60" t="s">
        <v>15</v>
      </c>
      <c r="C9371" s="60" t="str">
        <f>VLOOKUP(B9371,lookup!A:C,3,FALSE)</f>
        <v>Non Metropolitan Fire Authorities</v>
      </c>
      <c r="D9371" s="60" t="str">
        <f>VLOOKUP(B9371,lookup!A:D,4,FALSE)</f>
        <v>E31000006</v>
      </c>
      <c r="E9371" s="60" t="s">
        <v>177</v>
      </c>
      <c r="F9371" s="60" t="s">
        <v>157</v>
      </c>
      <c r="G9371" s="61">
        <v>2</v>
      </c>
      <c r="H9371" s="145"/>
      <c r="I9371" s="144">
        <v>2</v>
      </c>
      <c r="J9371" s="146">
        <f t="shared" si="123"/>
        <v>0</v>
      </c>
    </row>
    <row r="9372" spans="1:10" x14ac:dyDescent="0.3">
      <c r="A9372" s="60">
        <v>2011</v>
      </c>
      <c r="B9372" s="60" t="s">
        <v>15</v>
      </c>
      <c r="C9372" s="60" t="str">
        <f>VLOOKUP(B9372,lookup!A:C,3,FALSE)</f>
        <v>Non Metropolitan Fire Authorities</v>
      </c>
      <c r="D9372" s="60" t="str">
        <f>VLOOKUP(B9372,lookup!A:D,4,FALSE)</f>
        <v>E31000006</v>
      </c>
      <c r="E9372" s="60" t="s">
        <v>178</v>
      </c>
      <c r="F9372" s="60" t="s">
        <v>157</v>
      </c>
      <c r="G9372" s="61">
        <v>1</v>
      </c>
      <c r="H9372" s="145"/>
      <c r="I9372" s="144">
        <v>1</v>
      </c>
      <c r="J9372" s="146">
        <f t="shared" si="123"/>
        <v>0</v>
      </c>
    </row>
    <row r="9373" spans="1:10" x14ac:dyDescent="0.3">
      <c r="A9373" s="60">
        <v>2011</v>
      </c>
      <c r="B9373" s="60" t="s">
        <v>15</v>
      </c>
      <c r="C9373" s="60" t="str">
        <f>VLOOKUP(B9373,lookup!A:C,3,FALSE)</f>
        <v>Non Metropolitan Fire Authorities</v>
      </c>
      <c r="D9373" s="60" t="str">
        <f>VLOOKUP(B9373,lookup!A:D,4,FALSE)</f>
        <v>E31000006</v>
      </c>
      <c r="E9373" s="60" t="s">
        <v>179</v>
      </c>
      <c r="F9373" s="60" t="s">
        <v>157</v>
      </c>
      <c r="G9373" s="61">
        <v>1</v>
      </c>
      <c r="H9373" s="145"/>
      <c r="I9373" s="144">
        <v>1</v>
      </c>
      <c r="J9373" s="146">
        <f t="shared" si="123"/>
        <v>0</v>
      </c>
    </row>
    <row r="9374" spans="1:10" x14ac:dyDescent="0.3">
      <c r="A9374" s="60">
        <v>2011</v>
      </c>
      <c r="B9374" s="60" t="s">
        <v>15</v>
      </c>
      <c r="C9374" s="60" t="str">
        <f>VLOOKUP(B9374,lookup!A:C,3,FALSE)</f>
        <v>Non Metropolitan Fire Authorities</v>
      </c>
      <c r="D9374" s="60" t="str">
        <f>VLOOKUP(B9374,lookup!A:D,4,FALSE)</f>
        <v>E31000006</v>
      </c>
      <c r="E9374" s="32" t="s">
        <v>1087</v>
      </c>
      <c r="F9374" s="60" t="s">
        <v>157</v>
      </c>
      <c r="G9374" s="61">
        <v>1</v>
      </c>
      <c r="H9374" s="145"/>
      <c r="I9374" s="144">
        <v>1</v>
      </c>
      <c r="J9374" s="146">
        <f t="shared" si="123"/>
        <v>0</v>
      </c>
    </row>
    <row r="9375" spans="1:10" x14ac:dyDescent="0.3">
      <c r="A9375" s="60">
        <v>2011</v>
      </c>
      <c r="B9375" s="60" t="s">
        <v>15</v>
      </c>
      <c r="C9375" s="60" t="str">
        <f>VLOOKUP(B9375,lookup!A:C,3,FALSE)</f>
        <v>Non Metropolitan Fire Authorities</v>
      </c>
      <c r="D9375" s="60" t="str">
        <f>VLOOKUP(B9375,lookup!A:D,4,FALSE)</f>
        <v>E31000006</v>
      </c>
      <c r="E9375" s="60" t="s">
        <v>176</v>
      </c>
      <c r="F9375" s="60" t="s">
        <v>157</v>
      </c>
      <c r="G9375" s="61">
        <v>5</v>
      </c>
      <c r="H9375" s="145"/>
      <c r="I9375" s="144">
        <v>5</v>
      </c>
      <c r="J9375" s="146">
        <f t="shared" si="123"/>
        <v>0</v>
      </c>
    </row>
    <row r="9376" spans="1:10" x14ac:dyDescent="0.3">
      <c r="A9376" s="60">
        <v>2011</v>
      </c>
      <c r="B9376" s="60" t="s">
        <v>15</v>
      </c>
      <c r="C9376" s="60" t="str">
        <f>VLOOKUP(B9376,lookup!A:C,3,FALSE)</f>
        <v>Non Metropolitan Fire Authorities</v>
      </c>
      <c r="D9376" s="60" t="str">
        <f>VLOOKUP(B9376,lookup!A:D,4,FALSE)</f>
        <v>E31000006</v>
      </c>
      <c r="E9376" s="60" t="s">
        <v>175</v>
      </c>
      <c r="F9376" s="60" t="s">
        <v>158</v>
      </c>
      <c r="G9376" s="61">
        <v>208</v>
      </c>
      <c r="H9376" s="145"/>
      <c r="I9376" s="144">
        <v>208</v>
      </c>
      <c r="J9376" s="146">
        <f t="shared" si="123"/>
        <v>0</v>
      </c>
    </row>
    <row r="9377" spans="1:10" x14ac:dyDescent="0.3">
      <c r="A9377" s="60">
        <v>2011</v>
      </c>
      <c r="B9377" s="60" t="s">
        <v>15</v>
      </c>
      <c r="C9377" s="60" t="str">
        <f>VLOOKUP(B9377,lookup!A:C,3,FALSE)</f>
        <v>Non Metropolitan Fire Authorities</v>
      </c>
      <c r="D9377" s="60" t="str">
        <f>VLOOKUP(B9377,lookup!A:D,4,FALSE)</f>
        <v>E31000006</v>
      </c>
      <c r="E9377" s="60" t="s">
        <v>177</v>
      </c>
      <c r="F9377" s="60" t="s">
        <v>158</v>
      </c>
      <c r="G9377" s="61">
        <v>0</v>
      </c>
      <c r="H9377" s="145"/>
      <c r="I9377" s="144">
        <v>0</v>
      </c>
      <c r="J9377" s="146">
        <f t="shared" si="123"/>
        <v>0</v>
      </c>
    </row>
    <row r="9378" spans="1:10" x14ac:dyDescent="0.3">
      <c r="A9378" s="60">
        <v>2011</v>
      </c>
      <c r="B9378" s="60" t="s">
        <v>15</v>
      </c>
      <c r="C9378" s="60" t="str">
        <f>VLOOKUP(B9378,lookup!A:C,3,FALSE)</f>
        <v>Non Metropolitan Fire Authorities</v>
      </c>
      <c r="D9378" s="60" t="str">
        <f>VLOOKUP(B9378,lookup!A:D,4,FALSE)</f>
        <v>E31000006</v>
      </c>
      <c r="E9378" s="60" t="s">
        <v>178</v>
      </c>
      <c r="F9378" s="60" t="s">
        <v>158</v>
      </c>
      <c r="G9378" s="61">
        <v>0</v>
      </c>
      <c r="H9378" s="145"/>
      <c r="I9378" s="144">
        <v>0</v>
      </c>
      <c r="J9378" s="146">
        <f t="shared" si="123"/>
        <v>0</v>
      </c>
    </row>
    <row r="9379" spans="1:10" x14ac:dyDescent="0.3">
      <c r="A9379" s="60">
        <v>2011</v>
      </c>
      <c r="B9379" s="60" t="s">
        <v>15</v>
      </c>
      <c r="C9379" s="60" t="str">
        <f>VLOOKUP(B9379,lookup!A:C,3,FALSE)</f>
        <v>Non Metropolitan Fire Authorities</v>
      </c>
      <c r="D9379" s="60" t="str">
        <f>VLOOKUP(B9379,lookup!A:D,4,FALSE)</f>
        <v>E31000006</v>
      </c>
      <c r="E9379" s="60" t="s">
        <v>179</v>
      </c>
      <c r="F9379" s="60" t="s">
        <v>158</v>
      </c>
      <c r="G9379" s="61">
        <v>1</v>
      </c>
      <c r="H9379" s="145"/>
      <c r="I9379" s="144">
        <v>1</v>
      </c>
      <c r="J9379" s="146">
        <f t="shared" si="123"/>
        <v>0</v>
      </c>
    </row>
    <row r="9380" spans="1:10" x14ac:dyDescent="0.3">
      <c r="A9380" s="60">
        <v>2011</v>
      </c>
      <c r="B9380" s="60" t="s">
        <v>15</v>
      </c>
      <c r="C9380" s="60" t="str">
        <f>VLOOKUP(B9380,lookup!A:C,3,FALSE)</f>
        <v>Non Metropolitan Fire Authorities</v>
      </c>
      <c r="D9380" s="60" t="str">
        <f>VLOOKUP(B9380,lookup!A:D,4,FALSE)</f>
        <v>E31000006</v>
      </c>
      <c r="E9380" s="32" t="s">
        <v>1087</v>
      </c>
      <c r="F9380" s="60" t="s">
        <v>158</v>
      </c>
      <c r="G9380" s="61">
        <v>0</v>
      </c>
      <c r="H9380" s="145"/>
      <c r="I9380" s="144">
        <v>0</v>
      </c>
      <c r="J9380" s="146">
        <f t="shared" si="123"/>
        <v>0</v>
      </c>
    </row>
    <row r="9381" spans="1:10" x14ac:dyDescent="0.3">
      <c r="A9381" s="60">
        <v>2011</v>
      </c>
      <c r="B9381" s="60" t="s">
        <v>15</v>
      </c>
      <c r="C9381" s="60" t="str">
        <f>VLOOKUP(B9381,lookup!A:C,3,FALSE)</f>
        <v>Non Metropolitan Fire Authorities</v>
      </c>
      <c r="D9381" s="60" t="str">
        <f>VLOOKUP(B9381,lookup!A:D,4,FALSE)</f>
        <v>E31000006</v>
      </c>
      <c r="E9381" s="60" t="s">
        <v>176</v>
      </c>
      <c r="F9381" s="60" t="s">
        <v>158</v>
      </c>
      <c r="G9381" s="61">
        <v>3</v>
      </c>
      <c r="H9381" s="145"/>
      <c r="I9381" s="144">
        <v>3</v>
      </c>
      <c r="J9381" s="146">
        <f t="shared" si="123"/>
        <v>0</v>
      </c>
    </row>
    <row r="9382" spans="1:10" x14ac:dyDescent="0.3">
      <c r="A9382" s="60">
        <v>2011</v>
      </c>
      <c r="B9382" s="60" t="s">
        <v>15</v>
      </c>
      <c r="C9382" s="60" t="str">
        <f>VLOOKUP(B9382,lookup!A:C,3,FALSE)</f>
        <v>Non Metropolitan Fire Authorities</v>
      </c>
      <c r="D9382" s="60" t="str">
        <f>VLOOKUP(B9382,lookup!A:D,4,FALSE)</f>
        <v>E31000006</v>
      </c>
      <c r="E9382" s="60" t="s">
        <v>175</v>
      </c>
      <c r="F9382" s="60" t="s">
        <v>149</v>
      </c>
      <c r="G9382" s="61">
        <v>25</v>
      </c>
      <c r="H9382" s="145"/>
      <c r="I9382" s="144">
        <v>25</v>
      </c>
      <c r="J9382" s="146">
        <f t="shared" si="123"/>
        <v>0</v>
      </c>
    </row>
    <row r="9383" spans="1:10" x14ac:dyDescent="0.3">
      <c r="A9383" s="60">
        <v>2011</v>
      </c>
      <c r="B9383" s="60" t="s">
        <v>15</v>
      </c>
      <c r="C9383" s="60" t="str">
        <f>VLOOKUP(B9383,lookup!A:C,3,FALSE)</f>
        <v>Non Metropolitan Fire Authorities</v>
      </c>
      <c r="D9383" s="60" t="str">
        <f>VLOOKUP(B9383,lookup!A:D,4,FALSE)</f>
        <v>E31000006</v>
      </c>
      <c r="E9383" s="60" t="s">
        <v>177</v>
      </c>
      <c r="F9383" s="60" t="s">
        <v>149</v>
      </c>
      <c r="G9383" s="61">
        <v>0</v>
      </c>
      <c r="H9383" s="145"/>
      <c r="I9383" s="144">
        <v>0</v>
      </c>
      <c r="J9383" s="146">
        <f t="shared" si="123"/>
        <v>0</v>
      </c>
    </row>
    <row r="9384" spans="1:10" x14ac:dyDescent="0.3">
      <c r="A9384" s="60">
        <v>2011</v>
      </c>
      <c r="B9384" s="60" t="s">
        <v>15</v>
      </c>
      <c r="C9384" s="60" t="str">
        <f>VLOOKUP(B9384,lookup!A:C,3,FALSE)</f>
        <v>Non Metropolitan Fire Authorities</v>
      </c>
      <c r="D9384" s="60" t="str">
        <f>VLOOKUP(B9384,lookup!A:D,4,FALSE)</f>
        <v>E31000006</v>
      </c>
      <c r="E9384" s="60" t="s">
        <v>178</v>
      </c>
      <c r="F9384" s="60" t="s">
        <v>149</v>
      </c>
      <c r="G9384" s="61">
        <v>0</v>
      </c>
      <c r="H9384" s="145"/>
      <c r="I9384" s="144">
        <v>0</v>
      </c>
      <c r="J9384" s="146">
        <f t="shared" si="123"/>
        <v>0</v>
      </c>
    </row>
    <row r="9385" spans="1:10" x14ac:dyDescent="0.3">
      <c r="A9385" s="60">
        <v>2011</v>
      </c>
      <c r="B9385" s="60" t="s">
        <v>15</v>
      </c>
      <c r="C9385" s="60" t="str">
        <f>VLOOKUP(B9385,lookup!A:C,3,FALSE)</f>
        <v>Non Metropolitan Fire Authorities</v>
      </c>
      <c r="D9385" s="60" t="str">
        <f>VLOOKUP(B9385,lookup!A:D,4,FALSE)</f>
        <v>E31000006</v>
      </c>
      <c r="E9385" s="60" t="s">
        <v>179</v>
      </c>
      <c r="F9385" s="60" t="s">
        <v>149</v>
      </c>
      <c r="G9385" s="61">
        <v>0</v>
      </c>
      <c r="H9385" s="145"/>
      <c r="I9385" s="144">
        <v>0</v>
      </c>
      <c r="J9385" s="146">
        <f t="shared" si="123"/>
        <v>0</v>
      </c>
    </row>
    <row r="9386" spans="1:10" x14ac:dyDescent="0.3">
      <c r="A9386" s="60">
        <v>2011</v>
      </c>
      <c r="B9386" s="60" t="s">
        <v>15</v>
      </c>
      <c r="C9386" s="60" t="str">
        <f>VLOOKUP(B9386,lookup!A:C,3,FALSE)</f>
        <v>Non Metropolitan Fire Authorities</v>
      </c>
      <c r="D9386" s="60" t="str">
        <f>VLOOKUP(B9386,lookup!A:D,4,FALSE)</f>
        <v>E31000006</v>
      </c>
      <c r="E9386" s="32" t="s">
        <v>1087</v>
      </c>
      <c r="F9386" s="60" t="s">
        <v>149</v>
      </c>
      <c r="G9386" s="61">
        <v>0</v>
      </c>
      <c r="H9386" s="145"/>
      <c r="I9386" s="144">
        <v>0</v>
      </c>
      <c r="J9386" s="146">
        <f t="shared" si="123"/>
        <v>0</v>
      </c>
    </row>
    <row r="9387" spans="1:10" x14ac:dyDescent="0.3">
      <c r="A9387" s="60">
        <v>2011</v>
      </c>
      <c r="B9387" s="60" t="s">
        <v>15</v>
      </c>
      <c r="C9387" s="60" t="str">
        <f>VLOOKUP(B9387,lookup!A:C,3,FALSE)</f>
        <v>Non Metropolitan Fire Authorities</v>
      </c>
      <c r="D9387" s="60" t="str">
        <f>VLOOKUP(B9387,lookup!A:D,4,FALSE)</f>
        <v>E31000006</v>
      </c>
      <c r="E9387" s="60" t="s">
        <v>176</v>
      </c>
      <c r="F9387" s="60" t="s">
        <v>149</v>
      </c>
      <c r="G9387" s="61">
        <v>0</v>
      </c>
      <c r="H9387" s="145"/>
      <c r="I9387" s="144">
        <v>0</v>
      </c>
      <c r="J9387" s="146">
        <f t="shared" si="123"/>
        <v>0</v>
      </c>
    </row>
    <row r="9388" spans="1:10" x14ac:dyDescent="0.3">
      <c r="A9388" s="60">
        <v>2011</v>
      </c>
      <c r="B9388" s="60" t="s">
        <v>15</v>
      </c>
      <c r="C9388" s="60" t="str">
        <f>VLOOKUP(B9388,lookup!A:C,3,FALSE)</f>
        <v>Non Metropolitan Fire Authorities</v>
      </c>
      <c r="D9388" s="60" t="str">
        <f>VLOOKUP(B9388,lookup!A:D,4,FALSE)</f>
        <v>E31000006</v>
      </c>
      <c r="E9388" s="60" t="s">
        <v>175</v>
      </c>
      <c r="F9388" s="60" t="s">
        <v>150</v>
      </c>
      <c r="G9388" s="61">
        <v>236</v>
      </c>
      <c r="H9388" s="145"/>
      <c r="I9388" s="144">
        <v>236</v>
      </c>
      <c r="J9388" s="146">
        <f t="shared" si="123"/>
        <v>0</v>
      </c>
    </row>
    <row r="9389" spans="1:10" x14ac:dyDescent="0.3">
      <c r="A9389" s="60">
        <v>2011</v>
      </c>
      <c r="B9389" s="60" t="s">
        <v>15</v>
      </c>
      <c r="C9389" s="60" t="str">
        <f>VLOOKUP(B9389,lookup!A:C,3,FALSE)</f>
        <v>Non Metropolitan Fire Authorities</v>
      </c>
      <c r="D9389" s="60" t="str">
        <f>VLOOKUP(B9389,lookup!A:D,4,FALSE)</f>
        <v>E31000006</v>
      </c>
      <c r="E9389" s="60" t="s">
        <v>177</v>
      </c>
      <c r="F9389" s="60" t="s">
        <v>150</v>
      </c>
      <c r="G9389" s="61">
        <v>1</v>
      </c>
      <c r="H9389" s="145"/>
      <c r="I9389" s="144">
        <v>1</v>
      </c>
      <c r="J9389" s="146">
        <f t="shared" si="123"/>
        <v>0</v>
      </c>
    </row>
    <row r="9390" spans="1:10" x14ac:dyDescent="0.3">
      <c r="A9390" s="60">
        <v>2011</v>
      </c>
      <c r="B9390" s="60" t="s">
        <v>15</v>
      </c>
      <c r="C9390" s="60" t="str">
        <f>VLOOKUP(B9390,lookup!A:C,3,FALSE)</f>
        <v>Non Metropolitan Fire Authorities</v>
      </c>
      <c r="D9390" s="60" t="str">
        <f>VLOOKUP(B9390,lookup!A:D,4,FALSE)</f>
        <v>E31000006</v>
      </c>
      <c r="E9390" s="60" t="s">
        <v>178</v>
      </c>
      <c r="F9390" s="60" t="s">
        <v>150</v>
      </c>
      <c r="G9390" s="61">
        <v>2</v>
      </c>
      <c r="H9390" s="145"/>
      <c r="I9390" s="144">
        <v>2</v>
      </c>
      <c r="J9390" s="146">
        <f t="shared" si="123"/>
        <v>0</v>
      </c>
    </row>
    <row r="9391" spans="1:10" x14ac:dyDescent="0.3">
      <c r="A9391" s="60">
        <v>2011</v>
      </c>
      <c r="B9391" s="60" t="s">
        <v>15</v>
      </c>
      <c r="C9391" s="60" t="str">
        <f>VLOOKUP(B9391,lookup!A:C,3,FALSE)</f>
        <v>Non Metropolitan Fire Authorities</v>
      </c>
      <c r="D9391" s="60" t="str">
        <f>VLOOKUP(B9391,lookup!A:D,4,FALSE)</f>
        <v>E31000006</v>
      </c>
      <c r="E9391" s="60" t="s">
        <v>179</v>
      </c>
      <c r="F9391" s="60" t="s">
        <v>150</v>
      </c>
      <c r="G9391" s="61">
        <v>1</v>
      </c>
      <c r="H9391" s="145"/>
      <c r="I9391" s="144">
        <v>1</v>
      </c>
      <c r="J9391" s="146">
        <f t="shared" si="123"/>
        <v>0</v>
      </c>
    </row>
    <row r="9392" spans="1:10" x14ac:dyDescent="0.3">
      <c r="A9392" s="60">
        <v>2011</v>
      </c>
      <c r="B9392" s="60" t="s">
        <v>15</v>
      </c>
      <c r="C9392" s="60" t="str">
        <f>VLOOKUP(B9392,lookup!A:C,3,FALSE)</f>
        <v>Non Metropolitan Fire Authorities</v>
      </c>
      <c r="D9392" s="60" t="str">
        <f>VLOOKUP(B9392,lookup!A:D,4,FALSE)</f>
        <v>E31000006</v>
      </c>
      <c r="E9392" s="32" t="s">
        <v>1087</v>
      </c>
      <c r="F9392" s="60" t="s">
        <v>150</v>
      </c>
      <c r="G9392" s="61">
        <v>0</v>
      </c>
      <c r="H9392" s="145"/>
      <c r="I9392" s="144">
        <v>0</v>
      </c>
      <c r="J9392" s="146">
        <f t="shared" si="123"/>
        <v>0</v>
      </c>
    </row>
    <row r="9393" spans="1:10" x14ac:dyDescent="0.3">
      <c r="A9393" s="60">
        <v>2011</v>
      </c>
      <c r="B9393" s="60" t="s">
        <v>15</v>
      </c>
      <c r="C9393" s="60" t="str">
        <f>VLOOKUP(B9393,lookup!A:C,3,FALSE)</f>
        <v>Non Metropolitan Fire Authorities</v>
      </c>
      <c r="D9393" s="60" t="str">
        <f>VLOOKUP(B9393,lookup!A:D,4,FALSE)</f>
        <v>E31000006</v>
      </c>
      <c r="E9393" s="60" t="s">
        <v>176</v>
      </c>
      <c r="F9393" s="60" t="s">
        <v>150</v>
      </c>
      <c r="G9393" s="61">
        <v>7</v>
      </c>
      <c r="H9393" s="145"/>
      <c r="I9393" s="144">
        <v>7</v>
      </c>
      <c r="J9393" s="146">
        <f t="shared" si="123"/>
        <v>0</v>
      </c>
    </row>
    <row r="9394" spans="1:10" x14ac:dyDescent="0.3">
      <c r="A9394" s="60">
        <v>2011</v>
      </c>
      <c r="B9394" s="60" t="s">
        <v>18</v>
      </c>
      <c r="C9394" s="60" t="str">
        <f>VLOOKUP(B9394,lookup!A:C,3,FALSE)</f>
        <v>Non Metropolitan Fire Authorities</v>
      </c>
      <c r="D9394" s="60" t="str">
        <f>VLOOKUP(B9394,lookup!A:D,4,FALSE)</f>
        <v>E31000007</v>
      </c>
      <c r="E9394" s="60" t="s">
        <v>175</v>
      </c>
      <c r="F9394" s="60" t="s">
        <v>157</v>
      </c>
      <c r="G9394" s="61">
        <v>454</v>
      </c>
      <c r="H9394" s="145"/>
      <c r="I9394" s="144">
        <v>454</v>
      </c>
      <c r="J9394" s="146">
        <f t="shared" si="123"/>
        <v>0</v>
      </c>
    </row>
    <row r="9395" spans="1:10" x14ac:dyDescent="0.3">
      <c r="A9395" s="60">
        <v>2011</v>
      </c>
      <c r="B9395" s="60" t="s">
        <v>18</v>
      </c>
      <c r="C9395" s="60" t="str">
        <f>VLOOKUP(B9395,lookup!A:C,3,FALSE)</f>
        <v>Non Metropolitan Fire Authorities</v>
      </c>
      <c r="D9395" s="60" t="str">
        <f>VLOOKUP(B9395,lookup!A:D,4,FALSE)</f>
        <v>E31000007</v>
      </c>
      <c r="E9395" s="60" t="s">
        <v>177</v>
      </c>
      <c r="F9395" s="60" t="s">
        <v>157</v>
      </c>
      <c r="G9395" s="61">
        <v>2</v>
      </c>
      <c r="H9395" s="145"/>
      <c r="I9395" s="144">
        <v>2</v>
      </c>
      <c r="J9395" s="146">
        <f t="shared" si="123"/>
        <v>0</v>
      </c>
    </row>
    <row r="9396" spans="1:10" x14ac:dyDescent="0.3">
      <c r="A9396" s="60">
        <v>2011</v>
      </c>
      <c r="B9396" s="60" t="s">
        <v>18</v>
      </c>
      <c r="C9396" s="60" t="str">
        <f>VLOOKUP(B9396,lookup!A:C,3,FALSE)</f>
        <v>Non Metropolitan Fire Authorities</v>
      </c>
      <c r="D9396" s="60" t="str">
        <f>VLOOKUP(B9396,lookup!A:D,4,FALSE)</f>
        <v>E31000007</v>
      </c>
      <c r="E9396" s="60" t="s">
        <v>178</v>
      </c>
      <c r="F9396" s="60" t="s">
        <v>157</v>
      </c>
      <c r="G9396" s="61">
        <v>2</v>
      </c>
      <c r="H9396" s="145"/>
      <c r="I9396" s="144">
        <v>2</v>
      </c>
      <c r="J9396" s="146">
        <f t="shared" si="123"/>
        <v>0</v>
      </c>
    </row>
    <row r="9397" spans="1:10" x14ac:dyDescent="0.3">
      <c r="A9397" s="60">
        <v>2011</v>
      </c>
      <c r="B9397" s="60" t="s">
        <v>18</v>
      </c>
      <c r="C9397" s="60" t="str">
        <f>VLOOKUP(B9397,lookup!A:C,3,FALSE)</f>
        <v>Non Metropolitan Fire Authorities</v>
      </c>
      <c r="D9397" s="60" t="str">
        <f>VLOOKUP(B9397,lookup!A:D,4,FALSE)</f>
        <v>E31000007</v>
      </c>
      <c r="E9397" s="60" t="s">
        <v>179</v>
      </c>
      <c r="F9397" s="60" t="s">
        <v>157</v>
      </c>
      <c r="G9397" s="61">
        <v>3</v>
      </c>
      <c r="H9397" s="145"/>
      <c r="I9397" s="144">
        <v>3</v>
      </c>
      <c r="J9397" s="146">
        <f t="shared" si="123"/>
        <v>0</v>
      </c>
    </row>
    <row r="9398" spans="1:10" x14ac:dyDescent="0.3">
      <c r="A9398" s="60">
        <v>2011</v>
      </c>
      <c r="B9398" s="60" t="s">
        <v>18</v>
      </c>
      <c r="C9398" s="60" t="str">
        <f>VLOOKUP(B9398,lookup!A:C,3,FALSE)</f>
        <v>Non Metropolitan Fire Authorities</v>
      </c>
      <c r="D9398" s="60" t="str">
        <f>VLOOKUP(B9398,lookup!A:D,4,FALSE)</f>
        <v>E31000007</v>
      </c>
      <c r="E9398" s="32" t="s">
        <v>1087</v>
      </c>
      <c r="F9398" s="60" t="s">
        <v>157</v>
      </c>
      <c r="G9398" s="61">
        <v>0</v>
      </c>
      <c r="H9398" s="145"/>
      <c r="I9398" s="144">
        <v>0</v>
      </c>
      <c r="J9398" s="146">
        <f t="shared" si="123"/>
        <v>0</v>
      </c>
    </row>
    <row r="9399" spans="1:10" x14ac:dyDescent="0.3">
      <c r="A9399" s="60">
        <v>2011</v>
      </c>
      <c r="B9399" s="60" t="s">
        <v>18</v>
      </c>
      <c r="C9399" s="60" t="str">
        <f>VLOOKUP(B9399,lookup!A:C,3,FALSE)</f>
        <v>Non Metropolitan Fire Authorities</v>
      </c>
      <c r="D9399" s="60" t="str">
        <f>VLOOKUP(B9399,lookup!A:D,4,FALSE)</f>
        <v>E31000007</v>
      </c>
      <c r="E9399" s="60" t="s">
        <v>176</v>
      </c>
      <c r="F9399" s="60" t="s">
        <v>157</v>
      </c>
      <c r="G9399" s="61">
        <v>0</v>
      </c>
      <c r="H9399" s="145"/>
      <c r="I9399" s="144">
        <v>0</v>
      </c>
      <c r="J9399" s="146">
        <f t="shared" si="123"/>
        <v>0</v>
      </c>
    </row>
    <row r="9400" spans="1:10" x14ac:dyDescent="0.3">
      <c r="A9400" s="60">
        <v>2011</v>
      </c>
      <c r="B9400" s="60" t="s">
        <v>18</v>
      </c>
      <c r="C9400" s="60" t="str">
        <f>VLOOKUP(B9400,lookup!A:C,3,FALSE)</f>
        <v>Non Metropolitan Fire Authorities</v>
      </c>
      <c r="D9400" s="60" t="str">
        <f>VLOOKUP(B9400,lookup!A:D,4,FALSE)</f>
        <v>E31000007</v>
      </c>
      <c r="E9400" s="60" t="s">
        <v>175</v>
      </c>
      <c r="F9400" s="60" t="s">
        <v>158</v>
      </c>
      <c r="G9400" s="61">
        <v>83</v>
      </c>
      <c r="H9400" s="145"/>
      <c r="I9400" s="144">
        <v>83</v>
      </c>
      <c r="J9400" s="146">
        <f t="shared" si="123"/>
        <v>0</v>
      </c>
    </row>
    <row r="9401" spans="1:10" x14ac:dyDescent="0.3">
      <c r="A9401" s="60">
        <v>2011</v>
      </c>
      <c r="B9401" s="60" t="s">
        <v>18</v>
      </c>
      <c r="C9401" s="60" t="str">
        <f>VLOOKUP(B9401,lookup!A:C,3,FALSE)</f>
        <v>Non Metropolitan Fire Authorities</v>
      </c>
      <c r="D9401" s="60" t="str">
        <f>VLOOKUP(B9401,lookup!A:D,4,FALSE)</f>
        <v>E31000007</v>
      </c>
      <c r="E9401" s="60" t="s">
        <v>177</v>
      </c>
      <c r="F9401" s="60" t="s">
        <v>158</v>
      </c>
      <c r="G9401" s="61">
        <v>0</v>
      </c>
      <c r="H9401" s="145"/>
      <c r="I9401" s="144">
        <v>0</v>
      </c>
      <c r="J9401" s="146">
        <f t="shared" si="123"/>
        <v>0</v>
      </c>
    </row>
    <row r="9402" spans="1:10" x14ac:dyDescent="0.3">
      <c r="A9402" s="60">
        <v>2011</v>
      </c>
      <c r="B9402" s="60" t="s">
        <v>18</v>
      </c>
      <c r="C9402" s="60" t="str">
        <f>VLOOKUP(B9402,lookup!A:C,3,FALSE)</f>
        <v>Non Metropolitan Fire Authorities</v>
      </c>
      <c r="D9402" s="60" t="str">
        <f>VLOOKUP(B9402,lookup!A:D,4,FALSE)</f>
        <v>E31000007</v>
      </c>
      <c r="E9402" s="60" t="s">
        <v>178</v>
      </c>
      <c r="F9402" s="60" t="s">
        <v>158</v>
      </c>
      <c r="G9402" s="61">
        <v>0</v>
      </c>
      <c r="H9402" s="145"/>
      <c r="I9402" s="144">
        <v>0</v>
      </c>
      <c r="J9402" s="146">
        <f t="shared" si="123"/>
        <v>0</v>
      </c>
    </row>
    <row r="9403" spans="1:10" x14ac:dyDescent="0.3">
      <c r="A9403" s="60">
        <v>2011</v>
      </c>
      <c r="B9403" s="60" t="s">
        <v>18</v>
      </c>
      <c r="C9403" s="60" t="str">
        <f>VLOOKUP(B9403,lookup!A:C,3,FALSE)</f>
        <v>Non Metropolitan Fire Authorities</v>
      </c>
      <c r="D9403" s="60" t="str">
        <f>VLOOKUP(B9403,lookup!A:D,4,FALSE)</f>
        <v>E31000007</v>
      </c>
      <c r="E9403" s="60" t="s">
        <v>179</v>
      </c>
      <c r="F9403" s="60" t="s">
        <v>158</v>
      </c>
      <c r="G9403" s="61">
        <v>0</v>
      </c>
      <c r="H9403" s="145"/>
      <c r="I9403" s="144">
        <v>0</v>
      </c>
      <c r="J9403" s="146">
        <f t="shared" si="123"/>
        <v>0</v>
      </c>
    </row>
    <row r="9404" spans="1:10" x14ac:dyDescent="0.3">
      <c r="A9404" s="60">
        <v>2011</v>
      </c>
      <c r="B9404" s="60" t="s">
        <v>18</v>
      </c>
      <c r="C9404" s="60" t="str">
        <f>VLOOKUP(B9404,lookup!A:C,3,FALSE)</f>
        <v>Non Metropolitan Fire Authorities</v>
      </c>
      <c r="D9404" s="60" t="str">
        <f>VLOOKUP(B9404,lookup!A:D,4,FALSE)</f>
        <v>E31000007</v>
      </c>
      <c r="E9404" s="32" t="s">
        <v>1087</v>
      </c>
      <c r="F9404" s="60" t="s">
        <v>158</v>
      </c>
      <c r="G9404" s="61">
        <v>0</v>
      </c>
      <c r="H9404" s="145"/>
      <c r="I9404" s="144">
        <v>0</v>
      </c>
      <c r="J9404" s="146">
        <f t="shared" si="123"/>
        <v>0</v>
      </c>
    </row>
    <row r="9405" spans="1:10" x14ac:dyDescent="0.3">
      <c r="A9405" s="60">
        <v>2011</v>
      </c>
      <c r="B9405" s="60" t="s">
        <v>18</v>
      </c>
      <c r="C9405" s="60" t="str">
        <f>VLOOKUP(B9405,lookup!A:C,3,FALSE)</f>
        <v>Non Metropolitan Fire Authorities</v>
      </c>
      <c r="D9405" s="60" t="str">
        <f>VLOOKUP(B9405,lookup!A:D,4,FALSE)</f>
        <v>E31000007</v>
      </c>
      <c r="E9405" s="60" t="s">
        <v>176</v>
      </c>
      <c r="F9405" s="60" t="s">
        <v>158</v>
      </c>
      <c r="G9405" s="61">
        <v>0</v>
      </c>
      <c r="H9405" s="145"/>
      <c r="I9405" s="144">
        <v>0</v>
      </c>
      <c r="J9405" s="146">
        <f t="shared" si="123"/>
        <v>0</v>
      </c>
    </row>
    <row r="9406" spans="1:10" x14ac:dyDescent="0.3">
      <c r="A9406" s="60">
        <v>2011</v>
      </c>
      <c r="B9406" s="60" t="s">
        <v>18</v>
      </c>
      <c r="C9406" s="60" t="str">
        <f>VLOOKUP(B9406,lookup!A:C,3,FALSE)</f>
        <v>Non Metropolitan Fire Authorities</v>
      </c>
      <c r="D9406" s="60" t="str">
        <f>VLOOKUP(B9406,lookup!A:D,4,FALSE)</f>
        <v>E31000007</v>
      </c>
      <c r="E9406" s="60" t="s">
        <v>175</v>
      </c>
      <c r="F9406" s="60" t="s">
        <v>149</v>
      </c>
      <c r="G9406" s="61">
        <v>28</v>
      </c>
      <c r="H9406" s="145"/>
      <c r="I9406" s="144">
        <v>28</v>
      </c>
      <c r="J9406" s="146">
        <f t="shared" si="123"/>
        <v>0</v>
      </c>
    </row>
    <row r="9407" spans="1:10" x14ac:dyDescent="0.3">
      <c r="A9407" s="60">
        <v>2011</v>
      </c>
      <c r="B9407" s="60" t="s">
        <v>18</v>
      </c>
      <c r="C9407" s="60" t="str">
        <f>VLOOKUP(B9407,lookup!A:C,3,FALSE)</f>
        <v>Non Metropolitan Fire Authorities</v>
      </c>
      <c r="D9407" s="60" t="str">
        <f>VLOOKUP(B9407,lookup!A:D,4,FALSE)</f>
        <v>E31000007</v>
      </c>
      <c r="E9407" s="60" t="s">
        <v>177</v>
      </c>
      <c r="F9407" s="60" t="s">
        <v>149</v>
      </c>
      <c r="G9407" s="61">
        <v>0</v>
      </c>
      <c r="H9407" s="145"/>
      <c r="I9407" s="144">
        <v>0</v>
      </c>
      <c r="J9407" s="146">
        <f t="shared" si="123"/>
        <v>0</v>
      </c>
    </row>
    <row r="9408" spans="1:10" x14ac:dyDescent="0.3">
      <c r="A9408" s="60">
        <v>2011</v>
      </c>
      <c r="B9408" s="60" t="s">
        <v>18</v>
      </c>
      <c r="C9408" s="60" t="str">
        <f>VLOOKUP(B9408,lookup!A:C,3,FALSE)</f>
        <v>Non Metropolitan Fire Authorities</v>
      </c>
      <c r="D9408" s="60" t="str">
        <f>VLOOKUP(B9408,lookup!A:D,4,FALSE)</f>
        <v>E31000007</v>
      </c>
      <c r="E9408" s="60" t="s">
        <v>178</v>
      </c>
      <c r="F9408" s="60" t="s">
        <v>149</v>
      </c>
      <c r="G9408" s="61">
        <v>0</v>
      </c>
      <c r="H9408" s="145"/>
      <c r="I9408" s="144">
        <v>0</v>
      </c>
      <c r="J9408" s="146">
        <f t="shared" si="123"/>
        <v>0</v>
      </c>
    </row>
    <row r="9409" spans="1:10" x14ac:dyDescent="0.3">
      <c r="A9409" s="60">
        <v>2011</v>
      </c>
      <c r="B9409" s="60" t="s">
        <v>18</v>
      </c>
      <c r="C9409" s="60" t="str">
        <f>VLOOKUP(B9409,lookup!A:C,3,FALSE)</f>
        <v>Non Metropolitan Fire Authorities</v>
      </c>
      <c r="D9409" s="60" t="str">
        <f>VLOOKUP(B9409,lookup!A:D,4,FALSE)</f>
        <v>E31000007</v>
      </c>
      <c r="E9409" s="60" t="s">
        <v>179</v>
      </c>
      <c r="F9409" s="60" t="s">
        <v>149</v>
      </c>
      <c r="G9409" s="61">
        <v>0</v>
      </c>
      <c r="H9409" s="145"/>
      <c r="I9409" s="144">
        <v>0</v>
      </c>
      <c r="J9409" s="146">
        <f t="shared" si="123"/>
        <v>0</v>
      </c>
    </row>
    <row r="9410" spans="1:10" x14ac:dyDescent="0.3">
      <c r="A9410" s="60">
        <v>2011</v>
      </c>
      <c r="B9410" s="60" t="s">
        <v>18</v>
      </c>
      <c r="C9410" s="60" t="str">
        <f>VLOOKUP(B9410,lookup!A:C,3,FALSE)</f>
        <v>Non Metropolitan Fire Authorities</v>
      </c>
      <c r="D9410" s="60" t="str">
        <f>VLOOKUP(B9410,lookup!A:D,4,FALSE)</f>
        <v>E31000007</v>
      </c>
      <c r="E9410" s="32" t="s">
        <v>1087</v>
      </c>
      <c r="F9410" s="60" t="s">
        <v>149</v>
      </c>
      <c r="G9410" s="61">
        <v>0</v>
      </c>
      <c r="H9410" s="145"/>
      <c r="I9410" s="144">
        <v>0</v>
      </c>
      <c r="J9410" s="146">
        <f t="shared" si="123"/>
        <v>0</v>
      </c>
    </row>
    <row r="9411" spans="1:10" x14ac:dyDescent="0.3">
      <c r="A9411" s="60">
        <v>2011</v>
      </c>
      <c r="B9411" s="60" t="s">
        <v>18</v>
      </c>
      <c r="C9411" s="60" t="str">
        <f>VLOOKUP(B9411,lookup!A:C,3,FALSE)</f>
        <v>Non Metropolitan Fire Authorities</v>
      </c>
      <c r="D9411" s="60" t="str">
        <f>VLOOKUP(B9411,lookup!A:D,4,FALSE)</f>
        <v>E31000007</v>
      </c>
      <c r="E9411" s="60" t="s">
        <v>176</v>
      </c>
      <c r="F9411" s="60" t="s">
        <v>149</v>
      </c>
      <c r="G9411" s="61">
        <v>0</v>
      </c>
      <c r="H9411" s="145"/>
      <c r="I9411" s="144">
        <v>0</v>
      </c>
      <c r="J9411" s="146">
        <f t="shared" ref="J9411:J9474" si="124">G9411-I9411</f>
        <v>0</v>
      </c>
    </row>
    <row r="9412" spans="1:10" x14ac:dyDescent="0.3">
      <c r="A9412" s="60">
        <v>2011</v>
      </c>
      <c r="B9412" s="60" t="s">
        <v>18</v>
      </c>
      <c r="C9412" s="60" t="str">
        <f>VLOOKUP(B9412,lookup!A:C,3,FALSE)</f>
        <v>Non Metropolitan Fire Authorities</v>
      </c>
      <c r="D9412" s="60" t="str">
        <f>VLOOKUP(B9412,lookup!A:D,4,FALSE)</f>
        <v>E31000007</v>
      </c>
      <c r="E9412" s="60" t="s">
        <v>175</v>
      </c>
      <c r="F9412" s="60" t="s">
        <v>150</v>
      </c>
      <c r="G9412" s="61">
        <v>125</v>
      </c>
      <c r="H9412" s="145"/>
      <c r="I9412" s="144">
        <v>125</v>
      </c>
      <c r="J9412" s="146">
        <f t="shared" si="124"/>
        <v>0</v>
      </c>
    </row>
    <row r="9413" spans="1:10" x14ac:dyDescent="0.3">
      <c r="A9413" s="60">
        <v>2011</v>
      </c>
      <c r="B9413" s="60" t="s">
        <v>18</v>
      </c>
      <c r="C9413" s="60" t="str">
        <f>VLOOKUP(B9413,lookup!A:C,3,FALSE)</f>
        <v>Non Metropolitan Fire Authorities</v>
      </c>
      <c r="D9413" s="60" t="str">
        <f>VLOOKUP(B9413,lookup!A:D,4,FALSE)</f>
        <v>E31000007</v>
      </c>
      <c r="E9413" s="60" t="s">
        <v>177</v>
      </c>
      <c r="F9413" s="60" t="s">
        <v>150</v>
      </c>
      <c r="G9413" s="61">
        <v>1</v>
      </c>
      <c r="H9413" s="145"/>
      <c r="I9413" s="144">
        <v>1</v>
      </c>
      <c r="J9413" s="146">
        <f t="shared" si="124"/>
        <v>0</v>
      </c>
    </row>
    <row r="9414" spans="1:10" x14ac:dyDescent="0.3">
      <c r="A9414" s="60">
        <v>2011</v>
      </c>
      <c r="B9414" s="60" t="s">
        <v>18</v>
      </c>
      <c r="C9414" s="60" t="str">
        <f>VLOOKUP(B9414,lookup!A:C,3,FALSE)</f>
        <v>Non Metropolitan Fire Authorities</v>
      </c>
      <c r="D9414" s="60" t="str">
        <f>VLOOKUP(B9414,lookup!A:D,4,FALSE)</f>
        <v>E31000007</v>
      </c>
      <c r="E9414" s="60" t="s">
        <v>178</v>
      </c>
      <c r="F9414" s="60" t="s">
        <v>150</v>
      </c>
      <c r="G9414" s="61">
        <v>3</v>
      </c>
      <c r="H9414" s="145"/>
      <c r="I9414" s="144">
        <v>3</v>
      </c>
      <c r="J9414" s="146">
        <f t="shared" si="124"/>
        <v>0</v>
      </c>
    </row>
    <row r="9415" spans="1:10" x14ac:dyDescent="0.3">
      <c r="A9415" s="60">
        <v>2011</v>
      </c>
      <c r="B9415" s="60" t="s">
        <v>18</v>
      </c>
      <c r="C9415" s="60" t="str">
        <f>VLOOKUP(B9415,lookup!A:C,3,FALSE)</f>
        <v>Non Metropolitan Fire Authorities</v>
      </c>
      <c r="D9415" s="60" t="str">
        <f>VLOOKUP(B9415,lookup!A:D,4,FALSE)</f>
        <v>E31000007</v>
      </c>
      <c r="E9415" s="60" t="s">
        <v>179</v>
      </c>
      <c r="F9415" s="60" t="s">
        <v>150</v>
      </c>
      <c r="G9415" s="61">
        <v>0</v>
      </c>
      <c r="H9415" s="145"/>
      <c r="I9415" s="144">
        <v>0</v>
      </c>
      <c r="J9415" s="146">
        <f t="shared" si="124"/>
        <v>0</v>
      </c>
    </row>
    <row r="9416" spans="1:10" x14ac:dyDescent="0.3">
      <c r="A9416" s="60">
        <v>2011</v>
      </c>
      <c r="B9416" s="60" t="s">
        <v>18</v>
      </c>
      <c r="C9416" s="60" t="str">
        <f>VLOOKUP(B9416,lookup!A:C,3,FALSE)</f>
        <v>Non Metropolitan Fire Authorities</v>
      </c>
      <c r="D9416" s="60" t="str">
        <f>VLOOKUP(B9416,lookup!A:D,4,FALSE)</f>
        <v>E31000007</v>
      </c>
      <c r="E9416" s="32" t="s">
        <v>1087</v>
      </c>
      <c r="F9416" s="60" t="s">
        <v>150</v>
      </c>
      <c r="G9416" s="61">
        <v>0</v>
      </c>
      <c r="H9416" s="145"/>
      <c r="I9416" s="144">
        <v>0</v>
      </c>
      <c r="J9416" s="146">
        <f t="shared" si="124"/>
        <v>0</v>
      </c>
    </row>
    <row r="9417" spans="1:10" x14ac:dyDescent="0.3">
      <c r="A9417" s="60">
        <v>2011</v>
      </c>
      <c r="B9417" s="60" t="s">
        <v>18</v>
      </c>
      <c r="C9417" s="60" t="str">
        <f>VLOOKUP(B9417,lookup!A:C,3,FALSE)</f>
        <v>Non Metropolitan Fire Authorities</v>
      </c>
      <c r="D9417" s="60" t="str">
        <f>VLOOKUP(B9417,lookup!A:D,4,FALSE)</f>
        <v>E31000007</v>
      </c>
      <c r="E9417" s="60" t="s">
        <v>176</v>
      </c>
      <c r="F9417" s="60" t="s">
        <v>150</v>
      </c>
      <c r="G9417" s="61">
        <v>0</v>
      </c>
      <c r="H9417" s="145"/>
      <c r="I9417" s="144">
        <v>0</v>
      </c>
      <c r="J9417" s="146">
        <f t="shared" si="124"/>
        <v>0</v>
      </c>
    </row>
    <row r="9418" spans="1:10" x14ac:dyDescent="0.3">
      <c r="A9418" s="60">
        <v>2011</v>
      </c>
      <c r="B9418" s="60" t="s">
        <v>21</v>
      </c>
      <c r="C9418" s="60" t="str">
        <f>VLOOKUP(B9418,lookup!A:C,3,FALSE)</f>
        <v>Non Metropolitan Fire Authorities</v>
      </c>
      <c r="D9418" s="60" t="str">
        <f>VLOOKUP(B9418,lookup!A:D,4,FALSE)</f>
        <v>E31000008</v>
      </c>
      <c r="E9418" s="60" t="s">
        <v>175</v>
      </c>
      <c r="F9418" s="60" t="s">
        <v>157</v>
      </c>
      <c r="G9418" s="61">
        <v>197</v>
      </c>
      <c r="H9418" s="145"/>
      <c r="I9418" s="144">
        <v>197</v>
      </c>
      <c r="J9418" s="146">
        <f t="shared" si="124"/>
        <v>0</v>
      </c>
    </row>
    <row r="9419" spans="1:10" x14ac:dyDescent="0.3">
      <c r="A9419" s="60">
        <v>2011</v>
      </c>
      <c r="B9419" s="60" t="s">
        <v>21</v>
      </c>
      <c r="C9419" s="60" t="str">
        <f>VLOOKUP(B9419,lookup!A:C,3,FALSE)</f>
        <v>Non Metropolitan Fire Authorities</v>
      </c>
      <c r="D9419" s="60" t="str">
        <f>VLOOKUP(B9419,lookup!A:D,4,FALSE)</f>
        <v>E31000008</v>
      </c>
      <c r="E9419" s="60" t="s">
        <v>177</v>
      </c>
      <c r="F9419" s="60" t="s">
        <v>157</v>
      </c>
      <c r="G9419" s="61">
        <v>3</v>
      </c>
      <c r="H9419" s="145"/>
      <c r="I9419" s="144">
        <v>3</v>
      </c>
      <c r="J9419" s="146">
        <f t="shared" si="124"/>
        <v>0</v>
      </c>
    </row>
    <row r="9420" spans="1:10" x14ac:dyDescent="0.3">
      <c r="A9420" s="60">
        <v>2011</v>
      </c>
      <c r="B9420" s="60" t="s">
        <v>21</v>
      </c>
      <c r="C9420" s="60" t="str">
        <f>VLOOKUP(B9420,lookup!A:C,3,FALSE)</f>
        <v>Non Metropolitan Fire Authorities</v>
      </c>
      <c r="D9420" s="60" t="str">
        <f>VLOOKUP(B9420,lookup!A:D,4,FALSE)</f>
        <v>E31000008</v>
      </c>
      <c r="E9420" s="60" t="s">
        <v>178</v>
      </c>
      <c r="F9420" s="60" t="s">
        <v>157</v>
      </c>
      <c r="G9420" s="61">
        <v>0</v>
      </c>
      <c r="H9420" s="145"/>
      <c r="I9420" s="144">
        <v>0</v>
      </c>
      <c r="J9420" s="146">
        <f t="shared" si="124"/>
        <v>0</v>
      </c>
    </row>
    <row r="9421" spans="1:10" x14ac:dyDescent="0.3">
      <c r="A9421" s="60">
        <v>2011</v>
      </c>
      <c r="B9421" s="60" t="s">
        <v>21</v>
      </c>
      <c r="C9421" s="60" t="str">
        <f>VLOOKUP(B9421,lookup!A:C,3,FALSE)</f>
        <v>Non Metropolitan Fire Authorities</v>
      </c>
      <c r="D9421" s="60" t="str">
        <f>VLOOKUP(B9421,lookup!A:D,4,FALSE)</f>
        <v>E31000008</v>
      </c>
      <c r="E9421" s="60" t="s">
        <v>179</v>
      </c>
      <c r="F9421" s="60" t="s">
        <v>157</v>
      </c>
      <c r="G9421" s="61">
        <v>1</v>
      </c>
      <c r="H9421" s="145"/>
      <c r="I9421" s="144">
        <v>1</v>
      </c>
      <c r="J9421" s="146">
        <f t="shared" si="124"/>
        <v>0</v>
      </c>
    </row>
    <row r="9422" spans="1:10" x14ac:dyDescent="0.3">
      <c r="A9422" s="60">
        <v>2011</v>
      </c>
      <c r="B9422" s="60" t="s">
        <v>21</v>
      </c>
      <c r="C9422" s="60" t="str">
        <f>VLOOKUP(B9422,lookup!A:C,3,FALSE)</f>
        <v>Non Metropolitan Fire Authorities</v>
      </c>
      <c r="D9422" s="60" t="str">
        <f>VLOOKUP(B9422,lookup!A:D,4,FALSE)</f>
        <v>E31000008</v>
      </c>
      <c r="E9422" s="32" t="s">
        <v>1087</v>
      </c>
      <c r="F9422" s="60" t="s">
        <v>157</v>
      </c>
      <c r="G9422" s="61">
        <v>0</v>
      </c>
      <c r="H9422" s="145"/>
      <c r="I9422" s="144">
        <v>0</v>
      </c>
      <c r="J9422" s="146">
        <f t="shared" si="124"/>
        <v>0</v>
      </c>
    </row>
    <row r="9423" spans="1:10" x14ac:dyDescent="0.3">
      <c r="A9423" s="60">
        <v>2011</v>
      </c>
      <c r="B9423" s="60" t="s">
        <v>21</v>
      </c>
      <c r="C9423" s="60" t="str">
        <f>VLOOKUP(B9423,lookup!A:C,3,FALSE)</f>
        <v>Non Metropolitan Fire Authorities</v>
      </c>
      <c r="D9423" s="60" t="str">
        <f>VLOOKUP(B9423,lookup!A:D,4,FALSE)</f>
        <v>E31000008</v>
      </c>
      <c r="E9423" s="60" t="s">
        <v>176</v>
      </c>
      <c r="F9423" s="60" t="s">
        <v>157</v>
      </c>
      <c r="G9423" s="61">
        <v>6</v>
      </c>
      <c r="H9423" s="145"/>
      <c r="I9423" s="144">
        <v>6</v>
      </c>
      <c r="J9423" s="146">
        <f t="shared" si="124"/>
        <v>0</v>
      </c>
    </row>
    <row r="9424" spans="1:10" x14ac:dyDescent="0.3">
      <c r="A9424" s="60">
        <v>2011</v>
      </c>
      <c r="B9424" s="60" t="s">
        <v>21</v>
      </c>
      <c r="C9424" s="60" t="str">
        <f>VLOOKUP(B9424,lookup!A:C,3,FALSE)</f>
        <v>Non Metropolitan Fire Authorities</v>
      </c>
      <c r="D9424" s="60" t="str">
        <f>VLOOKUP(B9424,lookup!A:D,4,FALSE)</f>
        <v>E31000008</v>
      </c>
      <c r="E9424" s="60" t="s">
        <v>175</v>
      </c>
      <c r="F9424" s="60" t="s">
        <v>158</v>
      </c>
      <c r="G9424" s="61">
        <v>409</v>
      </c>
      <c r="H9424" s="145"/>
      <c r="I9424" s="144">
        <v>409</v>
      </c>
      <c r="J9424" s="146">
        <f t="shared" si="124"/>
        <v>0</v>
      </c>
    </row>
    <row r="9425" spans="1:10" x14ac:dyDescent="0.3">
      <c r="A9425" s="60">
        <v>2011</v>
      </c>
      <c r="B9425" s="60" t="s">
        <v>21</v>
      </c>
      <c r="C9425" s="60" t="str">
        <f>VLOOKUP(B9425,lookup!A:C,3,FALSE)</f>
        <v>Non Metropolitan Fire Authorities</v>
      </c>
      <c r="D9425" s="60" t="str">
        <f>VLOOKUP(B9425,lookup!A:D,4,FALSE)</f>
        <v>E31000008</v>
      </c>
      <c r="E9425" s="60" t="s">
        <v>177</v>
      </c>
      <c r="F9425" s="60" t="s">
        <v>158</v>
      </c>
      <c r="G9425" s="61">
        <v>3</v>
      </c>
      <c r="H9425" s="145"/>
      <c r="I9425" s="144">
        <v>3</v>
      </c>
      <c r="J9425" s="146">
        <f t="shared" si="124"/>
        <v>0</v>
      </c>
    </row>
    <row r="9426" spans="1:10" x14ac:dyDescent="0.3">
      <c r="A9426" s="60">
        <v>2011</v>
      </c>
      <c r="B9426" s="60" t="s">
        <v>21</v>
      </c>
      <c r="C9426" s="60" t="str">
        <f>VLOOKUP(B9426,lookup!A:C,3,FALSE)</f>
        <v>Non Metropolitan Fire Authorities</v>
      </c>
      <c r="D9426" s="60" t="str">
        <f>VLOOKUP(B9426,lookup!A:D,4,FALSE)</f>
        <v>E31000008</v>
      </c>
      <c r="E9426" s="60" t="s">
        <v>178</v>
      </c>
      <c r="F9426" s="60" t="s">
        <v>158</v>
      </c>
      <c r="G9426" s="61">
        <v>0</v>
      </c>
      <c r="H9426" s="145"/>
      <c r="I9426" s="144">
        <v>0</v>
      </c>
      <c r="J9426" s="146">
        <f t="shared" si="124"/>
        <v>0</v>
      </c>
    </row>
    <row r="9427" spans="1:10" x14ac:dyDescent="0.3">
      <c r="A9427" s="60">
        <v>2011</v>
      </c>
      <c r="B9427" s="60" t="s">
        <v>21</v>
      </c>
      <c r="C9427" s="60" t="str">
        <f>VLOOKUP(B9427,lookup!A:C,3,FALSE)</f>
        <v>Non Metropolitan Fire Authorities</v>
      </c>
      <c r="D9427" s="60" t="str">
        <f>VLOOKUP(B9427,lookup!A:D,4,FALSE)</f>
        <v>E31000008</v>
      </c>
      <c r="E9427" s="60" t="s">
        <v>179</v>
      </c>
      <c r="F9427" s="60" t="s">
        <v>158</v>
      </c>
      <c r="G9427" s="61">
        <v>0</v>
      </c>
      <c r="H9427" s="145"/>
      <c r="I9427" s="144">
        <v>0</v>
      </c>
      <c r="J9427" s="146">
        <f t="shared" si="124"/>
        <v>0</v>
      </c>
    </row>
    <row r="9428" spans="1:10" x14ac:dyDescent="0.3">
      <c r="A9428" s="60">
        <v>2011</v>
      </c>
      <c r="B9428" s="60" t="s">
        <v>21</v>
      </c>
      <c r="C9428" s="60" t="str">
        <f>VLOOKUP(B9428,lookup!A:C,3,FALSE)</f>
        <v>Non Metropolitan Fire Authorities</v>
      </c>
      <c r="D9428" s="60" t="str">
        <f>VLOOKUP(B9428,lookup!A:D,4,FALSE)</f>
        <v>E31000008</v>
      </c>
      <c r="E9428" s="32" t="s">
        <v>1087</v>
      </c>
      <c r="F9428" s="60" t="s">
        <v>158</v>
      </c>
      <c r="G9428" s="61">
        <v>0</v>
      </c>
      <c r="H9428" s="145"/>
      <c r="I9428" s="144">
        <v>0</v>
      </c>
      <c r="J9428" s="146">
        <f t="shared" si="124"/>
        <v>0</v>
      </c>
    </row>
    <row r="9429" spans="1:10" x14ac:dyDescent="0.3">
      <c r="A9429" s="60">
        <v>2011</v>
      </c>
      <c r="B9429" s="60" t="s">
        <v>21</v>
      </c>
      <c r="C9429" s="60" t="str">
        <f>VLOOKUP(B9429,lookup!A:C,3,FALSE)</f>
        <v>Non Metropolitan Fire Authorities</v>
      </c>
      <c r="D9429" s="60" t="str">
        <f>VLOOKUP(B9429,lookup!A:D,4,FALSE)</f>
        <v>E31000008</v>
      </c>
      <c r="E9429" s="60" t="s">
        <v>176</v>
      </c>
      <c r="F9429" s="60" t="s">
        <v>158</v>
      </c>
      <c r="G9429" s="61">
        <v>17</v>
      </c>
      <c r="H9429" s="145"/>
      <c r="I9429" s="144">
        <v>17</v>
      </c>
      <c r="J9429" s="146">
        <f t="shared" si="124"/>
        <v>0</v>
      </c>
    </row>
    <row r="9430" spans="1:10" x14ac:dyDescent="0.3">
      <c r="A9430" s="60">
        <v>2011</v>
      </c>
      <c r="B9430" s="60" t="s">
        <v>21</v>
      </c>
      <c r="C9430" s="60" t="str">
        <f>VLOOKUP(B9430,lookup!A:C,3,FALSE)</f>
        <v>Non Metropolitan Fire Authorities</v>
      </c>
      <c r="D9430" s="60" t="str">
        <f>VLOOKUP(B9430,lookup!A:D,4,FALSE)</f>
        <v>E31000008</v>
      </c>
      <c r="E9430" s="60" t="s">
        <v>175</v>
      </c>
      <c r="F9430" s="60" t="s">
        <v>149</v>
      </c>
      <c r="G9430" s="61">
        <v>17</v>
      </c>
      <c r="H9430" s="145"/>
      <c r="I9430" s="144">
        <v>17</v>
      </c>
      <c r="J9430" s="146">
        <f t="shared" si="124"/>
        <v>0</v>
      </c>
    </row>
    <row r="9431" spans="1:10" x14ac:dyDescent="0.3">
      <c r="A9431" s="60">
        <v>2011</v>
      </c>
      <c r="B9431" s="60" t="s">
        <v>21</v>
      </c>
      <c r="C9431" s="60" t="str">
        <f>VLOOKUP(B9431,lookup!A:C,3,FALSE)</f>
        <v>Non Metropolitan Fire Authorities</v>
      </c>
      <c r="D9431" s="60" t="str">
        <f>VLOOKUP(B9431,lookup!A:D,4,FALSE)</f>
        <v>E31000008</v>
      </c>
      <c r="E9431" s="60" t="s">
        <v>177</v>
      </c>
      <c r="F9431" s="60" t="s">
        <v>149</v>
      </c>
      <c r="G9431" s="61">
        <v>0</v>
      </c>
      <c r="H9431" s="145"/>
      <c r="I9431" s="144">
        <v>0</v>
      </c>
      <c r="J9431" s="146">
        <f t="shared" si="124"/>
        <v>0</v>
      </c>
    </row>
    <row r="9432" spans="1:10" x14ac:dyDescent="0.3">
      <c r="A9432" s="60">
        <v>2011</v>
      </c>
      <c r="B9432" s="60" t="s">
        <v>21</v>
      </c>
      <c r="C9432" s="60" t="str">
        <f>VLOOKUP(B9432,lookup!A:C,3,FALSE)</f>
        <v>Non Metropolitan Fire Authorities</v>
      </c>
      <c r="D9432" s="60" t="str">
        <f>VLOOKUP(B9432,lookup!A:D,4,FALSE)</f>
        <v>E31000008</v>
      </c>
      <c r="E9432" s="60" t="s">
        <v>178</v>
      </c>
      <c r="F9432" s="60" t="s">
        <v>149</v>
      </c>
      <c r="G9432" s="61">
        <v>0</v>
      </c>
      <c r="H9432" s="145"/>
      <c r="I9432" s="144">
        <v>0</v>
      </c>
      <c r="J9432" s="146">
        <f t="shared" si="124"/>
        <v>0</v>
      </c>
    </row>
    <row r="9433" spans="1:10" x14ac:dyDescent="0.3">
      <c r="A9433" s="60">
        <v>2011</v>
      </c>
      <c r="B9433" s="60" t="s">
        <v>21</v>
      </c>
      <c r="C9433" s="60" t="str">
        <f>VLOOKUP(B9433,lookup!A:C,3,FALSE)</f>
        <v>Non Metropolitan Fire Authorities</v>
      </c>
      <c r="D9433" s="60" t="str">
        <f>VLOOKUP(B9433,lookup!A:D,4,FALSE)</f>
        <v>E31000008</v>
      </c>
      <c r="E9433" s="60" t="s">
        <v>179</v>
      </c>
      <c r="F9433" s="60" t="s">
        <v>149</v>
      </c>
      <c r="G9433" s="61">
        <v>0</v>
      </c>
      <c r="H9433" s="145"/>
      <c r="I9433" s="144">
        <v>0</v>
      </c>
      <c r="J9433" s="146">
        <f t="shared" si="124"/>
        <v>0</v>
      </c>
    </row>
    <row r="9434" spans="1:10" x14ac:dyDescent="0.3">
      <c r="A9434" s="60">
        <v>2011</v>
      </c>
      <c r="B9434" s="60" t="s">
        <v>21</v>
      </c>
      <c r="C9434" s="60" t="str">
        <f>VLOOKUP(B9434,lookup!A:C,3,FALSE)</f>
        <v>Non Metropolitan Fire Authorities</v>
      </c>
      <c r="D9434" s="60" t="str">
        <f>VLOOKUP(B9434,lookup!A:D,4,FALSE)</f>
        <v>E31000008</v>
      </c>
      <c r="E9434" s="32" t="s">
        <v>1087</v>
      </c>
      <c r="F9434" s="60" t="s">
        <v>149</v>
      </c>
      <c r="G9434" s="61">
        <v>0</v>
      </c>
      <c r="H9434" s="145"/>
      <c r="I9434" s="144">
        <v>0</v>
      </c>
      <c r="J9434" s="146">
        <f t="shared" si="124"/>
        <v>0</v>
      </c>
    </row>
    <row r="9435" spans="1:10" x14ac:dyDescent="0.3">
      <c r="A9435" s="60">
        <v>2011</v>
      </c>
      <c r="B9435" s="60" t="s">
        <v>21</v>
      </c>
      <c r="C9435" s="60" t="str">
        <f>VLOOKUP(B9435,lookup!A:C,3,FALSE)</f>
        <v>Non Metropolitan Fire Authorities</v>
      </c>
      <c r="D9435" s="60" t="str">
        <f>VLOOKUP(B9435,lookup!A:D,4,FALSE)</f>
        <v>E31000008</v>
      </c>
      <c r="E9435" s="60" t="s">
        <v>176</v>
      </c>
      <c r="F9435" s="60" t="s">
        <v>149</v>
      </c>
      <c r="G9435" s="61">
        <v>0</v>
      </c>
      <c r="H9435" s="145"/>
      <c r="I9435" s="144">
        <v>0</v>
      </c>
      <c r="J9435" s="146">
        <f t="shared" si="124"/>
        <v>0</v>
      </c>
    </row>
    <row r="9436" spans="1:10" x14ac:dyDescent="0.3">
      <c r="A9436" s="60">
        <v>2011</v>
      </c>
      <c r="B9436" s="60" t="s">
        <v>21</v>
      </c>
      <c r="C9436" s="60" t="str">
        <f>VLOOKUP(B9436,lookup!A:C,3,FALSE)</f>
        <v>Non Metropolitan Fire Authorities</v>
      </c>
      <c r="D9436" s="60" t="str">
        <f>VLOOKUP(B9436,lookup!A:D,4,FALSE)</f>
        <v>E31000008</v>
      </c>
      <c r="E9436" s="60" t="s">
        <v>175</v>
      </c>
      <c r="F9436" s="60" t="s">
        <v>150</v>
      </c>
      <c r="G9436" s="61">
        <v>82</v>
      </c>
      <c r="H9436" s="145"/>
      <c r="I9436" s="144">
        <v>82</v>
      </c>
      <c r="J9436" s="146">
        <f t="shared" si="124"/>
        <v>0</v>
      </c>
    </row>
    <row r="9437" spans="1:10" x14ac:dyDescent="0.3">
      <c r="A9437" s="60">
        <v>2011</v>
      </c>
      <c r="B9437" s="60" t="s">
        <v>21</v>
      </c>
      <c r="C9437" s="60" t="str">
        <f>VLOOKUP(B9437,lookup!A:C,3,FALSE)</f>
        <v>Non Metropolitan Fire Authorities</v>
      </c>
      <c r="D9437" s="60" t="str">
        <f>VLOOKUP(B9437,lookup!A:D,4,FALSE)</f>
        <v>E31000008</v>
      </c>
      <c r="E9437" s="60" t="s">
        <v>177</v>
      </c>
      <c r="F9437" s="60" t="s">
        <v>150</v>
      </c>
      <c r="G9437" s="61">
        <v>0</v>
      </c>
      <c r="H9437" s="145"/>
      <c r="I9437" s="144">
        <v>0</v>
      </c>
      <c r="J9437" s="146">
        <f t="shared" si="124"/>
        <v>0</v>
      </c>
    </row>
    <row r="9438" spans="1:10" x14ac:dyDescent="0.3">
      <c r="A9438" s="60">
        <v>2011</v>
      </c>
      <c r="B9438" s="60" t="s">
        <v>21</v>
      </c>
      <c r="C9438" s="60" t="str">
        <f>VLOOKUP(B9438,lookup!A:C,3,FALSE)</f>
        <v>Non Metropolitan Fire Authorities</v>
      </c>
      <c r="D9438" s="60" t="str">
        <f>VLOOKUP(B9438,lookup!A:D,4,FALSE)</f>
        <v>E31000008</v>
      </c>
      <c r="E9438" s="60" t="s">
        <v>178</v>
      </c>
      <c r="F9438" s="60" t="s">
        <v>150</v>
      </c>
      <c r="G9438" s="61">
        <v>0</v>
      </c>
      <c r="H9438" s="145"/>
      <c r="I9438" s="144">
        <v>0</v>
      </c>
      <c r="J9438" s="146">
        <f t="shared" si="124"/>
        <v>0</v>
      </c>
    </row>
    <row r="9439" spans="1:10" x14ac:dyDescent="0.3">
      <c r="A9439" s="60">
        <v>2011</v>
      </c>
      <c r="B9439" s="60" t="s">
        <v>21</v>
      </c>
      <c r="C9439" s="60" t="str">
        <f>VLOOKUP(B9439,lookup!A:C,3,FALSE)</f>
        <v>Non Metropolitan Fire Authorities</v>
      </c>
      <c r="D9439" s="60" t="str">
        <f>VLOOKUP(B9439,lookup!A:D,4,FALSE)</f>
        <v>E31000008</v>
      </c>
      <c r="E9439" s="60" t="s">
        <v>179</v>
      </c>
      <c r="F9439" s="60" t="s">
        <v>150</v>
      </c>
      <c r="G9439" s="61">
        <v>0</v>
      </c>
      <c r="H9439" s="145"/>
      <c r="I9439" s="144">
        <v>0</v>
      </c>
      <c r="J9439" s="146">
        <f t="shared" si="124"/>
        <v>0</v>
      </c>
    </row>
    <row r="9440" spans="1:10" x14ac:dyDescent="0.3">
      <c r="A9440" s="60">
        <v>2011</v>
      </c>
      <c r="B9440" s="60" t="s">
        <v>21</v>
      </c>
      <c r="C9440" s="60" t="str">
        <f>VLOOKUP(B9440,lookup!A:C,3,FALSE)</f>
        <v>Non Metropolitan Fire Authorities</v>
      </c>
      <c r="D9440" s="60" t="str">
        <f>VLOOKUP(B9440,lookup!A:D,4,FALSE)</f>
        <v>E31000008</v>
      </c>
      <c r="E9440" s="32" t="s">
        <v>1087</v>
      </c>
      <c r="F9440" s="60" t="s">
        <v>150</v>
      </c>
      <c r="G9440" s="61">
        <v>0</v>
      </c>
      <c r="H9440" s="145"/>
      <c r="I9440" s="144">
        <v>0</v>
      </c>
      <c r="J9440" s="146">
        <f t="shared" si="124"/>
        <v>0</v>
      </c>
    </row>
    <row r="9441" spans="1:10" x14ac:dyDescent="0.3">
      <c r="A9441" s="60">
        <v>2011</v>
      </c>
      <c r="B9441" s="60" t="s">
        <v>21</v>
      </c>
      <c r="C9441" s="60" t="str">
        <f>VLOOKUP(B9441,lookup!A:C,3,FALSE)</f>
        <v>Non Metropolitan Fire Authorities</v>
      </c>
      <c r="D9441" s="60" t="str">
        <f>VLOOKUP(B9441,lookup!A:D,4,FALSE)</f>
        <v>E31000008</v>
      </c>
      <c r="E9441" s="60" t="s">
        <v>176</v>
      </c>
      <c r="F9441" s="60" t="s">
        <v>150</v>
      </c>
      <c r="G9441" s="61">
        <v>3</v>
      </c>
      <c r="H9441" s="145"/>
      <c r="I9441" s="144">
        <v>3</v>
      </c>
      <c r="J9441" s="146">
        <f t="shared" si="124"/>
        <v>0</v>
      </c>
    </row>
    <row r="9442" spans="1:10" x14ac:dyDescent="0.3">
      <c r="A9442" s="60">
        <v>2011</v>
      </c>
      <c r="B9442" s="60" t="s">
        <v>24</v>
      </c>
      <c r="C9442" s="60" t="str">
        <f>VLOOKUP(B9442,lookup!A:C,3,FALSE)</f>
        <v>Non Metropolitan Fire Authorities</v>
      </c>
      <c r="D9442" s="60" t="str">
        <f>VLOOKUP(B9442,lookup!A:D,4,FALSE)</f>
        <v>E31000009</v>
      </c>
      <c r="E9442" s="60" t="s">
        <v>175</v>
      </c>
      <c r="F9442" s="60" t="s">
        <v>157</v>
      </c>
      <c r="G9442" s="61">
        <v>233</v>
      </c>
      <c r="H9442" s="145"/>
      <c r="I9442" s="144">
        <v>233</v>
      </c>
      <c r="J9442" s="146">
        <f t="shared" si="124"/>
        <v>0</v>
      </c>
    </row>
    <row r="9443" spans="1:10" x14ac:dyDescent="0.3">
      <c r="A9443" s="60">
        <v>2011</v>
      </c>
      <c r="B9443" s="60" t="s">
        <v>24</v>
      </c>
      <c r="C9443" s="60" t="str">
        <f>VLOOKUP(B9443,lookup!A:C,3,FALSE)</f>
        <v>Non Metropolitan Fire Authorities</v>
      </c>
      <c r="D9443" s="60" t="str">
        <f>VLOOKUP(B9443,lookup!A:D,4,FALSE)</f>
        <v>E31000009</v>
      </c>
      <c r="E9443" s="60" t="s">
        <v>177</v>
      </c>
      <c r="F9443" s="60" t="s">
        <v>157</v>
      </c>
      <c r="G9443" s="61">
        <v>0</v>
      </c>
      <c r="H9443" s="145"/>
      <c r="I9443" s="144">
        <v>0</v>
      </c>
      <c r="J9443" s="146">
        <f t="shared" si="124"/>
        <v>0</v>
      </c>
    </row>
    <row r="9444" spans="1:10" x14ac:dyDescent="0.3">
      <c r="A9444" s="60">
        <v>2011</v>
      </c>
      <c r="B9444" s="60" t="s">
        <v>24</v>
      </c>
      <c r="C9444" s="60" t="str">
        <f>VLOOKUP(B9444,lookup!A:C,3,FALSE)</f>
        <v>Non Metropolitan Fire Authorities</v>
      </c>
      <c r="D9444" s="60" t="str">
        <f>VLOOKUP(B9444,lookup!A:D,4,FALSE)</f>
        <v>E31000009</v>
      </c>
      <c r="E9444" s="60" t="s">
        <v>178</v>
      </c>
      <c r="F9444" s="60" t="s">
        <v>157</v>
      </c>
      <c r="G9444" s="61">
        <v>0</v>
      </c>
      <c r="H9444" s="145"/>
      <c r="I9444" s="144">
        <v>0</v>
      </c>
      <c r="J9444" s="146">
        <f t="shared" si="124"/>
        <v>0</v>
      </c>
    </row>
    <row r="9445" spans="1:10" x14ac:dyDescent="0.3">
      <c r="A9445" s="60">
        <v>2011</v>
      </c>
      <c r="B9445" s="60" t="s">
        <v>24</v>
      </c>
      <c r="C9445" s="60" t="str">
        <f>VLOOKUP(B9445,lookup!A:C,3,FALSE)</f>
        <v>Non Metropolitan Fire Authorities</v>
      </c>
      <c r="D9445" s="60" t="str">
        <f>VLOOKUP(B9445,lookup!A:D,4,FALSE)</f>
        <v>E31000009</v>
      </c>
      <c r="E9445" s="60" t="s">
        <v>179</v>
      </c>
      <c r="F9445" s="60" t="s">
        <v>157</v>
      </c>
      <c r="G9445" s="61">
        <v>0</v>
      </c>
      <c r="H9445" s="145"/>
      <c r="I9445" s="144">
        <v>0</v>
      </c>
      <c r="J9445" s="146">
        <f t="shared" si="124"/>
        <v>0</v>
      </c>
    </row>
    <row r="9446" spans="1:10" x14ac:dyDescent="0.3">
      <c r="A9446" s="60">
        <v>2011</v>
      </c>
      <c r="B9446" s="60" t="s">
        <v>24</v>
      </c>
      <c r="C9446" s="60" t="str">
        <f>VLOOKUP(B9446,lookup!A:C,3,FALSE)</f>
        <v>Non Metropolitan Fire Authorities</v>
      </c>
      <c r="D9446" s="60" t="str">
        <f>VLOOKUP(B9446,lookup!A:D,4,FALSE)</f>
        <v>E31000009</v>
      </c>
      <c r="E9446" s="32" t="s">
        <v>1087</v>
      </c>
      <c r="F9446" s="60" t="s">
        <v>157</v>
      </c>
      <c r="G9446" s="61">
        <v>0</v>
      </c>
      <c r="H9446" s="145"/>
      <c r="I9446" s="144">
        <v>0</v>
      </c>
      <c r="J9446" s="146">
        <f t="shared" si="124"/>
        <v>0</v>
      </c>
    </row>
    <row r="9447" spans="1:10" x14ac:dyDescent="0.3">
      <c r="A9447" s="60">
        <v>2011</v>
      </c>
      <c r="B9447" s="60" t="s">
        <v>24</v>
      </c>
      <c r="C9447" s="60" t="str">
        <f>VLOOKUP(B9447,lookup!A:C,3,FALSE)</f>
        <v>Non Metropolitan Fire Authorities</v>
      </c>
      <c r="D9447" s="60" t="str">
        <f>VLOOKUP(B9447,lookup!A:D,4,FALSE)</f>
        <v>E31000009</v>
      </c>
      <c r="E9447" s="60" t="s">
        <v>176</v>
      </c>
      <c r="F9447" s="60" t="s">
        <v>157</v>
      </c>
      <c r="G9447" s="61">
        <v>3</v>
      </c>
      <c r="H9447" s="145"/>
      <c r="I9447" s="144">
        <v>3</v>
      </c>
      <c r="J9447" s="146">
        <f t="shared" si="124"/>
        <v>0</v>
      </c>
    </row>
    <row r="9448" spans="1:10" x14ac:dyDescent="0.3">
      <c r="A9448" s="60">
        <v>2011</v>
      </c>
      <c r="B9448" s="60" t="s">
        <v>24</v>
      </c>
      <c r="C9448" s="60" t="str">
        <f>VLOOKUP(B9448,lookup!A:C,3,FALSE)</f>
        <v>Non Metropolitan Fire Authorities</v>
      </c>
      <c r="D9448" s="60" t="str">
        <f>VLOOKUP(B9448,lookup!A:D,4,FALSE)</f>
        <v>E31000009</v>
      </c>
      <c r="E9448" s="60" t="s">
        <v>175</v>
      </c>
      <c r="F9448" s="60" t="s">
        <v>158</v>
      </c>
      <c r="G9448" s="61">
        <v>420</v>
      </c>
      <c r="H9448" s="145"/>
      <c r="I9448" s="144">
        <v>420</v>
      </c>
      <c r="J9448" s="146">
        <f t="shared" si="124"/>
        <v>0</v>
      </c>
    </row>
    <row r="9449" spans="1:10" x14ac:dyDescent="0.3">
      <c r="A9449" s="60">
        <v>2011</v>
      </c>
      <c r="B9449" s="60" t="s">
        <v>24</v>
      </c>
      <c r="C9449" s="60" t="str">
        <f>VLOOKUP(B9449,lookup!A:C,3,FALSE)</f>
        <v>Non Metropolitan Fire Authorities</v>
      </c>
      <c r="D9449" s="60" t="str">
        <f>VLOOKUP(B9449,lookup!A:D,4,FALSE)</f>
        <v>E31000009</v>
      </c>
      <c r="E9449" s="60" t="s">
        <v>177</v>
      </c>
      <c r="F9449" s="60" t="s">
        <v>158</v>
      </c>
      <c r="G9449" s="61">
        <v>0</v>
      </c>
      <c r="H9449" s="145"/>
      <c r="I9449" s="144">
        <v>0</v>
      </c>
      <c r="J9449" s="146">
        <f t="shared" si="124"/>
        <v>0</v>
      </c>
    </row>
    <row r="9450" spans="1:10" x14ac:dyDescent="0.3">
      <c r="A9450" s="60">
        <v>2011</v>
      </c>
      <c r="B9450" s="60" t="s">
        <v>24</v>
      </c>
      <c r="C9450" s="60" t="str">
        <f>VLOOKUP(B9450,lookup!A:C,3,FALSE)</f>
        <v>Non Metropolitan Fire Authorities</v>
      </c>
      <c r="D9450" s="60" t="str">
        <f>VLOOKUP(B9450,lookup!A:D,4,FALSE)</f>
        <v>E31000009</v>
      </c>
      <c r="E9450" s="60" t="s">
        <v>178</v>
      </c>
      <c r="F9450" s="60" t="s">
        <v>158</v>
      </c>
      <c r="G9450" s="61">
        <v>0</v>
      </c>
      <c r="H9450" s="145"/>
      <c r="I9450" s="144">
        <v>0</v>
      </c>
      <c r="J9450" s="146">
        <f t="shared" si="124"/>
        <v>0</v>
      </c>
    </row>
    <row r="9451" spans="1:10" x14ac:dyDescent="0.3">
      <c r="A9451" s="60">
        <v>2011</v>
      </c>
      <c r="B9451" s="60" t="s">
        <v>24</v>
      </c>
      <c r="C9451" s="60" t="str">
        <f>VLOOKUP(B9451,lookup!A:C,3,FALSE)</f>
        <v>Non Metropolitan Fire Authorities</v>
      </c>
      <c r="D9451" s="60" t="str">
        <f>VLOOKUP(B9451,lookup!A:D,4,FALSE)</f>
        <v>E31000009</v>
      </c>
      <c r="E9451" s="60" t="s">
        <v>179</v>
      </c>
      <c r="F9451" s="60" t="s">
        <v>158</v>
      </c>
      <c r="G9451" s="61">
        <v>0</v>
      </c>
      <c r="H9451" s="145"/>
      <c r="I9451" s="144">
        <v>0</v>
      </c>
      <c r="J9451" s="146">
        <f t="shared" si="124"/>
        <v>0</v>
      </c>
    </row>
    <row r="9452" spans="1:10" x14ac:dyDescent="0.3">
      <c r="A9452" s="60">
        <v>2011</v>
      </c>
      <c r="B9452" s="60" t="s">
        <v>24</v>
      </c>
      <c r="C9452" s="60" t="str">
        <f>VLOOKUP(B9452,lookup!A:C,3,FALSE)</f>
        <v>Non Metropolitan Fire Authorities</v>
      </c>
      <c r="D9452" s="60" t="str">
        <f>VLOOKUP(B9452,lookup!A:D,4,FALSE)</f>
        <v>E31000009</v>
      </c>
      <c r="E9452" s="32" t="s">
        <v>1087</v>
      </c>
      <c r="F9452" s="60" t="s">
        <v>158</v>
      </c>
      <c r="G9452" s="61">
        <v>0</v>
      </c>
      <c r="H9452" s="145"/>
      <c r="I9452" s="144">
        <v>0</v>
      </c>
      <c r="J9452" s="146">
        <f t="shared" si="124"/>
        <v>0</v>
      </c>
    </row>
    <row r="9453" spans="1:10" x14ac:dyDescent="0.3">
      <c r="A9453" s="60">
        <v>2011</v>
      </c>
      <c r="B9453" s="60" t="s">
        <v>24</v>
      </c>
      <c r="C9453" s="60" t="str">
        <f>VLOOKUP(B9453,lookup!A:C,3,FALSE)</f>
        <v>Non Metropolitan Fire Authorities</v>
      </c>
      <c r="D9453" s="60" t="str">
        <f>VLOOKUP(B9453,lookup!A:D,4,FALSE)</f>
        <v>E31000009</v>
      </c>
      <c r="E9453" s="60" t="s">
        <v>176</v>
      </c>
      <c r="F9453" s="60" t="s">
        <v>158</v>
      </c>
      <c r="G9453" s="61">
        <v>19</v>
      </c>
      <c r="H9453" s="145"/>
      <c r="I9453" s="144">
        <v>19</v>
      </c>
      <c r="J9453" s="146">
        <f t="shared" si="124"/>
        <v>0</v>
      </c>
    </row>
    <row r="9454" spans="1:10" x14ac:dyDescent="0.3">
      <c r="A9454" s="60">
        <v>2011</v>
      </c>
      <c r="B9454" s="60" t="s">
        <v>24</v>
      </c>
      <c r="C9454" s="60" t="str">
        <f>VLOOKUP(B9454,lookup!A:C,3,FALSE)</f>
        <v>Non Metropolitan Fire Authorities</v>
      </c>
      <c r="D9454" s="60" t="str">
        <f>VLOOKUP(B9454,lookup!A:D,4,FALSE)</f>
        <v>E31000009</v>
      </c>
      <c r="E9454" s="60" t="s">
        <v>175</v>
      </c>
      <c r="F9454" s="60" t="s">
        <v>149</v>
      </c>
      <c r="G9454" s="61">
        <v>16</v>
      </c>
      <c r="H9454" s="145"/>
      <c r="I9454" s="144">
        <v>16</v>
      </c>
      <c r="J9454" s="146">
        <f t="shared" si="124"/>
        <v>0</v>
      </c>
    </row>
    <row r="9455" spans="1:10" x14ac:dyDescent="0.3">
      <c r="A9455" s="60">
        <v>2011</v>
      </c>
      <c r="B9455" s="60" t="s">
        <v>24</v>
      </c>
      <c r="C9455" s="60" t="str">
        <f>VLOOKUP(B9455,lookup!A:C,3,FALSE)</f>
        <v>Non Metropolitan Fire Authorities</v>
      </c>
      <c r="D9455" s="60" t="str">
        <f>VLOOKUP(B9455,lookup!A:D,4,FALSE)</f>
        <v>E31000009</v>
      </c>
      <c r="E9455" s="60" t="s">
        <v>177</v>
      </c>
      <c r="F9455" s="60" t="s">
        <v>149</v>
      </c>
      <c r="G9455" s="61">
        <v>0</v>
      </c>
      <c r="H9455" s="145"/>
      <c r="I9455" s="144">
        <v>0</v>
      </c>
      <c r="J9455" s="146">
        <f t="shared" si="124"/>
        <v>0</v>
      </c>
    </row>
    <row r="9456" spans="1:10" x14ac:dyDescent="0.3">
      <c r="A9456" s="60">
        <v>2011</v>
      </c>
      <c r="B9456" s="60" t="s">
        <v>24</v>
      </c>
      <c r="C9456" s="60" t="str">
        <f>VLOOKUP(B9456,lookup!A:C,3,FALSE)</f>
        <v>Non Metropolitan Fire Authorities</v>
      </c>
      <c r="D9456" s="60" t="str">
        <f>VLOOKUP(B9456,lookup!A:D,4,FALSE)</f>
        <v>E31000009</v>
      </c>
      <c r="E9456" s="60" t="s">
        <v>178</v>
      </c>
      <c r="F9456" s="60" t="s">
        <v>149</v>
      </c>
      <c r="G9456" s="61">
        <v>0</v>
      </c>
      <c r="H9456" s="145"/>
      <c r="I9456" s="144">
        <v>0</v>
      </c>
      <c r="J9456" s="146">
        <f t="shared" si="124"/>
        <v>0</v>
      </c>
    </row>
    <row r="9457" spans="1:10" x14ac:dyDescent="0.3">
      <c r="A9457" s="60">
        <v>2011</v>
      </c>
      <c r="B9457" s="60" t="s">
        <v>24</v>
      </c>
      <c r="C9457" s="60" t="str">
        <f>VLOOKUP(B9457,lookup!A:C,3,FALSE)</f>
        <v>Non Metropolitan Fire Authorities</v>
      </c>
      <c r="D9457" s="60" t="str">
        <f>VLOOKUP(B9457,lookup!A:D,4,FALSE)</f>
        <v>E31000009</v>
      </c>
      <c r="E9457" s="60" t="s">
        <v>179</v>
      </c>
      <c r="F9457" s="60" t="s">
        <v>149</v>
      </c>
      <c r="G9457" s="61">
        <v>0</v>
      </c>
      <c r="H9457" s="145"/>
      <c r="I9457" s="144">
        <v>0</v>
      </c>
      <c r="J9457" s="146">
        <f t="shared" si="124"/>
        <v>0</v>
      </c>
    </row>
    <row r="9458" spans="1:10" x14ac:dyDescent="0.3">
      <c r="A9458" s="60">
        <v>2011</v>
      </c>
      <c r="B9458" s="60" t="s">
        <v>24</v>
      </c>
      <c r="C9458" s="60" t="str">
        <f>VLOOKUP(B9458,lookup!A:C,3,FALSE)</f>
        <v>Non Metropolitan Fire Authorities</v>
      </c>
      <c r="D9458" s="60" t="str">
        <f>VLOOKUP(B9458,lookup!A:D,4,FALSE)</f>
        <v>E31000009</v>
      </c>
      <c r="E9458" s="32" t="s">
        <v>1087</v>
      </c>
      <c r="F9458" s="60" t="s">
        <v>149</v>
      </c>
      <c r="G9458" s="61">
        <v>0</v>
      </c>
      <c r="H9458" s="145"/>
      <c r="I9458" s="144">
        <v>0</v>
      </c>
      <c r="J9458" s="146">
        <f t="shared" si="124"/>
        <v>0</v>
      </c>
    </row>
    <row r="9459" spans="1:10" x14ac:dyDescent="0.3">
      <c r="A9459" s="60">
        <v>2011</v>
      </c>
      <c r="B9459" s="60" t="s">
        <v>24</v>
      </c>
      <c r="C9459" s="60" t="str">
        <f>VLOOKUP(B9459,lookup!A:C,3,FALSE)</f>
        <v>Non Metropolitan Fire Authorities</v>
      </c>
      <c r="D9459" s="60" t="str">
        <f>VLOOKUP(B9459,lookup!A:D,4,FALSE)</f>
        <v>E31000009</v>
      </c>
      <c r="E9459" s="60" t="s">
        <v>176</v>
      </c>
      <c r="F9459" s="60" t="s">
        <v>149</v>
      </c>
      <c r="G9459" s="61">
        <v>0</v>
      </c>
      <c r="H9459" s="145"/>
      <c r="I9459" s="144">
        <v>0</v>
      </c>
      <c r="J9459" s="146">
        <f t="shared" si="124"/>
        <v>0</v>
      </c>
    </row>
    <row r="9460" spans="1:10" x14ac:dyDescent="0.3">
      <c r="A9460" s="60">
        <v>2011</v>
      </c>
      <c r="B9460" s="60" t="s">
        <v>24</v>
      </c>
      <c r="C9460" s="60" t="str">
        <f>VLOOKUP(B9460,lookup!A:C,3,FALSE)</f>
        <v>Non Metropolitan Fire Authorities</v>
      </c>
      <c r="D9460" s="60" t="str">
        <f>VLOOKUP(B9460,lookup!A:D,4,FALSE)</f>
        <v>E31000009</v>
      </c>
      <c r="E9460" s="60" t="s">
        <v>175</v>
      </c>
      <c r="F9460" s="60" t="s">
        <v>150</v>
      </c>
      <c r="G9460" s="61">
        <v>90</v>
      </c>
      <c r="H9460" s="145"/>
      <c r="I9460" s="144">
        <v>90</v>
      </c>
      <c r="J9460" s="146">
        <f t="shared" si="124"/>
        <v>0</v>
      </c>
    </row>
    <row r="9461" spans="1:10" x14ac:dyDescent="0.3">
      <c r="A9461" s="60">
        <v>2011</v>
      </c>
      <c r="B9461" s="60" t="s">
        <v>24</v>
      </c>
      <c r="C9461" s="60" t="str">
        <f>VLOOKUP(B9461,lookup!A:C,3,FALSE)</f>
        <v>Non Metropolitan Fire Authorities</v>
      </c>
      <c r="D9461" s="60" t="str">
        <f>VLOOKUP(B9461,lookup!A:D,4,FALSE)</f>
        <v>E31000009</v>
      </c>
      <c r="E9461" s="60" t="s">
        <v>177</v>
      </c>
      <c r="F9461" s="60" t="s">
        <v>150</v>
      </c>
      <c r="G9461" s="61">
        <v>0</v>
      </c>
      <c r="H9461" s="145"/>
      <c r="I9461" s="144">
        <v>0</v>
      </c>
      <c r="J9461" s="146">
        <f t="shared" si="124"/>
        <v>0</v>
      </c>
    </row>
    <row r="9462" spans="1:10" x14ac:dyDescent="0.3">
      <c r="A9462" s="60">
        <v>2011</v>
      </c>
      <c r="B9462" s="60" t="s">
        <v>24</v>
      </c>
      <c r="C9462" s="60" t="str">
        <f>VLOOKUP(B9462,lookup!A:C,3,FALSE)</f>
        <v>Non Metropolitan Fire Authorities</v>
      </c>
      <c r="D9462" s="60" t="str">
        <f>VLOOKUP(B9462,lookup!A:D,4,FALSE)</f>
        <v>E31000009</v>
      </c>
      <c r="E9462" s="60" t="s">
        <v>178</v>
      </c>
      <c r="F9462" s="60" t="s">
        <v>150</v>
      </c>
      <c r="G9462" s="61">
        <v>0</v>
      </c>
      <c r="H9462" s="145"/>
      <c r="I9462" s="144">
        <v>0</v>
      </c>
      <c r="J9462" s="146">
        <f t="shared" si="124"/>
        <v>0</v>
      </c>
    </row>
    <row r="9463" spans="1:10" x14ac:dyDescent="0.3">
      <c r="A9463" s="60">
        <v>2011</v>
      </c>
      <c r="B9463" s="60" t="s">
        <v>24</v>
      </c>
      <c r="C9463" s="60" t="str">
        <f>VLOOKUP(B9463,lookup!A:C,3,FALSE)</f>
        <v>Non Metropolitan Fire Authorities</v>
      </c>
      <c r="D9463" s="60" t="str">
        <f>VLOOKUP(B9463,lookup!A:D,4,FALSE)</f>
        <v>E31000009</v>
      </c>
      <c r="E9463" s="60" t="s">
        <v>179</v>
      </c>
      <c r="F9463" s="60" t="s">
        <v>150</v>
      </c>
      <c r="G9463" s="61">
        <v>1</v>
      </c>
      <c r="H9463" s="145"/>
      <c r="I9463" s="144">
        <v>1</v>
      </c>
      <c r="J9463" s="146">
        <f t="shared" si="124"/>
        <v>0</v>
      </c>
    </row>
    <row r="9464" spans="1:10" x14ac:dyDescent="0.3">
      <c r="A9464" s="60">
        <v>2011</v>
      </c>
      <c r="B9464" s="60" t="s">
        <v>24</v>
      </c>
      <c r="C9464" s="60" t="str">
        <f>VLOOKUP(B9464,lookup!A:C,3,FALSE)</f>
        <v>Non Metropolitan Fire Authorities</v>
      </c>
      <c r="D9464" s="60" t="str">
        <f>VLOOKUP(B9464,lookup!A:D,4,FALSE)</f>
        <v>E31000009</v>
      </c>
      <c r="E9464" s="32" t="s">
        <v>1087</v>
      </c>
      <c r="F9464" s="60" t="s">
        <v>150</v>
      </c>
      <c r="G9464" s="61">
        <v>0</v>
      </c>
      <c r="H9464" s="145"/>
      <c r="I9464" s="144">
        <v>0</v>
      </c>
      <c r="J9464" s="146">
        <f t="shared" si="124"/>
        <v>0</v>
      </c>
    </row>
    <row r="9465" spans="1:10" x14ac:dyDescent="0.3">
      <c r="A9465" s="60">
        <v>2011</v>
      </c>
      <c r="B9465" s="60" t="s">
        <v>24</v>
      </c>
      <c r="C9465" s="60" t="str">
        <f>VLOOKUP(B9465,lookup!A:C,3,FALSE)</f>
        <v>Non Metropolitan Fire Authorities</v>
      </c>
      <c r="D9465" s="60" t="str">
        <f>VLOOKUP(B9465,lookup!A:D,4,FALSE)</f>
        <v>E31000009</v>
      </c>
      <c r="E9465" s="60" t="s">
        <v>176</v>
      </c>
      <c r="F9465" s="60" t="s">
        <v>150</v>
      </c>
      <c r="G9465" s="61">
        <v>5</v>
      </c>
      <c r="H9465" s="145"/>
      <c r="I9465" s="144">
        <v>5</v>
      </c>
      <c r="J9465" s="146">
        <f t="shared" si="124"/>
        <v>0</v>
      </c>
    </row>
    <row r="9466" spans="1:10" x14ac:dyDescent="0.3">
      <c r="A9466" s="60">
        <v>2011</v>
      </c>
      <c r="B9466" s="60" t="s">
        <v>27</v>
      </c>
      <c r="C9466" s="60" t="str">
        <f>VLOOKUP(B9466,lookup!A:C,3,FALSE)</f>
        <v>Non Metropolitan Fire Authorities</v>
      </c>
      <c r="D9466" s="60" t="str">
        <f>VLOOKUP(B9466,lookup!A:D,4,FALSE)</f>
        <v>E31000010</v>
      </c>
      <c r="E9466" s="60" t="s">
        <v>175</v>
      </c>
      <c r="F9466" s="60" t="s">
        <v>157</v>
      </c>
      <c r="G9466" s="61">
        <v>411</v>
      </c>
      <c r="H9466" s="145"/>
      <c r="I9466" s="144">
        <v>411</v>
      </c>
      <c r="J9466" s="146">
        <f t="shared" si="124"/>
        <v>0</v>
      </c>
    </row>
    <row r="9467" spans="1:10" x14ac:dyDescent="0.3">
      <c r="A9467" s="60">
        <v>2011</v>
      </c>
      <c r="B9467" s="60" t="s">
        <v>27</v>
      </c>
      <c r="C9467" s="60" t="str">
        <f>VLOOKUP(B9467,lookup!A:C,3,FALSE)</f>
        <v>Non Metropolitan Fire Authorities</v>
      </c>
      <c r="D9467" s="60" t="str">
        <f>VLOOKUP(B9467,lookup!A:D,4,FALSE)</f>
        <v>E31000010</v>
      </c>
      <c r="E9467" s="60" t="s">
        <v>177</v>
      </c>
      <c r="F9467" s="60" t="s">
        <v>157</v>
      </c>
      <c r="G9467" s="61">
        <v>4</v>
      </c>
      <c r="H9467" s="145"/>
      <c r="I9467" s="144">
        <v>4</v>
      </c>
      <c r="J9467" s="146">
        <f t="shared" si="124"/>
        <v>0</v>
      </c>
    </row>
    <row r="9468" spans="1:10" x14ac:dyDescent="0.3">
      <c r="A9468" s="60">
        <v>2011</v>
      </c>
      <c r="B9468" s="60" t="s">
        <v>27</v>
      </c>
      <c r="C9468" s="60" t="str">
        <f>VLOOKUP(B9468,lookup!A:C,3,FALSE)</f>
        <v>Non Metropolitan Fire Authorities</v>
      </c>
      <c r="D9468" s="60" t="str">
        <f>VLOOKUP(B9468,lookup!A:D,4,FALSE)</f>
        <v>E31000010</v>
      </c>
      <c r="E9468" s="60" t="s">
        <v>178</v>
      </c>
      <c r="F9468" s="60" t="s">
        <v>157</v>
      </c>
      <c r="G9468" s="61">
        <v>6</v>
      </c>
      <c r="H9468" s="145"/>
      <c r="I9468" s="144">
        <v>6</v>
      </c>
      <c r="J9468" s="146">
        <f t="shared" si="124"/>
        <v>0</v>
      </c>
    </row>
    <row r="9469" spans="1:10" x14ac:dyDescent="0.3">
      <c r="A9469" s="60">
        <v>2011</v>
      </c>
      <c r="B9469" s="60" t="s">
        <v>27</v>
      </c>
      <c r="C9469" s="60" t="str">
        <f>VLOOKUP(B9469,lookup!A:C,3,FALSE)</f>
        <v>Non Metropolitan Fire Authorities</v>
      </c>
      <c r="D9469" s="60" t="str">
        <f>VLOOKUP(B9469,lookup!A:D,4,FALSE)</f>
        <v>E31000010</v>
      </c>
      <c r="E9469" s="60" t="s">
        <v>179</v>
      </c>
      <c r="F9469" s="60" t="s">
        <v>157</v>
      </c>
      <c r="G9469" s="61">
        <v>0</v>
      </c>
      <c r="H9469" s="145"/>
      <c r="I9469" s="144">
        <v>0</v>
      </c>
      <c r="J9469" s="146">
        <f t="shared" si="124"/>
        <v>0</v>
      </c>
    </row>
    <row r="9470" spans="1:10" x14ac:dyDescent="0.3">
      <c r="A9470" s="60">
        <v>2011</v>
      </c>
      <c r="B9470" s="60" t="s">
        <v>27</v>
      </c>
      <c r="C9470" s="60" t="str">
        <f>VLOOKUP(B9470,lookup!A:C,3,FALSE)</f>
        <v>Non Metropolitan Fire Authorities</v>
      </c>
      <c r="D9470" s="60" t="str">
        <f>VLOOKUP(B9470,lookup!A:D,4,FALSE)</f>
        <v>E31000010</v>
      </c>
      <c r="E9470" s="32" t="s">
        <v>1087</v>
      </c>
      <c r="F9470" s="60" t="s">
        <v>157</v>
      </c>
      <c r="G9470" s="61">
        <v>1</v>
      </c>
      <c r="H9470" s="145"/>
      <c r="I9470" s="144">
        <v>1</v>
      </c>
      <c r="J9470" s="146">
        <f t="shared" si="124"/>
        <v>0</v>
      </c>
    </row>
    <row r="9471" spans="1:10" x14ac:dyDescent="0.3">
      <c r="A9471" s="60">
        <v>2011</v>
      </c>
      <c r="B9471" s="60" t="s">
        <v>27</v>
      </c>
      <c r="C9471" s="60" t="str">
        <f>VLOOKUP(B9471,lookup!A:C,3,FALSE)</f>
        <v>Non Metropolitan Fire Authorities</v>
      </c>
      <c r="D9471" s="60" t="str">
        <f>VLOOKUP(B9471,lookup!A:D,4,FALSE)</f>
        <v>E31000010</v>
      </c>
      <c r="E9471" s="60" t="s">
        <v>176</v>
      </c>
      <c r="F9471" s="60" t="s">
        <v>157</v>
      </c>
      <c r="G9471" s="61">
        <v>7</v>
      </c>
      <c r="H9471" s="145"/>
      <c r="I9471" s="144">
        <v>7</v>
      </c>
      <c r="J9471" s="146">
        <f t="shared" si="124"/>
        <v>0</v>
      </c>
    </row>
    <row r="9472" spans="1:10" x14ac:dyDescent="0.3">
      <c r="A9472" s="60">
        <v>2011</v>
      </c>
      <c r="B9472" s="60" t="s">
        <v>27</v>
      </c>
      <c r="C9472" s="60" t="str">
        <f>VLOOKUP(B9472,lookup!A:C,3,FALSE)</f>
        <v>Non Metropolitan Fire Authorities</v>
      </c>
      <c r="D9472" s="60" t="str">
        <f>VLOOKUP(B9472,lookup!A:D,4,FALSE)</f>
        <v>E31000010</v>
      </c>
      <c r="E9472" s="60" t="s">
        <v>175</v>
      </c>
      <c r="F9472" s="60" t="s">
        <v>158</v>
      </c>
      <c r="G9472" s="61">
        <v>291</v>
      </c>
      <c r="H9472" s="145"/>
      <c r="I9472" s="144">
        <v>291</v>
      </c>
      <c r="J9472" s="146">
        <f t="shared" si="124"/>
        <v>0</v>
      </c>
    </row>
    <row r="9473" spans="1:10" x14ac:dyDescent="0.3">
      <c r="A9473" s="60">
        <v>2011</v>
      </c>
      <c r="B9473" s="60" t="s">
        <v>27</v>
      </c>
      <c r="C9473" s="60" t="str">
        <f>VLOOKUP(B9473,lookup!A:C,3,FALSE)</f>
        <v>Non Metropolitan Fire Authorities</v>
      </c>
      <c r="D9473" s="60" t="str">
        <f>VLOOKUP(B9473,lookup!A:D,4,FALSE)</f>
        <v>E31000010</v>
      </c>
      <c r="E9473" s="60" t="s">
        <v>177</v>
      </c>
      <c r="F9473" s="60" t="s">
        <v>158</v>
      </c>
      <c r="G9473" s="61">
        <v>0</v>
      </c>
      <c r="H9473" s="145"/>
      <c r="I9473" s="144">
        <v>0</v>
      </c>
      <c r="J9473" s="146">
        <f t="shared" si="124"/>
        <v>0</v>
      </c>
    </row>
    <row r="9474" spans="1:10" x14ac:dyDescent="0.3">
      <c r="A9474" s="60">
        <v>2011</v>
      </c>
      <c r="B9474" s="60" t="s">
        <v>27</v>
      </c>
      <c r="C9474" s="60" t="str">
        <f>VLOOKUP(B9474,lookup!A:C,3,FALSE)</f>
        <v>Non Metropolitan Fire Authorities</v>
      </c>
      <c r="D9474" s="60" t="str">
        <f>VLOOKUP(B9474,lookup!A:D,4,FALSE)</f>
        <v>E31000010</v>
      </c>
      <c r="E9474" s="60" t="s">
        <v>178</v>
      </c>
      <c r="F9474" s="60" t="s">
        <v>158</v>
      </c>
      <c r="G9474" s="61">
        <v>0</v>
      </c>
      <c r="H9474" s="145"/>
      <c r="I9474" s="144">
        <v>0</v>
      </c>
      <c r="J9474" s="146">
        <f t="shared" si="124"/>
        <v>0</v>
      </c>
    </row>
    <row r="9475" spans="1:10" x14ac:dyDescent="0.3">
      <c r="A9475" s="60">
        <v>2011</v>
      </c>
      <c r="B9475" s="60" t="s">
        <v>27</v>
      </c>
      <c r="C9475" s="60" t="str">
        <f>VLOOKUP(B9475,lookup!A:C,3,FALSE)</f>
        <v>Non Metropolitan Fire Authorities</v>
      </c>
      <c r="D9475" s="60" t="str">
        <f>VLOOKUP(B9475,lookup!A:D,4,FALSE)</f>
        <v>E31000010</v>
      </c>
      <c r="E9475" s="60" t="s">
        <v>179</v>
      </c>
      <c r="F9475" s="60" t="s">
        <v>158</v>
      </c>
      <c r="G9475" s="61">
        <v>0</v>
      </c>
      <c r="H9475" s="145"/>
      <c r="I9475" s="144">
        <v>0</v>
      </c>
      <c r="J9475" s="146">
        <f t="shared" ref="J9475:J9538" si="125">G9475-I9475</f>
        <v>0</v>
      </c>
    </row>
    <row r="9476" spans="1:10" x14ac:dyDescent="0.3">
      <c r="A9476" s="60">
        <v>2011</v>
      </c>
      <c r="B9476" s="60" t="s">
        <v>27</v>
      </c>
      <c r="C9476" s="60" t="str">
        <f>VLOOKUP(B9476,lookup!A:C,3,FALSE)</f>
        <v>Non Metropolitan Fire Authorities</v>
      </c>
      <c r="D9476" s="60" t="str">
        <f>VLOOKUP(B9476,lookup!A:D,4,FALSE)</f>
        <v>E31000010</v>
      </c>
      <c r="E9476" s="32" t="s">
        <v>1087</v>
      </c>
      <c r="F9476" s="60" t="s">
        <v>158</v>
      </c>
      <c r="G9476" s="61">
        <v>0</v>
      </c>
      <c r="H9476" s="145"/>
      <c r="I9476" s="144">
        <v>0</v>
      </c>
      <c r="J9476" s="146">
        <f t="shared" si="125"/>
        <v>0</v>
      </c>
    </row>
    <row r="9477" spans="1:10" x14ac:dyDescent="0.3">
      <c r="A9477" s="60">
        <v>2011</v>
      </c>
      <c r="B9477" s="60" t="s">
        <v>27</v>
      </c>
      <c r="C9477" s="60" t="str">
        <f>VLOOKUP(B9477,lookup!A:C,3,FALSE)</f>
        <v>Non Metropolitan Fire Authorities</v>
      </c>
      <c r="D9477" s="60" t="str">
        <f>VLOOKUP(B9477,lookup!A:D,4,FALSE)</f>
        <v>E31000010</v>
      </c>
      <c r="E9477" s="60" t="s">
        <v>176</v>
      </c>
      <c r="F9477" s="60" t="s">
        <v>158</v>
      </c>
      <c r="G9477" s="61">
        <v>7</v>
      </c>
      <c r="H9477" s="145"/>
      <c r="I9477" s="144">
        <v>7</v>
      </c>
      <c r="J9477" s="146">
        <f t="shared" si="125"/>
        <v>0</v>
      </c>
    </row>
    <row r="9478" spans="1:10" x14ac:dyDescent="0.3">
      <c r="A9478" s="60">
        <v>2011</v>
      </c>
      <c r="B9478" s="60" t="s">
        <v>27</v>
      </c>
      <c r="C9478" s="60" t="str">
        <f>VLOOKUP(B9478,lookup!A:C,3,FALSE)</f>
        <v>Non Metropolitan Fire Authorities</v>
      </c>
      <c r="D9478" s="60" t="str">
        <f>VLOOKUP(B9478,lookup!A:D,4,FALSE)</f>
        <v>E31000010</v>
      </c>
      <c r="E9478" s="60" t="s">
        <v>175</v>
      </c>
      <c r="F9478" s="60" t="s">
        <v>149</v>
      </c>
      <c r="G9478" s="61">
        <v>35</v>
      </c>
      <c r="H9478" s="145"/>
      <c r="I9478" s="144">
        <v>35</v>
      </c>
      <c r="J9478" s="146">
        <f t="shared" si="125"/>
        <v>0</v>
      </c>
    </row>
    <row r="9479" spans="1:10" x14ac:dyDescent="0.3">
      <c r="A9479" s="60">
        <v>2011</v>
      </c>
      <c r="B9479" s="60" t="s">
        <v>27</v>
      </c>
      <c r="C9479" s="60" t="str">
        <f>VLOOKUP(B9479,lookup!A:C,3,FALSE)</f>
        <v>Non Metropolitan Fire Authorities</v>
      </c>
      <c r="D9479" s="60" t="str">
        <f>VLOOKUP(B9479,lookup!A:D,4,FALSE)</f>
        <v>E31000010</v>
      </c>
      <c r="E9479" s="60" t="s">
        <v>177</v>
      </c>
      <c r="F9479" s="60" t="s">
        <v>149</v>
      </c>
      <c r="G9479" s="61">
        <v>0</v>
      </c>
      <c r="H9479" s="145"/>
      <c r="I9479" s="144">
        <v>0</v>
      </c>
      <c r="J9479" s="146">
        <f t="shared" si="125"/>
        <v>0</v>
      </c>
    </row>
    <row r="9480" spans="1:10" x14ac:dyDescent="0.3">
      <c r="A9480" s="60">
        <v>2011</v>
      </c>
      <c r="B9480" s="60" t="s">
        <v>27</v>
      </c>
      <c r="C9480" s="60" t="str">
        <f>VLOOKUP(B9480,lookup!A:C,3,FALSE)</f>
        <v>Non Metropolitan Fire Authorities</v>
      </c>
      <c r="D9480" s="60" t="str">
        <f>VLOOKUP(B9480,lookup!A:D,4,FALSE)</f>
        <v>E31000010</v>
      </c>
      <c r="E9480" s="60" t="s">
        <v>178</v>
      </c>
      <c r="F9480" s="60" t="s">
        <v>149</v>
      </c>
      <c r="G9480" s="61">
        <v>2</v>
      </c>
      <c r="H9480" s="145"/>
      <c r="I9480" s="144">
        <v>2</v>
      </c>
      <c r="J9480" s="146">
        <f t="shared" si="125"/>
        <v>0</v>
      </c>
    </row>
    <row r="9481" spans="1:10" x14ac:dyDescent="0.3">
      <c r="A9481" s="60">
        <v>2011</v>
      </c>
      <c r="B9481" s="60" t="s">
        <v>27</v>
      </c>
      <c r="C9481" s="60" t="str">
        <f>VLOOKUP(B9481,lookup!A:C,3,FALSE)</f>
        <v>Non Metropolitan Fire Authorities</v>
      </c>
      <c r="D9481" s="60" t="str">
        <f>VLOOKUP(B9481,lookup!A:D,4,FALSE)</f>
        <v>E31000010</v>
      </c>
      <c r="E9481" s="60" t="s">
        <v>179</v>
      </c>
      <c r="F9481" s="60" t="s">
        <v>149</v>
      </c>
      <c r="G9481" s="61">
        <v>1</v>
      </c>
      <c r="H9481" s="145"/>
      <c r="I9481" s="144">
        <v>1</v>
      </c>
      <c r="J9481" s="146">
        <f t="shared" si="125"/>
        <v>0</v>
      </c>
    </row>
    <row r="9482" spans="1:10" x14ac:dyDescent="0.3">
      <c r="A9482" s="60">
        <v>2011</v>
      </c>
      <c r="B9482" s="60" t="s">
        <v>27</v>
      </c>
      <c r="C9482" s="60" t="str">
        <f>VLOOKUP(B9482,lookup!A:C,3,FALSE)</f>
        <v>Non Metropolitan Fire Authorities</v>
      </c>
      <c r="D9482" s="60" t="str">
        <f>VLOOKUP(B9482,lookup!A:D,4,FALSE)</f>
        <v>E31000010</v>
      </c>
      <c r="E9482" s="32" t="s">
        <v>1087</v>
      </c>
      <c r="F9482" s="60" t="s">
        <v>149</v>
      </c>
      <c r="G9482" s="61">
        <v>0</v>
      </c>
      <c r="H9482" s="145"/>
      <c r="I9482" s="144">
        <v>0</v>
      </c>
      <c r="J9482" s="146">
        <f t="shared" si="125"/>
        <v>0</v>
      </c>
    </row>
    <row r="9483" spans="1:10" x14ac:dyDescent="0.3">
      <c r="A9483" s="60">
        <v>2011</v>
      </c>
      <c r="B9483" s="60" t="s">
        <v>27</v>
      </c>
      <c r="C9483" s="60" t="str">
        <f>VLOOKUP(B9483,lookup!A:C,3,FALSE)</f>
        <v>Non Metropolitan Fire Authorities</v>
      </c>
      <c r="D9483" s="60" t="str">
        <f>VLOOKUP(B9483,lookup!A:D,4,FALSE)</f>
        <v>E31000010</v>
      </c>
      <c r="E9483" s="60" t="s">
        <v>176</v>
      </c>
      <c r="F9483" s="60" t="s">
        <v>149</v>
      </c>
      <c r="G9483" s="61">
        <v>0</v>
      </c>
      <c r="H9483" s="145"/>
      <c r="I9483" s="144">
        <v>0</v>
      </c>
      <c r="J9483" s="146">
        <f t="shared" si="125"/>
        <v>0</v>
      </c>
    </row>
    <row r="9484" spans="1:10" x14ac:dyDescent="0.3">
      <c r="A9484" s="60">
        <v>2011</v>
      </c>
      <c r="B9484" s="60" t="s">
        <v>27</v>
      </c>
      <c r="C9484" s="60" t="str">
        <f>VLOOKUP(B9484,lookup!A:C,3,FALSE)</f>
        <v>Non Metropolitan Fire Authorities</v>
      </c>
      <c r="D9484" s="60" t="str">
        <f>VLOOKUP(B9484,lookup!A:D,4,FALSE)</f>
        <v>E31000010</v>
      </c>
      <c r="E9484" s="60" t="s">
        <v>175</v>
      </c>
      <c r="F9484" s="60" t="s">
        <v>150</v>
      </c>
      <c r="G9484" s="61">
        <v>178</v>
      </c>
      <c r="H9484" s="145"/>
      <c r="I9484" s="144">
        <v>178</v>
      </c>
      <c r="J9484" s="146">
        <f t="shared" si="125"/>
        <v>0</v>
      </c>
    </row>
    <row r="9485" spans="1:10" x14ac:dyDescent="0.3">
      <c r="A9485" s="60">
        <v>2011</v>
      </c>
      <c r="B9485" s="60" t="s">
        <v>27</v>
      </c>
      <c r="C9485" s="60" t="str">
        <f>VLOOKUP(B9485,lookup!A:C,3,FALSE)</f>
        <v>Non Metropolitan Fire Authorities</v>
      </c>
      <c r="D9485" s="60" t="str">
        <f>VLOOKUP(B9485,lookup!A:D,4,FALSE)</f>
        <v>E31000010</v>
      </c>
      <c r="E9485" s="60" t="s">
        <v>177</v>
      </c>
      <c r="F9485" s="60" t="s">
        <v>150</v>
      </c>
      <c r="G9485" s="61">
        <v>1</v>
      </c>
      <c r="H9485" s="145"/>
      <c r="I9485" s="144">
        <v>1</v>
      </c>
      <c r="J9485" s="146">
        <f t="shared" si="125"/>
        <v>0</v>
      </c>
    </row>
    <row r="9486" spans="1:10" x14ac:dyDescent="0.3">
      <c r="A9486" s="60">
        <v>2011</v>
      </c>
      <c r="B9486" s="60" t="s">
        <v>27</v>
      </c>
      <c r="C9486" s="60" t="str">
        <f>VLOOKUP(B9486,lookup!A:C,3,FALSE)</f>
        <v>Non Metropolitan Fire Authorities</v>
      </c>
      <c r="D9486" s="60" t="str">
        <f>VLOOKUP(B9486,lookup!A:D,4,FALSE)</f>
        <v>E31000010</v>
      </c>
      <c r="E9486" s="60" t="s">
        <v>178</v>
      </c>
      <c r="F9486" s="60" t="s">
        <v>150</v>
      </c>
      <c r="G9486" s="61">
        <v>8</v>
      </c>
      <c r="H9486" s="145"/>
      <c r="I9486" s="144">
        <v>8</v>
      </c>
      <c r="J9486" s="146">
        <f t="shared" si="125"/>
        <v>0</v>
      </c>
    </row>
    <row r="9487" spans="1:10" x14ac:dyDescent="0.3">
      <c r="A9487" s="60">
        <v>2011</v>
      </c>
      <c r="B9487" s="60" t="s">
        <v>27</v>
      </c>
      <c r="C9487" s="60" t="str">
        <f>VLOOKUP(B9487,lookup!A:C,3,FALSE)</f>
        <v>Non Metropolitan Fire Authorities</v>
      </c>
      <c r="D9487" s="60" t="str">
        <f>VLOOKUP(B9487,lookup!A:D,4,FALSE)</f>
        <v>E31000010</v>
      </c>
      <c r="E9487" s="60" t="s">
        <v>179</v>
      </c>
      <c r="F9487" s="60" t="s">
        <v>150</v>
      </c>
      <c r="G9487" s="61">
        <v>1</v>
      </c>
      <c r="H9487" s="145"/>
      <c r="I9487" s="144">
        <v>1</v>
      </c>
      <c r="J9487" s="146">
        <f t="shared" si="125"/>
        <v>0</v>
      </c>
    </row>
    <row r="9488" spans="1:10" x14ac:dyDescent="0.3">
      <c r="A9488" s="60">
        <v>2011</v>
      </c>
      <c r="B9488" s="60" t="s">
        <v>27</v>
      </c>
      <c r="C9488" s="60" t="str">
        <f>VLOOKUP(B9488,lookup!A:C,3,FALSE)</f>
        <v>Non Metropolitan Fire Authorities</v>
      </c>
      <c r="D9488" s="60" t="str">
        <f>VLOOKUP(B9488,lookup!A:D,4,FALSE)</f>
        <v>E31000010</v>
      </c>
      <c r="E9488" s="32" t="s">
        <v>1087</v>
      </c>
      <c r="F9488" s="60" t="s">
        <v>150</v>
      </c>
      <c r="G9488" s="61">
        <v>1</v>
      </c>
      <c r="H9488" s="145"/>
      <c r="I9488" s="144">
        <v>1</v>
      </c>
      <c r="J9488" s="146">
        <f t="shared" si="125"/>
        <v>0</v>
      </c>
    </row>
    <row r="9489" spans="1:10" x14ac:dyDescent="0.3">
      <c r="A9489" s="60">
        <v>2011</v>
      </c>
      <c r="B9489" s="60" t="s">
        <v>27</v>
      </c>
      <c r="C9489" s="60" t="str">
        <f>VLOOKUP(B9489,lookup!A:C,3,FALSE)</f>
        <v>Non Metropolitan Fire Authorities</v>
      </c>
      <c r="D9489" s="60" t="str">
        <f>VLOOKUP(B9489,lookup!A:D,4,FALSE)</f>
        <v>E31000010</v>
      </c>
      <c r="E9489" s="60" t="s">
        <v>176</v>
      </c>
      <c r="F9489" s="60" t="s">
        <v>150</v>
      </c>
      <c r="G9489" s="61">
        <v>2</v>
      </c>
      <c r="H9489" s="145"/>
      <c r="I9489" s="144">
        <v>2</v>
      </c>
      <c r="J9489" s="146">
        <f t="shared" si="125"/>
        <v>0</v>
      </c>
    </row>
    <row r="9490" spans="1:10" x14ac:dyDescent="0.3">
      <c r="A9490" s="60">
        <v>2011</v>
      </c>
      <c r="B9490" s="60" t="s">
        <v>30</v>
      </c>
      <c r="C9490" s="60" t="str">
        <f>VLOOKUP(B9490,lookup!A:C,3,FALSE)</f>
        <v>Non Metropolitan Fire Authorities</v>
      </c>
      <c r="D9490" s="60" t="str">
        <f>VLOOKUP(B9490,lookup!A:D,4,FALSE)</f>
        <v>E31000011</v>
      </c>
      <c r="E9490" s="60" t="s">
        <v>175</v>
      </c>
      <c r="F9490" s="60" t="s">
        <v>157</v>
      </c>
      <c r="G9490" s="61">
        <v>664</v>
      </c>
      <c r="H9490" s="145"/>
      <c r="I9490" s="144">
        <v>664</v>
      </c>
      <c r="J9490" s="146">
        <f t="shared" si="125"/>
        <v>0</v>
      </c>
    </row>
    <row r="9491" spans="1:10" x14ac:dyDescent="0.3">
      <c r="A9491" s="60">
        <v>2011</v>
      </c>
      <c r="B9491" s="60" t="s">
        <v>30</v>
      </c>
      <c r="C9491" s="60" t="str">
        <f>VLOOKUP(B9491,lookup!A:C,3,FALSE)</f>
        <v>Non Metropolitan Fire Authorities</v>
      </c>
      <c r="D9491" s="60" t="str">
        <f>VLOOKUP(B9491,lookup!A:D,4,FALSE)</f>
        <v>E31000011</v>
      </c>
      <c r="E9491" s="60" t="s">
        <v>177</v>
      </c>
      <c r="F9491" s="60" t="s">
        <v>157</v>
      </c>
      <c r="G9491" s="61">
        <v>4</v>
      </c>
      <c r="H9491" s="145"/>
      <c r="I9491" s="144">
        <v>4</v>
      </c>
      <c r="J9491" s="146">
        <f t="shared" si="125"/>
        <v>0</v>
      </c>
    </row>
    <row r="9492" spans="1:10" x14ac:dyDescent="0.3">
      <c r="A9492" s="60">
        <v>2011</v>
      </c>
      <c r="B9492" s="60" t="s">
        <v>30</v>
      </c>
      <c r="C9492" s="60" t="str">
        <f>VLOOKUP(B9492,lookup!A:C,3,FALSE)</f>
        <v>Non Metropolitan Fire Authorities</v>
      </c>
      <c r="D9492" s="60" t="str">
        <f>VLOOKUP(B9492,lookup!A:D,4,FALSE)</f>
        <v>E31000011</v>
      </c>
      <c r="E9492" s="60" t="s">
        <v>178</v>
      </c>
      <c r="F9492" s="60" t="s">
        <v>157</v>
      </c>
      <c r="G9492" s="61">
        <v>0</v>
      </c>
      <c r="H9492" s="145"/>
      <c r="I9492" s="144">
        <v>0</v>
      </c>
      <c r="J9492" s="146">
        <f t="shared" si="125"/>
        <v>0</v>
      </c>
    </row>
    <row r="9493" spans="1:10" x14ac:dyDescent="0.3">
      <c r="A9493" s="60">
        <v>2011</v>
      </c>
      <c r="B9493" s="60" t="s">
        <v>30</v>
      </c>
      <c r="C9493" s="60" t="str">
        <f>VLOOKUP(B9493,lookup!A:C,3,FALSE)</f>
        <v>Non Metropolitan Fire Authorities</v>
      </c>
      <c r="D9493" s="60" t="str">
        <f>VLOOKUP(B9493,lookup!A:D,4,FALSE)</f>
        <v>E31000011</v>
      </c>
      <c r="E9493" s="60" t="s">
        <v>179</v>
      </c>
      <c r="F9493" s="60" t="s">
        <v>157</v>
      </c>
      <c r="G9493" s="61">
        <v>0</v>
      </c>
      <c r="H9493" s="145"/>
      <c r="I9493" s="144">
        <v>0</v>
      </c>
      <c r="J9493" s="146">
        <f t="shared" si="125"/>
        <v>0</v>
      </c>
    </row>
    <row r="9494" spans="1:10" x14ac:dyDescent="0.3">
      <c r="A9494" s="60">
        <v>2011</v>
      </c>
      <c r="B9494" s="60" t="s">
        <v>30</v>
      </c>
      <c r="C9494" s="60" t="str">
        <f>VLOOKUP(B9494,lookup!A:C,3,FALSE)</f>
        <v>Non Metropolitan Fire Authorities</v>
      </c>
      <c r="D9494" s="60" t="str">
        <f>VLOOKUP(B9494,lookup!A:D,4,FALSE)</f>
        <v>E31000011</v>
      </c>
      <c r="E9494" s="32" t="s">
        <v>1087</v>
      </c>
      <c r="F9494" s="60" t="s">
        <v>157</v>
      </c>
      <c r="G9494" s="61">
        <v>1</v>
      </c>
      <c r="H9494" s="145"/>
      <c r="I9494" s="144">
        <v>1</v>
      </c>
      <c r="J9494" s="146">
        <f t="shared" si="125"/>
        <v>0</v>
      </c>
    </row>
    <row r="9495" spans="1:10" x14ac:dyDescent="0.3">
      <c r="A9495" s="60">
        <v>2011</v>
      </c>
      <c r="B9495" s="60" t="s">
        <v>30</v>
      </c>
      <c r="C9495" s="60" t="str">
        <f>VLOOKUP(B9495,lookup!A:C,3,FALSE)</f>
        <v>Non Metropolitan Fire Authorities</v>
      </c>
      <c r="D9495" s="60" t="str">
        <f>VLOOKUP(B9495,lookup!A:D,4,FALSE)</f>
        <v>E31000011</v>
      </c>
      <c r="E9495" s="60" t="s">
        <v>176</v>
      </c>
      <c r="F9495" s="60" t="s">
        <v>157</v>
      </c>
      <c r="G9495" s="61">
        <v>58</v>
      </c>
      <c r="H9495" s="145"/>
      <c r="I9495" s="144">
        <v>58</v>
      </c>
      <c r="J9495" s="146">
        <f t="shared" si="125"/>
        <v>0</v>
      </c>
    </row>
    <row r="9496" spans="1:10" x14ac:dyDescent="0.3">
      <c r="A9496" s="60">
        <v>2011</v>
      </c>
      <c r="B9496" s="60" t="s">
        <v>30</v>
      </c>
      <c r="C9496" s="60" t="str">
        <f>VLOOKUP(B9496,lookup!A:C,3,FALSE)</f>
        <v>Non Metropolitan Fire Authorities</v>
      </c>
      <c r="D9496" s="60" t="str">
        <f>VLOOKUP(B9496,lookup!A:D,4,FALSE)</f>
        <v>E31000011</v>
      </c>
      <c r="E9496" s="60" t="s">
        <v>175</v>
      </c>
      <c r="F9496" s="60" t="s">
        <v>158</v>
      </c>
      <c r="G9496" s="61">
        <v>1210</v>
      </c>
      <c r="H9496" s="145"/>
      <c r="I9496" s="144">
        <v>1210</v>
      </c>
      <c r="J9496" s="146">
        <f t="shared" si="125"/>
        <v>0</v>
      </c>
    </row>
    <row r="9497" spans="1:10" x14ac:dyDescent="0.3">
      <c r="A9497" s="60">
        <v>2011</v>
      </c>
      <c r="B9497" s="60" t="s">
        <v>30</v>
      </c>
      <c r="C9497" s="60" t="str">
        <f>VLOOKUP(B9497,lookup!A:C,3,FALSE)</f>
        <v>Non Metropolitan Fire Authorities</v>
      </c>
      <c r="D9497" s="60" t="str">
        <f>VLOOKUP(B9497,lookup!A:D,4,FALSE)</f>
        <v>E31000011</v>
      </c>
      <c r="E9497" s="60" t="s">
        <v>177</v>
      </c>
      <c r="F9497" s="60" t="s">
        <v>158</v>
      </c>
      <c r="G9497" s="61">
        <v>0</v>
      </c>
      <c r="H9497" s="145"/>
      <c r="I9497" s="144">
        <v>0</v>
      </c>
      <c r="J9497" s="146">
        <f t="shared" si="125"/>
        <v>0</v>
      </c>
    </row>
    <row r="9498" spans="1:10" x14ac:dyDescent="0.3">
      <c r="A9498" s="60">
        <v>2011</v>
      </c>
      <c r="B9498" s="60" t="s">
        <v>30</v>
      </c>
      <c r="C9498" s="60" t="str">
        <f>VLOOKUP(B9498,lookup!A:C,3,FALSE)</f>
        <v>Non Metropolitan Fire Authorities</v>
      </c>
      <c r="D9498" s="60" t="str">
        <f>VLOOKUP(B9498,lookup!A:D,4,FALSE)</f>
        <v>E31000011</v>
      </c>
      <c r="E9498" s="60" t="s">
        <v>178</v>
      </c>
      <c r="F9498" s="60" t="s">
        <v>158</v>
      </c>
      <c r="G9498" s="61">
        <v>2</v>
      </c>
      <c r="H9498" s="145"/>
      <c r="I9498" s="144">
        <v>2</v>
      </c>
      <c r="J9498" s="146">
        <f t="shared" si="125"/>
        <v>0</v>
      </c>
    </row>
    <row r="9499" spans="1:10" x14ac:dyDescent="0.3">
      <c r="A9499" s="60">
        <v>2011</v>
      </c>
      <c r="B9499" s="60" t="s">
        <v>30</v>
      </c>
      <c r="C9499" s="60" t="str">
        <f>VLOOKUP(B9499,lookup!A:C,3,FALSE)</f>
        <v>Non Metropolitan Fire Authorities</v>
      </c>
      <c r="D9499" s="60" t="str">
        <f>VLOOKUP(B9499,lookup!A:D,4,FALSE)</f>
        <v>E31000011</v>
      </c>
      <c r="E9499" s="60" t="s">
        <v>179</v>
      </c>
      <c r="F9499" s="60" t="s">
        <v>158</v>
      </c>
      <c r="G9499" s="61">
        <v>0</v>
      </c>
      <c r="H9499" s="145"/>
      <c r="I9499" s="144">
        <v>0</v>
      </c>
      <c r="J9499" s="146">
        <f t="shared" si="125"/>
        <v>0</v>
      </c>
    </row>
    <row r="9500" spans="1:10" x14ac:dyDescent="0.3">
      <c r="A9500" s="60">
        <v>2011</v>
      </c>
      <c r="B9500" s="60" t="s">
        <v>30</v>
      </c>
      <c r="C9500" s="60" t="str">
        <f>VLOOKUP(B9500,lookup!A:C,3,FALSE)</f>
        <v>Non Metropolitan Fire Authorities</v>
      </c>
      <c r="D9500" s="60" t="str">
        <f>VLOOKUP(B9500,lookup!A:D,4,FALSE)</f>
        <v>E31000011</v>
      </c>
      <c r="E9500" s="32" t="s">
        <v>1087</v>
      </c>
      <c r="F9500" s="60" t="s">
        <v>158</v>
      </c>
      <c r="G9500" s="61">
        <v>1</v>
      </c>
      <c r="H9500" s="145"/>
      <c r="I9500" s="144">
        <v>1</v>
      </c>
      <c r="J9500" s="146">
        <f t="shared" si="125"/>
        <v>0</v>
      </c>
    </row>
    <row r="9501" spans="1:10" x14ac:dyDescent="0.3">
      <c r="A9501" s="60">
        <v>2011</v>
      </c>
      <c r="B9501" s="60" t="s">
        <v>30</v>
      </c>
      <c r="C9501" s="60" t="str">
        <f>VLOOKUP(B9501,lookup!A:C,3,FALSE)</f>
        <v>Non Metropolitan Fire Authorities</v>
      </c>
      <c r="D9501" s="60" t="str">
        <f>VLOOKUP(B9501,lookup!A:D,4,FALSE)</f>
        <v>E31000011</v>
      </c>
      <c r="E9501" s="60" t="s">
        <v>176</v>
      </c>
      <c r="F9501" s="60" t="s">
        <v>158</v>
      </c>
      <c r="G9501" s="61">
        <v>42</v>
      </c>
      <c r="H9501" s="145"/>
      <c r="I9501" s="144">
        <v>42</v>
      </c>
      <c r="J9501" s="146">
        <f t="shared" si="125"/>
        <v>0</v>
      </c>
    </row>
    <row r="9502" spans="1:10" x14ac:dyDescent="0.3">
      <c r="A9502" s="60">
        <v>2011</v>
      </c>
      <c r="B9502" s="60" t="s">
        <v>30</v>
      </c>
      <c r="C9502" s="60" t="str">
        <f>VLOOKUP(B9502,lookup!A:C,3,FALSE)</f>
        <v>Non Metropolitan Fire Authorities</v>
      </c>
      <c r="D9502" s="60" t="str">
        <f>VLOOKUP(B9502,lookup!A:D,4,FALSE)</f>
        <v>E31000011</v>
      </c>
      <c r="E9502" s="60" t="s">
        <v>175</v>
      </c>
      <c r="F9502" s="60" t="s">
        <v>149</v>
      </c>
      <c r="G9502" s="61">
        <v>55</v>
      </c>
      <c r="H9502" s="145"/>
      <c r="I9502" s="144">
        <v>55</v>
      </c>
      <c r="J9502" s="146">
        <f t="shared" si="125"/>
        <v>0</v>
      </c>
    </row>
    <row r="9503" spans="1:10" x14ac:dyDescent="0.3">
      <c r="A9503" s="60">
        <v>2011</v>
      </c>
      <c r="B9503" s="60" t="s">
        <v>30</v>
      </c>
      <c r="C9503" s="60" t="str">
        <f>VLOOKUP(B9503,lookup!A:C,3,FALSE)</f>
        <v>Non Metropolitan Fire Authorities</v>
      </c>
      <c r="D9503" s="60" t="str">
        <f>VLOOKUP(B9503,lookup!A:D,4,FALSE)</f>
        <v>E31000011</v>
      </c>
      <c r="E9503" s="60" t="s">
        <v>177</v>
      </c>
      <c r="F9503" s="60" t="s">
        <v>149</v>
      </c>
      <c r="G9503" s="61">
        <v>1</v>
      </c>
      <c r="H9503" s="145"/>
      <c r="I9503" s="144">
        <v>1</v>
      </c>
      <c r="J9503" s="146">
        <f t="shared" si="125"/>
        <v>0</v>
      </c>
    </row>
    <row r="9504" spans="1:10" x14ac:dyDescent="0.3">
      <c r="A9504" s="60">
        <v>2011</v>
      </c>
      <c r="B9504" s="60" t="s">
        <v>30</v>
      </c>
      <c r="C9504" s="60" t="str">
        <f>VLOOKUP(B9504,lookup!A:C,3,FALSE)</f>
        <v>Non Metropolitan Fire Authorities</v>
      </c>
      <c r="D9504" s="60" t="str">
        <f>VLOOKUP(B9504,lookup!A:D,4,FALSE)</f>
        <v>E31000011</v>
      </c>
      <c r="E9504" s="60" t="s">
        <v>178</v>
      </c>
      <c r="F9504" s="60" t="s">
        <v>149</v>
      </c>
      <c r="G9504" s="61">
        <v>0</v>
      </c>
      <c r="H9504" s="145"/>
      <c r="I9504" s="144">
        <v>0</v>
      </c>
      <c r="J9504" s="146">
        <f t="shared" si="125"/>
        <v>0</v>
      </c>
    </row>
    <row r="9505" spans="1:10" x14ac:dyDescent="0.3">
      <c r="A9505" s="60">
        <v>2011</v>
      </c>
      <c r="B9505" s="60" t="s">
        <v>30</v>
      </c>
      <c r="C9505" s="60" t="str">
        <f>VLOOKUP(B9505,lookup!A:C,3,FALSE)</f>
        <v>Non Metropolitan Fire Authorities</v>
      </c>
      <c r="D9505" s="60" t="str">
        <f>VLOOKUP(B9505,lookup!A:D,4,FALSE)</f>
        <v>E31000011</v>
      </c>
      <c r="E9505" s="60" t="s">
        <v>179</v>
      </c>
      <c r="F9505" s="60" t="s">
        <v>149</v>
      </c>
      <c r="G9505" s="61">
        <v>0</v>
      </c>
      <c r="H9505" s="145"/>
      <c r="I9505" s="144">
        <v>0</v>
      </c>
      <c r="J9505" s="146">
        <f t="shared" si="125"/>
        <v>0</v>
      </c>
    </row>
    <row r="9506" spans="1:10" x14ac:dyDescent="0.3">
      <c r="A9506" s="60">
        <v>2011</v>
      </c>
      <c r="B9506" s="60" t="s">
        <v>30</v>
      </c>
      <c r="C9506" s="60" t="str">
        <f>VLOOKUP(B9506,lookup!A:C,3,FALSE)</f>
        <v>Non Metropolitan Fire Authorities</v>
      </c>
      <c r="D9506" s="60" t="str">
        <f>VLOOKUP(B9506,lookup!A:D,4,FALSE)</f>
        <v>E31000011</v>
      </c>
      <c r="E9506" s="32" t="s">
        <v>1087</v>
      </c>
      <c r="F9506" s="60" t="s">
        <v>149</v>
      </c>
      <c r="G9506" s="61">
        <v>0</v>
      </c>
      <c r="H9506" s="145"/>
      <c r="I9506" s="144">
        <v>0</v>
      </c>
      <c r="J9506" s="146">
        <f t="shared" si="125"/>
        <v>0</v>
      </c>
    </row>
    <row r="9507" spans="1:10" x14ac:dyDescent="0.3">
      <c r="A9507" s="60">
        <v>2011</v>
      </c>
      <c r="B9507" s="60" t="s">
        <v>30</v>
      </c>
      <c r="C9507" s="60" t="str">
        <f>VLOOKUP(B9507,lookup!A:C,3,FALSE)</f>
        <v>Non Metropolitan Fire Authorities</v>
      </c>
      <c r="D9507" s="60" t="str">
        <f>VLOOKUP(B9507,lookup!A:D,4,FALSE)</f>
        <v>E31000011</v>
      </c>
      <c r="E9507" s="60" t="s">
        <v>176</v>
      </c>
      <c r="F9507" s="60" t="s">
        <v>149</v>
      </c>
      <c r="G9507" s="61">
        <v>0</v>
      </c>
      <c r="H9507" s="145"/>
      <c r="I9507" s="144">
        <v>0</v>
      </c>
      <c r="J9507" s="146">
        <f t="shared" si="125"/>
        <v>0</v>
      </c>
    </row>
    <row r="9508" spans="1:10" x14ac:dyDescent="0.3">
      <c r="A9508" s="60">
        <v>2011</v>
      </c>
      <c r="B9508" s="60" t="s">
        <v>30</v>
      </c>
      <c r="C9508" s="60" t="str">
        <f>VLOOKUP(B9508,lookup!A:C,3,FALSE)</f>
        <v>Non Metropolitan Fire Authorities</v>
      </c>
      <c r="D9508" s="60" t="str">
        <f>VLOOKUP(B9508,lookup!A:D,4,FALSE)</f>
        <v>E31000011</v>
      </c>
      <c r="E9508" s="60" t="s">
        <v>175</v>
      </c>
      <c r="F9508" s="60" t="s">
        <v>150</v>
      </c>
      <c r="G9508" s="61">
        <v>273</v>
      </c>
      <c r="H9508" s="145"/>
      <c r="I9508" s="144">
        <v>273</v>
      </c>
      <c r="J9508" s="146">
        <f t="shared" si="125"/>
        <v>0</v>
      </c>
    </row>
    <row r="9509" spans="1:10" x14ac:dyDescent="0.3">
      <c r="A9509" s="60">
        <v>2011</v>
      </c>
      <c r="B9509" s="60" t="s">
        <v>30</v>
      </c>
      <c r="C9509" s="60" t="str">
        <f>VLOOKUP(B9509,lookup!A:C,3,FALSE)</f>
        <v>Non Metropolitan Fire Authorities</v>
      </c>
      <c r="D9509" s="60" t="str">
        <f>VLOOKUP(B9509,lookup!A:D,4,FALSE)</f>
        <v>E31000011</v>
      </c>
      <c r="E9509" s="60" t="s">
        <v>177</v>
      </c>
      <c r="F9509" s="60" t="s">
        <v>150</v>
      </c>
      <c r="G9509" s="61">
        <v>0</v>
      </c>
      <c r="H9509" s="145"/>
      <c r="I9509" s="144">
        <v>0</v>
      </c>
      <c r="J9509" s="146">
        <f t="shared" si="125"/>
        <v>0</v>
      </c>
    </row>
    <row r="9510" spans="1:10" x14ac:dyDescent="0.3">
      <c r="A9510" s="60">
        <v>2011</v>
      </c>
      <c r="B9510" s="60" t="s">
        <v>30</v>
      </c>
      <c r="C9510" s="60" t="str">
        <f>VLOOKUP(B9510,lookup!A:C,3,FALSE)</f>
        <v>Non Metropolitan Fire Authorities</v>
      </c>
      <c r="D9510" s="60" t="str">
        <f>VLOOKUP(B9510,lookup!A:D,4,FALSE)</f>
        <v>E31000011</v>
      </c>
      <c r="E9510" s="60" t="s">
        <v>178</v>
      </c>
      <c r="F9510" s="60" t="s">
        <v>150</v>
      </c>
      <c r="G9510" s="61">
        <v>0</v>
      </c>
      <c r="H9510" s="145"/>
      <c r="I9510" s="144">
        <v>0</v>
      </c>
      <c r="J9510" s="146">
        <f t="shared" si="125"/>
        <v>0</v>
      </c>
    </row>
    <row r="9511" spans="1:10" x14ac:dyDescent="0.3">
      <c r="A9511" s="60">
        <v>2011</v>
      </c>
      <c r="B9511" s="60" t="s">
        <v>30</v>
      </c>
      <c r="C9511" s="60" t="str">
        <f>VLOOKUP(B9511,lookup!A:C,3,FALSE)</f>
        <v>Non Metropolitan Fire Authorities</v>
      </c>
      <c r="D9511" s="60" t="str">
        <f>VLOOKUP(B9511,lookup!A:D,4,FALSE)</f>
        <v>E31000011</v>
      </c>
      <c r="E9511" s="60" t="s">
        <v>179</v>
      </c>
      <c r="F9511" s="60" t="s">
        <v>150</v>
      </c>
      <c r="G9511" s="61">
        <v>0</v>
      </c>
      <c r="H9511" s="145"/>
      <c r="I9511" s="144">
        <v>0</v>
      </c>
      <c r="J9511" s="146">
        <f t="shared" si="125"/>
        <v>0</v>
      </c>
    </row>
    <row r="9512" spans="1:10" x14ac:dyDescent="0.3">
      <c r="A9512" s="60">
        <v>2011</v>
      </c>
      <c r="B9512" s="60" t="s">
        <v>30</v>
      </c>
      <c r="C9512" s="60" t="str">
        <f>VLOOKUP(B9512,lookup!A:C,3,FALSE)</f>
        <v>Non Metropolitan Fire Authorities</v>
      </c>
      <c r="D9512" s="60" t="str">
        <f>VLOOKUP(B9512,lookup!A:D,4,FALSE)</f>
        <v>E31000011</v>
      </c>
      <c r="E9512" s="32" t="s">
        <v>1087</v>
      </c>
      <c r="F9512" s="60" t="s">
        <v>150</v>
      </c>
      <c r="G9512" s="61">
        <v>0</v>
      </c>
      <c r="H9512" s="145"/>
      <c r="I9512" s="144">
        <v>0</v>
      </c>
      <c r="J9512" s="146">
        <f t="shared" si="125"/>
        <v>0</v>
      </c>
    </row>
    <row r="9513" spans="1:10" x14ac:dyDescent="0.3">
      <c r="A9513" s="60">
        <v>2011</v>
      </c>
      <c r="B9513" s="60" t="s">
        <v>30</v>
      </c>
      <c r="C9513" s="60" t="str">
        <f>VLOOKUP(B9513,lookup!A:C,3,FALSE)</f>
        <v>Non Metropolitan Fire Authorities</v>
      </c>
      <c r="D9513" s="60" t="str">
        <f>VLOOKUP(B9513,lookup!A:D,4,FALSE)</f>
        <v>E31000011</v>
      </c>
      <c r="E9513" s="60" t="s">
        <v>176</v>
      </c>
      <c r="F9513" s="60" t="s">
        <v>150</v>
      </c>
      <c r="G9513" s="61">
        <v>17</v>
      </c>
      <c r="H9513" s="145"/>
      <c r="I9513" s="144">
        <v>17</v>
      </c>
      <c r="J9513" s="146">
        <f t="shared" si="125"/>
        <v>0</v>
      </c>
    </row>
    <row r="9514" spans="1:10" x14ac:dyDescent="0.3">
      <c r="A9514" s="60">
        <v>2011</v>
      </c>
      <c r="B9514" s="60" t="s">
        <v>203</v>
      </c>
      <c r="C9514" s="60" t="str">
        <f>VLOOKUP(B9514,lookup!A:C,3,FALSE)</f>
        <v>Non Metropolitan Fire Authorities</v>
      </c>
      <c r="D9514" s="60" t="str">
        <f>VLOOKUP(B9514,lookup!A:D,4,FALSE)</f>
        <v>E31000047</v>
      </c>
      <c r="E9514" s="60" t="s">
        <v>175</v>
      </c>
      <c r="F9514" s="60" t="s">
        <v>157</v>
      </c>
      <c r="G9514" s="61">
        <v>282</v>
      </c>
      <c r="H9514" s="145"/>
      <c r="I9514" s="144">
        <v>282</v>
      </c>
      <c r="J9514" s="146">
        <f t="shared" si="125"/>
        <v>0</v>
      </c>
    </row>
    <row r="9515" spans="1:10" x14ac:dyDescent="0.3">
      <c r="A9515" s="60">
        <v>2011</v>
      </c>
      <c r="B9515" s="60" t="s">
        <v>203</v>
      </c>
      <c r="C9515" s="60" t="str">
        <f>VLOOKUP(B9515,lookup!A:C,3,FALSE)</f>
        <v>Non Metropolitan Fire Authorities</v>
      </c>
      <c r="D9515" s="60" t="str">
        <f>VLOOKUP(B9515,lookup!A:D,4,FALSE)</f>
        <v>E31000047</v>
      </c>
      <c r="E9515" s="60" t="s">
        <v>177</v>
      </c>
      <c r="F9515" s="60" t="s">
        <v>157</v>
      </c>
      <c r="G9515" s="61">
        <v>1</v>
      </c>
      <c r="H9515" s="145"/>
      <c r="I9515" s="144">
        <v>1</v>
      </c>
      <c r="J9515" s="146">
        <f t="shared" si="125"/>
        <v>0</v>
      </c>
    </row>
    <row r="9516" spans="1:10" x14ac:dyDescent="0.3">
      <c r="A9516" s="60">
        <v>2011</v>
      </c>
      <c r="B9516" s="60" t="s">
        <v>203</v>
      </c>
      <c r="C9516" s="60" t="str">
        <f>VLOOKUP(B9516,lookup!A:C,3,FALSE)</f>
        <v>Non Metropolitan Fire Authorities</v>
      </c>
      <c r="D9516" s="60" t="str">
        <f>VLOOKUP(B9516,lookup!A:D,4,FALSE)</f>
        <v>E31000047</v>
      </c>
      <c r="E9516" s="60" t="s">
        <v>178</v>
      </c>
      <c r="F9516" s="60" t="s">
        <v>157</v>
      </c>
      <c r="G9516" s="61">
        <v>0</v>
      </c>
      <c r="H9516" s="145"/>
      <c r="I9516" s="144">
        <v>0</v>
      </c>
      <c r="J9516" s="146">
        <f t="shared" si="125"/>
        <v>0</v>
      </c>
    </row>
    <row r="9517" spans="1:10" x14ac:dyDescent="0.3">
      <c r="A9517" s="60">
        <v>2011</v>
      </c>
      <c r="B9517" s="60" t="s">
        <v>203</v>
      </c>
      <c r="C9517" s="60" t="str">
        <f>VLOOKUP(B9517,lookup!A:C,3,FALSE)</f>
        <v>Non Metropolitan Fire Authorities</v>
      </c>
      <c r="D9517" s="60" t="str">
        <f>VLOOKUP(B9517,lookup!A:D,4,FALSE)</f>
        <v>E31000047</v>
      </c>
      <c r="E9517" s="60" t="s">
        <v>179</v>
      </c>
      <c r="F9517" s="60" t="s">
        <v>157</v>
      </c>
      <c r="G9517" s="61">
        <v>1</v>
      </c>
      <c r="H9517" s="145"/>
      <c r="I9517" s="144">
        <v>1</v>
      </c>
      <c r="J9517" s="146">
        <f t="shared" si="125"/>
        <v>0</v>
      </c>
    </row>
    <row r="9518" spans="1:10" x14ac:dyDescent="0.3">
      <c r="A9518" s="60">
        <v>2011</v>
      </c>
      <c r="B9518" s="60" t="s">
        <v>203</v>
      </c>
      <c r="C9518" s="60" t="str">
        <f>VLOOKUP(B9518,lookup!A:C,3,FALSE)</f>
        <v>Non Metropolitan Fire Authorities</v>
      </c>
      <c r="D9518" s="60" t="str">
        <f>VLOOKUP(B9518,lookup!A:D,4,FALSE)</f>
        <v>E31000047</v>
      </c>
      <c r="E9518" s="32" t="s">
        <v>1087</v>
      </c>
      <c r="F9518" s="60" t="s">
        <v>157</v>
      </c>
      <c r="G9518" s="61">
        <v>1</v>
      </c>
      <c r="H9518" s="145"/>
      <c r="I9518" s="144">
        <v>1</v>
      </c>
      <c r="J9518" s="146">
        <f t="shared" si="125"/>
        <v>0</v>
      </c>
    </row>
    <row r="9519" spans="1:10" x14ac:dyDescent="0.3">
      <c r="A9519" s="60">
        <v>2011</v>
      </c>
      <c r="B9519" s="60" t="s">
        <v>203</v>
      </c>
      <c r="C9519" s="60" t="str">
        <f>VLOOKUP(B9519,lookup!A:C,3,FALSE)</f>
        <v>Non Metropolitan Fire Authorities</v>
      </c>
      <c r="D9519" s="60" t="str">
        <f>VLOOKUP(B9519,lookup!A:D,4,FALSE)</f>
        <v>E31000047</v>
      </c>
      <c r="E9519" s="60" t="s">
        <v>176</v>
      </c>
      <c r="F9519" s="60" t="s">
        <v>157</v>
      </c>
      <c r="G9519" s="61">
        <v>0</v>
      </c>
      <c r="H9519" s="145"/>
      <c r="I9519" s="144">
        <v>0</v>
      </c>
      <c r="J9519" s="146">
        <f t="shared" si="125"/>
        <v>0</v>
      </c>
    </row>
    <row r="9520" spans="1:10" x14ac:dyDescent="0.3">
      <c r="A9520" s="60">
        <v>2011</v>
      </c>
      <c r="B9520" s="60" t="s">
        <v>203</v>
      </c>
      <c r="C9520" s="60" t="str">
        <f>VLOOKUP(B9520,lookup!A:C,3,FALSE)</f>
        <v>Non Metropolitan Fire Authorities</v>
      </c>
      <c r="D9520" s="60" t="str">
        <f>VLOOKUP(B9520,lookup!A:D,4,FALSE)</f>
        <v>E31000047</v>
      </c>
      <c r="E9520" s="60" t="s">
        <v>175</v>
      </c>
      <c r="F9520" s="60" t="s">
        <v>158</v>
      </c>
      <c r="G9520" s="61">
        <v>352</v>
      </c>
      <c r="H9520" s="145"/>
      <c r="I9520" s="144">
        <v>352</v>
      </c>
      <c r="J9520" s="146">
        <f t="shared" si="125"/>
        <v>0</v>
      </c>
    </row>
    <row r="9521" spans="1:10" x14ac:dyDescent="0.3">
      <c r="A9521" s="60">
        <v>2011</v>
      </c>
      <c r="B9521" s="60" t="s">
        <v>203</v>
      </c>
      <c r="C9521" s="60" t="str">
        <f>VLOOKUP(B9521,lookup!A:C,3,FALSE)</f>
        <v>Non Metropolitan Fire Authorities</v>
      </c>
      <c r="D9521" s="60" t="str">
        <f>VLOOKUP(B9521,lookup!A:D,4,FALSE)</f>
        <v>E31000047</v>
      </c>
      <c r="E9521" s="60" t="s">
        <v>177</v>
      </c>
      <c r="F9521" s="60" t="s">
        <v>158</v>
      </c>
      <c r="G9521" s="61">
        <v>2</v>
      </c>
      <c r="H9521" s="145"/>
      <c r="I9521" s="144">
        <v>2</v>
      </c>
      <c r="J9521" s="146">
        <f t="shared" si="125"/>
        <v>0</v>
      </c>
    </row>
    <row r="9522" spans="1:10" x14ac:dyDescent="0.3">
      <c r="A9522" s="60">
        <v>2011</v>
      </c>
      <c r="B9522" s="60" t="s">
        <v>203</v>
      </c>
      <c r="C9522" s="60" t="str">
        <f>VLOOKUP(B9522,lookup!A:C,3,FALSE)</f>
        <v>Non Metropolitan Fire Authorities</v>
      </c>
      <c r="D9522" s="60" t="str">
        <f>VLOOKUP(B9522,lookup!A:D,4,FALSE)</f>
        <v>E31000047</v>
      </c>
      <c r="E9522" s="60" t="s">
        <v>178</v>
      </c>
      <c r="F9522" s="60" t="s">
        <v>158</v>
      </c>
      <c r="G9522" s="61">
        <v>0</v>
      </c>
      <c r="H9522" s="145"/>
      <c r="I9522" s="144">
        <v>0</v>
      </c>
      <c r="J9522" s="146">
        <f t="shared" si="125"/>
        <v>0</v>
      </c>
    </row>
    <row r="9523" spans="1:10" x14ac:dyDescent="0.3">
      <c r="A9523" s="60">
        <v>2011</v>
      </c>
      <c r="B9523" s="60" t="s">
        <v>203</v>
      </c>
      <c r="C9523" s="60" t="str">
        <f>VLOOKUP(B9523,lookup!A:C,3,FALSE)</f>
        <v>Non Metropolitan Fire Authorities</v>
      </c>
      <c r="D9523" s="60" t="str">
        <f>VLOOKUP(B9523,lookup!A:D,4,FALSE)</f>
        <v>E31000047</v>
      </c>
      <c r="E9523" s="60" t="s">
        <v>179</v>
      </c>
      <c r="F9523" s="60" t="s">
        <v>158</v>
      </c>
      <c r="G9523" s="61">
        <v>1</v>
      </c>
      <c r="H9523" s="145"/>
      <c r="I9523" s="144">
        <v>1</v>
      </c>
      <c r="J9523" s="146">
        <f t="shared" si="125"/>
        <v>0</v>
      </c>
    </row>
    <row r="9524" spans="1:10" x14ac:dyDescent="0.3">
      <c r="A9524" s="60">
        <v>2011</v>
      </c>
      <c r="B9524" s="60" t="s">
        <v>203</v>
      </c>
      <c r="C9524" s="60" t="str">
        <f>VLOOKUP(B9524,lookup!A:C,3,FALSE)</f>
        <v>Non Metropolitan Fire Authorities</v>
      </c>
      <c r="D9524" s="60" t="str">
        <f>VLOOKUP(B9524,lookup!A:D,4,FALSE)</f>
        <v>E31000047</v>
      </c>
      <c r="E9524" s="32" t="s">
        <v>1087</v>
      </c>
      <c r="F9524" s="60" t="s">
        <v>158</v>
      </c>
      <c r="G9524" s="61">
        <v>1</v>
      </c>
      <c r="H9524" s="145"/>
      <c r="I9524" s="144">
        <v>1</v>
      </c>
      <c r="J9524" s="146">
        <f t="shared" si="125"/>
        <v>0</v>
      </c>
    </row>
    <row r="9525" spans="1:10" x14ac:dyDescent="0.3">
      <c r="A9525" s="60">
        <v>2011</v>
      </c>
      <c r="B9525" s="60" t="s">
        <v>203</v>
      </c>
      <c r="C9525" s="60" t="str">
        <f>VLOOKUP(B9525,lookup!A:C,3,FALSE)</f>
        <v>Non Metropolitan Fire Authorities</v>
      </c>
      <c r="D9525" s="60" t="str">
        <f>VLOOKUP(B9525,lookup!A:D,4,FALSE)</f>
        <v>E31000047</v>
      </c>
      <c r="E9525" s="60" t="s">
        <v>176</v>
      </c>
      <c r="F9525" s="60" t="s">
        <v>158</v>
      </c>
      <c r="G9525" s="61">
        <v>6</v>
      </c>
      <c r="H9525" s="145"/>
      <c r="I9525" s="144">
        <v>6</v>
      </c>
      <c r="J9525" s="146">
        <f t="shared" si="125"/>
        <v>0</v>
      </c>
    </row>
    <row r="9526" spans="1:10" x14ac:dyDescent="0.3">
      <c r="A9526" s="60">
        <v>2011</v>
      </c>
      <c r="B9526" s="60" t="s">
        <v>203</v>
      </c>
      <c r="C9526" s="60" t="str">
        <f>VLOOKUP(B9526,lookup!A:C,3,FALSE)</f>
        <v>Non Metropolitan Fire Authorities</v>
      </c>
      <c r="D9526" s="60" t="str">
        <f>VLOOKUP(B9526,lookup!A:D,4,FALSE)</f>
        <v>E31000047</v>
      </c>
      <c r="E9526" s="60" t="s">
        <v>175</v>
      </c>
      <c r="F9526" s="60" t="s">
        <v>149</v>
      </c>
      <c r="G9526" s="61">
        <v>25</v>
      </c>
      <c r="H9526" s="145"/>
      <c r="I9526" s="144">
        <v>25</v>
      </c>
      <c r="J9526" s="146">
        <f t="shared" si="125"/>
        <v>0</v>
      </c>
    </row>
    <row r="9527" spans="1:10" x14ac:dyDescent="0.3">
      <c r="A9527" s="60">
        <v>2011</v>
      </c>
      <c r="B9527" s="60" t="s">
        <v>203</v>
      </c>
      <c r="C9527" s="60" t="str">
        <f>VLOOKUP(B9527,lookup!A:C,3,FALSE)</f>
        <v>Non Metropolitan Fire Authorities</v>
      </c>
      <c r="D9527" s="60" t="str">
        <f>VLOOKUP(B9527,lookup!A:D,4,FALSE)</f>
        <v>E31000047</v>
      </c>
      <c r="E9527" s="60" t="s">
        <v>177</v>
      </c>
      <c r="F9527" s="60" t="s">
        <v>149</v>
      </c>
      <c r="G9527" s="61">
        <v>0</v>
      </c>
      <c r="H9527" s="145"/>
      <c r="I9527" s="144">
        <v>0</v>
      </c>
      <c r="J9527" s="146">
        <f t="shared" si="125"/>
        <v>0</v>
      </c>
    </row>
    <row r="9528" spans="1:10" x14ac:dyDescent="0.3">
      <c r="A9528" s="60">
        <v>2011</v>
      </c>
      <c r="B9528" s="60" t="s">
        <v>203</v>
      </c>
      <c r="C9528" s="60" t="str">
        <f>VLOOKUP(B9528,lookup!A:C,3,FALSE)</f>
        <v>Non Metropolitan Fire Authorities</v>
      </c>
      <c r="D9528" s="60" t="str">
        <f>VLOOKUP(B9528,lookup!A:D,4,FALSE)</f>
        <v>E31000047</v>
      </c>
      <c r="E9528" s="60" t="s">
        <v>178</v>
      </c>
      <c r="F9528" s="60" t="s">
        <v>149</v>
      </c>
      <c r="G9528" s="61">
        <v>0</v>
      </c>
      <c r="H9528" s="145"/>
      <c r="I9528" s="144">
        <v>0</v>
      </c>
      <c r="J9528" s="146">
        <f t="shared" si="125"/>
        <v>0</v>
      </c>
    </row>
    <row r="9529" spans="1:10" x14ac:dyDescent="0.3">
      <c r="A9529" s="60">
        <v>2011</v>
      </c>
      <c r="B9529" s="60" t="s">
        <v>203</v>
      </c>
      <c r="C9529" s="60" t="str">
        <f>VLOOKUP(B9529,lookup!A:C,3,FALSE)</f>
        <v>Non Metropolitan Fire Authorities</v>
      </c>
      <c r="D9529" s="60" t="str">
        <f>VLOOKUP(B9529,lookup!A:D,4,FALSE)</f>
        <v>E31000047</v>
      </c>
      <c r="E9529" s="60" t="s">
        <v>179</v>
      </c>
      <c r="F9529" s="60" t="s">
        <v>149</v>
      </c>
      <c r="G9529" s="61">
        <v>0</v>
      </c>
      <c r="H9529" s="145"/>
      <c r="I9529" s="144">
        <v>0</v>
      </c>
      <c r="J9529" s="146">
        <f t="shared" si="125"/>
        <v>0</v>
      </c>
    </row>
    <row r="9530" spans="1:10" x14ac:dyDescent="0.3">
      <c r="A9530" s="60">
        <v>2011</v>
      </c>
      <c r="B9530" s="60" t="s">
        <v>203</v>
      </c>
      <c r="C9530" s="60" t="str">
        <f>VLOOKUP(B9530,lookup!A:C,3,FALSE)</f>
        <v>Non Metropolitan Fire Authorities</v>
      </c>
      <c r="D9530" s="60" t="str">
        <f>VLOOKUP(B9530,lookup!A:D,4,FALSE)</f>
        <v>E31000047</v>
      </c>
      <c r="E9530" s="32" t="s">
        <v>1087</v>
      </c>
      <c r="F9530" s="60" t="s">
        <v>149</v>
      </c>
      <c r="G9530" s="61">
        <v>0</v>
      </c>
      <c r="H9530" s="145"/>
      <c r="I9530" s="144">
        <v>0</v>
      </c>
      <c r="J9530" s="146">
        <f t="shared" si="125"/>
        <v>0</v>
      </c>
    </row>
    <row r="9531" spans="1:10" x14ac:dyDescent="0.3">
      <c r="A9531" s="60">
        <v>2011</v>
      </c>
      <c r="B9531" s="60" t="s">
        <v>203</v>
      </c>
      <c r="C9531" s="60" t="str">
        <f>VLOOKUP(B9531,lookup!A:C,3,FALSE)</f>
        <v>Non Metropolitan Fire Authorities</v>
      </c>
      <c r="D9531" s="60" t="str">
        <f>VLOOKUP(B9531,lookup!A:D,4,FALSE)</f>
        <v>E31000047</v>
      </c>
      <c r="E9531" s="60" t="s">
        <v>176</v>
      </c>
      <c r="F9531" s="60" t="s">
        <v>149</v>
      </c>
      <c r="G9531" s="61">
        <v>0</v>
      </c>
      <c r="H9531" s="145"/>
      <c r="I9531" s="144">
        <v>0</v>
      </c>
      <c r="J9531" s="146">
        <f t="shared" si="125"/>
        <v>0</v>
      </c>
    </row>
    <row r="9532" spans="1:10" x14ac:dyDescent="0.3">
      <c r="A9532" s="60">
        <v>2011</v>
      </c>
      <c r="B9532" s="60" t="s">
        <v>203</v>
      </c>
      <c r="C9532" s="60" t="str">
        <f>VLOOKUP(B9532,lookup!A:C,3,FALSE)</f>
        <v>Non Metropolitan Fire Authorities</v>
      </c>
      <c r="D9532" s="60" t="str">
        <f>VLOOKUP(B9532,lookup!A:D,4,FALSE)</f>
        <v>E31000047</v>
      </c>
      <c r="E9532" s="60" t="s">
        <v>175</v>
      </c>
      <c r="F9532" s="60" t="s">
        <v>150</v>
      </c>
      <c r="G9532" s="61">
        <v>137</v>
      </c>
      <c r="H9532" s="145"/>
      <c r="I9532" s="144">
        <v>137</v>
      </c>
      <c r="J9532" s="146">
        <f t="shared" si="125"/>
        <v>0</v>
      </c>
    </row>
    <row r="9533" spans="1:10" x14ac:dyDescent="0.3">
      <c r="A9533" s="60">
        <v>2011</v>
      </c>
      <c r="B9533" s="60" t="s">
        <v>203</v>
      </c>
      <c r="C9533" s="60" t="str">
        <f>VLOOKUP(B9533,lookup!A:C,3,FALSE)</f>
        <v>Non Metropolitan Fire Authorities</v>
      </c>
      <c r="D9533" s="60" t="str">
        <f>VLOOKUP(B9533,lookup!A:D,4,FALSE)</f>
        <v>E31000047</v>
      </c>
      <c r="E9533" s="60" t="s">
        <v>177</v>
      </c>
      <c r="F9533" s="60" t="s">
        <v>150</v>
      </c>
      <c r="G9533" s="61">
        <v>0</v>
      </c>
      <c r="H9533" s="145"/>
      <c r="I9533" s="144">
        <v>0</v>
      </c>
      <c r="J9533" s="146">
        <f t="shared" si="125"/>
        <v>0</v>
      </c>
    </row>
    <row r="9534" spans="1:10" x14ac:dyDescent="0.3">
      <c r="A9534" s="60">
        <v>2011</v>
      </c>
      <c r="B9534" s="60" t="s">
        <v>203</v>
      </c>
      <c r="C9534" s="60" t="str">
        <f>VLOOKUP(B9534,lookup!A:C,3,FALSE)</f>
        <v>Non Metropolitan Fire Authorities</v>
      </c>
      <c r="D9534" s="60" t="str">
        <f>VLOOKUP(B9534,lookup!A:D,4,FALSE)</f>
        <v>E31000047</v>
      </c>
      <c r="E9534" s="60" t="s">
        <v>178</v>
      </c>
      <c r="F9534" s="60" t="s">
        <v>150</v>
      </c>
      <c r="G9534" s="61">
        <v>0</v>
      </c>
      <c r="H9534" s="145"/>
      <c r="I9534" s="144">
        <v>0</v>
      </c>
      <c r="J9534" s="146">
        <f t="shared" si="125"/>
        <v>0</v>
      </c>
    </row>
    <row r="9535" spans="1:10" x14ac:dyDescent="0.3">
      <c r="A9535" s="60">
        <v>2011</v>
      </c>
      <c r="B9535" s="60" t="s">
        <v>203</v>
      </c>
      <c r="C9535" s="60" t="str">
        <f>VLOOKUP(B9535,lookup!A:C,3,FALSE)</f>
        <v>Non Metropolitan Fire Authorities</v>
      </c>
      <c r="D9535" s="60" t="str">
        <f>VLOOKUP(B9535,lookup!A:D,4,FALSE)</f>
        <v>E31000047</v>
      </c>
      <c r="E9535" s="60" t="s">
        <v>179</v>
      </c>
      <c r="F9535" s="60" t="s">
        <v>150</v>
      </c>
      <c r="G9535" s="61">
        <v>0</v>
      </c>
      <c r="H9535" s="145"/>
      <c r="I9535" s="144">
        <v>0</v>
      </c>
      <c r="J9535" s="146">
        <f t="shared" si="125"/>
        <v>0</v>
      </c>
    </row>
    <row r="9536" spans="1:10" x14ac:dyDescent="0.3">
      <c r="A9536" s="60">
        <v>2011</v>
      </c>
      <c r="B9536" s="60" t="s">
        <v>203</v>
      </c>
      <c r="C9536" s="60" t="str">
        <f>VLOOKUP(B9536,lookup!A:C,3,FALSE)</f>
        <v>Non Metropolitan Fire Authorities</v>
      </c>
      <c r="D9536" s="60" t="str">
        <f>VLOOKUP(B9536,lookup!A:D,4,FALSE)</f>
        <v>E31000047</v>
      </c>
      <c r="E9536" s="32" t="s">
        <v>1087</v>
      </c>
      <c r="F9536" s="60" t="s">
        <v>150</v>
      </c>
      <c r="G9536" s="61">
        <v>0</v>
      </c>
      <c r="H9536" s="145"/>
      <c r="I9536" s="144">
        <v>0</v>
      </c>
      <c r="J9536" s="146">
        <f t="shared" si="125"/>
        <v>0</v>
      </c>
    </row>
    <row r="9537" spans="1:10" x14ac:dyDescent="0.3">
      <c r="A9537" s="60">
        <v>2011</v>
      </c>
      <c r="B9537" s="60" t="s">
        <v>203</v>
      </c>
      <c r="C9537" s="60" t="str">
        <f>VLOOKUP(B9537,lookup!A:C,3,FALSE)</f>
        <v>Non Metropolitan Fire Authorities</v>
      </c>
      <c r="D9537" s="60" t="str">
        <f>VLOOKUP(B9537,lookup!A:D,4,FALSE)</f>
        <v>E31000047</v>
      </c>
      <c r="E9537" s="60" t="s">
        <v>176</v>
      </c>
      <c r="F9537" s="60" t="s">
        <v>150</v>
      </c>
      <c r="G9537" s="61">
        <v>1</v>
      </c>
      <c r="H9537" s="145"/>
      <c r="I9537" s="144">
        <v>1</v>
      </c>
      <c r="J9537" s="146">
        <f t="shared" si="125"/>
        <v>0</v>
      </c>
    </row>
    <row r="9538" spans="1:10" x14ac:dyDescent="0.3">
      <c r="A9538" s="60">
        <v>2011</v>
      </c>
      <c r="B9538" s="60" t="s">
        <v>36</v>
      </c>
      <c r="C9538" s="60" t="str">
        <f>VLOOKUP(B9538,lookup!A:C,3,FALSE)</f>
        <v>Non Metropolitan Fire Authorities</v>
      </c>
      <c r="D9538" s="60" t="str">
        <f>VLOOKUP(B9538,lookup!A:D,4,FALSE)</f>
        <v>E31000013</v>
      </c>
      <c r="E9538" s="60" t="s">
        <v>175</v>
      </c>
      <c r="F9538" s="60" t="s">
        <v>157</v>
      </c>
      <c r="G9538" s="61">
        <v>372</v>
      </c>
      <c r="H9538" s="145"/>
      <c r="I9538" s="144">
        <v>372</v>
      </c>
      <c r="J9538" s="146">
        <f t="shared" si="125"/>
        <v>0</v>
      </c>
    </row>
    <row r="9539" spans="1:10" x14ac:dyDescent="0.3">
      <c r="A9539" s="60">
        <v>2011</v>
      </c>
      <c r="B9539" s="60" t="s">
        <v>36</v>
      </c>
      <c r="C9539" s="60" t="str">
        <f>VLOOKUP(B9539,lookup!A:C,3,FALSE)</f>
        <v>Non Metropolitan Fire Authorities</v>
      </c>
      <c r="D9539" s="60" t="str">
        <f>VLOOKUP(B9539,lookup!A:D,4,FALSE)</f>
        <v>E31000013</v>
      </c>
      <c r="E9539" s="60" t="s">
        <v>177</v>
      </c>
      <c r="F9539" s="60" t="s">
        <v>157</v>
      </c>
      <c r="G9539" s="61">
        <v>2</v>
      </c>
      <c r="H9539" s="145"/>
      <c r="I9539" s="144">
        <v>2</v>
      </c>
      <c r="J9539" s="146">
        <f t="shared" ref="J9539:J9602" si="126">G9539-I9539</f>
        <v>0</v>
      </c>
    </row>
    <row r="9540" spans="1:10" x14ac:dyDescent="0.3">
      <c r="A9540" s="60">
        <v>2011</v>
      </c>
      <c r="B9540" s="60" t="s">
        <v>36</v>
      </c>
      <c r="C9540" s="60" t="str">
        <f>VLOOKUP(B9540,lookup!A:C,3,FALSE)</f>
        <v>Non Metropolitan Fire Authorities</v>
      </c>
      <c r="D9540" s="60" t="str">
        <f>VLOOKUP(B9540,lookup!A:D,4,FALSE)</f>
        <v>E31000013</v>
      </c>
      <c r="E9540" s="60" t="s">
        <v>178</v>
      </c>
      <c r="F9540" s="60" t="s">
        <v>157</v>
      </c>
      <c r="G9540" s="61">
        <v>1</v>
      </c>
      <c r="H9540" s="145"/>
      <c r="I9540" s="144">
        <v>1</v>
      </c>
      <c r="J9540" s="146">
        <f t="shared" si="126"/>
        <v>0</v>
      </c>
    </row>
    <row r="9541" spans="1:10" x14ac:dyDescent="0.3">
      <c r="A9541" s="60">
        <v>2011</v>
      </c>
      <c r="B9541" s="60" t="s">
        <v>36</v>
      </c>
      <c r="C9541" s="60" t="str">
        <f>VLOOKUP(B9541,lookup!A:C,3,FALSE)</f>
        <v>Non Metropolitan Fire Authorities</v>
      </c>
      <c r="D9541" s="60" t="str">
        <f>VLOOKUP(B9541,lookup!A:D,4,FALSE)</f>
        <v>E31000013</v>
      </c>
      <c r="E9541" s="60" t="s">
        <v>179</v>
      </c>
      <c r="F9541" s="60" t="s">
        <v>157</v>
      </c>
      <c r="G9541" s="61">
        <v>5</v>
      </c>
      <c r="H9541" s="145"/>
      <c r="I9541" s="144">
        <v>5</v>
      </c>
      <c r="J9541" s="146">
        <f t="shared" si="126"/>
        <v>0</v>
      </c>
    </row>
    <row r="9542" spans="1:10" x14ac:dyDescent="0.3">
      <c r="A9542" s="60">
        <v>2011</v>
      </c>
      <c r="B9542" s="60" t="s">
        <v>36</v>
      </c>
      <c r="C9542" s="60" t="str">
        <f>VLOOKUP(B9542,lookup!A:C,3,FALSE)</f>
        <v>Non Metropolitan Fire Authorities</v>
      </c>
      <c r="D9542" s="60" t="str">
        <f>VLOOKUP(B9542,lookup!A:D,4,FALSE)</f>
        <v>E31000013</v>
      </c>
      <c r="E9542" s="32" t="s">
        <v>1087</v>
      </c>
      <c r="F9542" s="60" t="s">
        <v>157</v>
      </c>
      <c r="G9542" s="61">
        <v>0</v>
      </c>
      <c r="H9542" s="145"/>
      <c r="I9542" s="144">
        <v>0</v>
      </c>
      <c r="J9542" s="146">
        <f t="shared" si="126"/>
        <v>0</v>
      </c>
    </row>
    <row r="9543" spans="1:10" x14ac:dyDescent="0.3">
      <c r="A9543" s="60">
        <v>2011</v>
      </c>
      <c r="B9543" s="60" t="s">
        <v>36</v>
      </c>
      <c r="C9543" s="60" t="str">
        <f>VLOOKUP(B9543,lookup!A:C,3,FALSE)</f>
        <v>Non Metropolitan Fire Authorities</v>
      </c>
      <c r="D9543" s="60" t="str">
        <f>VLOOKUP(B9543,lookup!A:D,4,FALSE)</f>
        <v>E31000013</v>
      </c>
      <c r="E9543" s="60" t="s">
        <v>176</v>
      </c>
      <c r="F9543" s="60" t="s">
        <v>157</v>
      </c>
      <c r="G9543" s="61">
        <v>1</v>
      </c>
      <c r="H9543" s="145"/>
      <c r="I9543" s="144">
        <v>1</v>
      </c>
      <c r="J9543" s="146">
        <f t="shared" si="126"/>
        <v>0</v>
      </c>
    </row>
    <row r="9544" spans="1:10" x14ac:dyDescent="0.3">
      <c r="A9544" s="60">
        <v>2011</v>
      </c>
      <c r="B9544" s="60" t="s">
        <v>36</v>
      </c>
      <c r="C9544" s="60" t="str">
        <f>VLOOKUP(B9544,lookup!A:C,3,FALSE)</f>
        <v>Non Metropolitan Fire Authorities</v>
      </c>
      <c r="D9544" s="60" t="str">
        <f>VLOOKUP(B9544,lookup!A:D,4,FALSE)</f>
        <v>E31000013</v>
      </c>
      <c r="E9544" s="60" t="s">
        <v>175</v>
      </c>
      <c r="F9544" s="60" t="s">
        <v>158</v>
      </c>
      <c r="G9544" s="61">
        <v>168</v>
      </c>
      <c r="H9544" s="145"/>
      <c r="I9544" s="144">
        <v>168</v>
      </c>
      <c r="J9544" s="146">
        <f t="shared" si="126"/>
        <v>0</v>
      </c>
    </row>
    <row r="9545" spans="1:10" x14ac:dyDescent="0.3">
      <c r="A9545" s="60">
        <v>2011</v>
      </c>
      <c r="B9545" s="60" t="s">
        <v>36</v>
      </c>
      <c r="C9545" s="60" t="str">
        <f>VLOOKUP(B9545,lookup!A:C,3,FALSE)</f>
        <v>Non Metropolitan Fire Authorities</v>
      </c>
      <c r="D9545" s="60" t="str">
        <f>VLOOKUP(B9545,lookup!A:D,4,FALSE)</f>
        <v>E31000013</v>
      </c>
      <c r="E9545" s="60" t="s">
        <v>177</v>
      </c>
      <c r="F9545" s="60" t="s">
        <v>158</v>
      </c>
      <c r="G9545" s="61">
        <v>1</v>
      </c>
      <c r="H9545" s="145"/>
      <c r="I9545" s="144">
        <v>1</v>
      </c>
      <c r="J9545" s="146">
        <f t="shared" si="126"/>
        <v>0</v>
      </c>
    </row>
    <row r="9546" spans="1:10" x14ac:dyDescent="0.3">
      <c r="A9546" s="60">
        <v>2011</v>
      </c>
      <c r="B9546" s="60" t="s">
        <v>36</v>
      </c>
      <c r="C9546" s="60" t="str">
        <f>VLOOKUP(B9546,lookup!A:C,3,FALSE)</f>
        <v>Non Metropolitan Fire Authorities</v>
      </c>
      <c r="D9546" s="60" t="str">
        <f>VLOOKUP(B9546,lookup!A:D,4,FALSE)</f>
        <v>E31000013</v>
      </c>
      <c r="E9546" s="60" t="s">
        <v>178</v>
      </c>
      <c r="F9546" s="60" t="s">
        <v>158</v>
      </c>
      <c r="G9546" s="61">
        <v>1</v>
      </c>
      <c r="H9546" s="145"/>
      <c r="I9546" s="144">
        <v>1</v>
      </c>
      <c r="J9546" s="146">
        <f t="shared" si="126"/>
        <v>0</v>
      </c>
    </row>
    <row r="9547" spans="1:10" x14ac:dyDescent="0.3">
      <c r="A9547" s="60">
        <v>2011</v>
      </c>
      <c r="B9547" s="60" t="s">
        <v>36</v>
      </c>
      <c r="C9547" s="60" t="str">
        <f>VLOOKUP(B9547,lookup!A:C,3,FALSE)</f>
        <v>Non Metropolitan Fire Authorities</v>
      </c>
      <c r="D9547" s="60" t="str">
        <f>VLOOKUP(B9547,lookup!A:D,4,FALSE)</f>
        <v>E31000013</v>
      </c>
      <c r="E9547" s="60" t="s">
        <v>179</v>
      </c>
      <c r="F9547" s="60" t="s">
        <v>158</v>
      </c>
      <c r="G9547" s="61">
        <v>1</v>
      </c>
      <c r="H9547" s="145"/>
      <c r="I9547" s="144">
        <v>1</v>
      </c>
      <c r="J9547" s="146">
        <f t="shared" si="126"/>
        <v>0</v>
      </c>
    </row>
    <row r="9548" spans="1:10" x14ac:dyDescent="0.3">
      <c r="A9548" s="60">
        <v>2011</v>
      </c>
      <c r="B9548" s="60" t="s">
        <v>36</v>
      </c>
      <c r="C9548" s="60" t="str">
        <f>VLOOKUP(B9548,lookup!A:C,3,FALSE)</f>
        <v>Non Metropolitan Fire Authorities</v>
      </c>
      <c r="D9548" s="60" t="str">
        <f>VLOOKUP(B9548,lookup!A:D,4,FALSE)</f>
        <v>E31000013</v>
      </c>
      <c r="E9548" s="32" t="s">
        <v>1087</v>
      </c>
      <c r="F9548" s="60" t="s">
        <v>158</v>
      </c>
      <c r="G9548" s="61">
        <v>0</v>
      </c>
      <c r="H9548" s="145"/>
      <c r="I9548" s="144">
        <v>0</v>
      </c>
      <c r="J9548" s="146">
        <f t="shared" si="126"/>
        <v>0</v>
      </c>
    </row>
    <row r="9549" spans="1:10" x14ac:dyDescent="0.3">
      <c r="A9549" s="60">
        <v>2011</v>
      </c>
      <c r="B9549" s="60" t="s">
        <v>36</v>
      </c>
      <c r="C9549" s="60" t="str">
        <f>VLOOKUP(B9549,lookup!A:C,3,FALSE)</f>
        <v>Non Metropolitan Fire Authorities</v>
      </c>
      <c r="D9549" s="60" t="str">
        <f>VLOOKUP(B9549,lookup!A:D,4,FALSE)</f>
        <v>E31000013</v>
      </c>
      <c r="E9549" s="60" t="s">
        <v>176</v>
      </c>
      <c r="F9549" s="60" t="s">
        <v>158</v>
      </c>
      <c r="G9549" s="61">
        <v>0</v>
      </c>
      <c r="H9549" s="145"/>
      <c r="I9549" s="144">
        <v>0</v>
      </c>
      <c r="J9549" s="146">
        <f t="shared" si="126"/>
        <v>0</v>
      </c>
    </row>
    <row r="9550" spans="1:10" x14ac:dyDescent="0.3">
      <c r="A9550" s="60">
        <v>2011</v>
      </c>
      <c r="B9550" s="60" t="s">
        <v>36</v>
      </c>
      <c r="C9550" s="60" t="str">
        <f>VLOOKUP(B9550,lookup!A:C,3,FALSE)</f>
        <v>Non Metropolitan Fire Authorities</v>
      </c>
      <c r="D9550" s="60" t="str">
        <f>VLOOKUP(B9550,lookup!A:D,4,FALSE)</f>
        <v>E31000013</v>
      </c>
      <c r="E9550" s="60" t="s">
        <v>175</v>
      </c>
      <c r="F9550" s="60" t="s">
        <v>149</v>
      </c>
      <c r="G9550" s="61">
        <v>23</v>
      </c>
      <c r="H9550" s="145"/>
      <c r="I9550" s="144">
        <v>23</v>
      </c>
      <c r="J9550" s="146">
        <f t="shared" si="126"/>
        <v>0</v>
      </c>
    </row>
    <row r="9551" spans="1:10" x14ac:dyDescent="0.3">
      <c r="A9551" s="60">
        <v>2011</v>
      </c>
      <c r="B9551" s="60" t="s">
        <v>36</v>
      </c>
      <c r="C9551" s="60" t="str">
        <f>VLOOKUP(B9551,lookup!A:C,3,FALSE)</f>
        <v>Non Metropolitan Fire Authorities</v>
      </c>
      <c r="D9551" s="60" t="str">
        <f>VLOOKUP(B9551,lookup!A:D,4,FALSE)</f>
        <v>E31000013</v>
      </c>
      <c r="E9551" s="60" t="s">
        <v>177</v>
      </c>
      <c r="F9551" s="60" t="s">
        <v>149</v>
      </c>
      <c r="G9551" s="61">
        <v>0</v>
      </c>
      <c r="H9551" s="145"/>
      <c r="I9551" s="144">
        <v>0</v>
      </c>
      <c r="J9551" s="146">
        <f t="shared" si="126"/>
        <v>0</v>
      </c>
    </row>
    <row r="9552" spans="1:10" x14ac:dyDescent="0.3">
      <c r="A9552" s="60">
        <v>2011</v>
      </c>
      <c r="B9552" s="60" t="s">
        <v>36</v>
      </c>
      <c r="C9552" s="60" t="str">
        <f>VLOOKUP(B9552,lookup!A:C,3,FALSE)</f>
        <v>Non Metropolitan Fire Authorities</v>
      </c>
      <c r="D9552" s="60" t="str">
        <f>VLOOKUP(B9552,lookup!A:D,4,FALSE)</f>
        <v>E31000013</v>
      </c>
      <c r="E9552" s="60" t="s">
        <v>178</v>
      </c>
      <c r="F9552" s="60" t="s">
        <v>149</v>
      </c>
      <c r="G9552" s="61">
        <v>0</v>
      </c>
      <c r="H9552" s="145"/>
      <c r="I9552" s="144">
        <v>0</v>
      </c>
      <c r="J9552" s="146">
        <f t="shared" si="126"/>
        <v>0</v>
      </c>
    </row>
    <row r="9553" spans="1:10" x14ac:dyDescent="0.3">
      <c r="A9553" s="60">
        <v>2011</v>
      </c>
      <c r="B9553" s="60" t="s">
        <v>36</v>
      </c>
      <c r="C9553" s="60" t="str">
        <f>VLOOKUP(B9553,lookup!A:C,3,FALSE)</f>
        <v>Non Metropolitan Fire Authorities</v>
      </c>
      <c r="D9553" s="60" t="str">
        <f>VLOOKUP(B9553,lookup!A:D,4,FALSE)</f>
        <v>E31000013</v>
      </c>
      <c r="E9553" s="60" t="s">
        <v>179</v>
      </c>
      <c r="F9553" s="60" t="s">
        <v>149</v>
      </c>
      <c r="G9553" s="61">
        <v>0</v>
      </c>
      <c r="H9553" s="145"/>
      <c r="I9553" s="144">
        <v>0</v>
      </c>
      <c r="J9553" s="146">
        <f t="shared" si="126"/>
        <v>0</v>
      </c>
    </row>
    <row r="9554" spans="1:10" x14ac:dyDescent="0.3">
      <c r="A9554" s="60">
        <v>2011</v>
      </c>
      <c r="B9554" s="60" t="s">
        <v>36</v>
      </c>
      <c r="C9554" s="60" t="str">
        <f>VLOOKUP(B9554,lookup!A:C,3,FALSE)</f>
        <v>Non Metropolitan Fire Authorities</v>
      </c>
      <c r="D9554" s="60" t="str">
        <f>VLOOKUP(B9554,lookup!A:D,4,FALSE)</f>
        <v>E31000013</v>
      </c>
      <c r="E9554" s="32" t="s">
        <v>1087</v>
      </c>
      <c r="F9554" s="60" t="s">
        <v>149</v>
      </c>
      <c r="G9554" s="61">
        <v>0</v>
      </c>
      <c r="H9554" s="145"/>
      <c r="I9554" s="144">
        <v>0</v>
      </c>
      <c r="J9554" s="146">
        <f t="shared" si="126"/>
        <v>0</v>
      </c>
    </row>
    <row r="9555" spans="1:10" x14ac:dyDescent="0.3">
      <c r="A9555" s="60">
        <v>2011</v>
      </c>
      <c r="B9555" s="60" t="s">
        <v>36</v>
      </c>
      <c r="C9555" s="60" t="str">
        <f>VLOOKUP(B9555,lookup!A:C,3,FALSE)</f>
        <v>Non Metropolitan Fire Authorities</v>
      </c>
      <c r="D9555" s="60" t="str">
        <f>VLOOKUP(B9555,lookup!A:D,4,FALSE)</f>
        <v>E31000013</v>
      </c>
      <c r="E9555" s="60" t="s">
        <v>176</v>
      </c>
      <c r="F9555" s="60" t="s">
        <v>149</v>
      </c>
      <c r="G9555" s="61">
        <v>4</v>
      </c>
      <c r="H9555" s="145"/>
      <c r="I9555" s="144">
        <v>4</v>
      </c>
      <c r="J9555" s="146">
        <f t="shared" si="126"/>
        <v>0</v>
      </c>
    </row>
    <row r="9556" spans="1:10" x14ac:dyDescent="0.3">
      <c r="A9556" s="60">
        <v>2011</v>
      </c>
      <c r="B9556" s="60" t="s">
        <v>36</v>
      </c>
      <c r="C9556" s="60" t="str">
        <f>VLOOKUP(B9556,lookup!A:C,3,FALSE)</f>
        <v>Non Metropolitan Fire Authorities</v>
      </c>
      <c r="D9556" s="60" t="str">
        <f>VLOOKUP(B9556,lookup!A:D,4,FALSE)</f>
        <v>E31000013</v>
      </c>
      <c r="E9556" s="60" t="s">
        <v>175</v>
      </c>
      <c r="F9556" s="60" t="s">
        <v>150</v>
      </c>
      <c r="G9556" s="61">
        <v>88</v>
      </c>
      <c r="H9556" s="145"/>
      <c r="I9556" s="144">
        <v>88</v>
      </c>
      <c r="J9556" s="146">
        <f t="shared" si="126"/>
        <v>0</v>
      </c>
    </row>
    <row r="9557" spans="1:10" x14ac:dyDescent="0.3">
      <c r="A9557" s="60">
        <v>2011</v>
      </c>
      <c r="B9557" s="60" t="s">
        <v>36</v>
      </c>
      <c r="C9557" s="60" t="str">
        <f>VLOOKUP(B9557,lookup!A:C,3,FALSE)</f>
        <v>Non Metropolitan Fire Authorities</v>
      </c>
      <c r="D9557" s="60" t="str">
        <f>VLOOKUP(B9557,lookup!A:D,4,FALSE)</f>
        <v>E31000013</v>
      </c>
      <c r="E9557" s="60" t="s">
        <v>177</v>
      </c>
      <c r="F9557" s="60" t="s">
        <v>150</v>
      </c>
      <c r="G9557" s="61">
        <v>0</v>
      </c>
      <c r="H9557" s="145"/>
      <c r="I9557" s="144">
        <v>0</v>
      </c>
      <c r="J9557" s="146">
        <f t="shared" si="126"/>
        <v>0</v>
      </c>
    </row>
    <row r="9558" spans="1:10" x14ac:dyDescent="0.3">
      <c r="A9558" s="60">
        <v>2011</v>
      </c>
      <c r="B9558" s="60" t="s">
        <v>36</v>
      </c>
      <c r="C9558" s="60" t="str">
        <f>VLOOKUP(B9558,lookup!A:C,3,FALSE)</f>
        <v>Non Metropolitan Fire Authorities</v>
      </c>
      <c r="D9558" s="60" t="str">
        <f>VLOOKUP(B9558,lookup!A:D,4,FALSE)</f>
        <v>E31000013</v>
      </c>
      <c r="E9558" s="60" t="s">
        <v>178</v>
      </c>
      <c r="F9558" s="60" t="s">
        <v>150</v>
      </c>
      <c r="G9558" s="61">
        <v>0</v>
      </c>
      <c r="H9558" s="145"/>
      <c r="I9558" s="144">
        <v>0</v>
      </c>
      <c r="J9558" s="146">
        <f t="shared" si="126"/>
        <v>0</v>
      </c>
    </row>
    <row r="9559" spans="1:10" x14ac:dyDescent="0.3">
      <c r="A9559" s="60">
        <v>2011</v>
      </c>
      <c r="B9559" s="60" t="s">
        <v>36</v>
      </c>
      <c r="C9559" s="60" t="str">
        <f>VLOOKUP(B9559,lookup!A:C,3,FALSE)</f>
        <v>Non Metropolitan Fire Authorities</v>
      </c>
      <c r="D9559" s="60" t="str">
        <f>VLOOKUP(B9559,lookup!A:D,4,FALSE)</f>
        <v>E31000013</v>
      </c>
      <c r="E9559" s="60" t="s">
        <v>179</v>
      </c>
      <c r="F9559" s="60" t="s">
        <v>150</v>
      </c>
      <c r="G9559" s="61">
        <v>0</v>
      </c>
      <c r="H9559" s="145"/>
      <c r="I9559" s="144">
        <v>0</v>
      </c>
      <c r="J9559" s="146">
        <f t="shared" si="126"/>
        <v>0</v>
      </c>
    </row>
    <row r="9560" spans="1:10" x14ac:dyDescent="0.3">
      <c r="A9560" s="60">
        <v>2011</v>
      </c>
      <c r="B9560" s="60" t="s">
        <v>36</v>
      </c>
      <c r="C9560" s="60" t="str">
        <f>VLOOKUP(B9560,lookup!A:C,3,FALSE)</f>
        <v>Non Metropolitan Fire Authorities</v>
      </c>
      <c r="D9560" s="60" t="str">
        <f>VLOOKUP(B9560,lookup!A:D,4,FALSE)</f>
        <v>E31000013</v>
      </c>
      <c r="E9560" s="32" t="s">
        <v>1087</v>
      </c>
      <c r="F9560" s="60" t="s">
        <v>150</v>
      </c>
      <c r="G9560" s="61">
        <v>0</v>
      </c>
      <c r="H9560" s="145"/>
      <c r="I9560" s="144">
        <v>0</v>
      </c>
      <c r="J9560" s="146">
        <f t="shared" si="126"/>
        <v>0</v>
      </c>
    </row>
    <row r="9561" spans="1:10" x14ac:dyDescent="0.3">
      <c r="A9561" s="60">
        <v>2011</v>
      </c>
      <c r="B9561" s="60" t="s">
        <v>36</v>
      </c>
      <c r="C9561" s="60" t="str">
        <f>VLOOKUP(B9561,lookup!A:C,3,FALSE)</f>
        <v>Non Metropolitan Fire Authorities</v>
      </c>
      <c r="D9561" s="60" t="str">
        <f>VLOOKUP(B9561,lookup!A:D,4,FALSE)</f>
        <v>E31000013</v>
      </c>
      <c r="E9561" s="60" t="s">
        <v>176</v>
      </c>
      <c r="F9561" s="60" t="s">
        <v>150</v>
      </c>
      <c r="G9561" s="61">
        <v>1</v>
      </c>
      <c r="H9561" s="145"/>
      <c r="I9561" s="144">
        <v>1</v>
      </c>
      <c r="J9561" s="146">
        <f t="shared" si="126"/>
        <v>0</v>
      </c>
    </row>
    <row r="9562" spans="1:10" x14ac:dyDescent="0.3">
      <c r="A9562" s="60">
        <v>2011</v>
      </c>
      <c r="B9562" s="60" t="s">
        <v>39</v>
      </c>
      <c r="C9562" s="60" t="str">
        <f>VLOOKUP(B9562,lookup!A:C,3,FALSE)</f>
        <v>Non Metropolitan Fire Authorities</v>
      </c>
      <c r="D9562" s="60" t="str">
        <f>VLOOKUP(B9562,lookup!A:D,4,FALSE)</f>
        <v>E31000014</v>
      </c>
      <c r="E9562" s="60" t="s">
        <v>175</v>
      </c>
      <c r="F9562" s="60" t="s">
        <v>157</v>
      </c>
      <c r="G9562" s="61">
        <v>400</v>
      </c>
      <c r="H9562" s="145"/>
      <c r="I9562" s="144">
        <v>400</v>
      </c>
      <c r="J9562" s="146">
        <f t="shared" si="126"/>
        <v>0</v>
      </c>
    </row>
    <row r="9563" spans="1:10" x14ac:dyDescent="0.3">
      <c r="A9563" s="60">
        <v>2011</v>
      </c>
      <c r="B9563" s="60" t="s">
        <v>39</v>
      </c>
      <c r="C9563" s="60" t="str">
        <f>VLOOKUP(B9563,lookup!A:C,3,FALSE)</f>
        <v>Non Metropolitan Fire Authorities</v>
      </c>
      <c r="D9563" s="60" t="str">
        <f>VLOOKUP(B9563,lookup!A:D,4,FALSE)</f>
        <v>E31000014</v>
      </c>
      <c r="E9563" s="60" t="s">
        <v>177</v>
      </c>
      <c r="F9563" s="60" t="s">
        <v>157</v>
      </c>
      <c r="G9563" s="61">
        <v>9</v>
      </c>
      <c r="H9563" s="145"/>
      <c r="I9563" s="144">
        <v>9</v>
      </c>
      <c r="J9563" s="146">
        <f t="shared" si="126"/>
        <v>0</v>
      </c>
    </row>
    <row r="9564" spans="1:10" x14ac:dyDescent="0.3">
      <c r="A9564" s="60">
        <v>2011</v>
      </c>
      <c r="B9564" s="60" t="s">
        <v>39</v>
      </c>
      <c r="C9564" s="60" t="str">
        <f>VLOOKUP(B9564,lookup!A:C,3,FALSE)</f>
        <v>Non Metropolitan Fire Authorities</v>
      </c>
      <c r="D9564" s="60" t="str">
        <f>VLOOKUP(B9564,lookup!A:D,4,FALSE)</f>
        <v>E31000014</v>
      </c>
      <c r="E9564" s="60" t="s">
        <v>178</v>
      </c>
      <c r="F9564" s="60" t="s">
        <v>157</v>
      </c>
      <c r="G9564" s="61">
        <v>2</v>
      </c>
      <c r="H9564" s="145"/>
      <c r="I9564" s="144">
        <v>2</v>
      </c>
      <c r="J9564" s="146">
        <f t="shared" si="126"/>
        <v>0</v>
      </c>
    </row>
    <row r="9565" spans="1:10" x14ac:dyDescent="0.3">
      <c r="A9565" s="60">
        <v>2011</v>
      </c>
      <c r="B9565" s="60" t="s">
        <v>39</v>
      </c>
      <c r="C9565" s="60" t="str">
        <f>VLOOKUP(B9565,lookup!A:C,3,FALSE)</f>
        <v>Non Metropolitan Fire Authorities</v>
      </c>
      <c r="D9565" s="60" t="str">
        <f>VLOOKUP(B9565,lookup!A:D,4,FALSE)</f>
        <v>E31000014</v>
      </c>
      <c r="E9565" s="60" t="s">
        <v>179</v>
      </c>
      <c r="F9565" s="60" t="s">
        <v>157</v>
      </c>
      <c r="G9565" s="61">
        <v>2</v>
      </c>
      <c r="H9565" s="145"/>
      <c r="I9565" s="144">
        <v>2</v>
      </c>
      <c r="J9565" s="146">
        <f t="shared" si="126"/>
        <v>0</v>
      </c>
    </row>
    <row r="9566" spans="1:10" x14ac:dyDescent="0.3">
      <c r="A9566" s="60">
        <v>2011</v>
      </c>
      <c r="B9566" s="60" t="s">
        <v>39</v>
      </c>
      <c r="C9566" s="60" t="str">
        <f>VLOOKUP(B9566,lookup!A:C,3,FALSE)</f>
        <v>Non Metropolitan Fire Authorities</v>
      </c>
      <c r="D9566" s="60" t="str">
        <f>VLOOKUP(B9566,lookup!A:D,4,FALSE)</f>
        <v>E31000014</v>
      </c>
      <c r="E9566" s="32" t="s">
        <v>1087</v>
      </c>
      <c r="F9566" s="60" t="s">
        <v>157</v>
      </c>
      <c r="G9566" s="61">
        <v>2</v>
      </c>
      <c r="H9566" s="145"/>
      <c r="I9566" s="144">
        <v>2</v>
      </c>
      <c r="J9566" s="146">
        <f t="shared" si="126"/>
        <v>0</v>
      </c>
    </row>
    <row r="9567" spans="1:10" x14ac:dyDescent="0.3">
      <c r="A9567" s="60">
        <v>2011</v>
      </c>
      <c r="B9567" s="60" t="s">
        <v>39</v>
      </c>
      <c r="C9567" s="60" t="str">
        <f>VLOOKUP(B9567,lookup!A:C,3,FALSE)</f>
        <v>Non Metropolitan Fire Authorities</v>
      </c>
      <c r="D9567" s="60" t="str">
        <f>VLOOKUP(B9567,lookup!A:D,4,FALSE)</f>
        <v>E31000014</v>
      </c>
      <c r="E9567" s="60" t="s">
        <v>176</v>
      </c>
      <c r="F9567" s="60" t="s">
        <v>157</v>
      </c>
      <c r="G9567" s="61">
        <v>16</v>
      </c>
      <c r="H9567" s="145"/>
      <c r="I9567" s="144">
        <v>16</v>
      </c>
      <c r="J9567" s="146">
        <f t="shared" si="126"/>
        <v>0</v>
      </c>
    </row>
    <row r="9568" spans="1:10" x14ac:dyDescent="0.3">
      <c r="A9568" s="60">
        <v>2011</v>
      </c>
      <c r="B9568" s="60" t="s">
        <v>39</v>
      </c>
      <c r="C9568" s="60" t="str">
        <f>VLOOKUP(B9568,lookup!A:C,3,FALSE)</f>
        <v>Non Metropolitan Fire Authorities</v>
      </c>
      <c r="D9568" s="60" t="str">
        <f>VLOOKUP(B9568,lookup!A:D,4,FALSE)</f>
        <v>E31000014</v>
      </c>
      <c r="E9568" s="60" t="s">
        <v>175</v>
      </c>
      <c r="F9568" s="60" t="s">
        <v>158</v>
      </c>
      <c r="G9568" s="61">
        <v>252</v>
      </c>
      <c r="H9568" s="145"/>
      <c r="I9568" s="144">
        <v>252</v>
      </c>
      <c r="J9568" s="146">
        <f t="shared" si="126"/>
        <v>0</v>
      </c>
    </row>
    <row r="9569" spans="1:10" x14ac:dyDescent="0.3">
      <c r="A9569" s="60">
        <v>2011</v>
      </c>
      <c r="B9569" s="60" t="s">
        <v>39</v>
      </c>
      <c r="C9569" s="60" t="str">
        <f>VLOOKUP(B9569,lookup!A:C,3,FALSE)</f>
        <v>Non Metropolitan Fire Authorities</v>
      </c>
      <c r="D9569" s="60" t="str">
        <f>VLOOKUP(B9569,lookup!A:D,4,FALSE)</f>
        <v>E31000014</v>
      </c>
      <c r="E9569" s="60" t="s">
        <v>177</v>
      </c>
      <c r="F9569" s="60" t="s">
        <v>158</v>
      </c>
      <c r="G9569" s="61">
        <v>1</v>
      </c>
      <c r="H9569" s="145"/>
      <c r="I9569" s="144">
        <v>1</v>
      </c>
      <c r="J9569" s="146">
        <f t="shared" si="126"/>
        <v>0</v>
      </c>
    </row>
    <row r="9570" spans="1:10" x14ac:dyDescent="0.3">
      <c r="A9570" s="60">
        <v>2011</v>
      </c>
      <c r="B9570" s="60" t="s">
        <v>39</v>
      </c>
      <c r="C9570" s="60" t="str">
        <f>VLOOKUP(B9570,lookup!A:C,3,FALSE)</f>
        <v>Non Metropolitan Fire Authorities</v>
      </c>
      <c r="D9570" s="60" t="str">
        <f>VLOOKUP(B9570,lookup!A:D,4,FALSE)</f>
        <v>E31000014</v>
      </c>
      <c r="E9570" s="60" t="s">
        <v>178</v>
      </c>
      <c r="F9570" s="60" t="s">
        <v>158</v>
      </c>
      <c r="G9570" s="61">
        <v>0</v>
      </c>
      <c r="H9570" s="145"/>
      <c r="I9570" s="144">
        <v>0</v>
      </c>
      <c r="J9570" s="146">
        <f t="shared" si="126"/>
        <v>0</v>
      </c>
    </row>
    <row r="9571" spans="1:10" x14ac:dyDescent="0.3">
      <c r="A9571" s="60">
        <v>2011</v>
      </c>
      <c r="B9571" s="60" t="s">
        <v>39</v>
      </c>
      <c r="C9571" s="60" t="str">
        <f>VLOOKUP(B9571,lookup!A:C,3,FALSE)</f>
        <v>Non Metropolitan Fire Authorities</v>
      </c>
      <c r="D9571" s="60" t="str">
        <f>VLOOKUP(B9571,lookup!A:D,4,FALSE)</f>
        <v>E31000014</v>
      </c>
      <c r="E9571" s="60" t="s">
        <v>179</v>
      </c>
      <c r="F9571" s="60" t="s">
        <v>158</v>
      </c>
      <c r="G9571" s="61">
        <v>0</v>
      </c>
      <c r="H9571" s="145"/>
      <c r="I9571" s="144">
        <v>0</v>
      </c>
      <c r="J9571" s="146">
        <f t="shared" si="126"/>
        <v>0</v>
      </c>
    </row>
    <row r="9572" spans="1:10" x14ac:dyDescent="0.3">
      <c r="A9572" s="60">
        <v>2011</v>
      </c>
      <c r="B9572" s="60" t="s">
        <v>39</v>
      </c>
      <c r="C9572" s="60" t="str">
        <f>VLOOKUP(B9572,lookup!A:C,3,FALSE)</f>
        <v>Non Metropolitan Fire Authorities</v>
      </c>
      <c r="D9572" s="60" t="str">
        <f>VLOOKUP(B9572,lookup!A:D,4,FALSE)</f>
        <v>E31000014</v>
      </c>
      <c r="E9572" s="32" t="s">
        <v>1087</v>
      </c>
      <c r="F9572" s="60" t="s">
        <v>158</v>
      </c>
      <c r="G9572" s="61">
        <v>0</v>
      </c>
      <c r="H9572" s="145"/>
      <c r="I9572" s="144">
        <v>0</v>
      </c>
      <c r="J9572" s="146">
        <f t="shared" si="126"/>
        <v>0</v>
      </c>
    </row>
    <row r="9573" spans="1:10" x14ac:dyDescent="0.3">
      <c r="A9573" s="60">
        <v>2011</v>
      </c>
      <c r="B9573" s="60" t="s">
        <v>39</v>
      </c>
      <c r="C9573" s="60" t="str">
        <f>VLOOKUP(B9573,lookup!A:C,3,FALSE)</f>
        <v>Non Metropolitan Fire Authorities</v>
      </c>
      <c r="D9573" s="60" t="str">
        <f>VLOOKUP(B9573,lookup!A:D,4,FALSE)</f>
        <v>E31000014</v>
      </c>
      <c r="E9573" s="60" t="s">
        <v>176</v>
      </c>
      <c r="F9573" s="60" t="s">
        <v>158</v>
      </c>
      <c r="G9573" s="61">
        <v>21</v>
      </c>
      <c r="H9573" s="145"/>
      <c r="I9573" s="144">
        <v>21</v>
      </c>
      <c r="J9573" s="146">
        <f t="shared" si="126"/>
        <v>0</v>
      </c>
    </row>
    <row r="9574" spans="1:10" x14ac:dyDescent="0.3">
      <c r="A9574" s="60">
        <v>2011</v>
      </c>
      <c r="B9574" s="60" t="s">
        <v>39</v>
      </c>
      <c r="C9574" s="60" t="str">
        <f>VLOOKUP(B9574,lookup!A:C,3,FALSE)</f>
        <v>Non Metropolitan Fire Authorities</v>
      </c>
      <c r="D9574" s="60" t="str">
        <f>VLOOKUP(B9574,lookup!A:D,4,FALSE)</f>
        <v>E31000014</v>
      </c>
      <c r="E9574" s="60" t="s">
        <v>175</v>
      </c>
      <c r="F9574" s="60" t="s">
        <v>149</v>
      </c>
      <c r="G9574" s="61">
        <v>23</v>
      </c>
      <c r="H9574" s="145"/>
      <c r="I9574" s="144">
        <v>23</v>
      </c>
      <c r="J9574" s="146">
        <f t="shared" si="126"/>
        <v>0</v>
      </c>
    </row>
    <row r="9575" spans="1:10" x14ac:dyDescent="0.3">
      <c r="A9575" s="60">
        <v>2011</v>
      </c>
      <c r="B9575" s="60" t="s">
        <v>39</v>
      </c>
      <c r="C9575" s="60" t="str">
        <f>VLOOKUP(B9575,lookup!A:C,3,FALSE)</f>
        <v>Non Metropolitan Fire Authorities</v>
      </c>
      <c r="D9575" s="60" t="str">
        <f>VLOOKUP(B9575,lookup!A:D,4,FALSE)</f>
        <v>E31000014</v>
      </c>
      <c r="E9575" s="60" t="s">
        <v>177</v>
      </c>
      <c r="F9575" s="60" t="s">
        <v>149</v>
      </c>
      <c r="G9575" s="61">
        <v>4</v>
      </c>
      <c r="H9575" s="145"/>
      <c r="I9575" s="144">
        <v>4</v>
      </c>
      <c r="J9575" s="146">
        <f t="shared" si="126"/>
        <v>0</v>
      </c>
    </row>
    <row r="9576" spans="1:10" x14ac:dyDescent="0.3">
      <c r="A9576" s="60">
        <v>2011</v>
      </c>
      <c r="B9576" s="60" t="s">
        <v>39</v>
      </c>
      <c r="C9576" s="60" t="str">
        <f>VLOOKUP(B9576,lookup!A:C,3,FALSE)</f>
        <v>Non Metropolitan Fire Authorities</v>
      </c>
      <c r="D9576" s="60" t="str">
        <f>VLOOKUP(B9576,lookup!A:D,4,FALSE)</f>
        <v>E31000014</v>
      </c>
      <c r="E9576" s="60" t="s">
        <v>178</v>
      </c>
      <c r="F9576" s="60" t="s">
        <v>149</v>
      </c>
      <c r="G9576" s="61">
        <v>0</v>
      </c>
      <c r="H9576" s="145"/>
      <c r="I9576" s="144">
        <v>0</v>
      </c>
      <c r="J9576" s="146">
        <f t="shared" si="126"/>
        <v>0</v>
      </c>
    </row>
    <row r="9577" spans="1:10" x14ac:dyDescent="0.3">
      <c r="A9577" s="60">
        <v>2011</v>
      </c>
      <c r="B9577" s="60" t="s">
        <v>39</v>
      </c>
      <c r="C9577" s="60" t="str">
        <f>VLOOKUP(B9577,lookup!A:C,3,FALSE)</f>
        <v>Non Metropolitan Fire Authorities</v>
      </c>
      <c r="D9577" s="60" t="str">
        <f>VLOOKUP(B9577,lookup!A:D,4,FALSE)</f>
        <v>E31000014</v>
      </c>
      <c r="E9577" s="60" t="s">
        <v>179</v>
      </c>
      <c r="F9577" s="60" t="s">
        <v>149</v>
      </c>
      <c r="G9577" s="61">
        <v>0</v>
      </c>
      <c r="H9577" s="145"/>
      <c r="I9577" s="144">
        <v>0</v>
      </c>
      <c r="J9577" s="146">
        <f t="shared" si="126"/>
        <v>0</v>
      </c>
    </row>
    <row r="9578" spans="1:10" x14ac:dyDescent="0.3">
      <c r="A9578" s="60">
        <v>2011</v>
      </c>
      <c r="B9578" s="60" t="s">
        <v>39</v>
      </c>
      <c r="C9578" s="60" t="str">
        <f>VLOOKUP(B9578,lookup!A:C,3,FALSE)</f>
        <v>Non Metropolitan Fire Authorities</v>
      </c>
      <c r="D9578" s="60" t="str">
        <f>VLOOKUP(B9578,lookup!A:D,4,FALSE)</f>
        <v>E31000014</v>
      </c>
      <c r="E9578" s="32" t="s">
        <v>1087</v>
      </c>
      <c r="F9578" s="60" t="s">
        <v>149</v>
      </c>
      <c r="G9578" s="61">
        <v>0</v>
      </c>
      <c r="H9578" s="145"/>
      <c r="I9578" s="144">
        <v>0</v>
      </c>
      <c r="J9578" s="146">
        <f t="shared" si="126"/>
        <v>0</v>
      </c>
    </row>
    <row r="9579" spans="1:10" x14ac:dyDescent="0.3">
      <c r="A9579" s="60">
        <v>2011</v>
      </c>
      <c r="B9579" s="60" t="s">
        <v>39</v>
      </c>
      <c r="C9579" s="60" t="str">
        <f>VLOOKUP(B9579,lookup!A:C,3,FALSE)</f>
        <v>Non Metropolitan Fire Authorities</v>
      </c>
      <c r="D9579" s="60" t="str">
        <f>VLOOKUP(B9579,lookup!A:D,4,FALSE)</f>
        <v>E31000014</v>
      </c>
      <c r="E9579" s="60" t="s">
        <v>176</v>
      </c>
      <c r="F9579" s="60" t="s">
        <v>149</v>
      </c>
      <c r="G9579" s="61">
        <v>1</v>
      </c>
      <c r="H9579" s="145"/>
      <c r="I9579" s="144">
        <v>1</v>
      </c>
      <c r="J9579" s="146">
        <f t="shared" si="126"/>
        <v>0</v>
      </c>
    </row>
    <row r="9580" spans="1:10" x14ac:dyDescent="0.3">
      <c r="A9580" s="60">
        <v>2011</v>
      </c>
      <c r="B9580" s="60" t="s">
        <v>39</v>
      </c>
      <c r="C9580" s="60" t="str">
        <f>VLOOKUP(B9580,lookup!A:C,3,FALSE)</f>
        <v>Non Metropolitan Fire Authorities</v>
      </c>
      <c r="D9580" s="60" t="str">
        <f>VLOOKUP(B9580,lookup!A:D,4,FALSE)</f>
        <v>E31000014</v>
      </c>
      <c r="E9580" s="60" t="s">
        <v>175</v>
      </c>
      <c r="F9580" s="60" t="s">
        <v>150</v>
      </c>
      <c r="G9580" s="61">
        <v>182</v>
      </c>
      <c r="H9580" s="145"/>
      <c r="I9580" s="144">
        <v>182</v>
      </c>
      <c r="J9580" s="146">
        <f t="shared" si="126"/>
        <v>0</v>
      </c>
    </row>
    <row r="9581" spans="1:10" x14ac:dyDescent="0.3">
      <c r="A9581" s="60">
        <v>2011</v>
      </c>
      <c r="B9581" s="60" t="s">
        <v>39</v>
      </c>
      <c r="C9581" s="60" t="str">
        <f>VLOOKUP(B9581,lookup!A:C,3,FALSE)</f>
        <v>Non Metropolitan Fire Authorities</v>
      </c>
      <c r="D9581" s="60" t="str">
        <f>VLOOKUP(B9581,lookup!A:D,4,FALSE)</f>
        <v>E31000014</v>
      </c>
      <c r="E9581" s="60" t="s">
        <v>177</v>
      </c>
      <c r="F9581" s="60" t="s">
        <v>150</v>
      </c>
      <c r="G9581" s="61">
        <v>4</v>
      </c>
      <c r="H9581" s="145"/>
      <c r="I9581" s="144">
        <v>4</v>
      </c>
      <c r="J9581" s="146">
        <f t="shared" si="126"/>
        <v>0</v>
      </c>
    </row>
    <row r="9582" spans="1:10" x14ac:dyDescent="0.3">
      <c r="A9582" s="60">
        <v>2011</v>
      </c>
      <c r="B9582" s="60" t="s">
        <v>39</v>
      </c>
      <c r="C9582" s="60" t="str">
        <f>VLOOKUP(B9582,lookup!A:C,3,FALSE)</f>
        <v>Non Metropolitan Fire Authorities</v>
      </c>
      <c r="D9582" s="60" t="str">
        <f>VLOOKUP(B9582,lookup!A:D,4,FALSE)</f>
        <v>E31000014</v>
      </c>
      <c r="E9582" s="60" t="s">
        <v>178</v>
      </c>
      <c r="F9582" s="60" t="s">
        <v>150</v>
      </c>
      <c r="G9582" s="61">
        <v>1</v>
      </c>
      <c r="H9582" s="145"/>
      <c r="I9582" s="144">
        <v>1</v>
      </c>
      <c r="J9582" s="146">
        <f t="shared" si="126"/>
        <v>0</v>
      </c>
    </row>
    <row r="9583" spans="1:10" x14ac:dyDescent="0.3">
      <c r="A9583" s="60">
        <v>2011</v>
      </c>
      <c r="B9583" s="60" t="s">
        <v>39</v>
      </c>
      <c r="C9583" s="60" t="str">
        <f>VLOOKUP(B9583,lookup!A:C,3,FALSE)</f>
        <v>Non Metropolitan Fire Authorities</v>
      </c>
      <c r="D9583" s="60" t="str">
        <f>VLOOKUP(B9583,lookup!A:D,4,FALSE)</f>
        <v>E31000014</v>
      </c>
      <c r="E9583" s="60" t="s">
        <v>179</v>
      </c>
      <c r="F9583" s="60" t="s">
        <v>150</v>
      </c>
      <c r="G9583" s="61">
        <v>0</v>
      </c>
      <c r="H9583" s="145"/>
      <c r="I9583" s="144">
        <v>0</v>
      </c>
      <c r="J9583" s="146">
        <f t="shared" si="126"/>
        <v>0</v>
      </c>
    </row>
    <row r="9584" spans="1:10" x14ac:dyDescent="0.3">
      <c r="A9584" s="60">
        <v>2011</v>
      </c>
      <c r="B9584" s="60" t="s">
        <v>39</v>
      </c>
      <c r="C9584" s="60" t="str">
        <f>VLOOKUP(B9584,lookup!A:C,3,FALSE)</f>
        <v>Non Metropolitan Fire Authorities</v>
      </c>
      <c r="D9584" s="60" t="str">
        <f>VLOOKUP(B9584,lookup!A:D,4,FALSE)</f>
        <v>E31000014</v>
      </c>
      <c r="E9584" s="32" t="s">
        <v>1087</v>
      </c>
      <c r="F9584" s="60" t="s">
        <v>150</v>
      </c>
      <c r="G9584" s="61">
        <v>0</v>
      </c>
      <c r="H9584" s="145"/>
      <c r="I9584" s="144">
        <v>0</v>
      </c>
      <c r="J9584" s="146">
        <f t="shared" si="126"/>
        <v>0</v>
      </c>
    </row>
    <row r="9585" spans="1:10" x14ac:dyDescent="0.3">
      <c r="A9585" s="60">
        <v>2011</v>
      </c>
      <c r="B9585" s="60" t="s">
        <v>39</v>
      </c>
      <c r="C9585" s="60" t="str">
        <f>VLOOKUP(B9585,lookup!A:C,3,FALSE)</f>
        <v>Non Metropolitan Fire Authorities</v>
      </c>
      <c r="D9585" s="60" t="str">
        <f>VLOOKUP(B9585,lookup!A:D,4,FALSE)</f>
        <v>E31000014</v>
      </c>
      <c r="E9585" s="60" t="s">
        <v>176</v>
      </c>
      <c r="F9585" s="60" t="s">
        <v>150</v>
      </c>
      <c r="G9585" s="61">
        <v>3</v>
      </c>
      <c r="H9585" s="145"/>
      <c r="I9585" s="144">
        <v>3</v>
      </c>
      <c r="J9585" s="146">
        <f t="shared" si="126"/>
        <v>0</v>
      </c>
    </row>
    <row r="9586" spans="1:10" x14ac:dyDescent="0.3">
      <c r="A9586" s="60">
        <v>2011</v>
      </c>
      <c r="B9586" s="60" t="s">
        <v>42</v>
      </c>
      <c r="C9586" s="60" t="str">
        <f>VLOOKUP(B9586,lookup!A:C,3,FALSE)</f>
        <v>Non Metropolitan Fire Authorities</v>
      </c>
      <c r="D9586" s="60" t="str">
        <f>VLOOKUP(B9586,lookup!A:D,4,FALSE)</f>
        <v>E31000015</v>
      </c>
      <c r="E9586" s="60" t="s">
        <v>175</v>
      </c>
      <c r="F9586" s="60" t="s">
        <v>157</v>
      </c>
      <c r="G9586" s="61">
        <v>242</v>
      </c>
      <c r="H9586" s="145"/>
      <c r="I9586" s="144">
        <v>242</v>
      </c>
      <c r="J9586" s="146">
        <f t="shared" si="126"/>
        <v>0</v>
      </c>
    </row>
    <row r="9587" spans="1:10" x14ac:dyDescent="0.3">
      <c r="A9587" s="60">
        <v>2011</v>
      </c>
      <c r="B9587" s="60" t="s">
        <v>42</v>
      </c>
      <c r="C9587" s="60" t="str">
        <f>VLOOKUP(B9587,lookup!A:C,3,FALSE)</f>
        <v>Non Metropolitan Fire Authorities</v>
      </c>
      <c r="D9587" s="60" t="str">
        <f>VLOOKUP(B9587,lookup!A:D,4,FALSE)</f>
        <v>E31000015</v>
      </c>
      <c r="E9587" s="60" t="s">
        <v>177</v>
      </c>
      <c r="F9587" s="60" t="s">
        <v>157</v>
      </c>
      <c r="G9587" s="61">
        <v>2</v>
      </c>
      <c r="H9587" s="145"/>
      <c r="I9587" s="144">
        <v>2</v>
      </c>
      <c r="J9587" s="146">
        <f t="shared" si="126"/>
        <v>0</v>
      </c>
    </row>
    <row r="9588" spans="1:10" x14ac:dyDescent="0.3">
      <c r="A9588" s="60">
        <v>2011</v>
      </c>
      <c r="B9588" s="60" t="s">
        <v>42</v>
      </c>
      <c r="C9588" s="60" t="str">
        <f>VLOOKUP(B9588,lookup!A:C,3,FALSE)</f>
        <v>Non Metropolitan Fire Authorities</v>
      </c>
      <c r="D9588" s="60" t="str">
        <f>VLOOKUP(B9588,lookup!A:D,4,FALSE)</f>
        <v>E31000015</v>
      </c>
      <c r="E9588" s="60" t="s">
        <v>178</v>
      </c>
      <c r="F9588" s="60" t="s">
        <v>157</v>
      </c>
      <c r="G9588" s="61">
        <v>0</v>
      </c>
      <c r="H9588" s="145"/>
      <c r="I9588" s="144">
        <v>0</v>
      </c>
      <c r="J9588" s="146">
        <f t="shared" si="126"/>
        <v>0</v>
      </c>
    </row>
    <row r="9589" spans="1:10" x14ac:dyDescent="0.3">
      <c r="A9589" s="60">
        <v>2011</v>
      </c>
      <c r="B9589" s="60" t="s">
        <v>42</v>
      </c>
      <c r="C9589" s="60" t="str">
        <f>VLOOKUP(B9589,lookup!A:C,3,FALSE)</f>
        <v>Non Metropolitan Fire Authorities</v>
      </c>
      <c r="D9589" s="60" t="str">
        <f>VLOOKUP(B9589,lookup!A:D,4,FALSE)</f>
        <v>E31000015</v>
      </c>
      <c r="E9589" s="60" t="s">
        <v>179</v>
      </c>
      <c r="F9589" s="60" t="s">
        <v>157</v>
      </c>
      <c r="G9589" s="61">
        <v>1</v>
      </c>
      <c r="H9589" s="145"/>
      <c r="I9589" s="144">
        <v>1</v>
      </c>
      <c r="J9589" s="146">
        <f t="shared" si="126"/>
        <v>0</v>
      </c>
    </row>
    <row r="9590" spans="1:10" x14ac:dyDescent="0.3">
      <c r="A9590" s="60">
        <v>2011</v>
      </c>
      <c r="B9590" s="60" t="s">
        <v>42</v>
      </c>
      <c r="C9590" s="60" t="str">
        <f>VLOOKUP(B9590,lookup!A:C,3,FALSE)</f>
        <v>Non Metropolitan Fire Authorities</v>
      </c>
      <c r="D9590" s="60" t="str">
        <f>VLOOKUP(B9590,lookup!A:D,4,FALSE)</f>
        <v>E31000015</v>
      </c>
      <c r="E9590" s="32" t="s">
        <v>1087</v>
      </c>
      <c r="F9590" s="60" t="s">
        <v>157</v>
      </c>
      <c r="G9590" s="61">
        <v>1</v>
      </c>
      <c r="H9590" s="145"/>
      <c r="I9590" s="144">
        <v>1</v>
      </c>
      <c r="J9590" s="146">
        <f t="shared" si="126"/>
        <v>0</v>
      </c>
    </row>
    <row r="9591" spans="1:10" x14ac:dyDescent="0.3">
      <c r="A9591" s="60">
        <v>2011</v>
      </c>
      <c r="B9591" s="60" t="s">
        <v>42</v>
      </c>
      <c r="C9591" s="60" t="str">
        <f>VLOOKUP(B9591,lookup!A:C,3,FALSE)</f>
        <v>Non Metropolitan Fire Authorities</v>
      </c>
      <c r="D9591" s="60" t="str">
        <f>VLOOKUP(B9591,lookup!A:D,4,FALSE)</f>
        <v>E31000015</v>
      </c>
      <c r="E9591" s="60" t="s">
        <v>176</v>
      </c>
      <c r="F9591" s="60" t="s">
        <v>157</v>
      </c>
      <c r="G9591" s="61">
        <v>628</v>
      </c>
      <c r="H9591" s="145"/>
      <c r="I9591" s="144">
        <v>628</v>
      </c>
      <c r="J9591" s="146">
        <f t="shared" si="126"/>
        <v>0</v>
      </c>
    </row>
    <row r="9592" spans="1:10" x14ac:dyDescent="0.3">
      <c r="A9592" s="60">
        <v>2011</v>
      </c>
      <c r="B9592" s="60" t="s">
        <v>42</v>
      </c>
      <c r="C9592" s="60" t="str">
        <f>VLOOKUP(B9592,lookup!A:C,3,FALSE)</f>
        <v>Non Metropolitan Fire Authorities</v>
      </c>
      <c r="D9592" s="60" t="str">
        <f>VLOOKUP(B9592,lookup!A:D,4,FALSE)</f>
        <v>E31000015</v>
      </c>
      <c r="E9592" s="60" t="s">
        <v>175</v>
      </c>
      <c r="F9592" s="60" t="s">
        <v>158</v>
      </c>
      <c r="G9592" s="61">
        <v>146</v>
      </c>
      <c r="H9592" s="145"/>
      <c r="I9592" s="144">
        <v>146</v>
      </c>
      <c r="J9592" s="146">
        <f t="shared" si="126"/>
        <v>0</v>
      </c>
    </row>
    <row r="9593" spans="1:10" x14ac:dyDescent="0.3">
      <c r="A9593" s="60">
        <v>2011</v>
      </c>
      <c r="B9593" s="60" t="s">
        <v>42</v>
      </c>
      <c r="C9593" s="60" t="str">
        <f>VLOOKUP(B9593,lookup!A:C,3,FALSE)</f>
        <v>Non Metropolitan Fire Authorities</v>
      </c>
      <c r="D9593" s="60" t="str">
        <f>VLOOKUP(B9593,lookup!A:D,4,FALSE)</f>
        <v>E31000015</v>
      </c>
      <c r="E9593" s="60" t="s">
        <v>177</v>
      </c>
      <c r="F9593" s="60" t="s">
        <v>158</v>
      </c>
      <c r="G9593" s="61">
        <v>2</v>
      </c>
      <c r="H9593" s="145"/>
      <c r="I9593" s="144">
        <v>2</v>
      </c>
      <c r="J9593" s="146">
        <f t="shared" si="126"/>
        <v>0</v>
      </c>
    </row>
    <row r="9594" spans="1:10" x14ac:dyDescent="0.3">
      <c r="A9594" s="60">
        <v>2011</v>
      </c>
      <c r="B9594" s="60" t="s">
        <v>42</v>
      </c>
      <c r="C9594" s="60" t="str">
        <f>VLOOKUP(B9594,lookup!A:C,3,FALSE)</f>
        <v>Non Metropolitan Fire Authorities</v>
      </c>
      <c r="D9594" s="60" t="str">
        <f>VLOOKUP(B9594,lookup!A:D,4,FALSE)</f>
        <v>E31000015</v>
      </c>
      <c r="E9594" s="60" t="s">
        <v>178</v>
      </c>
      <c r="F9594" s="60" t="s">
        <v>158</v>
      </c>
      <c r="G9594" s="61">
        <v>1</v>
      </c>
      <c r="H9594" s="145"/>
      <c r="I9594" s="144">
        <v>1</v>
      </c>
      <c r="J9594" s="146">
        <f t="shared" si="126"/>
        <v>0</v>
      </c>
    </row>
    <row r="9595" spans="1:10" x14ac:dyDescent="0.3">
      <c r="A9595" s="60">
        <v>2011</v>
      </c>
      <c r="B9595" s="60" t="s">
        <v>42</v>
      </c>
      <c r="C9595" s="60" t="str">
        <f>VLOOKUP(B9595,lookup!A:C,3,FALSE)</f>
        <v>Non Metropolitan Fire Authorities</v>
      </c>
      <c r="D9595" s="60" t="str">
        <f>VLOOKUP(B9595,lookup!A:D,4,FALSE)</f>
        <v>E31000015</v>
      </c>
      <c r="E9595" s="60" t="s">
        <v>179</v>
      </c>
      <c r="F9595" s="60" t="s">
        <v>158</v>
      </c>
      <c r="G9595" s="61">
        <v>0</v>
      </c>
      <c r="H9595" s="145"/>
      <c r="I9595" s="144">
        <v>0</v>
      </c>
      <c r="J9595" s="146">
        <f t="shared" si="126"/>
        <v>0</v>
      </c>
    </row>
    <row r="9596" spans="1:10" x14ac:dyDescent="0.3">
      <c r="A9596" s="60">
        <v>2011</v>
      </c>
      <c r="B9596" s="60" t="s">
        <v>42</v>
      </c>
      <c r="C9596" s="60" t="str">
        <f>VLOOKUP(B9596,lookup!A:C,3,FALSE)</f>
        <v>Non Metropolitan Fire Authorities</v>
      </c>
      <c r="D9596" s="60" t="str">
        <f>VLOOKUP(B9596,lookup!A:D,4,FALSE)</f>
        <v>E31000015</v>
      </c>
      <c r="E9596" s="32" t="s">
        <v>1087</v>
      </c>
      <c r="F9596" s="60" t="s">
        <v>158</v>
      </c>
      <c r="G9596" s="61">
        <v>0</v>
      </c>
      <c r="H9596" s="145"/>
      <c r="I9596" s="144">
        <v>0</v>
      </c>
      <c r="J9596" s="146">
        <f t="shared" si="126"/>
        <v>0</v>
      </c>
    </row>
    <row r="9597" spans="1:10" x14ac:dyDescent="0.3">
      <c r="A9597" s="60">
        <v>2011</v>
      </c>
      <c r="B9597" s="60" t="s">
        <v>42</v>
      </c>
      <c r="C9597" s="60" t="str">
        <f>VLOOKUP(B9597,lookup!A:C,3,FALSE)</f>
        <v>Non Metropolitan Fire Authorities</v>
      </c>
      <c r="D9597" s="60" t="str">
        <f>VLOOKUP(B9597,lookup!A:D,4,FALSE)</f>
        <v>E31000015</v>
      </c>
      <c r="E9597" s="60" t="s">
        <v>176</v>
      </c>
      <c r="F9597" s="60" t="s">
        <v>158</v>
      </c>
      <c r="G9597" s="61">
        <v>336</v>
      </c>
      <c r="H9597" s="145"/>
      <c r="I9597" s="144">
        <v>336</v>
      </c>
      <c r="J9597" s="146">
        <f t="shared" si="126"/>
        <v>0</v>
      </c>
    </row>
    <row r="9598" spans="1:10" x14ac:dyDescent="0.3">
      <c r="A9598" s="60">
        <v>2011</v>
      </c>
      <c r="B9598" s="60" t="s">
        <v>42</v>
      </c>
      <c r="C9598" s="60" t="str">
        <f>VLOOKUP(B9598,lookup!A:C,3,FALSE)</f>
        <v>Non Metropolitan Fire Authorities</v>
      </c>
      <c r="D9598" s="60" t="str">
        <f>VLOOKUP(B9598,lookup!A:D,4,FALSE)</f>
        <v>E31000015</v>
      </c>
      <c r="E9598" s="60" t="s">
        <v>175</v>
      </c>
      <c r="F9598" s="60" t="s">
        <v>149</v>
      </c>
      <c r="G9598" s="61">
        <v>26</v>
      </c>
      <c r="H9598" s="145"/>
      <c r="I9598" s="144">
        <v>26</v>
      </c>
      <c r="J9598" s="146">
        <f t="shared" si="126"/>
        <v>0</v>
      </c>
    </row>
    <row r="9599" spans="1:10" x14ac:dyDescent="0.3">
      <c r="A9599" s="60">
        <v>2011</v>
      </c>
      <c r="B9599" s="60" t="s">
        <v>42</v>
      </c>
      <c r="C9599" s="60" t="str">
        <f>VLOOKUP(B9599,lookup!A:C,3,FALSE)</f>
        <v>Non Metropolitan Fire Authorities</v>
      </c>
      <c r="D9599" s="60" t="str">
        <f>VLOOKUP(B9599,lookup!A:D,4,FALSE)</f>
        <v>E31000015</v>
      </c>
      <c r="E9599" s="60" t="s">
        <v>177</v>
      </c>
      <c r="F9599" s="60" t="s">
        <v>149</v>
      </c>
      <c r="G9599" s="61">
        <v>0</v>
      </c>
      <c r="H9599" s="145"/>
      <c r="I9599" s="144">
        <v>0</v>
      </c>
      <c r="J9599" s="146">
        <f t="shared" si="126"/>
        <v>0</v>
      </c>
    </row>
    <row r="9600" spans="1:10" x14ac:dyDescent="0.3">
      <c r="A9600" s="60">
        <v>2011</v>
      </c>
      <c r="B9600" s="60" t="s">
        <v>42</v>
      </c>
      <c r="C9600" s="60" t="str">
        <f>VLOOKUP(B9600,lookup!A:C,3,FALSE)</f>
        <v>Non Metropolitan Fire Authorities</v>
      </c>
      <c r="D9600" s="60" t="str">
        <f>VLOOKUP(B9600,lookup!A:D,4,FALSE)</f>
        <v>E31000015</v>
      </c>
      <c r="E9600" s="60" t="s">
        <v>178</v>
      </c>
      <c r="F9600" s="60" t="s">
        <v>149</v>
      </c>
      <c r="G9600" s="61">
        <v>0</v>
      </c>
      <c r="H9600" s="145"/>
      <c r="I9600" s="144">
        <v>0</v>
      </c>
      <c r="J9600" s="146">
        <f t="shared" si="126"/>
        <v>0</v>
      </c>
    </row>
    <row r="9601" spans="1:10" x14ac:dyDescent="0.3">
      <c r="A9601" s="60">
        <v>2011</v>
      </c>
      <c r="B9601" s="60" t="s">
        <v>42</v>
      </c>
      <c r="C9601" s="60" t="str">
        <f>VLOOKUP(B9601,lookup!A:C,3,FALSE)</f>
        <v>Non Metropolitan Fire Authorities</v>
      </c>
      <c r="D9601" s="60" t="str">
        <f>VLOOKUP(B9601,lookup!A:D,4,FALSE)</f>
        <v>E31000015</v>
      </c>
      <c r="E9601" s="60" t="s">
        <v>179</v>
      </c>
      <c r="F9601" s="60" t="s">
        <v>149</v>
      </c>
      <c r="G9601" s="61">
        <v>0</v>
      </c>
      <c r="H9601" s="145"/>
      <c r="I9601" s="144">
        <v>0</v>
      </c>
      <c r="J9601" s="146">
        <f t="shared" si="126"/>
        <v>0</v>
      </c>
    </row>
    <row r="9602" spans="1:10" x14ac:dyDescent="0.3">
      <c r="A9602" s="60">
        <v>2011</v>
      </c>
      <c r="B9602" s="60" t="s">
        <v>42</v>
      </c>
      <c r="C9602" s="60" t="str">
        <f>VLOOKUP(B9602,lookup!A:C,3,FALSE)</f>
        <v>Non Metropolitan Fire Authorities</v>
      </c>
      <c r="D9602" s="60" t="str">
        <f>VLOOKUP(B9602,lookup!A:D,4,FALSE)</f>
        <v>E31000015</v>
      </c>
      <c r="E9602" s="32" t="s">
        <v>1087</v>
      </c>
      <c r="F9602" s="60" t="s">
        <v>149</v>
      </c>
      <c r="G9602" s="61">
        <v>0</v>
      </c>
      <c r="H9602" s="145"/>
      <c r="I9602" s="144">
        <v>0</v>
      </c>
      <c r="J9602" s="146">
        <f t="shared" si="126"/>
        <v>0</v>
      </c>
    </row>
    <row r="9603" spans="1:10" x14ac:dyDescent="0.3">
      <c r="A9603" s="60">
        <v>2011</v>
      </c>
      <c r="B9603" s="60" t="s">
        <v>42</v>
      </c>
      <c r="C9603" s="60" t="str">
        <f>VLOOKUP(B9603,lookup!A:C,3,FALSE)</f>
        <v>Non Metropolitan Fire Authorities</v>
      </c>
      <c r="D9603" s="60" t="str">
        <f>VLOOKUP(B9603,lookup!A:D,4,FALSE)</f>
        <v>E31000015</v>
      </c>
      <c r="E9603" s="60" t="s">
        <v>176</v>
      </c>
      <c r="F9603" s="60" t="s">
        <v>149</v>
      </c>
      <c r="G9603" s="61">
        <v>18</v>
      </c>
      <c r="H9603" s="145"/>
      <c r="I9603" s="144">
        <v>18</v>
      </c>
      <c r="J9603" s="146">
        <f t="shared" ref="J9603:J9666" si="127">G9603-I9603</f>
        <v>0</v>
      </c>
    </row>
    <row r="9604" spans="1:10" x14ac:dyDescent="0.3">
      <c r="A9604" s="60">
        <v>2011</v>
      </c>
      <c r="B9604" s="60" t="s">
        <v>42</v>
      </c>
      <c r="C9604" s="60" t="str">
        <f>VLOOKUP(B9604,lookup!A:C,3,FALSE)</f>
        <v>Non Metropolitan Fire Authorities</v>
      </c>
      <c r="D9604" s="60" t="str">
        <f>VLOOKUP(B9604,lookup!A:D,4,FALSE)</f>
        <v>E31000015</v>
      </c>
      <c r="E9604" s="60" t="s">
        <v>175</v>
      </c>
      <c r="F9604" s="60" t="s">
        <v>150</v>
      </c>
      <c r="G9604" s="61">
        <v>140</v>
      </c>
      <c r="H9604" s="145"/>
      <c r="I9604" s="144">
        <v>140</v>
      </c>
      <c r="J9604" s="146">
        <f t="shared" si="127"/>
        <v>0</v>
      </c>
    </row>
    <row r="9605" spans="1:10" x14ac:dyDescent="0.3">
      <c r="A9605" s="60">
        <v>2011</v>
      </c>
      <c r="B9605" s="60" t="s">
        <v>42</v>
      </c>
      <c r="C9605" s="60" t="str">
        <f>VLOOKUP(B9605,lookup!A:C,3,FALSE)</f>
        <v>Non Metropolitan Fire Authorities</v>
      </c>
      <c r="D9605" s="60" t="str">
        <f>VLOOKUP(B9605,lookup!A:D,4,FALSE)</f>
        <v>E31000015</v>
      </c>
      <c r="E9605" s="60" t="s">
        <v>177</v>
      </c>
      <c r="F9605" s="60" t="s">
        <v>150</v>
      </c>
      <c r="G9605" s="61">
        <v>1</v>
      </c>
      <c r="H9605" s="145"/>
      <c r="I9605" s="144">
        <v>1</v>
      </c>
      <c r="J9605" s="146">
        <f t="shared" si="127"/>
        <v>0</v>
      </c>
    </row>
    <row r="9606" spans="1:10" x14ac:dyDescent="0.3">
      <c r="A9606" s="60">
        <v>2011</v>
      </c>
      <c r="B9606" s="60" t="s">
        <v>42</v>
      </c>
      <c r="C9606" s="60" t="str">
        <f>VLOOKUP(B9606,lookup!A:C,3,FALSE)</f>
        <v>Non Metropolitan Fire Authorities</v>
      </c>
      <c r="D9606" s="60" t="str">
        <f>VLOOKUP(B9606,lookup!A:D,4,FALSE)</f>
        <v>E31000015</v>
      </c>
      <c r="E9606" s="60" t="s">
        <v>178</v>
      </c>
      <c r="F9606" s="60" t="s">
        <v>150</v>
      </c>
      <c r="G9606" s="61">
        <v>1</v>
      </c>
      <c r="H9606" s="145"/>
      <c r="I9606" s="144">
        <v>1</v>
      </c>
      <c r="J9606" s="146">
        <f t="shared" si="127"/>
        <v>0</v>
      </c>
    </row>
    <row r="9607" spans="1:10" x14ac:dyDescent="0.3">
      <c r="A9607" s="60">
        <v>2011</v>
      </c>
      <c r="B9607" s="60" t="s">
        <v>42</v>
      </c>
      <c r="C9607" s="60" t="str">
        <f>VLOOKUP(B9607,lookup!A:C,3,FALSE)</f>
        <v>Non Metropolitan Fire Authorities</v>
      </c>
      <c r="D9607" s="60" t="str">
        <f>VLOOKUP(B9607,lookup!A:D,4,FALSE)</f>
        <v>E31000015</v>
      </c>
      <c r="E9607" s="60" t="s">
        <v>179</v>
      </c>
      <c r="F9607" s="60" t="s">
        <v>150</v>
      </c>
      <c r="G9607" s="61">
        <v>1</v>
      </c>
      <c r="H9607" s="145"/>
      <c r="I9607" s="144">
        <v>1</v>
      </c>
      <c r="J9607" s="146">
        <f t="shared" si="127"/>
        <v>0</v>
      </c>
    </row>
    <row r="9608" spans="1:10" x14ac:dyDescent="0.3">
      <c r="A9608" s="60">
        <v>2011</v>
      </c>
      <c r="B9608" s="60" t="s">
        <v>42</v>
      </c>
      <c r="C9608" s="60" t="str">
        <f>VLOOKUP(B9608,lookup!A:C,3,FALSE)</f>
        <v>Non Metropolitan Fire Authorities</v>
      </c>
      <c r="D9608" s="60" t="str">
        <f>VLOOKUP(B9608,lookup!A:D,4,FALSE)</f>
        <v>E31000015</v>
      </c>
      <c r="E9608" s="32" t="s">
        <v>1087</v>
      </c>
      <c r="F9608" s="60" t="s">
        <v>150</v>
      </c>
      <c r="G9608" s="61">
        <v>1</v>
      </c>
      <c r="H9608" s="145"/>
      <c r="I9608" s="144">
        <v>1</v>
      </c>
      <c r="J9608" s="146">
        <f t="shared" si="127"/>
        <v>0</v>
      </c>
    </row>
    <row r="9609" spans="1:10" x14ac:dyDescent="0.3">
      <c r="A9609" s="60">
        <v>2011</v>
      </c>
      <c r="B9609" s="60" t="s">
        <v>42</v>
      </c>
      <c r="C9609" s="60" t="str">
        <f>VLOOKUP(B9609,lookup!A:C,3,FALSE)</f>
        <v>Non Metropolitan Fire Authorities</v>
      </c>
      <c r="D9609" s="60" t="str">
        <f>VLOOKUP(B9609,lookup!A:D,4,FALSE)</f>
        <v>E31000015</v>
      </c>
      <c r="E9609" s="60" t="s">
        <v>176</v>
      </c>
      <c r="F9609" s="60" t="s">
        <v>150</v>
      </c>
      <c r="G9609" s="61">
        <v>124</v>
      </c>
      <c r="H9609" s="145"/>
      <c r="I9609" s="144">
        <v>124</v>
      </c>
      <c r="J9609" s="146">
        <f t="shared" si="127"/>
        <v>0</v>
      </c>
    </row>
    <row r="9610" spans="1:10" x14ac:dyDescent="0.3">
      <c r="A9610" s="60">
        <v>2011</v>
      </c>
      <c r="B9610" s="60" t="s">
        <v>45</v>
      </c>
      <c r="C9610" s="60" t="str">
        <f>VLOOKUP(B9610,lookup!A:C,3,FALSE)</f>
        <v>Non Metropolitan Fire Authorities</v>
      </c>
      <c r="D9610" s="60" t="str">
        <f>VLOOKUP(B9610,lookup!A:D,4,FALSE)</f>
        <v>E31000016</v>
      </c>
      <c r="E9610" s="60" t="s">
        <v>175</v>
      </c>
      <c r="F9610" s="60" t="s">
        <v>157</v>
      </c>
      <c r="G9610" s="61">
        <v>162</v>
      </c>
      <c r="H9610" s="145"/>
      <c r="I9610" s="144">
        <v>162</v>
      </c>
      <c r="J9610" s="146">
        <f t="shared" si="127"/>
        <v>0</v>
      </c>
    </row>
    <row r="9611" spans="1:10" x14ac:dyDescent="0.3">
      <c r="A9611" s="60">
        <v>2011</v>
      </c>
      <c r="B9611" s="60" t="s">
        <v>45</v>
      </c>
      <c r="C9611" s="60" t="str">
        <f>VLOOKUP(B9611,lookup!A:C,3,FALSE)</f>
        <v>Non Metropolitan Fire Authorities</v>
      </c>
      <c r="D9611" s="60" t="str">
        <f>VLOOKUP(B9611,lookup!A:D,4,FALSE)</f>
        <v>E31000016</v>
      </c>
      <c r="E9611" s="60" t="s">
        <v>177</v>
      </c>
      <c r="F9611" s="60" t="s">
        <v>157</v>
      </c>
      <c r="G9611" s="61">
        <v>4</v>
      </c>
      <c r="H9611" s="145"/>
      <c r="I9611" s="144">
        <v>4</v>
      </c>
      <c r="J9611" s="146">
        <f t="shared" si="127"/>
        <v>0</v>
      </c>
    </row>
    <row r="9612" spans="1:10" x14ac:dyDescent="0.3">
      <c r="A9612" s="60">
        <v>2011</v>
      </c>
      <c r="B9612" s="60" t="s">
        <v>45</v>
      </c>
      <c r="C9612" s="60" t="str">
        <f>VLOOKUP(B9612,lookup!A:C,3,FALSE)</f>
        <v>Non Metropolitan Fire Authorities</v>
      </c>
      <c r="D9612" s="60" t="str">
        <f>VLOOKUP(B9612,lookup!A:D,4,FALSE)</f>
        <v>E31000016</v>
      </c>
      <c r="E9612" s="60" t="s">
        <v>178</v>
      </c>
      <c r="F9612" s="60" t="s">
        <v>157</v>
      </c>
      <c r="G9612" s="61">
        <v>1</v>
      </c>
      <c r="H9612" s="145"/>
      <c r="I9612" s="144">
        <v>1</v>
      </c>
      <c r="J9612" s="146">
        <f t="shared" si="127"/>
        <v>0</v>
      </c>
    </row>
    <row r="9613" spans="1:10" x14ac:dyDescent="0.3">
      <c r="A9613" s="60">
        <v>2011</v>
      </c>
      <c r="B9613" s="60" t="s">
        <v>45</v>
      </c>
      <c r="C9613" s="60" t="str">
        <f>VLOOKUP(B9613,lookup!A:C,3,FALSE)</f>
        <v>Non Metropolitan Fire Authorities</v>
      </c>
      <c r="D9613" s="60" t="str">
        <f>VLOOKUP(B9613,lookup!A:D,4,FALSE)</f>
        <v>E31000016</v>
      </c>
      <c r="E9613" s="60" t="s">
        <v>179</v>
      </c>
      <c r="F9613" s="60" t="s">
        <v>157</v>
      </c>
      <c r="G9613" s="61">
        <v>5</v>
      </c>
      <c r="H9613" s="145"/>
      <c r="I9613" s="144">
        <v>5</v>
      </c>
      <c r="J9613" s="146">
        <f t="shared" si="127"/>
        <v>0</v>
      </c>
    </row>
    <row r="9614" spans="1:10" x14ac:dyDescent="0.3">
      <c r="A9614" s="60">
        <v>2011</v>
      </c>
      <c r="B9614" s="60" t="s">
        <v>45</v>
      </c>
      <c r="C9614" s="60" t="str">
        <f>VLOOKUP(B9614,lookup!A:C,3,FALSE)</f>
        <v>Non Metropolitan Fire Authorities</v>
      </c>
      <c r="D9614" s="60" t="str">
        <f>VLOOKUP(B9614,lookup!A:D,4,FALSE)</f>
        <v>E31000016</v>
      </c>
      <c r="E9614" s="32" t="s">
        <v>1087</v>
      </c>
      <c r="F9614" s="60" t="s">
        <v>157</v>
      </c>
      <c r="G9614" s="61">
        <v>2</v>
      </c>
      <c r="H9614" s="145"/>
      <c r="I9614" s="144">
        <v>2</v>
      </c>
      <c r="J9614" s="146">
        <f t="shared" si="127"/>
        <v>0</v>
      </c>
    </row>
    <row r="9615" spans="1:10" x14ac:dyDescent="0.3">
      <c r="A9615" s="60">
        <v>2011</v>
      </c>
      <c r="B9615" s="60" t="s">
        <v>45</v>
      </c>
      <c r="C9615" s="60" t="str">
        <f>VLOOKUP(B9615,lookup!A:C,3,FALSE)</f>
        <v>Non Metropolitan Fire Authorities</v>
      </c>
      <c r="D9615" s="60" t="str">
        <f>VLOOKUP(B9615,lookup!A:D,4,FALSE)</f>
        <v>E31000016</v>
      </c>
      <c r="E9615" s="60" t="s">
        <v>176</v>
      </c>
      <c r="F9615" s="60" t="s">
        <v>157</v>
      </c>
      <c r="G9615" s="61">
        <v>43</v>
      </c>
      <c r="H9615" s="145"/>
      <c r="I9615" s="144">
        <v>43</v>
      </c>
      <c r="J9615" s="146">
        <f t="shared" si="127"/>
        <v>0</v>
      </c>
    </row>
    <row r="9616" spans="1:10" x14ac:dyDescent="0.3">
      <c r="A9616" s="60">
        <v>2011</v>
      </c>
      <c r="B9616" s="60" t="s">
        <v>45</v>
      </c>
      <c r="C9616" s="60" t="str">
        <f>VLOOKUP(B9616,lookup!A:C,3,FALSE)</f>
        <v>Non Metropolitan Fire Authorities</v>
      </c>
      <c r="D9616" s="60" t="str">
        <f>VLOOKUP(B9616,lookup!A:D,4,FALSE)</f>
        <v>E31000016</v>
      </c>
      <c r="E9616" s="60" t="s">
        <v>175</v>
      </c>
      <c r="F9616" s="60" t="s">
        <v>158</v>
      </c>
      <c r="G9616" s="61">
        <v>245</v>
      </c>
      <c r="H9616" s="145"/>
      <c r="I9616" s="144">
        <v>245</v>
      </c>
      <c r="J9616" s="146">
        <f t="shared" si="127"/>
        <v>0</v>
      </c>
    </row>
    <row r="9617" spans="1:10" x14ac:dyDescent="0.3">
      <c r="A9617" s="60">
        <v>2011</v>
      </c>
      <c r="B9617" s="60" t="s">
        <v>45</v>
      </c>
      <c r="C9617" s="60" t="str">
        <f>VLOOKUP(B9617,lookup!A:C,3,FALSE)</f>
        <v>Non Metropolitan Fire Authorities</v>
      </c>
      <c r="D9617" s="60" t="str">
        <f>VLOOKUP(B9617,lookup!A:D,4,FALSE)</f>
        <v>E31000016</v>
      </c>
      <c r="E9617" s="60" t="s">
        <v>177</v>
      </c>
      <c r="F9617" s="60" t="s">
        <v>158</v>
      </c>
      <c r="G9617" s="61">
        <v>1</v>
      </c>
      <c r="H9617" s="145"/>
      <c r="I9617" s="144">
        <v>1</v>
      </c>
      <c r="J9617" s="146">
        <f t="shared" si="127"/>
        <v>0</v>
      </c>
    </row>
    <row r="9618" spans="1:10" x14ac:dyDescent="0.3">
      <c r="A9618" s="60">
        <v>2011</v>
      </c>
      <c r="B9618" s="60" t="s">
        <v>45</v>
      </c>
      <c r="C9618" s="60" t="str">
        <f>VLOOKUP(B9618,lookup!A:C,3,FALSE)</f>
        <v>Non Metropolitan Fire Authorities</v>
      </c>
      <c r="D9618" s="60" t="str">
        <f>VLOOKUP(B9618,lookup!A:D,4,FALSE)</f>
        <v>E31000016</v>
      </c>
      <c r="E9618" s="60" t="s">
        <v>178</v>
      </c>
      <c r="F9618" s="60" t="s">
        <v>158</v>
      </c>
      <c r="G9618" s="61">
        <v>0</v>
      </c>
      <c r="H9618" s="145"/>
      <c r="I9618" s="144">
        <v>0</v>
      </c>
      <c r="J9618" s="146">
        <f t="shared" si="127"/>
        <v>0</v>
      </c>
    </row>
    <row r="9619" spans="1:10" x14ac:dyDescent="0.3">
      <c r="A9619" s="60">
        <v>2011</v>
      </c>
      <c r="B9619" s="60" t="s">
        <v>45</v>
      </c>
      <c r="C9619" s="60" t="str">
        <f>VLOOKUP(B9619,lookup!A:C,3,FALSE)</f>
        <v>Non Metropolitan Fire Authorities</v>
      </c>
      <c r="D9619" s="60" t="str">
        <f>VLOOKUP(B9619,lookup!A:D,4,FALSE)</f>
        <v>E31000016</v>
      </c>
      <c r="E9619" s="60" t="s">
        <v>179</v>
      </c>
      <c r="F9619" s="60" t="s">
        <v>158</v>
      </c>
      <c r="G9619" s="61">
        <v>0</v>
      </c>
      <c r="H9619" s="145"/>
      <c r="I9619" s="144">
        <v>0</v>
      </c>
      <c r="J9619" s="146">
        <f t="shared" si="127"/>
        <v>0</v>
      </c>
    </row>
    <row r="9620" spans="1:10" x14ac:dyDescent="0.3">
      <c r="A9620" s="60">
        <v>2011</v>
      </c>
      <c r="B9620" s="60" t="s">
        <v>45</v>
      </c>
      <c r="C9620" s="60" t="str">
        <f>VLOOKUP(B9620,lookup!A:C,3,FALSE)</f>
        <v>Non Metropolitan Fire Authorities</v>
      </c>
      <c r="D9620" s="60" t="str">
        <f>VLOOKUP(B9620,lookup!A:D,4,FALSE)</f>
        <v>E31000016</v>
      </c>
      <c r="E9620" s="32" t="s">
        <v>1087</v>
      </c>
      <c r="F9620" s="60" t="s">
        <v>158</v>
      </c>
      <c r="G9620" s="61">
        <v>2</v>
      </c>
      <c r="H9620" s="145"/>
      <c r="I9620" s="144">
        <v>2</v>
      </c>
      <c r="J9620" s="146">
        <f t="shared" si="127"/>
        <v>0</v>
      </c>
    </row>
    <row r="9621" spans="1:10" x14ac:dyDescent="0.3">
      <c r="A9621" s="60">
        <v>2011</v>
      </c>
      <c r="B9621" s="60" t="s">
        <v>45</v>
      </c>
      <c r="C9621" s="60" t="str">
        <f>VLOOKUP(B9621,lookup!A:C,3,FALSE)</f>
        <v>Non Metropolitan Fire Authorities</v>
      </c>
      <c r="D9621" s="60" t="str">
        <f>VLOOKUP(B9621,lookup!A:D,4,FALSE)</f>
        <v>E31000016</v>
      </c>
      <c r="E9621" s="60" t="s">
        <v>176</v>
      </c>
      <c r="F9621" s="60" t="s">
        <v>158</v>
      </c>
      <c r="G9621" s="61">
        <v>33</v>
      </c>
      <c r="H9621" s="145"/>
      <c r="I9621" s="144">
        <v>33</v>
      </c>
      <c r="J9621" s="146">
        <f t="shared" si="127"/>
        <v>0</v>
      </c>
    </row>
    <row r="9622" spans="1:10" x14ac:dyDescent="0.3">
      <c r="A9622" s="60">
        <v>2011</v>
      </c>
      <c r="B9622" s="60" t="s">
        <v>45</v>
      </c>
      <c r="C9622" s="60" t="str">
        <f>VLOOKUP(B9622,lookup!A:C,3,FALSE)</f>
        <v>Non Metropolitan Fire Authorities</v>
      </c>
      <c r="D9622" s="60" t="str">
        <f>VLOOKUP(B9622,lookup!A:D,4,FALSE)</f>
        <v>E31000016</v>
      </c>
      <c r="E9622" s="60" t="s">
        <v>175</v>
      </c>
      <c r="F9622" s="60" t="s">
        <v>149</v>
      </c>
      <c r="G9622" s="61">
        <v>22</v>
      </c>
      <c r="H9622" s="145"/>
      <c r="I9622" s="144">
        <v>22</v>
      </c>
      <c r="J9622" s="146">
        <f t="shared" si="127"/>
        <v>0</v>
      </c>
    </row>
    <row r="9623" spans="1:10" x14ac:dyDescent="0.3">
      <c r="A9623" s="60">
        <v>2011</v>
      </c>
      <c r="B9623" s="60" t="s">
        <v>45</v>
      </c>
      <c r="C9623" s="60" t="str">
        <f>VLOOKUP(B9623,lookup!A:C,3,FALSE)</f>
        <v>Non Metropolitan Fire Authorities</v>
      </c>
      <c r="D9623" s="60" t="str">
        <f>VLOOKUP(B9623,lookup!A:D,4,FALSE)</f>
        <v>E31000016</v>
      </c>
      <c r="E9623" s="60" t="s">
        <v>177</v>
      </c>
      <c r="F9623" s="60" t="s">
        <v>149</v>
      </c>
      <c r="G9623" s="61">
        <v>0</v>
      </c>
      <c r="H9623" s="145"/>
      <c r="I9623" s="144">
        <v>0</v>
      </c>
      <c r="J9623" s="146">
        <f t="shared" si="127"/>
        <v>0</v>
      </c>
    </row>
    <row r="9624" spans="1:10" x14ac:dyDescent="0.3">
      <c r="A9624" s="60">
        <v>2011</v>
      </c>
      <c r="B9624" s="60" t="s">
        <v>45</v>
      </c>
      <c r="C9624" s="60" t="str">
        <f>VLOOKUP(B9624,lookup!A:C,3,FALSE)</f>
        <v>Non Metropolitan Fire Authorities</v>
      </c>
      <c r="D9624" s="60" t="str">
        <f>VLOOKUP(B9624,lookup!A:D,4,FALSE)</f>
        <v>E31000016</v>
      </c>
      <c r="E9624" s="60" t="s">
        <v>178</v>
      </c>
      <c r="F9624" s="60" t="s">
        <v>149</v>
      </c>
      <c r="G9624" s="61">
        <v>0</v>
      </c>
      <c r="H9624" s="145"/>
      <c r="I9624" s="144">
        <v>0</v>
      </c>
      <c r="J9624" s="146">
        <f t="shared" si="127"/>
        <v>0</v>
      </c>
    </row>
    <row r="9625" spans="1:10" x14ac:dyDescent="0.3">
      <c r="A9625" s="60">
        <v>2011</v>
      </c>
      <c r="B9625" s="60" t="s">
        <v>45</v>
      </c>
      <c r="C9625" s="60" t="str">
        <f>VLOOKUP(B9625,lookup!A:C,3,FALSE)</f>
        <v>Non Metropolitan Fire Authorities</v>
      </c>
      <c r="D9625" s="60" t="str">
        <f>VLOOKUP(B9625,lookup!A:D,4,FALSE)</f>
        <v>E31000016</v>
      </c>
      <c r="E9625" s="60" t="s">
        <v>179</v>
      </c>
      <c r="F9625" s="60" t="s">
        <v>149</v>
      </c>
      <c r="G9625" s="61">
        <v>0</v>
      </c>
      <c r="H9625" s="145"/>
      <c r="I9625" s="144">
        <v>0</v>
      </c>
      <c r="J9625" s="146">
        <f t="shared" si="127"/>
        <v>0</v>
      </c>
    </row>
    <row r="9626" spans="1:10" x14ac:dyDescent="0.3">
      <c r="A9626" s="60">
        <v>2011</v>
      </c>
      <c r="B9626" s="60" t="s">
        <v>45</v>
      </c>
      <c r="C9626" s="60" t="str">
        <f>VLOOKUP(B9626,lookup!A:C,3,FALSE)</f>
        <v>Non Metropolitan Fire Authorities</v>
      </c>
      <c r="D9626" s="60" t="str">
        <f>VLOOKUP(B9626,lookup!A:D,4,FALSE)</f>
        <v>E31000016</v>
      </c>
      <c r="E9626" s="32" t="s">
        <v>1087</v>
      </c>
      <c r="F9626" s="60" t="s">
        <v>149</v>
      </c>
      <c r="G9626" s="61">
        <v>0</v>
      </c>
      <c r="H9626" s="145"/>
      <c r="I9626" s="144">
        <v>0</v>
      </c>
      <c r="J9626" s="146">
        <f t="shared" si="127"/>
        <v>0</v>
      </c>
    </row>
    <row r="9627" spans="1:10" x14ac:dyDescent="0.3">
      <c r="A9627" s="60">
        <v>2011</v>
      </c>
      <c r="B9627" s="60" t="s">
        <v>45</v>
      </c>
      <c r="C9627" s="60" t="str">
        <f>VLOOKUP(B9627,lookup!A:C,3,FALSE)</f>
        <v>Non Metropolitan Fire Authorities</v>
      </c>
      <c r="D9627" s="60" t="str">
        <f>VLOOKUP(B9627,lookup!A:D,4,FALSE)</f>
        <v>E31000016</v>
      </c>
      <c r="E9627" s="60" t="s">
        <v>176</v>
      </c>
      <c r="F9627" s="60" t="s">
        <v>149</v>
      </c>
      <c r="G9627" s="61">
        <v>1</v>
      </c>
      <c r="H9627" s="145"/>
      <c r="I9627" s="144">
        <v>1</v>
      </c>
      <c r="J9627" s="146">
        <f t="shared" si="127"/>
        <v>0</v>
      </c>
    </row>
    <row r="9628" spans="1:10" x14ac:dyDescent="0.3">
      <c r="A9628" s="60">
        <v>2011</v>
      </c>
      <c r="B9628" s="60" t="s">
        <v>45</v>
      </c>
      <c r="C9628" s="60" t="str">
        <f>VLOOKUP(B9628,lookup!A:C,3,FALSE)</f>
        <v>Non Metropolitan Fire Authorities</v>
      </c>
      <c r="D9628" s="60" t="str">
        <f>VLOOKUP(B9628,lookup!A:D,4,FALSE)</f>
        <v>E31000016</v>
      </c>
      <c r="E9628" s="60" t="s">
        <v>175</v>
      </c>
      <c r="F9628" s="60" t="s">
        <v>150</v>
      </c>
      <c r="G9628" s="61">
        <v>73</v>
      </c>
      <c r="H9628" s="145"/>
      <c r="I9628" s="144">
        <v>73</v>
      </c>
      <c r="J9628" s="146">
        <f t="shared" si="127"/>
        <v>0</v>
      </c>
    </row>
    <row r="9629" spans="1:10" x14ac:dyDescent="0.3">
      <c r="A9629" s="60">
        <v>2011</v>
      </c>
      <c r="B9629" s="60" t="s">
        <v>45</v>
      </c>
      <c r="C9629" s="60" t="str">
        <f>VLOOKUP(B9629,lookup!A:C,3,FALSE)</f>
        <v>Non Metropolitan Fire Authorities</v>
      </c>
      <c r="D9629" s="60" t="str">
        <f>VLOOKUP(B9629,lookup!A:D,4,FALSE)</f>
        <v>E31000016</v>
      </c>
      <c r="E9629" s="60" t="s">
        <v>177</v>
      </c>
      <c r="F9629" s="60" t="s">
        <v>150</v>
      </c>
      <c r="G9629" s="61">
        <v>0</v>
      </c>
      <c r="H9629" s="145"/>
      <c r="I9629" s="144">
        <v>0</v>
      </c>
      <c r="J9629" s="146">
        <f t="shared" si="127"/>
        <v>0</v>
      </c>
    </row>
    <row r="9630" spans="1:10" x14ac:dyDescent="0.3">
      <c r="A9630" s="60">
        <v>2011</v>
      </c>
      <c r="B9630" s="60" t="s">
        <v>45</v>
      </c>
      <c r="C9630" s="60" t="str">
        <f>VLOOKUP(B9630,lookup!A:C,3,FALSE)</f>
        <v>Non Metropolitan Fire Authorities</v>
      </c>
      <c r="D9630" s="60" t="str">
        <f>VLOOKUP(B9630,lookup!A:D,4,FALSE)</f>
        <v>E31000016</v>
      </c>
      <c r="E9630" s="60" t="s">
        <v>178</v>
      </c>
      <c r="F9630" s="60" t="s">
        <v>150</v>
      </c>
      <c r="G9630" s="61">
        <v>2</v>
      </c>
      <c r="H9630" s="145"/>
      <c r="I9630" s="144">
        <v>2</v>
      </c>
      <c r="J9630" s="146">
        <f t="shared" si="127"/>
        <v>0</v>
      </c>
    </row>
    <row r="9631" spans="1:10" x14ac:dyDescent="0.3">
      <c r="A9631" s="60">
        <v>2011</v>
      </c>
      <c r="B9631" s="60" t="s">
        <v>45</v>
      </c>
      <c r="C9631" s="60" t="str">
        <f>VLOOKUP(B9631,lookup!A:C,3,FALSE)</f>
        <v>Non Metropolitan Fire Authorities</v>
      </c>
      <c r="D9631" s="60" t="str">
        <f>VLOOKUP(B9631,lookup!A:D,4,FALSE)</f>
        <v>E31000016</v>
      </c>
      <c r="E9631" s="60" t="s">
        <v>179</v>
      </c>
      <c r="F9631" s="60" t="s">
        <v>150</v>
      </c>
      <c r="G9631" s="61">
        <v>1</v>
      </c>
      <c r="H9631" s="145"/>
      <c r="I9631" s="144">
        <v>1</v>
      </c>
      <c r="J9631" s="146">
        <f t="shared" si="127"/>
        <v>0</v>
      </c>
    </row>
    <row r="9632" spans="1:10" x14ac:dyDescent="0.3">
      <c r="A9632" s="60">
        <v>2011</v>
      </c>
      <c r="B9632" s="60" t="s">
        <v>45</v>
      </c>
      <c r="C9632" s="60" t="str">
        <f>VLOOKUP(B9632,lookup!A:C,3,FALSE)</f>
        <v>Non Metropolitan Fire Authorities</v>
      </c>
      <c r="D9632" s="60" t="str">
        <f>VLOOKUP(B9632,lookup!A:D,4,FALSE)</f>
        <v>E31000016</v>
      </c>
      <c r="E9632" s="32" t="s">
        <v>1087</v>
      </c>
      <c r="F9632" s="60" t="s">
        <v>150</v>
      </c>
      <c r="G9632" s="61">
        <v>0</v>
      </c>
      <c r="H9632" s="145"/>
      <c r="I9632" s="144">
        <v>0</v>
      </c>
      <c r="J9632" s="146">
        <f t="shared" si="127"/>
        <v>0</v>
      </c>
    </row>
    <row r="9633" spans="1:10" x14ac:dyDescent="0.3">
      <c r="A9633" s="60">
        <v>2011</v>
      </c>
      <c r="B9633" s="60" t="s">
        <v>45</v>
      </c>
      <c r="C9633" s="60" t="str">
        <f>VLOOKUP(B9633,lookup!A:C,3,FALSE)</f>
        <v>Non Metropolitan Fire Authorities</v>
      </c>
      <c r="D9633" s="60" t="str">
        <f>VLOOKUP(B9633,lookup!A:D,4,FALSE)</f>
        <v>E31000016</v>
      </c>
      <c r="E9633" s="60" t="s">
        <v>176</v>
      </c>
      <c r="F9633" s="60" t="s">
        <v>150</v>
      </c>
      <c r="G9633" s="61">
        <v>3</v>
      </c>
      <c r="H9633" s="145"/>
      <c r="I9633" s="144">
        <v>3</v>
      </c>
      <c r="J9633" s="146">
        <f t="shared" si="127"/>
        <v>0</v>
      </c>
    </row>
    <row r="9634" spans="1:10" x14ac:dyDescent="0.3">
      <c r="A9634" s="60">
        <v>2011</v>
      </c>
      <c r="B9634" s="60" t="s">
        <v>48</v>
      </c>
      <c r="C9634" s="60" t="str">
        <f>VLOOKUP(B9634,lookup!A:C,3,FALSE)</f>
        <v>Metropolitan Fire Authorities</v>
      </c>
      <c r="D9634" s="60" t="str">
        <f>VLOOKUP(B9634,lookup!A:D,4,FALSE)</f>
        <v>E31000046</v>
      </c>
      <c r="E9634" s="60" t="s">
        <v>175</v>
      </c>
      <c r="F9634" s="60" t="s">
        <v>157</v>
      </c>
      <c r="G9634" s="61">
        <v>4983</v>
      </c>
      <c r="H9634" s="145"/>
      <c r="I9634" s="144">
        <v>4983</v>
      </c>
      <c r="J9634" s="146">
        <f t="shared" si="127"/>
        <v>0</v>
      </c>
    </row>
    <row r="9635" spans="1:10" x14ac:dyDescent="0.3">
      <c r="A9635" s="60">
        <v>2011</v>
      </c>
      <c r="B9635" s="60" t="s">
        <v>48</v>
      </c>
      <c r="C9635" s="60" t="str">
        <f>VLOOKUP(B9635,lookup!A:C,3,FALSE)</f>
        <v>Metropolitan Fire Authorities</v>
      </c>
      <c r="D9635" s="60" t="str">
        <f>VLOOKUP(B9635,lookup!A:D,4,FALSE)</f>
        <v>E31000046</v>
      </c>
      <c r="E9635" s="60" t="s">
        <v>177</v>
      </c>
      <c r="F9635" s="60" t="s">
        <v>157</v>
      </c>
      <c r="G9635" s="61">
        <v>215</v>
      </c>
      <c r="H9635" s="145"/>
      <c r="I9635" s="144">
        <v>215</v>
      </c>
      <c r="J9635" s="146">
        <f t="shared" si="127"/>
        <v>0</v>
      </c>
    </row>
    <row r="9636" spans="1:10" x14ac:dyDescent="0.3">
      <c r="A9636" s="60">
        <v>2011</v>
      </c>
      <c r="B9636" s="60" t="s">
        <v>48</v>
      </c>
      <c r="C9636" s="60" t="str">
        <f>VLOOKUP(B9636,lookup!A:C,3,FALSE)</f>
        <v>Metropolitan Fire Authorities</v>
      </c>
      <c r="D9636" s="60" t="str">
        <f>VLOOKUP(B9636,lookup!A:D,4,FALSE)</f>
        <v>E31000046</v>
      </c>
      <c r="E9636" s="60" t="s">
        <v>178</v>
      </c>
      <c r="F9636" s="60" t="s">
        <v>157</v>
      </c>
      <c r="G9636" s="61">
        <v>79</v>
      </c>
      <c r="H9636" s="145"/>
      <c r="I9636" s="144">
        <v>79</v>
      </c>
      <c r="J9636" s="146">
        <f t="shared" si="127"/>
        <v>0</v>
      </c>
    </row>
    <row r="9637" spans="1:10" x14ac:dyDescent="0.3">
      <c r="A9637" s="60">
        <v>2011</v>
      </c>
      <c r="B9637" s="60" t="s">
        <v>48</v>
      </c>
      <c r="C9637" s="60" t="str">
        <f>VLOOKUP(B9637,lookup!A:C,3,FALSE)</f>
        <v>Metropolitan Fire Authorities</v>
      </c>
      <c r="D9637" s="60" t="str">
        <f>VLOOKUP(B9637,lookup!A:D,4,FALSE)</f>
        <v>E31000046</v>
      </c>
      <c r="E9637" s="60" t="s">
        <v>179</v>
      </c>
      <c r="F9637" s="60" t="s">
        <v>157</v>
      </c>
      <c r="G9637" s="61">
        <v>310</v>
      </c>
      <c r="H9637" s="145"/>
      <c r="I9637" s="144">
        <v>310</v>
      </c>
      <c r="J9637" s="146">
        <f t="shared" si="127"/>
        <v>0</v>
      </c>
    </row>
    <row r="9638" spans="1:10" x14ac:dyDescent="0.3">
      <c r="A9638" s="60">
        <v>2011</v>
      </c>
      <c r="B9638" s="60" t="s">
        <v>48</v>
      </c>
      <c r="C9638" s="60" t="str">
        <f>VLOOKUP(B9638,lookup!A:C,3,FALSE)</f>
        <v>Metropolitan Fire Authorities</v>
      </c>
      <c r="D9638" s="60" t="str">
        <f>VLOOKUP(B9638,lookup!A:D,4,FALSE)</f>
        <v>E31000046</v>
      </c>
      <c r="E9638" s="32" t="s">
        <v>1087</v>
      </c>
      <c r="F9638" s="60" t="s">
        <v>157</v>
      </c>
      <c r="G9638" s="61">
        <v>72</v>
      </c>
      <c r="H9638" s="145"/>
      <c r="I9638" s="144">
        <v>72</v>
      </c>
      <c r="J9638" s="146">
        <f t="shared" si="127"/>
        <v>0</v>
      </c>
    </row>
    <row r="9639" spans="1:10" x14ac:dyDescent="0.3">
      <c r="A9639" s="60">
        <v>2011</v>
      </c>
      <c r="B9639" s="60" t="s">
        <v>48</v>
      </c>
      <c r="C9639" s="60" t="str">
        <f>VLOOKUP(B9639,lookup!A:C,3,FALSE)</f>
        <v>Metropolitan Fire Authorities</v>
      </c>
      <c r="D9639" s="60" t="str">
        <f>VLOOKUP(B9639,lookup!A:D,4,FALSE)</f>
        <v>E31000046</v>
      </c>
      <c r="E9639" s="60" t="s">
        <v>176</v>
      </c>
      <c r="F9639" s="60" t="s">
        <v>157</v>
      </c>
      <c r="G9639" s="61">
        <v>130</v>
      </c>
      <c r="H9639" s="145"/>
      <c r="I9639" s="144">
        <v>130</v>
      </c>
      <c r="J9639" s="146">
        <f t="shared" si="127"/>
        <v>0</v>
      </c>
    </row>
    <row r="9640" spans="1:10" x14ac:dyDescent="0.3">
      <c r="A9640" s="60">
        <v>2011</v>
      </c>
      <c r="B9640" s="60" t="s">
        <v>48</v>
      </c>
      <c r="C9640" s="60" t="str">
        <f>VLOOKUP(B9640,lookup!A:C,3,FALSE)</f>
        <v>Metropolitan Fire Authorities</v>
      </c>
      <c r="D9640" s="60" t="str">
        <f>VLOOKUP(B9640,lookup!A:D,4,FALSE)</f>
        <v>E31000046</v>
      </c>
      <c r="E9640" s="60" t="s">
        <v>175</v>
      </c>
      <c r="F9640" s="60" t="s">
        <v>158</v>
      </c>
      <c r="G9640" s="61">
        <v>0</v>
      </c>
      <c r="H9640" s="145"/>
      <c r="I9640" s="144">
        <v>0</v>
      </c>
      <c r="J9640" s="146">
        <f t="shared" si="127"/>
        <v>0</v>
      </c>
    </row>
    <row r="9641" spans="1:10" x14ac:dyDescent="0.3">
      <c r="A9641" s="60">
        <v>2011</v>
      </c>
      <c r="B9641" s="60" t="s">
        <v>48</v>
      </c>
      <c r="C9641" s="60" t="str">
        <f>VLOOKUP(B9641,lookup!A:C,3,FALSE)</f>
        <v>Metropolitan Fire Authorities</v>
      </c>
      <c r="D9641" s="60" t="str">
        <f>VLOOKUP(B9641,lookup!A:D,4,FALSE)</f>
        <v>E31000046</v>
      </c>
      <c r="E9641" s="60" t="s">
        <v>177</v>
      </c>
      <c r="F9641" s="60" t="s">
        <v>158</v>
      </c>
      <c r="G9641" s="61">
        <v>0</v>
      </c>
      <c r="H9641" s="145"/>
      <c r="I9641" s="144">
        <v>0</v>
      </c>
      <c r="J9641" s="146">
        <f t="shared" si="127"/>
        <v>0</v>
      </c>
    </row>
    <row r="9642" spans="1:10" x14ac:dyDescent="0.3">
      <c r="A9642" s="60">
        <v>2011</v>
      </c>
      <c r="B9642" s="60" t="s">
        <v>48</v>
      </c>
      <c r="C9642" s="60" t="str">
        <f>VLOOKUP(B9642,lookup!A:C,3,FALSE)</f>
        <v>Metropolitan Fire Authorities</v>
      </c>
      <c r="D9642" s="60" t="str">
        <f>VLOOKUP(B9642,lookup!A:D,4,FALSE)</f>
        <v>E31000046</v>
      </c>
      <c r="E9642" s="60" t="s">
        <v>178</v>
      </c>
      <c r="F9642" s="60" t="s">
        <v>158</v>
      </c>
      <c r="G9642" s="61">
        <v>0</v>
      </c>
      <c r="H9642" s="145"/>
      <c r="I9642" s="144">
        <v>0</v>
      </c>
      <c r="J9642" s="146">
        <f t="shared" si="127"/>
        <v>0</v>
      </c>
    </row>
    <row r="9643" spans="1:10" x14ac:dyDescent="0.3">
      <c r="A9643" s="60">
        <v>2011</v>
      </c>
      <c r="B9643" s="60" t="s">
        <v>48</v>
      </c>
      <c r="C9643" s="60" t="str">
        <f>VLOOKUP(B9643,lookup!A:C,3,FALSE)</f>
        <v>Metropolitan Fire Authorities</v>
      </c>
      <c r="D9643" s="60" t="str">
        <f>VLOOKUP(B9643,lookup!A:D,4,FALSE)</f>
        <v>E31000046</v>
      </c>
      <c r="E9643" s="60" t="s">
        <v>179</v>
      </c>
      <c r="F9643" s="60" t="s">
        <v>158</v>
      </c>
      <c r="G9643" s="61">
        <v>0</v>
      </c>
      <c r="H9643" s="145"/>
      <c r="I9643" s="144">
        <v>0</v>
      </c>
      <c r="J9643" s="146">
        <f t="shared" si="127"/>
        <v>0</v>
      </c>
    </row>
    <row r="9644" spans="1:10" x14ac:dyDescent="0.3">
      <c r="A9644" s="60">
        <v>2011</v>
      </c>
      <c r="B9644" s="60" t="s">
        <v>48</v>
      </c>
      <c r="C9644" s="60" t="str">
        <f>VLOOKUP(B9644,lookup!A:C,3,FALSE)</f>
        <v>Metropolitan Fire Authorities</v>
      </c>
      <c r="D9644" s="60" t="str">
        <f>VLOOKUP(B9644,lookup!A:D,4,FALSE)</f>
        <v>E31000046</v>
      </c>
      <c r="E9644" s="32" t="s">
        <v>1087</v>
      </c>
      <c r="F9644" s="60" t="s">
        <v>158</v>
      </c>
      <c r="G9644" s="61">
        <v>0</v>
      </c>
      <c r="H9644" s="145"/>
      <c r="I9644" s="144">
        <v>0</v>
      </c>
      <c r="J9644" s="146">
        <f t="shared" si="127"/>
        <v>0</v>
      </c>
    </row>
    <row r="9645" spans="1:10" x14ac:dyDescent="0.3">
      <c r="A9645" s="60">
        <v>2011</v>
      </c>
      <c r="B9645" s="60" t="s">
        <v>48</v>
      </c>
      <c r="C9645" s="60" t="str">
        <f>VLOOKUP(B9645,lookup!A:C,3,FALSE)</f>
        <v>Metropolitan Fire Authorities</v>
      </c>
      <c r="D9645" s="60" t="str">
        <f>VLOOKUP(B9645,lookup!A:D,4,FALSE)</f>
        <v>E31000046</v>
      </c>
      <c r="E9645" s="60" t="s">
        <v>176</v>
      </c>
      <c r="F9645" s="60" t="s">
        <v>158</v>
      </c>
      <c r="G9645" s="61">
        <v>0</v>
      </c>
      <c r="H9645" s="145"/>
      <c r="I9645" s="144">
        <v>0</v>
      </c>
      <c r="J9645" s="146">
        <f t="shared" si="127"/>
        <v>0</v>
      </c>
    </row>
    <row r="9646" spans="1:10" x14ac:dyDescent="0.3">
      <c r="A9646" s="60">
        <v>2011</v>
      </c>
      <c r="B9646" s="60" t="s">
        <v>48</v>
      </c>
      <c r="C9646" s="60" t="str">
        <f>VLOOKUP(B9646,lookup!A:C,3,FALSE)</f>
        <v>Metropolitan Fire Authorities</v>
      </c>
      <c r="D9646" s="60" t="str">
        <f>VLOOKUP(B9646,lookup!A:D,4,FALSE)</f>
        <v>E31000046</v>
      </c>
      <c r="E9646" s="60" t="s">
        <v>175</v>
      </c>
      <c r="F9646" s="60" t="s">
        <v>149</v>
      </c>
      <c r="G9646" s="61">
        <v>104</v>
      </c>
      <c r="H9646" s="145"/>
      <c r="I9646" s="144">
        <v>104</v>
      </c>
      <c r="J9646" s="146">
        <f t="shared" si="127"/>
        <v>0</v>
      </c>
    </row>
    <row r="9647" spans="1:10" x14ac:dyDescent="0.3">
      <c r="A9647" s="60">
        <v>2011</v>
      </c>
      <c r="B9647" s="60" t="s">
        <v>48</v>
      </c>
      <c r="C9647" s="60" t="str">
        <f>VLOOKUP(B9647,lookup!A:C,3,FALSE)</f>
        <v>Metropolitan Fire Authorities</v>
      </c>
      <c r="D9647" s="60" t="str">
        <f>VLOOKUP(B9647,lookup!A:D,4,FALSE)</f>
        <v>E31000046</v>
      </c>
      <c r="E9647" s="60" t="s">
        <v>177</v>
      </c>
      <c r="F9647" s="60" t="s">
        <v>149</v>
      </c>
      <c r="G9647" s="61">
        <v>5</v>
      </c>
      <c r="H9647" s="145"/>
      <c r="I9647" s="144">
        <v>5</v>
      </c>
      <c r="J9647" s="146">
        <f t="shared" si="127"/>
        <v>0</v>
      </c>
    </row>
    <row r="9648" spans="1:10" x14ac:dyDescent="0.3">
      <c r="A9648" s="60">
        <v>2011</v>
      </c>
      <c r="B9648" s="60" t="s">
        <v>48</v>
      </c>
      <c r="C9648" s="60" t="str">
        <f>VLOOKUP(B9648,lookup!A:C,3,FALSE)</f>
        <v>Metropolitan Fire Authorities</v>
      </c>
      <c r="D9648" s="60" t="str">
        <f>VLOOKUP(B9648,lookup!A:D,4,FALSE)</f>
        <v>E31000046</v>
      </c>
      <c r="E9648" s="60" t="s">
        <v>178</v>
      </c>
      <c r="F9648" s="60" t="s">
        <v>149</v>
      </c>
      <c r="G9648" s="61">
        <v>1</v>
      </c>
      <c r="H9648" s="145"/>
      <c r="I9648" s="144">
        <v>1</v>
      </c>
      <c r="J9648" s="146">
        <f t="shared" si="127"/>
        <v>0</v>
      </c>
    </row>
    <row r="9649" spans="1:10" x14ac:dyDescent="0.3">
      <c r="A9649" s="60">
        <v>2011</v>
      </c>
      <c r="B9649" s="60" t="s">
        <v>48</v>
      </c>
      <c r="C9649" s="60" t="str">
        <f>VLOOKUP(B9649,lookup!A:C,3,FALSE)</f>
        <v>Metropolitan Fire Authorities</v>
      </c>
      <c r="D9649" s="60" t="str">
        <f>VLOOKUP(B9649,lookup!A:D,4,FALSE)</f>
        <v>E31000046</v>
      </c>
      <c r="E9649" s="60" t="s">
        <v>179</v>
      </c>
      <c r="F9649" s="60" t="s">
        <v>149</v>
      </c>
      <c r="G9649" s="61">
        <v>4</v>
      </c>
      <c r="H9649" s="145"/>
      <c r="I9649" s="144">
        <v>4</v>
      </c>
      <c r="J9649" s="146">
        <f t="shared" si="127"/>
        <v>0</v>
      </c>
    </row>
    <row r="9650" spans="1:10" x14ac:dyDescent="0.3">
      <c r="A9650" s="60">
        <v>2011</v>
      </c>
      <c r="B9650" s="60" t="s">
        <v>48</v>
      </c>
      <c r="C9650" s="60" t="str">
        <f>VLOOKUP(B9650,lookup!A:C,3,FALSE)</f>
        <v>Metropolitan Fire Authorities</v>
      </c>
      <c r="D9650" s="60" t="str">
        <f>VLOOKUP(B9650,lookup!A:D,4,FALSE)</f>
        <v>E31000046</v>
      </c>
      <c r="E9650" s="32" t="s">
        <v>1087</v>
      </c>
      <c r="F9650" s="60" t="s">
        <v>149</v>
      </c>
      <c r="G9650" s="61">
        <v>2</v>
      </c>
      <c r="H9650" s="145"/>
      <c r="I9650" s="144">
        <v>2</v>
      </c>
      <c r="J9650" s="146">
        <f t="shared" si="127"/>
        <v>0</v>
      </c>
    </row>
    <row r="9651" spans="1:10" x14ac:dyDescent="0.3">
      <c r="A9651" s="60">
        <v>2011</v>
      </c>
      <c r="B9651" s="60" t="s">
        <v>48</v>
      </c>
      <c r="C9651" s="60" t="str">
        <f>VLOOKUP(B9651,lookup!A:C,3,FALSE)</f>
        <v>Metropolitan Fire Authorities</v>
      </c>
      <c r="D9651" s="60" t="str">
        <f>VLOOKUP(B9651,lookup!A:D,4,FALSE)</f>
        <v>E31000046</v>
      </c>
      <c r="E9651" s="60" t="s">
        <v>176</v>
      </c>
      <c r="F9651" s="60" t="s">
        <v>149</v>
      </c>
      <c r="G9651" s="61">
        <v>4</v>
      </c>
      <c r="H9651" s="145"/>
      <c r="I9651" s="144">
        <v>4</v>
      </c>
      <c r="J9651" s="146">
        <f t="shared" si="127"/>
        <v>0</v>
      </c>
    </row>
    <row r="9652" spans="1:10" x14ac:dyDescent="0.3">
      <c r="A9652" s="60">
        <v>2011</v>
      </c>
      <c r="B9652" s="60" t="s">
        <v>48</v>
      </c>
      <c r="C9652" s="60" t="str">
        <f>VLOOKUP(B9652,lookup!A:C,3,FALSE)</f>
        <v>Metropolitan Fire Authorities</v>
      </c>
      <c r="D9652" s="60" t="str">
        <f>VLOOKUP(B9652,lookup!A:D,4,FALSE)</f>
        <v>E31000046</v>
      </c>
      <c r="E9652" s="60" t="s">
        <v>175</v>
      </c>
      <c r="F9652" s="60" t="s">
        <v>150</v>
      </c>
      <c r="G9652" s="61">
        <v>756</v>
      </c>
      <c r="H9652" s="145"/>
      <c r="I9652" s="144">
        <v>756</v>
      </c>
      <c r="J9652" s="146">
        <f t="shared" si="127"/>
        <v>0</v>
      </c>
    </row>
    <row r="9653" spans="1:10" x14ac:dyDescent="0.3">
      <c r="A9653" s="60">
        <v>2011</v>
      </c>
      <c r="B9653" s="60" t="s">
        <v>48</v>
      </c>
      <c r="C9653" s="60" t="str">
        <f>VLOOKUP(B9653,lookup!A:C,3,FALSE)</f>
        <v>Metropolitan Fire Authorities</v>
      </c>
      <c r="D9653" s="60" t="str">
        <f>VLOOKUP(B9653,lookup!A:D,4,FALSE)</f>
        <v>E31000046</v>
      </c>
      <c r="E9653" s="60" t="s">
        <v>177</v>
      </c>
      <c r="F9653" s="60" t="s">
        <v>150</v>
      </c>
      <c r="G9653" s="61">
        <v>26</v>
      </c>
      <c r="H9653" s="145"/>
      <c r="I9653" s="144">
        <v>26</v>
      </c>
      <c r="J9653" s="146">
        <f t="shared" si="127"/>
        <v>0</v>
      </c>
    </row>
    <row r="9654" spans="1:10" x14ac:dyDescent="0.3">
      <c r="A9654" s="60">
        <v>2011</v>
      </c>
      <c r="B9654" s="60" t="s">
        <v>48</v>
      </c>
      <c r="C9654" s="60" t="str">
        <f>VLOOKUP(B9654,lookup!A:C,3,FALSE)</f>
        <v>Metropolitan Fire Authorities</v>
      </c>
      <c r="D9654" s="60" t="str">
        <f>VLOOKUP(B9654,lookup!A:D,4,FALSE)</f>
        <v>E31000046</v>
      </c>
      <c r="E9654" s="60" t="s">
        <v>178</v>
      </c>
      <c r="F9654" s="60" t="s">
        <v>150</v>
      </c>
      <c r="G9654" s="61">
        <v>61</v>
      </c>
      <c r="H9654" s="145"/>
      <c r="I9654" s="144">
        <v>61</v>
      </c>
      <c r="J9654" s="146">
        <f t="shared" si="127"/>
        <v>0</v>
      </c>
    </row>
    <row r="9655" spans="1:10" x14ac:dyDescent="0.3">
      <c r="A9655" s="60">
        <v>2011</v>
      </c>
      <c r="B9655" s="60" t="s">
        <v>48</v>
      </c>
      <c r="C9655" s="60" t="str">
        <f>VLOOKUP(B9655,lookup!A:C,3,FALSE)</f>
        <v>Metropolitan Fire Authorities</v>
      </c>
      <c r="D9655" s="60" t="str">
        <f>VLOOKUP(B9655,lookup!A:D,4,FALSE)</f>
        <v>E31000046</v>
      </c>
      <c r="E9655" s="60" t="s">
        <v>179</v>
      </c>
      <c r="F9655" s="60" t="s">
        <v>150</v>
      </c>
      <c r="G9655" s="61">
        <v>156</v>
      </c>
      <c r="H9655" s="145"/>
      <c r="I9655" s="144">
        <v>156</v>
      </c>
      <c r="J9655" s="146">
        <f t="shared" si="127"/>
        <v>0</v>
      </c>
    </row>
    <row r="9656" spans="1:10" x14ac:dyDescent="0.3">
      <c r="A9656" s="60">
        <v>2011</v>
      </c>
      <c r="B9656" s="60" t="s">
        <v>48</v>
      </c>
      <c r="C9656" s="60" t="str">
        <f>VLOOKUP(B9656,lookup!A:C,3,FALSE)</f>
        <v>Metropolitan Fire Authorities</v>
      </c>
      <c r="D9656" s="60" t="str">
        <f>VLOOKUP(B9656,lookup!A:D,4,FALSE)</f>
        <v>E31000046</v>
      </c>
      <c r="E9656" s="32" t="s">
        <v>1087</v>
      </c>
      <c r="F9656" s="60" t="s">
        <v>150</v>
      </c>
      <c r="G9656" s="61">
        <v>27</v>
      </c>
      <c r="H9656" s="145"/>
      <c r="I9656" s="144">
        <v>27</v>
      </c>
      <c r="J9656" s="146">
        <f t="shared" si="127"/>
        <v>0</v>
      </c>
    </row>
    <row r="9657" spans="1:10" x14ac:dyDescent="0.3">
      <c r="A9657" s="60">
        <v>2011</v>
      </c>
      <c r="B9657" s="60" t="s">
        <v>48</v>
      </c>
      <c r="C9657" s="60" t="str">
        <f>VLOOKUP(B9657,lookup!A:C,3,FALSE)</f>
        <v>Metropolitan Fire Authorities</v>
      </c>
      <c r="D9657" s="60" t="str">
        <f>VLOOKUP(B9657,lookup!A:D,4,FALSE)</f>
        <v>E31000046</v>
      </c>
      <c r="E9657" s="60" t="s">
        <v>176</v>
      </c>
      <c r="F9657" s="60" t="s">
        <v>150</v>
      </c>
      <c r="G9657" s="61">
        <v>9</v>
      </c>
      <c r="H9657" s="145"/>
      <c r="I9657" s="144">
        <v>9</v>
      </c>
      <c r="J9657" s="146">
        <f t="shared" si="127"/>
        <v>0</v>
      </c>
    </row>
    <row r="9658" spans="1:10" x14ac:dyDescent="0.3">
      <c r="A9658" s="60">
        <v>2011</v>
      </c>
      <c r="B9658" s="60" t="s">
        <v>51</v>
      </c>
      <c r="C9658" s="60" t="str">
        <f>VLOOKUP(B9658,lookup!A:C,3,FALSE)</f>
        <v>Metropolitan Fire Authorities</v>
      </c>
      <c r="D9658" s="60" t="str">
        <f>VLOOKUP(B9658,lookup!A:D,4,FALSE)</f>
        <v>E31000040</v>
      </c>
      <c r="E9658" s="60" t="s">
        <v>175</v>
      </c>
      <c r="F9658" s="60" t="s">
        <v>157</v>
      </c>
      <c r="G9658" s="61">
        <v>1684</v>
      </c>
      <c r="H9658" s="145"/>
      <c r="I9658" s="144">
        <v>1684</v>
      </c>
      <c r="J9658" s="146">
        <f t="shared" si="127"/>
        <v>0</v>
      </c>
    </row>
    <row r="9659" spans="1:10" x14ac:dyDescent="0.3">
      <c r="A9659" s="60">
        <v>2011</v>
      </c>
      <c r="B9659" s="60" t="s">
        <v>51</v>
      </c>
      <c r="C9659" s="60" t="str">
        <f>VLOOKUP(B9659,lookup!A:C,3,FALSE)</f>
        <v>Metropolitan Fire Authorities</v>
      </c>
      <c r="D9659" s="60" t="str">
        <f>VLOOKUP(B9659,lookup!A:D,4,FALSE)</f>
        <v>E31000040</v>
      </c>
      <c r="E9659" s="60" t="s">
        <v>177</v>
      </c>
      <c r="F9659" s="60" t="s">
        <v>157</v>
      </c>
      <c r="G9659" s="61">
        <v>16</v>
      </c>
      <c r="H9659" s="145"/>
      <c r="I9659" s="144">
        <v>16</v>
      </c>
      <c r="J9659" s="146">
        <f t="shared" si="127"/>
        <v>0</v>
      </c>
    </row>
    <row r="9660" spans="1:10" x14ac:dyDescent="0.3">
      <c r="A9660" s="60">
        <v>2011</v>
      </c>
      <c r="B9660" s="60" t="s">
        <v>51</v>
      </c>
      <c r="C9660" s="60" t="str">
        <f>VLOOKUP(B9660,lookup!A:C,3,FALSE)</f>
        <v>Metropolitan Fire Authorities</v>
      </c>
      <c r="D9660" s="60" t="str">
        <f>VLOOKUP(B9660,lookup!A:D,4,FALSE)</f>
        <v>E31000040</v>
      </c>
      <c r="E9660" s="60" t="s">
        <v>178</v>
      </c>
      <c r="F9660" s="60" t="s">
        <v>157</v>
      </c>
      <c r="G9660" s="61">
        <v>7</v>
      </c>
      <c r="H9660" s="145"/>
      <c r="I9660" s="144">
        <v>7</v>
      </c>
      <c r="J9660" s="146">
        <f t="shared" si="127"/>
        <v>0</v>
      </c>
    </row>
    <row r="9661" spans="1:10" x14ac:dyDescent="0.3">
      <c r="A9661" s="60">
        <v>2011</v>
      </c>
      <c r="B9661" s="60" t="s">
        <v>51</v>
      </c>
      <c r="C9661" s="60" t="str">
        <f>VLOOKUP(B9661,lookup!A:C,3,FALSE)</f>
        <v>Metropolitan Fire Authorities</v>
      </c>
      <c r="D9661" s="60" t="str">
        <f>VLOOKUP(B9661,lookup!A:D,4,FALSE)</f>
        <v>E31000040</v>
      </c>
      <c r="E9661" s="60" t="s">
        <v>179</v>
      </c>
      <c r="F9661" s="60" t="s">
        <v>157</v>
      </c>
      <c r="G9661" s="61">
        <v>12</v>
      </c>
      <c r="H9661" s="145"/>
      <c r="I9661" s="144">
        <v>12</v>
      </c>
      <c r="J9661" s="146">
        <f t="shared" si="127"/>
        <v>0</v>
      </c>
    </row>
    <row r="9662" spans="1:10" x14ac:dyDescent="0.3">
      <c r="A9662" s="60">
        <v>2011</v>
      </c>
      <c r="B9662" s="60" t="s">
        <v>51</v>
      </c>
      <c r="C9662" s="60" t="str">
        <f>VLOOKUP(B9662,lookup!A:C,3,FALSE)</f>
        <v>Metropolitan Fire Authorities</v>
      </c>
      <c r="D9662" s="60" t="str">
        <f>VLOOKUP(B9662,lookup!A:D,4,FALSE)</f>
        <v>E31000040</v>
      </c>
      <c r="E9662" s="32" t="s">
        <v>1087</v>
      </c>
      <c r="F9662" s="60" t="s">
        <v>157</v>
      </c>
      <c r="G9662" s="61">
        <v>0</v>
      </c>
      <c r="H9662" s="145"/>
      <c r="I9662" s="144">
        <v>0</v>
      </c>
      <c r="J9662" s="146">
        <f t="shared" si="127"/>
        <v>0</v>
      </c>
    </row>
    <row r="9663" spans="1:10" x14ac:dyDescent="0.3">
      <c r="A9663" s="60">
        <v>2011</v>
      </c>
      <c r="B9663" s="60" t="s">
        <v>51</v>
      </c>
      <c r="C9663" s="60" t="str">
        <f>VLOOKUP(B9663,lookup!A:C,3,FALSE)</f>
        <v>Metropolitan Fire Authorities</v>
      </c>
      <c r="D9663" s="60" t="str">
        <f>VLOOKUP(B9663,lookup!A:D,4,FALSE)</f>
        <v>E31000040</v>
      </c>
      <c r="E9663" s="60" t="s">
        <v>176</v>
      </c>
      <c r="F9663" s="60" t="s">
        <v>157</v>
      </c>
      <c r="G9663" s="61">
        <v>54</v>
      </c>
      <c r="H9663" s="145"/>
      <c r="I9663" s="144">
        <v>54</v>
      </c>
      <c r="J9663" s="146">
        <f t="shared" si="127"/>
        <v>0</v>
      </c>
    </row>
    <row r="9664" spans="1:10" x14ac:dyDescent="0.3">
      <c r="A9664" s="60">
        <v>2011</v>
      </c>
      <c r="B9664" s="60" t="s">
        <v>51</v>
      </c>
      <c r="C9664" s="60" t="str">
        <f>VLOOKUP(B9664,lookup!A:C,3,FALSE)</f>
        <v>Metropolitan Fire Authorities</v>
      </c>
      <c r="D9664" s="60" t="str">
        <f>VLOOKUP(B9664,lookup!A:D,4,FALSE)</f>
        <v>E31000040</v>
      </c>
      <c r="E9664" s="60" t="s">
        <v>175</v>
      </c>
      <c r="F9664" s="60" t="s">
        <v>158</v>
      </c>
      <c r="G9664" s="61">
        <v>37</v>
      </c>
      <c r="H9664" s="145"/>
      <c r="I9664" s="144">
        <v>37</v>
      </c>
      <c r="J9664" s="146">
        <f t="shared" si="127"/>
        <v>0</v>
      </c>
    </row>
    <row r="9665" spans="1:10" x14ac:dyDescent="0.3">
      <c r="A9665" s="60">
        <v>2011</v>
      </c>
      <c r="B9665" s="60" t="s">
        <v>51</v>
      </c>
      <c r="C9665" s="60" t="str">
        <f>VLOOKUP(B9665,lookup!A:C,3,FALSE)</f>
        <v>Metropolitan Fire Authorities</v>
      </c>
      <c r="D9665" s="60" t="str">
        <f>VLOOKUP(B9665,lookup!A:D,4,FALSE)</f>
        <v>E31000040</v>
      </c>
      <c r="E9665" s="60" t="s">
        <v>177</v>
      </c>
      <c r="F9665" s="60" t="s">
        <v>158</v>
      </c>
      <c r="G9665" s="61">
        <v>3</v>
      </c>
      <c r="H9665" s="145"/>
      <c r="I9665" s="144">
        <v>3</v>
      </c>
      <c r="J9665" s="146">
        <f t="shared" si="127"/>
        <v>0</v>
      </c>
    </row>
    <row r="9666" spans="1:10" x14ac:dyDescent="0.3">
      <c r="A9666" s="60">
        <v>2011</v>
      </c>
      <c r="B9666" s="60" t="s">
        <v>51</v>
      </c>
      <c r="C9666" s="60" t="str">
        <f>VLOOKUP(B9666,lookup!A:C,3,FALSE)</f>
        <v>Metropolitan Fire Authorities</v>
      </c>
      <c r="D9666" s="60" t="str">
        <f>VLOOKUP(B9666,lookup!A:D,4,FALSE)</f>
        <v>E31000040</v>
      </c>
      <c r="E9666" s="60" t="s">
        <v>178</v>
      </c>
      <c r="F9666" s="60" t="s">
        <v>158</v>
      </c>
      <c r="G9666" s="61">
        <v>0</v>
      </c>
      <c r="H9666" s="145"/>
      <c r="I9666" s="144">
        <v>0</v>
      </c>
      <c r="J9666" s="146">
        <f t="shared" si="127"/>
        <v>0</v>
      </c>
    </row>
    <row r="9667" spans="1:10" x14ac:dyDescent="0.3">
      <c r="A9667" s="60">
        <v>2011</v>
      </c>
      <c r="B9667" s="60" t="s">
        <v>51</v>
      </c>
      <c r="C9667" s="60" t="str">
        <f>VLOOKUP(B9667,lookup!A:C,3,FALSE)</f>
        <v>Metropolitan Fire Authorities</v>
      </c>
      <c r="D9667" s="60" t="str">
        <f>VLOOKUP(B9667,lookup!A:D,4,FALSE)</f>
        <v>E31000040</v>
      </c>
      <c r="E9667" s="60" t="s">
        <v>179</v>
      </c>
      <c r="F9667" s="60" t="s">
        <v>158</v>
      </c>
      <c r="G9667" s="61">
        <v>0</v>
      </c>
      <c r="H9667" s="145"/>
      <c r="I9667" s="144">
        <v>0</v>
      </c>
      <c r="J9667" s="146">
        <f t="shared" ref="J9667:J9730" si="128">G9667-I9667</f>
        <v>0</v>
      </c>
    </row>
    <row r="9668" spans="1:10" x14ac:dyDescent="0.3">
      <c r="A9668" s="60">
        <v>2011</v>
      </c>
      <c r="B9668" s="60" t="s">
        <v>51</v>
      </c>
      <c r="C9668" s="60" t="str">
        <f>VLOOKUP(B9668,lookup!A:C,3,FALSE)</f>
        <v>Metropolitan Fire Authorities</v>
      </c>
      <c r="D9668" s="60" t="str">
        <f>VLOOKUP(B9668,lookup!A:D,4,FALSE)</f>
        <v>E31000040</v>
      </c>
      <c r="E9668" s="32" t="s">
        <v>1087</v>
      </c>
      <c r="F9668" s="60" t="s">
        <v>158</v>
      </c>
      <c r="G9668" s="61">
        <v>0</v>
      </c>
      <c r="H9668" s="145"/>
      <c r="I9668" s="144">
        <v>0</v>
      </c>
      <c r="J9668" s="146">
        <f t="shared" si="128"/>
        <v>0</v>
      </c>
    </row>
    <row r="9669" spans="1:10" x14ac:dyDescent="0.3">
      <c r="A9669" s="60">
        <v>2011</v>
      </c>
      <c r="B9669" s="60" t="s">
        <v>51</v>
      </c>
      <c r="C9669" s="60" t="str">
        <f>VLOOKUP(B9669,lookup!A:C,3,FALSE)</f>
        <v>Metropolitan Fire Authorities</v>
      </c>
      <c r="D9669" s="60" t="str">
        <f>VLOOKUP(B9669,lookup!A:D,4,FALSE)</f>
        <v>E31000040</v>
      </c>
      <c r="E9669" s="60" t="s">
        <v>176</v>
      </c>
      <c r="F9669" s="60" t="s">
        <v>158</v>
      </c>
      <c r="G9669" s="61">
        <v>0</v>
      </c>
      <c r="H9669" s="145"/>
      <c r="I9669" s="144">
        <v>0</v>
      </c>
      <c r="J9669" s="146">
        <f t="shared" si="128"/>
        <v>0</v>
      </c>
    </row>
    <row r="9670" spans="1:10" x14ac:dyDescent="0.3">
      <c r="A9670" s="60">
        <v>2011</v>
      </c>
      <c r="B9670" s="60" t="s">
        <v>51</v>
      </c>
      <c r="C9670" s="60" t="str">
        <f>VLOOKUP(B9670,lookup!A:C,3,FALSE)</f>
        <v>Metropolitan Fire Authorities</v>
      </c>
      <c r="D9670" s="60" t="str">
        <f>VLOOKUP(B9670,lookup!A:D,4,FALSE)</f>
        <v>E31000040</v>
      </c>
      <c r="E9670" s="60" t="s">
        <v>175</v>
      </c>
      <c r="F9670" s="60" t="s">
        <v>149</v>
      </c>
      <c r="G9670" s="61">
        <v>62</v>
      </c>
      <c r="H9670" s="145"/>
      <c r="I9670" s="144">
        <v>62</v>
      </c>
      <c r="J9670" s="146">
        <f t="shared" si="128"/>
        <v>0</v>
      </c>
    </row>
    <row r="9671" spans="1:10" x14ac:dyDescent="0.3">
      <c r="A9671" s="60">
        <v>2011</v>
      </c>
      <c r="B9671" s="60" t="s">
        <v>51</v>
      </c>
      <c r="C9671" s="60" t="str">
        <f>VLOOKUP(B9671,lookup!A:C,3,FALSE)</f>
        <v>Metropolitan Fire Authorities</v>
      </c>
      <c r="D9671" s="60" t="str">
        <f>VLOOKUP(B9671,lookup!A:D,4,FALSE)</f>
        <v>E31000040</v>
      </c>
      <c r="E9671" s="60" t="s">
        <v>177</v>
      </c>
      <c r="F9671" s="60" t="s">
        <v>149</v>
      </c>
      <c r="G9671" s="61">
        <v>1</v>
      </c>
      <c r="H9671" s="145"/>
      <c r="I9671" s="144">
        <v>1</v>
      </c>
      <c r="J9671" s="146">
        <f t="shared" si="128"/>
        <v>0</v>
      </c>
    </row>
    <row r="9672" spans="1:10" x14ac:dyDescent="0.3">
      <c r="A9672" s="60">
        <v>2011</v>
      </c>
      <c r="B9672" s="60" t="s">
        <v>51</v>
      </c>
      <c r="C9672" s="60" t="str">
        <f>VLOOKUP(B9672,lookup!A:C,3,FALSE)</f>
        <v>Metropolitan Fire Authorities</v>
      </c>
      <c r="D9672" s="60" t="str">
        <f>VLOOKUP(B9672,lookup!A:D,4,FALSE)</f>
        <v>E31000040</v>
      </c>
      <c r="E9672" s="60" t="s">
        <v>178</v>
      </c>
      <c r="F9672" s="60" t="s">
        <v>149</v>
      </c>
      <c r="G9672" s="61">
        <v>0</v>
      </c>
      <c r="H9672" s="145"/>
      <c r="I9672" s="144">
        <v>0</v>
      </c>
      <c r="J9672" s="146">
        <f t="shared" si="128"/>
        <v>0</v>
      </c>
    </row>
    <row r="9673" spans="1:10" x14ac:dyDescent="0.3">
      <c r="A9673" s="60">
        <v>2011</v>
      </c>
      <c r="B9673" s="60" t="s">
        <v>51</v>
      </c>
      <c r="C9673" s="60" t="str">
        <f>VLOOKUP(B9673,lookup!A:C,3,FALSE)</f>
        <v>Metropolitan Fire Authorities</v>
      </c>
      <c r="D9673" s="60" t="str">
        <f>VLOOKUP(B9673,lookup!A:D,4,FALSE)</f>
        <v>E31000040</v>
      </c>
      <c r="E9673" s="60" t="s">
        <v>179</v>
      </c>
      <c r="F9673" s="60" t="s">
        <v>149</v>
      </c>
      <c r="G9673" s="61">
        <v>0</v>
      </c>
      <c r="H9673" s="145"/>
      <c r="I9673" s="144">
        <v>0</v>
      </c>
      <c r="J9673" s="146">
        <f t="shared" si="128"/>
        <v>0</v>
      </c>
    </row>
    <row r="9674" spans="1:10" x14ac:dyDescent="0.3">
      <c r="A9674" s="60">
        <v>2011</v>
      </c>
      <c r="B9674" s="60" t="s">
        <v>51</v>
      </c>
      <c r="C9674" s="60" t="str">
        <f>VLOOKUP(B9674,lookup!A:C,3,FALSE)</f>
        <v>Metropolitan Fire Authorities</v>
      </c>
      <c r="D9674" s="60" t="str">
        <f>VLOOKUP(B9674,lookup!A:D,4,FALSE)</f>
        <v>E31000040</v>
      </c>
      <c r="E9674" s="32" t="s">
        <v>1087</v>
      </c>
      <c r="F9674" s="60" t="s">
        <v>149</v>
      </c>
      <c r="G9674" s="61">
        <v>0</v>
      </c>
      <c r="H9674" s="145"/>
      <c r="I9674" s="144">
        <v>0</v>
      </c>
      <c r="J9674" s="146">
        <f t="shared" si="128"/>
        <v>0</v>
      </c>
    </row>
    <row r="9675" spans="1:10" x14ac:dyDescent="0.3">
      <c r="A9675" s="60">
        <v>2011</v>
      </c>
      <c r="B9675" s="60" t="s">
        <v>51</v>
      </c>
      <c r="C9675" s="60" t="str">
        <f>VLOOKUP(B9675,lookup!A:C,3,FALSE)</f>
        <v>Metropolitan Fire Authorities</v>
      </c>
      <c r="D9675" s="60" t="str">
        <f>VLOOKUP(B9675,lookup!A:D,4,FALSE)</f>
        <v>E31000040</v>
      </c>
      <c r="E9675" s="60" t="s">
        <v>176</v>
      </c>
      <c r="F9675" s="60" t="s">
        <v>149</v>
      </c>
      <c r="G9675" s="61">
        <v>3</v>
      </c>
      <c r="H9675" s="145"/>
      <c r="I9675" s="144">
        <v>3</v>
      </c>
      <c r="J9675" s="146">
        <f t="shared" si="128"/>
        <v>0</v>
      </c>
    </row>
    <row r="9676" spans="1:10" x14ac:dyDescent="0.3">
      <c r="A9676" s="60">
        <v>2011</v>
      </c>
      <c r="B9676" s="60" t="s">
        <v>51</v>
      </c>
      <c r="C9676" s="60" t="str">
        <f>VLOOKUP(B9676,lookup!A:C,3,FALSE)</f>
        <v>Metropolitan Fire Authorities</v>
      </c>
      <c r="D9676" s="60" t="str">
        <f>VLOOKUP(B9676,lookup!A:D,4,FALSE)</f>
        <v>E31000040</v>
      </c>
      <c r="E9676" s="60" t="s">
        <v>175</v>
      </c>
      <c r="F9676" s="60" t="s">
        <v>150</v>
      </c>
      <c r="G9676" s="61">
        <v>507</v>
      </c>
      <c r="H9676" s="145"/>
      <c r="I9676" s="144">
        <v>507</v>
      </c>
      <c r="J9676" s="146">
        <f t="shared" si="128"/>
        <v>0</v>
      </c>
    </row>
    <row r="9677" spans="1:10" x14ac:dyDescent="0.3">
      <c r="A9677" s="60">
        <v>2011</v>
      </c>
      <c r="B9677" s="60" t="s">
        <v>51</v>
      </c>
      <c r="C9677" s="60" t="str">
        <f>VLOOKUP(B9677,lookup!A:C,3,FALSE)</f>
        <v>Metropolitan Fire Authorities</v>
      </c>
      <c r="D9677" s="60" t="str">
        <f>VLOOKUP(B9677,lookup!A:D,4,FALSE)</f>
        <v>E31000040</v>
      </c>
      <c r="E9677" s="60" t="s">
        <v>177</v>
      </c>
      <c r="F9677" s="60" t="s">
        <v>150</v>
      </c>
      <c r="G9677" s="61">
        <v>7</v>
      </c>
      <c r="H9677" s="145"/>
      <c r="I9677" s="144">
        <v>7</v>
      </c>
      <c r="J9677" s="146">
        <f t="shared" si="128"/>
        <v>0</v>
      </c>
    </row>
    <row r="9678" spans="1:10" x14ac:dyDescent="0.3">
      <c r="A9678" s="60">
        <v>2011</v>
      </c>
      <c r="B9678" s="60" t="s">
        <v>51</v>
      </c>
      <c r="C9678" s="60" t="str">
        <f>VLOOKUP(B9678,lookup!A:C,3,FALSE)</f>
        <v>Metropolitan Fire Authorities</v>
      </c>
      <c r="D9678" s="60" t="str">
        <f>VLOOKUP(B9678,lookup!A:D,4,FALSE)</f>
        <v>E31000040</v>
      </c>
      <c r="E9678" s="60" t="s">
        <v>178</v>
      </c>
      <c r="F9678" s="60" t="s">
        <v>150</v>
      </c>
      <c r="G9678" s="61">
        <v>3</v>
      </c>
      <c r="H9678" s="145"/>
      <c r="I9678" s="144">
        <v>3</v>
      </c>
      <c r="J9678" s="146">
        <f t="shared" si="128"/>
        <v>0</v>
      </c>
    </row>
    <row r="9679" spans="1:10" x14ac:dyDescent="0.3">
      <c r="A9679" s="60">
        <v>2011</v>
      </c>
      <c r="B9679" s="60" t="s">
        <v>51</v>
      </c>
      <c r="C9679" s="60" t="str">
        <f>VLOOKUP(B9679,lookup!A:C,3,FALSE)</f>
        <v>Metropolitan Fire Authorities</v>
      </c>
      <c r="D9679" s="60" t="str">
        <f>VLOOKUP(B9679,lookup!A:D,4,FALSE)</f>
        <v>E31000040</v>
      </c>
      <c r="E9679" s="60" t="s">
        <v>179</v>
      </c>
      <c r="F9679" s="60" t="s">
        <v>150</v>
      </c>
      <c r="G9679" s="61">
        <v>6</v>
      </c>
      <c r="H9679" s="145"/>
      <c r="I9679" s="144">
        <v>6</v>
      </c>
      <c r="J9679" s="146">
        <f t="shared" si="128"/>
        <v>0</v>
      </c>
    </row>
    <row r="9680" spans="1:10" x14ac:dyDescent="0.3">
      <c r="A9680" s="60">
        <v>2011</v>
      </c>
      <c r="B9680" s="60" t="s">
        <v>51</v>
      </c>
      <c r="C9680" s="60" t="str">
        <f>VLOOKUP(B9680,lookup!A:C,3,FALSE)</f>
        <v>Metropolitan Fire Authorities</v>
      </c>
      <c r="D9680" s="60" t="str">
        <f>VLOOKUP(B9680,lookup!A:D,4,FALSE)</f>
        <v>E31000040</v>
      </c>
      <c r="E9680" s="32" t="s">
        <v>1087</v>
      </c>
      <c r="F9680" s="60" t="s">
        <v>150</v>
      </c>
      <c r="G9680" s="61">
        <v>4</v>
      </c>
      <c r="H9680" s="145"/>
      <c r="I9680" s="144">
        <v>4</v>
      </c>
      <c r="J9680" s="146">
        <f t="shared" si="128"/>
        <v>0</v>
      </c>
    </row>
    <row r="9681" spans="1:10" x14ac:dyDescent="0.3">
      <c r="A9681" s="60">
        <v>2011</v>
      </c>
      <c r="B9681" s="60" t="s">
        <v>51</v>
      </c>
      <c r="C9681" s="60" t="str">
        <f>VLOOKUP(B9681,lookup!A:C,3,FALSE)</f>
        <v>Metropolitan Fire Authorities</v>
      </c>
      <c r="D9681" s="60" t="str">
        <f>VLOOKUP(B9681,lookup!A:D,4,FALSE)</f>
        <v>E31000040</v>
      </c>
      <c r="E9681" s="60" t="s">
        <v>176</v>
      </c>
      <c r="F9681" s="60" t="s">
        <v>150</v>
      </c>
      <c r="G9681" s="61">
        <v>6</v>
      </c>
      <c r="H9681" s="145"/>
      <c r="I9681" s="144">
        <v>6</v>
      </c>
      <c r="J9681" s="146">
        <f t="shared" si="128"/>
        <v>0</v>
      </c>
    </row>
    <row r="9682" spans="1:10" x14ac:dyDescent="0.3">
      <c r="A9682" s="60">
        <v>2011</v>
      </c>
      <c r="B9682" s="60" t="s">
        <v>54</v>
      </c>
      <c r="C9682" s="60" t="str">
        <f>VLOOKUP(B9682,lookup!A:C,3,FALSE)</f>
        <v>Non Metropolitan Fire Authorities</v>
      </c>
      <c r="D9682" s="60" t="str">
        <f>VLOOKUP(B9682,lookup!A:D,4,FALSE)</f>
        <v>E31000017</v>
      </c>
      <c r="E9682" s="60" t="s">
        <v>175</v>
      </c>
      <c r="F9682" s="60" t="s">
        <v>157</v>
      </c>
      <c r="G9682" s="61">
        <v>759</v>
      </c>
      <c r="H9682" s="145"/>
      <c r="I9682" s="144">
        <v>759</v>
      </c>
      <c r="J9682" s="146">
        <f t="shared" si="128"/>
        <v>0</v>
      </c>
    </row>
    <row r="9683" spans="1:10" x14ac:dyDescent="0.3">
      <c r="A9683" s="60">
        <v>2011</v>
      </c>
      <c r="B9683" s="60" t="s">
        <v>54</v>
      </c>
      <c r="C9683" s="60" t="str">
        <f>VLOOKUP(B9683,lookup!A:C,3,FALSE)</f>
        <v>Non Metropolitan Fire Authorities</v>
      </c>
      <c r="D9683" s="60" t="str">
        <f>VLOOKUP(B9683,lookup!A:D,4,FALSE)</f>
        <v>E31000017</v>
      </c>
      <c r="E9683" s="60" t="s">
        <v>177</v>
      </c>
      <c r="F9683" s="60" t="s">
        <v>157</v>
      </c>
      <c r="G9683" s="61">
        <v>5</v>
      </c>
      <c r="H9683" s="145"/>
      <c r="I9683" s="144">
        <v>5</v>
      </c>
      <c r="J9683" s="146">
        <f t="shared" si="128"/>
        <v>0</v>
      </c>
    </row>
    <row r="9684" spans="1:10" x14ac:dyDescent="0.3">
      <c r="A9684" s="60">
        <v>2011</v>
      </c>
      <c r="B9684" s="60" t="s">
        <v>54</v>
      </c>
      <c r="C9684" s="60" t="str">
        <f>VLOOKUP(B9684,lookup!A:C,3,FALSE)</f>
        <v>Non Metropolitan Fire Authorities</v>
      </c>
      <c r="D9684" s="60" t="str">
        <f>VLOOKUP(B9684,lookup!A:D,4,FALSE)</f>
        <v>E31000017</v>
      </c>
      <c r="E9684" s="60" t="s">
        <v>178</v>
      </c>
      <c r="F9684" s="60" t="s">
        <v>157</v>
      </c>
      <c r="G9684" s="61">
        <v>3</v>
      </c>
      <c r="H9684" s="145"/>
      <c r="I9684" s="144">
        <v>3</v>
      </c>
      <c r="J9684" s="146">
        <f t="shared" si="128"/>
        <v>0</v>
      </c>
    </row>
    <row r="9685" spans="1:10" x14ac:dyDescent="0.3">
      <c r="A9685" s="60">
        <v>2011</v>
      </c>
      <c r="B9685" s="60" t="s">
        <v>54</v>
      </c>
      <c r="C9685" s="60" t="str">
        <f>VLOOKUP(B9685,lookup!A:C,3,FALSE)</f>
        <v>Non Metropolitan Fire Authorities</v>
      </c>
      <c r="D9685" s="60" t="str">
        <f>VLOOKUP(B9685,lookup!A:D,4,FALSE)</f>
        <v>E31000017</v>
      </c>
      <c r="E9685" s="60" t="s">
        <v>179</v>
      </c>
      <c r="F9685" s="60" t="s">
        <v>157</v>
      </c>
      <c r="G9685" s="61">
        <v>0</v>
      </c>
      <c r="H9685" s="145"/>
      <c r="I9685" s="144">
        <v>0</v>
      </c>
      <c r="J9685" s="146">
        <f t="shared" si="128"/>
        <v>0</v>
      </c>
    </row>
    <row r="9686" spans="1:10" x14ac:dyDescent="0.3">
      <c r="A9686" s="60">
        <v>2011</v>
      </c>
      <c r="B9686" s="60" t="s">
        <v>54</v>
      </c>
      <c r="C9686" s="60" t="str">
        <f>VLOOKUP(B9686,lookup!A:C,3,FALSE)</f>
        <v>Non Metropolitan Fire Authorities</v>
      </c>
      <c r="D9686" s="60" t="str">
        <f>VLOOKUP(B9686,lookup!A:D,4,FALSE)</f>
        <v>E31000017</v>
      </c>
      <c r="E9686" s="32" t="s">
        <v>1087</v>
      </c>
      <c r="F9686" s="60" t="s">
        <v>157</v>
      </c>
      <c r="G9686" s="61">
        <v>0</v>
      </c>
      <c r="H9686" s="145"/>
      <c r="I9686" s="144">
        <v>0</v>
      </c>
      <c r="J9686" s="146">
        <f t="shared" si="128"/>
        <v>0</v>
      </c>
    </row>
    <row r="9687" spans="1:10" x14ac:dyDescent="0.3">
      <c r="A9687" s="60">
        <v>2011</v>
      </c>
      <c r="B9687" s="60" t="s">
        <v>54</v>
      </c>
      <c r="C9687" s="60" t="str">
        <f>VLOOKUP(B9687,lookup!A:C,3,FALSE)</f>
        <v>Non Metropolitan Fire Authorities</v>
      </c>
      <c r="D9687" s="60" t="str">
        <f>VLOOKUP(B9687,lookup!A:D,4,FALSE)</f>
        <v>E31000017</v>
      </c>
      <c r="E9687" s="60" t="s">
        <v>176</v>
      </c>
      <c r="F9687" s="60" t="s">
        <v>157</v>
      </c>
      <c r="G9687" s="61">
        <v>17</v>
      </c>
      <c r="H9687" s="145"/>
      <c r="I9687" s="144">
        <v>17</v>
      </c>
      <c r="J9687" s="146">
        <f t="shared" si="128"/>
        <v>0</v>
      </c>
    </row>
    <row r="9688" spans="1:10" x14ac:dyDescent="0.3">
      <c r="A9688" s="60">
        <v>2011</v>
      </c>
      <c r="B9688" s="60" t="s">
        <v>54</v>
      </c>
      <c r="C9688" s="60" t="str">
        <f>VLOOKUP(B9688,lookup!A:C,3,FALSE)</f>
        <v>Non Metropolitan Fire Authorities</v>
      </c>
      <c r="D9688" s="60" t="str">
        <f>VLOOKUP(B9688,lookup!A:D,4,FALSE)</f>
        <v>E31000017</v>
      </c>
      <c r="E9688" s="60" t="s">
        <v>175</v>
      </c>
      <c r="F9688" s="60" t="s">
        <v>158</v>
      </c>
      <c r="G9688" s="61">
        <v>705</v>
      </c>
      <c r="H9688" s="145"/>
      <c r="I9688" s="144">
        <v>705</v>
      </c>
      <c r="J9688" s="146">
        <f t="shared" si="128"/>
        <v>0</v>
      </c>
    </row>
    <row r="9689" spans="1:10" x14ac:dyDescent="0.3">
      <c r="A9689" s="60">
        <v>2011</v>
      </c>
      <c r="B9689" s="60" t="s">
        <v>54</v>
      </c>
      <c r="C9689" s="60" t="str">
        <f>VLOOKUP(B9689,lookup!A:C,3,FALSE)</f>
        <v>Non Metropolitan Fire Authorities</v>
      </c>
      <c r="D9689" s="60" t="str">
        <f>VLOOKUP(B9689,lookup!A:D,4,FALSE)</f>
        <v>E31000017</v>
      </c>
      <c r="E9689" s="60" t="s">
        <v>177</v>
      </c>
      <c r="F9689" s="60" t="s">
        <v>158</v>
      </c>
      <c r="G9689" s="61">
        <v>1</v>
      </c>
      <c r="H9689" s="145"/>
      <c r="I9689" s="144">
        <v>1</v>
      </c>
      <c r="J9689" s="146">
        <f t="shared" si="128"/>
        <v>0</v>
      </c>
    </row>
    <row r="9690" spans="1:10" x14ac:dyDescent="0.3">
      <c r="A9690" s="60">
        <v>2011</v>
      </c>
      <c r="B9690" s="60" t="s">
        <v>54</v>
      </c>
      <c r="C9690" s="60" t="str">
        <f>VLOOKUP(B9690,lookup!A:C,3,FALSE)</f>
        <v>Non Metropolitan Fire Authorities</v>
      </c>
      <c r="D9690" s="60" t="str">
        <f>VLOOKUP(B9690,lookup!A:D,4,FALSE)</f>
        <v>E31000017</v>
      </c>
      <c r="E9690" s="60" t="s">
        <v>178</v>
      </c>
      <c r="F9690" s="60" t="s">
        <v>158</v>
      </c>
      <c r="G9690" s="61">
        <v>2</v>
      </c>
      <c r="H9690" s="145"/>
      <c r="I9690" s="144">
        <v>2</v>
      </c>
      <c r="J9690" s="146">
        <f t="shared" si="128"/>
        <v>0</v>
      </c>
    </row>
    <row r="9691" spans="1:10" x14ac:dyDescent="0.3">
      <c r="A9691" s="60">
        <v>2011</v>
      </c>
      <c r="B9691" s="60" t="s">
        <v>54</v>
      </c>
      <c r="C9691" s="60" t="str">
        <f>VLOOKUP(B9691,lookup!A:C,3,FALSE)</f>
        <v>Non Metropolitan Fire Authorities</v>
      </c>
      <c r="D9691" s="60" t="str">
        <f>VLOOKUP(B9691,lookup!A:D,4,FALSE)</f>
        <v>E31000017</v>
      </c>
      <c r="E9691" s="60" t="s">
        <v>179</v>
      </c>
      <c r="F9691" s="60" t="s">
        <v>158</v>
      </c>
      <c r="G9691" s="61">
        <v>0</v>
      </c>
      <c r="H9691" s="145"/>
      <c r="I9691" s="144">
        <v>0</v>
      </c>
      <c r="J9691" s="146">
        <f t="shared" si="128"/>
        <v>0</v>
      </c>
    </row>
    <row r="9692" spans="1:10" x14ac:dyDescent="0.3">
      <c r="A9692" s="60">
        <v>2011</v>
      </c>
      <c r="B9692" s="60" t="s">
        <v>54</v>
      </c>
      <c r="C9692" s="60" t="str">
        <f>VLOOKUP(B9692,lookup!A:C,3,FALSE)</f>
        <v>Non Metropolitan Fire Authorities</v>
      </c>
      <c r="D9692" s="60" t="str">
        <f>VLOOKUP(B9692,lookup!A:D,4,FALSE)</f>
        <v>E31000017</v>
      </c>
      <c r="E9692" s="32" t="s">
        <v>1087</v>
      </c>
      <c r="F9692" s="60" t="s">
        <v>158</v>
      </c>
      <c r="G9692" s="61">
        <v>1</v>
      </c>
      <c r="H9692" s="145"/>
      <c r="I9692" s="144">
        <v>1</v>
      </c>
      <c r="J9692" s="146">
        <f t="shared" si="128"/>
        <v>0</v>
      </c>
    </row>
    <row r="9693" spans="1:10" x14ac:dyDescent="0.3">
      <c r="A9693" s="60">
        <v>2011</v>
      </c>
      <c r="B9693" s="60" t="s">
        <v>54</v>
      </c>
      <c r="C9693" s="60" t="str">
        <f>VLOOKUP(B9693,lookup!A:C,3,FALSE)</f>
        <v>Non Metropolitan Fire Authorities</v>
      </c>
      <c r="D9693" s="60" t="str">
        <f>VLOOKUP(B9693,lookup!A:D,4,FALSE)</f>
        <v>E31000017</v>
      </c>
      <c r="E9693" s="60" t="s">
        <v>176</v>
      </c>
      <c r="F9693" s="60" t="s">
        <v>158</v>
      </c>
      <c r="G9693" s="61">
        <v>21</v>
      </c>
      <c r="H9693" s="145"/>
      <c r="I9693" s="144">
        <v>21</v>
      </c>
      <c r="J9693" s="146">
        <f t="shared" si="128"/>
        <v>0</v>
      </c>
    </row>
    <row r="9694" spans="1:10" x14ac:dyDescent="0.3">
      <c r="A9694" s="60">
        <v>2011</v>
      </c>
      <c r="B9694" s="60" t="s">
        <v>54</v>
      </c>
      <c r="C9694" s="60" t="str">
        <f>VLOOKUP(B9694,lookup!A:C,3,FALSE)</f>
        <v>Non Metropolitan Fire Authorities</v>
      </c>
      <c r="D9694" s="60" t="str">
        <f>VLOOKUP(B9694,lookup!A:D,4,FALSE)</f>
        <v>E31000017</v>
      </c>
      <c r="E9694" s="60" t="s">
        <v>175</v>
      </c>
      <c r="F9694" s="60" t="s">
        <v>149</v>
      </c>
      <c r="G9694" s="61">
        <v>43</v>
      </c>
      <c r="H9694" s="145"/>
      <c r="I9694" s="144">
        <v>43</v>
      </c>
      <c r="J9694" s="146">
        <f t="shared" si="128"/>
        <v>0</v>
      </c>
    </row>
    <row r="9695" spans="1:10" x14ac:dyDescent="0.3">
      <c r="A9695" s="60">
        <v>2011</v>
      </c>
      <c r="B9695" s="60" t="s">
        <v>54</v>
      </c>
      <c r="C9695" s="60" t="str">
        <f>VLOOKUP(B9695,lookup!A:C,3,FALSE)</f>
        <v>Non Metropolitan Fire Authorities</v>
      </c>
      <c r="D9695" s="60" t="str">
        <f>VLOOKUP(B9695,lookup!A:D,4,FALSE)</f>
        <v>E31000017</v>
      </c>
      <c r="E9695" s="60" t="s">
        <v>177</v>
      </c>
      <c r="F9695" s="60" t="s">
        <v>149</v>
      </c>
      <c r="G9695" s="61">
        <v>0</v>
      </c>
      <c r="H9695" s="145"/>
      <c r="I9695" s="144">
        <v>0</v>
      </c>
      <c r="J9695" s="146">
        <f t="shared" si="128"/>
        <v>0</v>
      </c>
    </row>
    <row r="9696" spans="1:10" x14ac:dyDescent="0.3">
      <c r="A9696" s="60">
        <v>2011</v>
      </c>
      <c r="B9696" s="60" t="s">
        <v>54</v>
      </c>
      <c r="C9696" s="60" t="str">
        <f>VLOOKUP(B9696,lookup!A:C,3,FALSE)</f>
        <v>Non Metropolitan Fire Authorities</v>
      </c>
      <c r="D9696" s="60" t="str">
        <f>VLOOKUP(B9696,lookup!A:D,4,FALSE)</f>
        <v>E31000017</v>
      </c>
      <c r="E9696" s="60" t="s">
        <v>178</v>
      </c>
      <c r="F9696" s="60" t="s">
        <v>149</v>
      </c>
      <c r="G9696" s="61">
        <v>0</v>
      </c>
      <c r="H9696" s="145"/>
      <c r="I9696" s="144">
        <v>0</v>
      </c>
      <c r="J9696" s="146">
        <f t="shared" si="128"/>
        <v>0</v>
      </c>
    </row>
    <row r="9697" spans="1:10" x14ac:dyDescent="0.3">
      <c r="A9697" s="60">
        <v>2011</v>
      </c>
      <c r="B9697" s="60" t="s">
        <v>54</v>
      </c>
      <c r="C9697" s="60" t="str">
        <f>VLOOKUP(B9697,lookup!A:C,3,FALSE)</f>
        <v>Non Metropolitan Fire Authorities</v>
      </c>
      <c r="D9697" s="60" t="str">
        <f>VLOOKUP(B9697,lookup!A:D,4,FALSE)</f>
        <v>E31000017</v>
      </c>
      <c r="E9697" s="60" t="s">
        <v>179</v>
      </c>
      <c r="F9697" s="60" t="s">
        <v>149</v>
      </c>
      <c r="G9697" s="61">
        <v>0</v>
      </c>
      <c r="H9697" s="145"/>
      <c r="I9697" s="144">
        <v>0</v>
      </c>
      <c r="J9697" s="146">
        <f t="shared" si="128"/>
        <v>0</v>
      </c>
    </row>
    <row r="9698" spans="1:10" x14ac:dyDescent="0.3">
      <c r="A9698" s="60">
        <v>2011</v>
      </c>
      <c r="B9698" s="60" t="s">
        <v>54</v>
      </c>
      <c r="C9698" s="60" t="str">
        <f>VLOOKUP(B9698,lookup!A:C,3,FALSE)</f>
        <v>Non Metropolitan Fire Authorities</v>
      </c>
      <c r="D9698" s="60" t="str">
        <f>VLOOKUP(B9698,lookup!A:D,4,FALSE)</f>
        <v>E31000017</v>
      </c>
      <c r="E9698" s="32" t="s">
        <v>1087</v>
      </c>
      <c r="F9698" s="60" t="s">
        <v>149</v>
      </c>
      <c r="G9698" s="61">
        <v>0</v>
      </c>
      <c r="H9698" s="145"/>
      <c r="I9698" s="144">
        <v>0</v>
      </c>
      <c r="J9698" s="146">
        <f t="shared" si="128"/>
        <v>0</v>
      </c>
    </row>
    <row r="9699" spans="1:10" x14ac:dyDescent="0.3">
      <c r="A9699" s="60">
        <v>2011</v>
      </c>
      <c r="B9699" s="60" t="s">
        <v>54</v>
      </c>
      <c r="C9699" s="60" t="str">
        <f>VLOOKUP(B9699,lookup!A:C,3,FALSE)</f>
        <v>Non Metropolitan Fire Authorities</v>
      </c>
      <c r="D9699" s="60" t="str">
        <f>VLOOKUP(B9699,lookup!A:D,4,FALSE)</f>
        <v>E31000017</v>
      </c>
      <c r="E9699" s="60" t="s">
        <v>176</v>
      </c>
      <c r="F9699" s="60" t="s">
        <v>149</v>
      </c>
      <c r="G9699" s="61">
        <v>2</v>
      </c>
      <c r="H9699" s="145"/>
      <c r="I9699" s="144">
        <v>2</v>
      </c>
      <c r="J9699" s="146">
        <f t="shared" si="128"/>
        <v>0</v>
      </c>
    </row>
    <row r="9700" spans="1:10" x14ac:dyDescent="0.3">
      <c r="A9700" s="60">
        <v>2011</v>
      </c>
      <c r="B9700" s="60" t="s">
        <v>54</v>
      </c>
      <c r="C9700" s="60" t="str">
        <f>VLOOKUP(B9700,lookup!A:C,3,FALSE)</f>
        <v>Non Metropolitan Fire Authorities</v>
      </c>
      <c r="D9700" s="60" t="str">
        <f>VLOOKUP(B9700,lookup!A:D,4,FALSE)</f>
        <v>E31000017</v>
      </c>
      <c r="E9700" s="60" t="s">
        <v>175</v>
      </c>
      <c r="F9700" s="60" t="s">
        <v>150</v>
      </c>
      <c r="G9700" s="61">
        <v>341</v>
      </c>
      <c r="H9700" s="145"/>
      <c r="I9700" s="144">
        <v>341</v>
      </c>
      <c r="J9700" s="146">
        <f t="shared" si="128"/>
        <v>0</v>
      </c>
    </row>
    <row r="9701" spans="1:10" x14ac:dyDescent="0.3">
      <c r="A9701" s="60">
        <v>2011</v>
      </c>
      <c r="B9701" s="60" t="s">
        <v>54</v>
      </c>
      <c r="C9701" s="60" t="str">
        <f>VLOOKUP(B9701,lookup!A:C,3,FALSE)</f>
        <v>Non Metropolitan Fire Authorities</v>
      </c>
      <c r="D9701" s="60" t="str">
        <f>VLOOKUP(B9701,lookup!A:D,4,FALSE)</f>
        <v>E31000017</v>
      </c>
      <c r="E9701" s="60" t="s">
        <v>177</v>
      </c>
      <c r="F9701" s="60" t="s">
        <v>150</v>
      </c>
      <c r="G9701" s="61">
        <v>1</v>
      </c>
      <c r="H9701" s="145"/>
      <c r="I9701" s="144">
        <v>1</v>
      </c>
      <c r="J9701" s="146">
        <f t="shared" si="128"/>
        <v>0</v>
      </c>
    </row>
    <row r="9702" spans="1:10" x14ac:dyDescent="0.3">
      <c r="A9702" s="60">
        <v>2011</v>
      </c>
      <c r="B9702" s="60" t="s">
        <v>54</v>
      </c>
      <c r="C9702" s="60" t="str">
        <f>VLOOKUP(B9702,lookup!A:C,3,FALSE)</f>
        <v>Non Metropolitan Fire Authorities</v>
      </c>
      <c r="D9702" s="60" t="str">
        <f>VLOOKUP(B9702,lookup!A:D,4,FALSE)</f>
        <v>E31000017</v>
      </c>
      <c r="E9702" s="60" t="s">
        <v>178</v>
      </c>
      <c r="F9702" s="60" t="s">
        <v>150</v>
      </c>
      <c r="G9702" s="61">
        <v>6</v>
      </c>
      <c r="H9702" s="145"/>
      <c r="I9702" s="144">
        <v>6</v>
      </c>
      <c r="J9702" s="146">
        <f t="shared" si="128"/>
        <v>0</v>
      </c>
    </row>
    <row r="9703" spans="1:10" x14ac:dyDescent="0.3">
      <c r="A9703" s="60">
        <v>2011</v>
      </c>
      <c r="B9703" s="60" t="s">
        <v>54</v>
      </c>
      <c r="C9703" s="60" t="str">
        <f>VLOOKUP(B9703,lookup!A:C,3,FALSE)</f>
        <v>Non Metropolitan Fire Authorities</v>
      </c>
      <c r="D9703" s="60" t="str">
        <f>VLOOKUP(B9703,lookup!A:D,4,FALSE)</f>
        <v>E31000017</v>
      </c>
      <c r="E9703" s="60" t="s">
        <v>179</v>
      </c>
      <c r="F9703" s="60" t="s">
        <v>150</v>
      </c>
      <c r="G9703" s="61">
        <v>0</v>
      </c>
      <c r="H9703" s="145"/>
      <c r="I9703" s="144">
        <v>0</v>
      </c>
      <c r="J9703" s="146">
        <f t="shared" si="128"/>
        <v>0</v>
      </c>
    </row>
    <row r="9704" spans="1:10" x14ac:dyDescent="0.3">
      <c r="A9704" s="60">
        <v>2011</v>
      </c>
      <c r="B9704" s="60" t="s">
        <v>54</v>
      </c>
      <c r="C9704" s="60" t="str">
        <f>VLOOKUP(B9704,lookup!A:C,3,FALSE)</f>
        <v>Non Metropolitan Fire Authorities</v>
      </c>
      <c r="D9704" s="60" t="str">
        <f>VLOOKUP(B9704,lookup!A:D,4,FALSE)</f>
        <v>E31000017</v>
      </c>
      <c r="E9704" s="32" t="s">
        <v>1087</v>
      </c>
      <c r="F9704" s="60" t="s">
        <v>150</v>
      </c>
      <c r="G9704" s="61">
        <v>1</v>
      </c>
      <c r="H9704" s="145"/>
      <c r="I9704" s="144">
        <v>1</v>
      </c>
      <c r="J9704" s="146">
        <f t="shared" si="128"/>
        <v>0</v>
      </c>
    </row>
    <row r="9705" spans="1:10" x14ac:dyDescent="0.3">
      <c r="A9705" s="60">
        <v>2011</v>
      </c>
      <c r="B9705" s="60" t="s">
        <v>54</v>
      </c>
      <c r="C9705" s="60" t="str">
        <f>VLOOKUP(B9705,lookup!A:C,3,FALSE)</f>
        <v>Non Metropolitan Fire Authorities</v>
      </c>
      <c r="D9705" s="60" t="str">
        <f>VLOOKUP(B9705,lookup!A:D,4,FALSE)</f>
        <v>E31000017</v>
      </c>
      <c r="E9705" s="60" t="s">
        <v>176</v>
      </c>
      <c r="F9705" s="60" t="s">
        <v>150</v>
      </c>
      <c r="G9705" s="61">
        <v>28</v>
      </c>
      <c r="H9705" s="145"/>
      <c r="I9705" s="144">
        <v>28</v>
      </c>
      <c r="J9705" s="146">
        <f t="shared" si="128"/>
        <v>0</v>
      </c>
    </row>
    <row r="9706" spans="1:10" x14ac:dyDescent="0.3">
      <c r="A9706" s="60">
        <v>2011</v>
      </c>
      <c r="B9706" s="60" t="s">
        <v>57</v>
      </c>
      <c r="C9706" s="60" t="str">
        <f>VLOOKUP(B9706,lookup!A:C,3,FALSE)</f>
        <v>Non Metropolitan Fire Authorities</v>
      </c>
      <c r="D9706" s="60" t="str">
        <f>VLOOKUP(B9706,lookup!A:D,4,FALSE)</f>
        <v>E31000018</v>
      </c>
      <c r="E9706" s="60" t="s">
        <v>175</v>
      </c>
      <c r="F9706" s="60" t="s">
        <v>157</v>
      </c>
      <c r="G9706" s="61">
        <v>310</v>
      </c>
      <c r="H9706" s="145"/>
      <c r="I9706" s="144">
        <v>310</v>
      </c>
      <c r="J9706" s="146">
        <f t="shared" si="128"/>
        <v>0</v>
      </c>
    </row>
    <row r="9707" spans="1:10" x14ac:dyDescent="0.3">
      <c r="A9707" s="60">
        <v>2011</v>
      </c>
      <c r="B9707" s="60" t="s">
        <v>57</v>
      </c>
      <c r="C9707" s="60" t="str">
        <f>VLOOKUP(B9707,lookup!A:C,3,FALSE)</f>
        <v>Non Metropolitan Fire Authorities</v>
      </c>
      <c r="D9707" s="60" t="str">
        <f>VLOOKUP(B9707,lookup!A:D,4,FALSE)</f>
        <v>E31000018</v>
      </c>
      <c r="E9707" s="60" t="s">
        <v>177</v>
      </c>
      <c r="F9707" s="60" t="s">
        <v>157</v>
      </c>
      <c r="G9707" s="61">
        <v>1</v>
      </c>
      <c r="H9707" s="145"/>
      <c r="I9707" s="144">
        <v>1</v>
      </c>
      <c r="J9707" s="146">
        <f t="shared" si="128"/>
        <v>0</v>
      </c>
    </row>
    <row r="9708" spans="1:10" x14ac:dyDescent="0.3">
      <c r="A9708" s="60">
        <v>2011</v>
      </c>
      <c r="B9708" s="60" t="s">
        <v>57</v>
      </c>
      <c r="C9708" s="60" t="str">
        <f>VLOOKUP(B9708,lookup!A:C,3,FALSE)</f>
        <v>Non Metropolitan Fire Authorities</v>
      </c>
      <c r="D9708" s="60" t="str">
        <f>VLOOKUP(B9708,lookup!A:D,4,FALSE)</f>
        <v>E31000018</v>
      </c>
      <c r="E9708" s="60" t="s">
        <v>178</v>
      </c>
      <c r="F9708" s="60" t="s">
        <v>157</v>
      </c>
      <c r="G9708" s="61">
        <v>0</v>
      </c>
      <c r="H9708" s="145"/>
      <c r="I9708" s="144">
        <v>0</v>
      </c>
      <c r="J9708" s="146">
        <f t="shared" si="128"/>
        <v>0</v>
      </c>
    </row>
    <row r="9709" spans="1:10" x14ac:dyDescent="0.3">
      <c r="A9709" s="60">
        <v>2011</v>
      </c>
      <c r="B9709" s="60" t="s">
        <v>57</v>
      </c>
      <c r="C9709" s="60" t="str">
        <f>VLOOKUP(B9709,lookup!A:C,3,FALSE)</f>
        <v>Non Metropolitan Fire Authorities</v>
      </c>
      <c r="D9709" s="60" t="str">
        <f>VLOOKUP(B9709,lookup!A:D,4,FALSE)</f>
        <v>E31000018</v>
      </c>
      <c r="E9709" s="60" t="s">
        <v>179</v>
      </c>
      <c r="F9709" s="60" t="s">
        <v>157</v>
      </c>
      <c r="G9709" s="61">
        <v>1</v>
      </c>
      <c r="H9709" s="145"/>
      <c r="I9709" s="144">
        <v>1</v>
      </c>
      <c r="J9709" s="146">
        <f t="shared" si="128"/>
        <v>0</v>
      </c>
    </row>
    <row r="9710" spans="1:10" x14ac:dyDescent="0.3">
      <c r="A9710" s="60">
        <v>2011</v>
      </c>
      <c r="B9710" s="60" t="s">
        <v>57</v>
      </c>
      <c r="C9710" s="60" t="str">
        <f>VLOOKUP(B9710,lookup!A:C,3,FALSE)</f>
        <v>Non Metropolitan Fire Authorities</v>
      </c>
      <c r="D9710" s="60" t="str">
        <f>VLOOKUP(B9710,lookup!A:D,4,FALSE)</f>
        <v>E31000018</v>
      </c>
      <c r="E9710" s="32" t="s">
        <v>1087</v>
      </c>
      <c r="F9710" s="60" t="s">
        <v>157</v>
      </c>
      <c r="G9710" s="61">
        <v>0</v>
      </c>
      <c r="H9710" s="145"/>
      <c r="I9710" s="144">
        <v>0</v>
      </c>
      <c r="J9710" s="146">
        <f t="shared" si="128"/>
        <v>0</v>
      </c>
    </row>
    <row r="9711" spans="1:10" x14ac:dyDescent="0.3">
      <c r="A9711" s="60">
        <v>2011</v>
      </c>
      <c r="B9711" s="60" t="s">
        <v>57</v>
      </c>
      <c r="C9711" s="60" t="str">
        <f>VLOOKUP(B9711,lookup!A:C,3,FALSE)</f>
        <v>Non Metropolitan Fire Authorities</v>
      </c>
      <c r="D9711" s="60" t="str">
        <f>VLOOKUP(B9711,lookup!A:D,4,FALSE)</f>
        <v>E31000018</v>
      </c>
      <c r="E9711" s="60" t="s">
        <v>176</v>
      </c>
      <c r="F9711" s="60" t="s">
        <v>157</v>
      </c>
      <c r="G9711" s="61">
        <v>1</v>
      </c>
      <c r="H9711" s="145"/>
      <c r="I9711" s="144">
        <v>1</v>
      </c>
      <c r="J9711" s="146">
        <f t="shared" si="128"/>
        <v>0</v>
      </c>
    </row>
    <row r="9712" spans="1:10" x14ac:dyDescent="0.3">
      <c r="A9712" s="60">
        <v>2011</v>
      </c>
      <c r="B9712" s="60" t="s">
        <v>57</v>
      </c>
      <c r="C9712" s="60" t="str">
        <f>VLOOKUP(B9712,lookup!A:C,3,FALSE)</f>
        <v>Non Metropolitan Fire Authorities</v>
      </c>
      <c r="D9712" s="60" t="str">
        <f>VLOOKUP(B9712,lookup!A:D,4,FALSE)</f>
        <v>E31000018</v>
      </c>
      <c r="E9712" s="60" t="s">
        <v>175</v>
      </c>
      <c r="F9712" s="60" t="s">
        <v>158</v>
      </c>
      <c r="G9712" s="61">
        <v>376</v>
      </c>
      <c r="H9712" s="145"/>
      <c r="I9712" s="144">
        <v>376</v>
      </c>
      <c r="J9712" s="146">
        <f t="shared" si="128"/>
        <v>0</v>
      </c>
    </row>
    <row r="9713" spans="1:10" x14ac:dyDescent="0.3">
      <c r="A9713" s="60">
        <v>2011</v>
      </c>
      <c r="B9713" s="60" t="s">
        <v>57</v>
      </c>
      <c r="C9713" s="60" t="str">
        <f>VLOOKUP(B9713,lookup!A:C,3,FALSE)</f>
        <v>Non Metropolitan Fire Authorities</v>
      </c>
      <c r="D9713" s="60" t="str">
        <f>VLOOKUP(B9713,lookup!A:D,4,FALSE)</f>
        <v>E31000018</v>
      </c>
      <c r="E9713" s="60" t="s">
        <v>177</v>
      </c>
      <c r="F9713" s="60" t="s">
        <v>158</v>
      </c>
      <c r="G9713" s="61">
        <v>0</v>
      </c>
      <c r="H9713" s="145"/>
      <c r="I9713" s="144">
        <v>0</v>
      </c>
      <c r="J9713" s="146">
        <f t="shared" si="128"/>
        <v>0</v>
      </c>
    </row>
    <row r="9714" spans="1:10" x14ac:dyDescent="0.3">
      <c r="A9714" s="60">
        <v>2011</v>
      </c>
      <c r="B9714" s="60" t="s">
        <v>57</v>
      </c>
      <c r="C9714" s="60" t="str">
        <f>VLOOKUP(B9714,lookup!A:C,3,FALSE)</f>
        <v>Non Metropolitan Fire Authorities</v>
      </c>
      <c r="D9714" s="60" t="str">
        <f>VLOOKUP(B9714,lookup!A:D,4,FALSE)</f>
        <v>E31000018</v>
      </c>
      <c r="E9714" s="60" t="s">
        <v>178</v>
      </c>
      <c r="F9714" s="60" t="s">
        <v>158</v>
      </c>
      <c r="G9714" s="61">
        <v>1</v>
      </c>
      <c r="H9714" s="145"/>
      <c r="I9714" s="144">
        <v>1</v>
      </c>
      <c r="J9714" s="146">
        <f t="shared" si="128"/>
        <v>0</v>
      </c>
    </row>
    <row r="9715" spans="1:10" x14ac:dyDescent="0.3">
      <c r="A9715" s="60">
        <v>2011</v>
      </c>
      <c r="B9715" s="60" t="s">
        <v>57</v>
      </c>
      <c r="C9715" s="60" t="str">
        <f>VLOOKUP(B9715,lookup!A:C,3,FALSE)</f>
        <v>Non Metropolitan Fire Authorities</v>
      </c>
      <c r="D9715" s="60" t="str">
        <f>VLOOKUP(B9715,lookup!A:D,4,FALSE)</f>
        <v>E31000018</v>
      </c>
      <c r="E9715" s="60" t="s">
        <v>179</v>
      </c>
      <c r="F9715" s="60" t="s">
        <v>158</v>
      </c>
      <c r="G9715" s="61">
        <v>3</v>
      </c>
      <c r="H9715" s="145"/>
      <c r="I9715" s="144">
        <v>3</v>
      </c>
      <c r="J9715" s="146">
        <f t="shared" si="128"/>
        <v>0</v>
      </c>
    </row>
    <row r="9716" spans="1:10" x14ac:dyDescent="0.3">
      <c r="A9716" s="60">
        <v>2011</v>
      </c>
      <c r="B9716" s="60" t="s">
        <v>57</v>
      </c>
      <c r="C9716" s="60" t="str">
        <f>VLOOKUP(B9716,lookup!A:C,3,FALSE)</f>
        <v>Non Metropolitan Fire Authorities</v>
      </c>
      <c r="D9716" s="60" t="str">
        <f>VLOOKUP(B9716,lookup!A:D,4,FALSE)</f>
        <v>E31000018</v>
      </c>
      <c r="E9716" s="32" t="s">
        <v>1087</v>
      </c>
      <c r="F9716" s="60" t="s">
        <v>158</v>
      </c>
      <c r="G9716" s="61">
        <v>0</v>
      </c>
      <c r="H9716" s="145"/>
      <c r="I9716" s="144">
        <v>0</v>
      </c>
      <c r="J9716" s="146">
        <f t="shared" si="128"/>
        <v>0</v>
      </c>
    </row>
    <row r="9717" spans="1:10" x14ac:dyDescent="0.3">
      <c r="A9717" s="60">
        <v>2011</v>
      </c>
      <c r="B9717" s="60" t="s">
        <v>57</v>
      </c>
      <c r="C9717" s="60" t="str">
        <f>VLOOKUP(B9717,lookup!A:C,3,FALSE)</f>
        <v>Non Metropolitan Fire Authorities</v>
      </c>
      <c r="D9717" s="60" t="str">
        <f>VLOOKUP(B9717,lookup!A:D,4,FALSE)</f>
        <v>E31000018</v>
      </c>
      <c r="E9717" s="60" t="s">
        <v>176</v>
      </c>
      <c r="F9717" s="60" t="s">
        <v>158</v>
      </c>
      <c r="G9717" s="61">
        <v>0</v>
      </c>
      <c r="H9717" s="145"/>
      <c r="I9717" s="144">
        <v>0</v>
      </c>
      <c r="J9717" s="146">
        <f t="shared" si="128"/>
        <v>0</v>
      </c>
    </row>
    <row r="9718" spans="1:10" x14ac:dyDescent="0.3">
      <c r="A9718" s="60">
        <v>2011</v>
      </c>
      <c r="B9718" s="60" t="s">
        <v>57</v>
      </c>
      <c r="C9718" s="60" t="str">
        <f>VLOOKUP(B9718,lookup!A:C,3,FALSE)</f>
        <v>Non Metropolitan Fire Authorities</v>
      </c>
      <c r="D9718" s="60" t="str">
        <f>VLOOKUP(B9718,lookup!A:D,4,FALSE)</f>
        <v>E31000018</v>
      </c>
      <c r="E9718" s="60" t="s">
        <v>175</v>
      </c>
      <c r="F9718" s="60" t="s">
        <v>149</v>
      </c>
      <c r="G9718" s="61">
        <v>25</v>
      </c>
      <c r="H9718" s="145"/>
      <c r="I9718" s="144">
        <v>25</v>
      </c>
      <c r="J9718" s="146">
        <f t="shared" si="128"/>
        <v>0</v>
      </c>
    </row>
    <row r="9719" spans="1:10" x14ac:dyDescent="0.3">
      <c r="A9719" s="60">
        <v>2011</v>
      </c>
      <c r="B9719" s="60" t="s">
        <v>57</v>
      </c>
      <c r="C9719" s="60" t="str">
        <f>VLOOKUP(B9719,lookup!A:C,3,FALSE)</f>
        <v>Non Metropolitan Fire Authorities</v>
      </c>
      <c r="D9719" s="60" t="str">
        <f>VLOOKUP(B9719,lookup!A:D,4,FALSE)</f>
        <v>E31000018</v>
      </c>
      <c r="E9719" s="60" t="s">
        <v>177</v>
      </c>
      <c r="F9719" s="60" t="s">
        <v>149</v>
      </c>
      <c r="G9719" s="61">
        <v>0</v>
      </c>
      <c r="H9719" s="145"/>
      <c r="I9719" s="144">
        <v>0</v>
      </c>
      <c r="J9719" s="146">
        <f t="shared" si="128"/>
        <v>0</v>
      </c>
    </row>
    <row r="9720" spans="1:10" x14ac:dyDescent="0.3">
      <c r="A9720" s="60">
        <v>2011</v>
      </c>
      <c r="B9720" s="60" t="s">
        <v>57</v>
      </c>
      <c r="C9720" s="60" t="str">
        <f>VLOOKUP(B9720,lookup!A:C,3,FALSE)</f>
        <v>Non Metropolitan Fire Authorities</v>
      </c>
      <c r="D9720" s="60" t="str">
        <f>VLOOKUP(B9720,lookup!A:D,4,FALSE)</f>
        <v>E31000018</v>
      </c>
      <c r="E9720" s="60" t="s">
        <v>178</v>
      </c>
      <c r="F9720" s="60" t="s">
        <v>149</v>
      </c>
      <c r="G9720" s="61">
        <v>0</v>
      </c>
      <c r="H9720" s="145"/>
      <c r="I9720" s="144">
        <v>0</v>
      </c>
      <c r="J9720" s="146">
        <f t="shared" si="128"/>
        <v>0</v>
      </c>
    </row>
    <row r="9721" spans="1:10" x14ac:dyDescent="0.3">
      <c r="A9721" s="60">
        <v>2011</v>
      </c>
      <c r="B9721" s="60" t="s">
        <v>57</v>
      </c>
      <c r="C9721" s="60" t="str">
        <f>VLOOKUP(B9721,lookup!A:C,3,FALSE)</f>
        <v>Non Metropolitan Fire Authorities</v>
      </c>
      <c r="D9721" s="60" t="str">
        <f>VLOOKUP(B9721,lookup!A:D,4,FALSE)</f>
        <v>E31000018</v>
      </c>
      <c r="E9721" s="60" t="s">
        <v>179</v>
      </c>
      <c r="F9721" s="60" t="s">
        <v>149</v>
      </c>
      <c r="G9721" s="61">
        <v>0</v>
      </c>
      <c r="H9721" s="145"/>
      <c r="I9721" s="144">
        <v>0</v>
      </c>
      <c r="J9721" s="146">
        <f t="shared" si="128"/>
        <v>0</v>
      </c>
    </row>
    <row r="9722" spans="1:10" x14ac:dyDescent="0.3">
      <c r="A9722" s="60">
        <v>2011</v>
      </c>
      <c r="B9722" s="60" t="s">
        <v>57</v>
      </c>
      <c r="C9722" s="60" t="str">
        <f>VLOOKUP(B9722,lookup!A:C,3,FALSE)</f>
        <v>Non Metropolitan Fire Authorities</v>
      </c>
      <c r="D9722" s="60" t="str">
        <f>VLOOKUP(B9722,lookup!A:D,4,FALSE)</f>
        <v>E31000018</v>
      </c>
      <c r="E9722" s="32" t="s">
        <v>1087</v>
      </c>
      <c r="F9722" s="60" t="s">
        <v>149</v>
      </c>
      <c r="G9722" s="61">
        <v>0</v>
      </c>
      <c r="H9722" s="145"/>
      <c r="I9722" s="144">
        <v>0</v>
      </c>
      <c r="J9722" s="146">
        <f t="shared" si="128"/>
        <v>0</v>
      </c>
    </row>
    <row r="9723" spans="1:10" x14ac:dyDescent="0.3">
      <c r="A9723" s="60">
        <v>2011</v>
      </c>
      <c r="B9723" s="60" t="s">
        <v>57</v>
      </c>
      <c r="C9723" s="60" t="str">
        <f>VLOOKUP(B9723,lookup!A:C,3,FALSE)</f>
        <v>Non Metropolitan Fire Authorities</v>
      </c>
      <c r="D9723" s="60" t="str">
        <f>VLOOKUP(B9723,lookup!A:D,4,FALSE)</f>
        <v>E31000018</v>
      </c>
      <c r="E9723" s="60" t="s">
        <v>176</v>
      </c>
      <c r="F9723" s="60" t="s">
        <v>149</v>
      </c>
      <c r="G9723" s="61">
        <v>0</v>
      </c>
      <c r="H9723" s="145"/>
      <c r="I9723" s="144">
        <v>0</v>
      </c>
      <c r="J9723" s="146">
        <f t="shared" si="128"/>
        <v>0</v>
      </c>
    </row>
    <row r="9724" spans="1:10" x14ac:dyDescent="0.3">
      <c r="A9724" s="60">
        <v>2011</v>
      </c>
      <c r="B9724" s="60" t="s">
        <v>57</v>
      </c>
      <c r="C9724" s="60" t="str">
        <f>VLOOKUP(B9724,lookup!A:C,3,FALSE)</f>
        <v>Non Metropolitan Fire Authorities</v>
      </c>
      <c r="D9724" s="60" t="str">
        <f>VLOOKUP(B9724,lookup!A:D,4,FALSE)</f>
        <v>E31000018</v>
      </c>
      <c r="E9724" s="60" t="s">
        <v>175</v>
      </c>
      <c r="F9724" s="60" t="s">
        <v>150</v>
      </c>
      <c r="G9724" s="61">
        <v>126</v>
      </c>
      <c r="H9724" s="145"/>
      <c r="I9724" s="144">
        <v>126</v>
      </c>
      <c r="J9724" s="146">
        <f t="shared" si="128"/>
        <v>0</v>
      </c>
    </row>
    <row r="9725" spans="1:10" x14ac:dyDescent="0.3">
      <c r="A9725" s="60">
        <v>2011</v>
      </c>
      <c r="B9725" s="60" t="s">
        <v>57</v>
      </c>
      <c r="C9725" s="60" t="str">
        <f>VLOOKUP(B9725,lookup!A:C,3,FALSE)</f>
        <v>Non Metropolitan Fire Authorities</v>
      </c>
      <c r="D9725" s="60" t="str">
        <f>VLOOKUP(B9725,lookup!A:D,4,FALSE)</f>
        <v>E31000018</v>
      </c>
      <c r="E9725" s="60" t="s">
        <v>177</v>
      </c>
      <c r="F9725" s="60" t="s">
        <v>150</v>
      </c>
      <c r="G9725" s="61">
        <v>2</v>
      </c>
      <c r="H9725" s="145"/>
      <c r="I9725" s="144">
        <v>2</v>
      </c>
      <c r="J9725" s="146">
        <f t="shared" si="128"/>
        <v>0</v>
      </c>
    </row>
    <row r="9726" spans="1:10" x14ac:dyDescent="0.3">
      <c r="A9726" s="60">
        <v>2011</v>
      </c>
      <c r="B9726" s="60" t="s">
        <v>57</v>
      </c>
      <c r="C9726" s="60" t="str">
        <f>VLOOKUP(B9726,lookup!A:C,3,FALSE)</f>
        <v>Non Metropolitan Fire Authorities</v>
      </c>
      <c r="D9726" s="60" t="str">
        <f>VLOOKUP(B9726,lookup!A:D,4,FALSE)</f>
        <v>E31000018</v>
      </c>
      <c r="E9726" s="60" t="s">
        <v>178</v>
      </c>
      <c r="F9726" s="60" t="s">
        <v>150</v>
      </c>
      <c r="G9726" s="61">
        <v>2</v>
      </c>
      <c r="H9726" s="145"/>
      <c r="I9726" s="144">
        <v>2</v>
      </c>
      <c r="J9726" s="146">
        <f t="shared" si="128"/>
        <v>0</v>
      </c>
    </row>
    <row r="9727" spans="1:10" x14ac:dyDescent="0.3">
      <c r="A9727" s="60">
        <v>2011</v>
      </c>
      <c r="B9727" s="60" t="s">
        <v>57</v>
      </c>
      <c r="C9727" s="60" t="str">
        <f>VLOOKUP(B9727,lookup!A:C,3,FALSE)</f>
        <v>Non Metropolitan Fire Authorities</v>
      </c>
      <c r="D9727" s="60" t="str">
        <f>VLOOKUP(B9727,lookup!A:D,4,FALSE)</f>
        <v>E31000018</v>
      </c>
      <c r="E9727" s="60" t="s">
        <v>179</v>
      </c>
      <c r="F9727" s="60" t="s">
        <v>150</v>
      </c>
      <c r="G9727" s="61">
        <v>3</v>
      </c>
      <c r="H9727" s="145"/>
      <c r="I9727" s="144">
        <v>3</v>
      </c>
      <c r="J9727" s="146">
        <f t="shared" si="128"/>
        <v>0</v>
      </c>
    </row>
    <row r="9728" spans="1:10" x14ac:dyDescent="0.3">
      <c r="A9728" s="60">
        <v>2011</v>
      </c>
      <c r="B9728" s="60" t="s">
        <v>57</v>
      </c>
      <c r="C9728" s="60" t="str">
        <f>VLOOKUP(B9728,lookup!A:C,3,FALSE)</f>
        <v>Non Metropolitan Fire Authorities</v>
      </c>
      <c r="D9728" s="60" t="str">
        <f>VLOOKUP(B9728,lookup!A:D,4,FALSE)</f>
        <v>E31000018</v>
      </c>
      <c r="E9728" s="32" t="s">
        <v>1087</v>
      </c>
      <c r="F9728" s="60" t="s">
        <v>150</v>
      </c>
      <c r="G9728" s="61">
        <v>0</v>
      </c>
      <c r="H9728" s="145"/>
      <c r="I9728" s="144">
        <v>0</v>
      </c>
      <c r="J9728" s="146">
        <f t="shared" si="128"/>
        <v>0</v>
      </c>
    </row>
    <row r="9729" spans="1:10" x14ac:dyDescent="0.3">
      <c r="A9729" s="60">
        <v>2011</v>
      </c>
      <c r="B9729" s="60" t="s">
        <v>57</v>
      </c>
      <c r="C9729" s="60" t="str">
        <f>VLOOKUP(B9729,lookup!A:C,3,FALSE)</f>
        <v>Non Metropolitan Fire Authorities</v>
      </c>
      <c r="D9729" s="60" t="str">
        <f>VLOOKUP(B9729,lookup!A:D,4,FALSE)</f>
        <v>E31000018</v>
      </c>
      <c r="E9729" s="60" t="s">
        <v>176</v>
      </c>
      <c r="F9729" s="60" t="s">
        <v>150</v>
      </c>
      <c r="G9729" s="61">
        <v>4</v>
      </c>
      <c r="H9729" s="145"/>
      <c r="I9729" s="144">
        <v>4</v>
      </c>
      <c r="J9729" s="146">
        <f t="shared" si="128"/>
        <v>0</v>
      </c>
    </row>
    <row r="9730" spans="1:10" x14ac:dyDescent="0.3">
      <c r="A9730" s="60">
        <v>2011</v>
      </c>
      <c r="B9730" s="60" t="s">
        <v>60</v>
      </c>
      <c r="C9730" s="60" t="str">
        <f>VLOOKUP(B9730,lookup!A:C,3,FALSE)</f>
        <v>Non Metropolitan Fire Authorities</v>
      </c>
      <c r="D9730" s="60" t="str">
        <f>VLOOKUP(B9730,lookup!A:D,4,FALSE)</f>
        <v>E31000019</v>
      </c>
      <c r="E9730" s="60" t="s">
        <v>175</v>
      </c>
      <c r="F9730" s="60" t="s">
        <v>157</v>
      </c>
      <c r="G9730" s="61">
        <v>514</v>
      </c>
      <c r="H9730" s="145"/>
      <c r="I9730" s="144">
        <v>514</v>
      </c>
      <c r="J9730" s="146">
        <f t="shared" si="128"/>
        <v>0</v>
      </c>
    </row>
    <row r="9731" spans="1:10" x14ac:dyDescent="0.3">
      <c r="A9731" s="60">
        <v>2011</v>
      </c>
      <c r="B9731" s="60" t="s">
        <v>60</v>
      </c>
      <c r="C9731" s="60" t="str">
        <f>VLOOKUP(B9731,lookup!A:C,3,FALSE)</f>
        <v>Non Metropolitan Fire Authorities</v>
      </c>
      <c r="D9731" s="60" t="str">
        <f>VLOOKUP(B9731,lookup!A:D,4,FALSE)</f>
        <v>E31000019</v>
      </c>
      <c r="E9731" s="60" t="s">
        <v>177</v>
      </c>
      <c r="F9731" s="60" t="s">
        <v>157</v>
      </c>
      <c r="G9731" s="61">
        <v>0</v>
      </c>
      <c r="H9731" s="145"/>
      <c r="I9731" s="144">
        <v>0</v>
      </c>
      <c r="J9731" s="146">
        <f t="shared" ref="J9731:J9794" si="129">G9731-I9731</f>
        <v>0</v>
      </c>
    </row>
    <row r="9732" spans="1:10" x14ac:dyDescent="0.3">
      <c r="A9732" s="60">
        <v>2011</v>
      </c>
      <c r="B9732" s="60" t="s">
        <v>60</v>
      </c>
      <c r="C9732" s="60" t="str">
        <f>VLOOKUP(B9732,lookup!A:C,3,FALSE)</f>
        <v>Non Metropolitan Fire Authorities</v>
      </c>
      <c r="D9732" s="60" t="str">
        <f>VLOOKUP(B9732,lookup!A:D,4,FALSE)</f>
        <v>E31000019</v>
      </c>
      <c r="E9732" s="60" t="s">
        <v>178</v>
      </c>
      <c r="F9732" s="60" t="s">
        <v>157</v>
      </c>
      <c r="G9732" s="61">
        <v>1</v>
      </c>
      <c r="H9732" s="145"/>
      <c r="I9732" s="144">
        <v>1</v>
      </c>
      <c r="J9732" s="146">
        <f t="shared" si="129"/>
        <v>0</v>
      </c>
    </row>
    <row r="9733" spans="1:10" x14ac:dyDescent="0.3">
      <c r="A9733" s="60">
        <v>2011</v>
      </c>
      <c r="B9733" s="60" t="s">
        <v>60</v>
      </c>
      <c r="C9733" s="60" t="str">
        <f>VLOOKUP(B9733,lookup!A:C,3,FALSE)</f>
        <v>Non Metropolitan Fire Authorities</v>
      </c>
      <c r="D9733" s="60" t="str">
        <f>VLOOKUP(B9733,lookup!A:D,4,FALSE)</f>
        <v>E31000019</v>
      </c>
      <c r="E9733" s="60" t="s">
        <v>179</v>
      </c>
      <c r="F9733" s="60" t="s">
        <v>157</v>
      </c>
      <c r="G9733" s="61">
        <v>8</v>
      </c>
      <c r="H9733" s="145"/>
      <c r="I9733" s="144">
        <v>8</v>
      </c>
      <c r="J9733" s="146">
        <f t="shared" si="129"/>
        <v>0</v>
      </c>
    </row>
    <row r="9734" spans="1:10" x14ac:dyDescent="0.3">
      <c r="A9734" s="60">
        <v>2011</v>
      </c>
      <c r="B9734" s="60" t="s">
        <v>60</v>
      </c>
      <c r="C9734" s="60" t="str">
        <f>VLOOKUP(B9734,lookup!A:C,3,FALSE)</f>
        <v>Non Metropolitan Fire Authorities</v>
      </c>
      <c r="D9734" s="60" t="str">
        <f>VLOOKUP(B9734,lookup!A:D,4,FALSE)</f>
        <v>E31000019</v>
      </c>
      <c r="E9734" s="32" t="s">
        <v>1087</v>
      </c>
      <c r="F9734" s="60" t="s">
        <v>157</v>
      </c>
      <c r="G9734" s="61">
        <v>3</v>
      </c>
      <c r="H9734" s="145"/>
      <c r="I9734" s="144">
        <v>3</v>
      </c>
      <c r="J9734" s="146">
        <f t="shared" si="129"/>
        <v>0</v>
      </c>
    </row>
    <row r="9735" spans="1:10" x14ac:dyDescent="0.3">
      <c r="A9735" s="60">
        <v>2011</v>
      </c>
      <c r="B9735" s="60" t="s">
        <v>60</v>
      </c>
      <c r="C9735" s="60" t="str">
        <f>VLOOKUP(B9735,lookup!A:C,3,FALSE)</f>
        <v>Non Metropolitan Fire Authorities</v>
      </c>
      <c r="D9735" s="60" t="str">
        <f>VLOOKUP(B9735,lookup!A:D,4,FALSE)</f>
        <v>E31000019</v>
      </c>
      <c r="E9735" s="60" t="s">
        <v>176</v>
      </c>
      <c r="F9735" s="60" t="s">
        <v>157</v>
      </c>
      <c r="G9735" s="61">
        <v>44</v>
      </c>
      <c r="H9735" s="145"/>
      <c r="I9735" s="144">
        <v>44</v>
      </c>
      <c r="J9735" s="146">
        <f t="shared" si="129"/>
        <v>0</v>
      </c>
    </row>
    <row r="9736" spans="1:10" x14ac:dyDescent="0.3">
      <c r="A9736" s="60">
        <v>2011</v>
      </c>
      <c r="B9736" s="60" t="s">
        <v>60</v>
      </c>
      <c r="C9736" s="60" t="str">
        <f>VLOOKUP(B9736,lookup!A:C,3,FALSE)</f>
        <v>Non Metropolitan Fire Authorities</v>
      </c>
      <c r="D9736" s="60" t="str">
        <f>VLOOKUP(B9736,lookup!A:D,4,FALSE)</f>
        <v>E31000019</v>
      </c>
      <c r="E9736" s="60" t="s">
        <v>175</v>
      </c>
      <c r="F9736" s="60" t="s">
        <v>158</v>
      </c>
      <c r="G9736" s="61">
        <v>222</v>
      </c>
      <c r="H9736" s="145"/>
      <c r="I9736" s="144">
        <v>222</v>
      </c>
      <c r="J9736" s="146">
        <f t="shared" si="129"/>
        <v>0</v>
      </c>
    </row>
    <row r="9737" spans="1:10" x14ac:dyDescent="0.3">
      <c r="A9737" s="60">
        <v>2011</v>
      </c>
      <c r="B9737" s="60" t="s">
        <v>60</v>
      </c>
      <c r="C9737" s="60" t="str">
        <f>VLOOKUP(B9737,lookup!A:C,3,FALSE)</f>
        <v>Non Metropolitan Fire Authorities</v>
      </c>
      <c r="D9737" s="60" t="str">
        <f>VLOOKUP(B9737,lookup!A:D,4,FALSE)</f>
        <v>E31000019</v>
      </c>
      <c r="E9737" s="60" t="s">
        <v>177</v>
      </c>
      <c r="F9737" s="60" t="s">
        <v>158</v>
      </c>
      <c r="G9737" s="61">
        <v>0</v>
      </c>
      <c r="H9737" s="145"/>
      <c r="I9737" s="144">
        <v>0</v>
      </c>
      <c r="J9737" s="146">
        <f t="shared" si="129"/>
        <v>0</v>
      </c>
    </row>
    <row r="9738" spans="1:10" x14ac:dyDescent="0.3">
      <c r="A9738" s="60">
        <v>2011</v>
      </c>
      <c r="B9738" s="60" t="s">
        <v>60</v>
      </c>
      <c r="C9738" s="60" t="str">
        <f>VLOOKUP(B9738,lookup!A:C,3,FALSE)</f>
        <v>Non Metropolitan Fire Authorities</v>
      </c>
      <c r="D9738" s="60" t="str">
        <f>VLOOKUP(B9738,lookup!A:D,4,FALSE)</f>
        <v>E31000019</v>
      </c>
      <c r="E9738" s="60" t="s">
        <v>178</v>
      </c>
      <c r="F9738" s="60" t="s">
        <v>158</v>
      </c>
      <c r="G9738" s="61">
        <v>0</v>
      </c>
      <c r="H9738" s="145"/>
      <c r="I9738" s="144">
        <v>0</v>
      </c>
      <c r="J9738" s="146">
        <f t="shared" si="129"/>
        <v>0</v>
      </c>
    </row>
    <row r="9739" spans="1:10" x14ac:dyDescent="0.3">
      <c r="A9739" s="60">
        <v>2011</v>
      </c>
      <c r="B9739" s="60" t="s">
        <v>60</v>
      </c>
      <c r="C9739" s="60" t="str">
        <f>VLOOKUP(B9739,lookup!A:C,3,FALSE)</f>
        <v>Non Metropolitan Fire Authorities</v>
      </c>
      <c r="D9739" s="60" t="str">
        <f>VLOOKUP(B9739,lookup!A:D,4,FALSE)</f>
        <v>E31000019</v>
      </c>
      <c r="E9739" s="60" t="s">
        <v>179</v>
      </c>
      <c r="F9739" s="60" t="s">
        <v>158</v>
      </c>
      <c r="G9739" s="61">
        <v>2</v>
      </c>
      <c r="H9739" s="145"/>
      <c r="I9739" s="144">
        <v>2</v>
      </c>
      <c r="J9739" s="146">
        <f t="shared" si="129"/>
        <v>0</v>
      </c>
    </row>
    <row r="9740" spans="1:10" x14ac:dyDescent="0.3">
      <c r="A9740" s="60">
        <v>2011</v>
      </c>
      <c r="B9740" s="60" t="s">
        <v>60</v>
      </c>
      <c r="C9740" s="60" t="str">
        <f>VLOOKUP(B9740,lookup!A:C,3,FALSE)</f>
        <v>Non Metropolitan Fire Authorities</v>
      </c>
      <c r="D9740" s="60" t="str">
        <f>VLOOKUP(B9740,lookup!A:D,4,FALSE)</f>
        <v>E31000019</v>
      </c>
      <c r="E9740" s="32" t="s">
        <v>1087</v>
      </c>
      <c r="F9740" s="60" t="s">
        <v>158</v>
      </c>
      <c r="G9740" s="61">
        <v>2</v>
      </c>
      <c r="H9740" s="145"/>
      <c r="I9740" s="144">
        <v>2</v>
      </c>
      <c r="J9740" s="146">
        <f t="shared" si="129"/>
        <v>0</v>
      </c>
    </row>
    <row r="9741" spans="1:10" x14ac:dyDescent="0.3">
      <c r="A9741" s="60">
        <v>2011</v>
      </c>
      <c r="B9741" s="60" t="s">
        <v>60</v>
      </c>
      <c r="C9741" s="60" t="str">
        <f>VLOOKUP(B9741,lookup!A:C,3,FALSE)</f>
        <v>Non Metropolitan Fire Authorities</v>
      </c>
      <c r="D9741" s="60" t="str">
        <f>VLOOKUP(B9741,lookup!A:D,4,FALSE)</f>
        <v>E31000019</v>
      </c>
      <c r="E9741" s="60" t="s">
        <v>176</v>
      </c>
      <c r="F9741" s="60" t="s">
        <v>158</v>
      </c>
      <c r="G9741" s="61">
        <v>26</v>
      </c>
      <c r="H9741" s="145"/>
      <c r="I9741" s="144">
        <v>26</v>
      </c>
      <c r="J9741" s="146">
        <f t="shared" si="129"/>
        <v>0</v>
      </c>
    </row>
    <row r="9742" spans="1:10" x14ac:dyDescent="0.3">
      <c r="A9742" s="60">
        <v>2011</v>
      </c>
      <c r="B9742" s="60" t="s">
        <v>60</v>
      </c>
      <c r="C9742" s="60" t="str">
        <f>VLOOKUP(B9742,lookup!A:C,3,FALSE)</f>
        <v>Non Metropolitan Fire Authorities</v>
      </c>
      <c r="D9742" s="60" t="str">
        <f>VLOOKUP(B9742,lookup!A:D,4,FALSE)</f>
        <v>E31000019</v>
      </c>
      <c r="E9742" s="60" t="s">
        <v>175</v>
      </c>
      <c r="F9742" s="60" t="s">
        <v>149</v>
      </c>
      <c r="G9742" s="61">
        <v>28</v>
      </c>
      <c r="H9742" s="145"/>
      <c r="I9742" s="144">
        <v>28</v>
      </c>
      <c r="J9742" s="146">
        <f t="shared" si="129"/>
        <v>0</v>
      </c>
    </row>
    <row r="9743" spans="1:10" x14ac:dyDescent="0.3">
      <c r="A9743" s="60">
        <v>2011</v>
      </c>
      <c r="B9743" s="60" t="s">
        <v>60</v>
      </c>
      <c r="C9743" s="60" t="str">
        <f>VLOOKUP(B9743,lookup!A:C,3,FALSE)</f>
        <v>Non Metropolitan Fire Authorities</v>
      </c>
      <c r="D9743" s="60" t="str">
        <f>VLOOKUP(B9743,lookup!A:D,4,FALSE)</f>
        <v>E31000019</v>
      </c>
      <c r="E9743" s="60" t="s">
        <v>177</v>
      </c>
      <c r="F9743" s="60" t="s">
        <v>149</v>
      </c>
      <c r="G9743" s="61">
        <v>0</v>
      </c>
      <c r="H9743" s="145"/>
      <c r="I9743" s="144">
        <v>0</v>
      </c>
      <c r="J9743" s="146">
        <f t="shared" si="129"/>
        <v>0</v>
      </c>
    </row>
    <row r="9744" spans="1:10" x14ac:dyDescent="0.3">
      <c r="A9744" s="60">
        <v>2011</v>
      </c>
      <c r="B9744" s="60" t="s">
        <v>60</v>
      </c>
      <c r="C9744" s="60" t="str">
        <f>VLOOKUP(B9744,lookup!A:C,3,FALSE)</f>
        <v>Non Metropolitan Fire Authorities</v>
      </c>
      <c r="D9744" s="60" t="str">
        <f>VLOOKUP(B9744,lookup!A:D,4,FALSE)</f>
        <v>E31000019</v>
      </c>
      <c r="E9744" s="60" t="s">
        <v>178</v>
      </c>
      <c r="F9744" s="60" t="s">
        <v>149</v>
      </c>
      <c r="G9744" s="61">
        <v>0</v>
      </c>
      <c r="H9744" s="145"/>
      <c r="I9744" s="144">
        <v>0</v>
      </c>
      <c r="J9744" s="146">
        <f t="shared" si="129"/>
        <v>0</v>
      </c>
    </row>
    <row r="9745" spans="1:10" x14ac:dyDescent="0.3">
      <c r="A9745" s="60">
        <v>2011</v>
      </c>
      <c r="B9745" s="60" t="s">
        <v>60</v>
      </c>
      <c r="C9745" s="60" t="str">
        <f>VLOOKUP(B9745,lookup!A:C,3,FALSE)</f>
        <v>Non Metropolitan Fire Authorities</v>
      </c>
      <c r="D9745" s="60" t="str">
        <f>VLOOKUP(B9745,lookup!A:D,4,FALSE)</f>
        <v>E31000019</v>
      </c>
      <c r="E9745" s="60" t="s">
        <v>179</v>
      </c>
      <c r="F9745" s="60" t="s">
        <v>149</v>
      </c>
      <c r="G9745" s="61">
        <v>0</v>
      </c>
      <c r="H9745" s="145"/>
      <c r="I9745" s="144">
        <v>0</v>
      </c>
      <c r="J9745" s="146">
        <f t="shared" si="129"/>
        <v>0</v>
      </c>
    </row>
    <row r="9746" spans="1:10" x14ac:dyDescent="0.3">
      <c r="A9746" s="60">
        <v>2011</v>
      </c>
      <c r="B9746" s="60" t="s">
        <v>60</v>
      </c>
      <c r="C9746" s="60" t="str">
        <f>VLOOKUP(B9746,lookup!A:C,3,FALSE)</f>
        <v>Non Metropolitan Fire Authorities</v>
      </c>
      <c r="D9746" s="60" t="str">
        <f>VLOOKUP(B9746,lookup!A:D,4,FALSE)</f>
        <v>E31000019</v>
      </c>
      <c r="E9746" s="32" t="s">
        <v>1087</v>
      </c>
      <c r="F9746" s="60" t="s">
        <v>149</v>
      </c>
      <c r="G9746" s="61">
        <v>1</v>
      </c>
      <c r="H9746" s="145"/>
      <c r="I9746" s="144">
        <v>1</v>
      </c>
      <c r="J9746" s="146">
        <f t="shared" si="129"/>
        <v>0</v>
      </c>
    </row>
    <row r="9747" spans="1:10" x14ac:dyDescent="0.3">
      <c r="A9747" s="60">
        <v>2011</v>
      </c>
      <c r="B9747" s="60" t="s">
        <v>60</v>
      </c>
      <c r="C9747" s="60" t="str">
        <f>VLOOKUP(B9747,lookup!A:C,3,FALSE)</f>
        <v>Non Metropolitan Fire Authorities</v>
      </c>
      <c r="D9747" s="60" t="str">
        <f>VLOOKUP(B9747,lookup!A:D,4,FALSE)</f>
        <v>E31000019</v>
      </c>
      <c r="E9747" s="60" t="s">
        <v>176</v>
      </c>
      <c r="F9747" s="60" t="s">
        <v>149</v>
      </c>
      <c r="G9747" s="61">
        <v>0</v>
      </c>
      <c r="H9747" s="145"/>
      <c r="I9747" s="144">
        <v>0</v>
      </c>
      <c r="J9747" s="146">
        <f t="shared" si="129"/>
        <v>0</v>
      </c>
    </row>
    <row r="9748" spans="1:10" x14ac:dyDescent="0.3">
      <c r="A9748" s="60">
        <v>2011</v>
      </c>
      <c r="B9748" s="60" t="s">
        <v>60</v>
      </c>
      <c r="C9748" s="60" t="str">
        <f>VLOOKUP(B9748,lookup!A:C,3,FALSE)</f>
        <v>Non Metropolitan Fire Authorities</v>
      </c>
      <c r="D9748" s="60" t="str">
        <f>VLOOKUP(B9748,lookup!A:D,4,FALSE)</f>
        <v>E31000019</v>
      </c>
      <c r="E9748" s="60" t="s">
        <v>175</v>
      </c>
      <c r="F9748" s="60" t="s">
        <v>150</v>
      </c>
      <c r="G9748" s="61">
        <v>136</v>
      </c>
      <c r="H9748" s="145"/>
      <c r="I9748" s="144">
        <v>136</v>
      </c>
      <c r="J9748" s="146">
        <f t="shared" si="129"/>
        <v>0</v>
      </c>
    </row>
    <row r="9749" spans="1:10" x14ac:dyDescent="0.3">
      <c r="A9749" s="60">
        <v>2011</v>
      </c>
      <c r="B9749" s="60" t="s">
        <v>60</v>
      </c>
      <c r="C9749" s="60" t="str">
        <f>VLOOKUP(B9749,lookup!A:C,3,FALSE)</f>
        <v>Non Metropolitan Fire Authorities</v>
      </c>
      <c r="D9749" s="60" t="str">
        <f>VLOOKUP(B9749,lookup!A:D,4,FALSE)</f>
        <v>E31000019</v>
      </c>
      <c r="E9749" s="60" t="s">
        <v>177</v>
      </c>
      <c r="F9749" s="60" t="s">
        <v>150</v>
      </c>
      <c r="G9749" s="61">
        <v>0</v>
      </c>
      <c r="H9749" s="145"/>
      <c r="I9749" s="144">
        <v>0</v>
      </c>
      <c r="J9749" s="146">
        <f t="shared" si="129"/>
        <v>0</v>
      </c>
    </row>
    <row r="9750" spans="1:10" x14ac:dyDescent="0.3">
      <c r="A9750" s="60">
        <v>2011</v>
      </c>
      <c r="B9750" s="60" t="s">
        <v>60</v>
      </c>
      <c r="C9750" s="60" t="str">
        <f>VLOOKUP(B9750,lookup!A:C,3,FALSE)</f>
        <v>Non Metropolitan Fire Authorities</v>
      </c>
      <c r="D9750" s="60" t="str">
        <f>VLOOKUP(B9750,lookup!A:D,4,FALSE)</f>
        <v>E31000019</v>
      </c>
      <c r="E9750" s="60" t="s">
        <v>178</v>
      </c>
      <c r="F9750" s="60" t="s">
        <v>150</v>
      </c>
      <c r="G9750" s="61">
        <v>1</v>
      </c>
      <c r="H9750" s="145"/>
      <c r="I9750" s="144">
        <v>1</v>
      </c>
      <c r="J9750" s="146">
        <f t="shared" si="129"/>
        <v>0</v>
      </c>
    </row>
    <row r="9751" spans="1:10" x14ac:dyDescent="0.3">
      <c r="A9751" s="60">
        <v>2011</v>
      </c>
      <c r="B9751" s="60" t="s">
        <v>60</v>
      </c>
      <c r="C9751" s="60" t="str">
        <f>VLOOKUP(B9751,lookup!A:C,3,FALSE)</f>
        <v>Non Metropolitan Fire Authorities</v>
      </c>
      <c r="D9751" s="60" t="str">
        <f>VLOOKUP(B9751,lookup!A:D,4,FALSE)</f>
        <v>E31000019</v>
      </c>
      <c r="E9751" s="60" t="s">
        <v>179</v>
      </c>
      <c r="F9751" s="60" t="s">
        <v>150</v>
      </c>
      <c r="G9751" s="61">
        <v>0</v>
      </c>
      <c r="H9751" s="145"/>
      <c r="I9751" s="144">
        <v>0</v>
      </c>
      <c r="J9751" s="146">
        <f t="shared" si="129"/>
        <v>0</v>
      </c>
    </row>
    <row r="9752" spans="1:10" x14ac:dyDescent="0.3">
      <c r="A9752" s="60">
        <v>2011</v>
      </c>
      <c r="B9752" s="60" t="s">
        <v>60</v>
      </c>
      <c r="C9752" s="60" t="str">
        <f>VLOOKUP(B9752,lookup!A:C,3,FALSE)</f>
        <v>Non Metropolitan Fire Authorities</v>
      </c>
      <c r="D9752" s="60" t="str">
        <f>VLOOKUP(B9752,lookup!A:D,4,FALSE)</f>
        <v>E31000019</v>
      </c>
      <c r="E9752" s="32" t="s">
        <v>1087</v>
      </c>
      <c r="F9752" s="60" t="s">
        <v>150</v>
      </c>
      <c r="G9752" s="61">
        <v>2</v>
      </c>
      <c r="H9752" s="145"/>
      <c r="I9752" s="144">
        <v>2</v>
      </c>
      <c r="J9752" s="146">
        <f t="shared" si="129"/>
        <v>0</v>
      </c>
    </row>
    <row r="9753" spans="1:10" x14ac:dyDescent="0.3">
      <c r="A9753" s="60">
        <v>2011</v>
      </c>
      <c r="B9753" s="60" t="s">
        <v>60</v>
      </c>
      <c r="C9753" s="60" t="str">
        <f>VLOOKUP(B9753,lookup!A:C,3,FALSE)</f>
        <v>Non Metropolitan Fire Authorities</v>
      </c>
      <c r="D9753" s="60" t="str">
        <f>VLOOKUP(B9753,lookup!A:D,4,FALSE)</f>
        <v>E31000019</v>
      </c>
      <c r="E9753" s="60" t="s">
        <v>176</v>
      </c>
      <c r="F9753" s="60" t="s">
        <v>150</v>
      </c>
      <c r="G9753" s="61">
        <v>9</v>
      </c>
      <c r="H9753" s="145"/>
      <c r="I9753" s="144">
        <v>9</v>
      </c>
      <c r="J9753" s="146">
        <f t="shared" si="129"/>
        <v>0</v>
      </c>
    </row>
    <row r="9754" spans="1:10" x14ac:dyDescent="0.3">
      <c r="A9754" s="60">
        <v>2011</v>
      </c>
      <c r="B9754" s="60" t="s">
        <v>63</v>
      </c>
      <c r="C9754" s="60" t="str">
        <f>VLOOKUP(B9754,lookup!A:C,3,FALSE)</f>
        <v>Non Metropolitan Fire Authorities</v>
      </c>
      <c r="D9754" s="60" t="str">
        <f>VLOOKUP(B9754,lookup!A:D,4,FALSE)</f>
        <v>E31000020</v>
      </c>
      <c r="E9754" s="60" t="s">
        <v>175</v>
      </c>
      <c r="F9754" s="60" t="s">
        <v>157</v>
      </c>
      <c r="G9754" s="61">
        <v>621</v>
      </c>
      <c r="H9754" s="145"/>
      <c r="I9754" s="144">
        <v>621</v>
      </c>
      <c r="J9754" s="146">
        <f t="shared" si="129"/>
        <v>0</v>
      </c>
    </row>
    <row r="9755" spans="1:10" x14ac:dyDescent="0.3">
      <c r="A9755" s="60">
        <v>2011</v>
      </c>
      <c r="B9755" s="60" t="s">
        <v>63</v>
      </c>
      <c r="C9755" s="60" t="str">
        <f>VLOOKUP(B9755,lookup!A:C,3,FALSE)</f>
        <v>Non Metropolitan Fire Authorities</v>
      </c>
      <c r="D9755" s="60" t="str">
        <f>VLOOKUP(B9755,lookup!A:D,4,FALSE)</f>
        <v>E31000020</v>
      </c>
      <c r="E9755" s="60" t="s">
        <v>177</v>
      </c>
      <c r="F9755" s="60" t="s">
        <v>157</v>
      </c>
      <c r="G9755" s="61">
        <v>2</v>
      </c>
      <c r="H9755" s="145"/>
      <c r="I9755" s="144">
        <v>2</v>
      </c>
      <c r="J9755" s="146">
        <f t="shared" si="129"/>
        <v>0</v>
      </c>
    </row>
    <row r="9756" spans="1:10" x14ac:dyDescent="0.3">
      <c r="A9756" s="60">
        <v>2011</v>
      </c>
      <c r="B9756" s="60" t="s">
        <v>63</v>
      </c>
      <c r="C9756" s="60" t="str">
        <f>VLOOKUP(B9756,lookup!A:C,3,FALSE)</f>
        <v>Non Metropolitan Fire Authorities</v>
      </c>
      <c r="D9756" s="60" t="str">
        <f>VLOOKUP(B9756,lookup!A:D,4,FALSE)</f>
        <v>E31000020</v>
      </c>
      <c r="E9756" s="60" t="s">
        <v>178</v>
      </c>
      <c r="F9756" s="60" t="s">
        <v>157</v>
      </c>
      <c r="G9756" s="61">
        <v>4</v>
      </c>
      <c r="H9756" s="145"/>
      <c r="I9756" s="144">
        <v>4</v>
      </c>
      <c r="J9756" s="146">
        <f t="shared" si="129"/>
        <v>0</v>
      </c>
    </row>
    <row r="9757" spans="1:10" x14ac:dyDescent="0.3">
      <c r="A9757" s="60">
        <v>2011</v>
      </c>
      <c r="B9757" s="60" t="s">
        <v>63</v>
      </c>
      <c r="C9757" s="60" t="str">
        <f>VLOOKUP(B9757,lookup!A:C,3,FALSE)</f>
        <v>Non Metropolitan Fire Authorities</v>
      </c>
      <c r="D9757" s="60" t="str">
        <f>VLOOKUP(B9757,lookup!A:D,4,FALSE)</f>
        <v>E31000020</v>
      </c>
      <c r="E9757" s="60" t="s">
        <v>179</v>
      </c>
      <c r="F9757" s="60" t="s">
        <v>157</v>
      </c>
      <c r="G9757" s="61">
        <v>4</v>
      </c>
      <c r="H9757" s="145"/>
      <c r="I9757" s="144">
        <v>4</v>
      </c>
      <c r="J9757" s="146">
        <f t="shared" si="129"/>
        <v>0</v>
      </c>
    </row>
    <row r="9758" spans="1:10" x14ac:dyDescent="0.3">
      <c r="A9758" s="60">
        <v>2011</v>
      </c>
      <c r="B9758" s="60" t="s">
        <v>63</v>
      </c>
      <c r="C9758" s="60" t="str">
        <f>VLOOKUP(B9758,lookup!A:C,3,FALSE)</f>
        <v>Non Metropolitan Fire Authorities</v>
      </c>
      <c r="D9758" s="60" t="str">
        <f>VLOOKUP(B9758,lookup!A:D,4,FALSE)</f>
        <v>E31000020</v>
      </c>
      <c r="E9758" s="32" t="s">
        <v>1087</v>
      </c>
      <c r="F9758" s="60" t="s">
        <v>157</v>
      </c>
      <c r="G9758" s="61">
        <v>1</v>
      </c>
      <c r="H9758" s="145"/>
      <c r="I9758" s="144">
        <v>1</v>
      </c>
      <c r="J9758" s="146">
        <f t="shared" si="129"/>
        <v>0</v>
      </c>
    </row>
    <row r="9759" spans="1:10" x14ac:dyDescent="0.3">
      <c r="A9759" s="60">
        <v>2011</v>
      </c>
      <c r="B9759" s="60" t="s">
        <v>63</v>
      </c>
      <c r="C9759" s="60" t="str">
        <f>VLOOKUP(B9759,lookup!A:C,3,FALSE)</f>
        <v>Non Metropolitan Fire Authorities</v>
      </c>
      <c r="D9759" s="60" t="str">
        <f>VLOOKUP(B9759,lookup!A:D,4,FALSE)</f>
        <v>E31000020</v>
      </c>
      <c r="E9759" s="60" t="s">
        <v>176</v>
      </c>
      <c r="F9759" s="60" t="s">
        <v>157</v>
      </c>
      <c r="G9759" s="61">
        <v>0</v>
      </c>
      <c r="H9759" s="145"/>
      <c r="I9759" s="144">
        <v>0</v>
      </c>
      <c r="J9759" s="146">
        <f t="shared" si="129"/>
        <v>0</v>
      </c>
    </row>
    <row r="9760" spans="1:10" x14ac:dyDescent="0.3">
      <c r="A9760" s="60">
        <v>2011</v>
      </c>
      <c r="B9760" s="60" t="s">
        <v>63</v>
      </c>
      <c r="C9760" s="60" t="str">
        <f>VLOOKUP(B9760,lookup!A:C,3,FALSE)</f>
        <v>Non Metropolitan Fire Authorities</v>
      </c>
      <c r="D9760" s="60" t="str">
        <f>VLOOKUP(B9760,lookup!A:D,4,FALSE)</f>
        <v>E31000020</v>
      </c>
      <c r="E9760" s="60" t="s">
        <v>175</v>
      </c>
      <c r="F9760" s="60" t="s">
        <v>158</v>
      </c>
      <c r="G9760" s="61">
        <v>379</v>
      </c>
      <c r="H9760" s="145"/>
      <c r="I9760" s="144">
        <v>379</v>
      </c>
      <c r="J9760" s="146">
        <f t="shared" si="129"/>
        <v>0</v>
      </c>
    </row>
    <row r="9761" spans="1:10" x14ac:dyDescent="0.3">
      <c r="A9761" s="60">
        <v>2011</v>
      </c>
      <c r="B9761" s="60" t="s">
        <v>63</v>
      </c>
      <c r="C9761" s="60" t="str">
        <f>VLOOKUP(B9761,lookup!A:C,3,FALSE)</f>
        <v>Non Metropolitan Fire Authorities</v>
      </c>
      <c r="D9761" s="60" t="str">
        <f>VLOOKUP(B9761,lookup!A:D,4,FALSE)</f>
        <v>E31000020</v>
      </c>
      <c r="E9761" s="60" t="s">
        <v>177</v>
      </c>
      <c r="F9761" s="60" t="s">
        <v>158</v>
      </c>
      <c r="G9761" s="61">
        <v>0</v>
      </c>
      <c r="H9761" s="145"/>
      <c r="I9761" s="144">
        <v>0</v>
      </c>
      <c r="J9761" s="146">
        <f t="shared" si="129"/>
        <v>0</v>
      </c>
    </row>
    <row r="9762" spans="1:10" x14ac:dyDescent="0.3">
      <c r="A9762" s="60">
        <v>2011</v>
      </c>
      <c r="B9762" s="60" t="s">
        <v>63</v>
      </c>
      <c r="C9762" s="60" t="str">
        <f>VLOOKUP(B9762,lookup!A:C,3,FALSE)</f>
        <v>Non Metropolitan Fire Authorities</v>
      </c>
      <c r="D9762" s="60" t="str">
        <f>VLOOKUP(B9762,lookup!A:D,4,FALSE)</f>
        <v>E31000020</v>
      </c>
      <c r="E9762" s="60" t="s">
        <v>178</v>
      </c>
      <c r="F9762" s="60" t="s">
        <v>158</v>
      </c>
      <c r="G9762" s="61">
        <v>0</v>
      </c>
      <c r="H9762" s="145"/>
      <c r="I9762" s="144">
        <v>0</v>
      </c>
      <c r="J9762" s="146">
        <f t="shared" si="129"/>
        <v>0</v>
      </c>
    </row>
    <row r="9763" spans="1:10" x14ac:dyDescent="0.3">
      <c r="A9763" s="60">
        <v>2011</v>
      </c>
      <c r="B9763" s="60" t="s">
        <v>63</v>
      </c>
      <c r="C9763" s="60" t="str">
        <f>VLOOKUP(B9763,lookup!A:C,3,FALSE)</f>
        <v>Non Metropolitan Fire Authorities</v>
      </c>
      <c r="D9763" s="60" t="str">
        <f>VLOOKUP(B9763,lookup!A:D,4,FALSE)</f>
        <v>E31000020</v>
      </c>
      <c r="E9763" s="60" t="s">
        <v>179</v>
      </c>
      <c r="F9763" s="60" t="s">
        <v>158</v>
      </c>
      <c r="G9763" s="61">
        <v>0</v>
      </c>
      <c r="H9763" s="145"/>
      <c r="I9763" s="144">
        <v>0</v>
      </c>
      <c r="J9763" s="146">
        <f t="shared" si="129"/>
        <v>0</v>
      </c>
    </row>
    <row r="9764" spans="1:10" x14ac:dyDescent="0.3">
      <c r="A9764" s="60">
        <v>2011</v>
      </c>
      <c r="B9764" s="60" t="s">
        <v>63</v>
      </c>
      <c r="C9764" s="60" t="str">
        <f>VLOOKUP(B9764,lookup!A:C,3,FALSE)</f>
        <v>Non Metropolitan Fire Authorities</v>
      </c>
      <c r="D9764" s="60" t="str">
        <f>VLOOKUP(B9764,lookup!A:D,4,FALSE)</f>
        <v>E31000020</v>
      </c>
      <c r="E9764" s="32" t="s">
        <v>1087</v>
      </c>
      <c r="F9764" s="60" t="s">
        <v>158</v>
      </c>
      <c r="G9764" s="61">
        <v>0</v>
      </c>
      <c r="H9764" s="145"/>
      <c r="I9764" s="144">
        <v>0</v>
      </c>
      <c r="J9764" s="146">
        <f t="shared" si="129"/>
        <v>0</v>
      </c>
    </row>
    <row r="9765" spans="1:10" x14ac:dyDescent="0.3">
      <c r="A9765" s="60">
        <v>2011</v>
      </c>
      <c r="B9765" s="60" t="s">
        <v>63</v>
      </c>
      <c r="C9765" s="60" t="str">
        <f>VLOOKUP(B9765,lookup!A:C,3,FALSE)</f>
        <v>Non Metropolitan Fire Authorities</v>
      </c>
      <c r="D9765" s="60" t="str">
        <f>VLOOKUP(B9765,lookup!A:D,4,FALSE)</f>
        <v>E31000020</v>
      </c>
      <c r="E9765" s="60" t="s">
        <v>176</v>
      </c>
      <c r="F9765" s="60" t="s">
        <v>158</v>
      </c>
      <c r="G9765" s="61">
        <v>0</v>
      </c>
      <c r="H9765" s="145"/>
      <c r="I9765" s="144">
        <v>0</v>
      </c>
      <c r="J9765" s="146">
        <f t="shared" si="129"/>
        <v>0</v>
      </c>
    </row>
    <row r="9766" spans="1:10" x14ac:dyDescent="0.3">
      <c r="A9766" s="60">
        <v>2011</v>
      </c>
      <c r="B9766" s="60" t="s">
        <v>63</v>
      </c>
      <c r="C9766" s="60" t="str">
        <f>VLOOKUP(B9766,lookup!A:C,3,FALSE)</f>
        <v>Non Metropolitan Fire Authorities</v>
      </c>
      <c r="D9766" s="60" t="str">
        <f>VLOOKUP(B9766,lookup!A:D,4,FALSE)</f>
        <v>E31000020</v>
      </c>
      <c r="E9766" s="60" t="s">
        <v>175</v>
      </c>
      <c r="F9766" s="60" t="s">
        <v>149</v>
      </c>
      <c r="G9766" s="61">
        <v>33</v>
      </c>
      <c r="H9766" s="145"/>
      <c r="I9766" s="144">
        <v>33</v>
      </c>
      <c r="J9766" s="146">
        <f t="shared" si="129"/>
        <v>0</v>
      </c>
    </row>
    <row r="9767" spans="1:10" x14ac:dyDescent="0.3">
      <c r="A9767" s="60">
        <v>2011</v>
      </c>
      <c r="B9767" s="60" t="s">
        <v>63</v>
      </c>
      <c r="C9767" s="60" t="str">
        <f>VLOOKUP(B9767,lookup!A:C,3,FALSE)</f>
        <v>Non Metropolitan Fire Authorities</v>
      </c>
      <c r="D9767" s="60" t="str">
        <f>VLOOKUP(B9767,lookup!A:D,4,FALSE)</f>
        <v>E31000020</v>
      </c>
      <c r="E9767" s="60" t="s">
        <v>177</v>
      </c>
      <c r="F9767" s="60" t="s">
        <v>149</v>
      </c>
      <c r="G9767" s="61">
        <v>0</v>
      </c>
      <c r="H9767" s="145"/>
      <c r="I9767" s="144">
        <v>0</v>
      </c>
      <c r="J9767" s="146">
        <f t="shared" si="129"/>
        <v>0</v>
      </c>
    </row>
    <row r="9768" spans="1:10" x14ac:dyDescent="0.3">
      <c r="A9768" s="60">
        <v>2011</v>
      </c>
      <c r="B9768" s="60" t="s">
        <v>63</v>
      </c>
      <c r="C9768" s="60" t="str">
        <f>VLOOKUP(B9768,lookup!A:C,3,FALSE)</f>
        <v>Non Metropolitan Fire Authorities</v>
      </c>
      <c r="D9768" s="60" t="str">
        <f>VLOOKUP(B9768,lookup!A:D,4,FALSE)</f>
        <v>E31000020</v>
      </c>
      <c r="E9768" s="60" t="s">
        <v>178</v>
      </c>
      <c r="F9768" s="60" t="s">
        <v>149</v>
      </c>
      <c r="G9768" s="61">
        <v>0</v>
      </c>
      <c r="H9768" s="145"/>
      <c r="I9768" s="144">
        <v>0</v>
      </c>
      <c r="J9768" s="146">
        <f t="shared" si="129"/>
        <v>0</v>
      </c>
    </row>
    <row r="9769" spans="1:10" x14ac:dyDescent="0.3">
      <c r="A9769" s="60">
        <v>2011</v>
      </c>
      <c r="B9769" s="60" t="s">
        <v>63</v>
      </c>
      <c r="C9769" s="60" t="str">
        <f>VLOOKUP(B9769,lookup!A:C,3,FALSE)</f>
        <v>Non Metropolitan Fire Authorities</v>
      </c>
      <c r="D9769" s="60" t="str">
        <f>VLOOKUP(B9769,lookup!A:D,4,FALSE)</f>
        <v>E31000020</v>
      </c>
      <c r="E9769" s="60" t="s">
        <v>179</v>
      </c>
      <c r="F9769" s="60" t="s">
        <v>149</v>
      </c>
      <c r="G9769" s="61">
        <v>0</v>
      </c>
      <c r="H9769" s="145"/>
      <c r="I9769" s="144">
        <v>0</v>
      </c>
      <c r="J9769" s="146">
        <f t="shared" si="129"/>
        <v>0</v>
      </c>
    </row>
    <row r="9770" spans="1:10" x14ac:dyDescent="0.3">
      <c r="A9770" s="60">
        <v>2011</v>
      </c>
      <c r="B9770" s="60" t="s">
        <v>63</v>
      </c>
      <c r="C9770" s="60" t="str">
        <f>VLOOKUP(B9770,lookup!A:C,3,FALSE)</f>
        <v>Non Metropolitan Fire Authorities</v>
      </c>
      <c r="D9770" s="60" t="str">
        <f>VLOOKUP(B9770,lookup!A:D,4,FALSE)</f>
        <v>E31000020</v>
      </c>
      <c r="E9770" s="32" t="s">
        <v>1087</v>
      </c>
      <c r="F9770" s="60" t="s">
        <v>149</v>
      </c>
      <c r="G9770" s="61">
        <v>0</v>
      </c>
      <c r="H9770" s="145"/>
      <c r="I9770" s="144">
        <v>0</v>
      </c>
      <c r="J9770" s="146">
        <f t="shared" si="129"/>
        <v>0</v>
      </c>
    </row>
    <row r="9771" spans="1:10" x14ac:dyDescent="0.3">
      <c r="A9771" s="60">
        <v>2011</v>
      </c>
      <c r="B9771" s="60" t="s">
        <v>63</v>
      </c>
      <c r="C9771" s="60" t="str">
        <f>VLOOKUP(B9771,lookup!A:C,3,FALSE)</f>
        <v>Non Metropolitan Fire Authorities</v>
      </c>
      <c r="D9771" s="60" t="str">
        <f>VLOOKUP(B9771,lookup!A:D,4,FALSE)</f>
        <v>E31000020</v>
      </c>
      <c r="E9771" s="60" t="s">
        <v>176</v>
      </c>
      <c r="F9771" s="60" t="s">
        <v>149</v>
      </c>
      <c r="G9771" s="61">
        <v>0</v>
      </c>
      <c r="H9771" s="145"/>
      <c r="I9771" s="144">
        <v>0</v>
      </c>
      <c r="J9771" s="146">
        <f t="shared" si="129"/>
        <v>0</v>
      </c>
    </row>
    <row r="9772" spans="1:10" x14ac:dyDescent="0.3">
      <c r="A9772" s="60">
        <v>2011</v>
      </c>
      <c r="B9772" s="60" t="s">
        <v>63</v>
      </c>
      <c r="C9772" s="60" t="str">
        <f>VLOOKUP(B9772,lookup!A:C,3,FALSE)</f>
        <v>Non Metropolitan Fire Authorities</v>
      </c>
      <c r="D9772" s="60" t="str">
        <f>VLOOKUP(B9772,lookup!A:D,4,FALSE)</f>
        <v>E31000020</v>
      </c>
      <c r="E9772" s="60" t="s">
        <v>175</v>
      </c>
      <c r="F9772" s="60" t="s">
        <v>150</v>
      </c>
      <c r="G9772" s="61">
        <v>252</v>
      </c>
      <c r="H9772" s="145"/>
      <c r="I9772" s="144">
        <v>252</v>
      </c>
      <c r="J9772" s="146">
        <f t="shared" si="129"/>
        <v>0</v>
      </c>
    </row>
    <row r="9773" spans="1:10" x14ac:dyDescent="0.3">
      <c r="A9773" s="60">
        <v>2011</v>
      </c>
      <c r="B9773" s="60" t="s">
        <v>63</v>
      </c>
      <c r="C9773" s="60" t="str">
        <f>VLOOKUP(B9773,lookup!A:C,3,FALSE)</f>
        <v>Non Metropolitan Fire Authorities</v>
      </c>
      <c r="D9773" s="60" t="str">
        <f>VLOOKUP(B9773,lookup!A:D,4,FALSE)</f>
        <v>E31000020</v>
      </c>
      <c r="E9773" s="60" t="s">
        <v>177</v>
      </c>
      <c r="F9773" s="60" t="s">
        <v>150</v>
      </c>
      <c r="G9773" s="61">
        <v>2</v>
      </c>
      <c r="H9773" s="145"/>
      <c r="I9773" s="144">
        <v>2</v>
      </c>
      <c r="J9773" s="146">
        <f t="shared" si="129"/>
        <v>0</v>
      </c>
    </row>
    <row r="9774" spans="1:10" x14ac:dyDescent="0.3">
      <c r="A9774" s="60">
        <v>2011</v>
      </c>
      <c r="B9774" s="60" t="s">
        <v>63</v>
      </c>
      <c r="C9774" s="60" t="str">
        <f>VLOOKUP(B9774,lookup!A:C,3,FALSE)</f>
        <v>Non Metropolitan Fire Authorities</v>
      </c>
      <c r="D9774" s="60" t="str">
        <f>VLOOKUP(B9774,lookup!A:D,4,FALSE)</f>
        <v>E31000020</v>
      </c>
      <c r="E9774" s="60" t="s">
        <v>178</v>
      </c>
      <c r="F9774" s="60" t="s">
        <v>150</v>
      </c>
      <c r="G9774" s="61">
        <v>0</v>
      </c>
      <c r="H9774" s="145"/>
      <c r="I9774" s="144">
        <v>0</v>
      </c>
      <c r="J9774" s="146">
        <f t="shared" si="129"/>
        <v>0</v>
      </c>
    </row>
    <row r="9775" spans="1:10" x14ac:dyDescent="0.3">
      <c r="A9775" s="60">
        <v>2011</v>
      </c>
      <c r="B9775" s="60" t="s">
        <v>63</v>
      </c>
      <c r="C9775" s="60" t="str">
        <f>VLOOKUP(B9775,lookup!A:C,3,FALSE)</f>
        <v>Non Metropolitan Fire Authorities</v>
      </c>
      <c r="D9775" s="60" t="str">
        <f>VLOOKUP(B9775,lookup!A:D,4,FALSE)</f>
        <v>E31000020</v>
      </c>
      <c r="E9775" s="60" t="s">
        <v>179</v>
      </c>
      <c r="F9775" s="60" t="s">
        <v>150</v>
      </c>
      <c r="G9775" s="61">
        <v>0</v>
      </c>
      <c r="H9775" s="145"/>
      <c r="I9775" s="144">
        <v>0</v>
      </c>
      <c r="J9775" s="146">
        <f t="shared" si="129"/>
        <v>0</v>
      </c>
    </row>
    <row r="9776" spans="1:10" x14ac:dyDescent="0.3">
      <c r="A9776" s="60">
        <v>2011</v>
      </c>
      <c r="B9776" s="60" t="s">
        <v>63</v>
      </c>
      <c r="C9776" s="60" t="str">
        <f>VLOOKUP(B9776,lookup!A:C,3,FALSE)</f>
        <v>Non Metropolitan Fire Authorities</v>
      </c>
      <c r="D9776" s="60" t="str">
        <f>VLOOKUP(B9776,lookup!A:D,4,FALSE)</f>
        <v>E31000020</v>
      </c>
      <c r="E9776" s="32" t="s">
        <v>1087</v>
      </c>
      <c r="F9776" s="60" t="s">
        <v>150</v>
      </c>
      <c r="G9776" s="61">
        <v>0</v>
      </c>
      <c r="H9776" s="145"/>
      <c r="I9776" s="144">
        <v>0</v>
      </c>
      <c r="J9776" s="146">
        <f t="shared" si="129"/>
        <v>0</v>
      </c>
    </row>
    <row r="9777" spans="1:10" x14ac:dyDescent="0.3">
      <c r="A9777" s="60">
        <v>2011</v>
      </c>
      <c r="B9777" s="60" t="s">
        <v>63</v>
      </c>
      <c r="C9777" s="60" t="str">
        <f>VLOOKUP(B9777,lookup!A:C,3,FALSE)</f>
        <v>Non Metropolitan Fire Authorities</v>
      </c>
      <c r="D9777" s="60" t="str">
        <f>VLOOKUP(B9777,lookup!A:D,4,FALSE)</f>
        <v>E31000020</v>
      </c>
      <c r="E9777" s="60" t="s">
        <v>176</v>
      </c>
      <c r="F9777" s="60" t="s">
        <v>150</v>
      </c>
      <c r="G9777" s="61">
        <v>0</v>
      </c>
      <c r="H9777" s="145"/>
      <c r="I9777" s="144">
        <v>0</v>
      </c>
      <c r="J9777" s="146">
        <f t="shared" si="129"/>
        <v>0</v>
      </c>
    </row>
    <row r="9778" spans="1:10" x14ac:dyDescent="0.3">
      <c r="A9778" s="60">
        <v>2011</v>
      </c>
      <c r="B9778" s="60" t="s">
        <v>181</v>
      </c>
      <c r="C9778" s="60" t="str">
        <f>VLOOKUP(B9778,lookup!A:C,3,FALSE)</f>
        <v>Non Metropolitan Fire Authorities</v>
      </c>
      <c r="D9778" s="60" t="str">
        <f>VLOOKUP(B9778,lookup!A:D,4,FALSE)</f>
        <v>E31000021</v>
      </c>
      <c r="E9778" s="60" t="s">
        <v>175</v>
      </c>
      <c r="F9778" s="60" t="s">
        <v>157</v>
      </c>
      <c r="G9778" s="61">
        <v>76</v>
      </c>
      <c r="H9778" s="145"/>
      <c r="I9778" s="144">
        <v>76</v>
      </c>
      <c r="J9778" s="146">
        <f t="shared" si="129"/>
        <v>0</v>
      </c>
    </row>
    <row r="9779" spans="1:10" x14ac:dyDescent="0.3">
      <c r="A9779" s="60">
        <v>2011</v>
      </c>
      <c r="B9779" s="60" t="s">
        <v>181</v>
      </c>
      <c r="C9779" s="60" t="str">
        <f>VLOOKUP(B9779,lookup!A:C,3,FALSE)</f>
        <v>Non Metropolitan Fire Authorities</v>
      </c>
      <c r="D9779" s="60" t="str">
        <f>VLOOKUP(B9779,lookup!A:D,4,FALSE)</f>
        <v>E31000021</v>
      </c>
      <c r="E9779" s="60" t="s">
        <v>177</v>
      </c>
      <c r="F9779" s="60" t="s">
        <v>157</v>
      </c>
      <c r="G9779" s="61">
        <v>0</v>
      </c>
      <c r="H9779" s="145"/>
      <c r="I9779" s="144">
        <v>0</v>
      </c>
      <c r="J9779" s="146">
        <f t="shared" si="129"/>
        <v>0</v>
      </c>
    </row>
    <row r="9780" spans="1:10" x14ac:dyDescent="0.3">
      <c r="A9780" s="60">
        <v>2011</v>
      </c>
      <c r="B9780" s="60" t="s">
        <v>181</v>
      </c>
      <c r="C9780" s="60" t="str">
        <f>VLOOKUP(B9780,lookup!A:C,3,FALSE)</f>
        <v>Non Metropolitan Fire Authorities</v>
      </c>
      <c r="D9780" s="60" t="str">
        <f>VLOOKUP(B9780,lookup!A:D,4,FALSE)</f>
        <v>E31000021</v>
      </c>
      <c r="E9780" s="60" t="s">
        <v>178</v>
      </c>
      <c r="F9780" s="60" t="s">
        <v>157</v>
      </c>
      <c r="G9780" s="61">
        <v>0</v>
      </c>
      <c r="H9780" s="145"/>
      <c r="I9780" s="144">
        <v>0</v>
      </c>
      <c r="J9780" s="146">
        <f t="shared" si="129"/>
        <v>0</v>
      </c>
    </row>
    <row r="9781" spans="1:10" x14ac:dyDescent="0.3">
      <c r="A9781" s="60">
        <v>2011</v>
      </c>
      <c r="B9781" s="60" t="s">
        <v>181</v>
      </c>
      <c r="C9781" s="60" t="str">
        <f>VLOOKUP(B9781,lookup!A:C,3,FALSE)</f>
        <v>Non Metropolitan Fire Authorities</v>
      </c>
      <c r="D9781" s="60" t="str">
        <f>VLOOKUP(B9781,lookup!A:D,4,FALSE)</f>
        <v>E31000021</v>
      </c>
      <c r="E9781" s="60" t="s">
        <v>179</v>
      </c>
      <c r="F9781" s="60" t="s">
        <v>157</v>
      </c>
      <c r="G9781" s="61">
        <v>0</v>
      </c>
      <c r="H9781" s="145"/>
      <c r="I9781" s="144">
        <v>0</v>
      </c>
      <c r="J9781" s="146">
        <f t="shared" si="129"/>
        <v>0</v>
      </c>
    </row>
    <row r="9782" spans="1:10" x14ac:dyDescent="0.3">
      <c r="A9782" s="60">
        <v>2011</v>
      </c>
      <c r="B9782" s="60" t="s">
        <v>181</v>
      </c>
      <c r="C9782" s="60" t="str">
        <f>VLOOKUP(B9782,lookup!A:C,3,FALSE)</f>
        <v>Non Metropolitan Fire Authorities</v>
      </c>
      <c r="D9782" s="60" t="str">
        <f>VLOOKUP(B9782,lookup!A:D,4,FALSE)</f>
        <v>E31000021</v>
      </c>
      <c r="E9782" s="32" t="s">
        <v>1087</v>
      </c>
      <c r="F9782" s="60" t="s">
        <v>157</v>
      </c>
      <c r="G9782" s="61">
        <v>0</v>
      </c>
      <c r="H9782" s="145"/>
      <c r="I9782" s="144">
        <v>0</v>
      </c>
      <c r="J9782" s="146">
        <f t="shared" si="129"/>
        <v>0</v>
      </c>
    </row>
    <row r="9783" spans="1:10" x14ac:dyDescent="0.3">
      <c r="A9783" s="60">
        <v>2011</v>
      </c>
      <c r="B9783" s="60" t="s">
        <v>181</v>
      </c>
      <c r="C9783" s="60" t="str">
        <f>VLOOKUP(B9783,lookup!A:C,3,FALSE)</f>
        <v>Non Metropolitan Fire Authorities</v>
      </c>
      <c r="D9783" s="60" t="str">
        <f>VLOOKUP(B9783,lookup!A:D,4,FALSE)</f>
        <v>E31000021</v>
      </c>
      <c r="E9783" s="60" t="s">
        <v>176</v>
      </c>
      <c r="F9783" s="60" t="s">
        <v>157</v>
      </c>
      <c r="G9783" s="61">
        <v>0</v>
      </c>
      <c r="H9783" s="145"/>
      <c r="I9783" s="144">
        <v>0</v>
      </c>
      <c r="J9783" s="146">
        <f t="shared" si="129"/>
        <v>0</v>
      </c>
    </row>
    <row r="9784" spans="1:10" x14ac:dyDescent="0.3">
      <c r="A9784" s="60">
        <v>2011</v>
      </c>
      <c r="B9784" s="60" t="s">
        <v>181</v>
      </c>
      <c r="C9784" s="60" t="str">
        <f>VLOOKUP(B9784,lookup!A:C,3,FALSE)</f>
        <v>Non Metropolitan Fire Authorities</v>
      </c>
      <c r="D9784" s="60" t="str">
        <f>VLOOKUP(B9784,lookup!A:D,4,FALSE)</f>
        <v>E31000021</v>
      </c>
      <c r="E9784" s="60" t="s">
        <v>175</v>
      </c>
      <c r="F9784" s="60" t="s">
        <v>158</v>
      </c>
      <c r="G9784" s="61">
        <v>125</v>
      </c>
      <c r="H9784" s="145"/>
      <c r="I9784" s="144">
        <v>125</v>
      </c>
      <c r="J9784" s="146">
        <f t="shared" si="129"/>
        <v>0</v>
      </c>
    </row>
    <row r="9785" spans="1:10" x14ac:dyDescent="0.3">
      <c r="A9785" s="60">
        <v>2011</v>
      </c>
      <c r="B9785" s="60" t="s">
        <v>181</v>
      </c>
      <c r="C9785" s="60" t="str">
        <f>VLOOKUP(B9785,lookup!A:C,3,FALSE)</f>
        <v>Non Metropolitan Fire Authorities</v>
      </c>
      <c r="D9785" s="60" t="str">
        <f>VLOOKUP(B9785,lookup!A:D,4,FALSE)</f>
        <v>E31000021</v>
      </c>
      <c r="E9785" s="60" t="s">
        <v>177</v>
      </c>
      <c r="F9785" s="60" t="s">
        <v>158</v>
      </c>
      <c r="G9785" s="61">
        <v>0</v>
      </c>
      <c r="H9785" s="145"/>
      <c r="I9785" s="144">
        <v>0</v>
      </c>
      <c r="J9785" s="146">
        <f t="shared" si="129"/>
        <v>0</v>
      </c>
    </row>
    <row r="9786" spans="1:10" x14ac:dyDescent="0.3">
      <c r="A9786" s="60">
        <v>2011</v>
      </c>
      <c r="B9786" s="60" t="s">
        <v>181</v>
      </c>
      <c r="C9786" s="60" t="str">
        <f>VLOOKUP(B9786,lookup!A:C,3,FALSE)</f>
        <v>Non Metropolitan Fire Authorities</v>
      </c>
      <c r="D9786" s="60" t="str">
        <f>VLOOKUP(B9786,lookup!A:D,4,FALSE)</f>
        <v>E31000021</v>
      </c>
      <c r="E9786" s="60" t="s">
        <v>178</v>
      </c>
      <c r="F9786" s="60" t="s">
        <v>158</v>
      </c>
      <c r="G9786" s="61">
        <v>0</v>
      </c>
      <c r="H9786" s="145"/>
      <c r="I9786" s="144">
        <v>0</v>
      </c>
      <c r="J9786" s="146">
        <f t="shared" si="129"/>
        <v>0</v>
      </c>
    </row>
    <row r="9787" spans="1:10" x14ac:dyDescent="0.3">
      <c r="A9787" s="60">
        <v>2011</v>
      </c>
      <c r="B9787" s="60" t="s">
        <v>181</v>
      </c>
      <c r="C9787" s="60" t="str">
        <f>VLOOKUP(B9787,lookup!A:C,3,FALSE)</f>
        <v>Non Metropolitan Fire Authorities</v>
      </c>
      <c r="D9787" s="60" t="str">
        <f>VLOOKUP(B9787,lookup!A:D,4,FALSE)</f>
        <v>E31000021</v>
      </c>
      <c r="E9787" s="60" t="s">
        <v>179</v>
      </c>
      <c r="F9787" s="60" t="s">
        <v>158</v>
      </c>
      <c r="G9787" s="61">
        <v>0</v>
      </c>
      <c r="H9787" s="145"/>
      <c r="I9787" s="144">
        <v>0</v>
      </c>
      <c r="J9787" s="146">
        <f t="shared" si="129"/>
        <v>0</v>
      </c>
    </row>
    <row r="9788" spans="1:10" x14ac:dyDescent="0.3">
      <c r="A9788" s="60">
        <v>2011</v>
      </c>
      <c r="B9788" s="60" t="s">
        <v>181</v>
      </c>
      <c r="C9788" s="60" t="str">
        <f>VLOOKUP(B9788,lookup!A:C,3,FALSE)</f>
        <v>Non Metropolitan Fire Authorities</v>
      </c>
      <c r="D9788" s="60" t="str">
        <f>VLOOKUP(B9788,lookup!A:D,4,FALSE)</f>
        <v>E31000021</v>
      </c>
      <c r="E9788" s="32" t="s">
        <v>1087</v>
      </c>
      <c r="F9788" s="60" t="s">
        <v>158</v>
      </c>
      <c r="G9788" s="61">
        <v>0</v>
      </c>
      <c r="H9788" s="145"/>
      <c r="I9788" s="144">
        <v>0</v>
      </c>
      <c r="J9788" s="146">
        <f t="shared" si="129"/>
        <v>0</v>
      </c>
    </row>
    <row r="9789" spans="1:10" x14ac:dyDescent="0.3">
      <c r="A9789" s="60">
        <v>2011</v>
      </c>
      <c r="B9789" s="60" t="s">
        <v>181</v>
      </c>
      <c r="C9789" s="60" t="str">
        <f>VLOOKUP(B9789,lookup!A:C,3,FALSE)</f>
        <v>Non Metropolitan Fire Authorities</v>
      </c>
      <c r="D9789" s="60" t="str">
        <f>VLOOKUP(B9789,lookup!A:D,4,FALSE)</f>
        <v>E31000021</v>
      </c>
      <c r="E9789" s="60" t="s">
        <v>176</v>
      </c>
      <c r="F9789" s="60" t="s">
        <v>158</v>
      </c>
      <c r="G9789" s="61">
        <v>0</v>
      </c>
      <c r="H9789" s="145"/>
      <c r="I9789" s="144">
        <v>0</v>
      </c>
      <c r="J9789" s="146">
        <f t="shared" si="129"/>
        <v>0</v>
      </c>
    </row>
    <row r="9790" spans="1:10" x14ac:dyDescent="0.3">
      <c r="A9790" s="60">
        <v>2011</v>
      </c>
      <c r="B9790" s="60" t="s">
        <v>181</v>
      </c>
      <c r="C9790" s="60" t="str">
        <f>VLOOKUP(B9790,lookup!A:C,3,FALSE)</f>
        <v>Non Metropolitan Fire Authorities</v>
      </c>
      <c r="D9790" s="60" t="str">
        <f>VLOOKUP(B9790,lookup!A:D,4,FALSE)</f>
        <v>E31000021</v>
      </c>
      <c r="E9790" s="60" t="s">
        <v>175</v>
      </c>
      <c r="F9790" s="60" t="s">
        <v>149</v>
      </c>
      <c r="G9790" s="61">
        <v>0</v>
      </c>
      <c r="H9790" s="145"/>
      <c r="I9790" s="144">
        <v>0</v>
      </c>
      <c r="J9790" s="146">
        <f t="shared" si="129"/>
        <v>0</v>
      </c>
    </row>
    <row r="9791" spans="1:10" x14ac:dyDescent="0.3">
      <c r="A9791" s="60">
        <v>2011</v>
      </c>
      <c r="B9791" s="60" t="s">
        <v>181</v>
      </c>
      <c r="C9791" s="60" t="str">
        <f>VLOOKUP(B9791,lookup!A:C,3,FALSE)</f>
        <v>Non Metropolitan Fire Authorities</v>
      </c>
      <c r="D9791" s="60" t="str">
        <f>VLOOKUP(B9791,lookup!A:D,4,FALSE)</f>
        <v>E31000021</v>
      </c>
      <c r="E9791" s="60" t="s">
        <v>177</v>
      </c>
      <c r="F9791" s="60" t="s">
        <v>149</v>
      </c>
      <c r="G9791" s="61">
        <v>0</v>
      </c>
      <c r="H9791" s="145"/>
      <c r="I9791" s="144">
        <v>0</v>
      </c>
      <c r="J9791" s="146">
        <f t="shared" si="129"/>
        <v>0</v>
      </c>
    </row>
    <row r="9792" spans="1:10" x14ac:dyDescent="0.3">
      <c r="A9792" s="60">
        <v>2011</v>
      </c>
      <c r="B9792" s="60" t="s">
        <v>181</v>
      </c>
      <c r="C9792" s="60" t="str">
        <f>VLOOKUP(B9792,lookup!A:C,3,FALSE)</f>
        <v>Non Metropolitan Fire Authorities</v>
      </c>
      <c r="D9792" s="60" t="str">
        <f>VLOOKUP(B9792,lookup!A:D,4,FALSE)</f>
        <v>E31000021</v>
      </c>
      <c r="E9792" s="60" t="s">
        <v>178</v>
      </c>
      <c r="F9792" s="60" t="s">
        <v>149</v>
      </c>
      <c r="G9792" s="61">
        <v>0</v>
      </c>
      <c r="H9792" s="145"/>
      <c r="I9792" s="144">
        <v>0</v>
      </c>
      <c r="J9792" s="146">
        <f t="shared" si="129"/>
        <v>0</v>
      </c>
    </row>
    <row r="9793" spans="1:10" x14ac:dyDescent="0.3">
      <c r="A9793" s="60">
        <v>2011</v>
      </c>
      <c r="B9793" s="60" t="s">
        <v>181</v>
      </c>
      <c r="C9793" s="60" t="str">
        <f>VLOOKUP(B9793,lookup!A:C,3,FALSE)</f>
        <v>Non Metropolitan Fire Authorities</v>
      </c>
      <c r="D9793" s="60" t="str">
        <f>VLOOKUP(B9793,lookup!A:D,4,FALSE)</f>
        <v>E31000021</v>
      </c>
      <c r="E9793" s="60" t="s">
        <v>179</v>
      </c>
      <c r="F9793" s="60" t="s">
        <v>149</v>
      </c>
      <c r="G9793" s="61">
        <v>0</v>
      </c>
      <c r="H9793" s="145"/>
      <c r="I9793" s="144">
        <v>0</v>
      </c>
      <c r="J9793" s="146">
        <f t="shared" si="129"/>
        <v>0</v>
      </c>
    </row>
    <row r="9794" spans="1:10" x14ac:dyDescent="0.3">
      <c r="A9794" s="60">
        <v>2011</v>
      </c>
      <c r="B9794" s="60" t="s">
        <v>181</v>
      </c>
      <c r="C9794" s="60" t="str">
        <f>VLOOKUP(B9794,lookup!A:C,3,FALSE)</f>
        <v>Non Metropolitan Fire Authorities</v>
      </c>
      <c r="D9794" s="60" t="str">
        <f>VLOOKUP(B9794,lookup!A:D,4,FALSE)</f>
        <v>E31000021</v>
      </c>
      <c r="E9794" s="32" t="s">
        <v>1087</v>
      </c>
      <c r="F9794" s="60" t="s">
        <v>149</v>
      </c>
      <c r="G9794" s="61">
        <v>0</v>
      </c>
      <c r="H9794" s="145"/>
      <c r="I9794" s="144">
        <v>0</v>
      </c>
      <c r="J9794" s="146">
        <f t="shared" si="129"/>
        <v>0</v>
      </c>
    </row>
    <row r="9795" spans="1:10" x14ac:dyDescent="0.3">
      <c r="A9795" s="60">
        <v>2011</v>
      </c>
      <c r="B9795" s="60" t="s">
        <v>181</v>
      </c>
      <c r="C9795" s="60" t="str">
        <f>VLOOKUP(B9795,lookup!A:C,3,FALSE)</f>
        <v>Non Metropolitan Fire Authorities</v>
      </c>
      <c r="D9795" s="60" t="str">
        <f>VLOOKUP(B9795,lookup!A:D,4,FALSE)</f>
        <v>E31000021</v>
      </c>
      <c r="E9795" s="60" t="s">
        <v>176</v>
      </c>
      <c r="F9795" s="60" t="s">
        <v>149</v>
      </c>
      <c r="G9795" s="61">
        <v>13</v>
      </c>
      <c r="H9795" s="145"/>
      <c r="I9795" s="144">
        <v>13</v>
      </c>
      <c r="J9795" s="146">
        <f t="shared" ref="J9795:J9858" si="130">G9795-I9795</f>
        <v>0</v>
      </c>
    </row>
    <row r="9796" spans="1:10" x14ac:dyDescent="0.3">
      <c r="A9796" s="60">
        <v>2011</v>
      </c>
      <c r="B9796" s="60" t="s">
        <v>181</v>
      </c>
      <c r="C9796" s="60" t="str">
        <f>VLOOKUP(B9796,lookup!A:C,3,FALSE)</f>
        <v>Non Metropolitan Fire Authorities</v>
      </c>
      <c r="D9796" s="60" t="str">
        <f>VLOOKUP(B9796,lookup!A:D,4,FALSE)</f>
        <v>E31000021</v>
      </c>
      <c r="E9796" s="60" t="s">
        <v>175</v>
      </c>
      <c r="F9796" s="60" t="s">
        <v>150</v>
      </c>
      <c r="G9796" s="61">
        <v>20</v>
      </c>
      <c r="H9796" s="145"/>
      <c r="I9796" s="144">
        <v>20</v>
      </c>
      <c r="J9796" s="146">
        <f t="shared" si="130"/>
        <v>0</v>
      </c>
    </row>
    <row r="9797" spans="1:10" x14ac:dyDescent="0.3">
      <c r="A9797" s="60">
        <v>2011</v>
      </c>
      <c r="B9797" s="60" t="s">
        <v>181</v>
      </c>
      <c r="C9797" s="60" t="str">
        <f>VLOOKUP(B9797,lookup!A:C,3,FALSE)</f>
        <v>Non Metropolitan Fire Authorities</v>
      </c>
      <c r="D9797" s="60" t="str">
        <f>VLOOKUP(B9797,lookup!A:D,4,FALSE)</f>
        <v>E31000021</v>
      </c>
      <c r="E9797" s="60" t="s">
        <v>177</v>
      </c>
      <c r="F9797" s="60" t="s">
        <v>150</v>
      </c>
      <c r="G9797" s="61">
        <v>0</v>
      </c>
      <c r="H9797" s="145"/>
      <c r="I9797" s="144">
        <v>0</v>
      </c>
      <c r="J9797" s="146">
        <f t="shared" si="130"/>
        <v>0</v>
      </c>
    </row>
    <row r="9798" spans="1:10" x14ac:dyDescent="0.3">
      <c r="A9798" s="60">
        <v>2011</v>
      </c>
      <c r="B9798" s="60" t="s">
        <v>181</v>
      </c>
      <c r="C9798" s="60" t="str">
        <f>VLOOKUP(B9798,lookup!A:C,3,FALSE)</f>
        <v>Non Metropolitan Fire Authorities</v>
      </c>
      <c r="D9798" s="60" t="str">
        <f>VLOOKUP(B9798,lookup!A:D,4,FALSE)</f>
        <v>E31000021</v>
      </c>
      <c r="E9798" s="60" t="s">
        <v>178</v>
      </c>
      <c r="F9798" s="60" t="s">
        <v>150</v>
      </c>
      <c r="G9798" s="61">
        <v>0</v>
      </c>
      <c r="H9798" s="145"/>
      <c r="I9798" s="144">
        <v>0</v>
      </c>
      <c r="J9798" s="146">
        <f t="shared" si="130"/>
        <v>0</v>
      </c>
    </row>
    <row r="9799" spans="1:10" x14ac:dyDescent="0.3">
      <c r="A9799" s="60">
        <v>2011</v>
      </c>
      <c r="B9799" s="60" t="s">
        <v>181</v>
      </c>
      <c r="C9799" s="60" t="str">
        <f>VLOOKUP(B9799,lookup!A:C,3,FALSE)</f>
        <v>Non Metropolitan Fire Authorities</v>
      </c>
      <c r="D9799" s="60" t="str">
        <f>VLOOKUP(B9799,lookup!A:D,4,FALSE)</f>
        <v>E31000021</v>
      </c>
      <c r="E9799" s="60" t="s">
        <v>179</v>
      </c>
      <c r="F9799" s="60" t="s">
        <v>150</v>
      </c>
      <c r="G9799" s="61">
        <v>0</v>
      </c>
      <c r="H9799" s="145"/>
      <c r="I9799" s="144">
        <v>0</v>
      </c>
      <c r="J9799" s="146">
        <f t="shared" si="130"/>
        <v>0</v>
      </c>
    </row>
    <row r="9800" spans="1:10" x14ac:dyDescent="0.3">
      <c r="A9800" s="60">
        <v>2011</v>
      </c>
      <c r="B9800" s="60" t="s">
        <v>181</v>
      </c>
      <c r="C9800" s="60" t="str">
        <f>VLOOKUP(B9800,lookup!A:C,3,FALSE)</f>
        <v>Non Metropolitan Fire Authorities</v>
      </c>
      <c r="D9800" s="60" t="str">
        <f>VLOOKUP(B9800,lookup!A:D,4,FALSE)</f>
        <v>E31000021</v>
      </c>
      <c r="E9800" s="32" t="s">
        <v>1087</v>
      </c>
      <c r="F9800" s="60" t="s">
        <v>150</v>
      </c>
      <c r="G9800" s="61">
        <v>0</v>
      </c>
      <c r="H9800" s="145"/>
      <c r="I9800" s="144">
        <v>0</v>
      </c>
      <c r="J9800" s="146">
        <f t="shared" si="130"/>
        <v>0</v>
      </c>
    </row>
    <row r="9801" spans="1:10" x14ac:dyDescent="0.3">
      <c r="A9801" s="60">
        <v>2011</v>
      </c>
      <c r="B9801" s="60" t="s">
        <v>181</v>
      </c>
      <c r="C9801" s="60" t="str">
        <f>VLOOKUP(B9801,lookup!A:C,3,FALSE)</f>
        <v>Non Metropolitan Fire Authorities</v>
      </c>
      <c r="D9801" s="60" t="str">
        <f>VLOOKUP(B9801,lookup!A:D,4,FALSE)</f>
        <v>E31000021</v>
      </c>
      <c r="E9801" s="60" t="s">
        <v>176</v>
      </c>
      <c r="F9801" s="60" t="s">
        <v>150</v>
      </c>
      <c r="G9801" s="61">
        <v>0</v>
      </c>
      <c r="H9801" s="145"/>
      <c r="I9801" s="144">
        <v>0</v>
      </c>
      <c r="J9801" s="146">
        <f t="shared" si="130"/>
        <v>0</v>
      </c>
    </row>
    <row r="9802" spans="1:10" x14ac:dyDescent="0.3">
      <c r="A9802" s="60">
        <v>2011</v>
      </c>
      <c r="B9802" s="60" t="s">
        <v>69</v>
      </c>
      <c r="C9802" s="60" t="str">
        <f>VLOOKUP(B9802,lookup!A:C,3,FALSE)</f>
        <v>Non Metropolitan Fire Authorities</v>
      </c>
      <c r="D9802" s="60" t="str">
        <f>VLOOKUP(B9802,lookup!A:D,4,FALSE)</f>
        <v>E31000039</v>
      </c>
      <c r="E9802" s="60" t="s">
        <v>175</v>
      </c>
      <c r="F9802" s="60" t="s">
        <v>157</v>
      </c>
      <c r="G9802" s="61">
        <v>0</v>
      </c>
      <c r="H9802" s="145"/>
      <c r="I9802" s="144">
        <v>0</v>
      </c>
      <c r="J9802" s="146">
        <f t="shared" si="130"/>
        <v>0</v>
      </c>
    </row>
    <row r="9803" spans="1:10" x14ac:dyDescent="0.3">
      <c r="A9803" s="60">
        <v>2011</v>
      </c>
      <c r="B9803" s="60" t="s">
        <v>69</v>
      </c>
      <c r="C9803" s="60" t="str">
        <f>VLOOKUP(B9803,lookup!A:C,3,FALSE)</f>
        <v>Non Metropolitan Fire Authorities</v>
      </c>
      <c r="D9803" s="60" t="str">
        <f>VLOOKUP(B9803,lookup!A:D,4,FALSE)</f>
        <v>E31000039</v>
      </c>
      <c r="E9803" s="60" t="s">
        <v>177</v>
      </c>
      <c r="F9803" s="60" t="s">
        <v>157</v>
      </c>
      <c r="G9803" s="61">
        <v>0</v>
      </c>
      <c r="H9803" s="145"/>
      <c r="I9803" s="144">
        <v>0</v>
      </c>
      <c r="J9803" s="146">
        <f t="shared" si="130"/>
        <v>0</v>
      </c>
    </row>
    <row r="9804" spans="1:10" x14ac:dyDescent="0.3">
      <c r="A9804" s="60">
        <v>2011</v>
      </c>
      <c r="B9804" s="60" t="s">
        <v>69</v>
      </c>
      <c r="C9804" s="60" t="str">
        <f>VLOOKUP(B9804,lookup!A:C,3,FALSE)</f>
        <v>Non Metropolitan Fire Authorities</v>
      </c>
      <c r="D9804" s="60" t="str">
        <f>VLOOKUP(B9804,lookup!A:D,4,FALSE)</f>
        <v>E31000039</v>
      </c>
      <c r="E9804" s="60" t="s">
        <v>178</v>
      </c>
      <c r="F9804" s="60" t="s">
        <v>157</v>
      </c>
      <c r="G9804" s="61">
        <v>0</v>
      </c>
      <c r="H9804" s="145"/>
      <c r="I9804" s="144">
        <v>0</v>
      </c>
      <c r="J9804" s="146">
        <f t="shared" si="130"/>
        <v>0</v>
      </c>
    </row>
    <row r="9805" spans="1:10" x14ac:dyDescent="0.3">
      <c r="A9805" s="60">
        <v>2011</v>
      </c>
      <c r="B9805" s="60" t="s">
        <v>69</v>
      </c>
      <c r="C9805" s="60" t="str">
        <f>VLOOKUP(B9805,lookup!A:C,3,FALSE)</f>
        <v>Non Metropolitan Fire Authorities</v>
      </c>
      <c r="D9805" s="60" t="str">
        <f>VLOOKUP(B9805,lookup!A:D,4,FALSE)</f>
        <v>E31000039</v>
      </c>
      <c r="E9805" s="60" t="s">
        <v>179</v>
      </c>
      <c r="F9805" s="60" t="s">
        <v>157</v>
      </c>
      <c r="G9805" s="61">
        <v>0</v>
      </c>
      <c r="H9805" s="145"/>
      <c r="I9805" s="144">
        <v>0</v>
      </c>
      <c r="J9805" s="146">
        <f t="shared" si="130"/>
        <v>0</v>
      </c>
    </row>
    <row r="9806" spans="1:10" x14ac:dyDescent="0.3">
      <c r="A9806" s="60">
        <v>2011</v>
      </c>
      <c r="B9806" s="60" t="s">
        <v>69</v>
      </c>
      <c r="C9806" s="60" t="str">
        <f>VLOOKUP(B9806,lookup!A:C,3,FALSE)</f>
        <v>Non Metropolitan Fire Authorities</v>
      </c>
      <c r="D9806" s="60" t="str">
        <f>VLOOKUP(B9806,lookup!A:D,4,FALSE)</f>
        <v>E31000039</v>
      </c>
      <c r="E9806" s="32" t="s">
        <v>1087</v>
      </c>
      <c r="F9806" s="60" t="s">
        <v>157</v>
      </c>
      <c r="G9806" s="61">
        <v>0</v>
      </c>
      <c r="H9806" s="145"/>
      <c r="I9806" s="144">
        <v>0</v>
      </c>
      <c r="J9806" s="146">
        <f t="shared" si="130"/>
        <v>0</v>
      </c>
    </row>
    <row r="9807" spans="1:10" x14ac:dyDescent="0.3">
      <c r="A9807" s="60">
        <v>2011</v>
      </c>
      <c r="B9807" s="60" t="s">
        <v>69</v>
      </c>
      <c r="C9807" s="60" t="str">
        <f>VLOOKUP(B9807,lookup!A:C,3,FALSE)</f>
        <v>Non Metropolitan Fire Authorities</v>
      </c>
      <c r="D9807" s="60" t="str">
        <f>VLOOKUP(B9807,lookup!A:D,4,FALSE)</f>
        <v>E31000039</v>
      </c>
      <c r="E9807" s="60" t="s">
        <v>176</v>
      </c>
      <c r="F9807" s="60" t="s">
        <v>157</v>
      </c>
      <c r="G9807" s="61">
        <v>12</v>
      </c>
      <c r="H9807" s="145"/>
      <c r="I9807" s="144">
        <v>12</v>
      </c>
      <c r="J9807" s="146">
        <f t="shared" si="130"/>
        <v>0</v>
      </c>
    </row>
    <row r="9808" spans="1:10" x14ac:dyDescent="0.3">
      <c r="A9808" s="60">
        <v>2011</v>
      </c>
      <c r="B9808" s="60" t="s">
        <v>69</v>
      </c>
      <c r="C9808" s="60" t="str">
        <f>VLOOKUP(B9808,lookup!A:C,3,FALSE)</f>
        <v>Non Metropolitan Fire Authorities</v>
      </c>
      <c r="D9808" s="60" t="str">
        <f>VLOOKUP(B9808,lookup!A:D,4,FALSE)</f>
        <v>E31000039</v>
      </c>
      <c r="E9808" s="60" t="s">
        <v>175</v>
      </c>
      <c r="F9808" s="60" t="s">
        <v>158</v>
      </c>
      <c r="G9808" s="61">
        <v>0</v>
      </c>
      <c r="H9808" s="145"/>
      <c r="I9808" s="144">
        <v>0</v>
      </c>
      <c r="J9808" s="146">
        <f t="shared" si="130"/>
        <v>0</v>
      </c>
    </row>
    <row r="9809" spans="1:10" x14ac:dyDescent="0.3">
      <c r="A9809" s="60">
        <v>2011</v>
      </c>
      <c r="B9809" s="60" t="s">
        <v>69</v>
      </c>
      <c r="C9809" s="60" t="str">
        <f>VLOOKUP(B9809,lookup!A:C,3,FALSE)</f>
        <v>Non Metropolitan Fire Authorities</v>
      </c>
      <c r="D9809" s="60" t="str">
        <f>VLOOKUP(B9809,lookup!A:D,4,FALSE)</f>
        <v>E31000039</v>
      </c>
      <c r="E9809" s="60" t="s">
        <v>177</v>
      </c>
      <c r="F9809" s="60" t="s">
        <v>158</v>
      </c>
      <c r="G9809" s="61">
        <v>0</v>
      </c>
      <c r="H9809" s="145"/>
      <c r="I9809" s="144">
        <v>0</v>
      </c>
      <c r="J9809" s="146">
        <f t="shared" si="130"/>
        <v>0</v>
      </c>
    </row>
    <row r="9810" spans="1:10" x14ac:dyDescent="0.3">
      <c r="A9810" s="60">
        <v>2011</v>
      </c>
      <c r="B9810" s="60" t="s">
        <v>69</v>
      </c>
      <c r="C9810" s="60" t="str">
        <f>VLOOKUP(B9810,lookup!A:C,3,FALSE)</f>
        <v>Non Metropolitan Fire Authorities</v>
      </c>
      <c r="D9810" s="60" t="str">
        <f>VLOOKUP(B9810,lookup!A:D,4,FALSE)</f>
        <v>E31000039</v>
      </c>
      <c r="E9810" s="60" t="s">
        <v>178</v>
      </c>
      <c r="F9810" s="60" t="s">
        <v>158</v>
      </c>
      <c r="G9810" s="61">
        <v>0</v>
      </c>
      <c r="H9810" s="145"/>
      <c r="I9810" s="144">
        <v>0</v>
      </c>
      <c r="J9810" s="146">
        <f t="shared" si="130"/>
        <v>0</v>
      </c>
    </row>
    <row r="9811" spans="1:10" x14ac:dyDescent="0.3">
      <c r="A9811" s="60">
        <v>2011</v>
      </c>
      <c r="B9811" s="60" t="s">
        <v>69</v>
      </c>
      <c r="C9811" s="60" t="str">
        <f>VLOOKUP(B9811,lookup!A:C,3,FALSE)</f>
        <v>Non Metropolitan Fire Authorities</v>
      </c>
      <c r="D9811" s="60" t="str">
        <f>VLOOKUP(B9811,lookup!A:D,4,FALSE)</f>
        <v>E31000039</v>
      </c>
      <c r="E9811" s="60" t="s">
        <v>179</v>
      </c>
      <c r="F9811" s="60" t="s">
        <v>158</v>
      </c>
      <c r="G9811" s="61">
        <v>0</v>
      </c>
      <c r="H9811" s="145"/>
      <c r="I9811" s="144">
        <v>0</v>
      </c>
      <c r="J9811" s="146">
        <f t="shared" si="130"/>
        <v>0</v>
      </c>
    </row>
    <row r="9812" spans="1:10" x14ac:dyDescent="0.3">
      <c r="A9812" s="60">
        <v>2011</v>
      </c>
      <c r="B9812" s="60" t="s">
        <v>69</v>
      </c>
      <c r="C9812" s="60" t="str">
        <f>VLOOKUP(B9812,lookup!A:C,3,FALSE)</f>
        <v>Non Metropolitan Fire Authorities</v>
      </c>
      <c r="D9812" s="60" t="str">
        <f>VLOOKUP(B9812,lookup!A:D,4,FALSE)</f>
        <v>E31000039</v>
      </c>
      <c r="E9812" s="32" t="s">
        <v>1087</v>
      </c>
      <c r="F9812" s="60" t="s">
        <v>158</v>
      </c>
      <c r="G9812" s="61">
        <v>0</v>
      </c>
      <c r="H9812" s="145"/>
      <c r="I9812" s="144">
        <v>0</v>
      </c>
      <c r="J9812" s="146">
        <f t="shared" si="130"/>
        <v>0</v>
      </c>
    </row>
    <row r="9813" spans="1:10" x14ac:dyDescent="0.3">
      <c r="A9813" s="60">
        <v>2011</v>
      </c>
      <c r="B9813" s="60" t="s">
        <v>69</v>
      </c>
      <c r="C9813" s="60" t="str">
        <f>VLOOKUP(B9813,lookup!A:C,3,FALSE)</f>
        <v>Non Metropolitan Fire Authorities</v>
      </c>
      <c r="D9813" s="60" t="str">
        <f>VLOOKUP(B9813,lookup!A:D,4,FALSE)</f>
        <v>E31000039</v>
      </c>
      <c r="E9813" s="60" t="s">
        <v>176</v>
      </c>
      <c r="F9813" s="60" t="s">
        <v>158</v>
      </c>
      <c r="G9813" s="61">
        <v>39</v>
      </c>
      <c r="H9813" s="145"/>
      <c r="I9813" s="144">
        <v>39</v>
      </c>
      <c r="J9813" s="146">
        <f t="shared" si="130"/>
        <v>0</v>
      </c>
    </row>
    <row r="9814" spans="1:10" x14ac:dyDescent="0.3">
      <c r="A9814" s="60">
        <v>2011</v>
      </c>
      <c r="B9814" s="60" t="s">
        <v>69</v>
      </c>
      <c r="C9814" s="60" t="str">
        <f>VLOOKUP(B9814,lookup!A:C,3,FALSE)</f>
        <v>Non Metropolitan Fire Authorities</v>
      </c>
      <c r="D9814" s="60" t="str">
        <f>VLOOKUP(B9814,lookup!A:D,4,FALSE)</f>
        <v>E31000039</v>
      </c>
      <c r="E9814" s="60" t="s">
        <v>175</v>
      </c>
      <c r="F9814" s="60" t="s">
        <v>149</v>
      </c>
      <c r="G9814" s="61">
        <v>0</v>
      </c>
      <c r="H9814" s="145"/>
      <c r="I9814" s="144">
        <v>0</v>
      </c>
      <c r="J9814" s="146">
        <f t="shared" si="130"/>
        <v>0</v>
      </c>
    </row>
    <row r="9815" spans="1:10" x14ac:dyDescent="0.3">
      <c r="A9815" s="60">
        <v>2011</v>
      </c>
      <c r="B9815" s="60" t="s">
        <v>69</v>
      </c>
      <c r="C9815" s="60" t="str">
        <f>VLOOKUP(B9815,lookup!A:C,3,FALSE)</f>
        <v>Non Metropolitan Fire Authorities</v>
      </c>
      <c r="D9815" s="60" t="str">
        <f>VLOOKUP(B9815,lookup!A:D,4,FALSE)</f>
        <v>E31000039</v>
      </c>
      <c r="E9815" s="60" t="s">
        <v>177</v>
      </c>
      <c r="F9815" s="60" t="s">
        <v>149</v>
      </c>
      <c r="G9815" s="61">
        <v>0</v>
      </c>
      <c r="H9815" s="145"/>
      <c r="I9815" s="144">
        <v>0</v>
      </c>
      <c r="J9815" s="146">
        <f t="shared" si="130"/>
        <v>0</v>
      </c>
    </row>
    <row r="9816" spans="1:10" x14ac:dyDescent="0.3">
      <c r="A9816" s="60">
        <v>2011</v>
      </c>
      <c r="B9816" s="60" t="s">
        <v>69</v>
      </c>
      <c r="C9816" s="60" t="str">
        <f>VLOOKUP(B9816,lookup!A:C,3,FALSE)</f>
        <v>Non Metropolitan Fire Authorities</v>
      </c>
      <c r="D9816" s="60" t="str">
        <f>VLOOKUP(B9816,lookup!A:D,4,FALSE)</f>
        <v>E31000039</v>
      </c>
      <c r="E9816" s="60" t="s">
        <v>178</v>
      </c>
      <c r="F9816" s="60" t="s">
        <v>149</v>
      </c>
      <c r="G9816" s="61">
        <v>0</v>
      </c>
      <c r="H9816" s="145"/>
      <c r="I9816" s="144">
        <v>0</v>
      </c>
      <c r="J9816" s="146">
        <f t="shared" si="130"/>
        <v>0</v>
      </c>
    </row>
    <row r="9817" spans="1:10" x14ac:dyDescent="0.3">
      <c r="A9817" s="60">
        <v>2011</v>
      </c>
      <c r="B9817" s="60" t="s">
        <v>69</v>
      </c>
      <c r="C9817" s="60" t="str">
        <f>VLOOKUP(B9817,lookup!A:C,3,FALSE)</f>
        <v>Non Metropolitan Fire Authorities</v>
      </c>
      <c r="D9817" s="60" t="str">
        <f>VLOOKUP(B9817,lookup!A:D,4,FALSE)</f>
        <v>E31000039</v>
      </c>
      <c r="E9817" s="60" t="s">
        <v>179</v>
      </c>
      <c r="F9817" s="60" t="s">
        <v>149</v>
      </c>
      <c r="G9817" s="61">
        <v>0</v>
      </c>
      <c r="H9817" s="145"/>
      <c r="I9817" s="144">
        <v>0</v>
      </c>
      <c r="J9817" s="146">
        <f t="shared" si="130"/>
        <v>0</v>
      </c>
    </row>
    <row r="9818" spans="1:10" x14ac:dyDescent="0.3">
      <c r="A9818" s="60">
        <v>2011</v>
      </c>
      <c r="B9818" s="60" t="s">
        <v>69</v>
      </c>
      <c r="C9818" s="60" t="str">
        <f>VLOOKUP(B9818,lookup!A:C,3,FALSE)</f>
        <v>Non Metropolitan Fire Authorities</v>
      </c>
      <c r="D9818" s="60" t="str">
        <f>VLOOKUP(B9818,lookup!A:D,4,FALSE)</f>
        <v>E31000039</v>
      </c>
      <c r="E9818" s="32" t="s">
        <v>1087</v>
      </c>
      <c r="F9818" s="60" t="s">
        <v>149</v>
      </c>
      <c r="G9818" s="61">
        <v>0</v>
      </c>
      <c r="H9818" s="145"/>
      <c r="I9818" s="144">
        <v>0</v>
      </c>
      <c r="J9818" s="146">
        <f t="shared" si="130"/>
        <v>0</v>
      </c>
    </row>
    <row r="9819" spans="1:10" x14ac:dyDescent="0.3">
      <c r="A9819" s="60">
        <v>2011</v>
      </c>
      <c r="B9819" s="60" t="s">
        <v>69</v>
      </c>
      <c r="C9819" s="60" t="str">
        <f>VLOOKUP(B9819,lookup!A:C,3,FALSE)</f>
        <v>Non Metropolitan Fire Authorities</v>
      </c>
      <c r="D9819" s="60" t="str">
        <f>VLOOKUP(B9819,lookup!A:D,4,FALSE)</f>
        <v>E31000039</v>
      </c>
      <c r="E9819" s="60" t="s">
        <v>176</v>
      </c>
      <c r="F9819" s="60" t="s">
        <v>149</v>
      </c>
      <c r="G9819" s="61">
        <v>0</v>
      </c>
      <c r="H9819" s="145"/>
      <c r="I9819" s="144">
        <v>0</v>
      </c>
      <c r="J9819" s="146">
        <f t="shared" si="130"/>
        <v>0</v>
      </c>
    </row>
    <row r="9820" spans="1:10" x14ac:dyDescent="0.3">
      <c r="A9820" s="60">
        <v>2011</v>
      </c>
      <c r="B9820" s="60" t="s">
        <v>69</v>
      </c>
      <c r="C9820" s="60" t="str">
        <f>VLOOKUP(B9820,lookup!A:C,3,FALSE)</f>
        <v>Non Metropolitan Fire Authorities</v>
      </c>
      <c r="D9820" s="60" t="str">
        <f>VLOOKUP(B9820,lookup!A:D,4,FALSE)</f>
        <v>E31000039</v>
      </c>
      <c r="E9820" s="60" t="s">
        <v>175</v>
      </c>
      <c r="F9820" s="60" t="s">
        <v>150</v>
      </c>
      <c r="G9820" s="61">
        <v>0</v>
      </c>
      <c r="H9820" s="145"/>
      <c r="I9820" s="144">
        <v>0</v>
      </c>
      <c r="J9820" s="146">
        <f t="shared" si="130"/>
        <v>0</v>
      </c>
    </row>
    <row r="9821" spans="1:10" x14ac:dyDescent="0.3">
      <c r="A9821" s="60">
        <v>2011</v>
      </c>
      <c r="B9821" s="60" t="s">
        <v>69</v>
      </c>
      <c r="C9821" s="60" t="str">
        <f>VLOOKUP(B9821,lookup!A:C,3,FALSE)</f>
        <v>Non Metropolitan Fire Authorities</v>
      </c>
      <c r="D9821" s="60" t="str">
        <f>VLOOKUP(B9821,lookup!A:D,4,FALSE)</f>
        <v>E31000039</v>
      </c>
      <c r="E9821" s="60" t="s">
        <v>177</v>
      </c>
      <c r="F9821" s="60" t="s">
        <v>150</v>
      </c>
      <c r="G9821" s="61">
        <v>0</v>
      </c>
      <c r="H9821" s="145"/>
      <c r="I9821" s="144">
        <v>0</v>
      </c>
      <c r="J9821" s="146">
        <f t="shared" si="130"/>
        <v>0</v>
      </c>
    </row>
    <row r="9822" spans="1:10" x14ac:dyDescent="0.3">
      <c r="A9822" s="60">
        <v>2011</v>
      </c>
      <c r="B9822" s="60" t="s">
        <v>69</v>
      </c>
      <c r="C9822" s="60" t="str">
        <f>VLOOKUP(B9822,lookup!A:C,3,FALSE)</f>
        <v>Non Metropolitan Fire Authorities</v>
      </c>
      <c r="D9822" s="60" t="str">
        <f>VLOOKUP(B9822,lookup!A:D,4,FALSE)</f>
        <v>E31000039</v>
      </c>
      <c r="E9822" s="60" t="s">
        <v>178</v>
      </c>
      <c r="F9822" s="60" t="s">
        <v>150</v>
      </c>
      <c r="G9822" s="61">
        <v>0</v>
      </c>
      <c r="H9822" s="145"/>
      <c r="I9822" s="144">
        <v>0</v>
      </c>
      <c r="J9822" s="146">
        <f t="shared" si="130"/>
        <v>0</v>
      </c>
    </row>
    <row r="9823" spans="1:10" x14ac:dyDescent="0.3">
      <c r="A9823" s="60">
        <v>2011</v>
      </c>
      <c r="B9823" s="60" t="s">
        <v>69</v>
      </c>
      <c r="C9823" s="60" t="str">
        <f>VLOOKUP(B9823,lookup!A:C,3,FALSE)</f>
        <v>Non Metropolitan Fire Authorities</v>
      </c>
      <c r="D9823" s="60" t="str">
        <f>VLOOKUP(B9823,lookup!A:D,4,FALSE)</f>
        <v>E31000039</v>
      </c>
      <c r="E9823" s="60" t="s">
        <v>179</v>
      </c>
      <c r="F9823" s="60" t="s">
        <v>150</v>
      </c>
      <c r="G9823" s="61">
        <v>0</v>
      </c>
      <c r="H9823" s="145"/>
      <c r="I9823" s="144">
        <v>0</v>
      </c>
      <c r="J9823" s="146">
        <f t="shared" si="130"/>
        <v>0</v>
      </c>
    </row>
    <row r="9824" spans="1:10" x14ac:dyDescent="0.3">
      <c r="A9824" s="60">
        <v>2011</v>
      </c>
      <c r="B9824" s="60" t="s">
        <v>69</v>
      </c>
      <c r="C9824" s="60" t="str">
        <f>VLOOKUP(B9824,lookup!A:C,3,FALSE)</f>
        <v>Non Metropolitan Fire Authorities</v>
      </c>
      <c r="D9824" s="60" t="str">
        <f>VLOOKUP(B9824,lookup!A:D,4,FALSE)</f>
        <v>E31000039</v>
      </c>
      <c r="E9824" s="32" t="s">
        <v>1087</v>
      </c>
      <c r="F9824" s="60" t="s">
        <v>150</v>
      </c>
      <c r="G9824" s="61">
        <v>0</v>
      </c>
      <c r="H9824" s="145"/>
      <c r="I9824" s="144">
        <v>0</v>
      </c>
      <c r="J9824" s="146">
        <f t="shared" si="130"/>
        <v>0</v>
      </c>
    </row>
    <row r="9825" spans="1:10" x14ac:dyDescent="0.3">
      <c r="A9825" s="60">
        <v>2011</v>
      </c>
      <c r="B9825" s="60" t="s">
        <v>69</v>
      </c>
      <c r="C9825" s="60" t="str">
        <f>VLOOKUP(B9825,lookup!A:C,3,FALSE)</f>
        <v>Non Metropolitan Fire Authorities</v>
      </c>
      <c r="D9825" s="60" t="str">
        <f>VLOOKUP(B9825,lookup!A:D,4,FALSE)</f>
        <v>E31000039</v>
      </c>
      <c r="E9825" s="60" t="s">
        <v>176</v>
      </c>
      <c r="F9825" s="60" t="s">
        <v>150</v>
      </c>
      <c r="G9825" s="61">
        <v>2</v>
      </c>
      <c r="H9825" s="145"/>
      <c r="I9825" s="144">
        <v>2</v>
      </c>
      <c r="J9825" s="146">
        <f t="shared" si="130"/>
        <v>0</v>
      </c>
    </row>
    <row r="9826" spans="1:10" x14ac:dyDescent="0.3">
      <c r="A9826" s="60">
        <v>2011</v>
      </c>
      <c r="B9826" s="60" t="s">
        <v>72</v>
      </c>
      <c r="C9826" s="60" t="str">
        <f>VLOOKUP(B9826,lookup!A:C,3,FALSE)</f>
        <v>Non Metropolitan Fire Authorities</v>
      </c>
      <c r="D9826" s="60" t="str">
        <f>VLOOKUP(B9826,lookup!A:D,4,FALSE)</f>
        <v>E31000022</v>
      </c>
      <c r="E9826" s="60" t="s">
        <v>175</v>
      </c>
      <c r="F9826" s="60" t="s">
        <v>157</v>
      </c>
      <c r="G9826" s="61">
        <v>612</v>
      </c>
      <c r="H9826" s="145"/>
      <c r="I9826" s="144">
        <v>612</v>
      </c>
      <c r="J9826" s="146">
        <f t="shared" si="130"/>
        <v>0</v>
      </c>
    </row>
    <row r="9827" spans="1:10" x14ac:dyDescent="0.3">
      <c r="A9827" s="60">
        <v>2011</v>
      </c>
      <c r="B9827" s="60" t="s">
        <v>72</v>
      </c>
      <c r="C9827" s="60" t="str">
        <f>VLOOKUP(B9827,lookup!A:C,3,FALSE)</f>
        <v>Non Metropolitan Fire Authorities</v>
      </c>
      <c r="D9827" s="60" t="str">
        <f>VLOOKUP(B9827,lookup!A:D,4,FALSE)</f>
        <v>E31000022</v>
      </c>
      <c r="E9827" s="60" t="s">
        <v>177</v>
      </c>
      <c r="F9827" s="60" t="s">
        <v>157</v>
      </c>
      <c r="G9827" s="61">
        <v>5</v>
      </c>
      <c r="H9827" s="145"/>
      <c r="I9827" s="144">
        <v>5</v>
      </c>
      <c r="J9827" s="146">
        <f t="shared" si="130"/>
        <v>0</v>
      </c>
    </row>
    <row r="9828" spans="1:10" x14ac:dyDescent="0.3">
      <c r="A9828" s="60">
        <v>2011</v>
      </c>
      <c r="B9828" s="60" t="s">
        <v>72</v>
      </c>
      <c r="C9828" s="60" t="str">
        <f>VLOOKUP(B9828,lookup!A:C,3,FALSE)</f>
        <v>Non Metropolitan Fire Authorities</v>
      </c>
      <c r="D9828" s="60" t="str">
        <f>VLOOKUP(B9828,lookup!A:D,4,FALSE)</f>
        <v>E31000022</v>
      </c>
      <c r="E9828" s="60" t="s">
        <v>178</v>
      </c>
      <c r="F9828" s="60" t="s">
        <v>157</v>
      </c>
      <c r="G9828" s="61">
        <v>2</v>
      </c>
      <c r="H9828" s="145"/>
      <c r="I9828" s="144">
        <v>2</v>
      </c>
      <c r="J9828" s="146">
        <f t="shared" si="130"/>
        <v>0</v>
      </c>
    </row>
    <row r="9829" spans="1:10" x14ac:dyDescent="0.3">
      <c r="A9829" s="60">
        <v>2011</v>
      </c>
      <c r="B9829" s="60" t="s">
        <v>72</v>
      </c>
      <c r="C9829" s="60" t="str">
        <f>VLOOKUP(B9829,lookup!A:C,3,FALSE)</f>
        <v>Non Metropolitan Fire Authorities</v>
      </c>
      <c r="D9829" s="60" t="str">
        <f>VLOOKUP(B9829,lookup!A:D,4,FALSE)</f>
        <v>E31000022</v>
      </c>
      <c r="E9829" s="60" t="s">
        <v>179</v>
      </c>
      <c r="F9829" s="60" t="s">
        <v>157</v>
      </c>
      <c r="G9829" s="61">
        <v>6</v>
      </c>
      <c r="H9829" s="145"/>
      <c r="I9829" s="144">
        <v>6</v>
      </c>
      <c r="J9829" s="146">
        <f t="shared" si="130"/>
        <v>0</v>
      </c>
    </row>
    <row r="9830" spans="1:10" x14ac:dyDescent="0.3">
      <c r="A9830" s="60">
        <v>2011</v>
      </c>
      <c r="B9830" s="60" t="s">
        <v>72</v>
      </c>
      <c r="C9830" s="60" t="str">
        <f>VLOOKUP(B9830,lookup!A:C,3,FALSE)</f>
        <v>Non Metropolitan Fire Authorities</v>
      </c>
      <c r="D9830" s="60" t="str">
        <f>VLOOKUP(B9830,lookup!A:D,4,FALSE)</f>
        <v>E31000022</v>
      </c>
      <c r="E9830" s="32" t="s">
        <v>1087</v>
      </c>
      <c r="F9830" s="60" t="s">
        <v>157</v>
      </c>
      <c r="G9830" s="61">
        <v>0</v>
      </c>
      <c r="H9830" s="145"/>
      <c r="I9830" s="144">
        <v>0</v>
      </c>
      <c r="J9830" s="146">
        <f t="shared" si="130"/>
        <v>0</v>
      </c>
    </row>
    <row r="9831" spans="1:10" x14ac:dyDescent="0.3">
      <c r="A9831" s="60">
        <v>2011</v>
      </c>
      <c r="B9831" s="60" t="s">
        <v>72</v>
      </c>
      <c r="C9831" s="60" t="str">
        <f>VLOOKUP(B9831,lookup!A:C,3,FALSE)</f>
        <v>Non Metropolitan Fire Authorities</v>
      </c>
      <c r="D9831" s="60" t="str">
        <f>VLOOKUP(B9831,lookup!A:D,4,FALSE)</f>
        <v>E31000022</v>
      </c>
      <c r="E9831" s="60" t="s">
        <v>176</v>
      </c>
      <c r="F9831" s="60" t="s">
        <v>157</v>
      </c>
      <c r="G9831" s="61">
        <v>213</v>
      </c>
      <c r="H9831" s="145"/>
      <c r="I9831" s="144">
        <v>213</v>
      </c>
      <c r="J9831" s="146">
        <f t="shared" si="130"/>
        <v>0</v>
      </c>
    </row>
    <row r="9832" spans="1:10" x14ac:dyDescent="0.3">
      <c r="A9832" s="60">
        <v>2011</v>
      </c>
      <c r="B9832" s="60" t="s">
        <v>72</v>
      </c>
      <c r="C9832" s="60" t="str">
        <f>VLOOKUP(B9832,lookup!A:C,3,FALSE)</f>
        <v>Non Metropolitan Fire Authorities</v>
      </c>
      <c r="D9832" s="60" t="str">
        <f>VLOOKUP(B9832,lookup!A:D,4,FALSE)</f>
        <v>E31000022</v>
      </c>
      <c r="E9832" s="60" t="s">
        <v>175</v>
      </c>
      <c r="F9832" s="60" t="s">
        <v>158</v>
      </c>
      <c r="G9832" s="61">
        <v>455</v>
      </c>
      <c r="H9832" s="145"/>
      <c r="I9832" s="144">
        <v>455</v>
      </c>
      <c r="J9832" s="146">
        <f t="shared" si="130"/>
        <v>0</v>
      </c>
    </row>
    <row r="9833" spans="1:10" x14ac:dyDescent="0.3">
      <c r="A9833" s="60">
        <v>2011</v>
      </c>
      <c r="B9833" s="60" t="s">
        <v>72</v>
      </c>
      <c r="C9833" s="60" t="str">
        <f>VLOOKUP(B9833,lookup!A:C,3,FALSE)</f>
        <v>Non Metropolitan Fire Authorities</v>
      </c>
      <c r="D9833" s="60" t="str">
        <f>VLOOKUP(B9833,lookup!A:D,4,FALSE)</f>
        <v>E31000022</v>
      </c>
      <c r="E9833" s="60" t="s">
        <v>177</v>
      </c>
      <c r="F9833" s="60" t="s">
        <v>158</v>
      </c>
      <c r="G9833" s="61">
        <v>2</v>
      </c>
      <c r="H9833" s="145"/>
      <c r="I9833" s="144">
        <v>2</v>
      </c>
      <c r="J9833" s="146">
        <f t="shared" si="130"/>
        <v>0</v>
      </c>
    </row>
    <row r="9834" spans="1:10" x14ac:dyDescent="0.3">
      <c r="A9834" s="60">
        <v>2011</v>
      </c>
      <c r="B9834" s="60" t="s">
        <v>72</v>
      </c>
      <c r="C9834" s="60" t="str">
        <f>VLOOKUP(B9834,lookup!A:C,3,FALSE)</f>
        <v>Non Metropolitan Fire Authorities</v>
      </c>
      <c r="D9834" s="60" t="str">
        <f>VLOOKUP(B9834,lookup!A:D,4,FALSE)</f>
        <v>E31000022</v>
      </c>
      <c r="E9834" s="60" t="s">
        <v>178</v>
      </c>
      <c r="F9834" s="60" t="s">
        <v>158</v>
      </c>
      <c r="G9834" s="61">
        <v>1</v>
      </c>
      <c r="H9834" s="145"/>
      <c r="I9834" s="144">
        <v>1</v>
      </c>
      <c r="J9834" s="146">
        <f t="shared" si="130"/>
        <v>0</v>
      </c>
    </row>
    <row r="9835" spans="1:10" x14ac:dyDescent="0.3">
      <c r="A9835" s="60">
        <v>2011</v>
      </c>
      <c r="B9835" s="60" t="s">
        <v>72</v>
      </c>
      <c r="C9835" s="60" t="str">
        <f>VLOOKUP(B9835,lookup!A:C,3,FALSE)</f>
        <v>Non Metropolitan Fire Authorities</v>
      </c>
      <c r="D9835" s="60" t="str">
        <f>VLOOKUP(B9835,lookup!A:D,4,FALSE)</f>
        <v>E31000022</v>
      </c>
      <c r="E9835" s="60" t="s">
        <v>179</v>
      </c>
      <c r="F9835" s="60" t="s">
        <v>158</v>
      </c>
      <c r="G9835" s="61">
        <v>2</v>
      </c>
      <c r="H9835" s="145"/>
      <c r="I9835" s="144">
        <v>2</v>
      </c>
      <c r="J9835" s="146">
        <f t="shared" si="130"/>
        <v>0</v>
      </c>
    </row>
    <row r="9836" spans="1:10" x14ac:dyDescent="0.3">
      <c r="A9836" s="60">
        <v>2011</v>
      </c>
      <c r="B9836" s="60" t="s">
        <v>72</v>
      </c>
      <c r="C9836" s="60" t="str">
        <f>VLOOKUP(B9836,lookup!A:C,3,FALSE)</f>
        <v>Non Metropolitan Fire Authorities</v>
      </c>
      <c r="D9836" s="60" t="str">
        <f>VLOOKUP(B9836,lookup!A:D,4,FALSE)</f>
        <v>E31000022</v>
      </c>
      <c r="E9836" s="32" t="s">
        <v>1087</v>
      </c>
      <c r="F9836" s="60" t="s">
        <v>158</v>
      </c>
      <c r="G9836" s="61">
        <v>0</v>
      </c>
      <c r="H9836" s="145"/>
      <c r="I9836" s="144">
        <v>0</v>
      </c>
      <c r="J9836" s="146">
        <f t="shared" si="130"/>
        <v>0</v>
      </c>
    </row>
    <row r="9837" spans="1:10" x14ac:dyDescent="0.3">
      <c r="A9837" s="60">
        <v>2011</v>
      </c>
      <c r="B9837" s="60" t="s">
        <v>72</v>
      </c>
      <c r="C9837" s="60" t="str">
        <f>VLOOKUP(B9837,lookup!A:C,3,FALSE)</f>
        <v>Non Metropolitan Fire Authorities</v>
      </c>
      <c r="D9837" s="60" t="str">
        <f>VLOOKUP(B9837,lookup!A:D,4,FALSE)</f>
        <v>E31000022</v>
      </c>
      <c r="E9837" s="60" t="s">
        <v>176</v>
      </c>
      <c r="F9837" s="60" t="s">
        <v>158</v>
      </c>
      <c r="G9837" s="61">
        <v>254</v>
      </c>
      <c r="H9837" s="145"/>
      <c r="I9837" s="144">
        <v>254</v>
      </c>
      <c r="J9837" s="146">
        <f t="shared" si="130"/>
        <v>0</v>
      </c>
    </row>
    <row r="9838" spans="1:10" x14ac:dyDescent="0.3">
      <c r="A9838" s="60">
        <v>2011</v>
      </c>
      <c r="B9838" s="60" t="s">
        <v>72</v>
      </c>
      <c r="C9838" s="60" t="str">
        <f>VLOOKUP(B9838,lookup!A:C,3,FALSE)</f>
        <v>Non Metropolitan Fire Authorities</v>
      </c>
      <c r="D9838" s="60" t="str">
        <f>VLOOKUP(B9838,lookup!A:D,4,FALSE)</f>
        <v>E31000022</v>
      </c>
      <c r="E9838" s="60" t="s">
        <v>175</v>
      </c>
      <c r="F9838" s="60" t="s">
        <v>149</v>
      </c>
      <c r="G9838" s="61">
        <v>34</v>
      </c>
      <c r="H9838" s="145"/>
      <c r="I9838" s="144">
        <v>34</v>
      </c>
      <c r="J9838" s="146">
        <f t="shared" si="130"/>
        <v>0</v>
      </c>
    </row>
    <row r="9839" spans="1:10" x14ac:dyDescent="0.3">
      <c r="A9839" s="60">
        <v>2011</v>
      </c>
      <c r="B9839" s="60" t="s">
        <v>72</v>
      </c>
      <c r="C9839" s="60" t="str">
        <f>VLOOKUP(B9839,lookup!A:C,3,FALSE)</f>
        <v>Non Metropolitan Fire Authorities</v>
      </c>
      <c r="D9839" s="60" t="str">
        <f>VLOOKUP(B9839,lookup!A:D,4,FALSE)</f>
        <v>E31000022</v>
      </c>
      <c r="E9839" s="60" t="s">
        <v>177</v>
      </c>
      <c r="F9839" s="60" t="s">
        <v>149</v>
      </c>
      <c r="G9839" s="61">
        <v>0</v>
      </c>
      <c r="H9839" s="145"/>
      <c r="I9839" s="144">
        <v>0</v>
      </c>
      <c r="J9839" s="146">
        <f t="shared" si="130"/>
        <v>0</v>
      </c>
    </row>
    <row r="9840" spans="1:10" x14ac:dyDescent="0.3">
      <c r="A9840" s="60">
        <v>2011</v>
      </c>
      <c r="B9840" s="60" t="s">
        <v>72</v>
      </c>
      <c r="C9840" s="60" t="str">
        <f>VLOOKUP(B9840,lookup!A:C,3,FALSE)</f>
        <v>Non Metropolitan Fire Authorities</v>
      </c>
      <c r="D9840" s="60" t="str">
        <f>VLOOKUP(B9840,lookup!A:D,4,FALSE)</f>
        <v>E31000022</v>
      </c>
      <c r="E9840" s="60" t="s">
        <v>178</v>
      </c>
      <c r="F9840" s="60" t="s">
        <v>149</v>
      </c>
      <c r="G9840" s="61">
        <v>0</v>
      </c>
      <c r="H9840" s="145"/>
      <c r="I9840" s="144">
        <v>0</v>
      </c>
      <c r="J9840" s="146">
        <f t="shared" si="130"/>
        <v>0</v>
      </c>
    </row>
    <row r="9841" spans="1:10" x14ac:dyDescent="0.3">
      <c r="A9841" s="60">
        <v>2011</v>
      </c>
      <c r="B9841" s="60" t="s">
        <v>72</v>
      </c>
      <c r="C9841" s="60" t="str">
        <f>VLOOKUP(B9841,lookup!A:C,3,FALSE)</f>
        <v>Non Metropolitan Fire Authorities</v>
      </c>
      <c r="D9841" s="60" t="str">
        <f>VLOOKUP(B9841,lookup!A:D,4,FALSE)</f>
        <v>E31000022</v>
      </c>
      <c r="E9841" s="60" t="s">
        <v>179</v>
      </c>
      <c r="F9841" s="60" t="s">
        <v>149</v>
      </c>
      <c r="G9841" s="61">
        <v>0</v>
      </c>
      <c r="H9841" s="145"/>
      <c r="I9841" s="144">
        <v>0</v>
      </c>
      <c r="J9841" s="146">
        <f t="shared" si="130"/>
        <v>0</v>
      </c>
    </row>
    <row r="9842" spans="1:10" x14ac:dyDescent="0.3">
      <c r="A9842" s="60">
        <v>2011</v>
      </c>
      <c r="B9842" s="60" t="s">
        <v>72</v>
      </c>
      <c r="C9842" s="60" t="str">
        <f>VLOOKUP(B9842,lookup!A:C,3,FALSE)</f>
        <v>Non Metropolitan Fire Authorities</v>
      </c>
      <c r="D9842" s="60" t="str">
        <f>VLOOKUP(B9842,lookup!A:D,4,FALSE)</f>
        <v>E31000022</v>
      </c>
      <c r="E9842" s="32" t="s">
        <v>1087</v>
      </c>
      <c r="F9842" s="60" t="s">
        <v>149</v>
      </c>
      <c r="G9842" s="61">
        <v>0</v>
      </c>
      <c r="H9842" s="145"/>
      <c r="I9842" s="144">
        <v>0</v>
      </c>
      <c r="J9842" s="146">
        <f t="shared" si="130"/>
        <v>0</v>
      </c>
    </row>
    <row r="9843" spans="1:10" x14ac:dyDescent="0.3">
      <c r="A9843" s="60">
        <v>2011</v>
      </c>
      <c r="B9843" s="60" t="s">
        <v>72</v>
      </c>
      <c r="C9843" s="60" t="str">
        <f>VLOOKUP(B9843,lookup!A:C,3,FALSE)</f>
        <v>Non Metropolitan Fire Authorities</v>
      </c>
      <c r="D9843" s="60" t="str">
        <f>VLOOKUP(B9843,lookup!A:D,4,FALSE)</f>
        <v>E31000022</v>
      </c>
      <c r="E9843" s="60" t="s">
        <v>176</v>
      </c>
      <c r="F9843" s="60" t="s">
        <v>149</v>
      </c>
      <c r="G9843" s="61">
        <v>4</v>
      </c>
      <c r="H9843" s="145"/>
      <c r="I9843" s="144">
        <v>4</v>
      </c>
      <c r="J9843" s="146">
        <f t="shared" si="130"/>
        <v>0</v>
      </c>
    </row>
    <row r="9844" spans="1:10" x14ac:dyDescent="0.3">
      <c r="A9844" s="60">
        <v>2011</v>
      </c>
      <c r="B9844" s="60" t="s">
        <v>72</v>
      </c>
      <c r="C9844" s="60" t="str">
        <f>VLOOKUP(B9844,lookup!A:C,3,FALSE)</f>
        <v>Non Metropolitan Fire Authorities</v>
      </c>
      <c r="D9844" s="60" t="str">
        <f>VLOOKUP(B9844,lookup!A:D,4,FALSE)</f>
        <v>E31000022</v>
      </c>
      <c r="E9844" s="60" t="s">
        <v>175</v>
      </c>
      <c r="F9844" s="60" t="s">
        <v>150</v>
      </c>
      <c r="G9844" s="61">
        <v>245</v>
      </c>
      <c r="H9844" s="145"/>
      <c r="I9844" s="144">
        <v>245</v>
      </c>
      <c r="J9844" s="146">
        <f t="shared" si="130"/>
        <v>0</v>
      </c>
    </row>
    <row r="9845" spans="1:10" x14ac:dyDescent="0.3">
      <c r="A9845" s="60">
        <v>2011</v>
      </c>
      <c r="B9845" s="60" t="s">
        <v>72</v>
      </c>
      <c r="C9845" s="60" t="str">
        <f>VLOOKUP(B9845,lookup!A:C,3,FALSE)</f>
        <v>Non Metropolitan Fire Authorities</v>
      </c>
      <c r="D9845" s="60" t="str">
        <f>VLOOKUP(B9845,lookup!A:D,4,FALSE)</f>
        <v>E31000022</v>
      </c>
      <c r="E9845" s="60" t="s">
        <v>177</v>
      </c>
      <c r="F9845" s="60" t="s">
        <v>150</v>
      </c>
      <c r="G9845" s="61">
        <v>1</v>
      </c>
      <c r="H9845" s="145"/>
      <c r="I9845" s="144">
        <v>1</v>
      </c>
      <c r="J9845" s="146">
        <f t="shared" si="130"/>
        <v>0</v>
      </c>
    </row>
    <row r="9846" spans="1:10" x14ac:dyDescent="0.3">
      <c r="A9846" s="60">
        <v>2011</v>
      </c>
      <c r="B9846" s="60" t="s">
        <v>72</v>
      </c>
      <c r="C9846" s="60" t="str">
        <f>VLOOKUP(B9846,lookup!A:C,3,FALSE)</f>
        <v>Non Metropolitan Fire Authorities</v>
      </c>
      <c r="D9846" s="60" t="str">
        <f>VLOOKUP(B9846,lookup!A:D,4,FALSE)</f>
        <v>E31000022</v>
      </c>
      <c r="E9846" s="60" t="s">
        <v>178</v>
      </c>
      <c r="F9846" s="60" t="s">
        <v>150</v>
      </c>
      <c r="G9846" s="61">
        <v>11</v>
      </c>
      <c r="H9846" s="145"/>
      <c r="I9846" s="144">
        <v>11</v>
      </c>
      <c r="J9846" s="146">
        <f t="shared" si="130"/>
        <v>0</v>
      </c>
    </row>
    <row r="9847" spans="1:10" x14ac:dyDescent="0.3">
      <c r="A9847" s="60">
        <v>2011</v>
      </c>
      <c r="B9847" s="60" t="s">
        <v>72</v>
      </c>
      <c r="C9847" s="60" t="str">
        <f>VLOOKUP(B9847,lookup!A:C,3,FALSE)</f>
        <v>Non Metropolitan Fire Authorities</v>
      </c>
      <c r="D9847" s="60" t="str">
        <f>VLOOKUP(B9847,lookup!A:D,4,FALSE)</f>
        <v>E31000022</v>
      </c>
      <c r="E9847" s="60" t="s">
        <v>179</v>
      </c>
      <c r="F9847" s="60" t="s">
        <v>150</v>
      </c>
      <c r="G9847" s="61">
        <v>0</v>
      </c>
      <c r="H9847" s="145"/>
      <c r="I9847" s="144">
        <v>0</v>
      </c>
      <c r="J9847" s="146">
        <f t="shared" si="130"/>
        <v>0</v>
      </c>
    </row>
    <row r="9848" spans="1:10" x14ac:dyDescent="0.3">
      <c r="A9848" s="60">
        <v>2011</v>
      </c>
      <c r="B9848" s="60" t="s">
        <v>72</v>
      </c>
      <c r="C9848" s="60" t="str">
        <f>VLOOKUP(B9848,lookup!A:C,3,FALSE)</f>
        <v>Non Metropolitan Fire Authorities</v>
      </c>
      <c r="D9848" s="60" t="str">
        <f>VLOOKUP(B9848,lookup!A:D,4,FALSE)</f>
        <v>E31000022</v>
      </c>
      <c r="E9848" s="32" t="s">
        <v>1087</v>
      </c>
      <c r="F9848" s="60" t="s">
        <v>150</v>
      </c>
      <c r="G9848" s="61">
        <v>2</v>
      </c>
      <c r="H9848" s="145"/>
      <c r="I9848" s="144">
        <v>2</v>
      </c>
      <c r="J9848" s="146">
        <f t="shared" si="130"/>
        <v>0</v>
      </c>
    </row>
    <row r="9849" spans="1:10" x14ac:dyDescent="0.3">
      <c r="A9849" s="60">
        <v>2011</v>
      </c>
      <c r="B9849" s="60" t="s">
        <v>72</v>
      </c>
      <c r="C9849" s="60" t="str">
        <f>VLOOKUP(B9849,lookup!A:C,3,FALSE)</f>
        <v>Non Metropolitan Fire Authorities</v>
      </c>
      <c r="D9849" s="60" t="str">
        <f>VLOOKUP(B9849,lookup!A:D,4,FALSE)</f>
        <v>E31000022</v>
      </c>
      <c r="E9849" s="60" t="s">
        <v>176</v>
      </c>
      <c r="F9849" s="60" t="s">
        <v>150</v>
      </c>
      <c r="G9849" s="61">
        <v>16</v>
      </c>
      <c r="H9849" s="145"/>
      <c r="I9849" s="144">
        <v>16</v>
      </c>
      <c r="J9849" s="146">
        <f t="shared" si="130"/>
        <v>0</v>
      </c>
    </row>
    <row r="9850" spans="1:10" x14ac:dyDescent="0.3">
      <c r="A9850" s="60">
        <v>2011</v>
      </c>
      <c r="B9850" s="60" t="s">
        <v>75</v>
      </c>
      <c r="C9850" s="60" t="str">
        <f>VLOOKUP(B9850,lookup!A:C,3,FALSE)</f>
        <v>Non Metropolitan Fire Authorities</v>
      </c>
      <c r="D9850" s="60" t="str">
        <f>VLOOKUP(B9850,lookup!A:D,4,FALSE)</f>
        <v>E31000023</v>
      </c>
      <c r="E9850" s="60" t="s">
        <v>175</v>
      </c>
      <c r="F9850" s="60" t="s">
        <v>157</v>
      </c>
      <c r="G9850" s="61">
        <v>819</v>
      </c>
      <c r="H9850" s="145"/>
      <c r="I9850" s="144">
        <v>819</v>
      </c>
      <c r="J9850" s="146">
        <f t="shared" si="130"/>
        <v>0</v>
      </c>
    </row>
    <row r="9851" spans="1:10" x14ac:dyDescent="0.3">
      <c r="A9851" s="60">
        <v>2011</v>
      </c>
      <c r="B9851" s="60" t="s">
        <v>75</v>
      </c>
      <c r="C9851" s="60" t="str">
        <f>VLOOKUP(B9851,lookup!A:C,3,FALSE)</f>
        <v>Non Metropolitan Fire Authorities</v>
      </c>
      <c r="D9851" s="60" t="str">
        <f>VLOOKUP(B9851,lookup!A:D,4,FALSE)</f>
        <v>E31000023</v>
      </c>
      <c r="E9851" s="60" t="s">
        <v>177</v>
      </c>
      <c r="F9851" s="60" t="s">
        <v>157</v>
      </c>
      <c r="G9851" s="61">
        <v>2</v>
      </c>
      <c r="H9851" s="145"/>
      <c r="I9851" s="144">
        <v>2</v>
      </c>
      <c r="J9851" s="146">
        <f t="shared" si="130"/>
        <v>0</v>
      </c>
    </row>
    <row r="9852" spans="1:10" x14ac:dyDescent="0.3">
      <c r="A9852" s="60">
        <v>2011</v>
      </c>
      <c r="B9852" s="60" t="s">
        <v>75</v>
      </c>
      <c r="C9852" s="60" t="str">
        <f>VLOOKUP(B9852,lookup!A:C,3,FALSE)</f>
        <v>Non Metropolitan Fire Authorities</v>
      </c>
      <c r="D9852" s="60" t="str">
        <f>VLOOKUP(B9852,lookup!A:D,4,FALSE)</f>
        <v>E31000023</v>
      </c>
      <c r="E9852" s="60" t="s">
        <v>178</v>
      </c>
      <c r="F9852" s="60" t="s">
        <v>157</v>
      </c>
      <c r="G9852" s="61">
        <v>5</v>
      </c>
      <c r="H9852" s="145"/>
      <c r="I9852" s="144">
        <v>5</v>
      </c>
      <c r="J9852" s="146">
        <f t="shared" si="130"/>
        <v>0</v>
      </c>
    </row>
    <row r="9853" spans="1:10" x14ac:dyDescent="0.3">
      <c r="A9853" s="60">
        <v>2011</v>
      </c>
      <c r="B9853" s="60" t="s">
        <v>75</v>
      </c>
      <c r="C9853" s="60" t="str">
        <f>VLOOKUP(B9853,lookup!A:C,3,FALSE)</f>
        <v>Non Metropolitan Fire Authorities</v>
      </c>
      <c r="D9853" s="60" t="str">
        <f>VLOOKUP(B9853,lookup!A:D,4,FALSE)</f>
        <v>E31000023</v>
      </c>
      <c r="E9853" s="60" t="s">
        <v>179</v>
      </c>
      <c r="F9853" s="60" t="s">
        <v>157</v>
      </c>
      <c r="G9853" s="61">
        <v>2</v>
      </c>
      <c r="H9853" s="145"/>
      <c r="I9853" s="144">
        <v>2</v>
      </c>
      <c r="J9853" s="146">
        <f t="shared" si="130"/>
        <v>0</v>
      </c>
    </row>
    <row r="9854" spans="1:10" x14ac:dyDescent="0.3">
      <c r="A9854" s="60">
        <v>2011</v>
      </c>
      <c r="B9854" s="60" t="s">
        <v>75</v>
      </c>
      <c r="C9854" s="60" t="str">
        <f>VLOOKUP(B9854,lookup!A:C,3,FALSE)</f>
        <v>Non Metropolitan Fire Authorities</v>
      </c>
      <c r="D9854" s="60" t="str">
        <f>VLOOKUP(B9854,lookup!A:D,4,FALSE)</f>
        <v>E31000023</v>
      </c>
      <c r="E9854" s="32" t="s">
        <v>1087</v>
      </c>
      <c r="F9854" s="60" t="s">
        <v>157</v>
      </c>
      <c r="G9854" s="61">
        <v>1</v>
      </c>
      <c r="H9854" s="145"/>
      <c r="I9854" s="144">
        <v>1</v>
      </c>
      <c r="J9854" s="146">
        <f t="shared" si="130"/>
        <v>0</v>
      </c>
    </row>
    <row r="9855" spans="1:10" x14ac:dyDescent="0.3">
      <c r="A9855" s="60">
        <v>2011</v>
      </c>
      <c r="B9855" s="60" t="s">
        <v>75</v>
      </c>
      <c r="C9855" s="60" t="str">
        <f>VLOOKUP(B9855,lookup!A:C,3,FALSE)</f>
        <v>Non Metropolitan Fire Authorities</v>
      </c>
      <c r="D9855" s="60" t="str">
        <f>VLOOKUP(B9855,lookup!A:D,4,FALSE)</f>
        <v>E31000023</v>
      </c>
      <c r="E9855" s="60" t="s">
        <v>176</v>
      </c>
      <c r="F9855" s="60" t="s">
        <v>157</v>
      </c>
      <c r="G9855" s="61">
        <v>0</v>
      </c>
      <c r="H9855" s="145"/>
      <c r="I9855" s="144">
        <v>0</v>
      </c>
      <c r="J9855" s="146">
        <f t="shared" si="130"/>
        <v>0</v>
      </c>
    </row>
    <row r="9856" spans="1:10" x14ac:dyDescent="0.3">
      <c r="A9856" s="60">
        <v>2011</v>
      </c>
      <c r="B9856" s="60" t="s">
        <v>75</v>
      </c>
      <c r="C9856" s="60" t="str">
        <f>VLOOKUP(B9856,lookup!A:C,3,FALSE)</f>
        <v>Non Metropolitan Fire Authorities</v>
      </c>
      <c r="D9856" s="60" t="str">
        <f>VLOOKUP(B9856,lookup!A:D,4,FALSE)</f>
        <v>E31000023</v>
      </c>
      <c r="E9856" s="60" t="s">
        <v>175</v>
      </c>
      <c r="F9856" s="60" t="s">
        <v>158</v>
      </c>
      <c r="G9856" s="61">
        <v>427</v>
      </c>
      <c r="H9856" s="145"/>
      <c r="I9856" s="144">
        <v>427</v>
      </c>
      <c r="J9856" s="146">
        <f t="shared" si="130"/>
        <v>0</v>
      </c>
    </row>
    <row r="9857" spans="1:10" x14ac:dyDescent="0.3">
      <c r="A9857" s="60">
        <v>2011</v>
      </c>
      <c r="B9857" s="60" t="s">
        <v>75</v>
      </c>
      <c r="C9857" s="60" t="str">
        <f>VLOOKUP(B9857,lookup!A:C,3,FALSE)</f>
        <v>Non Metropolitan Fire Authorities</v>
      </c>
      <c r="D9857" s="60" t="str">
        <f>VLOOKUP(B9857,lookup!A:D,4,FALSE)</f>
        <v>E31000023</v>
      </c>
      <c r="E9857" s="60" t="s">
        <v>177</v>
      </c>
      <c r="F9857" s="60" t="s">
        <v>158</v>
      </c>
      <c r="G9857" s="61">
        <v>5</v>
      </c>
      <c r="H9857" s="145"/>
      <c r="I9857" s="144">
        <v>5</v>
      </c>
      <c r="J9857" s="146">
        <f t="shared" si="130"/>
        <v>0</v>
      </c>
    </row>
    <row r="9858" spans="1:10" x14ac:dyDescent="0.3">
      <c r="A9858" s="60">
        <v>2011</v>
      </c>
      <c r="B9858" s="60" t="s">
        <v>75</v>
      </c>
      <c r="C9858" s="60" t="str">
        <f>VLOOKUP(B9858,lookup!A:C,3,FALSE)</f>
        <v>Non Metropolitan Fire Authorities</v>
      </c>
      <c r="D9858" s="60" t="str">
        <f>VLOOKUP(B9858,lookup!A:D,4,FALSE)</f>
        <v>E31000023</v>
      </c>
      <c r="E9858" s="60" t="s">
        <v>178</v>
      </c>
      <c r="F9858" s="60" t="s">
        <v>158</v>
      </c>
      <c r="G9858" s="61">
        <v>1</v>
      </c>
      <c r="H9858" s="145"/>
      <c r="I9858" s="144">
        <v>1</v>
      </c>
      <c r="J9858" s="146">
        <f t="shared" si="130"/>
        <v>0</v>
      </c>
    </row>
    <row r="9859" spans="1:10" x14ac:dyDescent="0.3">
      <c r="A9859" s="60">
        <v>2011</v>
      </c>
      <c r="B9859" s="60" t="s">
        <v>75</v>
      </c>
      <c r="C9859" s="60" t="str">
        <f>VLOOKUP(B9859,lookup!A:C,3,FALSE)</f>
        <v>Non Metropolitan Fire Authorities</v>
      </c>
      <c r="D9859" s="60" t="str">
        <f>VLOOKUP(B9859,lookup!A:D,4,FALSE)</f>
        <v>E31000023</v>
      </c>
      <c r="E9859" s="60" t="s">
        <v>179</v>
      </c>
      <c r="F9859" s="60" t="s">
        <v>158</v>
      </c>
      <c r="G9859" s="61">
        <v>0</v>
      </c>
      <c r="H9859" s="145"/>
      <c r="I9859" s="144">
        <v>0</v>
      </c>
      <c r="J9859" s="146">
        <f t="shared" ref="J9859:J9922" si="131">G9859-I9859</f>
        <v>0</v>
      </c>
    </row>
    <row r="9860" spans="1:10" x14ac:dyDescent="0.3">
      <c r="A9860" s="60">
        <v>2011</v>
      </c>
      <c r="B9860" s="60" t="s">
        <v>75</v>
      </c>
      <c r="C9860" s="60" t="str">
        <f>VLOOKUP(B9860,lookup!A:C,3,FALSE)</f>
        <v>Non Metropolitan Fire Authorities</v>
      </c>
      <c r="D9860" s="60" t="str">
        <f>VLOOKUP(B9860,lookup!A:D,4,FALSE)</f>
        <v>E31000023</v>
      </c>
      <c r="E9860" s="32" t="s">
        <v>1087</v>
      </c>
      <c r="F9860" s="60" t="s">
        <v>158</v>
      </c>
      <c r="G9860" s="61">
        <v>11</v>
      </c>
      <c r="H9860" s="145"/>
      <c r="I9860" s="144">
        <v>11</v>
      </c>
      <c r="J9860" s="146">
        <f t="shared" si="131"/>
        <v>0</v>
      </c>
    </row>
    <row r="9861" spans="1:10" x14ac:dyDescent="0.3">
      <c r="A9861" s="60">
        <v>2011</v>
      </c>
      <c r="B9861" s="60" t="s">
        <v>75</v>
      </c>
      <c r="C9861" s="60" t="str">
        <f>VLOOKUP(B9861,lookup!A:C,3,FALSE)</f>
        <v>Non Metropolitan Fire Authorities</v>
      </c>
      <c r="D9861" s="60" t="str">
        <f>VLOOKUP(B9861,lookup!A:D,4,FALSE)</f>
        <v>E31000023</v>
      </c>
      <c r="E9861" s="60" t="s">
        <v>176</v>
      </c>
      <c r="F9861" s="60" t="s">
        <v>158</v>
      </c>
      <c r="G9861" s="61">
        <v>0</v>
      </c>
      <c r="H9861" s="145"/>
      <c r="I9861" s="144">
        <v>0</v>
      </c>
      <c r="J9861" s="146">
        <f t="shared" si="131"/>
        <v>0</v>
      </c>
    </row>
    <row r="9862" spans="1:10" x14ac:dyDescent="0.3">
      <c r="A9862" s="60">
        <v>2011</v>
      </c>
      <c r="B9862" s="60" t="s">
        <v>75</v>
      </c>
      <c r="C9862" s="60" t="str">
        <f>VLOOKUP(B9862,lookup!A:C,3,FALSE)</f>
        <v>Non Metropolitan Fire Authorities</v>
      </c>
      <c r="D9862" s="60" t="str">
        <f>VLOOKUP(B9862,lookup!A:D,4,FALSE)</f>
        <v>E31000023</v>
      </c>
      <c r="E9862" s="60" t="s">
        <v>175</v>
      </c>
      <c r="F9862" s="60" t="s">
        <v>149</v>
      </c>
      <c r="G9862" s="61">
        <v>46</v>
      </c>
      <c r="H9862" s="145"/>
      <c r="I9862" s="144">
        <v>46</v>
      </c>
      <c r="J9862" s="146">
        <f t="shared" si="131"/>
        <v>0</v>
      </c>
    </row>
    <row r="9863" spans="1:10" x14ac:dyDescent="0.3">
      <c r="A9863" s="60">
        <v>2011</v>
      </c>
      <c r="B9863" s="60" t="s">
        <v>75</v>
      </c>
      <c r="C9863" s="60" t="str">
        <f>VLOOKUP(B9863,lookup!A:C,3,FALSE)</f>
        <v>Non Metropolitan Fire Authorities</v>
      </c>
      <c r="D9863" s="60" t="str">
        <f>VLOOKUP(B9863,lookup!A:D,4,FALSE)</f>
        <v>E31000023</v>
      </c>
      <c r="E9863" s="60" t="s">
        <v>177</v>
      </c>
      <c r="F9863" s="60" t="s">
        <v>149</v>
      </c>
      <c r="G9863" s="61">
        <v>0</v>
      </c>
      <c r="H9863" s="145"/>
      <c r="I9863" s="144">
        <v>0</v>
      </c>
      <c r="J9863" s="146">
        <f t="shared" si="131"/>
        <v>0</v>
      </c>
    </row>
    <row r="9864" spans="1:10" x14ac:dyDescent="0.3">
      <c r="A9864" s="60">
        <v>2011</v>
      </c>
      <c r="B9864" s="60" t="s">
        <v>75</v>
      </c>
      <c r="C9864" s="60" t="str">
        <f>VLOOKUP(B9864,lookup!A:C,3,FALSE)</f>
        <v>Non Metropolitan Fire Authorities</v>
      </c>
      <c r="D9864" s="60" t="str">
        <f>VLOOKUP(B9864,lookup!A:D,4,FALSE)</f>
        <v>E31000023</v>
      </c>
      <c r="E9864" s="60" t="s">
        <v>178</v>
      </c>
      <c r="F9864" s="60" t="s">
        <v>149</v>
      </c>
      <c r="G9864" s="61">
        <v>0</v>
      </c>
      <c r="H9864" s="145"/>
      <c r="I9864" s="144">
        <v>0</v>
      </c>
      <c r="J9864" s="146">
        <f t="shared" si="131"/>
        <v>0</v>
      </c>
    </row>
    <row r="9865" spans="1:10" x14ac:dyDescent="0.3">
      <c r="A9865" s="60">
        <v>2011</v>
      </c>
      <c r="B9865" s="60" t="s">
        <v>75</v>
      </c>
      <c r="C9865" s="60" t="str">
        <f>VLOOKUP(B9865,lookup!A:C,3,FALSE)</f>
        <v>Non Metropolitan Fire Authorities</v>
      </c>
      <c r="D9865" s="60" t="str">
        <f>VLOOKUP(B9865,lookup!A:D,4,FALSE)</f>
        <v>E31000023</v>
      </c>
      <c r="E9865" s="60" t="s">
        <v>179</v>
      </c>
      <c r="F9865" s="60" t="s">
        <v>149</v>
      </c>
      <c r="G9865" s="61">
        <v>0</v>
      </c>
      <c r="H9865" s="145"/>
      <c r="I9865" s="144">
        <v>0</v>
      </c>
      <c r="J9865" s="146">
        <f t="shared" si="131"/>
        <v>0</v>
      </c>
    </row>
    <row r="9866" spans="1:10" x14ac:dyDescent="0.3">
      <c r="A9866" s="60">
        <v>2011</v>
      </c>
      <c r="B9866" s="60" t="s">
        <v>75</v>
      </c>
      <c r="C9866" s="60" t="str">
        <f>VLOOKUP(B9866,lookup!A:C,3,FALSE)</f>
        <v>Non Metropolitan Fire Authorities</v>
      </c>
      <c r="D9866" s="60" t="str">
        <f>VLOOKUP(B9866,lookup!A:D,4,FALSE)</f>
        <v>E31000023</v>
      </c>
      <c r="E9866" s="32" t="s">
        <v>1087</v>
      </c>
      <c r="F9866" s="60" t="s">
        <v>149</v>
      </c>
      <c r="G9866" s="61">
        <v>0</v>
      </c>
      <c r="H9866" s="145"/>
      <c r="I9866" s="144">
        <v>0</v>
      </c>
      <c r="J9866" s="146">
        <f t="shared" si="131"/>
        <v>0</v>
      </c>
    </row>
    <row r="9867" spans="1:10" x14ac:dyDescent="0.3">
      <c r="A9867" s="60">
        <v>2011</v>
      </c>
      <c r="B9867" s="60" t="s">
        <v>75</v>
      </c>
      <c r="C9867" s="60" t="str">
        <f>VLOOKUP(B9867,lookup!A:C,3,FALSE)</f>
        <v>Non Metropolitan Fire Authorities</v>
      </c>
      <c r="D9867" s="60" t="str">
        <f>VLOOKUP(B9867,lookup!A:D,4,FALSE)</f>
        <v>E31000023</v>
      </c>
      <c r="E9867" s="60" t="s">
        <v>176</v>
      </c>
      <c r="F9867" s="60" t="s">
        <v>149</v>
      </c>
      <c r="G9867" s="61">
        <v>0</v>
      </c>
      <c r="H9867" s="145"/>
      <c r="I9867" s="144">
        <v>0</v>
      </c>
      <c r="J9867" s="146">
        <f t="shared" si="131"/>
        <v>0</v>
      </c>
    </row>
    <row r="9868" spans="1:10" x14ac:dyDescent="0.3">
      <c r="A9868" s="60">
        <v>2011</v>
      </c>
      <c r="B9868" s="60" t="s">
        <v>75</v>
      </c>
      <c r="C9868" s="60" t="str">
        <f>VLOOKUP(B9868,lookup!A:C,3,FALSE)</f>
        <v>Non Metropolitan Fire Authorities</v>
      </c>
      <c r="D9868" s="60" t="str">
        <f>VLOOKUP(B9868,lookup!A:D,4,FALSE)</f>
        <v>E31000023</v>
      </c>
      <c r="E9868" s="60" t="s">
        <v>175</v>
      </c>
      <c r="F9868" s="60" t="s">
        <v>150</v>
      </c>
      <c r="G9868" s="61">
        <v>293</v>
      </c>
      <c r="H9868" s="145"/>
      <c r="I9868" s="144">
        <v>293</v>
      </c>
      <c r="J9868" s="146">
        <f t="shared" si="131"/>
        <v>0</v>
      </c>
    </row>
    <row r="9869" spans="1:10" x14ac:dyDescent="0.3">
      <c r="A9869" s="60">
        <v>2011</v>
      </c>
      <c r="B9869" s="60" t="s">
        <v>75</v>
      </c>
      <c r="C9869" s="60" t="str">
        <f>VLOOKUP(B9869,lookup!A:C,3,FALSE)</f>
        <v>Non Metropolitan Fire Authorities</v>
      </c>
      <c r="D9869" s="60" t="str">
        <f>VLOOKUP(B9869,lookup!A:D,4,FALSE)</f>
        <v>E31000023</v>
      </c>
      <c r="E9869" s="60" t="s">
        <v>177</v>
      </c>
      <c r="F9869" s="60" t="s">
        <v>150</v>
      </c>
      <c r="G9869" s="61">
        <v>0</v>
      </c>
      <c r="H9869" s="145"/>
      <c r="I9869" s="144">
        <v>0</v>
      </c>
      <c r="J9869" s="146">
        <f t="shared" si="131"/>
        <v>0</v>
      </c>
    </row>
    <row r="9870" spans="1:10" x14ac:dyDescent="0.3">
      <c r="A9870" s="60">
        <v>2011</v>
      </c>
      <c r="B9870" s="60" t="s">
        <v>75</v>
      </c>
      <c r="C9870" s="60" t="str">
        <f>VLOOKUP(B9870,lookup!A:C,3,FALSE)</f>
        <v>Non Metropolitan Fire Authorities</v>
      </c>
      <c r="D9870" s="60" t="str">
        <f>VLOOKUP(B9870,lookup!A:D,4,FALSE)</f>
        <v>E31000023</v>
      </c>
      <c r="E9870" s="60" t="s">
        <v>178</v>
      </c>
      <c r="F9870" s="60" t="s">
        <v>150</v>
      </c>
      <c r="G9870" s="61">
        <v>5</v>
      </c>
      <c r="H9870" s="145"/>
      <c r="I9870" s="144">
        <v>5</v>
      </c>
      <c r="J9870" s="146">
        <f t="shared" si="131"/>
        <v>0</v>
      </c>
    </row>
    <row r="9871" spans="1:10" x14ac:dyDescent="0.3">
      <c r="A9871" s="60">
        <v>2011</v>
      </c>
      <c r="B9871" s="60" t="s">
        <v>75</v>
      </c>
      <c r="C9871" s="60" t="str">
        <f>VLOOKUP(B9871,lookup!A:C,3,FALSE)</f>
        <v>Non Metropolitan Fire Authorities</v>
      </c>
      <c r="D9871" s="60" t="str">
        <f>VLOOKUP(B9871,lookup!A:D,4,FALSE)</f>
        <v>E31000023</v>
      </c>
      <c r="E9871" s="60" t="s">
        <v>179</v>
      </c>
      <c r="F9871" s="60" t="s">
        <v>150</v>
      </c>
      <c r="G9871" s="61">
        <v>0</v>
      </c>
      <c r="H9871" s="145"/>
      <c r="I9871" s="144">
        <v>0</v>
      </c>
      <c r="J9871" s="146">
        <f t="shared" si="131"/>
        <v>0</v>
      </c>
    </row>
    <row r="9872" spans="1:10" x14ac:dyDescent="0.3">
      <c r="A9872" s="60">
        <v>2011</v>
      </c>
      <c r="B9872" s="60" t="s">
        <v>75</v>
      </c>
      <c r="C9872" s="60" t="str">
        <f>VLOOKUP(B9872,lookup!A:C,3,FALSE)</f>
        <v>Non Metropolitan Fire Authorities</v>
      </c>
      <c r="D9872" s="60" t="str">
        <f>VLOOKUP(B9872,lookup!A:D,4,FALSE)</f>
        <v>E31000023</v>
      </c>
      <c r="E9872" s="32" t="s">
        <v>1087</v>
      </c>
      <c r="F9872" s="60" t="s">
        <v>150</v>
      </c>
      <c r="G9872" s="61">
        <v>1</v>
      </c>
      <c r="H9872" s="145"/>
      <c r="I9872" s="144">
        <v>1</v>
      </c>
      <c r="J9872" s="146">
        <f t="shared" si="131"/>
        <v>0</v>
      </c>
    </row>
    <row r="9873" spans="1:10" x14ac:dyDescent="0.3">
      <c r="A9873" s="60">
        <v>2011</v>
      </c>
      <c r="B9873" s="60" t="s">
        <v>75</v>
      </c>
      <c r="C9873" s="60" t="str">
        <f>VLOOKUP(B9873,lookup!A:C,3,FALSE)</f>
        <v>Non Metropolitan Fire Authorities</v>
      </c>
      <c r="D9873" s="60" t="str">
        <f>VLOOKUP(B9873,lookup!A:D,4,FALSE)</f>
        <v>E31000023</v>
      </c>
      <c r="E9873" s="60" t="s">
        <v>176</v>
      </c>
      <c r="F9873" s="60" t="s">
        <v>150</v>
      </c>
      <c r="G9873" s="61">
        <v>0</v>
      </c>
      <c r="H9873" s="145"/>
      <c r="I9873" s="144">
        <v>0</v>
      </c>
      <c r="J9873" s="146">
        <f t="shared" si="131"/>
        <v>0</v>
      </c>
    </row>
    <row r="9874" spans="1:10" x14ac:dyDescent="0.3">
      <c r="A9874" s="60">
        <v>2011</v>
      </c>
      <c r="B9874" s="60" t="s">
        <v>78</v>
      </c>
      <c r="C9874" s="60" t="str">
        <f>VLOOKUP(B9874,lookup!A:C,3,FALSE)</f>
        <v>Non Metropolitan Fire Authorities</v>
      </c>
      <c r="D9874" s="60" t="str">
        <f>VLOOKUP(B9874,lookup!A:D,4,FALSE)</f>
        <v>E31000024</v>
      </c>
      <c r="E9874" s="60" t="s">
        <v>175</v>
      </c>
      <c r="F9874" s="60" t="s">
        <v>157</v>
      </c>
      <c r="G9874" s="61">
        <v>428</v>
      </c>
      <c r="H9874" s="145"/>
      <c r="I9874" s="144">
        <v>428</v>
      </c>
      <c r="J9874" s="146">
        <f t="shared" si="131"/>
        <v>0</v>
      </c>
    </row>
    <row r="9875" spans="1:10" x14ac:dyDescent="0.3">
      <c r="A9875" s="60">
        <v>2011</v>
      </c>
      <c r="B9875" s="60" t="s">
        <v>78</v>
      </c>
      <c r="C9875" s="60" t="str">
        <f>VLOOKUP(B9875,lookup!A:C,3,FALSE)</f>
        <v>Non Metropolitan Fire Authorities</v>
      </c>
      <c r="D9875" s="60" t="str">
        <f>VLOOKUP(B9875,lookup!A:D,4,FALSE)</f>
        <v>E31000024</v>
      </c>
      <c r="E9875" s="60" t="s">
        <v>177</v>
      </c>
      <c r="F9875" s="60" t="s">
        <v>157</v>
      </c>
      <c r="G9875" s="61">
        <v>6</v>
      </c>
      <c r="H9875" s="145"/>
      <c r="I9875" s="144">
        <v>6</v>
      </c>
      <c r="J9875" s="146">
        <f t="shared" si="131"/>
        <v>0</v>
      </c>
    </row>
    <row r="9876" spans="1:10" x14ac:dyDescent="0.3">
      <c r="A9876" s="60">
        <v>2011</v>
      </c>
      <c r="B9876" s="60" t="s">
        <v>78</v>
      </c>
      <c r="C9876" s="60" t="str">
        <f>VLOOKUP(B9876,lookup!A:C,3,FALSE)</f>
        <v>Non Metropolitan Fire Authorities</v>
      </c>
      <c r="D9876" s="60" t="str">
        <f>VLOOKUP(B9876,lookup!A:D,4,FALSE)</f>
        <v>E31000024</v>
      </c>
      <c r="E9876" s="60" t="s">
        <v>178</v>
      </c>
      <c r="F9876" s="60" t="s">
        <v>157</v>
      </c>
      <c r="G9876" s="61">
        <v>4</v>
      </c>
      <c r="H9876" s="145"/>
      <c r="I9876" s="144">
        <v>4</v>
      </c>
      <c r="J9876" s="146">
        <f t="shared" si="131"/>
        <v>0</v>
      </c>
    </row>
    <row r="9877" spans="1:10" x14ac:dyDescent="0.3">
      <c r="A9877" s="60">
        <v>2011</v>
      </c>
      <c r="B9877" s="60" t="s">
        <v>78</v>
      </c>
      <c r="C9877" s="60" t="str">
        <f>VLOOKUP(B9877,lookup!A:C,3,FALSE)</f>
        <v>Non Metropolitan Fire Authorities</v>
      </c>
      <c r="D9877" s="60" t="str">
        <f>VLOOKUP(B9877,lookup!A:D,4,FALSE)</f>
        <v>E31000024</v>
      </c>
      <c r="E9877" s="60" t="s">
        <v>179</v>
      </c>
      <c r="F9877" s="60" t="s">
        <v>157</v>
      </c>
      <c r="G9877" s="61">
        <v>4</v>
      </c>
      <c r="H9877" s="145"/>
      <c r="I9877" s="144">
        <v>4</v>
      </c>
      <c r="J9877" s="146">
        <f t="shared" si="131"/>
        <v>0</v>
      </c>
    </row>
    <row r="9878" spans="1:10" x14ac:dyDescent="0.3">
      <c r="A9878" s="60">
        <v>2011</v>
      </c>
      <c r="B9878" s="60" t="s">
        <v>78</v>
      </c>
      <c r="C9878" s="60" t="str">
        <f>VLOOKUP(B9878,lookup!A:C,3,FALSE)</f>
        <v>Non Metropolitan Fire Authorities</v>
      </c>
      <c r="D9878" s="60" t="str">
        <f>VLOOKUP(B9878,lookup!A:D,4,FALSE)</f>
        <v>E31000024</v>
      </c>
      <c r="E9878" s="32" t="s">
        <v>1087</v>
      </c>
      <c r="F9878" s="60" t="s">
        <v>157</v>
      </c>
      <c r="G9878" s="61">
        <v>0</v>
      </c>
      <c r="H9878" s="145"/>
      <c r="I9878" s="144">
        <v>0</v>
      </c>
      <c r="J9878" s="146">
        <f t="shared" si="131"/>
        <v>0</v>
      </c>
    </row>
    <row r="9879" spans="1:10" x14ac:dyDescent="0.3">
      <c r="A9879" s="60">
        <v>2011</v>
      </c>
      <c r="B9879" s="60" t="s">
        <v>78</v>
      </c>
      <c r="C9879" s="60" t="str">
        <f>VLOOKUP(B9879,lookup!A:C,3,FALSE)</f>
        <v>Non Metropolitan Fire Authorities</v>
      </c>
      <c r="D9879" s="60" t="str">
        <f>VLOOKUP(B9879,lookup!A:D,4,FALSE)</f>
        <v>E31000024</v>
      </c>
      <c r="E9879" s="60" t="s">
        <v>176</v>
      </c>
      <c r="F9879" s="60" t="s">
        <v>157</v>
      </c>
      <c r="G9879" s="61">
        <v>20</v>
      </c>
      <c r="H9879" s="145"/>
      <c r="I9879" s="144">
        <v>20</v>
      </c>
      <c r="J9879" s="146">
        <f t="shared" si="131"/>
        <v>0</v>
      </c>
    </row>
    <row r="9880" spans="1:10" x14ac:dyDescent="0.3">
      <c r="A9880" s="60">
        <v>2011</v>
      </c>
      <c r="B9880" s="60" t="s">
        <v>78</v>
      </c>
      <c r="C9880" s="60" t="str">
        <f>VLOOKUP(B9880,lookup!A:C,3,FALSE)</f>
        <v>Non Metropolitan Fire Authorities</v>
      </c>
      <c r="D9880" s="60" t="str">
        <f>VLOOKUP(B9880,lookup!A:D,4,FALSE)</f>
        <v>E31000024</v>
      </c>
      <c r="E9880" s="60" t="s">
        <v>175</v>
      </c>
      <c r="F9880" s="60" t="s">
        <v>158</v>
      </c>
      <c r="G9880" s="61">
        <v>249</v>
      </c>
      <c r="H9880" s="145"/>
      <c r="I9880" s="144">
        <v>249</v>
      </c>
      <c r="J9880" s="146">
        <f t="shared" si="131"/>
        <v>0</v>
      </c>
    </row>
    <row r="9881" spans="1:10" x14ac:dyDescent="0.3">
      <c r="A9881" s="60">
        <v>2011</v>
      </c>
      <c r="B9881" s="60" t="s">
        <v>78</v>
      </c>
      <c r="C9881" s="60" t="str">
        <f>VLOOKUP(B9881,lookup!A:C,3,FALSE)</f>
        <v>Non Metropolitan Fire Authorities</v>
      </c>
      <c r="D9881" s="60" t="str">
        <f>VLOOKUP(B9881,lookup!A:D,4,FALSE)</f>
        <v>E31000024</v>
      </c>
      <c r="E9881" s="60" t="s">
        <v>177</v>
      </c>
      <c r="F9881" s="60" t="s">
        <v>158</v>
      </c>
      <c r="G9881" s="61">
        <v>1</v>
      </c>
      <c r="H9881" s="145"/>
      <c r="I9881" s="144">
        <v>1</v>
      </c>
      <c r="J9881" s="146">
        <f t="shared" si="131"/>
        <v>0</v>
      </c>
    </row>
    <row r="9882" spans="1:10" x14ac:dyDescent="0.3">
      <c r="A9882" s="60">
        <v>2011</v>
      </c>
      <c r="B9882" s="60" t="s">
        <v>78</v>
      </c>
      <c r="C9882" s="60" t="str">
        <f>VLOOKUP(B9882,lookup!A:C,3,FALSE)</f>
        <v>Non Metropolitan Fire Authorities</v>
      </c>
      <c r="D9882" s="60" t="str">
        <f>VLOOKUP(B9882,lookup!A:D,4,FALSE)</f>
        <v>E31000024</v>
      </c>
      <c r="E9882" s="60" t="s">
        <v>178</v>
      </c>
      <c r="F9882" s="60" t="s">
        <v>158</v>
      </c>
      <c r="G9882" s="61">
        <v>1</v>
      </c>
      <c r="H9882" s="145"/>
      <c r="I9882" s="144">
        <v>1</v>
      </c>
      <c r="J9882" s="146">
        <f t="shared" si="131"/>
        <v>0</v>
      </c>
    </row>
    <row r="9883" spans="1:10" x14ac:dyDescent="0.3">
      <c r="A9883" s="60">
        <v>2011</v>
      </c>
      <c r="B9883" s="60" t="s">
        <v>78</v>
      </c>
      <c r="C9883" s="60" t="str">
        <f>VLOOKUP(B9883,lookup!A:C,3,FALSE)</f>
        <v>Non Metropolitan Fire Authorities</v>
      </c>
      <c r="D9883" s="60" t="str">
        <f>VLOOKUP(B9883,lookup!A:D,4,FALSE)</f>
        <v>E31000024</v>
      </c>
      <c r="E9883" s="60" t="s">
        <v>179</v>
      </c>
      <c r="F9883" s="60" t="s">
        <v>158</v>
      </c>
      <c r="G9883" s="61">
        <v>1</v>
      </c>
      <c r="H9883" s="145"/>
      <c r="I9883" s="144">
        <v>1</v>
      </c>
      <c r="J9883" s="146">
        <f t="shared" si="131"/>
        <v>0</v>
      </c>
    </row>
    <row r="9884" spans="1:10" x14ac:dyDescent="0.3">
      <c r="A9884" s="60">
        <v>2011</v>
      </c>
      <c r="B9884" s="60" t="s">
        <v>78</v>
      </c>
      <c r="C9884" s="60" t="str">
        <f>VLOOKUP(B9884,lookup!A:C,3,FALSE)</f>
        <v>Non Metropolitan Fire Authorities</v>
      </c>
      <c r="D9884" s="60" t="str">
        <f>VLOOKUP(B9884,lookup!A:D,4,FALSE)</f>
        <v>E31000024</v>
      </c>
      <c r="E9884" s="32" t="s">
        <v>1087</v>
      </c>
      <c r="F9884" s="60" t="s">
        <v>158</v>
      </c>
      <c r="G9884" s="61">
        <v>0</v>
      </c>
      <c r="H9884" s="145"/>
      <c r="I9884" s="144">
        <v>0</v>
      </c>
      <c r="J9884" s="146">
        <f t="shared" si="131"/>
        <v>0</v>
      </c>
    </row>
    <row r="9885" spans="1:10" x14ac:dyDescent="0.3">
      <c r="A9885" s="60">
        <v>2011</v>
      </c>
      <c r="B9885" s="60" t="s">
        <v>78</v>
      </c>
      <c r="C9885" s="60" t="str">
        <f>VLOOKUP(B9885,lookup!A:C,3,FALSE)</f>
        <v>Non Metropolitan Fire Authorities</v>
      </c>
      <c r="D9885" s="60" t="str">
        <f>VLOOKUP(B9885,lookup!A:D,4,FALSE)</f>
        <v>E31000024</v>
      </c>
      <c r="E9885" s="60" t="s">
        <v>176</v>
      </c>
      <c r="F9885" s="60" t="s">
        <v>158</v>
      </c>
      <c r="G9885" s="61">
        <v>6</v>
      </c>
      <c r="H9885" s="145"/>
      <c r="I9885" s="144">
        <v>6</v>
      </c>
      <c r="J9885" s="146">
        <f t="shared" si="131"/>
        <v>0</v>
      </c>
    </row>
    <row r="9886" spans="1:10" x14ac:dyDescent="0.3">
      <c r="A9886" s="60">
        <v>2011</v>
      </c>
      <c r="B9886" s="60" t="s">
        <v>78</v>
      </c>
      <c r="C9886" s="60" t="str">
        <f>VLOOKUP(B9886,lookup!A:C,3,FALSE)</f>
        <v>Non Metropolitan Fire Authorities</v>
      </c>
      <c r="D9886" s="60" t="str">
        <f>VLOOKUP(B9886,lookup!A:D,4,FALSE)</f>
        <v>E31000024</v>
      </c>
      <c r="E9886" s="60" t="s">
        <v>175</v>
      </c>
      <c r="F9886" s="60" t="s">
        <v>149</v>
      </c>
      <c r="G9886" s="61">
        <v>34</v>
      </c>
      <c r="H9886" s="145"/>
      <c r="I9886" s="144">
        <v>34</v>
      </c>
      <c r="J9886" s="146">
        <f t="shared" si="131"/>
        <v>0</v>
      </c>
    </row>
    <row r="9887" spans="1:10" x14ac:dyDescent="0.3">
      <c r="A9887" s="60">
        <v>2011</v>
      </c>
      <c r="B9887" s="60" t="s">
        <v>78</v>
      </c>
      <c r="C9887" s="60" t="str">
        <f>VLOOKUP(B9887,lookup!A:C,3,FALSE)</f>
        <v>Non Metropolitan Fire Authorities</v>
      </c>
      <c r="D9887" s="60" t="str">
        <f>VLOOKUP(B9887,lookup!A:D,4,FALSE)</f>
        <v>E31000024</v>
      </c>
      <c r="E9887" s="60" t="s">
        <v>177</v>
      </c>
      <c r="F9887" s="60" t="s">
        <v>149</v>
      </c>
      <c r="G9887" s="61">
        <v>1</v>
      </c>
      <c r="H9887" s="145"/>
      <c r="I9887" s="144">
        <v>1</v>
      </c>
      <c r="J9887" s="146">
        <f t="shared" si="131"/>
        <v>0</v>
      </c>
    </row>
    <row r="9888" spans="1:10" x14ac:dyDescent="0.3">
      <c r="A9888" s="60">
        <v>2011</v>
      </c>
      <c r="B9888" s="60" t="s">
        <v>78</v>
      </c>
      <c r="C9888" s="60" t="str">
        <f>VLOOKUP(B9888,lookup!A:C,3,FALSE)</f>
        <v>Non Metropolitan Fire Authorities</v>
      </c>
      <c r="D9888" s="60" t="str">
        <f>VLOOKUP(B9888,lookup!A:D,4,FALSE)</f>
        <v>E31000024</v>
      </c>
      <c r="E9888" s="60" t="s">
        <v>178</v>
      </c>
      <c r="F9888" s="60" t="s">
        <v>149</v>
      </c>
      <c r="G9888" s="61">
        <v>2</v>
      </c>
      <c r="H9888" s="145"/>
      <c r="I9888" s="144">
        <v>2</v>
      </c>
      <c r="J9888" s="146">
        <f t="shared" si="131"/>
        <v>0</v>
      </c>
    </row>
    <row r="9889" spans="1:10" x14ac:dyDescent="0.3">
      <c r="A9889" s="60">
        <v>2011</v>
      </c>
      <c r="B9889" s="60" t="s">
        <v>78</v>
      </c>
      <c r="C9889" s="60" t="str">
        <f>VLOOKUP(B9889,lookup!A:C,3,FALSE)</f>
        <v>Non Metropolitan Fire Authorities</v>
      </c>
      <c r="D9889" s="60" t="str">
        <f>VLOOKUP(B9889,lookup!A:D,4,FALSE)</f>
        <v>E31000024</v>
      </c>
      <c r="E9889" s="60" t="s">
        <v>179</v>
      </c>
      <c r="F9889" s="60" t="s">
        <v>149</v>
      </c>
      <c r="G9889" s="61">
        <v>0</v>
      </c>
      <c r="H9889" s="145"/>
      <c r="I9889" s="144">
        <v>0</v>
      </c>
      <c r="J9889" s="146">
        <f t="shared" si="131"/>
        <v>0</v>
      </c>
    </row>
    <row r="9890" spans="1:10" x14ac:dyDescent="0.3">
      <c r="A9890" s="60">
        <v>2011</v>
      </c>
      <c r="B9890" s="60" t="s">
        <v>78</v>
      </c>
      <c r="C9890" s="60" t="str">
        <f>VLOOKUP(B9890,lookup!A:C,3,FALSE)</f>
        <v>Non Metropolitan Fire Authorities</v>
      </c>
      <c r="D9890" s="60" t="str">
        <f>VLOOKUP(B9890,lookup!A:D,4,FALSE)</f>
        <v>E31000024</v>
      </c>
      <c r="E9890" s="32" t="s">
        <v>1087</v>
      </c>
      <c r="F9890" s="60" t="s">
        <v>149</v>
      </c>
      <c r="G9890" s="61">
        <v>0</v>
      </c>
      <c r="H9890" s="145"/>
      <c r="I9890" s="144">
        <v>0</v>
      </c>
      <c r="J9890" s="146">
        <f t="shared" si="131"/>
        <v>0</v>
      </c>
    </row>
    <row r="9891" spans="1:10" x14ac:dyDescent="0.3">
      <c r="A9891" s="60">
        <v>2011</v>
      </c>
      <c r="B9891" s="60" t="s">
        <v>78</v>
      </c>
      <c r="C9891" s="60" t="str">
        <f>VLOOKUP(B9891,lookup!A:C,3,FALSE)</f>
        <v>Non Metropolitan Fire Authorities</v>
      </c>
      <c r="D9891" s="60" t="str">
        <f>VLOOKUP(B9891,lookup!A:D,4,FALSE)</f>
        <v>E31000024</v>
      </c>
      <c r="E9891" s="60" t="s">
        <v>176</v>
      </c>
      <c r="F9891" s="60" t="s">
        <v>149</v>
      </c>
      <c r="G9891" s="61">
        <v>1</v>
      </c>
      <c r="H9891" s="145"/>
      <c r="I9891" s="144">
        <v>1</v>
      </c>
      <c r="J9891" s="146">
        <f t="shared" si="131"/>
        <v>0</v>
      </c>
    </row>
    <row r="9892" spans="1:10" x14ac:dyDescent="0.3">
      <c r="A9892" s="60">
        <v>2011</v>
      </c>
      <c r="B9892" s="60" t="s">
        <v>78</v>
      </c>
      <c r="C9892" s="60" t="str">
        <f>VLOOKUP(B9892,lookup!A:C,3,FALSE)</f>
        <v>Non Metropolitan Fire Authorities</v>
      </c>
      <c r="D9892" s="60" t="str">
        <f>VLOOKUP(B9892,lookup!A:D,4,FALSE)</f>
        <v>E31000024</v>
      </c>
      <c r="E9892" s="60" t="s">
        <v>175</v>
      </c>
      <c r="F9892" s="60" t="s">
        <v>150</v>
      </c>
      <c r="G9892" s="61">
        <v>152</v>
      </c>
      <c r="H9892" s="145"/>
      <c r="I9892" s="144">
        <v>152</v>
      </c>
      <c r="J9892" s="146">
        <f t="shared" si="131"/>
        <v>0</v>
      </c>
    </row>
    <row r="9893" spans="1:10" x14ac:dyDescent="0.3">
      <c r="A9893" s="60">
        <v>2011</v>
      </c>
      <c r="B9893" s="60" t="s">
        <v>78</v>
      </c>
      <c r="C9893" s="60" t="str">
        <f>VLOOKUP(B9893,lookup!A:C,3,FALSE)</f>
        <v>Non Metropolitan Fire Authorities</v>
      </c>
      <c r="D9893" s="60" t="str">
        <f>VLOOKUP(B9893,lookup!A:D,4,FALSE)</f>
        <v>E31000024</v>
      </c>
      <c r="E9893" s="60" t="s">
        <v>177</v>
      </c>
      <c r="F9893" s="60" t="s">
        <v>150</v>
      </c>
      <c r="G9893" s="61">
        <v>2</v>
      </c>
      <c r="H9893" s="145"/>
      <c r="I9893" s="144">
        <v>2</v>
      </c>
      <c r="J9893" s="146">
        <f t="shared" si="131"/>
        <v>0</v>
      </c>
    </row>
    <row r="9894" spans="1:10" x14ac:dyDescent="0.3">
      <c r="A9894" s="60">
        <v>2011</v>
      </c>
      <c r="B9894" s="60" t="s">
        <v>78</v>
      </c>
      <c r="C9894" s="60" t="str">
        <f>VLOOKUP(B9894,lookup!A:C,3,FALSE)</f>
        <v>Non Metropolitan Fire Authorities</v>
      </c>
      <c r="D9894" s="60" t="str">
        <f>VLOOKUP(B9894,lookup!A:D,4,FALSE)</f>
        <v>E31000024</v>
      </c>
      <c r="E9894" s="60" t="s">
        <v>178</v>
      </c>
      <c r="F9894" s="60" t="s">
        <v>150</v>
      </c>
      <c r="G9894" s="61">
        <v>11</v>
      </c>
      <c r="H9894" s="145"/>
      <c r="I9894" s="144">
        <v>11</v>
      </c>
      <c r="J9894" s="146">
        <f t="shared" si="131"/>
        <v>0</v>
      </c>
    </row>
    <row r="9895" spans="1:10" x14ac:dyDescent="0.3">
      <c r="A9895" s="60">
        <v>2011</v>
      </c>
      <c r="B9895" s="60" t="s">
        <v>78</v>
      </c>
      <c r="C9895" s="60" t="str">
        <f>VLOOKUP(B9895,lookup!A:C,3,FALSE)</f>
        <v>Non Metropolitan Fire Authorities</v>
      </c>
      <c r="D9895" s="60" t="str">
        <f>VLOOKUP(B9895,lookup!A:D,4,FALSE)</f>
        <v>E31000024</v>
      </c>
      <c r="E9895" s="60" t="s">
        <v>179</v>
      </c>
      <c r="F9895" s="60" t="s">
        <v>150</v>
      </c>
      <c r="G9895" s="61">
        <v>2</v>
      </c>
      <c r="H9895" s="145"/>
      <c r="I9895" s="144">
        <v>2</v>
      </c>
      <c r="J9895" s="146">
        <f t="shared" si="131"/>
        <v>0</v>
      </c>
    </row>
    <row r="9896" spans="1:10" x14ac:dyDescent="0.3">
      <c r="A9896" s="60">
        <v>2011</v>
      </c>
      <c r="B9896" s="60" t="s">
        <v>78</v>
      </c>
      <c r="C9896" s="60" t="str">
        <f>VLOOKUP(B9896,lookup!A:C,3,FALSE)</f>
        <v>Non Metropolitan Fire Authorities</v>
      </c>
      <c r="D9896" s="60" t="str">
        <f>VLOOKUP(B9896,lookup!A:D,4,FALSE)</f>
        <v>E31000024</v>
      </c>
      <c r="E9896" s="32" t="s">
        <v>1087</v>
      </c>
      <c r="F9896" s="60" t="s">
        <v>150</v>
      </c>
      <c r="G9896" s="61">
        <v>1</v>
      </c>
      <c r="H9896" s="145"/>
      <c r="I9896" s="144">
        <v>1</v>
      </c>
      <c r="J9896" s="146">
        <f t="shared" si="131"/>
        <v>0</v>
      </c>
    </row>
    <row r="9897" spans="1:10" x14ac:dyDescent="0.3">
      <c r="A9897" s="60">
        <v>2011</v>
      </c>
      <c r="B9897" s="60" t="s">
        <v>78</v>
      </c>
      <c r="C9897" s="60" t="str">
        <f>VLOOKUP(B9897,lookup!A:C,3,FALSE)</f>
        <v>Non Metropolitan Fire Authorities</v>
      </c>
      <c r="D9897" s="60" t="str">
        <f>VLOOKUP(B9897,lookup!A:D,4,FALSE)</f>
        <v>E31000024</v>
      </c>
      <c r="E9897" s="60" t="s">
        <v>176</v>
      </c>
      <c r="F9897" s="60" t="s">
        <v>150</v>
      </c>
      <c r="G9897" s="61">
        <v>6</v>
      </c>
      <c r="H9897" s="145"/>
      <c r="I9897" s="144">
        <v>6</v>
      </c>
      <c r="J9897" s="146">
        <f t="shared" si="131"/>
        <v>0</v>
      </c>
    </row>
    <row r="9898" spans="1:10" x14ac:dyDescent="0.3">
      <c r="A9898" s="60">
        <v>2011</v>
      </c>
      <c r="B9898" s="60" t="s">
        <v>81</v>
      </c>
      <c r="C9898" s="60" t="str">
        <f>VLOOKUP(B9898,lookup!A:C,3,FALSE)</f>
        <v>Non Metropolitan Fire Authorities</v>
      </c>
      <c r="D9898" s="60" t="str">
        <f>VLOOKUP(B9898,lookup!A:D,4,FALSE)</f>
        <v>E31000025</v>
      </c>
      <c r="E9898" s="60" t="s">
        <v>175</v>
      </c>
      <c r="F9898" s="60" t="s">
        <v>157</v>
      </c>
      <c r="G9898" s="61">
        <v>152</v>
      </c>
      <c r="H9898" s="145"/>
      <c r="I9898" s="144">
        <v>152</v>
      </c>
      <c r="J9898" s="146">
        <f t="shared" si="131"/>
        <v>0</v>
      </c>
    </row>
    <row r="9899" spans="1:10" x14ac:dyDescent="0.3">
      <c r="A9899" s="60">
        <v>2011</v>
      </c>
      <c r="B9899" s="60" t="s">
        <v>81</v>
      </c>
      <c r="C9899" s="60" t="str">
        <f>VLOOKUP(B9899,lookup!A:C,3,FALSE)</f>
        <v>Non Metropolitan Fire Authorities</v>
      </c>
      <c r="D9899" s="60" t="str">
        <f>VLOOKUP(B9899,lookup!A:D,4,FALSE)</f>
        <v>E31000025</v>
      </c>
      <c r="E9899" s="60" t="s">
        <v>177</v>
      </c>
      <c r="F9899" s="60" t="s">
        <v>157</v>
      </c>
      <c r="G9899" s="61">
        <v>1</v>
      </c>
      <c r="H9899" s="145"/>
      <c r="I9899" s="144">
        <v>1</v>
      </c>
      <c r="J9899" s="146">
        <f t="shared" si="131"/>
        <v>0</v>
      </c>
    </row>
    <row r="9900" spans="1:10" x14ac:dyDescent="0.3">
      <c r="A9900" s="60">
        <v>2011</v>
      </c>
      <c r="B9900" s="60" t="s">
        <v>81</v>
      </c>
      <c r="C9900" s="60" t="str">
        <f>VLOOKUP(B9900,lookup!A:C,3,FALSE)</f>
        <v>Non Metropolitan Fire Authorities</v>
      </c>
      <c r="D9900" s="60" t="str">
        <f>VLOOKUP(B9900,lookup!A:D,4,FALSE)</f>
        <v>E31000025</v>
      </c>
      <c r="E9900" s="60" t="s">
        <v>178</v>
      </c>
      <c r="F9900" s="60" t="s">
        <v>157</v>
      </c>
      <c r="G9900" s="61">
        <v>7</v>
      </c>
      <c r="H9900" s="145"/>
      <c r="I9900" s="144">
        <v>7</v>
      </c>
      <c r="J9900" s="146">
        <f t="shared" si="131"/>
        <v>0</v>
      </c>
    </row>
    <row r="9901" spans="1:10" x14ac:dyDescent="0.3">
      <c r="A9901" s="60">
        <v>2011</v>
      </c>
      <c r="B9901" s="60" t="s">
        <v>81</v>
      </c>
      <c r="C9901" s="60" t="str">
        <f>VLOOKUP(B9901,lookup!A:C,3,FALSE)</f>
        <v>Non Metropolitan Fire Authorities</v>
      </c>
      <c r="D9901" s="60" t="str">
        <f>VLOOKUP(B9901,lookup!A:D,4,FALSE)</f>
        <v>E31000025</v>
      </c>
      <c r="E9901" s="60" t="s">
        <v>179</v>
      </c>
      <c r="F9901" s="60" t="s">
        <v>157</v>
      </c>
      <c r="G9901" s="61">
        <v>0</v>
      </c>
      <c r="H9901" s="145"/>
      <c r="I9901" s="144">
        <v>0</v>
      </c>
      <c r="J9901" s="146">
        <f t="shared" si="131"/>
        <v>0</v>
      </c>
    </row>
    <row r="9902" spans="1:10" x14ac:dyDescent="0.3">
      <c r="A9902" s="60">
        <v>2011</v>
      </c>
      <c r="B9902" s="60" t="s">
        <v>81</v>
      </c>
      <c r="C9902" s="60" t="str">
        <f>VLOOKUP(B9902,lookup!A:C,3,FALSE)</f>
        <v>Non Metropolitan Fire Authorities</v>
      </c>
      <c r="D9902" s="60" t="str">
        <f>VLOOKUP(B9902,lookup!A:D,4,FALSE)</f>
        <v>E31000025</v>
      </c>
      <c r="E9902" s="32" t="s">
        <v>1087</v>
      </c>
      <c r="F9902" s="60" t="s">
        <v>157</v>
      </c>
      <c r="G9902" s="61">
        <v>0</v>
      </c>
      <c r="H9902" s="145"/>
      <c r="I9902" s="144">
        <v>0</v>
      </c>
      <c r="J9902" s="146">
        <f t="shared" si="131"/>
        <v>0</v>
      </c>
    </row>
    <row r="9903" spans="1:10" x14ac:dyDescent="0.3">
      <c r="A9903" s="60">
        <v>2011</v>
      </c>
      <c r="B9903" s="60" t="s">
        <v>81</v>
      </c>
      <c r="C9903" s="60" t="str">
        <f>VLOOKUP(B9903,lookup!A:C,3,FALSE)</f>
        <v>Non Metropolitan Fire Authorities</v>
      </c>
      <c r="D9903" s="60" t="str">
        <f>VLOOKUP(B9903,lookup!A:D,4,FALSE)</f>
        <v>E31000025</v>
      </c>
      <c r="E9903" s="60" t="s">
        <v>176</v>
      </c>
      <c r="F9903" s="60" t="s">
        <v>157</v>
      </c>
      <c r="G9903" s="61">
        <v>65</v>
      </c>
      <c r="H9903" s="145"/>
      <c r="I9903" s="144">
        <v>65</v>
      </c>
      <c r="J9903" s="146">
        <f t="shared" si="131"/>
        <v>0</v>
      </c>
    </row>
    <row r="9904" spans="1:10" x14ac:dyDescent="0.3">
      <c r="A9904" s="60">
        <v>2011</v>
      </c>
      <c r="B9904" s="60" t="s">
        <v>81</v>
      </c>
      <c r="C9904" s="60" t="str">
        <f>VLOOKUP(B9904,lookup!A:C,3,FALSE)</f>
        <v>Non Metropolitan Fire Authorities</v>
      </c>
      <c r="D9904" s="60" t="str">
        <f>VLOOKUP(B9904,lookup!A:D,4,FALSE)</f>
        <v>E31000025</v>
      </c>
      <c r="E9904" s="60" t="s">
        <v>175</v>
      </c>
      <c r="F9904" s="60" t="s">
        <v>158</v>
      </c>
      <c r="G9904" s="61">
        <v>312</v>
      </c>
      <c r="H9904" s="145"/>
      <c r="I9904" s="144">
        <v>312</v>
      </c>
      <c r="J9904" s="146">
        <f t="shared" si="131"/>
        <v>0</v>
      </c>
    </row>
    <row r="9905" spans="1:10" x14ac:dyDescent="0.3">
      <c r="A9905" s="60">
        <v>2011</v>
      </c>
      <c r="B9905" s="60" t="s">
        <v>81</v>
      </c>
      <c r="C9905" s="60" t="str">
        <f>VLOOKUP(B9905,lookup!A:C,3,FALSE)</f>
        <v>Non Metropolitan Fire Authorities</v>
      </c>
      <c r="D9905" s="60" t="str">
        <f>VLOOKUP(B9905,lookup!A:D,4,FALSE)</f>
        <v>E31000025</v>
      </c>
      <c r="E9905" s="60" t="s">
        <v>177</v>
      </c>
      <c r="F9905" s="60" t="s">
        <v>158</v>
      </c>
      <c r="G9905" s="61">
        <v>0</v>
      </c>
      <c r="H9905" s="145"/>
      <c r="I9905" s="144">
        <v>0</v>
      </c>
      <c r="J9905" s="146">
        <f t="shared" si="131"/>
        <v>0</v>
      </c>
    </row>
    <row r="9906" spans="1:10" x14ac:dyDescent="0.3">
      <c r="A9906" s="60">
        <v>2011</v>
      </c>
      <c r="B9906" s="60" t="s">
        <v>81</v>
      </c>
      <c r="C9906" s="60" t="str">
        <f>VLOOKUP(B9906,lookup!A:C,3,FALSE)</f>
        <v>Non Metropolitan Fire Authorities</v>
      </c>
      <c r="D9906" s="60" t="str">
        <f>VLOOKUP(B9906,lookup!A:D,4,FALSE)</f>
        <v>E31000025</v>
      </c>
      <c r="E9906" s="60" t="s">
        <v>178</v>
      </c>
      <c r="F9906" s="60" t="s">
        <v>158</v>
      </c>
      <c r="G9906" s="61">
        <v>4</v>
      </c>
      <c r="H9906" s="145"/>
      <c r="I9906" s="144">
        <v>4</v>
      </c>
      <c r="J9906" s="146">
        <f t="shared" si="131"/>
        <v>0</v>
      </c>
    </row>
    <row r="9907" spans="1:10" x14ac:dyDescent="0.3">
      <c r="A9907" s="60">
        <v>2011</v>
      </c>
      <c r="B9907" s="60" t="s">
        <v>81</v>
      </c>
      <c r="C9907" s="60" t="str">
        <f>VLOOKUP(B9907,lookup!A:C,3,FALSE)</f>
        <v>Non Metropolitan Fire Authorities</v>
      </c>
      <c r="D9907" s="60" t="str">
        <f>VLOOKUP(B9907,lookup!A:D,4,FALSE)</f>
        <v>E31000025</v>
      </c>
      <c r="E9907" s="60" t="s">
        <v>179</v>
      </c>
      <c r="F9907" s="60" t="s">
        <v>158</v>
      </c>
      <c r="G9907" s="61">
        <v>0</v>
      </c>
      <c r="H9907" s="145"/>
      <c r="I9907" s="144">
        <v>0</v>
      </c>
      <c r="J9907" s="146">
        <f t="shared" si="131"/>
        <v>0</v>
      </c>
    </row>
    <row r="9908" spans="1:10" x14ac:dyDescent="0.3">
      <c r="A9908" s="60">
        <v>2011</v>
      </c>
      <c r="B9908" s="60" t="s">
        <v>81</v>
      </c>
      <c r="C9908" s="60" t="str">
        <f>VLOOKUP(B9908,lookup!A:C,3,FALSE)</f>
        <v>Non Metropolitan Fire Authorities</v>
      </c>
      <c r="D9908" s="60" t="str">
        <f>VLOOKUP(B9908,lookup!A:D,4,FALSE)</f>
        <v>E31000025</v>
      </c>
      <c r="E9908" s="32" t="s">
        <v>1087</v>
      </c>
      <c r="F9908" s="60" t="s">
        <v>158</v>
      </c>
      <c r="G9908" s="61">
        <v>0</v>
      </c>
      <c r="H9908" s="145"/>
      <c r="I9908" s="144">
        <v>0</v>
      </c>
      <c r="J9908" s="146">
        <f t="shared" si="131"/>
        <v>0</v>
      </c>
    </row>
    <row r="9909" spans="1:10" x14ac:dyDescent="0.3">
      <c r="A9909" s="60">
        <v>2011</v>
      </c>
      <c r="B9909" s="60" t="s">
        <v>81</v>
      </c>
      <c r="C9909" s="60" t="str">
        <f>VLOOKUP(B9909,lookup!A:C,3,FALSE)</f>
        <v>Non Metropolitan Fire Authorities</v>
      </c>
      <c r="D9909" s="60" t="str">
        <f>VLOOKUP(B9909,lookup!A:D,4,FALSE)</f>
        <v>E31000025</v>
      </c>
      <c r="E9909" s="60" t="s">
        <v>176</v>
      </c>
      <c r="F9909" s="60" t="s">
        <v>158</v>
      </c>
      <c r="G9909" s="61">
        <v>213</v>
      </c>
      <c r="H9909" s="145"/>
      <c r="I9909" s="144">
        <v>213</v>
      </c>
      <c r="J9909" s="146">
        <f t="shared" si="131"/>
        <v>0</v>
      </c>
    </row>
    <row r="9910" spans="1:10" x14ac:dyDescent="0.3">
      <c r="A9910" s="60">
        <v>2011</v>
      </c>
      <c r="B9910" s="60" t="s">
        <v>81</v>
      </c>
      <c r="C9910" s="60" t="str">
        <f>VLOOKUP(B9910,lookup!A:C,3,FALSE)</f>
        <v>Non Metropolitan Fire Authorities</v>
      </c>
      <c r="D9910" s="60" t="str">
        <f>VLOOKUP(B9910,lookup!A:D,4,FALSE)</f>
        <v>E31000025</v>
      </c>
      <c r="E9910" s="60" t="s">
        <v>175</v>
      </c>
      <c r="F9910" s="60" t="s">
        <v>149</v>
      </c>
      <c r="G9910" s="61">
        <v>20</v>
      </c>
      <c r="H9910" s="145"/>
      <c r="I9910" s="144">
        <v>20</v>
      </c>
      <c r="J9910" s="146">
        <f t="shared" si="131"/>
        <v>0</v>
      </c>
    </row>
    <row r="9911" spans="1:10" x14ac:dyDescent="0.3">
      <c r="A9911" s="60">
        <v>2011</v>
      </c>
      <c r="B9911" s="60" t="s">
        <v>81</v>
      </c>
      <c r="C9911" s="60" t="str">
        <f>VLOOKUP(B9911,lookup!A:C,3,FALSE)</f>
        <v>Non Metropolitan Fire Authorities</v>
      </c>
      <c r="D9911" s="60" t="str">
        <f>VLOOKUP(B9911,lookup!A:D,4,FALSE)</f>
        <v>E31000025</v>
      </c>
      <c r="E9911" s="60" t="s">
        <v>177</v>
      </c>
      <c r="F9911" s="60" t="s">
        <v>149</v>
      </c>
      <c r="G9911" s="61">
        <v>0</v>
      </c>
      <c r="H9911" s="145"/>
      <c r="I9911" s="144">
        <v>0</v>
      </c>
      <c r="J9911" s="146">
        <f t="shared" si="131"/>
        <v>0</v>
      </c>
    </row>
    <row r="9912" spans="1:10" x14ac:dyDescent="0.3">
      <c r="A9912" s="60">
        <v>2011</v>
      </c>
      <c r="B9912" s="60" t="s">
        <v>81</v>
      </c>
      <c r="C9912" s="60" t="str">
        <f>VLOOKUP(B9912,lookup!A:C,3,FALSE)</f>
        <v>Non Metropolitan Fire Authorities</v>
      </c>
      <c r="D9912" s="60" t="str">
        <f>VLOOKUP(B9912,lookup!A:D,4,FALSE)</f>
        <v>E31000025</v>
      </c>
      <c r="E9912" s="60" t="s">
        <v>178</v>
      </c>
      <c r="F9912" s="60" t="s">
        <v>149</v>
      </c>
      <c r="G9912" s="61">
        <v>0</v>
      </c>
      <c r="H9912" s="145"/>
      <c r="I9912" s="144">
        <v>0</v>
      </c>
      <c r="J9912" s="146">
        <f t="shared" si="131"/>
        <v>0</v>
      </c>
    </row>
    <row r="9913" spans="1:10" x14ac:dyDescent="0.3">
      <c r="A9913" s="60">
        <v>2011</v>
      </c>
      <c r="B9913" s="60" t="s">
        <v>81</v>
      </c>
      <c r="C9913" s="60" t="str">
        <f>VLOOKUP(B9913,lookup!A:C,3,FALSE)</f>
        <v>Non Metropolitan Fire Authorities</v>
      </c>
      <c r="D9913" s="60" t="str">
        <f>VLOOKUP(B9913,lookup!A:D,4,FALSE)</f>
        <v>E31000025</v>
      </c>
      <c r="E9913" s="60" t="s">
        <v>179</v>
      </c>
      <c r="F9913" s="60" t="s">
        <v>149</v>
      </c>
      <c r="G9913" s="61">
        <v>0</v>
      </c>
      <c r="H9913" s="145"/>
      <c r="I9913" s="144">
        <v>0</v>
      </c>
      <c r="J9913" s="146">
        <f t="shared" si="131"/>
        <v>0</v>
      </c>
    </row>
    <row r="9914" spans="1:10" x14ac:dyDescent="0.3">
      <c r="A9914" s="60">
        <v>2011</v>
      </c>
      <c r="B9914" s="60" t="s">
        <v>81</v>
      </c>
      <c r="C9914" s="60" t="str">
        <f>VLOOKUP(B9914,lookup!A:C,3,FALSE)</f>
        <v>Non Metropolitan Fire Authorities</v>
      </c>
      <c r="D9914" s="60" t="str">
        <f>VLOOKUP(B9914,lookup!A:D,4,FALSE)</f>
        <v>E31000025</v>
      </c>
      <c r="E9914" s="32" t="s">
        <v>1087</v>
      </c>
      <c r="F9914" s="60" t="s">
        <v>149</v>
      </c>
      <c r="G9914" s="61">
        <v>0</v>
      </c>
      <c r="H9914" s="145"/>
      <c r="I9914" s="144">
        <v>0</v>
      </c>
      <c r="J9914" s="146">
        <f t="shared" si="131"/>
        <v>0</v>
      </c>
    </row>
    <row r="9915" spans="1:10" x14ac:dyDescent="0.3">
      <c r="A9915" s="60">
        <v>2011</v>
      </c>
      <c r="B9915" s="60" t="s">
        <v>81</v>
      </c>
      <c r="C9915" s="60" t="str">
        <f>VLOOKUP(B9915,lookup!A:C,3,FALSE)</f>
        <v>Non Metropolitan Fire Authorities</v>
      </c>
      <c r="D9915" s="60" t="str">
        <f>VLOOKUP(B9915,lookup!A:D,4,FALSE)</f>
        <v>E31000025</v>
      </c>
      <c r="E9915" s="60" t="s">
        <v>176</v>
      </c>
      <c r="F9915" s="60" t="s">
        <v>149</v>
      </c>
      <c r="G9915" s="61">
        <v>4</v>
      </c>
      <c r="H9915" s="145"/>
      <c r="I9915" s="144">
        <v>4</v>
      </c>
      <c r="J9915" s="146">
        <f t="shared" si="131"/>
        <v>0</v>
      </c>
    </row>
    <row r="9916" spans="1:10" x14ac:dyDescent="0.3">
      <c r="A9916" s="60">
        <v>2011</v>
      </c>
      <c r="B9916" s="60" t="s">
        <v>81</v>
      </c>
      <c r="C9916" s="60" t="str">
        <f>VLOOKUP(B9916,lookup!A:C,3,FALSE)</f>
        <v>Non Metropolitan Fire Authorities</v>
      </c>
      <c r="D9916" s="60" t="str">
        <f>VLOOKUP(B9916,lookup!A:D,4,FALSE)</f>
        <v>E31000025</v>
      </c>
      <c r="E9916" s="60" t="s">
        <v>175</v>
      </c>
      <c r="F9916" s="60" t="s">
        <v>150</v>
      </c>
      <c r="G9916" s="61">
        <v>85</v>
      </c>
      <c r="H9916" s="145"/>
      <c r="I9916" s="144">
        <v>85</v>
      </c>
      <c r="J9916" s="146">
        <f t="shared" si="131"/>
        <v>0</v>
      </c>
    </row>
    <row r="9917" spans="1:10" x14ac:dyDescent="0.3">
      <c r="A9917" s="60">
        <v>2011</v>
      </c>
      <c r="B9917" s="60" t="s">
        <v>81</v>
      </c>
      <c r="C9917" s="60" t="str">
        <f>VLOOKUP(B9917,lookup!A:C,3,FALSE)</f>
        <v>Non Metropolitan Fire Authorities</v>
      </c>
      <c r="D9917" s="60" t="str">
        <f>VLOOKUP(B9917,lookup!A:D,4,FALSE)</f>
        <v>E31000025</v>
      </c>
      <c r="E9917" s="60" t="s">
        <v>177</v>
      </c>
      <c r="F9917" s="60" t="s">
        <v>150</v>
      </c>
      <c r="G9917" s="61">
        <v>2</v>
      </c>
      <c r="H9917" s="145"/>
      <c r="I9917" s="144">
        <v>2</v>
      </c>
      <c r="J9917" s="146">
        <f t="shared" si="131"/>
        <v>0</v>
      </c>
    </row>
    <row r="9918" spans="1:10" x14ac:dyDescent="0.3">
      <c r="A9918" s="60">
        <v>2011</v>
      </c>
      <c r="B9918" s="60" t="s">
        <v>81</v>
      </c>
      <c r="C9918" s="60" t="str">
        <f>VLOOKUP(B9918,lookup!A:C,3,FALSE)</f>
        <v>Non Metropolitan Fire Authorities</v>
      </c>
      <c r="D9918" s="60" t="str">
        <f>VLOOKUP(B9918,lookup!A:D,4,FALSE)</f>
        <v>E31000025</v>
      </c>
      <c r="E9918" s="60" t="s">
        <v>178</v>
      </c>
      <c r="F9918" s="60" t="s">
        <v>150</v>
      </c>
      <c r="G9918" s="61">
        <v>1</v>
      </c>
      <c r="H9918" s="145"/>
      <c r="I9918" s="144">
        <v>1</v>
      </c>
      <c r="J9918" s="146">
        <f t="shared" si="131"/>
        <v>0</v>
      </c>
    </row>
    <row r="9919" spans="1:10" x14ac:dyDescent="0.3">
      <c r="A9919" s="60">
        <v>2011</v>
      </c>
      <c r="B9919" s="60" t="s">
        <v>81</v>
      </c>
      <c r="C9919" s="60" t="str">
        <f>VLOOKUP(B9919,lookup!A:C,3,FALSE)</f>
        <v>Non Metropolitan Fire Authorities</v>
      </c>
      <c r="D9919" s="60" t="str">
        <f>VLOOKUP(B9919,lookup!A:D,4,FALSE)</f>
        <v>E31000025</v>
      </c>
      <c r="E9919" s="60" t="s">
        <v>179</v>
      </c>
      <c r="F9919" s="60" t="s">
        <v>150</v>
      </c>
      <c r="G9919" s="61">
        <v>0</v>
      </c>
      <c r="H9919" s="145"/>
      <c r="I9919" s="144">
        <v>0</v>
      </c>
      <c r="J9919" s="146">
        <f t="shared" si="131"/>
        <v>0</v>
      </c>
    </row>
    <row r="9920" spans="1:10" x14ac:dyDescent="0.3">
      <c r="A9920" s="60">
        <v>2011</v>
      </c>
      <c r="B9920" s="60" t="s">
        <v>81</v>
      </c>
      <c r="C9920" s="60" t="str">
        <f>VLOOKUP(B9920,lookup!A:C,3,FALSE)</f>
        <v>Non Metropolitan Fire Authorities</v>
      </c>
      <c r="D9920" s="60" t="str">
        <f>VLOOKUP(B9920,lookup!A:D,4,FALSE)</f>
        <v>E31000025</v>
      </c>
      <c r="E9920" s="32" t="s">
        <v>1087</v>
      </c>
      <c r="F9920" s="60" t="s">
        <v>150</v>
      </c>
      <c r="G9920" s="61">
        <v>0</v>
      </c>
      <c r="H9920" s="145"/>
      <c r="I9920" s="144">
        <v>0</v>
      </c>
      <c r="J9920" s="146">
        <f t="shared" si="131"/>
        <v>0</v>
      </c>
    </row>
    <row r="9921" spans="1:10" x14ac:dyDescent="0.3">
      <c r="A9921" s="60">
        <v>2011</v>
      </c>
      <c r="B9921" s="60" t="s">
        <v>81</v>
      </c>
      <c r="C9921" s="60" t="str">
        <f>VLOOKUP(B9921,lookup!A:C,3,FALSE)</f>
        <v>Non Metropolitan Fire Authorities</v>
      </c>
      <c r="D9921" s="60" t="str">
        <f>VLOOKUP(B9921,lookup!A:D,4,FALSE)</f>
        <v>E31000025</v>
      </c>
      <c r="E9921" s="60" t="s">
        <v>176</v>
      </c>
      <c r="F9921" s="60" t="s">
        <v>150</v>
      </c>
      <c r="G9921" s="61">
        <v>13</v>
      </c>
      <c r="H9921" s="145"/>
      <c r="I9921" s="144">
        <v>13</v>
      </c>
      <c r="J9921" s="146">
        <f t="shared" si="131"/>
        <v>0</v>
      </c>
    </row>
    <row r="9922" spans="1:10" x14ac:dyDescent="0.3">
      <c r="A9922" s="60">
        <v>2011</v>
      </c>
      <c r="B9922" s="60" t="s">
        <v>84</v>
      </c>
      <c r="C9922" s="60" t="str">
        <f>VLOOKUP(B9922,lookup!A:C,3,FALSE)</f>
        <v>Metropolitan Fire Authorities</v>
      </c>
      <c r="D9922" s="60" t="str">
        <f>VLOOKUP(B9922,lookup!A:D,4,FALSE)</f>
        <v>E31000041</v>
      </c>
      <c r="E9922" s="60" t="s">
        <v>175</v>
      </c>
      <c r="F9922" s="60" t="s">
        <v>157</v>
      </c>
      <c r="G9922" s="61">
        <v>870</v>
      </c>
      <c r="H9922" s="145"/>
      <c r="I9922" s="144">
        <v>870</v>
      </c>
      <c r="J9922" s="146">
        <f t="shared" si="131"/>
        <v>0</v>
      </c>
    </row>
    <row r="9923" spans="1:10" x14ac:dyDescent="0.3">
      <c r="A9923" s="60">
        <v>2011</v>
      </c>
      <c r="B9923" s="60" t="s">
        <v>84</v>
      </c>
      <c r="C9923" s="60" t="str">
        <f>VLOOKUP(B9923,lookup!A:C,3,FALSE)</f>
        <v>Metropolitan Fire Authorities</v>
      </c>
      <c r="D9923" s="60" t="str">
        <f>VLOOKUP(B9923,lookup!A:D,4,FALSE)</f>
        <v>E31000041</v>
      </c>
      <c r="E9923" s="60" t="s">
        <v>177</v>
      </c>
      <c r="F9923" s="60" t="s">
        <v>157</v>
      </c>
      <c r="G9923" s="61">
        <v>10</v>
      </c>
      <c r="H9923" s="145"/>
      <c r="I9923" s="144">
        <v>10</v>
      </c>
      <c r="J9923" s="146">
        <f t="shared" ref="J9923:J9986" si="132">G9923-I9923</f>
        <v>0</v>
      </c>
    </row>
    <row r="9924" spans="1:10" x14ac:dyDescent="0.3">
      <c r="A9924" s="60">
        <v>2011</v>
      </c>
      <c r="B9924" s="60" t="s">
        <v>84</v>
      </c>
      <c r="C9924" s="60" t="str">
        <f>VLOOKUP(B9924,lookup!A:C,3,FALSE)</f>
        <v>Metropolitan Fire Authorities</v>
      </c>
      <c r="D9924" s="60" t="str">
        <f>VLOOKUP(B9924,lookup!A:D,4,FALSE)</f>
        <v>E31000041</v>
      </c>
      <c r="E9924" s="60" t="s">
        <v>178</v>
      </c>
      <c r="F9924" s="60" t="s">
        <v>157</v>
      </c>
      <c r="G9924" s="61">
        <v>1</v>
      </c>
      <c r="H9924" s="145"/>
      <c r="I9924" s="144">
        <v>1</v>
      </c>
      <c r="J9924" s="146">
        <f t="shared" si="132"/>
        <v>0</v>
      </c>
    </row>
    <row r="9925" spans="1:10" x14ac:dyDescent="0.3">
      <c r="A9925" s="60">
        <v>2011</v>
      </c>
      <c r="B9925" s="60" t="s">
        <v>84</v>
      </c>
      <c r="C9925" s="60" t="str">
        <f>VLOOKUP(B9925,lookup!A:C,3,FALSE)</f>
        <v>Metropolitan Fire Authorities</v>
      </c>
      <c r="D9925" s="60" t="str">
        <f>VLOOKUP(B9925,lookup!A:D,4,FALSE)</f>
        <v>E31000041</v>
      </c>
      <c r="E9925" s="60" t="s">
        <v>179</v>
      </c>
      <c r="F9925" s="60" t="s">
        <v>157</v>
      </c>
      <c r="G9925" s="61">
        <v>9</v>
      </c>
      <c r="H9925" s="145"/>
      <c r="I9925" s="144">
        <v>9</v>
      </c>
      <c r="J9925" s="146">
        <f t="shared" si="132"/>
        <v>0</v>
      </c>
    </row>
    <row r="9926" spans="1:10" x14ac:dyDescent="0.3">
      <c r="A9926" s="60">
        <v>2011</v>
      </c>
      <c r="B9926" s="60" t="s">
        <v>84</v>
      </c>
      <c r="C9926" s="60" t="str">
        <f>VLOOKUP(B9926,lookup!A:C,3,FALSE)</f>
        <v>Metropolitan Fire Authorities</v>
      </c>
      <c r="D9926" s="60" t="str">
        <f>VLOOKUP(B9926,lookup!A:D,4,FALSE)</f>
        <v>E31000041</v>
      </c>
      <c r="E9926" s="32" t="s">
        <v>1087</v>
      </c>
      <c r="F9926" s="60" t="s">
        <v>157</v>
      </c>
      <c r="G9926" s="61">
        <v>11</v>
      </c>
      <c r="H9926" s="145"/>
      <c r="I9926" s="144">
        <v>11</v>
      </c>
      <c r="J9926" s="146">
        <f t="shared" si="132"/>
        <v>0</v>
      </c>
    </row>
    <row r="9927" spans="1:10" x14ac:dyDescent="0.3">
      <c r="A9927" s="60">
        <v>2011</v>
      </c>
      <c r="B9927" s="60" t="s">
        <v>84</v>
      </c>
      <c r="C9927" s="60" t="str">
        <f>VLOOKUP(B9927,lookup!A:C,3,FALSE)</f>
        <v>Metropolitan Fire Authorities</v>
      </c>
      <c r="D9927" s="60" t="str">
        <f>VLOOKUP(B9927,lookup!A:D,4,FALSE)</f>
        <v>E31000041</v>
      </c>
      <c r="E9927" s="60" t="s">
        <v>176</v>
      </c>
      <c r="F9927" s="60" t="s">
        <v>157</v>
      </c>
      <c r="G9927" s="61">
        <v>0</v>
      </c>
      <c r="H9927" s="145"/>
      <c r="I9927" s="144">
        <v>0</v>
      </c>
      <c r="J9927" s="146">
        <f t="shared" si="132"/>
        <v>0</v>
      </c>
    </row>
    <row r="9928" spans="1:10" x14ac:dyDescent="0.3">
      <c r="A9928" s="60">
        <v>2011</v>
      </c>
      <c r="B9928" s="60" t="s">
        <v>84</v>
      </c>
      <c r="C9928" s="60" t="str">
        <f>VLOOKUP(B9928,lookup!A:C,3,FALSE)</f>
        <v>Metropolitan Fire Authorities</v>
      </c>
      <c r="D9928" s="60" t="str">
        <f>VLOOKUP(B9928,lookup!A:D,4,FALSE)</f>
        <v>E31000041</v>
      </c>
      <c r="E9928" s="60" t="s">
        <v>175</v>
      </c>
      <c r="F9928" s="60" t="s">
        <v>158</v>
      </c>
      <c r="G9928" s="61">
        <v>227</v>
      </c>
      <c r="H9928" s="145"/>
      <c r="I9928" s="144">
        <v>227</v>
      </c>
      <c r="J9928" s="146">
        <f t="shared" si="132"/>
        <v>0</v>
      </c>
    </row>
    <row r="9929" spans="1:10" x14ac:dyDescent="0.3">
      <c r="A9929" s="60">
        <v>2011</v>
      </c>
      <c r="B9929" s="60" t="s">
        <v>84</v>
      </c>
      <c r="C9929" s="60" t="str">
        <f>VLOOKUP(B9929,lookup!A:C,3,FALSE)</f>
        <v>Metropolitan Fire Authorities</v>
      </c>
      <c r="D9929" s="60" t="str">
        <f>VLOOKUP(B9929,lookup!A:D,4,FALSE)</f>
        <v>E31000041</v>
      </c>
      <c r="E9929" s="60" t="s">
        <v>177</v>
      </c>
      <c r="F9929" s="60" t="s">
        <v>158</v>
      </c>
      <c r="G9929" s="61">
        <v>5</v>
      </c>
      <c r="H9929" s="145"/>
      <c r="I9929" s="144">
        <v>5</v>
      </c>
      <c r="J9929" s="146">
        <f t="shared" si="132"/>
        <v>0</v>
      </c>
    </row>
    <row r="9930" spans="1:10" x14ac:dyDescent="0.3">
      <c r="A9930" s="60">
        <v>2011</v>
      </c>
      <c r="B9930" s="60" t="s">
        <v>84</v>
      </c>
      <c r="C9930" s="60" t="str">
        <f>VLOOKUP(B9930,lookup!A:C,3,FALSE)</f>
        <v>Metropolitan Fire Authorities</v>
      </c>
      <c r="D9930" s="60" t="str">
        <f>VLOOKUP(B9930,lookup!A:D,4,FALSE)</f>
        <v>E31000041</v>
      </c>
      <c r="E9930" s="60" t="s">
        <v>178</v>
      </c>
      <c r="F9930" s="60" t="s">
        <v>158</v>
      </c>
      <c r="G9930" s="61">
        <v>1</v>
      </c>
      <c r="H9930" s="145"/>
      <c r="I9930" s="144">
        <v>1</v>
      </c>
      <c r="J9930" s="146">
        <f t="shared" si="132"/>
        <v>0</v>
      </c>
    </row>
    <row r="9931" spans="1:10" x14ac:dyDescent="0.3">
      <c r="A9931" s="60">
        <v>2011</v>
      </c>
      <c r="B9931" s="60" t="s">
        <v>84</v>
      </c>
      <c r="C9931" s="60" t="str">
        <f>VLOOKUP(B9931,lookup!A:C,3,FALSE)</f>
        <v>Metropolitan Fire Authorities</v>
      </c>
      <c r="D9931" s="60" t="str">
        <f>VLOOKUP(B9931,lookup!A:D,4,FALSE)</f>
        <v>E31000041</v>
      </c>
      <c r="E9931" s="60" t="s">
        <v>179</v>
      </c>
      <c r="F9931" s="60" t="s">
        <v>158</v>
      </c>
      <c r="G9931" s="61">
        <v>3</v>
      </c>
      <c r="H9931" s="145"/>
      <c r="I9931" s="144">
        <v>3</v>
      </c>
      <c r="J9931" s="146">
        <f t="shared" si="132"/>
        <v>0</v>
      </c>
    </row>
    <row r="9932" spans="1:10" x14ac:dyDescent="0.3">
      <c r="A9932" s="60">
        <v>2011</v>
      </c>
      <c r="B9932" s="60" t="s">
        <v>84</v>
      </c>
      <c r="C9932" s="60" t="str">
        <f>VLOOKUP(B9932,lookup!A:C,3,FALSE)</f>
        <v>Metropolitan Fire Authorities</v>
      </c>
      <c r="D9932" s="60" t="str">
        <f>VLOOKUP(B9932,lookup!A:D,4,FALSE)</f>
        <v>E31000041</v>
      </c>
      <c r="E9932" s="32" t="s">
        <v>1087</v>
      </c>
      <c r="F9932" s="60" t="s">
        <v>158</v>
      </c>
      <c r="G9932" s="61">
        <v>6</v>
      </c>
      <c r="H9932" s="145"/>
      <c r="I9932" s="144">
        <v>6</v>
      </c>
      <c r="J9932" s="146">
        <f t="shared" si="132"/>
        <v>0</v>
      </c>
    </row>
    <row r="9933" spans="1:10" x14ac:dyDescent="0.3">
      <c r="A9933" s="60">
        <v>2011</v>
      </c>
      <c r="B9933" s="60" t="s">
        <v>84</v>
      </c>
      <c r="C9933" s="60" t="str">
        <f>VLOOKUP(B9933,lookup!A:C,3,FALSE)</f>
        <v>Metropolitan Fire Authorities</v>
      </c>
      <c r="D9933" s="60" t="str">
        <f>VLOOKUP(B9933,lookup!A:D,4,FALSE)</f>
        <v>E31000041</v>
      </c>
      <c r="E9933" s="60" t="s">
        <v>176</v>
      </c>
      <c r="F9933" s="60" t="s">
        <v>158</v>
      </c>
      <c r="G9933" s="61">
        <v>0</v>
      </c>
      <c r="H9933" s="145"/>
      <c r="I9933" s="144">
        <v>0</v>
      </c>
      <c r="J9933" s="146">
        <f t="shared" si="132"/>
        <v>0</v>
      </c>
    </row>
    <row r="9934" spans="1:10" x14ac:dyDescent="0.3">
      <c r="A9934" s="60">
        <v>2011</v>
      </c>
      <c r="B9934" s="60" t="s">
        <v>84</v>
      </c>
      <c r="C9934" s="60" t="str">
        <f>VLOOKUP(B9934,lookup!A:C,3,FALSE)</f>
        <v>Metropolitan Fire Authorities</v>
      </c>
      <c r="D9934" s="60" t="str">
        <f>VLOOKUP(B9934,lookup!A:D,4,FALSE)</f>
        <v>E31000041</v>
      </c>
      <c r="E9934" s="60" t="s">
        <v>175</v>
      </c>
      <c r="F9934" s="60" t="s">
        <v>149</v>
      </c>
      <c r="G9934" s="61">
        <v>49</v>
      </c>
      <c r="H9934" s="145"/>
      <c r="I9934" s="144">
        <v>49</v>
      </c>
      <c r="J9934" s="146">
        <f t="shared" si="132"/>
        <v>0</v>
      </c>
    </row>
    <row r="9935" spans="1:10" x14ac:dyDescent="0.3">
      <c r="A9935" s="60">
        <v>2011</v>
      </c>
      <c r="B9935" s="60" t="s">
        <v>84</v>
      </c>
      <c r="C9935" s="60" t="str">
        <f>VLOOKUP(B9935,lookup!A:C,3,FALSE)</f>
        <v>Metropolitan Fire Authorities</v>
      </c>
      <c r="D9935" s="60" t="str">
        <f>VLOOKUP(B9935,lookup!A:D,4,FALSE)</f>
        <v>E31000041</v>
      </c>
      <c r="E9935" s="60" t="s">
        <v>177</v>
      </c>
      <c r="F9935" s="60" t="s">
        <v>149</v>
      </c>
      <c r="G9935" s="61">
        <v>0</v>
      </c>
      <c r="H9935" s="145"/>
      <c r="I9935" s="144">
        <v>0</v>
      </c>
      <c r="J9935" s="146">
        <f t="shared" si="132"/>
        <v>0</v>
      </c>
    </row>
    <row r="9936" spans="1:10" x14ac:dyDescent="0.3">
      <c r="A9936" s="60">
        <v>2011</v>
      </c>
      <c r="B9936" s="60" t="s">
        <v>84</v>
      </c>
      <c r="C9936" s="60" t="str">
        <f>VLOOKUP(B9936,lookup!A:C,3,FALSE)</f>
        <v>Metropolitan Fire Authorities</v>
      </c>
      <c r="D9936" s="60" t="str">
        <f>VLOOKUP(B9936,lookup!A:D,4,FALSE)</f>
        <v>E31000041</v>
      </c>
      <c r="E9936" s="60" t="s">
        <v>178</v>
      </c>
      <c r="F9936" s="60" t="s">
        <v>149</v>
      </c>
      <c r="G9936" s="61">
        <v>0</v>
      </c>
      <c r="H9936" s="145"/>
      <c r="I9936" s="144">
        <v>0</v>
      </c>
      <c r="J9936" s="146">
        <f t="shared" si="132"/>
        <v>0</v>
      </c>
    </row>
    <row r="9937" spans="1:10" x14ac:dyDescent="0.3">
      <c r="A9937" s="60">
        <v>2011</v>
      </c>
      <c r="B9937" s="60" t="s">
        <v>84</v>
      </c>
      <c r="C9937" s="60" t="str">
        <f>VLOOKUP(B9937,lookup!A:C,3,FALSE)</f>
        <v>Metropolitan Fire Authorities</v>
      </c>
      <c r="D9937" s="60" t="str">
        <f>VLOOKUP(B9937,lookup!A:D,4,FALSE)</f>
        <v>E31000041</v>
      </c>
      <c r="E9937" s="60" t="s">
        <v>179</v>
      </c>
      <c r="F9937" s="60" t="s">
        <v>149</v>
      </c>
      <c r="G9937" s="61">
        <v>0</v>
      </c>
      <c r="H9937" s="145"/>
      <c r="I9937" s="144">
        <v>0</v>
      </c>
      <c r="J9937" s="146">
        <f t="shared" si="132"/>
        <v>0</v>
      </c>
    </row>
    <row r="9938" spans="1:10" x14ac:dyDescent="0.3">
      <c r="A9938" s="60">
        <v>2011</v>
      </c>
      <c r="B9938" s="60" t="s">
        <v>84</v>
      </c>
      <c r="C9938" s="60" t="str">
        <f>VLOOKUP(B9938,lookup!A:C,3,FALSE)</f>
        <v>Metropolitan Fire Authorities</v>
      </c>
      <c r="D9938" s="60" t="str">
        <f>VLOOKUP(B9938,lookup!A:D,4,FALSE)</f>
        <v>E31000041</v>
      </c>
      <c r="E9938" s="32" t="s">
        <v>1087</v>
      </c>
      <c r="F9938" s="60" t="s">
        <v>149</v>
      </c>
      <c r="G9938" s="61">
        <v>0</v>
      </c>
      <c r="H9938" s="145"/>
      <c r="I9938" s="144">
        <v>0</v>
      </c>
      <c r="J9938" s="146">
        <f t="shared" si="132"/>
        <v>0</v>
      </c>
    </row>
    <row r="9939" spans="1:10" x14ac:dyDescent="0.3">
      <c r="A9939" s="60">
        <v>2011</v>
      </c>
      <c r="B9939" s="60" t="s">
        <v>84</v>
      </c>
      <c r="C9939" s="60" t="str">
        <f>VLOOKUP(B9939,lookup!A:C,3,FALSE)</f>
        <v>Metropolitan Fire Authorities</v>
      </c>
      <c r="D9939" s="60" t="str">
        <f>VLOOKUP(B9939,lookup!A:D,4,FALSE)</f>
        <v>E31000041</v>
      </c>
      <c r="E9939" s="60" t="s">
        <v>176</v>
      </c>
      <c r="F9939" s="60" t="s">
        <v>149</v>
      </c>
      <c r="G9939" s="61">
        <v>0</v>
      </c>
      <c r="H9939" s="145"/>
      <c r="I9939" s="144">
        <v>0</v>
      </c>
      <c r="J9939" s="146">
        <f t="shared" si="132"/>
        <v>0</v>
      </c>
    </row>
    <row r="9940" spans="1:10" x14ac:dyDescent="0.3">
      <c r="A9940" s="60">
        <v>2011</v>
      </c>
      <c r="B9940" s="60" t="s">
        <v>84</v>
      </c>
      <c r="C9940" s="60" t="str">
        <f>VLOOKUP(B9940,lookup!A:C,3,FALSE)</f>
        <v>Metropolitan Fire Authorities</v>
      </c>
      <c r="D9940" s="60" t="str">
        <f>VLOOKUP(B9940,lookup!A:D,4,FALSE)</f>
        <v>E31000041</v>
      </c>
      <c r="E9940" s="60" t="s">
        <v>175</v>
      </c>
      <c r="F9940" s="60" t="s">
        <v>150</v>
      </c>
      <c r="G9940" s="61">
        <v>432</v>
      </c>
      <c r="H9940" s="145"/>
      <c r="I9940" s="144">
        <v>432</v>
      </c>
      <c r="J9940" s="146">
        <f t="shared" si="132"/>
        <v>0</v>
      </c>
    </row>
    <row r="9941" spans="1:10" x14ac:dyDescent="0.3">
      <c r="A9941" s="60">
        <v>2011</v>
      </c>
      <c r="B9941" s="60" t="s">
        <v>84</v>
      </c>
      <c r="C9941" s="60" t="str">
        <f>VLOOKUP(B9941,lookup!A:C,3,FALSE)</f>
        <v>Metropolitan Fire Authorities</v>
      </c>
      <c r="D9941" s="60" t="str">
        <f>VLOOKUP(B9941,lookup!A:D,4,FALSE)</f>
        <v>E31000041</v>
      </c>
      <c r="E9941" s="60" t="s">
        <v>177</v>
      </c>
      <c r="F9941" s="60" t="s">
        <v>150</v>
      </c>
      <c r="G9941" s="61">
        <v>0</v>
      </c>
      <c r="H9941" s="145"/>
      <c r="I9941" s="144">
        <v>0</v>
      </c>
      <c r="J9941" s="146">
        <f t="shared" si="132"/>
        <v>0</v>
      </c>
    </row>
    <row r="9942" spans="1:10" x14ac:dyDescent="0.3">
      <c r="A9942" s="60">
        <v>2011</v>
      </c>
      <c r="B9942" s="60" t="s">
        <v>84</v>
      </c>
      <c r="C9942" s="60" t="str">
        <f>VLOOKUP(B9942,lookup!A:C,3,FALSE)</f>
        <v>Metropolitan Fire Authorities</v>
      </c>
      <c r="D9942" s="60" t="str">
        <f>VLOOKUP(B9942,lookup!A:D,4,FALSE)</f>
        <v>E31000041</v>
      </c>
      <c r="E9942" s="60" t="s">
        <v>178</v>
      </c>
      <c r="F9942" s="60" t="s">
        <v>150</v>
      </c>
      <c r="G9942" s="61">
        <v>0</v>
      </c>
      <c r="H9942" s="145"/>
      <c r="I9942" s="144">
        <v>0</v>
      </c>
      <c r="J9942" s="146">
        <f t="shared" si="132"/>
        <v>0</v>
      </c>
    </row>
    <row r="9943" spans="1:10" x14ac:dyDescent="0.3">
      <c r="A9943" s="60">
        <v>2011</v>
      </c>
      <c r="B9943" s="60" t="s">
        <v>84</v>
      </c>
      <c r="C9943" s="60" t="str">
        <f>VLOOKUP(B9943,lookup!A:C,3,FALSE)</f>
        <v>Metropolitan Fire Authorities</v>
      </c>
      <c r="D9943" s="60" t="str">
        <f>VLOOKUP(B9943,lookup!A:D,4,FALSE)</f>
        <v>E31000041</v>
      </c>
      <c r="E9943" s="60" t="s">
        <v>179</v>
      </c>
      <c r="F9943" s="60" t="s">
        <v>150</v>
      </c>
      <c r="G9943" s="61">
        <v>0</v>
      </c>
      <c r="H9943" s="145"/>
      <c r="I9943" s="144">
        <v>0</v>
      </c>
      <c r="J9943" s="146">
        <f t="shared" si="132"/>
        <v>0</v>
      </c>
    </row>
    <row r="9944" spans="1:10" x14ac:dyDescent="0.3">
      <c r="A9944" s="60">
        <v>2011</v>
      </c>
      <c r="B9944" s="60" t="s">
        <v>84</v>
      </c>
      <c r="C9944" s="60" t="str">
        <f>VLOOKUP(B9944,lookup!A:C,3,FALSE)</f>
        <v>Metropolitan Fire Authorities</v>
      </c>
      <c r="D9944" s="60" t="str">
        <f>VLOOKUP(B9944,lookup!A:D,4,FALSE)</f>
        <v>E31000041</v>
      </c>
      <c r="E9944" s="32" t="s">
        <v>1087</v>
      </c>
      <c r="F9944" s="60" t="s">
        <v>150</v>
      </c>
      <c r="G9944" s="61">
        <v>5</v>
      </c>
      <c r="H9944" s="145"/>
      <c r="I9944" s="144">
        <v>5</v>
      </c>
      <c r="J9944" s="146">
        <f t="shared" si="132"/>
        <v>0</v>
      </c>
    </row>
    <row r="9945" spans="1:10" x14ac:dyDescent="0.3">
      <c r="A9945" s="60">
        <v>2011</v>
      </c>
      <c r="B9945" s="60" t="s">
        <v>84</v>
      </c>
      <c r="C9945" s="60" t="str">
        <f>VLOOKUP(B9945,lookup!A:C,3,FALSE)</f>
        <v>Metropolitan Fire Authorities</v>
      </c>
      <c r="D9945" s="60" t="str">
        <f>VLOOKUP(B9945,lookup!A:D,4,FALSE)</f>
        <v>E31000041</v>
      </c>
      <c r="E9945" s="60" t="s">
        <v>176</v>
      </c>
      <c r="F9945" s="60" t="s">
        <v>150</v>
      </c>
      <c r="G9945" s="61">
        <v>15</v>
      </c>
      <c r="H9945" s="145"/>
      <c r="I9945" s="144">
        <v>15</v>
      </c>
      <c r="J9945" s="146">
        <f t="shared" si="132"/>
        <v>0</v>
      </c>
    </row>
    <row r="9946" spans="1:10" x14ac:dyDescent="0.3">
      <c r="A9946" s="60">
        <v>2011</v>
      </c>
      <c r="B9946" s="60" t="s">
        <v>87</v>
      </c>
      <c r="C9946" s="60" t="str">
        <f>VLOOKUP(B9946,lookup!A:C,3,FALSE)</f>
        <v>Non Metropolitan Fire Authorities</v>
      </c>
      <c r="D9946" s="60" t="str">
        <f>VLOOKUP(B9946,lookup!A:D,4,FALSE)</f>
        <v>E31000026</v>
      </c>
      <c r="E9946" s="60" t="s">
        <v>175</v>
      </c>
      <c r="F9946" s="60" t="s">
        <v>157</v>
      </c>
      <c r="G9946" s="61">
        <v>202</v>
      </c>
      <c r="H9946" s="145"/>
      <c r="I9946" s="144">
        <v>202</v>
      </c>
      <c r="J9946" s="146">
        <f t="shared" si="132"/>
        <v>0</v>
      </c>
    </row>
    <row r="9947" spans="1:10" x14ac:dyDescent="0.3">
      <c r="A9947" s="60">
        <v>2011</v>
      </c>
      <c r="B9947" s="60" t="s">
        <v>87</v>
      </c>
      <c r="C9947" s="60" t="str">
        <f>VLOOKUP(B9947,lookup!A:C,3,FALSE)</f>
        <v>Non Metropolitan Fire Authorities</v>
      </c>
      <c r="D9947" s="60" t="str">
        <f>VLOOKUP(B9947,lookup!A:D,4,FALSE)</f>
        <v>E31000026</v>
      </c>
      <c r="E9947" s="60" t="s">
        <v>177</v>
      </c>
      <c r="F9947" s="60" t="s">
        <v>157</v>
      </c>
      <c r="G9947" s="61">
        <v>2</v>
      </c>
      <c r="H9947" s="145"/>
      <c r="I9947" s="144">
        <v>2</v>
      </c>
      <c r="J9947" s="146">
        <f t="shared" si="132"/>
        <v>0</v>
      </c>
    </row>
    <row r="9948" spans="1:10" x14ac:dyDescent="0.3">
      <c r="A9948" s="60">
        <v>2011</v>
      </c>
      <c r="B9948" s="60" t="s">
        <v>87</v>
      </c>
      <c r="C9948" s="60" t="str">
        <f>VLOOKUP(B9948,lookup!A:C,3,FALSE)</f>
        <v>Non Metropolitan Fire Authorities</v>
      </c>
      <c r="D9948" s="60" t="str">
        <f>VLOOKUP(B9948,lookup!A:D,4,FALSE)</f>
        <v>E31000026</v>
      </c>
      <c r="E9948" s="60" t="s">
        <v>178</v>
      </c>
      <c r="F9948" s="60" t="s">
        <v>157</v>
      </c>
      <c r="G9948" s="61">
        <v>0</v>
      </c>
      <c r="H9948" s="145"/>
      <c r="I9948" s="144">
        <v>0</v>
      </c>
      <c r="J9948" s="146">
        <f t="shared" si="132"/>
        <v>0</v>
      </c>
    </row>
    <row r="9949" spans="1:10" x14ac:dyDescent="0.3">
      <c r="A9949" s="60">
        <v>2011</v>
      </c>
      <c r="B9949" s="60" t="s">
        <v>87</v>
      </c>
      <c r="C9949" s="60" t="str">
        <f>VLOOKUP(B9949,lookup!A:C,3,FALSE)</f>
        <v>Non Metropolitan Fire Authorities</v>
      </c>
      <c r="D9949" s="60" t="str">
        <f>VLOOKUP(B9949,lookup!A:D,4,FALSE)</f>
        <v>E31000026</v>
      </c>
      <c r="E9949" s="60" t="s">
        <v>179</v>
      </c>
      <c r="F9949" s="60" t="s">
        <v>157</v>
      </c>
      <c r="G9949" s="61">
        <v>2</v>
      </c>
      <c r="H9949" s="145"/>
      <c r="I9949" s="144">
        <v>2</v>
      </c>
      <c r="J9949" s="146">
        <f t="shared" si="132"/>
        <v>0</v>
      </c>
    </row>
    <row r="9950" spans="1:10" x14ac:dyDescent="0.3">
      <c r="A9950" s="60">
        <v>2011</v>
      </c>
      <c r="B9950" s="60" t="s">
        <v>87</v>
      </c>
      <c r="C9950" s="60" t="str">
        <f>VLOOKUP(B9950,lookup!A:C,3,FALSE)</f>
        <v>Non Metropolitan Fire Authorities</v>
      </c>
      <c r="D9950" s="60" t="str">
        <f>VLOOKUP(B9950,lookup!A:D,4,FALSE)</f>
        <v>E31000026</v>
      </c>
      <c r="E9950" s="32" t="s">
        <v>1087</v>
      </c>
      <c r="F9950" s="60" t="s">
        <v>157</v>
      </c>
      <c r="G9950" s="61">
        <v>0</v>
      </c>
      <c r="H9950" s="145"/>
      <c r="I9950" s="144">
        <v>0</v>
      </c>
      <c r="J9950" s="146">
        <f t="shared" si="132"/>
        <v>0</v>
      </c>
    </row>
    <row r="9951" spans="1:10" x14ac:dyDescent="0.3">
      <c r="A9951" s="60">
        <v>2011</v>
      </c>
      <c r="B9951" s="60" t="s">
        <v>87</v>
      </c>
      <c r="C9951" s="60" t="str">
        <f>VLOOKUP(B9951,lookup!A:C,3,FALSE)</f>
        <v>Non Metropolitan Fire Authorities</v>
      </c>
      <c r="D9951" s="60" t="str">
        <f>VLOOKUP(B9951,lookup!A:D,4,FALSE)</f>
        <v>E31000026</v>
      </c>
      <c r="E9951" s="60" t="s">
        <v>176</v>
      </c>
      <c r="F9951" s="60" t="s">
        <v>157</v>
      </c>
      <c r="G9951" s="61">
        <v>83</v>
      </c>
      <c r="H9951" s="145"/>
      <c r="I9951" s="144">
        <v>83</v>
      </c>
      <c r="J9951" s="146">
        <f t="shared" si="132"/>
        <v>0</v>
      </c>
    </row>
    <row r="9952" spans="1:10" x14ac:dyDescent="0.3">
      <c r="A9952" s="60">
        <v>2011</v>
      </c>
      <c r="B9952" s="60" t="s">
        <v>87</v>
      </c>
      <c r="C9952" s="60" t="str">
        <f>VLOOKUP(B9952,lookup!A:C,3,FALSE)</f>
        <v>Non Metropolitan Fire Authorities</v>
      </c>
      <c r="D9952" s="60" t="str">
        <f>VLOOKUP(B9952,lookup!A:D,4,FALSE)</f>
        <v>E31000026</v>
      </c>
      <c r="E9952" s="60" t="s">
        <v>175</v>
      </c>
      <c r="F9952" s="60" t="s">
        <v>158</v>
      </c>
      <c r="G9952" s="61">
        <v>361</v>
      </c>
      <c r="H9952" s="145"/>
      <c r="I9952" s="144">
        <v>361</v>
      </c>
      <c r="J9952" s="146">
        <f t="shared" si="132"/>
        <v>0</v>
      </c>
    </row>
    <row r="9953" spans="1:10" x14ac:dyDescent="0.3">
      <c r="A9953" s="60">
        <v>2011</v>
      </c>
      <c r="B9953" s="60" t="s">
        <v>87</v>
      </c>
      <c r="C9953" s="60" t="str">
        <f>VLOOKUP(B9953,lookup!A:C,3,FALSE)</f>
        <v>Non Metropolitan Fire Authorities</v>
      </c>
      <c r="D9953" s="60" t="str">
        <f>VLOOKUP(B9953,lookup!A:D,4,FALSE)</f>
        <v>E31000026</v>
      </c>
      <c r="E9953" s="60" t="s">
        <v>177</v>
      </c>
      <c r="F9953" s="60" t="s">
        <v>158</v>
      </c>
      <c r="G9953" s="61">
        <v>0</v>
      </c>
      <c r="H9953" s="145"/>
      <c r="I9953" s="144">
        <v>0</v>
      </c>
      <c r="J9953" s="146">
        <f t="shared" si="132"/>
        <v>0</v>
      </c>
    </row>
    <row r="9954" spans="1:10" x14ac:dyDescent="0.3">
      <c r="A9954" s="60">
        <v>2011</v>
      </c>
      <c r="B9954" s="60" t="s">
        <v>87</v>
      </c>
      <c r="C9954" s="60" t="str">
        <f>VLOOKUP(B9954,lookup!A:C,3,FALSE)</f>
        <v>Non Metropolitan Fire Authorities</v>
      </c>
      <c r="D9954" s="60" t="str">
        <f>VLOOKUP(B9954,lookup!A:D,4,FALSE)</f>
        <v>E31000026</v>
      </c>
      <c r="E9954" s="60" t="s">
        <v>178</v>
      </c>
      <c r="F9954" s="60" t="s">
        <v>158</v>
      </c>
      <c r="G9954" s="61">
        <v>1</v>
      </c>
      <c r="H9954" s="145"/>
      <c r="I9954" s="144">
        <v>1</v>
      </c>
      <c r="J9954" s="146">
        <f t="shared" si="132"/>
        <v>0</v>
      </c>
    </row>
    <row r="9955" spans="1:10" x14ac:dyDescent="0.3">
      <c r="A9955" s="60">
        <v>2011</v>
      </c>
      <c r="B9955" s="60" t="s">
        <v>87</v>
      </c>
      <c r="C9955" s="60" t="str">
        <f>VLOOKUP(B9955,lookup!A:C,3,FALSE)</f>
        <v>Non Metropolitan Fire Authorities</v>
      </c>
      <c r="D9955" s="60" t="str">
        <f>VLOOKUP(B9955,lookup!A:D,4,FALSE)</f>
        <v>E31000026</v>
      </c>
      <c r="E9955" s="60" t="s">
        <v>179</v>
      </c>
      <c r="F9955" s="60" t="s">
        <v>158</v>
      </c>
      <c r="G9955" s="61">
        <v>1</v>
      </c>
      <c r="H9955" s="145"/>
      <c r="I9955" s="144">
        <v>1</v>
      </c>
      <c r="J9955" s="146">
        <f t="shared" si="132"/>
        <v>0</v>
      </c>
    </row>
    <row r="9956" spans="1:10" x14ac:dyDescent="0.3">
      <c r="A9956" s="60">
        <v>2011</v>
      </c>
      <c r="B9956" s="60" t="s">
        <v>87</v>
      </c>
      <c r="C9956" s="60" t="str">
        <f>VLOOKUP(B9956,lookup!A:C,3,FALSE)</f>
        <v>Non Metropolitan Fire Authorities</v>
      </c>
      <c r="D9956" s="60" t="str">
        <f>VLOOKUP(B9956,lookup!A:D,4,FALSE)</f>
        <v>E31000026</v>
      </c>
      <c r="E9956" s="32" t="s">
        <v>1087</v>
      </c>
      <c r="F9956" s="60" t="s">
        <v>158</v>
      </c>
      <c r="G9956" s="61">
        <v>0</v>
      </c>
      <c r="H9956" s="145"/>
      <c r="I9956" s="144">
        <v>0</v>
      </c>
      <c r="J9956" s="146">
        <f t="shared" si="132"/>
        <v>0</v>
      </c>
    </row>
    <row r="9957" spans="1:10" x14ac:dyDescent="0.3">
      <c r="A9957" s="60">
        <v>2011</v>
      </c>
      <c r="B9957" s="60" t="s">
        <v>87</v>
      </c>
      <c r="C9957" s="60" t="str">
        <f>VLOOKUP(B9957,lookup!A:C,3,FALSE)</f>
        <v>Non Metropolitan Fire Authorities</v>
      </c>
      <c r="D9957" s="60" t="str">
        <f>VLOOKUP(B9957,lookup!A:D,4,FALSE)</f>
        <v>E31000026</v>
      </c>
      <c r="E9957" s="60" t="s">
        <v>176</v>
      </c>
      <c r="F9957" s="60" t="s">
        <v>158</v>
      </c>
      <c r="G9957" s="61">
        <v>150</v>
      </c>
      <c r="H9957" s="145"/>
      <c r="I9957" s="144">
        <v>150</v>
      </c>
      <c r="J9957" s="146">
        <f t="shared" si="132"/>
        <v>0</v>
      </c>
    </row>
    <row r="9958" spans="1:10" x14ac:dyDescent="0.3">
      <c r="A9958" s="60">
        <v>2011</v>
      </c>
      <c r="B9958" s="60" t="s">
        <v>87</v>
      </c>
      <c r="C9958" s="60" t="str">
        <f>VLOOKUP(B9958,lookup!A:C,3,FALSE)</f>
        <v>Non Metropolitan Fire Authorities</v>
      </c>
      <c r="D9958" s="60" t="str">
        <f>VLOOKUP(B9958,lookup!A:D,4,FALSE)</f>
        <v>E31000026</v>
      </c>
      <c r="E9958" s="60" t="s">
        <v>175</v>
      </c>
      <c r="F9958" s="60" t="s">
        <v>149</v>
      </c>
      <c r="G9958" s="61">
        <v>22</v>
      </c>
      <c r="H9958" s="145"/>
      <c r="I9958" s="144">
        <v>22</v>
      </c>
      <c r="J9958" s="146">
        <f t="shared" si="132"/>
        <v>0</v>
      </c>
    </row>
    <row r="9959" spans="1:10" x14ac:dyDescent="0.3">
      <c r="A9959" s="60">
        <v>2011</v>
      </c>
      <c r="B9959" s="60" t="s">
        <v>87</v>
      </c>
      <c r="C9959" s="60" t="str">
        <f>VLOOKUP(B9959,lookup!A:C,3,FALSE)</f>
        <v>Non Metropolitan Fire Authorities</v>
      </c>
      <c r="D9959" s="60" t="str">
        <f>VLOOKUP(B9959,lookup!A:D,4,FALSE)</f>
        <v>E31000026</v>
      </c>
      <c r="E9959" s="60" t="s">
        <v>177</v>
      </c>
      <c r="F9959" s="60" t="s">
        <v>149</v>
      </c>
      <c r="G9959" s="61">
        <v>0</v>
      </c>
      <c r="H9959" s="145"/>
      <c r="I9959" s="144">
        <v>0</v>
      </c>
      <c r="J9959" s="146">
        <f t="shared" si="132"/>
        <v>0</v>
      </c>
    </row>
    <row r="9960" spans="1:10" x14ac:dyDescent="0.3">
      <c r="A9960" s="60">
        <v>2011</v>
      </c>
      <c r="B9960" s="60" t="s">
        <v>87</v>
      </c>
      <c r="C9960" s="60" t="str">
        <f>VLOOKUP(B9960,lookup!A:C,3,FALSE)</f>
        <v>Non Metropolitan Fire Authorities</v>
      </c>
      <c r="D9960" s="60" t="str">
        <f>VLOOKUP(B9960,lookup!A:D,4,FALSE)</f>
        <v>E31000026</v>
      </c>
      <c r="E9960" s="60" t="s">
        <v>178</v>
      </c>
      <c r="F9960" s="60" t="s">
        <v>149</v>
      </c>
      <c r="G9960" s="61">
        <v>0</v>
      </c>
      <c r="H9960" s="145"/>
      <c r="I9960" s="144">
        <v>0</v>
      </c>
      <c r="J9960" s="146">
        <f t="shared" si="132"/>
        <v>0</v>
      </c>
    </row>
    <row r="9961" spans="1:10" x14ac:dyDescent="0.3">
      <c r="A9961" s="60">
        <v>2011</v>
      </c>
      <c r="B9961" s="60" t="s">
        <v>87</v>
      </c>
      <c r="C9961" s="60" t="str">
        <f>VLOOKUP(B9961,lookup!A:C,3,FALSE)</f>
        <v>Non Metropolitan Fire Authorities</v>
      </c>
      <c r="D9961" s="60" t="str">
        <f>VLOOKUP(B9961,lookup!A:D,4,FALSE)</f>
        <v>E31000026</v>
      </c>
      <c r="E9961" s="60" t="s">
        <v>179</v>
      </c>
      <c r="F9961" s="60" t="s">
        <v>149</v>
      </c>
      <c r="G9961" s="61">
        <v>0</v>
      </c>
      <c r="H9961" s="145"/>
      <c r="I9961" s="144">
        <v>0</v>
      </c>
      <c r="J9961" s="146">
        <f t="shared" si="132"/>
        <v>0</v>
      </c>
    </row>
    <row r="9962" spans="1:10" x14ac:dyDescent="0.3">
      <c r="A9962" s="60">
        <v>2011</v>
      </c>
      <c r="B9962" s="60" t="s">
        <v>87</v>
      </c>
      <c r="C9962" s="60" t="str">
        <f>VLOOKUP(B9962,lookup!A:C,3,FALSE)</f>
        <v>Non Metropolitan Fire Authorities</v>
      </c>
      <c r="D9962" s="60" t="str">
        <f>VLOOKUP(B9962,lookup!A:D,4,FALSE)</f>
        <v>E31000026</v>
      </c>
      <c r="E9962" s="32" t="s">
        <v>1087</v>
      </c>
      <c r="F9962" s="60" t="s">
        <v>149</v>
      </c>
      <c r="G9962" s="61">
        <v>0</v>
      </c>
      <c r="H9962" s="145"/>
      <c r="I9962" s="144">
        <v>0</v>
      </c>
      <c r="J9962" s="146">
        <f t="shared" si="132"/>
        <v>0</v>
      </c>
    </row>
    <row r="9963" spans="1:10" x14ac:dyDescent="0.3">
      <c r="A9963" s="60">
        <v>2011</v>
      </c>
      <c r="B9963" s="60" t="s">
        <v>87</v>
      </c>
      <c r="C9963" s="60" t="str">
        <f>VLOOKUP(B9963,lookup!A:C,3,FALSE)</f>
        <v>Non Metropolitan Fire Authorities</v>
      </c>
      <c r="D9963" s="60" t="str">
        <f>VLOOKUP(B9963,lookup!A:D,4,FALSE)</f>
        <v>E31000026</v>
      </c>
      <c r="E9963" s="60" t="s">
        <v>176</v>
      </c>
      <c r="F9963" s="60" t="s">
        <v>149</v>
      </c>
      <c r="G9963" s="61">
        <v>8</v>
      </c>
      <c r="H9963" s="145"/>
      <c r="I9963" s="144">
        <v>8</v>
      </c>
      <c r="J9963" s="146">
        <f t="shared" si="132"/>
        <v>0</v>
      </c>
    </row>
    <row r="9964" spans="1:10" x14ac:dyDescent="0.3">
      <c r="A9964" s="60">
        <v>2011</v>
      </c>
      <c r="B9964" s="60" t="s">
        <v>87</v>
      </c>
      <c r="C9964" s="60" t="str">
        <f>VLOOKUP(B9964,lookup!A:C,3,FALSE)</f>
        <v>Non Metropolitan Fire Authorities</v>
      </c>
      <c r="D9964" s="60" t="str">
        <f>VLOOKUP(B9964,lookup!A:D,4,FALSE)</f>
        <v>E31000026</v>
      </c>
      <c r="E9964" s="60" t="s">
        <v>175</v>
      </c>
      <c r="F9964" s="60" t="s">
        <v>150</v>
      </c>
      <c r="G9964" s="61">
        <v>107</v>
      </c>
      <c r="H9964" s="145"/>
      <c r="I9964" s="144">
        <v>107</v>
      </c>
      <c r="J9964" s="146">
        <f t="shared" si="132"/>
        <v>0</v>
      </c>
    </row>
    <row r="9965" spans="1:10" x14ac:dyDescent="0.3">
      <c r="A9965" s="60">
        <v>2011</v>
      </c>
      <c r="B9965" s="60" t="s">
        <v>87</v>
      </c>
      <c r="C9965" s="60" t="str">
        <f>VLOOKUP(B9965,lookup!A:C,3,FALSE)</f>
        <v>Non Metropolitan Fire Authorities</v>
      </c>
      <c r="D9965" s="60" t="str">
        <f>VLOOKUP(B9965,lookup!A:D,4,FALSE)</f>
        <v>E31000026</v>
      </c>
      <c r="E9965" s="60" t="s">
        <v>177</v>
      </c>
      <c r="F9965" s="60" t="s">
        <v>150</v>
      </c>
      <c r="G9965" s="61">
        <v>1</v>
      </c>
      <c r="H9965" s="145"/>
      <c r="I9965" s="144">
        <v>1</v>
      </c>
      <c r="J9965" s="146">
        <f t="shared" si="132"/>
        <v>0</v>
      </c>
    </row>
    <row r="9966" spans="1:10" x14ac:dyDescent="0.3">
      <c r="A9966" s="60">
        <v>2011</v>
      </c>
      <c r="B9966" s="60" t="s">
        <v>87</v>
      </c>
      <c r="C9966" s="60" t="str">
        <f>VLOOKUP(B9966,lookup!A:C,3,FALSE)</f>
        <v>Non Metropolitan Fire Authorities</v>
      </c>
      <c r="D9966" s="60" t="str">
        <f>VLOOKUP(B9966,lookup!A:D,4,FALSE)</f>
        <v>E31000026</v>
      </c>
      <c r="E9966" s="60" t="s">
        <v>178</v>
      </c>
      <c r="F9966" s="60" t="s">
        <v>150</v>
      </c>
      <c r="G9966" s="61">
        <v>0</v>
      </c>
      <c r="H9966" s="145"/>
      <c r="I9966" s="144">
        <v>0</v>
      </c>
      <c r="J9966" s="146">
        <f t="shared" si="132"/>
        <v>0</v>
      </c>
    </row>
    <row r="9967" spans="1:10" x14ac:dyDescent="0.3">
      <c r="A9967" s="60">
        <v>2011</v>
      </c>
      <c r="B9967" s="60" t="s">
        <v>87</v>
      </c>
      <c r="C9967" s="60" t="str">
        <f>VLOOKUP(B9967,lookup!A:C,3,FALSE)</f>
        <v>Non Metropolitan Fire Authorities</v>
      </c>
      <c r="D9967" s="60" t="str">
        <f>VLOOKUP(B9967,lookup!A:D,4,FALSE)</f>
        <v>E31000026</v>
      </c>
      <c r="E9967" s="60" t="s">
        <v>179</v>
      </c>
      <c r="F9967" s="60" t="s">
        <v>150</v>
      </c>
      <c r="G9967" s="61">
        <v>0</v>
      </c>
      <c r="H9967" s="145"/>
      <c r="I9967" s="144">
        <v>0</v>
      </c>
      <c r="J9967" s="146">
        <f t="shared" si="132"/>
        <v>0</v>
      </c>
    </row>
    <row r="9968" spans="1:10" x14ac:dyDescent="0.3">
      <c r="A9968" s="60">
        <v>2011</v>
      </c>
      <c r="B9968" s="60" t="s">
        <v>87</v>
      </c>
      <c r="C9968" s="60" t="str">
        <f>VLOOKUP(B9968,lookup!A:C,3,FALSE)</f>
        <v>Non Metropolitan Fire Authorities</v>
      </c>
      <c r="D9968" s="60" t="str">
        <f>VLOOKUP(B9968,lookup!A:D,4,FALSE)</f>
        <v>E31000026</v>
      </c>
      <c r="E9968" s="32" t="s">
        <v>1087</v>
      </c>
      <c r="F9968" s="60" t="s">
        <v>150</v>
      </c>
      <c r="G9968" s="61">
        <v>0</v>
      </c>
      <c r="H9968" s="145"/>
      <c r="I9968" s="144">
        <v>0</v>
      </c>
      <c r="J9968" s="146">
        <f t="shared" si="132"/>
        <v>0</v>
      </c>
    </row>
    <row r="9969" spans="1:10" x14ac:dyDescent="0.3">
      <c r="A9969" s="60">
        <v>2011</v>
      </c>
      <c r="B9969" s="60" t="s">
        <v>87</v>
      </c>
      <c r="C9969" s="60" t="str">
        <f>VLOOKUP(B9969,lookup!A:C,3,FALSE)</f>
        <v>Non Metropolitan Fire Authorities</v>
      </c>
      <c r="D9969" s="60" t="str">
        <f>VLOOKUP(B9969,lookup!A:D,4,FALSE)</f>
        <v>E31000026</v>
      </c>
      <c r="E9969" s="60" t="s">
        <v>176</v>
      </c>
      <c r="F9969" s="60" t="s">
        <v>150</v>
      </c>
      <c r="G9969" s="61">
        <v>31</v>
      </c>
      <c r="H9969" s="145"/>
      <c r="I9969" s="144">
        <v>31</v>
      </c>
      <c r="J9969" s="146">
        <f t="shared" si="132"/>
        <v>0</v>
      </c>
    </row>
    <row r="9970" spans="1:10" x14ac:dyDescent="0.3">
      <c r="A9970" s="60">
        <v>2011</v>
      </c>
      <c r="B9970" s="60" t="s">
        <v>90</v>
      </c>
      <c r="C9970" s="60" t="str">
        <f>VLOOKUP(B9970,lookup!A:C,3,FALSE)</f>
        <v>Non Metropolitan Fire Authorities</v>
      </c>
      <c r="D9970" s="60" t="str">
        <f>VLOOKUP(B9970,lookup!A:D,4,FALSE)</f>
        <v>E31000027</v>
      </c>
      <c r="E9970" s="60" t="s">
        <v>175</v>
      </c>
      <c r="F9970" s="60" t="s">
        <v>157</v>
      </c>
      <c r="G9970" s="61">
        <v>266</v>
      </c>
      <c r="H9970" s="145"/>
      <c r="I9970" s="144">
        <v>266</v>
      </c>
      <c r="J9970" s="146">
        <f t="shared" si="132"/>
        <v>0</v>
      </c>
    </row>
    <row r="9971" spans="1:10" x14ac:dyDescent="0.3">
      <c r="A9971" s="60">
        <v>2011</v>
      </c>
      <c r="B9971" s="60" t="s">
        <v>90</v>
      </c>
      <c r="C9971" s="60" t="str">
        <f>VLOOKUP(B9971,lookup!A:C,3,FALSE)</f>
        <v>Non Metropolitan Fire Authorities</v>
      </c>
      <c r="D9971" s="60" t="str">
        <f>VLOOKUP(B9971,lookup!A:D,4,FALSE)</f>
        <v>E31000027</v>
      </c>
      <c r="E9971" s="60" t="s">
        <v>177</v>
      </c>
      <c r="F9971" s="60" t="s">
        <v>157</v>
      </c>
      <c r="G9971" s="61">
        <v>0</v>
      </c>
      <c r="H9971" s="145"/>
      <c r="I9971" s="144">
        <v>0</v>
      </c>
      <c r="J9971" s="146">
        <f t="shared" si="132"/>
        <v>0</v>
      </c>
    </row>
    <row r="9972" spans="1:10" x14ac:dyDescent="0.3">
      <c r="A9972" s="60">
        <v>2011</v>
      </c>
      <c r="B9972" s="60" t="s">
        <v>90</v>
      </c>
      <c r="C9972" s="60" t="str">
        <f>VLOOKUP(B9972,lookup!A:C,3,FALSE)</f>
        <v>Non Metropolitan Fire Authorities</v>
      </c>
      <c r="D9972" s="60" t="str">
        <f>VLOOKUP(B9972,lookup!A:D,4,FALSE)</f>
        <v>E31000027</v>
      </c>
      <c r="E9972" s="60" t="s">
        <v>178</v>
      </c>
      <c r="F9972" s="60" t="s">
        <v>157</v>
      </c>
      <c r="G9972" s="61">
        <v>0</v>
      </c>
      <c r="H9972" s="145"/>
      <c r="I9972" s="144">
        <v>0</v>
      </c>
      <c r="J9972" s="146">
        <f t="shared" si="132"/>
        <v>0</v>
      </c>
    </row>
    <row r="9973" spans="1:10" x14ac:dyDescent="0.3">
      <c r="A9973" s="60">
        <v>2011</v>
      </c>
      <c r="B9973" s="60" t="s">
        <v>90</v>
      </c>
      <c r="C9973" s="60" t="str">
        <f>VLOOKUP(B9973,lookup!A:C,3,FALSE)</f>
        <v>Non Metropolitan Fire Authorities</v>
      </c>
      <c r="D9973" s="60" t="str">
        <f>VLOOKUP(B9973,lookup!A:D,4,FALSE)</f>
        <v>E31000027</v>
      </c>
      <c r="E9973" s="60" t="s">
        <v>179</v>
      </c>
      <c r="F9973" s="60" t="s">
        <v>157</v>
      </c>
      <c r="G9973" s="61">
        <v>0</v>
      </c>
      <c r="H9973" s="145"/>
      <c r="I9973" s="144">
        <v>0</v>
      </c>
      <c r="J9973" s="146">
        <f t="shared" si="132"/>
        <v>0</v>
      </c>
    </row>
    <row r="9974" spans="1:10" x14ac:dyDescent="0.3">
      <c r="A9974" s="60">
        <v>2011</v>
      </c>
      <c r="B9974" s="60" t="s">
        <v>90</v>
      </c>
      <c r="C9974" s="60" t="str">
        <f>VLOOKUP(B9974,lookup!A:C,3,FALSE)</f>
        <v>Non Metropolitan Fire Authorities</v>
      </c>
      <c r="D9974" s="60" t="str">
        <f>VLOOKUP(B9974,lookup!A:D,4,FALSE)</f>
        <v>E31000027</v>
      </c>
      <c r="E9974" s="32" t="s">
        <v>1087</v>
      </c>
      <c r="F9974" s="60" t="s">
        <v>157</v>
      </c>
      <c r="G9974" s="61">
        <v>2</v>
      </c>
      <c r="H9974" s="145"/>
      <c r="I9974" s="144">
        <v>2</v>
      </c>
      <c r="J9974" s="146">
        <f t="shared" si="132"/>
        <v>0</v>
      </c>
    </row>
    <row r="9975" spans="1:10" x14ac:dyDescent="0.3">
      <c r="A9975" s="60">
        <v>2011</v>
      </c>
      <c r="B9975" s="60" t="s">
        <v>90</v>
      </c>
      <c r="C9975" s="60" t="str">
        <f>VLOOKUP(B9975,lookup!A:C,3,FALSE)</f>
        <v>Non Metropolitan Fire Authorities</v>
      </c>
      <c r="D9975" s="60" t="str">
        <f>VLOOKUP(B9975,lookup!A:D,4,FALSE)</f>
        <v>E31000027</v>
      </c>
      <c r="E9975" s="60" t="s">
        <v>176</v>
      </c>
      <c r="F9975" s="60" t="s">
        <v>157</v>
      </c>
      <c r="G9975" s="61">
        <v>76</v>
      </c>
      <c r="H9975" s="145"/>
      <c r="I9975" s="144">
        <v>76</v>
      </c>
      <c r="J9975" s="146">
        <f t="shared" si="132"/>
        <v>0</v>
      </c>
    </row>
    <row r="9976" spans="1:10" x14ac:dyDescent="0.3">
      <c r="A9976" s="60">
        <v>2011</v>
      </c>
      <c r="B9976" s="60" t="s">
        <v>90</v>
      </c>
      <c r="C9976" s="60" t="str">
        <f>VLOOKUP(B9976,lookup!A:C,3,FALSE)</f>
        <v>Non Metropolitan Fire Authorities</v>
      </c>
      <c r="D9976" s="60" t="str">
        <f>VLOOKUP(B9976,lookup!A:D,4,FALSE)</f>
        <v>E31000027</v>
      </c>
      <c r="E9976" s="60" t="s">
        <v>175</v>
      </c>
      <c r="F9976" s="60" t="s">
        <v>158</v>
      </c>
      <c r="G9976" s="61">
        <v>312</v>
      </c>
      <c r="H9976" s="145"/>
      <c r="I9976" s="144">
        <v>312</v>
      </c>
      <c r="J9976" s="146">
        <f t="shared" si="132"/>
        <v>0</v>
      </c>
    </row>
    <row r="9977" spans="1:10" x14ac:dyDescent="0.3">
      <c r="A9977" s="60">
        <v>2011</v>
      </c>
      <c r="B9977" s="60" t="s">
        <v>90</v>
      </c>
      <c r="C9977" s="60" t="str">
        <f>VLOOKUP(B9977,lookup!A:C,3,FALSE)</f>
        <v>Non Metropolitan Fire Authorities</v>
      </c>
      <c r="D9977" s="60" t="str">
        <f>VLOOKUP(B9977,lookup!A:D,4,FALSE)</f>
        <v>E31000027</v>
      </c>
      <c r="E9977" s="60" t="s">
        <v>177</v>
      </c>
      <c r="F9977" s="60" t="s">
        <v>158</v>
      </c>
      <c r="G9977" s="61">
        <v>0</v>
      </c>
      <c r="H9977" s="145"/>
      <c r="I9977" s="144">
        <v>0</v>
      </c>
      <c r="J9977" s="146">
        <f t="shared" si="132"/>
        <v>0</v>
      </c>
    </row>
    <row r="9978" spans="1:10" x14ac:dyDescent="0.3">
      <c r="A9978" s="60">
        <v>2011</v>
      </c>
      <c r="B9978" s="60" t="s">
        <v>90</v>
      </c>
      <c r="C9978" s="60" t="str">
        <f>VLOOKUP(B9978,lookup!A:C,3,FALSE)</f>
        <v>Non Metropolitan Fire Authorities</v>
      </c>
      <c r="D9978" s="60" t="str">
        <f>VLOOKUP(B9978,lookup!A:D,4,FALSE)</f>
        <v>E31000027</v>
      </c>
      <c r="E9978" s="60" t="s">
        <v>178</v>
      </c>
      <c r="F9978" s="60" t="s">
        <v>158</v>
      </c>
      <c r="G9978" s="61">
        <v>0</v>
      </c>
      <c r="H9978" s="145"/>
      <c r="I9978" s="144">
        <v>0</v>
      </c>
      <c r="J9978" s="146">
        <f t="shared" si="132"/>
        <v>0</v>
      </c>
    </row>
    <row r="9979" spans="1:10" x14ac:dyDescent="0.3">
      <c r="A9979" s="60">
        <v>2011</v>
      </c>
      <c r="B9979" s="60" t="s">
        <v>90</v>
      </c>
      <c r="C9979" s="60" t="str">
        <f>VLOOKUP(B9979,lookup!A:C,3,FALSE)</f>
        <v>Non Metropolitan Fire Authorities</v>
      </c>
      <c r="D9979" s="60" t="str">
        <f>VLOOKUP(B9979,lookup!A:D,4,FALSE)</f>
        <v>E31000027</v>
      </c>
      <c r="E9979" s="60" t="s">
        <v>179</v>
      </c>
      <c r="F9979" s="60" t="s">
        <v>158</v>
      </c>
      <c r="G9979" s="61">
        <v>0</v>
      </c>
      <c r="H9979" s="145"/>
      <c r="I9979" s="144">
        <v>0</v>
      </c>
      <c r="J9979" s="146">
        <f t="shared" si="132"/>
        <v>0</v>
      </c>
    </row>
    <row r="9980" spans="1:10" x14ac:dyDescent="0.3">
      <c r="A9980" s="60">
        <v>2011</v>
      </c>
      <c r="B9980" s="60" t="s">
        <v>90</v>
      </c>
      <c r="C9980" s="60" t="str">
        <f>VLOOKUP(B9980,lookup!A:C,3,FALSE)</f>
        <v>Non Metropolitan Fire Authorities</v>
      </c>
      <c r="D9980" s="60" t="str">
        <f>VLOOKUP(B9980,lookup!A:D,4,FALSE)</f>
        <v>E31000027</v>
      </c>
      <c r="E9980" s="32" t="s">
        <v>1087</v>
      </c>
      <c r="F9980" s="60" t="s">
        <v>158</v>
      </c>
      <c r="G9980" s="61">
        <v>1</v>
      </c>
      <c r="H9980" s="145"/>
      <c r="I9980" s="144">
        <v>1</v>
      </c>
      <c r="J9980" s="146">
        <f t="shared" si="132"/>
        <v>0</v>
      </c>
    </row>
    <row r="9981" spans="1:10" x14ac:dyDescent="0.3">
      <c r="A9981" s="60">
        <v>2011</v>
      </c>
      <c r="B9981" s="60" t="s">
        <v>90</v>
      </c>
      <c r="C9981" s="60" t="str">
        <f>VLOOKUP(B9981,lookup!A:C,3,FALSE)</f>
        <v>Non Metropolitan Fire Authorities</v>
      </c>
      <c r="D9981" s="60" t="str">
        <f>VLOOKUP(B9981,lookup!A:D,4,FALSE)</f>
        <v>E31000027</v>
      </c>
      <c r="E9981" s="60" t="s">
        <v>176</v>
      </c>
      <c r="F9981" s="60" t="s">
        <v>158</v>
      </c>
      <c r="G9981" s="61">
        <v>94</v>
      </c>
      <c r="H9981" s="145"/>
      <c r="I9981" s="144">
        <v>94</v>
      </c>
      <c r="J9981" s="146">
        <f t="shared" si="132"/>
        <v>0</v>
      </c>
    </row>
    <row r="9982" spans="1:10" x14ac:dyDescent="0.3">
      <c r="A9982" s="60">
        <v>2011</v>
      </c>
      <c r="B9982" s="60" t="s">
        <v>90</v>
      </c>
      <c r="C9982" s="60" t="str">
        <f>VLOOKUP(B9982,lookup!A:C,3,FALSE)</f>
        <v>Non Metropolitan Fire Authorities</v>
      </c>
      <c r="D9982" s="60" t="str">
        <f>VLOOKUP(B9982,lookup!A:D,4,FALSE)</f>
        <v>E31000027</v>
      </c>
      <c r="E9982" s="60" t="s">
        <v>175</v>
      </c>
      <c r="F9982" s="60" t="s">
        <v>149</v>
      </c>
      <c r="G9982" s="61">
        <v>25</v>
      </c>
      <c r="H9982" s="145"/>
      <c r="I9982" s="144">
        <v>25</v>
      </c>
      <c r="J9982" s="146">
        <f t="shared" si="132"/>
        <v>0</v>
      </c>
    </row>
    <row r="9983" spans="1:10" x14ac:dyDescent="0.3">
      <c r="A9983" s="60">
        <v>2011</v>
      </c>
      <c r="B9983" s="60" t="s">
        <v>90</v>
      </c>
      <c r="C9983" s="60" t="str">
        <f>VLOOKUP(B9983,lookup!A:C,3,FALSE)</f>
        <v>Non Metropolitan Fire Authorities</v>
      </c>
      <c r="D9983" s="60" t="str">
        <f>VLOOKUP(B9983,lookup!A:D,4,FALSE)</f>
        <v>E31000027</v>
      </c>
      <c r="E9983" s="60" t="s">
        <v>177</v>
      </c>
      <c r="F9983" s="60" t="s">
        <v>149</v>
      </c>
      <c r="G9983" s="61">
        <v>0</v>
      </c>
      <c r="H9983" s="145"/>
      <c r="I9983" s="144">
        <v>0</v>
      </c>
      <c r="J9983" s="146">
        <f t="shared" si="132"/>
        <v>0</v>
      </c>
    </row>
    <row r="9984" spans="1:10" x14ac:dyDescent="0.3">
      <c r="A9984" s="60">
        <v>2011</v>
      </c>
      <c r="B9984" s="60" t="s">
        <v>90</v>
      </c>
      <c r="C9984" s="60" t="str">
        <f>VLOOKUP(B9984,lookup!A:C,3,FALSE)</f>
        <v>Non Metropolitan Fire Authorities</v>
      </c>
      <c r="D9984" s="60" t="str">
        <f>VLOOKUP(B9984,lookup!A:D,4,FALSE)</f>
        <v>E31000027</v>
      </c>
      <c r="E9984" s="60" t="s">
        <v>178</v>
      </c>
      <c r="F9984" s="60" t="s">
        <v>149</v>
      </c>
      <c r="G9984" s="61">
        <v>0</v>
      </c>
      <c r="H9984" s="145"/>
      <c r="I9984" s="144">
        <v>0</v>
      </c>
      <c r="J9984" s="146">
        <f t="shared" si="132"/>
        <v>0</v>
      </c>
    </row>
    <row r="9985" spans="1:10" x14ac:dyDescent="0.3">
      <c r="A9985" s="60">
        <v>2011</v>
      </c>
      <c r="B9985" s="60" t="s">
        <v>90</v>
      </c>
      <c r="C9985" s="60" t="str">
        <f>VLOOKUP(B9985,lookup!A:C,3,FALSE)</f>
        <v>Non Metropolitan Fire Authorities</v>
      </c>
      <c r="D9985" s="60" t="str">
        <f>VLOOKUP(B9985,lookup!A:D,4,FALSE)</f>
        <v>E31000027</v>
      </c>
      <c r="E9985" s="60" t="s">
        <v>179</v>
      </c>
      <c r="F9985" s="60" t="s">
        <v>149</v>
      </c>
      <c r="G9985" s="61">
        <v>0</v>
      </c>
      <c r="H9985" s="145"/>
      <c r="I9985" s="144">
        <v>0</v>
      </c>
      <c r="J9985" s="146">
        <f t="shared" si="132"/>
        <v>0</v>
      </c>
    </row>
    <row r="9986" spans="1:10" x14ac:dyDescent="0.3">
      <c r="A9986" s="60">
        <v>2011</v>
      </c>
      <c r="B9986" s="60" t="s">
        <v>90</v>
      </c>
      <c r="C9986" s="60" t="str">
        <f>VLOOKUP(B9986,lookup!A:C,3,FALSE)</f>
        <v>Non Metropolitan Fire Authorities</v>
      </c>
      <c r="D9986" s="60" t="str">
        <f>VLOOKUP(B9986,lookup!A:D,4,FALSE)</f>
        <v>E31000027</v>
      </c>
      <c r="E9986" s="32" t="s">
        <v>1087</v>
      </c>
      <c r="F9986" s="60" t="s">
        <v>149</v>
      </c>
      <c r="G9986" s="61">
        <v>0</v>
      </c>
      <c r="H9986" s="145"/>
      <c r="I9986" s="144">
        <v>0</v>
      </c>
      <c r="J9986" s="146">
        <f t="shared" si="132"/>
        <v>0</v>
      </c>
    </row>
    <row r="9987" spans="1:10" x14ac:dyDescent="0.3">
      <c r="A9987" s="60">
        <v>2011</v>
      </c>
      <c r="B9987" s="60" t="s">
        <v>90</v>
      </c>
      <c r="C9987" s="60" t="str">
        <f>VLOOKUP(B9987,lookup!A:C,3,FALSE)</f>
        <v>Non Metropolitan Fire Authorities</v>
      </c>
      <c r="D9987" s="60" t="str">
        <f>VLOOKUP(B9987,lookup!A:D,4,FALSE)</f>
        <v>E31000027</v>
      </c>
      <c r="E9987" s="60" t="s">
        <v>176</v>
      </c>
      <c r="F9987" s="60" t="s">
        <v>149</v>
      </c>
      <c r="G9987" s="61">
        <v>1</v>
      </c>
      <c r="H9987" s="145"/>
      <c r="I9987" s="144">
        <v>1</v>
      </c>
      <c r="J9987" s="146">
        <f t="shared" ref="J9987:J10050" si="133">G9987-I9987</f>
        <v>0</v>
      </c>
    </row>
    <row r="9988" spans="1:10" x14ac:dyDescent="0.3">
      <c r="A9988" s="60">
        <v>2011</v>
      </c>
      <c r="B9988" s="60" t="s">
        <v>90</v>
      </c>
      <c r="C9988" s="60" t="str">
        <f>VLOOKUP(B9988,lookup!A:C,3,FALSE)</f>
        <v>Non Metropolitan Fire Authorities</v>
      </c>
      <c r="D9988" s="60" t="str">
        <f>VLOOKUP(B9988,lookup!A:D,4,FALSE)</f>
        <v>E31000027</v>
      </c>
      <c r="E9988" s="60" t="s">
        <v>175</v>
      </c>
      <c r="F9988" s="60" t="s">
        <v>150</v>
      </c>
      <c r="G9988" s="61">
        <v>104</v>
      </c>
      <c r="H9988" s="145"/>
      <c r="I9988" s="144">
        <v>104</v>
      </c>
      <c r="J9988" s="146">
        <f t="shared" si="133"/>
        <v>0</v>
      </c>
    </row>
    <row r="9989" spans="1:10" x14ac:dyDescent="0.3">
      <c r="A9989" s="60">
        <v>2011</v>
      </c>
      <c r="B9989" s="60" t="s">
        <v>90</v>
      </c>
      <c r="C9989" s="60" t="str">
        <f>VLOOKUP(B9989,lookup!A:C,3,FALSE)</f>
        <v>Non Metropolitan Fire Authorities</v>
      </c>
      <c r="D9989" s="60" t="str">
        <f>VLOOKUP(B9989,lookup!A:D,4,FALSE)</f>
        <v>E31000027</v>
      </c>
      <c r="E9989" s="60" t="s">
        <v>177</v>
      </c>
      <c r="F9989" s="60" t="s">
        <v>150</v>
      </c>
      <c r="G9989" s="61">
        <v>0</v>
      </c>
      <c r="H9989" s="145"/>
      <c r="I9989" s="144">
        <v>0</v>
      </c>
      <c r="J9989" s="146">
        <f t="shared" si="133"/>
        <v>0</v>
      </c>
    </row>
    <row r="9990" spans="1:10" x14ac:dyDescent="0.3">
      <c r="A9990" s="60">
        <v>2011</v>
      </c>
      <c r="B9990" s="60" t="s">
        <v>90</v>
      </c>
      <c r="C9990" s="60" t="str">
        <f>VLOOKUP(B9990,lookup!A:C,3,FALSE)</f>
        <v>Non Metropolitan Fire Authorities</v>
      </c>
      <c r="D9990" s="60" t="str">
        <f>VLOOKUP(B9990,lookup!A:D,4,FALSE)</f>
        <v>E31000027</v>
      </c>
      <c r="E9990" s="60" t="s">
        <v>178</v>
      </c>
      <c r="F9990" s="60" t="s">
        <v>150</v>
      </c>
      <c r="G9990" s="61">
        <v>1</v>
      </c>
      <c r="H9990" s="145"/>
      <c r="I9990" s="144">
        <v>1</v>
      </c>
      <c r="J9990" s="146">
        <f t="shared" si="133"/>
        <v>0</v>
      </c>
    </row>
    <row r="9991" spans="1:10" x14ac:dyDescent="0.3">
      <c r="A9991" s="60">
        <v>2011</v>
      </c>
      <c r="B9991" s="60" t="s">
        <v>90</v>
      </c>
      <c r="C9991" s="60" t="str">
        <f>VLOOKUP(B9991,lookup!A:C,3,FALSE)</f>
        <v>Non Metropolitan Fire Authorities</v>
      </c>
      <c r="D9991" s="60" t="str">
        <f>VLOOKUP(B9991,lookup!A:D,4,FALSE)</f>
        <v>E31000027</v>
      </c>
      <c r="E9991" s="60" t="s">
        <v>179</v>
      </c>
      <c r="F9991" s="60" t="s">
        <v>150</v>
      </c>
      <c r="G9991" s="61">
        <v>0</v>
      </c>
      <c r="H9991" s="145"/>
      <c r="I9991" s="144">
        <v>0</v>
      </c>
      <c r="J9991" s="146">
        <f t="shared" si="133"/>
        <v>0</v>
      </c>
    </row>
    <row r="9992" spans="1:10" x14ac:dyDescent="0.3">
      <c r="A9992" s="60">
        <v>2011</v>
      </c>
      <c r="B9992" s="60" t="s">
        <v>90</v>
      </c>
      <c r="C9992" s="60" t="str">
        <f>VLOOKUP(B9992,lookup!A:C,3,FALSE)</f>
        <v>Non Metropolitan Fire Authorities</v>
      </c>
      <c r="D9992" s="60" t="str">
        <f>VLOOKUP(B9992,lookup!A:D,4,FALSE)</f>
        <v>E31000027</v>
      </c>
      <c r="E9992" s="32" t="s">
        <v>1087</v>
      </c>
      <c r="F9992" s="60" t="s">
        <v>150</v>
      </c>
      <c r="G9992" s="61">
        <v>1</v>
      </c>
      <c r="H9992" s="145"/>
      <c r="I9992" s="144">
        <v>1</v>
      </c>
      <c r="J9992" s="146">
        <f t="shared" si="133"/>
        <v>0</v>
      </c>
    </row>
    <row r="9993" spans="1:10" x14ac:dyDescent="0.3">
      <c r="A9993" s="60">
        <v>2011</v>
      </c>
      <c r="B9993" s="60" t="s">
        <v>90</v>
      </c>
      <c r="C9993" s="60" t="str">
        <f>VLOOKUP(B9993,lookup!A:C,3,FALSE)</f>
        <v>Non Metropolitan Fire Authorities</v>
      </c>
      <c r="D9993" s="60" t="str">
        <f>VLOOKUP(B9993,lookup!A:D,4,FALSE)</f>
        <v>E31000027</v>
      </c>
      <c r="E9993" s="60" t="s">
        <v>176</v>
      </c>
      <c r="F9993" s="60" t="s">
        <v>150</v>
      </c>
      <c r="G9993" s="61">
        <v>7</v>
      </c>
      <c r="H9993" s="145"/>
      <c r="I9993" s="144">
        <v>7</v>
      </c>
      <c r="J9993" s="146">
        <f t="shared" si="133"/>
        <v>0</v>
      </c>
    </row>
    <row r="9994" spans="1:10" x14ac:dyDescent="0.3">
      <c r="A9994" s="60">
        <v>2011</v>
      </c>
      <c r="B9994" s="60" t="s">
        <v>93</v>
      </c>
      <c r="C9994" s="60" t="str">
        <f>VLOOKUP(B9994,lookup!A:C,3,FALSE)</f>
        <v>Non Metropolitan Fire Authorities</v>
      </c>
      <c r="D9994" s="60" t="str">
        <f>VLOOKUP(B9994,lookup!A:D,4,FALSE)</f>
        <v>E31000028</v>
      </c>
      <c r="E9994" s="60" t="s">
        <v>175</v>
      </c>
      <c r="F9994" s="60" t="s">
        <v>157</v>
      </c>
      <c r="G9994" s="61">
        <v>270</v>
      </c>
      <c r="H9994" s="145"/>
      <c r="I9994" s="144">
        <v>270</v>
      </c>
      <c r="J9994" s="146">
        <f t="shared" si="133"/>
        <v>0</v>
      </c>
    </row>
    <row r="9995" spans="1:10" x14ac:dyDescent="0.3">
      <c r="A9995" s="60">
        <v>2011</v>
      </c>
      <c r="B9995" s="60" t="s">
        <v>93</v>
      </c>
      <c r="C9995" s="60" t="str">
        <f>VLOOKUP(B9995,lookup!A:C,3,FALSE)</f>
        <v>Non Metropolitan Fire Authorities</v>
      </c>
      <c r="D9995" s="60" t="str">
        <f>VLOOKUP(B9995,lookup!A:D,4,FALSE)</f>
        <v>E31000028</v>
      </c>
      <c r="E9995" s="60" t="s">
        <v>177</v>
      </c>
      <c r="F9995" s="60" t="s">
        <v>157</v>
      </c>
      <c r="G9995" s="61">
        <v>9</v>
      </c>
      <c r="H9995" s="145"/>
      <c r="I9995" s="144">
        <v>9</v>
      </c>
      <c r="J9995" s="146">
        <f t="shared" si="133"/>
        <v>0</v>
      </c>
    </row>
    <row r="9996" spans="1:10" x14ac:dyDescent="0.3">
      <c r="A9996" s="60">
        <v>2011</v>
      </c>
      <c r="B9996" s="60" t="s">
        <v>93</v>
      </c>
      <c r="C9996" s="60" t="str">
        <f>VLOOKUP(B9996,lookup!A:C,3,FALSE)</f>
        <v>Non Metropolitan Fire Authorities</v>
      </c>
      <c r="D9996" s="60" t="str">
        <f>VLOOKUP(B9996,lookup!A:D,4,FALSE)</f>
        <v>E31000028</v>
      </c>
      <c r="E9996" s="60" t="s">
        <v>178</v>
      </c>
      <c r="F9996" s="60" t="s">
        <v>157</v>
      </c>
      <c r="G9996" s="61">
        <v>0</v>
      </c>
      <c r="H9996" s="145"/>
      <c r="I9996" s="144">
        <v>0</v>
      </c>
      <c r="J9996" s="146">
        <f t="shared" si="133"/>
        <v>0</v>
      </c>
    </row>
    <row r="9997" spans="1:10" x14ac:dyDescent="0.3">
      <c r="A9997" s="60">
        <v>2011</v>
      </c>
      <c r="B9997" s="60" t="s">
        <v>93</v>
      </c>
      <c r="C9997" s="60" t="str">
        <f>VLOOKUP(B9997,lookup!A:C,3,FALSE)</f>
        <v>Non Metropolitan Fire Authorities</v>
      </c>
      <c r="D9997" s="60" t="str">
        <f>VLOOKUP(B9997,lookup!A:D,4,FALSE)</f>
        <v>E31000028</v>
      </c>
      <c r="E9997" s="60" t="s">
        <v>179</v>
      </c>
      <c r="F9997" s="60" t="s">
        <v>157</v>
      </c>
      <c r="G9997" s="61">
        <v>0</v>
      </c>
      <c r="H9997" s="145"/>
      <c r="I9997" s="144">
        <v>0</v>
      </c>
      <c r="J9997" s="146">
        <f t="shared" si="133"/>
        <v>0</v>
      </c>
    </row>
    <row r="9998" spans="1:10" x14ac:dyDescent="0.3">
      <c r="A9998" s="60">
        <v>2011</v>
      </c>
      <c r="B9998" s="60" t="s">
        <v>93</v>
      </c>
      <c r="C9998" s="60" t="str">
        <f>VLOOKUP(B9998,lookup!A:C,3,FALSE)</f>
        <v>Non Metropolitan Fire Authorities</v>
      </c>
      <c r="D9998" s="60" t="str">
        <f>VLOOKUP(B9998,lookup!A:D,4,FALSE)</f>
        <v>E31000028</v>
      </c>
      <c r="E9998" s="32" t="s">
        <v>1087</v>
      </c>
      <c r="F9998" s="60" t="s">
        <v>157</v>
      </c>
      <c r="G9998" s="61">
        <v>2</v>
      </c>
      <c r="H9998" s="145"/>
      <c r="I9998" s="144">
        <v>2</v>
      </c>
      <c r="J9998" s="146">
        <f t="shared" si="133"/>
        <v>0</v>
      </c>
    </row>
    <row r="9999" spans="1:10" x14ac:dyDescent="0.3">
      <c r="A9999" s="60">
        <v>2011</v>
      </c>
      <c r="B9999" s="60" t="s">
        <v>93</v>
      </c>
      <c r="C9999" s="60" t="str">
        <f>VLOOKUP(B9999,lookup!A:C,3,FALSE)</f>
        <v>Non Metropolitan Fire Authorities</v>
      </c>
      <c r="D9999" s="60" t="str">
        <f>VLOOKUP(B9999,lookup!A:D,4,FALSE)</f>
        <v>E31000028</v>
      </c>
      <c r="E9999" s="60" t="s">
        <v>176</v>
      </c>
      <c r="F9999" s="60" t="s">
        <v>157</v>
      </c>
      <c r="G9999" s="61">
        <v>21</v>
      </c>
      <c r="H9999" s="145"/>
      <c r="I9999" s="144">
        <v>21</v>
      </c>
      <c r="J9999" s="146">
        <f t="shared" si="133"/>
        <v>0</v>
      </c>
    </row>
    <row r="10000" spans="1:10" x14ac:dyDescent="0.3">
      <c r="A10000" s="60">
        <v>2011</v>
      </c>
      <c r="B10000" s="60" t="s">
        <v>93</v>
      </c>
      <c r="C10000" s="60" t="str">
        <f>VLOOKUP(B10000,lookup!A:C,3,FALSE)</f>
        <v>Non Metropolitan Fire Authorities</v>
      </c>
      <c r="D10000" s="60" t="str">
        <f>VLOOKUP(B10000,lookup!A:D,4,FALSE)</f>
        <v>E31000028</v>
      </c>
      <c r="E10000" s="60" t="s">
        <v>175</v>
      </c>
      <c r="F10000" s="60" t="s">
        <v>158</v>
      </c>
      <c r="G10000" s="61">
        <v>243</v>
      </c>
      <c r="H10000" s="145"/>
      <c r="I10000" s="144">
        <v>243</v>
      </c>
      <c r="J10000" s="146">
        <f t="shared" si="133"/>
        <v>0</v>
      </c>
    </row>
    <row r="10001" spans="1:10" x14ac:dyDescent="0.3">
      <c r="A10001" s="60">
        <v>2011</v>
      </c>
      <c r="B10001" s="60" t="s">
        <v>93</v>
      </c>
      <c r="C10001" s="60" t="str">
        <f>VLOOKUP(B10001,lookup!A:C,3,FALSE)</f>
        <v>Non Metropolitan Fire Authorities</v>
      </c>
      <c r="D10001" s="60" t="str">
        <f>VLOOKUP(B10001,lookup!A:D,4,FALSE)</f>
        <v>E31000028</v>
      </c>
      <c r="E10001" s="60" t="s">
        <v>177</v>
      </c>
      <c r="F10001" s="60" t="s">
        <v>158</v>
      </c>
      <c r="G10001" s="61">
        <v>0</v>
      </c>
      <c r="H10001" s="145"/>
      <c r="I10001" s="144">
        <v>0</v>
      </c>
      <c r="J10001" s="146">
        <f t="shared" si="133"/>
        <v>0</v>
      </c>
    </row>
    <row r="10002" spans="1:10" x14ac:dyDescent="0.3">
      <c r="A10002" s="60">
        <v>2011</v>
      </c>
      <c r="B10002" s="60" t="s">
        <v>93</v>
      </c>
      <c r="C10002" s="60" t="str">
        <f>VLOOKUP(B10002,lookup!A:C,3,FALSE)</f>
        <v>Non Metropolitan Fire Authorities</v>
      </c>
      <c r="D10002" s="60" t="str">
        <f>VLOOKUP(B10002,lookup!A:D,4,FALSE)</f>
        <v>E31000028</v>
      </c>
      <c r="E10002" s="60" t="s">
        <v>178</v>
      </c>
      <c r="F10002" s="60" t="s">
        <v>158</v>
      </c>
      <c r="G10002" s="61">
        <v>1</v>
      </c>
      <c r="H10002" s="145"/>
      <c r="I10002" s="144">
        <v>1</v>
      </c>
      <c r="J10002" s="146">
        <f t="shared" si="133"/>
        <v>0</v>
      </c>
    </row>
    <row r="10003" spans="1:10" x14ac:dyDescent="0.3">
      <c r="A10003" s="60">
        <v>2011</v>
      </c>
      <c r="B10003" s="60" t="s">
        <v>93</v>
      </c>
      <c r="C10003" s="60" t="str">
        <f>VLOOKUP(B10003,lookup!A:C,3,FALSE)</f>
        <v>Non Metropolitan Fire Authorities</v>
      </c>
      <c r="D10003" s="60" t="str">
        <f>VLOOKUP(B10003,lookup!A:D,4,FALSE)</f>
        <v>E31000028</v>
      </c>
      <c r="E10003" s="60" t="s">
        <v>179</v>
      </c>
      <c r="F10003" s="60" t="s">
        <v>158</v>
      </c>
      <c r="G10003" s="61">
        <v>0</v>
      </c>
      <c r="H10003" s="145"/>
      <c r="I10003" s="144">
        <v>0</v>
      </c>
      <c r="J10003" s="146">
        <f t="shared" si="133"/>
        <v>0</v>
      </c>
    </row>
    <row r="10004" spans="1:10" x14ac:dyDescent="0.3">
      <c r="A10004" s="60">
        <v>2011</v>
      </c>
      <c r="B10004" s="60" t="s">
        <v>93</v>
      </c>
      <c r="C10004" s="60" t="str">
        <f>VLOOKUP(B10004,lookup!A:C,3,FALSE)</f>
        <v>Non Metropolitan Fire Authorities</v>
      </c>
      <c r="D10004" s="60" t="str">
        <f>VLOOKUP(B10004,lookup!A:D,4,FALSE)</f>
        <v>E31000028</v>
      </c>
      <c r="E10004" s="32" t="s">
        <v>1087</v>
      </c>
      <c r="F10004" s="60" t="s">
        <v>158</v>
      </c>
      <c r="G10004" s="61">
        <v>3</v>
      </c>
      <c r="H10004" s="145"/>
      <c r="I10004" s="144">
        <v>3</v>
      </c>
      <c r="J10004" s="146">
        <f t="shared" si="133"/>
        <v>0</v>
      </c>
    </row>
    <row r="10005" spans="1:10" x14ac:dyDescent="0.3">
      <c r="A10005" s="60">
        <v>2011</v>
      </c>
      <c r="B10005" s="60" t="s">
        <v>93</v>
      </c>
      <c r="C10005" s="60" t="str">
        <f>VLOOKUP(B10005,lookup!A:C,3,FALSE)</f>
        <v>Non Metropolitan Fire Authorities</v>
      </c>
      <c r="D10005" s="60" t="str">
        <f>VLOOKUP(B10005,lookup!A:D,4,FALSE)</f>
        <v>E31000028</v>
      </c>
      <c r="E10005" s="60" t="s">
        <v>176</v>
      </c>
      <c r="F10005" s="60" t="s">
        <v>158</v>
      </c>
      <c r="G10005" s="61">
        <v>23</v>
      </c>
      <c r="H10005" s="145"/>
      <c r="I10005" s="144">
        <v>23</v>
      </c>
      <c r="J10005" s="146">
        <f t="shared" si="133"/>
        <v>0</v>
      </c>
    </row>
    <row r="10006" spans="1:10" x14ac:dyDescent="0.3">
      <c r="A10006" s="60">
        <v>2011</v>
      </c>
      <c r="B10006" s="60" t="s">
        <v>93</v>
      </c>
      <c r="C10006" s="60" t="str">
        <f>VLOOKUP(B10006,lookup!A:C,3,FALSE)</f>
        <v>Non Metropolitan Fire Authorities</v>
      </c>
      <c r="D10006" s="60" t="str">
        <f>VLOOKUP(B10006,lookup!A:D,4,FALSE)</f>
        <v>E31000028</v>
      </c>
      <c r="E10006" s="60" t="s">
        <v>175</v>
      </c>
      <c r="F10006" s="60" t="s">
        <v>149</v>
      </c>
      <c r="G10006" s="61">
        <v>21</v>
      </c>
      <c r="H10006" s="145"/>
      <c r="I10006" s="144">
        <v>21</v>
      </c>
      <c r="J10006" s="146">
        <f t="shared" si="133"/>
        <v>0</v>
      </c>
    </row>
    <row r="10007" spans="1:10" x14ac:dyDescent="0.3">
      <c r="A10007" s="60">
        <v>2011</v>
      </c>
      <c r="B10007" s="60" t="s">
        <v>93</v>
      </c>
      <c r="C10007" s="60" t="str">
        <f>VLOOKUP(B10007,lookup!A:C,3,FALSE)</f>
        <v>Non Metropolitan Fire Authorities</v>
      </c>
      <c r="D10007" s="60" t="str">
        <f>VLOOKUP(B10007,lookup!A:D,4,FALSE)</f>
        <v>E31000028</v>
      </c>
      <c r="E10007" s="60" t="s">
        <v>177</v>
      </c>
      <c r="F10007" s="60" t="s">
        <v>149</v>
      </c>
      <c r="G10007" s="61">
        <v>1</v>
      </c>
      <c r="H10007" s="145"/>
      <c r="I10007" s="144">
        <v>1</v>
      </c>
      <c r="J10007" s="146">
        <f t="shared" si="133"/>
        <v>0</v>
      </c>
    </row>
    <row r="10008" spans="1:10" x14ac:dyDescent="0.3">
      <c r="A10008" s="60">
        <v>2011</v>
      </c>
      <c r="B10008" s="60" t="s">
        <v>93</v>
      </c>
      <c r="C10008" s="60" t="str">
        <f>VLOOKUP(B10008,lookup!A:C,3,FALSE)</f>
        <v>Non Metropolitan Fire Authorities</v>
      </c>
      <c r="D10008" s="60" t="str">
        <f>VLOOKUP(B10008,lookup!A:D,4,FALSE)</f>
        <v>E31000028</v>
      </c>
      <c r="E10008" s="60" t="s">
        <v>178</v>
      </c>
      <c r="F10008" s="60" t="s">
        <v>149</v>
      </c>
      <c r="G10008" s="61">
        <v>0</v>
      </c>
      <c r="H10008" s="145"/>
      <c r="I10008" s="144">
        <v>0</v>
      </c>
      <c r="J10008" s="146">
        <f t="shared" si="133"/>
        <v>0</v>
      </c>
    </row>
    <row r="10009" spans="1:10" x14ac:dyDescent="0.3">
      <c r="A10009" s="60">
        <v>2011</v>
      </c>
      <c r="B10009" s="60" t="s">
        <v>93</v>
      </c>
      <c r="C10009" s="60" t="str">
        <f>VLOOKUP(B10009,lookup!A:C,3,FALSE)</f>
        <v>Non Metropolitan Fire Authorities</v>
      </c>
      <c r="D10009" s="60" t="str">
        <f>VLOOKUP(B10009,lookup!A:D,4,FALSE)</f>
        <v>E31000028</v>
      </c>
      <c r="E10009" s="60" t="s">
        <v>179</v>
      </c>
      <c r="F10009" s="60" t="s">
        <v>149</v>
      </c>
      <c r="G10009" s="61">
        <v>0</v>
      </c>
      <c r="H10009" s="145"/>
      <c r="I10009" s="144">
        <v>0</v>
      </c>
      <c r="J10009" s="146">
        <f t="shared" si="133"/>
        <v>0</v>
      </c>
    </row>
    <row r="10010" spans="1:10" x14ac:dyDescent="0.3">
      <c r="A10010" s="60">
        <v>2011</v>
      </c>
      <c r="B10010" s="60" t="s">
        <v>93</v>
      </c>
      <c r="C10010" s="60" t="str">
        <f>VLOOKUP(B10010,lookup!A:C,3,FALSE)</f>
        <v>Non Metropolitan Fire Authorities</v>
      </c>
      <c r="D10010" s="60" t="str">
        <f>VLOOKUP(B10010,lookup!A:D,4,FALSE)</f>
        <v>E31000028</v>
      </c>
      <c r="E10010" s="32" t="s">
        <v>1087</v>
      </c>
      <c r="F10010" s="60" t="s">
        <v>149</v>
      </c>
      <c r="G10010" s="61">
        <v>0</v>
      </c>
      <c r="H10010" s="145"/>
      <c r="I10010" s="144">
        <v>0</v>
      </c>
      <c r="J10010" s="146">
        <f t="shared" si="133"/>
        <v>0</v>
      </c>
    </row>
    <row r="10011" spans="1:10" x14ac:dyDescent="0.3">
      <c r="A10011" s="60">
        <v>2011</v>
      </c>
      <c r="B10011" s="60" t="s">
        <v>93</v>
      </c>
      <c r="C10011" s="60" t="str">
        <f>VLOOKUP(B10011,lookup!A:C,3,FALSE)</f>
        <v>Non Metropolitan Fire Authorities</v>
      </c>
      <c r="D10011" s="60" t="str">
        <f>VLOOKUP(B10011,lookup!A:D,4,FALSE)</f>
        <v>E31000028</v>
      </c>
      <c r="E10011" s="60" t="s">
        <v>176</v>
      </c>
      <c r="F10011" s="60" t="s">
        <v>149</v>
      </c>
      <c r="G10011" s="61">
        <v>2</v>
      </c>
      <c r="H10011" s="145"/>
      <c r="I10011" s="144">
        <v>2</v>
      </c>
      <c r="J10011" s="146">
        <f t="shared" si="133"/>
        <v>0</v>
      </c>
    </row>
    <row r="10012" spans="1:10" x14ac:dyDescent="0.3">
      <c r="A10012" s="60">
        <v>2011</v>
      </c>
      <c r="B10012" s="60" t="s">
        <v>93</v>
      </c>
      <c r="C10012" s="60" t="str">
        <f>VLOOKUP(B10012,lookup!A:C,3,FALSE)</f>
        <v>Non Metropolitan Fire Authorities</v>
      </c>
      <c r="D10012" s="60" t="str">
        <f>VLOOKUP(B10012,lookup!A:D,4,FALSE)</f>
        <v>E31000028</v>
      </c>
      <c r="E10012" s="60" t="s">
        <v>175</v>
      </c>
      <c r="F10012" s="60" t="s">
        <v>150</v>
      </c>
      <c r="G10012" s="61">
        <v>75</v>
      </c>
      <c r="H10012" s="145"/>
      <c r="I10012" s="144">
        <v>75</v>
      </c>
      <c r="J10012" s="146">
        <f t="shared" si="133"/>
        <v>0</v>
      </c>
    </row>
    <row r="10013" spans="1:10" x14ac:dyDescent="0.3">
      <c r="A10013" s="60">
        <v>2011</v>
      </c>
      <c r="B10013" s="60" t="s">
        <v>93</v>
      </c>
      <c r="C10013" s="60" t="str">
        <f>VLOOKUP(B10013,lookup!A:C,3,FALSE)</f>
        <v>Non Metropolitan Fire Authorities</v>
      </c>
      <c r="D10013" s="60" t="str">
        <f>VLOOKUP(B10013,lookup!A:D,4,FALSE)</f>
        <v>E31000028</v>
      </c>
      <c r="E10013" s="60" t="s">
        <v>177</v>
      </c>
      <c r="F10013" s="60" t="s">
        <v>150</v>
      </c>
      <c r="G10013" s="61">
        <v>1</v>
      </c>
      <c r="H10013" s="145"/>
      <c r="I10013" s="144">
        <v>1</v>
      </c>
      <c r="J10013" s="146">
        <f t="shared" si="133"/>
        <v>0</v>
      </c>
    </row>
    <row r="10014" spans="1:10" x14ac:dyDescent="0.3">
      <c r="A10014" s="60">
        <v>2011</v>
      </c>
      <c r="B10014" s="60" t="s">
        <v>93</v>
      </c>
      <c r="C10014" s="60" t="str">
        <f>VLOOKUP(B10014,lookup!A:C,3,FALSE)</f>
        <v>Non Metropolitan Fire Authorities</v>
      </c>
      <c r="D10014" s="60" t="str">
        <f>VLOOKUP(B10014,lookup!A:D,4,FALSE)</f>
        <v>E31000028</v>
      </c>
      <c r="E10014" s="60" t="s">
        <v>178</v>
      </c>
      <c r="F10014" s="60" t="s">
        <v>150</v>
      </c>
      <c r="G10014" s="61">
        <v>4</v>
      </c>
      <c r="H10014" s="145"/>
      <c r="I10014" s="144">
        <v>4</v>
      </c>
      <c r="J10014" s="146">
        <f t="shared" si="133"/>
        <v>0</v>
      </c>
    </row>
    <row r="10015" spans="1:10" x14ac:dyDescent="0.3">
      <c r="A10015" s="60">
        <v>2011</v>
      </c>
      <c r="B10015" s="60" t="s">
        <v>93</v>
      </c>
      <c r="C10015" s="60" t="str">
        <f>VLOOKUP(B10015,lookup!A:C,3,FALSE)</f>
        <v>Non Metropolitan Fire Authorities</v>
      </c>
      <c r="D10015" s="60" t="str">
        <f>VLOOKUP(B10015,lookup!A:D,4,FALSE)</f>
        <v>E31000028</v>
      </c>
      <c r="E10015" s="60" t="s">
        <v>179</v>
      </c>
      <c r="F10015" s="60" t="s">
        <v>150</v>
      </c>
      <c r="G10015" s="61">
        <v>0</v>
      </c>
      <c r="H10015" s="145"/>
      <c r="I10015" s="144">
        <v>0</v>
      </c>
      <c r="J10015" s="146">
        <f t="shared" si="133"/>
        <v>0</v>
      </c>
    </row>
    <row r="10016" spans="1:10" x14ac:dyDescent="0.3">
      <c r="A10016" s="60">
        <v>2011</v>
      </c>
      <c r="B10016" s="60" t="s">
        <v>93</v>
      </c>
      <c r="C10016" s="60" t="str">
        <f>VLOOKUP(B10016,lookup!A:C,3,FALSE)</f>
        <v>Non Metropolitan Fire Authorities</v>
      </c>
      <c r="D10016" s="60" t="str">
        <f>VLOOKUP(B10016,lookup!A:D,4,FALSE)</f>
        <v>E31000028</v>
      </c>
      <c r="E10016" s="32" t="s">
        <v>1087</v>
      </c>
      <c r="F10016" s="60" t="s">
        <v>150</v>
      </c>
      <c r="G10016" s="61">
        <v>0</v>
      </c>
      <c r="H10016" s="145"/>
      <c r="I10016" s="144">
        <v>0</v>
      </c>
      <c r="J10016" s="146">
        <f t="shared" si="133"/>
        <v>0</v>
      </c>
    </row>
    <row r="10017" spans="1:10" x14ac:dyDescent="0.3">
      <c r="A10017" s="60">
        <v>2011</v>
      </c>
      <c r="B10017" s="60" t="s">
        <v>93</v>
      </c>
      <c r="C10017" s="60" t="str">
        <f>VLOOKUP(B10017,lookup!A:C,3,FALSE)</f>
        <v>Non Metropolitan Fire Authorities</v>
      </c>
      <c r="D10017" s="60" t="str">
        <f>VLOOKUP(B10017,lookup!A:D,4,FALSE)</f>
        <v>E31000028</v>
      </c>
      <c r="E10017" s="60" t="s">
        <v>176</v>
      </c>
      <c r="F10017" s="60" t="s">
        <v>150</v>
      </c>
      <c r="G10017" s="61">
        <v>11</v>
      </c>
      <c r="H10017" s="145"/>
      <c r="I10017" s="144">
        <v>11</v>
      </c>
      <c r="J10017" s="146">
        <f t="shared" si="133"/>
        <v>0</v>
      </c>
    </row>
    <row r="10018" spans="1:10" x14ac:dyDescent="0.3">
      <c r="A10018" s="60">
        <v>2011</v>
      </c>
      <c r="B10018" s="60" t="s">
        <v>96</v>
      </c>
      <c r="C10018" s="60" t="str">
        <f>VLOOKUP(B10018,lookup!A:C,3,FALSE)</f>
        <v>Non Metropolitan Fire Authorities</v>
      </c>
      <c r="D10018" s="60" t="str">
        <f>VLOOKUP(B10018,lookup!A:D,4,FALSE)</f>
        <v>E31000029</v>
      </c>
      <c r="E10018" s="60" t="s">
        <v>175</v>
      </c>
      <c r="F10018" s="60" t="s">
        <v>157</v>
      </c>
      <c r="G10018" s="61">
        <v>167</v>
      </c>
      <c r="H10018" s="145"/>
      <c r="I10018" s="144">
        <v>167</v>
      </c>
      <c r="J10018" s="146">
        <f t="shared" si="133"/>
        <v>0</v>
      </c>
    </row>
    <row r="10019" spans="1:10" x14ac:dyDescent="0.3">
      <c r="A10019" s="60">
        <v>2011</v>
      </c>
      <c r="B10019" s="60" t="s">
        <v>96</v>
      </c>
      <c r="C10019" s="60" t="str">
        <f>VLOOKUP(B10019,lookup!A:C,3,FALSE)</f>
        <v>Non Metropolitan Fire Authorities</v>
      </c>
      <c r="D10019" s="60" t="str">
        <f>VLOOKUP(B10019,lookup!A:D,4,FALSE)</f>
        <v>E31000029</v>
      </c>
      <c r="E10019" s="60" t="s">
        <v>177</v>
      </c>
      <c r="F10019" s="60" t="s">
        <v>157</v>
      </c>
      <c r="G10019" s="61">
        <v>0</v>
      </c>
      <c r="H10019" s="145"/>
      <c r="I10019" s="144">
        <v>0</v>
      </c>
      <c r="J10019" s="146">
        <f t="shared" si="133"/>
        <v>0</v>
      </c>
    </row>
    <row r="10020" spans="1:10" x14ac:dyDescent="0.3">
      <c r="A10020" s="60">
        <v>2011</v>
      </c>
      <c r="B10020" s="60" t="s">
        <v>96</v>
      </c>
      <c r="C10020" s="60" t="str">
        <f>VLOOKUP(B10020,lookup!A:C,3,FALSE)</f>
        <v>Non Metropolitan Fire Authorities</v>
      </c>
      <c r="D10020" s="60" t="str">
        <f>VLOOKUP(B10020,lookup!A:D,4,FALSE)</f>
        <v>E31000029</v>
      </c>
      <c r="E10020" s="60" t="s">
        <v>178</v>
      </c>
      <c r="F10020" s="60" t="s">
        <v>157</v>
      </c>
      <c r="G10020" s="61">
        <v>0</v>
      </c>
      <c r="H10020" s="145"/>
      <c r="I10020" s="144">
        <v>0</v>
      </c>
      <c r="J10020" s="146">
        <f t="shared" si="133"/>
        <v>0</v>
      </c>
    </row>
    <row r="10021" spans="1:10" x14ac:dyDescent="0.3">
      <c r="A10021" s="60">
        <v>2011</v>
      </c>
      <c r="B10021" s="60" t="s">
        <v>96</v>
      </c>
      <c r="C10021" s="60" t="str">
        <f>VLOOKUP(B10021,lookup!A:C,3,FALSE)</f>
        <v>Non Metropolitan Fire Authorities</v>
      </c>
      <c r="D10021" s="60" t="str">
        <f>VLOOKUP(B10021,lookup!A:D,4,FALSE)</f>
        <v>E31000029</v>
      </c>
      <c r="E10021" s="60" t="s">
        <v>179</v>
      </c>
      <c r="F10021" s="60" t="s">
        <v>157</v>
      </c>
      <c r="G10021" s="61">
        <v>0</v>
      </c>
      <c r="H10021" s="145"/>
      <c r="I10021" s="144">
        <v>0</v>
      </c>
      <c r="J10021" s="146">
        <f t="shared" si="133"/>
        <v>0</v>
      </c>
    </row>
    <row r="10022" spans="1:10" x14ac:dyDescent="0.3">
      <c r="A10022" s="60">
        <v>2011</v>
      </c>
      <c r="B10022" s="60" t="s">
        <v>96</v>
      </c>
      <c r="C10022" s="60" t="str">
        <f>VLOOKUP(B10022,lookup!A:C,3,FALSE)</f>
        <v>Non Metropolitan Fire Authorities</v>
      </c>
      <c r="D10022" s="60" t="str">
        <f>VLOOKUP(B10022,lookup!A:D,4,FALSE)</f>
        <v>E31000029</v>
      </c>
      <c r="E10022" s="32" t="s">
        <v>1087</v>
      </c>
      <c r="F10022" s="60" t="s">
        <v>157</v>
      </c>
      <c r="G10022" s="61">
        <v>0</v>
      </c>
      <c r="H10022" s="145"/>
      <c r="I10022" s="144">
        <v>0</v>
      </c>
      <c r="J10022" s="146">
        <f t="shared" si="133"/>
        <v>0</v>
      </c>
    </row>
    <row r="10023" spans="1:10" x14ac:dyDescent="0.3">
      <c r="A10023" s="60">
        <v>2011</v>
      </c>
      <c r="B10023" s="60" t="s">
        <v>96</v>
      </c>
      <c r="C10023" s="60" t="str">
        <f>VLOOKUP(B10023,lookup!A:C,3,FALSE)</f>
        <v>Non Metropolitan Fire Authorities</v>
      </c>
      <c r="D10023" s="60" t="str">
        <f>VLOOKUP(B10023,lookup!A:D,4,FALSE)</f>
        <v>E31000029</v>
      </c>
      <c r="E10023" s="60" t="s">
        <v>176</v>
      </c>
      <c r="F10023" s="60" t="s">
        <v>157</v>
      </c>
      <c r="G10023" s="61">
        <v>0</v>
      </c>
      <c r="H10023" s="145"/>
      <c r="I10023" s="144">
        <v>0</v>
      </c>
      <c r="J10023" s="146">
        <f t="shared" si="133"/>
        <v>0</v>
      </c>
    </row>
    <row r="10024" spans="1:10" x14ac:dyDescent="0.3">
      <c r="A10024" s="60">
        <v>2011</v>
      </c>
      <c r="B10024" s="60" t="s">
        <v>96</v>
      </c>
      <c r="C10024" s="60" t="str">
        <f>VLOOKUP(B10024,lookup!A:C,3,FALSE)</f>
        <v>Non Metropolitan Fire Authorities</v>
      </c>
      <c r="D10024" s="60" t="str">
        <f>VLOOKUP(B10024,lookup!A:D,4,FALSE)</f>
        <v>E31000029</v>
      </c>
      <c r="E10024" s="60" t="s">
        <v>175</v>
      </c>
      <c r="F10024" s="60" t="s">
        <v>158</v>
      </c>
      <c r="G10024" s="61">
        <v>201</v>
      </c>
      <c r="H10024" s="145"/>
      <c r="I10024" s="144">
        <v>201</v>
      </c>
      <c r="J10024" s="146">
        <f t="shared" si="133"/>
        <v>0</v>
      </c>
    </row>
    <row r="10025" spans="1:10" x14ac:dyDescent="0.3">
      <c r="A10025" s="60">
        <v>2011</v>
      </c>
      <c r="B10025" s="60" t="s">
        <v>96</v>
      </c>
      <c r="C10025" s="60" t="str">
        <f>VLOOKUP(B10025,lookup!A:C,3,FALSE)</f>
        <v>Non Metropolitan Fire Authorities</v>
      </c>
      <c r="D10025" s="60" t="str">
        <f>VLOOKUP(B10025,lookup!A:D,4,FALSE)</f>
        <v>E31000029</v>
      </c>
      <c r="E10025" s="60" t="s">
        <v>177</v>
      </c>
      <c r="F10025" s="60" t="s">
        <v>158</v>
      </c>
      <c r="G10025" s="61">
        <v>0</v>
      </c>
      <c r="H10025" s="145"/>
      <c r="I10025" s="144">
        <v>0</v>
      </c>
      <c r="J10025" s="146">
        <f t="shared" si="133"/>
        <v>0</v>
      </c>
    </row>
    <row r="10026" spans="1:10" x14ac:dyDescent="0.3">
      <c r="A10026" s="60">
        <v>2011</v>
      </c>
      <c r="B10026" s="60" t="s">
        <v>96</v>
      </c>
      <c r="C10026" s="60" t="str">
        <f>VLOOKUP(B10026,lookup!A:C,3,FALSE)</f>
        <v>Non Metropolitan Fire Authorities</v>
      </c>
      <c r="D10026" s="60" t="str">
        <f>VLOOKUP(B10026,lookup!A:D,4,FALSE)</f>
        <v>E31000029</v>
      </c>
      <c r="E10026" s="60" t="s">
        <v>178</v>
      </c>
      <c r="F10026" s="60" t="s">
        <v>158</v>
      </c>
      <c r="G10026" s="61">
        <v>0</v>
      </c>
      <c r="H10026" s="145"/>
      <c r="I10026" s="144">
        <v>0</v>
      </c>
      <c r="J10026" s="146">
        <f t="shared" si="133"/>
        <v>0</v>
      </c>
    </row>
    <row r="10027" spans="1:10" x14ac:dyDescent="0.3">
      <c r="A10027" s="60">
        <v>2011</v>
      </c>
      <c r="B10027" s="60" t="s">
        <v>96</v>
      </c>
      <c r="C10027" s="60" t="str">
        <f>VLOOKUP(B10027,lookup!A:C,3,FALSE)</f>
        <v>Non Metropolitan Fire Authorities</v>
      </c>
      <c r="D10027" s="60" t="str">
        <f>VLOOKUP(B10027,lookup!A:D,4,FALSE)</f>
        <v>E31000029</v>
      </c>
      <c r="E10027" s="60" t="s">
        <v>179</v>
      </c>
      <c r="F10027" s="60" t="s">
        <v>158</v>
      </c>
      <c r="G10027" s="61">
        <v>1</v>
      </c>
      <c r="H10027" s="145"/>
      <c r="I10027" s="144">
        <v>1</v>
      </c>
      <c r="J10027" s="146">
        <f t="shared" si="133"/>
        <v>0</v>
      </c>
    </row>
    <row r="10028" spans="1:10" x14ac:dyDescent="0.3">
      <c r="A10028" s="60">
        <v>2011</v>
      </c>
      <c r="B10028" s="60" t="s">
        <v>96</v>
      </c>
      <c r="C10028" s="60" t="str">
        <f>VLOOKUP(B10028,lookup!A:C,3,FALSE)</f>
        <v>Non Metropolitan Fire Authorities</v>
      </c>
      <c r="D10028" s="60" t="str">
        <f>VLOOKUP(B10028,lookup!A:D,4,FALSE)</f>
        <v>E31000029</v>
      </c>
      <c r="E10028" s="32" t="s">
        <v>1087</v>
      </c>
      <c r="F10028" s="60" t="s">
        <v>158</v>
      </c>
      <c r="G10028" s="61">
        <v>0</v>
      </c>
      <c r="H10028" s="145"/>
      <c r="I10028" s="144">
        <v>0</v>
      </c>
      <c r="J10028" s="146">
        <f t="shared" si="133"/>
        <v>0</v>
      </c>
    </row>
    <row r="10029" spans="1:10" x14ac:dyDescent="0.3">
      <c r="A10029" s="60">
        <v>2011</v>
      </c>
      <c r="B10029" s="60" t="s">
        <v>96</v>
      </c>
      <c r="C10029" s="60" t="str">
        <f>VLOOKUP(B10029,lookup!A:C,3,FALSE)</f>
        <v>Non Metropolitan Fire Authorities</v>
      </c>
      <c r="D10029" s="60" t="str">
        <f>VLOOKUP(B10029,lookup!A:D,4,FALSE)</f>
        <v>E31000029</v>
      </c>
      <c r="E10029" s="60" t="s">
        <v>176</v>
      </c>
      <c r="F10029" s="60" t="s">
        <v>158</v>
      </c>
      <c r="G10029" s="61">
        <v>0</v>
      </c>
      <c r="H10029" s="145"/>
      <c r="I10029" s="144">
        <v>0</v>
      </c>
      <c r="J10029" s="146">
        <f t="shared" si="133"/>
        <v>0</v>
      </c>
    </row>
    <row r="10030" spans="1:10" x14ac:dyDescent="0.3">
      <c r="A10030" s="60">
        <v>2011</v>
      </c>
      <c r="B10030" s="60" t="s">
        <v>96</v>
      </c>
      <c r="C10030" s="60" t="str">
        <f>VLOOKUP(B10030,lookup!A:C,3,FALSE)</f>
        <v>Non Metropolitan Fire Authorities</v>
      </c>
      <c r="D10030" s="60" t="str">
        <f>VLOOKUP(B10030,lookup!A:D,4,FALSE)</f>
        <v>E31000029</v>
      </c>
      <c r="E10030" s="60" t="s">
        <v>175</v>
      </c>
      <c r="F10030" s="60" t="s">
        <v>149</v>
      </c>
      <c r="G10030" s="61">
        <v>19</v>
      </c>
      <c r="H10030" s="145"/>
      <c r="I10030" s="144">
        <v>19</v>
      </c>
      <c r="J10030" s="146">
        <f t="shared" si="133"/>
        <v>0</v>
      </c>
    </row>
    <row r="10031" spans="1:10" x14ac:dyDescent="0.3">
      <c r="A10031" s="60">
        <v>2011</v>
      </c>
      <c r="B10031" s="60" t="s">
        <v>96</v>
      </c>
      <c r="C10031" s="60" t="str">
        <f>VLOOKUP(B10031,lookup!A:C,3,FALSE)</f>
        <v>Non Metropolitan Fire Authorities</v>
      </c>
      <c r="D10031" s="60" t="str">
        <f>VLOOKUP(B10031,lookup!A:D,4,FALSE)</f>
        <v>E31000029</v>
      </c>
      <c r="E10031" s="60" t="s">
        <v>177</v>
      </c>
      <c r="F10031" s="60" t="s">
        <v>149</v>
      </c>
      <c r="G10031" s="61">
        <v>0</v>
      </c>
      <c r="H10031" s="145"/>
      <c r="I10031" s="144">
        <v>0</v>
      </c>
      <c r="J10031" s="146">
        <f t="shared" si="133"/>
        <v>0</v>
      </c>
    </row>
    <row r="10032" spans="1:10" x14ac:dyDescent="0.3">
      <c r="A10032" s="60">
        <v>2011</v>
      </c>
      <c r="B10032" s="60" t="s">
        <v>96</v>
      </c>
      <c r="C10032" s="60" t="str">
        <f>VLOOKUP(B10032,lookup!A:C,3,FALSE)</f>
        <v>Non Metropolitan Fire Authorities</v>
      </c>
      <c r="D10032" s="60" t="str">
        <f>VLOOKUP(B10032,lookup!A:D,4,FALSE)</f>
        <v>E31000029</v>
      </c>
      <c r="E10032" s="60" t="s">
        <v>178</v>
      </c>
      <c r="F10032" s="60" t="s">
        <v>149</v>
      </c>
      <c r="G10032" s="61">
        <v>0</v>
      </c>
      <c r="H10032" s="145"/>
      <c r="I10032" s="144">
        <v>0</v>
      </c>
      <c r="J10032" s="146">
        <f t="shared" si="133"/>
        <v>0</v>
      </c>
    </row>
    <row r="10033" spans="1:10" x14ac:dyDescent="0.3">
      <c r="A10033" s="60">
        <v>2011</v>
      </c>
      <c r="B10033" s="60" t="s">
        <v>96</v>
      </c>
      <c r="C10033" s="60" t="str">
        <f>VLOOKUP(B10033,lookup!A:C,3,FALSE)</f>
        <v>Non Metropolitan Fire Authorities</v>
      </c>
      <c r="D10033" s="60" t="str">
        <f>VLOOKUP(B10033,lookup!A:D,4,FALSE)</f>
        <v>E31000029</v>
      </c>
      <c r="E10033" s="60" t="s">
        <v>179</v>
      </c>
      <c r="F10033" s="60" t="s">
        <v>149</v>
      </c>
      <c r="G10033" s="61">
        <v>0</v>
      </c>
      <c r="H10033" s="145"/>
      <c r="I10033" s="144">
        <v>0</v>
      </c>
      <c r="J10033" s="146">
        <f t="shared" si="133"/>
        <v>0</v>
      </c>
    </row>
    <row r="10034" spans="1:10" x14ac:dyDescent="0.3">
      <c r="A10034" s="60">
        <v>2011</v>
      </c>
      <c r="B10034" s="60" t="s">
        <v>96</v>
      </c>
      <c r="C10034" s="60" t="str">
        <f>VLOOKUP(B10034,lookup!A:C,3,FALSE)</f>
        <v>Non Metropolitan Fire Authorities</v>
      </c>
      <c r="D10034" s="60" t="str">
        <f>VLOOKUP(B10034,lookup!A:D,4,FALSE)</f>
        <v>E31000029</v>
      </c>
      <c r="E10034" s="32" t="s">
        <v>1087</v>
      </c>
      <c r="F10034" s="60" t="s">
        <v>149</v>
      </c>
      <c r="G10034" s="61">
        <v>0</v>
      </c>
      <c r="H10034" s="145"/>
      <c r="I10034" s="144">
        <v>0</v>
      </c>
      <c r="J10034" s="146">
        <f t="shared" si="133"/>
        <v>0</v>
      </c>
    </row>
    <row r="10035" spans="1:10" x14ac:dyDescent="0.3">
      <c r="A10035" s="60">
        <v>2011</v>
      </c>
      <c r="B10035" s="60" t="s">
        <v>96</v>
      </c>
      <c r="C10035" s="60" t="str">
        <f>VLOOKUP(B10035,lookup!A:C,3,FALSE)</f>
        <v>Non Metropolitan Fire Authorities</v>
      </c>
      <c r="D10035" s="60" t="str">
        <f>VLOOKUP(B10035,lookup!A:D,4,FALSE)</f>
        <v>E31000029</v>
      </c>
      <c r="E10035" s="60" t="s">
        <v>176</v>
      </c>
      <c r="F10035" s="60" t="s">
        <v>149</v>
      </c>
      <c r="G10035" s="61">
        <v>0</v>
      </c>
      <c r="H10035" s="145"/>
      <c r="I10035" s="144">
        <v>0</v>
      </c>
      <c r="J10035" s="146">
        <f t="shared" si="133"/>
        <v>0</v>
      </c>
    </row>
    <row r="10036" spans="1:10" x14ac:dyDescent="0.3">
      <c r="A10036" s="60">
        <v>2011</v>
      </c>
      <c r="B10036" s="60" t="s">
        <v>96</v>
      </c>
      <c r="C10036" s="60" t="str">
        <f>VLOOKUP(B10036,lookup!A:C,3,FALSE)</f>
        <v>Non Metropolitan Fire Authorities</v>
      </c>
      <c r="D10036" s="60" t="str">
        <f>VLOOKUP(B10036,lookup!A:D,4,FALSE)</f>
        <v>E31000029</v>
      </c>
      <c r="E10036" s="60" t="s">
        <v>175</v>
      </c>
      <c r="F10036" s="60" t="s">
        <v>150</v>
      </c>
      <c r="G10036" s="61">
        <v>54</v>
      </c>
      <c r="H10036" s="145"/>
      <c r="I10036" s="144">
        <v>54</v>
      </c>
      <c r="J10036" s="146">
        <f t="shared" si="133"/>
        <v>0</v>
      </c>
    </row>
    <row r="10037" spans="1:10" x14ac:dyDescent="0.3">
      <c r="A10037" s="60">
        <v>2011</v>
      </c>
      <c r="B10037" s="60" t="s">
        <v>96</v>
      </c>
      <c r="C10037" s="60" t="str">
        <f>VLOOKUP(B10037,lookup!A:C,3,FALSE)</f>
        <v>Non Metropolitan Fire Authorities</v>
      </c>
      <c r="D10037" s="60" t="str">
        <f>VLOOKUP(B10037,lookup!A:D,4,FALSE)</f>
        <v>E31000029</v>
      </c>
      <c r="E10037" s="60" t="s">
        <v>177</v>
      </c>
      <c r="F10037" s="60" t="s">
        <v>150</v>
      </c>
      <c r="G10037" s="61">
        <v>0</v>
      </c>
      <c r="H10037" s="145"/>
      <c r="I10037" s="144">
        <v>0</v>
      </c>
      <c r="J10037" s="146">
        <f t="shared" si="133"/>
        <v>0</v>
      </c>
    </row>
    <row r="10038" spans="1:10" x14ac:dyDescent="0.3">
      <c r="A10038" s="60">
        <v>2011</v>
      </c>
      <c r="B10038" s="60" t="s">
        <v>96</v>
      </c>
      <c r="C10038" s="60" t="str">
        <f>VLOOKUP(B10038,lookup!A:C,3,FALSE)</f>
        <v>Non Metropolitan Fire Authorities</v>
      </c>
      <c r="D10038" s="60" t="str">
        <f>VLOOKUP(B10038,lookup!A:D,4,FALSE)</f>
        <v>E31000029</v>
      </c>
      <c r="E10038" s="60" t="s">
        <v>178</v>
      </c>
      <c r="F10038" s="60" t="s">
        <v>150</v>
      </c>
      <c r="G10038" s="61">
        <v>0</v>
      </c>
      <c r="H10038" s="145"/>
      <c r="I10038" s="144">
        <v>0</v>
      </c>
      <c r="J10038" s="146">
        <f t="shared" si="133"/>
        <v>0</v>
      </c>
    </row>
    <row r="10039" spans="1:10" x14ac:dyDescent="0.3">
      <c r="A10039" s="60">
        <v>2011</v>
      </c>
      <c r="B10039" s="60" t="s">
        <v>96</v>
      </c>
      <c r="C10039" s="60" t="str">
        <f>VLOOKUP(B10039,lookup!A:C,3,FALSE)</f>
        <v>Non Metropolitan Fire Authorities</v>
      </c>
      <c r="D10039" s="60" t="str">
        <f>VLOOKUP(B10039,lookup!A:D,4,FALSE)</f>
        <v>E31000029</v>
      </c>
      <c r="E10039" s="60" t="s">
        <v>179</v>
      </c>
      <c r="F10039" s="60" t="s">
        <v>150</v>
      </c>
      <c r="G10039" s="61">
        <v>0</v>
      </c>
      <c r="H10039" s="145"/>
      <c r="I10039" s="144">
        <v>0</v>
      </c>
      <c r="J10039" s="146">
        <f t="shared" si="133"/>
        <v>0</v>
      </c>
    </row>
    <row r="10040" spans="1:10" x14ac:dyDescent="0.3">
      <c r="A10040" s="60">
        <v>2011</v>
      </c>
      <c r="B10040" s="60" t="s">
        <v>96</v>
      </c>
      <c r="C10040" s="60" t="str">
        <f>VLOOKUP(B10040,lookup!A:C,3,FALSE)</f>
        <v>Non Metropolitan Fire Authorities</v>
      </c>
      <c r="D10040" s="60" t="str">
        <f>VLOOKUP(B10040,lookup!A:D,4,FALSE)</f>
        <v>E31000029</v>
      </c>
      <c r="E10040" s="32" t="s">
        <v>1087</v>
      </c>
      <c r="F10040" s="60" t="s">
        <v>150</v>
      </c>
      <c r="G10040" s="61">
        <v>0</v>
      </c>
      <c r="H10040" s="145"/>
      <c r="I10040" s="144">
        <v>0</v>
      </c>
      <c r="J10040" s="146">
        <f t="shared" si="133"/>
        <v>0</v>
      </c>
    </row>
    <row r="10041" spans="1:10" x14ac:dyDescent="0.3">
      <c r="A10041" s="60">
        <v>2011</v>
      </c>
      <c r="B10041" s="60" t="s">
        <v>96</v>
      </c>
      <c r="C10041" s="60" t="str">
        <f>VLOOKUP(B10041,lookup!A:C,3,FALSE)</f>
        <v>Non Metropolitan Fire Authorities</v>
      </c>
      <c r="D10041" s="60" t="str">
        <f>VLOOKUP(B10041,lookup!A:D,4,FALSE)</f>
        <v>E31000029</v>
      </c>
      <c r="E10041" s="60" t="s">
        <v>176</v>
      </c>
      <c r="F10041" s="60" t="s">
        <v>150</v>
      </c>
      <c r="G10041" s="61">
        <v>0</v>
      </c>
      <c r="H10041" s="145"/>
      <c r="I10041" s="144">
        <v>0</v>
      </c>
      <c r="J10041" s="146">
        <f t="shared" si="133"/>
        <v>0</v>
      </c>
    </row>
    <row r="10042" spans="1:10" x14ac:dyDescent="0.3">
      <c r="A10042" s="60">
        <v>2011</v>
      </c>
      <c r="B10042" s="60" t="s">
        <v>99</v>
      </c>
      <c r="C10042" s="60" t="str">
        <f>VLOOKUP(B10042,lookup!A:C,3,FALSE)</f>
        <v>Non Metropolitan Fire Authorities</v>
      </c>
      <c r="D10042" s="60" t="str">
        <f>VLOOKUP(B10042,lookup!A:D,4,FALSE)</f>
        <v>E31000030</v>
      </c>
      <c r="E10042" s="60" t="s">
        <v>175</v>
      </c>
      <c r="F10042" s="60" t="s">
        <v>157</v>
      </c>
      <c r="G10042" s="61">
        <v>540</v>
      </c>
      <c r="H10042" s="145"/>
      <c r="I10042" s="144">
        <v>540</v>
      </c>
      <c r="J10042" s="146">
        <f t="shared" si="133"/>
        <v>0</v>
      </c>
    </row>
    <row r="10043" spans="1:10" x14ac:dyDescent="0.3">
      <c r="A10043" s="60">
        <v>2011</v>
      </c>
      <c r="B10043" s="60" t="s">
        <v>99</v>
      </c>
      <c r="C10043" s="60" t="str">
        <f>VLOOKUP(B10043,lookup!A:C,3,FALSE)</f>
        <v>Non Metropolitan Fire Authorities</v>
      </c>
      <c r="D10043" s="60" t="str">
        <f>VLOOKUP(B10043,lookup!A:D,4,FALSE)</f>
        <v>E31000030</v>
      </c>
      <c r="E10043" s="60" t="s">
        <v>177</v>
      </c>
      <c r="F10043" s="60" t="s">
        <v>157</v>
      </c>
      <c r="G10043" s="61">
        <v>5</v>
      </c>
      <c r="H10043" s="145"/>
      <c r="I10043" s="144">
        <v>5</v>
      </c>
      <c r="J10043" s="146">
        <f t="shared" si="133"/>
        <v>0</v>
      </c>
    </row>
    <row r="10044" spans="1:10" x14ac:dyDescent="0.3">
      <c r="A10044" s="60">
        <v>2011</v>
      </c>
      <c r="B10044" s="60" t="s">
        <v>99</v>
      </c>
      <c r="C10044" s="60" t="str">
        <f>VLOOKUP(B10044,lookup!A:C,3,FALSE)</f>
        <v>Non Metropolitan Fire Authorities</v>
      </c>
      <c r="D10044" s="60" t="str">
        <f>VLOOKUP(B10044,lookup!A:D,4,FALSE)</f>
        <v>E31000030</v>
      </c>
      <c r="E10044" s="60" t="s">
        <v>178</v>
      </c>
      <c r="F10044" s="60" t="s">
        <v>157</v>
      </c>
      <c r="G10044" s="61">
        <v>4</v>
      </c>
      <c r="H10044" s="145"/>
      <c r="I10044" s="144">
        <v>4</v>
      </c>
      <c r="J10044" s="146">
        <f t="shared" si="133"/>
        <v>0</v>
      </c>
    </row>
    <row r="10045" spans="1:10" x14ac:dyDescent="0.3">
      <c r="A10045" s="60">
        <v>2011</v>
      </c>
      <c r="B10045" s="60" t="s">
        <v>99</v>
      </c>
      <c r="C10045" s="60" t="str">
        <f>VLOOKUP(B10045,lookup!A:C,3,FALSE)</f>
        <v>Non Metropolitan Fire Authorities</v>
      </c>
      <c r="D10045" s="60" t="str">
        <f>VLOOKUP(B10045,lookup!A:D,4,FALSE)</f>
        <v>E31000030</v>
      </c>
      <c r="E10045" s="60" t="s">
        <v>179</v>
      </c>
      <c r="F10045" s="60" t="s">
        <v>157</v>
      </c>
      <c r="G10045" s="61">
        <v>2</v>
      </c>
      <c r="H10045" s="145"/>
      <c r="I10045" s="144">
        <v>2</v>
      </c>
      <c r="J10045" s="146">
        <f t="shared" si="133"/>
        <v>0</v>
      </c>
    </row>
    <row r="10046" spans="1:10" x14ac:dyDescent="0.3">
      <c r="A10046" s="60">
        <v>2011</v>
      </c>
      <c r="B10046" s="60" t="s">
        <v>99</v>
      </c>
      <c r="C10046" s="60" t="str">
        <f>VLOOKUP(B10046,lookup!A:C,3,FALSE)</f>
        <v>Non Metropolitan Fire Authorities</v>
      </c>
      <c r="D10046" s="60" t="str">
        <f>VLOOKUP(B10046,lookup!A:D,4,FALSE)</f>
        <v>E31000030</v>
      </c>
      <c r="E10046" s="32" t="s">
        <v>1087</v>
      </c>
      <c r="F10046" s="60" t="s">
        <v>157</v>
      </c>
      <c r="G10046" s="61">
        <v>0</v>
      </c>
      <c r="H10046" s="145"/>
      <c r="I10046" s="144">
        <v>0</v>
      </c>
      <c r="J10046" s="146">
        <f t="shared" si="133"/>
        <v>0</v>
      </c>
    </row>
    <row r="10047" spans="1:10" x14ac:dyDescent="0.3">
      <c r="A10047" s="60">
        <v>2011</v>
      </c>
      <c r="B10047" s="60" t="s">
        <v>99</v>
      </c>
      <c r="C10047" s="60" t="str">
        <f>VLOOKUP(B10047,lookup!A:C,3,FALSE)</f>
        <v>Non Metropolitan Fire Authorities</v>
      </c>
      <c r="D10047" s="60" t="str">
        <f>VLOOKUP(B10047,lookup!A:D,4,FALSE)</f>
        <v>E31000030</v>
      </c>
      <c r="E10047" s="60" t="s">
        <v>176</v>
      </c>
      <c r="F10047" s="60" t="s">
        <v>157</v>
      </c>
      <c r="G10047" s="61">
        <v>0</v>
      </c>
      <c r="H10047" s="145"/>
      <c r="I10047" s="144">
        <v>0</v>
      </c>
      <c r="J10047" s="146">
        <f t="shared" si="133"/>
        <v>0</v>
      </c>
    </row>
    <row r="10048" spans="1:10" x14ac:dyDescent="0.3">
      <c r="A10048" s="60">
        <v>2011</v>
      </c>
      <c r="B10048" s="60" t="s">
        <v>99</v>
      </c>
      <c r="C10048" s="60" t="str">
        <f>VLOOKUP(B10048,lookup!A:C,3,FALSE)</f>
        <v>Non Metropolitan Fire Authorities</v>
      </c>
      <c r="D10048" s="60" t="str">
        <f>VLOOKUP(B10048,lookup!A:D,4,FALSE)</f>
        <v>E31000030</v>
      </c>
      <c r="E10048" s="60" t="s">
        <v>175</v>
      </c>
      <c r="F10048" s="60" t="s">
        <v>158</v>
      </c>
      <c r="G10048" s="61">
        <v>351</v>
      </c>
      <c r="H10048" s="145"/>
      <c r="I10048" s="144">
        <v>351</v>
      </c>
      <c r="J10048" s="146">
        <f t="shared" si="133"/>
        <v>0</v>
      </c>
    </row>
    <row r="10049" spans="1:10" x14ac:dyDescent="0.3">
      <c r="A10049" s="60">
        <v>2011</v>
      </c>
      <c r="B10049" s="60" t="s">
        <v>99</v>
      </c>
      <c r="C10049" s="60" t="str">
        <f>VLOOKUP(B10049,lookup!A:C,3,FALSE)</f>
        <v>Non Metropolitan Fire Authorities</v>
      </c>
      <c r="D10049" s="60" t="str">
        <f>VLOOKUP(B10049,lookup!A:D,4,FALSE)</f>
        <v>E31000030</v>
      </c>
      <c r="E10049" s="60" t="s">
        <v>177</v>
      </c>
      <c r="F10049" s="60" t="s">
        <v>158</v>
      </c>
      <c r="G10049" s="61">
        <v>1</v>
      </c>
      <c r="H10049" s="145"/>
      <c r="I10049" s="144">
        <v>1</v>
      </c>
      <c r="J10049" s="146">
        <f t="shared" si="133"/>
        <v>0</v>
      </c>
    </row>
    <row r="10050" spans="1:10" x14ac:dyDescent="0.3">
      <c r="A10050" s="60">
        <v>2011</v>
      </c>
      <c r="B10050" s="60" t="s">
        <v>99</v>
      </c>
      <c r="C10050" s="60" t="str">
        <f>VLOOKUP(B10050,lookup!A:C,3,FALSE)</f>
        <v>Non Metropolitan Fire Authorities</v>
      </c>
      <c r="D10050" s="60" t="str">
        <f>VLOOKUP(B10050,lookup!A:D,4,FALSE)</f>
        <v>E31000030</v>
      </c>
      <c r="E10050" s="60" t="s">
        <v>178</v>
      </c>
      <c r="F10050" s="60" t="s">
        <v>158</v>
      </c>
      <c r="G10050" s="61">
        <v>1</v>
      </c>
      <c r="H10050" s="145"/>
      <c r="I10050" s="144">
        <v>1</v>
      </c>
      <c r="J10050" s="146">
        <f t="shared" si="133"/>
        <v>0</v>
      </c>
    </row>
    <row r="10051" spans="1:10" x14ac:dyDescent="0.3">
      <c r="A10051" s="60">
        <v>2011</v>
      </c>
      <c r="B10051" s="60" t="s">
        <v>99</v>
      </c>
      <c r="C10051" s="60" t="str">
        <f>VLOOKUP(B10051,lookup!A:C,3,FALSE)</f>
        <v>Non Metropolitan Fire Authorities</v>
      </c>
      <c r="D10051" s="60" t="str">
        <f>VLOOKUP(B10051,lookup!A:D,4,FALSE)</f>
        <v>E31000030</v>
      </c>
      <c r="E10051" s="60" t="s">
        <v>179</v>
      </c>
      <c r="F10051" s="60" t="s">
        <v>158</v>
      </c>
      <c r="G10051" s="61">
        <v>3</v>
      </c>
      <c r="H10051" s="145"/>
      <c r="I10051" s="144">
        <v>3</v>
      </c>
      <c r="J10051" s="146">
        <f t="shared" ref="J10051:J10114" si="134">G10051-I10051</f>
        <v>0</v>
      </c>
    </row>
    <row r="10052" spans="1:10" x14ac:dyDescent="0.3">
      <c r="A10052" s="60">
        <v>2011</v>
      </c>
      <c r="B10052" s="60" t="s">
        <v>99</v>
      </c>
      <c r="C10052" s="60" t="str">
        <f>VLOOKUP(B10052,lookup!A:C,3,FALSE)</f>
        <v>Non Metropolitan Fire Authorities</v>
      </c>
      <c r="D10052" s="60" t="str">
        <f>VLOOKUP(B10052,lookup!A:D,4,FALSE)</f>
        <v>E31000030</v>
      </c>
      <c r="E10052" s="32" t="s">
        <v>1087</v>
      </c>
      <c r="F10052" s="60" t="s">
        <v>158</v>
      </c>
      <c r="G10052" s="61">
        <v>0</v>
      </c>
      <c r="H10052" s="145"/>
      <c r="I10052" s="144">
        <v>0</v>
      </c>
      <c r="J10052" s="146">
        <f t="shared" si="134"/>
        <v>0</v>
      </c>
    </row>
    <row r="10053" spans="1:10" x14ac:dyDescent="0.3">
      <c r="A10053" s="60">
        <v>2011</v>
      </c>
      <c r="B10053" s="60" t="s">
        <v>99</v>
      </c>
      <c r="C10053" s="60" t="str">
        <f>VLOOKUP(B10053,lookup!A:C,3,FALSE)</f>
        <v>Non Metropolitan Fire Authorities</v>
      </c>
      <c r="D10053" s="60" t="str">
        <f>VLOOKUP(B10053,lookup!A:D,4,FALSE)</f>
        <v>E31000030</v>
      </c>
      <c r="E10053" s="60" t="s">
        <v>176</v>
      </c>
      <c r="F10053" s="60" t="s">
        <v>158</v>
      </c>
      <c r="G10053" s="61">
        <v>0</v>
      </c>
      <c r="H10053" s="145"/>
      <c r="I10053" s="144">
        <v>0</v>
      </c>
      <c r="J10053" s="146">
        <f t="shared" si="134"/>
        <v>0</v>
      </c>
    </row>
    <row r="10054" spans="1:10" x14ac:dyDescent="0.3">
      <c r="A10054" s="60">
        <v>2011</v>
      </c>
      <c r="B10054" s="60" t="s">
        <v>99</v>
      </c>
      <c r="C10054" s="60" t="str">
        <f>VLOOKUP(B10054,lookup!A:C,3,FALSE)</f>
        <v>Non Metropolitan Fire Authorities</v>
      </c>
      <c r="D10054" s="60" t="str">
        <f>VLOOKUP(B10054,lookup!A:D,4,FALSE)</f>
        <v>E31000030</v>
      </c>
      <c r="E10054" s="60" t="s">
        <v>175</v>
      </c>
      <c r="F10054" s="60" t="s">
        <v>149</v>
      </c>
      <c r="G10054" s="61">
        <v>36</v>
      </c>
      <c r="H10054" s="145"/>
      <c r="I10054" s="144">
        <v>36</v>
      </c>
      <c r="J10054" s="146">
        <f t="shared" si="134"/>
        <v>0</v>
      </c>
    </row>
    <row r="10055" spans="1:10" x14ac:dyDescent="0.3">
      <c r="A10055" s="60">
        <v>2011</v>
      </c>
      <c r="B10055" s="60" t="s">
        <v>99</v>
      </c>
      <c r="C10055" s="60" t="str">
        <f>VLOOKUP(B10055,lookup!A:C,3,FALSE)</f>
        <v>Non Metropolitan Fire Authorities</v>
      </c>
      <c r="D10055" s="60" t="str">
        <f>VLOOKUP(B10055,lookup!A:D,4,FALSE)</f>
        <v>E31000030</v>
      </c>
      <c r="E10055" s="60" t="s">
        <v>177</v>
      </c>
      <c r="F10055" s="60" t="s">
        <v>149</v>
      </c>
      <c r="G10055" s="61">
        <v>0</v>
      </c>
      <c r="H10055" s="145"/>
      <c r="I10055" s="144">
        <v>0</v>
      </c>
      <c r="J10055" s="146">
        <f t="shared" si="134"/>
        <v>0</v>
      </c>
    </row>
    <row r="10056" spans="1:10" x14ac:dyDescent="0.3">
      <c r="A10056" s="60">
        <v>2011</v>
      </c>
      <c r="B10056" s="60" t="s">
        <v>99</v>
      </c>
      <c r="C10056" s="60" t="str">
        <f>VLOOKUP(B10056,lookup!A:C,3,FALSE)</f>
        <v>Non Metropolitan Fire Authorities</v>
      </c>
      <c r="D10056" s="60" t="str">
        <f>VLOOKUP(B10056,lookup!A:D,4,FALSE)</f>
        <v>E31000030</v>
      </c>
      <c r="E10056" s="60" t="s">
        <v>178</v>
      </c>
      <c r="F10056" s="60" t="s">
        <v>149</v>
      </c>
      <c r="G10056" s="61">
        <v>0</v>
      </c>
      <c r="H10056" s="145"/>
      <c r="I10056" s="144">
        <v>0</v>
      </c>
      <c r="J10056" s="146">
        <f t="shared" si="134"/>
        <v>0</v>
      </c>
    </row>
    <row r="10057" spans="1:10" x14ac:dyDescent="0.3">
      <c r="A10057" s="60">
        <v>2011</v>
      </c>
      <c r="B10057" s="60" t="s">
        <v>99</v>
      </c>
      <c r="C10057" s="60" t="str">
        <f>VLOOKUP(B10057,lookup!A:C,3,FALSE)</f>
        <v>Non Metropolitan Fire Authorities</v>
      </c>
      <c r="D10057" s="60" t="str">
        <f>VLOOKUP(B10057,lookup!A:D,4,FALSE)</f>
        <v>E31000030</v>
      </c>
      <c r="E10057" s="60" t="s">
        <v>179</v>
      </c>
      <c r="F10057" s="60" t="s">
        <v>149</v>
      </c>
      <c r="G10057" s="61">
        <v>0</v>
      </c>
      <c r="H10057" s="145"/>
      <c r="I10057" s="144">
        <v>0</v>
      </c>
      <c r="J10057" s="146">
        <f t="shared" si="134"/>
        <v>0</v>
      </c>
    </row>
    <row r="10058" spans="1:10" x14ac:dyDescent="0.3">
      <c r="A10058" s="60">
        <v>2011</v>
      </c>
      <c r="B10058" s="60" t="s">
        <v>99</v>
      </c>
      <c r="C10058" s="60" t="str">
        <f>VLOOKUP(B10058,lookup!A:C,3,FALSE)</f>
        <v>Non Metropolitan Fire Authorities</v>
      </c>
      <c r="D10058" s="60" t="str">
        <f>VLOOKUP(B10058,lookup!A:D,4,FALSE)</f>
        <v>E31000030</v>
      </c>
      <c r="E10058" s="32" t="s">
        <v>1087</v>
      </c>
      <c r="F10058" s="60" t="s">
        <v>149</v>
      </c>
      <c r="G10058" s="61">
        <v>0</v>
      </c>
      <c r="H10058" s="145"/>
      <c r="I10058" s="144">
        <v>0</v>
      </c>
      <c r="J10058" s="146">
        <f t="shared" si="134"/>
        <v>0</v>
      </c>
    </row>
    <row r="10059" spans="1:10" x14ac:dyDescent="0.3">
      <c r="A10059" s="60">
        <v>2011</v>
      </c>
      <c r="B10059" s="60" t="s">
        <v>99</v>
      </c>
      <c r="C10059" s="60" t="str">
        <f>VLOOKUP(B10059,lookup!A:C,3,FALSE)</f>
        <v>Non Metropolitan Fire Authorities</v>
      </c>
      <c r="D10059" s="60" t="str">
        <f>VLOOKUP(B10059,lookup!A:D,4,FALSE)</f>
        <v>E31000030</v>
      </c>
      <c r="E10059" s="60" t="s">
        <v>176</v>
      </c>
      <c r="F10059" s="60" t="s">
        <v>149</v>
      </c>
      <c r="G10059" s="61">
        <v>0</v>
      </c>
      <c r="H10059" s="145"/>
      <c r="I10059" s="144">
        <v>0</v>
      </c>
      <c r="J10059" s="146">
        <f t="shared" si="134"/>
        <v>0</v>
      </c>
    </row>
    <row r="10060" spans="1:10" x14ac:dyDescent="0.3">
      <c r="A10060" s="60">
        <v>2011</v>
      </c>
      <c r="B10060" s="60" t="s">
        <v>99</v>
      </c>
      <c r="C10060" s="60" t="str">
        <f>VLOOKUP(B10060,lookup!A:C,3,FALSE)</f>
        <v>Non Metropolitan Fire Authorities</v>
      </c>
      <c r="D10060" s="60" t="str">
        <f>VLOOKUP(B10060,lookup!A:D,4,FALSE)</f>
        <v>E31000030</v>
      </c>
      <c r="E10060" s="60" t="s">
        <v>175</v>
      </c>
      <c r="F10060" s="60" t="s">
        <v>150</v>
      </c>
      <c r="G10060" s="61">
        <v>178</v>
      </c>
      <c r="H10060" s="145"/>
      <c r="I10060" s="144">
        <v>178</v>
      </c>
      <c r="J10060" s="146">
        <f t="shared" si="134"/>
        <v>0</v>
      </c>
    </row>
    <row r="10061" spans="1:10" x14ac:dyDescent="0.3">
      <c r="A10061" s="60">
        <v>2011</v>
      </c>
      <c r="B10061" s="60" t="s">
        <v>99</v>
      </c>
      <c r="C10061" s="60" t="str">
        <f>VLOOKUP(B10061,lookup!A:C,3,FALSE)</f>
        <v>Non Metropolitan Fire Authorities</v>
      </c>
      <c r="D10061" s="60" t="str">
        <f>VLOOKUP(B10061,lookup!A:D,4,FALSE)</f>
        <v>E31000030</v>
      </c>
      <c r="E10061" s="60" t="s">
        <v>177</v>
      </c>
      <c r="F10061" s="60" t="s">
        <v>150</v>
      </c>
      <c r="G10061" s="61">
        <v>0</v>
      </c>
      <c r="H10061" s="145"/>
      <c r="I10061" s="144">
        <v>0</v>
      </c>
      <c r="J10061" s="146">
        <f t="shared" si="134"/>
        <v>0</v>
      </c>
    </row>
    <row r="10062" spans="1:10" x14ac:dyDescent="0.3">
      <c r="A10062" s="60">
        <v>2011</v>
      </c>
      <c r="B10062" s="60" t="s">
        <v>99</v>
      </c>
      <c r="C10062" s="60" t="str">
        <f>VLOOKUP(B10062,lookup!A:C,3,FALSE)</f>
        <v>Non Metropolitan Fire Authorities</v>
      </c>
      <c r="D10062" s="60" t="str">
        <f>VLOOKUP(B10062,lookup!A:D,4,FALSE)</f>
        <v>E31000030</v>
      </c>
      <c r="E10062" s="60" t="s">
        <v>178</v>
      </c>
      <c r="F10062" s="60" t="s">
        <v>150</v>
      </c>
      <c r="G10062" s="61">
        <v>4</v>
      </c>
      <c r="H10062" s="145"/>
      <c r="I10062" s="144">
        <v>4</v>
      </c>
      <c r="J10062" s="146">
        <f t="shared" si="134"/>
        <v>0</v>
      </c>
    </row>
    <row r="10063" spans="1:10" x14ac:dyDescent="0.3">
      <c r="A10063" s="60">
        <v>2011</v>
      </c>
      <c r="B10063" s="60" t="s">
        <v>99</v>
      </c>
      <c r="C10063" s="60" t="str">
        <f>VLOOKUP(B10063,lookup!A:C,3,FALSE)</f>
        <v>Non Metropolitan Fire Authorities</v>
      </c>
      <c r="D10063" s="60" t="str">
        <f>VLOOKUP(B10063,lookup!A:D,4,FALSE)</f>
        <v>E31000030</v>
      </c>
      <c r="E10063" s="60" t="s">
        <v>179</v>
      </c>
      <c r="F10063" s="60" t="s">
        <v>150</v>
      </c>
      <c r="G10063" s="61">
        <v>3</v>
      </c>
      <c r="H10063" s="145"/>
      <c r="I10063" s="144">
        <v>3</v>
      </c>
      <c r="J10063" s="146">
        <f t="shared" si="134"/>
        <v>0</v>
      </c>
    </row>
    <row r="10064" spans="1:10" x14ac:dyDescent="0.3">
      <c r="A10064" s="60">
        <v>2011</v>
      </c>
      <c r="B10064" s="60" t="s">
        <v>99</v>
      </c>
      <c r="C10064" s="60" t="str">
        <f>VLOOKUP(B10064,lookup!A:C,3,FALSE)</f>
        <v>Non Metropolitan Fire Authorities</v>
      </c>
      <c r="D10064" s="60" t="str">
        <f>VLOOKUP(B10064,lookup!A:D,4,FALSE)</f>
        <v>E31000030</v>
      </c>
      <c r="E10064" s="32" t="s">
        <v>1087</v>
      </c>
      <c r="F10064" s="60" t="s">
        <v>150</v>
      </c>
      <c r="G10064" s="61">
        <v>0</v>
      </c>
      <c r="H10064" s="145"/>
      <c r="I10064" s="144">
        <v>0</v>
      </c>
      <c r="J10064" s="146">
        <f t="shared" si="134"/>
        <v>0</v>
      </c>
    </row>
    <row r="10065" spans="1:10" x14ac:dyDescent="0.3">
      <c r="A10065" s="60">
        <v>2011</v>
      </c>
      <c r="B10065" s="60" t="s">
        <v>99</v>
      </c>
      <c r="C10065" s="60" t="str">
        <f>VLOOKUP(B10065,lookup!A:C,3,FALSE)</f>
        <v>Non Metropolitan Fire Authorities</v>
      </c>
      <c r="D10065" s="60" t="str">
        <f>VLOOKUP(B10065,lookup!A:D,4,FALSE)</f>
        <v>E31000030</v>
      </c>
      <c r="E10065" s="60" t="s">
        <v>176</v>
      </c>
      <c r="F10065" s="60" t="s">
        <v>150</v>
      </c>
      <c r="G10065" s="61">
        <v>0</v>
      </c>
      <c r="H10065" s="145"/>
      <c r="I10065" s="144">
        <v>0</v>
      </c>
      <c r="J10065" s="146">
        <f t="shared" si="134"/>
        <v>0</v>
      </c>
    </row>
    <row r="10066" spans="1:10" x14ac:dyDescent="0.3">
      <c r="A10066" s="60">
        <v>2011</v>
      </c>
      <c r="B10066" s="60" t="s">
        <v>102</v>
      </c>
      <c r="C10066" s="60" t="str">
        <f>VLOOKUP(B10066,lookup!A:C,3,FALSE)</f>
        <v>Non Metropolitan Fire Authorities</v>
      </c>
      <c r="D10066" s="60" t="str">
        <f>VLOOKUP(B10066,lookup!A:D,4,FALSE)</f>
        <v>E31000031</v>
      </c>
      <c r="E10066" s="60" t="s">
        <v>175</v>
      </c>
      <c r="F10066" s="60" t="s">
        <v>157</v>
      </c>
      <c r="G10066" s="61">
        <v>246</v>
      </c>
      <c r="H10066" s="145"/>
      <c r="I10066" s="144">
        <v>246</v>
      </c>
      <c r="J10066" s="146">
        <f t="shared" si="134"/>
        <v>0</v>
      </c>
    </row>
    <row r="10067" spans="1:10" x14ac:dyDescent="0.3">
      <c r="A10067" s="60">
        <v>2011</v>
      </c>
      <c r="B10067" s="60" t="s">
        <v>102</v>
      </c>
      <c r="C10067" s="60" t="str">
        <f>VLOOKUP(B10067,lookup!A:C,3,FALSE)</f>
        <v>Non Metropolitan Fire Authorities</v>
      </c>
      <c r="D10067" s="60" t="str">
        <f>VLOOKUP(B10067,lookup!A:D,4,FALSE)</f>
        <v>E31000031</v>
      </c>
      <c r="E10067" s="60" t="s">
        <v>177</v>
      </c>
      <c r="F10067" s="60" t="s">
        <v>157</v>
      </c>
      <c r="G10067" s="61">
        <v>1</v>
      </c>
      <c r="H10067" s="145"/>
      <c r="I10067" s="144">
        <v>1</v>
      </c>
      <c r="J10067" s="146">
        <f t="shared" si="134"/>
        <v>0</v>
      </c>
    </row>
    <row r="10068" spans="1:10" x14ac:dyDescent="0.3">
      <c r="A10068" s="60">
        <v>2011</v>
      </c>
      <c r="B10068" s="60" t="s">
        <v>102</v>
      </c>
      <c r="C10068" s="60" t="str">
        <f>VLOOKUP(B10068,lookup!A:C,3,FALSE)</f>
        <v>Non Metropolitan Fire Authorities</v>
      </c>
      <c r="D10068" s="60" t="str">
        <f>VLOOKUP(B10068,lookup!A:D,4,FALSE)</f>
        <v>E31000031</v>
      </c>
      <c r="E10068" s="60" t="s">
        <v>178</v>
      </c>
      <c r="F10068" s="60" t="s">
        <v>157</v>
      </c>
      <c r="G10068" s="61">
        <v>0</v>
      </c>
      <c r="H10068" s="145"/>
      <c r="I10068" s="144">
        <v>0</v>
      </c>
      <c r="J10068" s="146">
        <f t="shared" si="134"/>
        <v>0</v>
      </c>
    </row>
    <row r="10069" spans="1:10" x14ac:dyDescent="0.3">
      <c r="A10069" s="60">
        <v>2011</v>
      </c>
      <c r="B10069" s="60" t="s">
        <v>102</v>
      </c>
      <c r="C10069" s="60" t="str">
        <f>VLOOKUP(B10069,lookup!A:C,3,FALSE)</f>
        <v>Non Metropolitan Fire Authorities</v>
      </c>
      <c r="D10069" s="60" t="str">
        <f>VLOOKUP(B10069,lookup!A:D,4,FALSE)</f>
        <v>E31000031</v>
      </c>
      <c r="E10069" s="60" t="s">
        <v>179</v>
      </c>
      <c r="F10069" s="60" t="s">
        <v>157</v>
      </c>
      <c r="G10069" s="61">
        <v>1</v>
      </c>
      <c r="H10069" s="145"/>
      <c r="I10069" s="144">
        <v>1</v>
      </c>
      <c r="J10069" s="146">
        <f t="shared" si="134"/>
        <v>0</v>
      </c>
    </row>
    <row r="10070" spans="1:10" x14ac:dyDescent="0.3">
      <c r="A10070" s="60">
        <v>2011</v>
      </c>
      <c r="B10070" s="60" t="s">
        <v>102</v>
      </c>
      <c r="C10070" s="60" t="str">
        <f>VLOOKUP(B10070,lookup!A:C,3,FALSE)</f>
        <v>Non Metropolitan Fire Authorities</v>
      </c>
      <c r="D10070" s="60" t="str">
        <f>VLOOKUP(B10070,lookup!A:D,4,FALSE)</f>
        <v>E31000031</v>
      </c>
      <c r="E10070" s="32" t="s">
        <v>1087</v>
      </c>
      <c r="F10070" s="60" t="s">
        <v>157</v>
      </c>
      <c r="G10070" s="61">
        <v>0</v>
      </c>
      <c r="H10070" s="145"/>
      <c r="I10070" s="144">
        <v>0</v>
      </c>
      <c r="J10070" s="146">
        <f t="shared" si="134"/>
        <v>0</v>
      </c>
    </row>
    <row r="10071" spans="1:10" x14ac:dyDescent="0.3">
      <c r="A10071" s="60">
        <v>2011</v>
      </c>
      <c r="B10071" s="60" t="s">
        <v>102</v>
      </c>
      <c r="C10071" s="60" t="str">
        <f>VLOOKUP(B10071,lookup!A:C,3,FALSE)</f>
        <v>Non Metropolitan Fire Authorities</v>
      </c>
      <c r="D10071" s="60" t="str">
        <f>VLOOKUP(B10071,lookup!A:D,4,FALSE)</f>
        <v>E31000031</v>
      </c>
      <c r="E10071" s="60" t="s">
        <v>176</v>
      </c>
      <c r="F10071" s="60" t="s">
        <v>157</v>
      </c>
      <c r="G10071" s="61">
        <v>1</v>
      </c>
      <c r="H10071" s="145"/>
      <c r="I10071" s="144">
        <v>1</v>
      </c>
      <c r="J10071" s="146">
        <f t="shared" si="134"/>
        <v>0</v>
      </c>
    </row>
    <row r="10072" spans="1:10" x14ac:dyDescent="0.3">
      <c r="A10072" s="60">
        <v>2011</v>
      </c>
      <c r="B10072" s="60" t="s">
        <v>102</v>
      </c>
      <c r="C10072" s="60" t="str">
        <f>VLOOKUP(B10072,lookup!A:C,3,FALSE)</f>
        <v>Non Metropolitan Fire Authorities</v>
      </c>
      <c r="D10072" s="60" t="str">
        <f>VLOOKUP(B10072,lookup!A:D,4,FALSE)</f>
        <v>E31000031</v>
      </c>
      <c r="E10072" s="60" t="s">
        <v>175</v>
      </c>
      <c r="F10072" s="60" t="s">
        <v>158</v>
      </c>
      <c r="G10072" s="61">
        <v>353</v>
      </c>
      <c r="H10072" s="145"/>
      <c r="I10072" s="144">
        <v>353</v>
      </c>
      <c r="J10072" s="146">
        <f t="shared" si="134"/>
        <v>0</v>
      </c>
    </row>
    <row r="10073" spans="1:10" x14ac:dyDescent="0.3">
      <c r="A10073" s="60">
        <v>2011</v>
      </c>
      <c r="B10073" s="60" t="s">
        <v>102</v>
      </c>
      <c r="C10073" s="60" t="str">
        <f>VLOOKUP(B10073,lookup!A:C,3,FALSE)</f>
        <v>Non Metropolitan Fire Authorities</v>
      </c>
      <c r="D10073" s="60" t="str">
        <f>VLOOKUP(B10073,lookup!A:D,4,FALSE)</f>
        <v>E31000031</v>
      </c>
      <c r="E10073" s="60" t="s">
        <v>177</v>
      </c>
      <c r="F10073" s="60" t="s">
        <v>158</v>
      </c>
      <c r="G10073" s="61">
        <v>0</v>
      </c>
      <c r="H10073" s="145"/>
      <c r="I10073" s="144">
        <v>0</v>
      </c>
      <c r="J10073" s="146">
        <f t="shared" si="134"/>
        <v>0</v>
      </c>
    </row>
    <row r="10074" spans="1:10" x14ac:dyDescent="0.3">
      <c r="A10074" s="60">
        <v>2011</v>
      </c>
      <c r="B10074" s="60" t="s">
        <v>102</v>
      </c>
      <c r="C10074" s="60" t="str">
        <f>VLOOKUP(B10074,lookup!A:C,3,FALSE)</f>
        <v>Non Metropolitan Fire Authorities</v>
      </c>
      <c r="D10074" s="60" t="str">
        <f>VLOOKUP(B10074,lookup!A:D,4,FALSE)</f>
        <v>E31000031</v>
      </c>
      <c r="E10074" s="60" t="s">
        <v>178</v>
      </c>
      <c r="F10074" s="60" t="s">
        <v>158</v>
      </c>
      <c r="G10074" s="61">
        <v>1</v>
      </c>
      <c r="H10074" s="145"/>
      <c r="I10074" s="144">
        <v>1</v>
      </c>
      <c r="J10074" s="146">
        <f t="shared" si="134"/>
        <v>0</v>
      </c>
    </row>
    <row r="10075" spans="1:10" x14ac:dyDescent="0.3">
      <c r="A10075" s="60">
        <v>2011</v>
      </c>
      <c r="B10075" s="60" t="s">
        <v>102</v>
      </c>
      <c r="C10075" s="60" t="str">
        <f>VLOOKUP(B10075,lookup!A:C,3,FALSE)</f>
        <v>Non Metropolitan Fire Authorities</v>
      </c>
      <c r="D10075" s="60" t="str">
        <f>VLOOKUP(B10075,lookup!A:D,4,FALSE)</f>
        <v>E31000031</v>
      </c>
      <c r="E10075" s="60" t="s">
        <v>179</v>
      </c>
      <c r="F10075" s="60" t="s">
        <v>158</v>
      </c>
      <c r="G10075" s="61">
        <v>0</v>
      </c>
      <c r="H10075" s="145"/>
      <c r="I10075" s="144">
        <v>0</v>
      </c>
      <c r="J10075" s="146">
        <f t="shared" si="134"/>
        <v>0</v>
      </c>
    </row>
    <row r="10076" spans="1:10" x14ac:dyDescent="0.3">
      <c r="A10076" s="60">
        <v>2011</v>
      </c>
      <c r="B10076" s="60" t="s">
        <v>102</v>
      </c>
      <c r="C10076" s="60" t="str">
        <f>VLOOKUP(B10076,lookup!A:C,3,FALSE)</f>
        <v>Non Metropolitan Fire Authorities</v>
      </c>
      <c r="D10076" s="60" t="str">
        <f>VLOOKUP(B10076,lookup!A:D,4,FALSE)</f>
        <v>E31000031</v>
      </c>
      <c r="E10076" s="32" t="s">
        <v>1087</v>
      </c>
      <c r="F10076" s="60" t="s">
        <v>158</v>
      </c>
      <c r="G10076" s="61">
        <v>2</v>
      </c>
      <c r="H10076" s="145"/>
      <c r="I10076" s="144">
        <v>2</v>
      </c>
      <c r="J10076" s="146">
        <f t="shared" si="134"/>
        <v>0</v>
      </c>
    </row>
    <row r="10077" spans="1:10" x14ac:dyDescent="0.3">
      <c r="A10077" s="60">
        <v>2011</v>
      </c>
      <c r="B10077" s="60" t="s">
        <v>102</v>
      </c>
      <c r="C10077" s="60" t="str">
        <f>VLOOKUP(B10077,lookup!A:C,3,FALSE)</f>
        <v>Non Metropolitan Fire Authorities</v>
      </c>
      <c r="D10077" s="60" t="str">
        <f>VLOOKUP(B10077,lookup!A:D,4,FALSE)</f>
        <v>E31000031</v>
      </c>
      <c r="E10077" s="60" t="s">
        <v>176</v>
      </c>
      <c r="F10077" s="60" t="s">
        <v>158</v>
      </c>
      <c r="G10077" s="61">
        <v>4</v>
      </c>
      <c r="H10077" s="145"/>
      <c r="I10077" s="144">
        <v>4</v>
      </c>
      <c r="J10077" s="146">
        <f t="shared" si="134"/>
        <v>0</v>
      </c>
    </row>
    <row r="10078" spans="1:10" x14ac:dyDescent="0.3">
      <c r="A10078" s="60">
        <v>2011</v>
      </c>
      <c r="B10078" s="60" t="s">
        <v>102</v>
      </c>
      <c r="C10078" s="60" t="str">
        <f>VLOOKUP(B10078,lookup!A:C,3,FALSE)</f>
        <v>Non Metropolitan Fire Authorities</v>
      </c>
      <c r="D10078" s="60" t="str">
        <f>VLOOKUP(B10078,lookup!A:D,4,FALSE)</f>
        <v>E31000031</v>
      </c>
      <c r="E10078" s="60" t="s">
        <v>175</v>
      </c>
      <c r="F10078" s="60" t="s">
        <v>149</v>
      </c>
      <c r="G10078" s="61">
        <v>23</v>
      </c>
      <c r="H10078" s="145"/>
      <c r="I10078" s="144">
        <v>23</v>
      </c>
      <c r="J10078" s="146">
        <f t="shared" si="134"/>
        <v>0</v>
      </c>
    </row>
    <row r="10079" spans="1:10" x14ac:dyDescent="0.3">
      <c r="A10079" s="60">
        <v>2011</v>
      </c>
      <c r="B10079" s="60" t="s">
        <v>102</v>
      </c>
      <c r="C10079" s="60" t="str">
        <f>VLOOKUP(B10079,lookup!A:C,3,FALSE)</f>
        <v>Non Metropolitan Fire Authorities</v>
      </c>
      <c r="D10079" s="60" t="str">
        <f>VLOOKUP(B10079,lookup!A:D,4,FALSE)</f>
        <v>E31000031</v>
      </c>
      <c r="E10079" s="60" t="s">
        <v>177</v>
      </c>
      <c r="F10079" s="60" t="s">
        <v>149</v>
      </c>
      <c r="G10079" s="61">
        <v>1</v>
      </c>
      <c r="H10079" s="145"/>
      <c r="I10079" s="144">
        <v>1</v>
      </c>
      <c r="J10079" s="146">
        <f t="shared" si="134"/>
        <v>0</v>
      </c>
    </row>
    <row r="10080" spans="1:10" x14ac:dyDescent="0.3">
      <c r="A10080" s="60">
        <v>2011</v>
      </c>
      <c r="B10080" s="60" t="s">
        <v>102</v>
      </c>
      <c r="C10080" s="60" t="str">
        <f>VLOOKUP(B10080,lookup!A:C,3,FALSE)</f>
        <v>Non Metropolitan Fire Authorities</v>
      </c>
      <c r="D10080" s="60" t="str">
        <f>VLOOKUP(B10080,lookup!A:D,4,FALSE)</f>
        <v>E31000031</v>
      </c>
      <c r="E10080" s="60" t="s">
        <v>178</v>
      </c>
      <c r="F10080" s="60" t="s">
        <v>149</v>
      </c>
      <c r="G10080" s="61">
        <v>0</v>
      </c>
      <c r="H10080" s="145"/>
      <c r="I10080" s="144">
        <v>0</v>
      </c>
      <c r="J10080" s="146">
        <f t="shared" si="134"/>
        <v>0</v>
      </c>
    </row>
    <row r="10081" spans="1:10" x14ac:dyDescent="0.3">
      <c r="A10081" s="60">
        <v>2011</v>
      </c>
      <c r="B10081" s="60" t="s">
        <v>102</v>
      </c>
      <c r="C10081" s="60" t="str">
        <f>VLOOKUP(B10081,lookup!A:C,3,FALSE)</f>
        <v>Non Metropolitan Fire Authorities</v>
      </c>
      <c r="D10081" s="60" t="str">
        <f>VLOOKUP(B10081,lookup!A:D,4,FALSE)</f>
        <v>E31000031</v>
      </c>
      <c r="E10081" s="60" t="s">
        <v>179</v>
      </c>
      <c r="F10081" s="60" t="s">
        <v>149</v>
      </c>
      <c r="G10081" s="61">
        <v>0</v>
      </c>
      <c r="H10081" s="145"/>
      <c r="I10081" s="144">
        <v>0</v>
      </c>
      <c r="J10081" s="146">
        <f t="shared" si="134"/>
        <v>0</v>
      </c>
    </row>
    <row r="10082" spans="1:10" x14ac:dyDescent="0.3">
      <c r="A10082" s="60">
        <v>2011</v>
      </c>
      <c r="B10082" s="60" t="s">
        <v>102</v>
      </c>
      <c r="C10082" s="60" t="str">
        <f>VLOOKUP(B10082,lookup!A:C,3,FALSE)</f>
        <v>Non Metropolitan Fire Authorities</v>
      </c>
      <c r="D10082" s="60" t="str">
        <f>VLOOKUP(B10082,lookup!A:D,4,FALSE)</f>
        <v>E31000031</v>
      </c>
      <c r="E10082" s="32" t="s">
        <v>1087</v>
      </c>
      <c r="F10082" s="60" t="s">
        <v>149</v>
      </c>
      <c r="G10082" s="61">
        <v>0</v>
      </c>
      <c r="H10082" s="145"/>
      <c r="I10082" s="144">
        <v>0</v>
      </c>
      <c r="J10082" s="146">
        <f t="shared" si="134"/>
        <v>0</v>
      </c>
    </row>
    <row r="10083" spans="1:10" x14ac:dyDescent="0.3">
      <c r="A10083" s="60">
        <v>2011</v>
      </c>
      <c r="B10083" s="60" t="s">
        <v>102</v>
      </c>
      <c r="C10083" s="60" t="str">
        <f>VLOOKUP(B10083,lookup!A:C,3,FALSE)</f>
        <v>Non Metropolitan Fire Authorities</v>
      </c>
      <c r="D10083" s="60" t="str">
        <f>VLOOKUP(B10083,lookup!A:D,4,FALSE)</f>
        <v>E31000031</v>
      </c>
      <c r="E10083" s="60" t="s">
        <v>176</v>
      </c>
      <c r="F10083" s="60" t="s">
        <v>149</v>
      </c>
      <c r="G10083" s="61">
        <v>3</v>
      </c>
      <c r="H10083" s="145"/>
      <c r="I10083" s="144">
        <v>3</v>
      </c>
      <c r="J10083" s="146">
        <f t="shared" si="134"/>
        <v>0</v>
      </c>
    </row>
    <row r="10084" spans="1:10" x14ac:dyDescent="0.3">
      <c r="A10084" s="60">
        <v>2011</v>
      </c>
      <c r="B10084" s="60" t="s">
        <v>102</v>
      </c>
      <c r="C10084" s="60" t="str">
        <f>VLOOKUP(B10084,lookup!A:C,3,FALSE)</f>
        <v>Non Metropolitan Fire Authorities</v>
      </c>
      <c r="D10084" s="60" t="str">
        <f>VLOOKUP(B10084,lookup!A:D,4,FALSE)</f>
        <v>E31000031</v>
      </c>
      <c r="E10084" s="60" t="s">
        <v>175</v>
      </c>
      <c r="F10084" s="60" t="s">
        <v>150</v>
      </c>
      <c r="G10084" s="61">
        <v>61</v>
      </c>
      <c r="H10084" s="145"/>
      <c r="I10084" s="144">
        <v>61</v>
      </c>
      <c r="J10084" s="146">
        <f t="shared" si="134"/>
        <v>0</v>
      </c>
    </row>
    <row r="10085" spans="1:10" x14ac:dyDescent="0.3">
      <c r="A10085" s="60">
        <v>2011</v>
      </c>
      <c r="B10085" s="60" t="s">
        <v>102</v>
      </c>
      <c r="C10085" s="60" t="str">
        <f>VLOOKUP(B10085,lookup!A:C,3,FALSE)</f>
        <v>Non Metropolitan Fire Authorities</v>
      </c>
      <c r="D10085" s="60" t="str">
        <f>VLOOKUP(B10085,lookup!A:D,4,FALSE)</f>
        <v>E31000031</v>
      </c>
      <c r="E10085" s="60" t="s">
        <v>177</v>
      </c>
      <c r="F10085" s="60" t="s">
        <v>150</v>
      </c>
      <c r="G10085" s="61">
        <v>1</v>
      </c>
      <c r="H10085" s="145"/>
      <c r="I10085" s="144">
        <v>1</v>
      </c>
      <c r="J10085" s="146">
        <f t="shared" si="134"/>
        <v>0</v>
      </c>
    </row>
    <row r="10086" spans="1:10" x14ac:dyDescent="0.3">
      <c r="A10086" s="60">
        <v>2011</v>
      </c>
      <c r="B10086" s="60" t="s">
        <v>102</v>
      </c>
      <c r="C10086" s="60" t="str">
        <f>VLOOKUP(B10086,lookup!A:C,3,FALSE)</f>
        <v>Non Metropolitan Fire Authorities</v>
      </c>
      <c r="D10086" s="60" t="str">
        <f>VLOOKUP(B10086,lookup!A:D,4,FALSE)</f>
        <v>E31000031</v>
      </c>
      <c r="E10086" s="60" t="s">
        <v>178</v>
      </c>
      <c r="F10086" s="60" t="s">
        <v>150</v>
      </c>
      <c r="G10086" s="61">
        <v>1</v>
      </c>
      <c r="H10086" s="145"/>
      <c r="I10086" s="144">
        <v>1</v>
      </c>
      <c r="J10086" s="146">
        <f t="shared" si="134"/>
        <v>0</v>
      </c>
    </row>
    <row r="10087" spans="1:10" x14ac:dyDescent="0.3">
      <c r="A10087" s="60">
        <v>2011</v>
      </c>
      <c r="B10087" s="60" t="s">
        <v>102</v>
      </c>
      <c r="C10087" s="60" t="str">
        <f>VLOOKUP(B10087,lookup!A:C,3,FALSE)</f>
        <v>Non Metropolitan Fire Authorities</v>
      </c>
      <c r="D10087" s="60" t="str">
        <f>VLOOKUP(B10087,lookup!A:D,4,FALSE)</f>
        <v>E31000031</v>
      </c>
      <c r="E10087" s="60" t="s">
        <v>179</v>
      </c>
      <c r="F10087" s="60" t="s">
        <v>150</v>
      </c>
      <c r="G10087" s="61">
        <v>0</v>
      </c>
      <c r="H10087" s="145"/>
      <c r="I10087" s="144">
        <v>0</v>
      </c>
      <c r="J10087" s="146">
        <f t="shared" si="134"/>
        <v>0</v>
      </c>
    </row>
    <row r="10088" spans="1:10" x14ac:dyDescent="0.3">
      <c r="A10088" s="60">
        <v>2011</v>
      </c>
      <c r="B10088" s="60" t="s">
        <v>102</v>
      </c>
      <c r="C10088" s="60" t="str">
        <f>VLOOKUP(B10088,lookup!A:C,3,FALSE)</f>
        <v>Non Metropolitan Fire Authorities</v>
      </c>
      <c r="D10088" s="60" t="str">
        <f>VLOOKUP(B10088,lookup!A:D,4,FALSE)</f>
        <v>E31000031</v>
      </c>
      <c r="E10088" s="32" t="s">
        <v>1087</v>
      </c>
      <c r="F10088" s="60" t="s">
        <v>150</v>
      </c>
      <c r="G10088" s="61">
        <v>0</v>
      </c>
      <c r="H10088" s="145"/>
      <c r="I10088" s="144">
        <v>0</v>
      </c>
      <c r="J10088" s="146">
        <f t="shared" si="134"/>
        <v>0</v>
      </c>
    </row>
    <row r="10089" spans="1:10" x14ac:dyDescent="0.3">
      <c r="A10089" s="60">
        <v>2011</v>
      </c>
      <c r="B10089" s="60" t="s">
        <v>102</v>
      </c>
      <c r="C10089" s="60" t="str">
        <f>VLOOKUP(B10089,lookup!A:C,3,FALSE)</f>
        <v>Non Metropolitan Fire Authorities</v>
      </c>
      <c r="D10089" s="60" t="str">
        <f>VLOOKUP(B10089,lookup!A:D,4,FALSE)</f>
        <v>E31000031</v>
      </c>
      <c r="E10089" s="60" t="s">
        <v>176</v>
      </c>
      <c r="F10089" s="60" t="s">
        <v>150</v>
      </c>
      <c r="G10089" s="61">
        <v>3</v>
      </c>
      <c r="H10089" s="145"/>
      <c r="I10089" s="144">
        <v>3</v>
      </c>
      <c r="J10089" s="146">
        <f t="shared" si="134"/>
        <v>0</v>
      </c>
    </row>
    <row r="10090" spans="1:10" x14ac:dyDescent="0.3">
      <c r="A10090" s="60">
        <v>2011</v>
      </c>
      <c r="B10090" s="60" t="s">
        <v>105</v>
      </c>
      <c r="C10090" s="60" t="str">
        <f>VLOOKUP(B10090,lookup!A:C,3,FALSE)</f>
        <v>Non Metropolitan Fire Authorities</v>
      </c>
      <c r="D10090" s="60" t="str">
        <f>VLOOKUP(B10090,lookup!A:D,4,FALSE)</f>
        <v>E31000032</v>
      </c>
      <c r="E10090" s="60" t="s">
        <v>175</v>
      </c>
      <c r="F10090" s="60" t="s">
        <v>157</v>
      </c>
      <c r="G10090" s="61">
        <v>161</v>
      </c>
      <c r="H10090" s="145"/>
      <c r="I10090" s="144">
        <v>161</v>
      </c>
      <c r="J10090" s="146">
        <f t="shared" si="134"/>
        <v>0</v>
      </c>
    </row>
    <row r="10091" spans="1:10" x14ac:dyDescent="0.3">
      <c r="A10091" s="60">
        <v>2011</v>
      </c>
      <c r="B10091" s="60" t="s">
        <v>105</v>
      </c>
      <c r="C10091" s="60" t="str">
        <f>VLOOKUP(B10091,lookup!A:C,3,FALSE)</f>
        <v>Non Metropolitan Fire Authorities</v>
      </c>
      <c r="D10091" s="60" t="str">
        <f>VLOOKUP(B10091,lookup!A:D,4,FALSE)</f>
        <v>E31000032</v>
      </c>
      <c r="E10091" s="60" t="s">
        <v>177</v>
      </c>
      <c r="F10091" s="60" t="s">
        <v>157</v>
      </c>
      <c r="G10091" s="61">
        <v>2</v>
      </c>
      <c r="H10091" s="145"/>
      <c r="I10091" s="144">
        <v>2</v>
      </c>
      <c r="J10091" s="146">
        <f t="shared" si="134"/>
        <v>0</v>
      </c>
    </row>
    <row r="10092" spans="1:10" x14ac:dyDescent="0.3">
      <c r="A10092" s="60">
        <v>2011</v>
      </c>
      <c r="B10092" s="60" t="s">
        <v>105</v>
      </c>
      <c r="C10092" s="60" t="str">
        <f>VLOOKUP(B10092,lookup!A:C,3,FALSE)</f>
        <v>Non Metropolitan Fire Authorities</v>
      </c>
      <c r="D10092" s="60" t="str">
        <f>VLOOKUP(B10092,lookup!A:D,4,FALSE)</f>
        <v>E31000032</v>
      </c>
      <c r="E10092" s="60" t="s">
        <v>178</v>
      </c>
      <c r="F10092" s="60" t="s">
        <v>157</v>
      </c>
      <c r="G10092" s="61">
        <v>0</v>
      </c>
      <c r="H10092" s="145"/>
      <c r="I10092" s="144">
        <v>0</v>
      </c>
      <c r="J10092" s="146">
        <f t="shared" si="134"/>
        <v>0</v>
      </c>
    </row>
    <row r="10093" spans="1:10" x14ac:dyDescent="0.3">
      <c r="A10093" s="60">
        <v>2011</v>
      </c>
      <c r="B10093" s="60" t="s">
        <v>105</v>
      </c>
      <c r="C10093" s="60" t="str">
        <f>VLOOKUP(B10093,lookup!A:C,3,FALSE)</f>
        <v>Non Metropolitan Fire Authorities</v>
      </c>
      <c r="D10093" s="60" t="str">
        <f>VLOOKUP(B10093,lookup!A:D,4,FALSE)</f>
        <v>E31000032</v>
      </c>
      <c r="E10093" s="60" t="s">
        <v>179</v>
      </c>
      <c r="F10093" s="60" t="s">
        <v>157</v>
      </c>
      <c r="G10093" s="61">
        <v>2</v>
      </c>
      <c r="H10093" s="145"/>
      <c r="I10093" s="144">
        <v>2</v>
      </c>
      <c r="J10093" s="146">
        <f t="shared" si="134"/>
        <v>0</v>
      </c>
    </row>
    <row r="10094" spans="1:10" x14ac:dyDescent="0.3">
      <c r="A10094" s="60">
        <v>2011</v>
      </c>
      <c r="B10094" s="60" t="s">
        <v>105</v>
      </c>
      <c r="C10094" s="60" t="str">
        <f>VLOOKUP(B10094,lookup!A:C,3,FALSE)</f>
        <v>Non Metropolitan Fire Authorities</v>
      </c>
      <c r="D10094" s="60" t="str">
        <f>VLOOKUP(B10094,lookup!A:D,4,FALSE)</f>
        <v>E31000032</v>
      </c>
      <c r="E10094" s="32" t="s">
        <v>1087</v>
      </c>
      <c r="F10094" s="60" t="s">
        <v>157</v>
      </c>
      <c r="G10094" s="61">
        <v>0</v>
      </c>
      <c r="H10094" s="145"/>
      <c r="I10094" s="144">
        <v>0</v>
      </c>
      <c r="J10094" s="146">
        <f t="shared" si="134"/>
        <v>0</v>
      </c>
    </row>
    <row r="10095" spans="1:10" x14ac:dyDescent="0.3">
      <c r="A10095" s="60">
        <v>2011</v>
      </c>
      <c r="B10095" s="60" t="s">
        <v>105</v>
      </c>
      <c r="C10095" s="60" t="str">
        <f>VLOOKUP(B10095,lookup!A:C,3,FALSE)</f>
        <v>Non Metropolitan Fire Authorities</v>
      </c>
      <c r="D10095" s="60" t="str">
        <f>VLOOKUP(B10095,lookup!A:D,4,FALSE)</f>
        <v>E31000032</v>
      </c>
      <c r="E10095" s="60" t="s">
        <v>176</v>
      </c>
      <c r="F10095" s="60" t="s">
        <v>157</v>
      </c>
      <c r="G10095" s="61">
        <v>41</v>
      </c>
      <c r="H10095" s="145"/>
      <c r="I10095" s="144">
        <v>41</v>
      </c>
      <c r="J10095" s="146">
        <f t="shared" si="134"/>
        <v>0</v>
      </c>
    </row>
    <row r="10096" spans="1:10" x14ac:dyDescent="0.3">
      <c r="A10096" s="60">
        <v>2011</v>
      </c>
      <c r="B10096" s="60" t="s">
        <v>105</v>
      </c>
      <c r="C10096" s="60" t="str">
        <f>VLOOKUP(B10096,lookup!A:C,3,FALSE)</f>
        <v>Non Metropolitan Fire Authorities</v>
      </c>
      <c r="D10096" s="60" t="str">
        <f>VLOOKUP(B10096,lookup!A:D,4,FALSE)</f>
        <v>E31000032</v>
      </c>
      <c r="E10096" s="60" t="s">
        <v>175</v>
      </c>
      <c r="F10096" s="60" t="s">
        <v>158</v>
      </c>
      <c r="G10096" s="61">
        <v>266</v>
      </c>
      <c r="H10096" s="145"/>
      <c r="I10096" s="144">
        <v>266</v>
      </c>
      <c r="J10096" s="146">
        <f t="shared" si="134"/>
        <v>0</v>
      </c>
    </row>
    <row r="10097" spans="1:10" x14ac:dyDescent="0.3">
      <c r="A10097" s="60">
        <v>2011</v>
      </c>
      <c r="B10097" s="60" t="s">
        <v>105</v>
      </c>
      <c r="C10097" s="60" t="str">
        <f>VLOOKUP(B10097,lookup!A:C,3,FALSE)</f>
        <v>Non Metropolitan Fire Authorities</v>
      </c>
      <c r="D10097" s="60" t="str">
        <f>VLOOKUP(B10097,lookup!A:D,4,FALSE)</f>
        <v>E31000032</v>
      </c>
      <c r="E10097" s="60" t="s">
        <v>177</v>
      </c>
      <c r="F10097" s="60" t="s">
        <v>158</v>
      </c>
      <c r="G10097" s="61">
        <v>0</v>
      </c>
      <c r="H10097" s="145"/>
      <c r="I10097" s="144">
        <v>0</v>
      </c>
      <c r="J10097" s="146">
        <f t="shared" si="134"/>
        <v>0</v>
      </c>
    </row>
    <row r="10098" spans="1:10" x14ac:dyDescent="0.3">
      <c r="A10098" s="60">
        <v>2011</v>
      </c>
      <c r="B10098" s="60" t="s">
        <v>105</v>
      </c>
      <c r="C10098" s="60" t="str">
        <f>VLOOKUP(B10098,lookup!A:C,3,FALSE)</f>
        <v>Non Metropolitan Fire Authorities</v>
      </c>
      <c r="D10098" s="60" t="str">
        <f>VLOOKUP(B10098,lookup!A:D,4,FALSE)</f>
        <v>E31000032</v>
      </c>
      <c r="E10098" s="60" t="s">
        <v>178</v>
      </c>
      <c r="F10098" s="60" t="s">
        <v>158</v>
      </c>
      <c r="G10098" s="61">
        <v>0</v>
      </c>
      <c r="H10098" s="145"/>
      <c r="I10098" s="144">
        <v>0</v>
      </c>
      <c r="J10098" s="146">
        <f t="shared" si="134"/>
        <v>0</v>
      </c>
    </row>
    <row r="10099" spans="1:10" x14ac:dyDescent="0.3">
      <c r="A10099" s="60">
        <v>2011</v>
      </c>
      <c r="B10099" s="60" t="s">
        <v>105</v>
      </c>
      <c r="C10099" s="60" t="str">
        <f>VLOOKUP(B10099,lookup!A:C,3,FALSE)</f>
        <v>Non Metropolitan Fire Authorities</v>
      </c>
      <c r="D10099" s="60" t="str">
        <f>VLOOKUP(B10099,lookup!A:D,4,FALSE)</f>
        <v>E31000032</v>
      </c>
      <c r="E10099" s="60" t="s">
        <v>179</v>
      </c>
      <c r="F10099" s="60" t="s">
        <v>158</v>
      </c>
      <c r="G10099" s="61">
        <v>0</v>
      </c>
      <c r="H10099" s="145"/>
      <c r="I10099" s="144">
        <v>0</v>
      </c>
      <c r="J10099" s="146">
        <f t="shared" si="134"/>
        <v>0</v>
      </c>
    </row>
    <row r="10100" spans="1:10" x14ac:dyDescent="0.3">
      <c r="A10100" s="60">
        <v>2011</v>
      </c>
      <c r="B10100" s="60" t="s">
        <v>105</v>
      </c>
      <c r="C10100" s="60" t="str">
        <f>VLOOKUP(B10100,lookup!A:C,3,FALSE)</f>
        <v>Non Metropolitan Fire Authorities</v>
      </c>
      <c r="D10100" s="60" t="str">
        <f>VLOOKUP(B10100,lookup!A:D,4,FALSE)</f>
        <v>E31000032</v>
      </c>
      <c r="E10100" s="32" t="s">
        <v>1087</v>
      </c>
      <c r="F10100" s="60" t="s">
        <v>158</v>
      </c>
      <c r="G10100" s="61">
        <v>0</v>
      </c>
      <c r="H10100" s="145"/>
      <c r="I10100" s="144">
        <v>0</v>
      </c>
      <c r="J10100" s="146">
        <f t="shared" si="134"/>
        <v>0</v>
      </c>
    </row>
    <row r="10101" spans="1:10" x14ac:dyDescent="0.3">
      <c r="A10101" s="60">
        <v>2011</v>
      </c>
      <c r="B10101" s="60" t="s">
        <v>105</v>
      </c>
      <c r="C10101" s="60" t="str">
        <f>VLOOKUP(B10101,lookup!A:C,3,FALSE)</f>
        <v>Non Metropolitan Fire Authorities</v>
      </c>
      <c r="D10101" s="60" t="str">
        <f>VLOOKUP(B10101,lookup!A:D,4,FALSE)</f>
        <v>E31000032</v>
      </c>
      <c r="E10101" s="60" t="s">
        <v>176</v>
      </c>
      <c r="F10101" s="60" t="s">
        <v>158</v>
      </c>
      <c r="G10101" s="61">
        <v>73</v>
      </c>
      <c r="H10101" s="145"/>
      <c r="I10101" s="144">
        <v>73</v>
      </c>
      <c r="J10101" s="146">
        <f t="shared" si="134"/>
        <v>0</v>
      </c>
    </row>
    <row r="10102" spans="1:10" x14ac:dyDescent="0.3">
      <c r="A10102" s="60">
        <v>2011</v>
      </c>
      <c r="B10102" s="60" t="s">
        <v>105</v>
      </c>
      <c r="C10102" s="60" t="str">
        <f>VLOOKUP(B10102,lookup!A:C,3,FALSE)</f>
        <v>Non Metropolitan Fire Authorities</v>
      </c>
      <c r="D10102" s="60" t="str">
        <f>VLOOKUP(B10102,lookup!A:D,4,FALSE)</f>
        <v>E31000032</v>
      </c>
      <c r="E10102" s="60" t="s">
        <v>175</v>
      </c>
      <c r="F10102" s="60" t="s">
        <v>149</v>
      </c>
      <c r="G10102" s="61">
        <v>16</v>
      </c>
      <c r="H10102" s="145"/>
      <c r="I10102" s="144">
        <v>16</v>
      </c>
      <c r="J10102" s="146">
        <f t="shared" si="134"/>
        <v>0</v>
      </c>
    </row>
    <row r="10103" spans="1:10" x14ac:dyDescent="0.3">
      <c r="A10103" s="60">
        <v>2011</v>
      </c>
      <c r="B10103" s="60" t="s">
        <v>105</v>
      </c>
      <c r="C10103" s="60" t="str">
        <f>VLOOKUP(B10103,lookup!A:C,3,FALSE)</f>
        <v>Non Metropolitan Fire Authorities</v>
      </c>
      <c r="D10103" s="60" t="str">
        <f>VLOOKUP(B10103,lookup!A:D,4,FALSE)</f>
        <v>E31000032</v>
      </c>
      <c r="E10103" s="60" t="s">
        <v>177</v>
      </c>
      <c r="F10103" s="60" t="s">
        <v>149</v>
      </c>
      <c r="G10103" s="61">
        <v>0</v>
      </c>
      <c r="H10103" s="145"/>
      <c r="I10103" s="144">
        <v>0</v>
      </c>
      <c r="J10103" s="146">
        <f t="shared" si="134"/>
        <v>0</v>
      </c>
    </row>
    <row r="10104" spans="1:10" x14ac:dyDescent="0.3">
      <c r="A10104" s="60">
        <v>2011</v>
      </c>
      <c r="B10104" s="60" t="s">
        <v>105</v>
      </c>
      <c r="C10104" s="60" t="str">
        <f>VLOOKUP(B10104,lookup!A:C,3,FALSE)</f>
        <v>Non Metropolitan Fire Authorities</v>
      </c>
      <c r="D10104" s="60" t="str">
        <f>VLOOKUP(B10104,lookup!A:D,4,FALSE)</f>
        <v>E31000032</v>
      </c>
      <c r="E10104" s="60" t="s">
        <v>178</v>
      </c>
      <c r="F10104" s="60" t="s">
        <v>149</v>
      </c>
      <c r="G10104" s="61">
        <v>0</v>
      </c>
      <c r="H10104" s="145"/>
      <c r="I10104" s="144">
        <v>0</v>
      </c>
      <c r="J10104" s="146">
        <f t="shared" si="134"/>
        <v>0</v>
      </c>
    </row>
    <row r="10105" spans="1:10" x14ac:dyDescent="0.3">
      <c r="A10105" s="60">
        <v>2011</v>
      </c>
      <c r="B10105" s="60" t="s">
        <v>105</v>
      </c>
      <c r="C10105" s="60" t="str">
        <f>VLOOKUP(B10105,lookup!A:C,3,FALSE)</f>
        <v>Non Metropolitan Fire Authorities</v>
      </c>
      <c r="D10105" s="60" t="str">
        <f>VLOOKUP(B10105,lookup!A:D,4,FALSE)</f>
        <v>E31000032</v>
      </c>
      <c r="E10105" s="60" t="s">
        <v>179</v>
      </c>
      <c r="F10105" s="60" t="s">
        <v>149</v>
      </c>
      <c r="G10105" s="61">
        <v>0</v>
      </c>
      <c r="H10105" s="145"/>
      <c r="I10105" s="144">
        <v>0</v>
      </c>
      <c r="J10105" s="146">
        <f t="shared" si="134"/>
        <v>0</v>
      </c>
    </row>
    <row r="10106" spans="1:10" x14ac:dyDescent="0.3">
      <c r="A10106" s="60">
        <v>2011</v>
      </c>
      <c r="B10106" s="60" t="s">
        <v>105</v>
      </c>
      <c r="C10106" s="60" t="str">
        <f>VLOOKUP(B10106,lookup!A:C,3,FALSE)</f>
        <v>Non Metropolitan Fire Authorities</v>
      </c>
      <c r="D10106" s="60" t="str">
        <f>VLOOKUP(B10106,lookup!A:D,4,FALSE)</f>
        <v>E31000032</v>
      </c>
      <c r="E10106" s="32" t="s">
        <v>1087</v>
      </c>
      <c r="F10106" s="60" t="s">
        <v>149</v>
      </c>
      <c r="G10106" s="61">
        <v>0</v>
      </c>
      <c r="H10106" s="145"/>
      <c r="I10106" s="144">
        <v>0</v>
      </c>
      <c r="J10106" s="146">
        <f t="shared" si="134"/>
        <v>0</v>
      </c>
    </row>
    <row r="10107" spans="1:10" x14ac:dyDescent="0.3">
      <c r="A10107" s="60">
        <v>2011</v>
      </c>
      <c r="B10107" s="60" t="s">
        <v>105</v>
      </c>
      <c r="C10107" s="60" t="str">
        <f>VLOOKUP(B10107,lookup!A:C,3,FALSE)</f>
        <v>Non Metropolitan Fire Authorities</v>
      </c>
      <c r="D10107" s="60" t="str">
        <f>VLOOKUP(B10107,lookup!A:D,4,FALSE)</f>
        <v>E31000032</v>
      </c>
      <c r="E10107" s="60" t="s">
        <v>176</v>
      </c>
      <c r="F10107" s="60" t="s">
        <v>149</v>
      </c>
      <c r="G10107" s="61">
        <v>1</v>
      </c>
      <c r="H10107" s="145"/>
      <c r="I10107" s="144">
        <v>1</v>
      </c>
      <c r="J10107" s="146">
        <f t="shared" si="134"/>
        <v>0</v>
      </c>
    </row>
    <row r="10108" spans="1:10" x14ac:dyDescent="0.3">
      <c r="A10108" s="60">
        <v>2011</v>
      </c>
      <c r="B10108" s="60" t="s">
        <v>105</v>
      </c>
      <c r="C10108" s="60" t="str">
        <f>VLOOKUP(B10108,lookup!A:C,3,FALSE)</f>
        <v>Non Metropolitan Fire Authorities</v>
      </c>
      <c r="D10108" s="60" t="str">
        <f>VLOOKUP(B10108,lookup!A:D,4,FALSE)</f>
        <v>E31000032</v>
      </c>
      <c r="E10108" s="60" t="s">
        <v>175</v>
      </c>
      <c r="F10108" s="60" t="s">
        <v>150</v>
      </c>
      <c r="G10108" s="61">
        <v>64</v>
      </c>
      <c r="H10108" s="145"/>
      <c r="I10108" s="144">
        <v>64</v>
      </c>
      <c r="J10108" s="146">
        <f t="shared" si="134"/>
        <v>0</v>
      </c>
    </row>
    <row r="10109" spans="1:10" x14ac:dyDescent="0.3">
      <c r="A10109" s="60">
        <v>2011</v>
      </c>
      <c r="B10109" s="60" t="s">
        <v>105</v>
      </c>
      <c r="C10109" s="60" t="str">
        <f>VLOOKUP(B10109,lookup!A:C,3,FALSE)</f>
        <v>Non Metropolitan Fire Authorities</v>
      </c>
      <c r="D10109" s="60" t="str">
        <f>VLOOKUP(B10109,lookup!A:D,4,FALSE)</f>
        <v>E31000032</v>
      </c>
      <c r="E10109" s="60" t="s">
        <v>177</v>
      </c>
      <c r="F10109" s="60" t="s">
        <v>150</v>
      </c>
      <c r="G10109" s="61">
        <v>0</v>
      </c>
      <c r="H10109" s="145"/>
      <c r="I10109" s="144">
        <v>0</v>
      </c>
      <c r="J10109" s="146">
        <f t="shared" si="134"/>
        <v>0</v>
      </c>
    </row>
    <row r="10110" spans="1:10" x14ac:dyDescent="0.3">
      <c r="A10110" s="60">
        <v>2011</v>
      </c>
      <c r="B10110" s="60" t="s">
        <v>105</v>
      </c>
      <c r="C10110" s="60" t="str">
        <f>VLOOKUP(B10110,lookup!A:C,3,FALSE)</f>
        <v>Non Metropolitan Fire Authorities</v>
      </c>
      <c r="D10110" s="60" t="str">
        <f>VLOOKUP(B10110,lookup!A:D,4,FALSE)</f>
        <v>E31000032</v>
      </c>
      <c r="E10110" s="60" t="s">
        <v>178</v>
      </c>
      <c r="F10110" s="60" t="s">
        <v>150</v>
      </c>
      <c r="G10110" s="61">
        <v>3</v>
      </c>
      <c r="H10110" s="145"/>
      <c r="I10110" s="144">
        <v>3</v>
      </c>
      <c r="J10110" s="146">
        <f t="shared" si="134"/>
        <v>0</v>
      </c>
    </row>
    <row r="10111" spans="1:10" x14ac:dyDescent="0.3">
      <c r="A10111" s="60">
        <v>2011</v>
      </c>
      <c r="B10111" s="60" t="s">
        <v>105</v>
      </c>
      <c r="C10111" s="60" t="str">
        <f>VLOOKUP(B10111,lookup!A:C,3,FALSE)</f>
        <v>Non Metropolitan Fire Authorities</v>
      </c>
      <c r="D10111" s="60" t="str">
        <f>VLOOKUP(B10111,lookup!A:D,4,FALSE)</f>
        <v>E31000032</v>
      </c>
      <c r="E10111" s="60" t="s">
        <v>179</v>
      </c>
      <c r="F10111" s="60" t="s">
        <v>150</v>
      </c>
      <c r="G10111" s="61">
        <v>0</v>
      </c>
      <c r="H10111" s="145"/>
      <c r="I10111" s="144">
        <v>0</v>
      </c>
      <c r="J10111" s="146">
        <f t="shared" si="134"/>
        <v>0</v>
      </c>
    </row>
    <row r="10112" spans="1:10" x14ac:dyDescent="0.3">
      <c r="A10112" s="60">
        <v>2011</v>
      </c>
      <c r="B10112" s="60" t="s">
        <v>105</v>
      </c>
      <c r="C10112" s="60" t="str">
        <f>VLOOKUP(B10112,lookup!A:C,3,FALSE)</f>
        <v>Non Metropolitan Fire Authorities</v>
      </c>
      <c r="D10112" s="60" t="str">
        <f>VLOOKUP(B10112,lookup!A:D,4,FALSE)</f>
        <v>E31000032</v>
      </c>
      <c r="E10112" s="32" t="s">
        <v>1087</v>
      </c>
      <c r="F10112" s="60" t="s">
        <v>150</v>
      </c>
      <c r="G10112" s="61">
        <v>0</v>
      </c>
      <c r="H10112" s="145"/>
      <c r="I10112" s="144">
        <v>0</v>
      </c>
      <c r="J10112" s="146">
        <f t="shared" si="134"/>
        <v>0</v>
      </c>
    </row>
    <row r="10113" spans="1:10" x14ac:dyDescent="0.3">
      <c r="A10113" s="60">
        <v>2011</v>
      </c>
      <c r="B10113" s="60" t="s">
        <v>105</v>
      </c>
      <c r="C10113" s="60" t="str">
        <f>VLOOKUP(B10113,lookup!A:C,3,FALSE)</f>
        <v>Non Metropolitan Fire Authorities</v>
      </c>
      <c r="D10113" s="60" t="str">
        <f>VLOOKUP(B10113,lookup!A:D,4,FALSE)</f>
        <v>E31000032</v>
      </c>
      <c r="E10113" s="60" t="s">
        <v>176</v>
      </c>
      <c r="F10113" s="60" t="s">
        <v>150</v>
      </c>
      <c r="G10113" s="61">
        <v>14</v>
      </c>
      <c r="H10113" s="145"/>
      <c r="I10113" s="144">
        <v>14</v>
      </c>
      <c r="J10113" s="146">
        <f t="shared" si="134"/>
        <v>0</v>
      </c>
    </row>
    <row r="10114" spans="1:10" x14ac:dyDescent="0.3">
      <c r="A10114" s="60">
        <v>2011</v>
      </c>
      <c r="B10114" s="60" t="s">
        <v>108</v>
      </c>
      <c r="C10114" s="60" t="str">
        <f>VLOOKUP(B10114,lookup!A:C,3,FALSE)</f>
        <v>Metropolitan Fire Authorities</v>
      </c>
      <c r="D10114" s="60" t="str">
        <f>VLOOKUP(B10114,lookup!A:D,4,FALSE)</f>
        <v>E31000042</v>
      </c>
      <c r="E10114" s="60" t="s">
        <v>175</v>
      </c>
      <c r="F10114" s="60" t="s">
        <v>157</v>
      </c>
      <c r="G10114" s="61">
        <v>735</v>
      </c>
      <c r="H10114" s="145"/>
      <c r="I10114" s="144">
        <v>735</v>
      </c>
      <c r="J10114" s="146">
        <f t="shared" si="134"/>
        <v>0</v>
      </c>
    </row>
    <row r="10115" spans="1:10" x14ac:dyDescent="0.3">
      <c r="A10115" s="60">
        <v>2011</v>
      </c>
      <c r="B10115" s="60" t="s">
        <v>108</v>
      </c>
      <c r="C10115" s="60" t="str">
        <f>VLOOKUP(B10115,lookup!A:C,3,FALSE)</f>
        <v>Metropolitan Fire Authorities</v>
      </c>
      <c r="D10115" s="60" t="str">
        <f>VLOOKUP(B10115,lookup!A:D,4,FALSE)</f>
        <v>E31000042</v>
      </c>
      <c r="E10115" s="60" t="s">
        <v>177</v>
      </c>
      <c r="F10115" s="60" t="s">
        <v>157</v>
      </c>
      <c r="G10115" s="61">
        <v>7</v>
      </c>
      <c r="H10115" s="145"/>
      <c r="I10115" s="144">
        <v>7</v>
      </c>
      <c r="J10115" s="146">
        <f t="shared" ref="J10115:J10178" si="135">G10115-I10115</f>
        <v>0</v>
      </c>
    </row>
    <row r="10116" spans="1:10" x14ac:dyDescent="0.3">
      <c r="A10116" s="60">
        <v>2011</v>
      </c>
      <c r="B10116" s="60" t="s">
        <v>108</v>
      </c>
      <c r="C10116" s="60" t="str">
        <f>VLOOKUP(B10116,lookup!A:C,3,FALSE)</f>
        <v>Metropolitan Fire Authorities</v>
      </c>
      <c r="D10116" s="60" t="str">
        <f>VLOOKUP(B10116,lookup!A:D,4,FALSE)</f>
        <v>E31000042</v>
      </c>
      <c r="E10116" s="60" t="s">
        <v>178</v>
      </c>
      <c r="F10116" s="60" t="s">
        <v>157</v>
      </c>
      <c r="G10116" s="61">
        <v>2</v>
      </c>
      <c r="H10116" s="145"/>
      <c r="I10116" s="144">
        <v>2</v>
      </c>
      <c r="J10116" s="146">
        <f t="shared" si="135"/>
        <v>0</v>
      </c>
    </row>
    <row r="10117" spans="1:10" x14ac:dyDescent="0.3">
      <c r="A10117" s="60">
        <v>2011</v>
      </c>
      <c r="B10117" s="60" t="s">
        <v>108</v>
      </c>
      <c r="C10117" s="60" t="str">
        <f>VLOOKUP(B10117,lookup!A:C,3,FALSE)</f>
        <v>Metropolitan Fire Authorities</v>
      </c>
      <c r="D10117" s="60" t="str">
        <f>VLOOKUP(B10117,lookup!A:D,4,FALSE)</f>
        <v>E31000042</v>
      </c>
      <c r="E10117" s="60" t="s">
        <v>179</v>
      </c>
      <c r="F10117" s="60" t="s">
        <v>157</v>
      </c>
      <c r="G10117" s="61">
        <v>6</v>
      </c>
      <c r="H10117" s="145"/>
      <c r="I10117" s="144">
        <v>6</v>
      </c>
      <c r="J10117" s="146">
        <f t="shared" si="135"/>
        <v>0</v>
      </c>
    </row>
    <row r="10118" spans="1:10" x14ac:dyDescent="0.3">
      <c r="A10118" s="60">
        <v>2011</v>
      </c>
      <c r="B10118" s="60" t="s">
        <v>108</v>
      </c>
      <c r="C10118" s="60" t="str">
        <f>VLOOKUP(B10118,lookup!A:C,3,FALSE)</f>
        <v>Metropolitan Fire Authorities</v>
      </c>
      <c r="D10118" s="60" t="str">
        <f>VLOOKUP(B10118,lookup!A:D,4,FALSE)</f>
        <v>E31000042</v>
      </c>
      <c r="E10118" s="32" t="s">
        <v>1087</v>
      </c>
      <c r="F10118" s="60" t="s">
        <v>157</v>
      </c>
      <c r="G10118" s="61">
        <v>5</v>
      </c>
      <c r="H10118" s="145"/>
      <c r="I10118" s="144">
        <v>5</v>
      </c>
      <c r="J10118" s="146">
        <f t="shared" si="135"/>
        <v>0</v>
      </c>
    </row>
    <row r="10119" spans="1:10" x14ac:dyDescent="0.3">
      <c r="A10119" s="60">
        <v>2011</v>
      </c>
      <c r="B10119" s="60" t="s">
        <v>108</v>
      </c>
      <c r="C10119" s="60" t="str">
        <f>VLOOKUP(B10119,lookup!A:C,3,FALSE)</f>
        <v>Metropolitan Fire Authorities</v>
      </c>
      <c r="D10119" s="60" t="str">
        <f>VLOOKUP(B10119,lookup!A:D,4,FALSE)</f>
        <v>E31000042</v>
      </c>
      <c r="E10119" s="60" t="s">
        <v>176</v>
      </c>
      <c r="F10119" s="60" t="s">
        <v>157</v>
      </c>
      <c r="G10119" s="61">
        <v>0</v>
      </c>
      <c r="H10119" s="145"/>
      <c r="I10119" s="144">
        <v>0</v>
      </c>
      <c r="J10119" s="146">
        <f t="shared" si="135"/>
        <v>0</v>
      </c>
    </row>
    <row r="10120" spans="1:10" x14ac:dyDescent="0.3">
      <c r="A10120" s="60">
        <v>2011</v>
      </c>
      <c r="B10120" s="60" t="s">
        <v>108</v>
      </c>
      <c r="C10120" s="60" t="str">
        <f>VLOOKUP(B10120,lookup!A:C,3,FALSE)</f>
        <v>Metropolitan Fire Authorities</v>
      </c>
      <c r="D10120" s="60" t="str">
        <f>VLOOKUP(B10120,lookup!A:D,4,FALSE)</f>
        <v>E31000042</v>
      </c>
      <c r="E10120" s="60" t="s">
        <v>175</v>
      </c>
      <c r="F10120" s="60" t="s">
        <v>158</v>
      </c>
      <c r="G10120" s="61">
        <v>105</v>
      </c>
      <c r="H10120" s="145"/>
      <c r="I10120" s="144">
        <v>105</v>
      </c>
      <c r="J10120" s="146">
        <f t="shared" si="135"/>
        <v>0</v>
      </c>
    </row>
    <row r="10121" spans="1:10" x14ac:dyDescent="0.3">
      <c r="A10121" s="60">
        <v>2011</v>
      </c>
      <c r="B10121" s="60" t="s">
        <v>108</v>
      </c>
      <c r="C10121" s="60" t="str">
        <f>VLOOKUP(B10121,lookup!A:C,3,FALSE)</f>
        <v>Metropolitan Fire Authorities</v>
      </c>
      <c r="D10121" s="60" t="str">
        <f>VLOOKUP(B10121,lookup!A:D,4,FALSE)</f>
        <v>E31000042</v>
      </c>
      <c r="E10121" s="60" t="s">
        <v>177</v>
      </c>
      <c r="F10121" s="60" t="s">
        <v>158</v>
      </c>
      <c r="G10121" s="61">
        <v>1</v>
      </c>
      <c r="H10121" s="145"/>
      <c r="I10121" s="144">
        <v>1</v>
      </c>
      <c r="J10121" s="146">
        <f t="shared" si="135"/>
        <v>0</v>
      </c>
    </row>
    <row r="10122" spans="1:10" x14ac:dyDescent="0.3">
      <c r="A10122" s="60">
        <v>2011</v>
      </c>
      <c r="B10122" s="60" t="s">
        <v>108</v>
      </c>
      <c r="C10122" s="60" t="str">
        <f>VLOOKUP(B10122,lookup!A:C,3,FALSE)</f>
        <v>Metropolitan Fire Authorities</v>
      </c>
      <c r="D10122" s="60" t="str">
        <f>VLOOKUP(B10122,lookup!A:D,4,FALSE)</f>
        <v>E31000042</v>
      </c>
      <c r="E10122" s="60" t="s">
        <v>178</v>
      </c>
      <c r="F10122" s="60" t="s">
        <v>158</v>
      </c>
      <c r="G10122" s="61">
        <v>0</v>
      </c>
      <c r="H10122" s="145"/>
      <c r="I10122" s="144">
        <v>0</v>
      </c>
      <c r="J10122" s="146">
        <f t="shared" si="135"/>
        <v>0</v>
      </c>
    </row>
    <row r="10123" spans="1:10" x14ac:dyDescent="0.3">
      <c r="A10123" s="60">
        <v>2011</v>
      </c>
      <c r="B10123" s="60" t="s">
        <v>108</v>
      </c>
      <c r="C10123" s="60" t="str">
        <f>VLOOKUP(B10123,lookup!A:C,3,FALSE)</f>
        <v>Metropolitan Fire Authorities</v>
      </c>
      <c r="D10123" s="60" t="str">
        <f>VLOOKUP(B10123,lookup!A:D,4,FALSE)</f>
        <v>E31000042</v>
      </c>
      <c r="E10123" s="60" t="s">
        <v>179</v>
      </c>
      <c r="F10123" s="60" t="s">
        <v>158</v>
      </c>
      <c r="G10123" s="61">
        <v>0</v>
      </c>
      <c r="H10123" s="145"/>
      <c r="I10123" s="144">
        <v>0</v>
      </c>
      <c r="J10123" s="146">
        <f t="shared" si="135"/>
        <v>0</v>
      </c>
    </row>
    <row r="10124" spans="1:10" x14ac:dyDescent="0.3">
      <c r="A10124" s="60">
        <v>2011</v>
      </c>
      <c r="B10124" s="60" t="s">
        <v>108</v>
      </c>
      <c r="C10124" s="60" t="str">
        <f>VLOOKUP(B10124,lookup!A:C,3,FALSE)</f>
        <v>Metropolitan Fire Authorities</v>
      </c>
      <c r="D10124" s="60" t="str">
        <f>VLOOKUP(B10124,lookup!A:D,4,FALSE)</f>
        <v>E31000042</v>
      </c>
      <c r="E10124" s="32" t="s">
        <v>1087</v>
      </c>
      <c r="F10124" s="60" t="s">
        <v>158</v>
      </c>
      <c r="G10124" s="61">
        <v>0</v>
      </c>
      <c r="H10124" s="145"/>
      <c r="I10124" s="144">
        <v>0</v>
      </c>
      <c r="J10124" s="146">
        <f t="shared" si="135"/>
        <v>0</v>
      </c>
    </row>
    <row r="10125" spans="1:10" x14ac:dyDescent="0.3">
      <c r="A10125" s="60">
        <v>2011</v>
      </c>
      <c r="B10125" s="60" t="s">
        <v>108</v>
      </c>
      <c r="C10125" s="60" t="str">
        <f>VLOOKUP(B10125,lookup!A:C,3,FALSE)</f>
        <v>Metropolitan Fire Authorities</v>
      </c>
      <c r="D10125" s="60" t="str">
        <f>VLOOKUP(B10125,lookup!A:D,4,FALSE)</f>
        <v>E31000042</v>
      </c>
      <c r="E10125" s="60" t="s">
        <v>176</v>
      </c>
      <c r="F10125" s="60" t="s">
        <v>158</v>
      </c>
      <c r="G10125" s="61">
        <v>1</v>
      </c>
      <c r="H10125" s="145"/>
      <c r="I10125" s="144">
        <v>1</v>
      </c>
      <c r="J10125" s="146">
        <f t="shared" si="135"/>
        <v>0</v>
      </c>
    </row>
    <row r="10126" spans="1:10" x14ac:dyDescent="0.3">
      <c r="A10126" s="60">
        <v>2011</v>
      </c>
      <c r="B10126" s="60" t="s">
        <v>108</v>
      </c>
      <c r="C10126" s="60" t="str">
        <f>VLOOKUP(B10126,lookup!A:C,3,FALSE)</f>
        <v>Metropolitan Fire Authorities</v>
      </c>
      <c r="D10126" s="60" t="str">
        <f>VLOOKUP(B10126,lookup!A:D,4,FALSE)</f>
        <v>E31000042</v>
      </c>
      <c r="E10126" s="60" t="s">
        <v>175</v>
      </c>
      <c r="F10126" s="60" t="s">
        <v>149</v>
      </c>
      <c r="G10126" s="61">
        <v>42</v>
      </c>
      <c r="H10126" s="145"/>
      <c r="I10126" s="144">
        <v>42</v>
      </c>
      <c r="J10126" s="146">
        <f t="shared" si="135"/>
        <v>0</v>
      </c>
    </row>
    <row r="10127" spans="1:10" x14ac:dyDescent="0.3">
      <c r="A10127" s="60">
        <v>2011</v>
      </c>
      <c r="B10127" s="60" t="s">
        <v>108</v>
      </c>
      <c r="C10127" s="60" t="str">
        <f>VLOOKUP(B10127,lookup!A:C,3,FALSE)</f>
        <v>Metropolitan Fire Authorities</v>
      </c>
      <c r="D10127" s="60" t="str">
        <f>VLOOKUP(B10127,lookup!A:D,4,FALSE)</f>
        <v>E31000042</v>
      </c>
      <c r="E10127" s="60" t="s">
        <v>177</v>
      </c>
      <c r="F10127" s="60" t="s">
        <v>149</v>
      </c>
      <c r="G10127" s="61">
        <v>0</v>
      </c>
      <c r="H10127" s="145"/>
      <c r="I10127" s="144">
        <v>0</v>
      </c>
      <c r="J10127" s="146">
        <f t="shared" si="135"/>
        <v>0</v>
      </c>
    </row>
    <row r="10128" spans="1:10" x14ac:dyDescent="0.3">
      <c r="A10128" s="60">
        <v>2011</v>
      </c>
      <c r="B10128" s="60" t="s">
        <v>108</v>
      </c>
      <c r="C10128" s="60" t="str">
        <f>VLOOKUP(B10128,lookup!A:C,3,FALSE)</f>
        <v>Metropolitan Fire Authorities</v>
      </c>
      <c r="D10128" s="60" t="str">
        <f>VLOOKUP(B10128,lookup!A:D,4,FALSE)</f>
        <v>E31000042</v>
      </c>
      <c r="E10128" s="60" t="s">
        <v>178</v>
      </c>
      <c r="F10128" s="60" t="s">
        <v>149</v>
      </c>
      <c r="G10128" s="61">
        <v>0</v>
      </c>
      <c r="H10128" s="145"/>
      <c r="I10128" s="144">
        <v>0</v>
      </c>
      <c r="J10128" s="146">
        <f t="shared" si="135"/>
        <v>0</v>
      </c>
    </row>
    <row r="10129" spans="1:10" x14ac:dyDescent="0.3">
      <c r="A10129" s="60">
        <v>2011</v>
      </c>
      <c r="B10129" s="60" t="s">
        <v>108</v>
      </c>
      <c r="C10129" s="60" t="str">
        <f>VLOOKUP(B10129,lookup!A:C,3,FALSE)</f>
        <v>Metropolitan Fire Authorities</v>
      </c>
      <c r="D10129" s="60" t="str">
        <f>VLOOKUP(B10129,lookup!A:D,4,FALSE)</f>
        <v>E31000042</v>
      </c>
      <c r="E10129" s="60" t="s">
        <v>179</v>
      </c>
      <c r="F10129" s="60" t="s">
        <v>149</v>
      </c>
      <c r="G10129" s="61">
        <v>0</v>
      </c>
      <c r="H10129" s="145"/>
      <c r="I10129" s="144">
        <v>0</v>
      </c>
      <c r="J10129" s="146">
        <f t="shared" si="135"/>
        <v>0</v>
      </c>
    </row>
    <row r="10130" spans="1:10" x14ac:dyDescent="0.3">
      <c r="A10130" s="60">
        <v>2011</v>
      </c>
      <c r="B10130" s="60" t="s">
        <v>108</v>
      </c>
      <c r="C10130" s="60" t="str">
        <f>VLOOKUP(B10130,lookup!A:C,3,FALSE)</f>
        <v>Metropolitan Fire Authorities</v>
      </c>
      <c r="D10130" s="60" t="str">
        <f>VLOOKUP(B10130,lookup!A:D,4,FALSE)</f>
        <v>E31000042</v>
      </c>
      <c r="E10130" s="32" t="s">
        <v>1087</v>
      </c>
      <c r="F10130" s="60" t="s">
        <v>149</v>
      </c>
      <c r="G10130" s="61">
        <v>0</v>
      </c>
      <c r="H10130" s="145"/>
      <c r="I10130" s="144">
        <v>0</v>
      </c>
      <c r="J10130" s="146">
        <f t="shared" si="135"/>
        <v>0</v>
      </c>
    </row>
    <row r="10131" spans="1:10" x14ac:dyDescent="0.3">
      <c r="A10131" s="60">
        <v>2011</v>
      </c>
      <c r="B10131" s="60" t="s">
        <v>108</v>
      </c>
      <c r="C10131" s="60" t="str">
        <f>VLOOKUP(B10131,lookup!A:C,3,FALSE)</f>
        <v>Metropolitan Fire Authorities</v>
      </c>
      <c r="D10131" s="60" t="str">
        <f>VLOOKUP(B10131,lookup!A:D,4,FALSE)</f>
        <v>E31000042</v>
      </c>
      <c r="E10131" s="60" t="s">
        <v>176</v>
      </c>
      <c r="F10131" s="60" t="s">
        <v>149</v>
      </c>
      <c r="G10131" s="61">
        <v>0</v>
      </c>
      <c r="H10131" s="145"/>
      <c r="I10131" s="144">
        <v>0</v>
      </c>
      <c r="J10131" s="146">
        <f t="shared" si="135"/>
        <v>0</v>
      </c>
    </row>
    <row r="10132" spans="1:10" x14ac:dyDescent="0.3">
      <c r="A10132" s="60">
        <v>2011</v>
      </c>
      <c r="B10132" s="60" t="s">
        <v>108</v>
      </c>
      <c r="C10132" s="60" t="str">
        <f>VLOOKUP(B10132,lookup!A:C,3,FALSE)</f>
        <v>Metropolitan Fire Authorities</v>
      </c>
      <c r="D10132" s="60" t="str">
        <f>VLOOKUP(B10132,lookup!A:D,4,FALSE)</f>
        <v>E31000042</v>
      </c>
      <c r="E10132" s="60" t="s">
        <v>175</v>
      </c>
      <c r="F10132" s="60" t="s">
        <v>150</v>
      </c>
      <c r="G10132" s="61">
        <v>226</v>
      </c>
      <c r="H10132" s="145"/>
      <c r="I10132" s="144">
        <v>226</v>
      </c>
      <c r="J10132" s="146">
        <f t="shared" si="135"/>
        <v>0</v>
      </c>
    </row>
    <row r="10133" spans="1:10" x14ac:dyDescent="0.3">
      <c r="A10133" s="60">
        <v>2011</v>
      </c>
      <c r="B10133" s="60" t="s">
        <v>108</v>
      </c>
      <c r="C10133" s="60" t="str">
        <f>VLOOKUP(B10133,lookup!A:C,3,FALSE)</f>
        <v>Metropolitan Fire Authorities</v>
      </c>
      <c r="D10133" s="60" t="str">
        <f>VLOOKUP(B10133,lookup!A:D,4,FALSE)</f>
        <v>E31000042</v>
      </c>
      <c r="E10133" s="60" t="s">
        <v>177</v>
      </c>
      <c r="F10133" s="60" t="s">
        <v>150</v>
      </c>
      <c r="G10133" s="61">
        <v>2</v>
      </c>
      <c r="H10133" s="145"/>
      <c r="I10133" s="144">
        <v>2</v>
      </c>
      <c r="J10133" s="146">
        <f t="shared" si="135"/>
        <v>0</v>
      </c>
    </row>
    <row r="10134" spans="1:10" x14ac:dyDescent="0.3">
      <c r="A10134" s="60">
        <v>2011</v>
      </c>
      <c r="B10134" s="60" t="s">
        <v>108</v>
      </c>
      <c r="C10134" s="60" t="str">
        <f>VLOOKUP(B10134,lookup!A:C,3,FALSE)</f>
        <v>Metropolitan Fire Authorities</v>
      </c>
      <c r="D10134" s="60" t="str">
        <f>VLOOKUP(B10134,lookup!A:D,4,FALSE)</f>
        <v>E31000042</v>
      </c>
      <c r="E10134" s="60" t="s">
        <v>178</v>
      </c>
      <c r="F10134" s="60" t="s">
        <v>150</v>
      </c>
      <c r="G10134" s="61">
        <v>6</v>
      </c>
      <c r="H10134" s="145"/>
      <c r="I10134" s="144">
        <v>6</v>
      </c>
      <c r="J10134" s="146">
        <f t="shared" si="135"/>
        <v>0</v>
      </c>
    </row>
    <row r="10135" spans="1:10" x14ac:dyDescent="0.3">
      <c r="A10135" s="60">
        <v>2011</v>
      </c>
      <c r="B10135" s="60" t="s">
        <v>108</v>
      </c>
      <c r="C10135" s="60" t="str">
        <f>VLOOKUP(B10135,lookup!A:C,3,FALSE)</f>
        <v>Metropolitan Fire Authorities</v>
      </c>
      <c r="D10135" s="60" t="str">
        <f>VLOOKUP(B10135,lookup!A:D,4,FALSE)</f>
        <v>E31000042</v>
      </c>
      <c r="E10135" s="60" t="s">
        <v>179</v>
      </c>
      <c r="F10135" s="60" t="s">
        <v>150</v>
      </c>
      <c r="G10135" s="61">
        <v>3</v>
      </c>
      <c r="H10135" s="145"/>
      <c r="I10135" s="144">
        <v>3</v>
      </c>
      <c r="J10135" s="146">
        <f t="shared" si="135"/>
        <v>0</v>
      </c>
    </row>
    <row r="10136" spans="1:10" x14ac:dyDescent="0.3">
      <c r="A10136" s="60">
        <v>2011</v>
      </c>
      <c r="B10136" s="60" t="s">
        <v>108</v>
      </c>
      <c r="C10136" s="60" t="str">
        <f>VLOOKUP(B10136,lookup!A:C,3,FALSE)</f>
        <v>Metropolitan Fire Authorities</v>
      </c>
      <c r="D10136" s="60" t="str">
        <f>VLOOKUP(B10136,lookup!A:D,4,FALSE)</f>
        <v>E31000042</v>
      </c>
      <c r="E10136" s="32" t="s">
        <v>1087</v>
      </c>
      <c r="F10136" s="60" t="s">
        <v>150</v>
      </c>
      <c r="G10136" s="61">
        <v>3</v>
      </c>
      <c r="H10136" s="145"/>
      <c r="I10136" s="144">
        <v>3</v>
      </c>
      <c r="J10136" s="146">
        <f t="shared" si="135"/>
        <v>0</v>
      </c>
    </row>
    <row r="10137" spans="1:10" x14ac:dyDescent="0.3">
      <c r="A10137" s="60">
        <v>2011</v>
      </c>
      <c r="B10137" s="60" t="s">
        <v>108</v>
      </c>
      <c r="C10137" s="60" t="str">
        <f>VLOOKUP(B10137,lookup!A:C,3,FALSE)</f>
        <v>Metropolitan Fire Authorities</v>
      </c>
      <c r="D10137" s="60" t="str">
        <f>VLOOKUP(B10137,lookup!A:D,4,FALSE)</f>
        <v>E31000042</v>
      </c>
      <c r="E10137" s="60" t="s">
        <v>176</v>
      </c>
      <c r="F10137" s="60" t="s">
        <v>150</v>
      </c>
      <c r="G10137" s="61">
        <v>2</v>
      </c>
      <c r="H10137" s="145"/>
      <c r="I10137" s="144">
        <v>2</v>
      </c>
      <c r="J10137" s="146">
        <f t="shared" si="135"/>
        <v>0</v>
      </c>
    </row>
    <row r="10138" spans="1:10" x14ac:dyDescent="0.3">
      <c r="A10138" s="60">
        <v>2011</v>
      </c>
      <c r="B10138" s="60" t="s">
        <v>111</v>
      </c>
      <c r="C10138" s="60" t="str">
        <f>VLOOKUP(B10138,lookup!A:C,3,FALSE)</f>
        <v>Non Metropolitan Fire Authorities</v>
      </c>
      <c r="D10138" s="60" t="str">
        <f>VLOOKUP(B10138,lookup!A:D,4,FALSE)</f>
        <v>E31000033</v>
      </c>
      <c r="E10138" s="60" t="s">
        <v>175</v>
      </c>
      <c r="F10138" s="60" t="s">
        <v>157</v>
      </c>
      <c r="G10138" s="61">
        <v>431</v>
      </c>
      <c r="H10138" s="145"/>
      <c r="I10138" s="144">
        <v>5</v>
      </c>
      <c r="J10138" s="146">
        <f t="shared" si="135"/>
        <v>426</v>
      </c>
    </row>
    <row r="10139" spans="1:10" x14ac:dyDescent="0.3">
      <c r="A10139" s="60">
        <v>2011</v>
      </c>
      <c r="B10139" s="60" t="s">
        <v>111</v>
      </c>
      <c r="C10139" s="60" t="str">
        <f>VLOOKUP(B10139,lookup!A:C,3,FALSE)</f>
        <v>Non Metropolitan Fire Authorities</v>
      </c>
      <c r="D10139" s="60" t="str">
        <f>VLOOKUP(B10139,lookup!A:D,4,FALSE)</f>
        <v>E31000033</v>
      </c>
      <c r="E10139" s="60" t="s">
        <v>177</v>
      </c>
      <c r="F10139" s="60" t="s">
        <v>157</v>
      </c>
      <c r="G10139" s="61">
        <v>1</v>
      </c>
      <c r="H10139" s="145"/>
      <c r="I10139" s="144">
        <v>1</v>
      </c>
      <c r="J10139" s="146">
        <f t="shared" si="135"/>
        <v>0</v>
      </c>
    </row>
    <row r="10140" spans="1:10" x14ac:dyDescent="0.3">
      <c r="A10140" s="60">
        <v>2011</v>
      </c>
      <c r="B10140" s="60" t="s">
        <v>111</v>
      </c>
      <c r="C10140" s="60" t="str">
        <f>VLOOKUP(B10140,lookup!A:C,3,FALSE)</f>
        <v>Non Metropolitan Fire Authorities</v>
      </c>
      <c r="D10140" s="60" t="str">
        <f>VLOOKUP(B10140,lookup!A:D,4,FALSE)</f>
        <v>E31000033</v>
      </c>
      <c r="E10140" s="60" t="s">
        <v>178</v>
      </c>
      <c r="F10140" s="60" t="s">
        <v>157</v>
      </c>
      <c r="G10140" s="61">
        <v>6</v>
      </c>
      <c r="H10140" s="145"/>
      <c r="I10140" s="144">
        <v>6</v>
      </c>
      <c r="J10140" s="146">
        <f t="shared" si="135"/>
        <v>0</v>
      </c>
    </row>
    <row r="10141" spans="1:10" x14ac:dyDescent="0.3">
      <c r="A10141" s="60">
        <v>2011</v>
      </c>
      <c r="B10141" s="60" t="s">
        <v>111</v>
      </c>
      <c r="C10141" s="60" t="str">
        <f>VLOOKUP(B10141,lookup!A:C,3,FALSE)</f>
        <v>Non Metropolitan Fire Authorities</v>
      </c>
      <c r="D10141" s="60" t="str">
        <f>VLOOKUP(B10141,lookup!A:D,4,FALSE)</f>
        <v>E31000033</v>
      </c>
      <c r="E10141" s="60" t="s">
        <v>179</v>
      </c>
      <c r="F10141" s="60" t="s">
        <v>157</v>
      </c>
      <c r="G10141" s="61">
        <v>4</v>
      </c>
      <c r="H10141" s="145"/>
      <c r="I10141" s="144">
        <v>4</v>
      </c>
      <c r="J10141" s="146">
        <f t="shared" si="135"/>
        <v>0</v>
      </c>
    </row>
    <row r="10142" spans="1:10" x14ac:dyDescent="0.3">
      <c r="A10142" s="60">
        <v>2011</v>
      </c>
      <c r="B10142" s="60" t="s">
        <v>111</v>
      </c>
      <c r="C10142" s="60" t="str">
        <f>VLOOKUP(B10142,lookup!A:C,3,FALSE)</f>
        <v>Non Metropolitan Fire Authorities</v>
      </c>
      <c r="D10142" s="60" t="str">
        <f>VLOOKUP(B10142,lookup!A:D,4,FALSE)</f>
        <v>E31000033</v>
      </c>
      <c r="E10142" s="32" t="s">
        <v>1087</v>
      </c>
      <c r="F10142" s="60" t="s">
        <v>157</v>
      </c>
      <c r="G10142" s="61">
        <v>0</v>
      </c>
      <c r="H10142" s="145"/>
      <c r="I10142" s="144">
        <v>0</v>
      </c>
      <c r="J10142" s="146">
        <f t="shared" si="135"/>
        <v>0</v>
      </c>
    </row>
    <row r="10143" spans="1:10" x14ac:dyDescent="0.3">
      <c r="A10143" s="60">
        <v>2011</v>
      </c>
      <c r="B10143" s="60" t="s">
        <v>111</v>
      </c>
      <c r="C10143" s="60" t="str">
        <f>VLOOKUP(B10143,lookup!A:C,3,FALSE)</f>
        <v>Non Metropolitan Fire Authorities</v>
      </c>
      <c r="D10143" s="60" t="str">
        <f>VLOOKUP(B10143,lookup!A:D,4,FALSE)</f>
        <v>E31000033</v>
      </c>
      <c r="E10143" s="60" t="s">
        <v>176</v>
      </c>
      <c r="F10143" s="60" t="s">
        <v>157</v>
      </c>
      <c r="G10143" s="61">
        <v>5</v>
      </c>
      <c r="H10143" s="145"/>
      <c r="I10143" s="144">
        <v>431</v>
      </c>
      <c r="J10143" s="146">
        <f t="shared" si="135"/>
        <v>-426</v>
      </c>
    </row>
    <row r="10144" spans="1:10" x14ac:dyDescent="0.3">
      <c r="A10144" s="60">
        <v>2011</v>
      </c>
      <c r="B10144" s="60" t="s">
        <v>111</v>
      </c>
      <c r="C10144" s="60" t="str">
        <f>VLOOKUP(B10144,lookup!A:C,3,FALSE)</f>
        <v>Non Metropolitan Fire Authorities</v>
      </c>
      <c r="D10144" s="60" t="str">
        <f>VLOOKUP(B10144,lookup!A:D,4,FALSE)</f>
        <v>E31000033</v>
      </c>
      <c r="E10144" s="60" t="s">
        <v>175</v>
      </c>
      <c r="F10144" s="60" t="s">
        <v>158</v>
      </c>
      <c r="G10144" s="61">
        <v>462</v>
      </c>
      <c r="H10144" s="145"/>
      <c r="I10144" s="144">
        <v>462</v>
      </c>
      <c r="J10144" s="146">
        <f t="shared" si="135"/>
        <v>0</v>
      </c>
    </row>
    <row r="10145" spans="1:10" x14ac:dyDescent="0.3">
      <c r="A10145" s="60">
        <v>2011</v>
      </c>
      <c r="B10145" s="60" t="s">
        <v>111</v>
      </c>
      <c r="C10145" s="60" t="str">
        <f>VLOOKUP(B10145,lookup!A:C,3,FALSE)</f>
        <v>Non Metropolitan Fire Authorities</v>
      </c>
      <c r="D10145" s="60" t="str">
        <f>VLOOKUP(B10145,lookup!A:D,4,FALSE)</f>
        <v>E31000033</v>
      </c>
      <c r="E10145" s="60" t="s">
        <v>177</v>
      </c>
      <c r="F10145" s="60" t="s">
        <v>158</v>
      </c>
      <c r="G10145" s="61">
        <v>1</v>
      </c>
      <c r="H10145" s="145"/>
      <c r="I10145" s="144">
        <v>1</v>
      </c>
      <c r="J10145" s="146">
        <f t="shared" si="135"/>
        <v>0</v>
      </c>
    </row>
    <row r="10146" spans="1:10" x14ac:dyDescent="0.3">
      <c r="A10146" s="60">
        <v>2011</v>
      </c>
      <c r="B10146" s="60" t="s">
        <v>111</v>
      </c>
      <c r="C10146" s="60" t="str">
        <f>VLOOKUP(B10146,lookup!A:C,3,FALSE)</f>
        <v>Non Metropolitan Fire Authorities</v>
      </c>
      <c r="D10146" s="60" t="str">
        <f>VLOOKUP(B10146,lookup!A:D,4,FALSE)</f>
        <v>E31000033</v>
      </c>
      <c r="E10146" s="60" t="s">
        <v>178</v>
      </c>
      <c r="F10146" s="60" t="s">
        <v>158</v>
      </c>
      <c r="G10146" s="61">
        <v>1</v>
      </c>
      <c r="H10146" s="145"/>
      <c r="I10146" s="144">
        <v>1</v>
      </c>
      <c r="J10146" s="146">
        <f t="shared" si="135"/>
        <v>0</v>
      </c>
    </row>
    <row r="10147" spans="1:10" x14ac:dyDescent="0.3">
      <c r="A10147" s="60">
        <v>2011</v>
      </c>
      <c r="B10147" s="60" t="s">
        <v>111</v>
      </c>
      <c r="C10147" s="60" t="str">
        <f>VLOOKUP(B10147,lookup!A:C,3,FALSE)</f>
        <v>Non Metropolitan Fire Authorities</v>
      </c>
      <c r="D10147" s="60" t="str">
        <f>VLOOKUP(B10147,lookup!A:D,4,FALSE)</f>
        <v>E31000033</v>
      </c>
      <c r="E10147" s="60" t="s">
        <v>179</v>
      </c>
      <c r="F10147" s="60" t="s">
        <v>158</v>
      </c>
      <c r="G10147" s="61">
        <v>0</v>
      </c>
      <c r="H10147" s="145"/>
      <c r="I10147" s="144">
        <v>0</v>
      </c>
      <c r="J10147" s="146">
        <f t="shared" si="135"/>
        <v>0</v>
      </c>
    </row>
    <row r="10148" spans="1:10" x14ac:dyDescent="0.3">
      <c r="A10148" s="60">
        <v>2011</v>
      </c>
      <c r="B10148" s="60" t="s">
        <v>111</v>
      </c>
      <c r="C10148" s="60" t="str">
        <f>VLOOKUP(B10148,lookup!A:C,3,FALSE)</f>
        <v>Non Metropolitan Fire Authorities</v>
      </c>
      <c r="D10148" s="60" t="str">
        <f>VLOOKUP(B10148,lookup!A:D,4,FALSE)</f>
        <v>E31000033</v>
      </c>
      <c r="E10148" s="32" t="s">
        <v>1087</v>
      </c>
      <c r="F10148" s="60" t="s">
        <v>158</v>
      </c>
      <c r="G10148" s="61">
        <v>3</v>
      </c>
      <c r="H10148" s="145"/>
      <c r="I10148" s="144">
        <v>3</v>
      </c>
      <c r="J10148" s="146">
        <f t="shared" si="135"/>
        <v>0</v>
      </c>
    </row>
    <row r="10149" spans="1:10" x14ac:dyDescent="0.3">
      <c r="A10149" s="60">
        <v>2011</v>
      </c>
      <c r="B10149" s="60" t="s">
        <v>111</v>
      </c>
      <c r="C10149" s="60" t="str">
        <f>VLOOKUP(B10149,lookup!A:C,3,FALSE)</f>
        <v>Non Metropolitan Fire Authorities</v>
      </c>
      <c r="D10149" s="60" t="str">
        <f>VLOOKUP(B10149,lookup!A:D,4,FALSE)</f>
        <v>E31000033</v>
      </c>
      <c r="E10149" s="60" t="s">
        <v>176</v>
      </c>
      <c r="F10149" s="60" t="s">
        <v>158</v>
      </c>
      <c r="G10149" s="61">
        <v>16</v>
      </c>
      <c r="H10149" s="145"/>
      <c r="I10149" s="144">
        <v>16</v>
      </c>
      <c r="J10149" s="146">
        <f t="shared" si="135"/>
        <v>0</v>
      </c>
    </row>
    <row r="10150" spans="1:10" x14ac:dyDescent="0.3">
      <c r="A10150" s="60">
        <v>2011</v>
      </c>
      <c r="B10150" s="60" t="s">
        <v>111</v>
      </c>
      <c r="C10150" s="60" t="str">
        <f>VLOOKUP(B10150,lookup!A:C,3,FALSE)</f>
        <v>Non Metropolitan Fire Authorities</v>
      </c>
      <c r="D10150" s="60" t="str">
        <f>VLOOKUP(B10150,lookup!A:D,4,FALSE)</f>
        <v>E31000033</v>
      </c>
      <c r="E10150" s="60" t="s">
        <v>175</v>
      </c>
      <c r="F10150" s="60" t="s">
        <v>149</v>
      </c>
      <c r="G10150" s="61">
        <v>26</v>
      </c>
      <c r="H10150" s="145"/>
      <c r="I10150" s="144">
        <v>26</v>
      </c>
      <c r="J10150" s="146">
        <f t="shared" si="135"/>
        <v>0</v>
      </c>
    </row>
    <row r="10151" spans="1:10" x14ac:dyDescent="0.3">
      <c r="A10151" s="60">
        <v>2011</v>
      </c>
      <c r="B10151" s="60" t="s">
        <v>111</v>
      </c>
      <c r="C10151" s="60" t="str">
        <f>VLOOKUP(B10151,lookup!A:C,3,FALSE)</f>
        <v>Non Metropolitan Fire Authorities</v>
      </c>
      <c r="D10151" s="60" t="str">
        <f>VLOOKUP(B10151,lookup!A:D,4,FALSE)</f>
        <v>E31000033</v>
      </c>
      <c r="E10151" s="60" t="s">
        <v>177</v>
      </c>
      <c r="F10151" s="60" t="s">
        <v>149</v>
      </c>
      <c r="G10151" s="61">
        <v>0</v>
      </c>
      <c r="H10151" s="145"/>
      <c r="I10151" s="144">
        <v>0</v>
      </c>
      <c r="J10151" s="146">
        <f t="shared" si="135"/>
        <v>0</v>
      </c>
    </row>
    <row r="10152" spans="1:10" x14ac:dyDescent="0.3">
      <c r="A10152" s="60">
        <v>2011</v>
      </c>
      <c r="B10152" s="60" t="s">
        <v>111</v>
      </c>
      <c r="C10152" s="60" t="str">
        <f>VLOOKUP(B10152,lookup!A:C,3,FALSE)</f>
        <v>Non Metropolitan Fire Authorities</v>
      </c>
      <c r="D10152" s="60" t="str">
        <f>VLOOKUP(B10152,lookup!A:D,4,FALSE)</f>
        <v>E31000033</v>
      </c>
      <c r="E10152" s="60" t="s">
        <v>178</v>
      </c>
      <c r="F10152" s="60" t="s">
        <v>149</v>
      </c>
      <c r="G10152" s="61">
        <v>0</v>
      </c>
      <c r="H10152" s="145"/>
      <c r="I10152" s="144">
        <v>0</v>
      </c>
      <c r="J10152" s="146">
        <f t="shared" si="135"/>
        <v>0</v>
      </c>
    </row>
    <row r="10153" spans="1:10" x14ac:dyDescent="0.3">
      <c r="A10153" s="60">
        <v>2011</v>
      </c>
      <c r="B10153" s="60" t="s">
        <v>111</v>
      </c>
      <c r="C10153" s="60" t="str">
        <f>VLOOKUP(B10153,lookup!A:C,3,FALSE)</f>
        <v>Non Metropolitan Fire Authorities</v>
      </c>
      <c r="D10153" s="60" t="str">
        <f>VLOOKUP(B10153,lookup!A:D,4,FALSE)</f>
        <v>E31000033</v>
      </c>
      <c r="E10153" s="60" t="s">
        <v>179</v>
      </c>
      <c r="F10153" s="60" t="s">
        <v>149</v>
      </c>
      <c r="G10153" s="61">
        <v>0</v>
      </c>
      <c r="H10153" s="145"/>
      <c r="I10153" s="144">
        <v>0</v>
      </c>
      <c r="J10153" s="146">
        <f t="shared" si="135"/>
        <v>0</v>
      </c>
    </row>
    <row r="10154" spans="1:10" x14ac:dyDescent="0.3">
      <c r="A10154" s="60">
        <v>2011</v>
      </c>
      <c r="B10154" s="60" t="s">
        <v>111</v>
      </c>
      <c r="C10154" s="60" t="str">
        <f>VLOOKUP(B10154,lookup!A:C,3,FALSE)</f>
        <v>Non Metropolitan Fire Authorities</v>
      </c>
      <c r="D10154" s="60" t="str">
        <f>VLOOKUP(B10154,lookup!A:D,4,FALSE)</f>
        <v>E31000033</v>
      </c>
      <c r="E10154" s="32" t="s">
        <v>1087</v>
      </c>
      <c r="F10154" s="60" t="s">
        <v>149</v>
      </c>
      <c r="G10154" s="61">
        <v>0</v>
      </c>
      <c r="H10154" s="145"/>
      <c r="I10154" s="144">
        <v>0</v>
      </c>
      <c r="J10154" s="146">
        <f t="shared" si="135"/>
        <v>0</v>
      </c>
    </row>
    <row r="10155" spans="1:10" x14ac:dyDescent="0.3">
      <c r="A10155" s="60">
        <v>2011</v>
      </c>
      <c r="B10155" s="60" t="s">
        <v>111</v>
      </c>
      <c r="C10155" s="60" t="str">
        <f>VLOOKUP(B10155,lookup!A:C,3,FALSE)</f>
        <v>Non Metropolitan Fire Authorities</v>
      </c>
      <c r="D10155" s="60" t="str">
        <f>VLOOKUP(B10155,lookup!A:D,4,FALSE)</f>
        <v>E31000033</v>
      </c>
      <c r="E10155" s="60" t="s">
        <v>176</v>
      </c>
      <c r="F10155" s="60" t="s">
        <v>149</v>
      </c>
      <c r="G10155" s="61">
        <v>2</v>
      </c>
      <c r="H10155" s="145"/>
      <c r="I10155" s="144">
        <v>2</v>
      </c>
      <c r="J10155" s="146">
        <f t="shared" si="135"/>
        <v>0</v>
      </c>
    </row>
    <row r="10156" spans="1:10" x14ac:dyDescent="0.3">
      <c r="A10156" s="60">
        <v>2011</v>
      </c>
      <c r="B10156" s="60" t="s">
        <v>111</v>
      </c>
      <c r="C10156" s="60" t="str">
        <f>VLOOKUP(B10156,lookup!A:C,3,FALSE)</f>
        <v>Non Metropolitan Fire Authorities</v>
      </c>
      <c r="D10156" s="60" t="str">
        <f>VLOOKUP(B10156,lookup!A:D,4,FALSE)</f>
        <v>E31000033</v>
      </c>
      <c r="E10156" s="60" t="s">
        <v>175</v>
      </c>
      <c r="F10156" s="60" t="s">
        <v>150</v>
      </c>
      <c r="G10156" s="61">
        <v>200</v>
      </c>
      <c r="H10156" s="145"/>
      <c r="I10156" s="144">
        <v>200</v>
      </c>
      <c r="J10156" s="146">
        <f t="shared" si="135"/>
        <v>0</v>
      </c>
    </row>
    <row r="10157" spans="1:10" x14ac:dyDescent="0.3">
      <c r="A10157" s="60">
        <v>2011</v>
      </c>
      <c r="B10157" s="60" t="s">
        <v>111</v>
      </c>
      <c r="C10157" s="60" t="str">
        <f>VLOOKUP(B10157,lookup!A:C,3,FALSE)</f>
        <v>Non Metropolitan Fire Authorities</v>
      </c>
      <c r="D10157" s="60" t="str">
        <f>VLOOKUP(B10157,lookup!A:D,4,FALSE)</f>
        <v>E31000033</v>
      </c>
      <c r="E10157" s="60" t="s">
        <v>177</v>
      </c>
      <c r="F10157" s="60" t="s">
        <v>150</v>
      </c>
      <c r="G10157" s="61">
        <v>0</v>
      </c>
      <c r="H10157" s="145"/>
      <c r="I10157" s="144">
        <v>0</v>
      </c>
      <c r="J10157" s="146">
        <f t="shared" si="135"/>
        <v>0</v>
      </c>
    </row>
    <row r="10158" spans="1:10" x14ac:dyDescent="0.3">
      <c r="A10158" s="60">
        <v>2011</v>
      </c>
      <c r="B10158" s="60" t="s">
        <v>111</v>
      </c>
      <c r="C10158" s="60" t="str">
        <f>VLOOKUP(B10158,lookup!A:C,3,FALSE)</f>
        <v>Non Metropolitan Fire Authorities</v>
      </c>
      <c r="D10158" s="60" t="str">
        <f>VLOOKUP(B10158,lookup!A:D,4,FALSE)</f>
        <v>E31000033</v>
      </c>
      <c r="E10158" s="60" t="s">
        <v>178</v>
      </c>
      <c r="F10158" s="60" t="s">
        <v>150</v>
      </c>
      <c r="G10158" s="61">
        <v>2</v>
      </c>
      <c r="H10158" s="145"/>
      <c r="I10158" s="144">
        <v>2</v>
      </c>
      <c r="J10158" s="146">
        <f t="shared" si="135"/>
        <v>0</v>
      </c>
    </row>
    <row r="10159" spans="1:10" x14ac:dyDescent="0.3">
      <c r="A10159" s="60">
        <v>2011</v>
      </c>
      <c r="B10159" s="60" t="s">
        <v>111</v>
      </c>
      <c r="C10159" s="60" t="str">
        <f>VLOOKUP(B10159,lookup!A:C,3,FALSE)</f>
        <v>Non Metropolitan Fire Authorities</v>
      </c>
      <c r="D10159" s="60" t="str">
        <f>VLOOKUP(B10159,lookup!A:D,4,FALSE)</f>
        <v>E31000033</v>
      </c>
      <c r="E10159" s="60" t="s">
        <v>179</v>
      </c>
      <c r="F10159" s="60" t="s">
        <v>150</v>
      </c>
      <c r="G10159" s="61">
        <v>0</v>
      </c>
      <c r="H10159" s="145"/>
      <c r="I10159" s="144">
        <v>0</v>
      </c>
      <c r="J10159" s="146">
        <f t="shared" si="135"/>
        <v>0</v>
      </c>
    </row>
    <row r="10160" spans="1:10" x14ac:dyDescent="0.3">
      <c r="A10160" s="60">
        <v>2011</v>
      </c>
      <c r="B10160" s="60" t="s">
        <v>111</v>
      </c>
      <c r="C10160" s="60" t="str">
        <f>VLOOKUP(B10160,lookup!A:C,3,FALSE)</f>
        <v>Non Metropolitan Fire Authorities</v>
      </c>
      <c r="D10160" s="60" t="str">
        <f>VLOOKUP(B10160,lookup!A:D,4,FALSE)</f>
        <v>E31000033</v>
      </c>
      <c r="E10160" s="32" t="s">
        <v>1087</v>
      </c>
      <c r="F10160" s="60" t="s">
        <v>150</v>
      </c>
      <c r="G10160" s="61">
        <v>1</v>
      </c>
      <c r="H10160" s="145"/>
      <c r="I10160" s="144">
        <v>1</v>
      </c>
      <c r="J10160" s="146">
        <f t="shared" si="135"/>
        <v>0</v>
      </c>
    </row>
    <row r="10161" spans="1:10" x14ac:dyDescent="0.3">
      <c r="A10161" s="60">
        <v>2011</v>
      </c>
      <c r="B10161" s="60" t="s">
        <v>111</v>
      </c>
      <c r="C10161" s="60" t="str">
        <f>VLOOKUP(B10161,lookup!A:C,3,FALSE)</f>
        <v>Non Metropolitan Fire Authorities</v>
      </c>
      <c r="D10161" s="60" t="str">
        <f>VLOOKUP(B10161,lookup!A:D,4,FALSE)</f>
        <v>E31000033</v>
      </c>
      <c r="E10161" s="60" t="s">
        <v>176</v>
      </c>
      <c r="F10161" s="60" t="s">
        <v>150</v>
      </c>
      <c r="G10161" s="61">
        <v>0</v>
      </c>
      <c r="H10161" s="145"/>
      <c r="I10161" s="144">
        <v>0</v>
      </c>
      <c r="J10161" s="146">
        <f t="shared" si="135"/>
        <v>0</v>
      </c>
    </row>
    <row r="10162" spans="1:10" x14ac:dyDescent="0.3">
      <c r="A10162" s="60">
        <v>2011</v>
      </c>
      <c r="B10162" s="60" t="s">
        <v>114</v>
      </c>
      <c r="C10162" s="60" t="str">
        <f>VLOOKUP(B10162,lookup!A:C,3,FALSE)</f>
        <v>Non Metropolitan Fire Authorities</v>
      </c>
      <c r="D10162" s="60" t="str">
        <f>VLOOKUP(B10162,lookup!A:D,4,FALSE)</f>
        <v>E31000034</v>
      </c>
      <c r="E10162" s="60" t="s">
        <v>175</v>
      </c>
      <c r="F10162" s="60" t="s">
        <v>157</v>
      </c>
      <c r="G10162" s="61">
        <v>205</v>
      </c>
      <c r="H10162" s="145"/>
      <c r="I10162" s="144">
        <v>205</v>
      </c>
      <c r="J10162" s="146">
        <f t="shared" si="135"/>
        <v>0</v>
      </c>
    </row>
    <row r="10163" spans="1:10" x14ac:dyDescent="0.3">
      <c r="A10163" s="60">
        <v>2011</v>
      </c>
      <c r="B10163" s="60" t="s">
        <v>114</v>
      </c>
      <c r="C10163" s="60" t="str">
        <f>VLOOKUP(B10163,lookup!A:C,3,FALSE)</f>
        <v>Non Metropolitan Fire Authorities</v>
      </c>
      <c r="D10163" s="60" t="str">
        <f>VLOOKUP(B10163,lookup!A:D,4,FALSE)</f>
        <v>E31000034</v>
      </c>
      <c r="E10163" s="60" t="s">
        <v>177</v>
      </c>
      <c r="F10163" s="60" t="s">
        <v>157</v>
      </c>
      <c r="G10163" s="61">
        <v>2</v>
      </c>
      <c r="H10163" s="145"/>
      <c r="I10163" s="144">
        <v>2</v>
      </c>
      <c r="J10163" s="146">
        <f t="shared" si="135"/>
        <v>0</v>
      </c>
    </row>
    <row r="10164" spans="1:10" x14ac:dyDescent="0.3">
      <c r="A10164" s="60">
        <v>2011</v>
      </c>
      <c r="B10164" s="60" t="s">
        <v>114</v>
      </c>
      <c r="C10164" s="60" t="str">
        <f>VLOOKUP(B10164,lookup!A:C,3,FALSE)</f>
        <v>Non Metropolitan Fire Authorities</v>
      </c>
      <c r="D10164" s="60" t="str">
        <f>VLOOKUP(B10164,lookup!A:D,4,FALSE)</f>
        <v>E31000034</v>
      </c>
      <c r="E10164" s="60" t="s">
        <v>178</v>
      </c>
      <c r="F10164" s="60" t="s">
        <v>157</v>
      </c>
      <c r="G10164" s="61">
        <v>1</v>
      </c>
      <c r="H10164" s="145"/>
      <c r="I10164" s="144">
        <v>1</v>
      </c>
      <c r="J10164" s="146">
        <f t="shared" si="135"/>
        <v>0</v>
      </c>
    </row>
    <row r="10165" spans="1:10" x14ac:dyDescent="0.3">
      <c r="A10165" s="60">
        <v>2011</v>
      </c>
      <c r="B10165" s="60" t="s">
        <v>114</v>
      </c>
      <c r="C10165" s="60" t="str">
        <f>VLOOKUP(B10165,lookup!A:C,3,FALSE)</f>
        <v>Non Metropolitan Fire Authorities</v>
      </c>
      <c r="D10165" s="60" t="str">
        <f>VLOOKUP(B10165,lookup!A:D,4,FALSE)</f>
        <v>E31000034</v>
      </c>
      <c r="E10165" s="60" t="s">
        <v>179</v>
      </c>
      <c r="F10165" s="60" t="s">
        <v>157</v>
      </c>
      <c r="G10165" s="61">
        <v>2</v>
      </c>
      <c r="H10165" s="145"/>
      <c r="I10165" s="144">
        <v>2</v>
      </c>
      <c r="J10165" s="146">
        <f t="shared" si="135"/>
        <v>0</v>
      </c>
    </row>
    <row r="10166" spans="1:10" x14ac:dyDescent="0.3">
      <c r="A10166" s="60">
        <v>2011</v>
      </c>
      <c r="B10166" s="60" t="s">
        <v>114</v>
      </c>
      <c r="C10166" s="60" t="str">
        <f>VLOOKUP(B10166,lookup!A:C,3,FALSE)</f>
        <v>Non Metropolitan Fire Authorities</v>
      </c>
      <c r="D10166" s="60" t="str">
        <f>VLOOKUP(B10166,lookup!A:D,4,FALSE)</f>
        <v>E31000034</v>
      </c>
      <c r="E10166" s="32" t="s">
        <v>1087</v>
      </c>
      <c r="F10166" s="60" t="s">
        <v>157</v>
      </c>
      <c r="G10166" s="61">
        <v>1</v>
      </c>
      <c r="H10166" s="145"/>
      <c r="I10166" s="144">
        <v>1</v>
      </c>
      <c r="J10166" s="146">
        <f t="shared" si="135"/>
        <v>0</v>
      </c>
    </row>
    <row r="10167" spans="1:10" x14ac:dyDescent="0.3">
      <c r="A10167" s="60">
        <v>2011</v>
      </c>
      <c r="B10167" s="60" t="s">
        <v>114</v>
      </c>
      <c r="C10167" s="60" t="str">
        <f>VLOOKUP(B10167,lookup!A:C,3,FALSE)</f>
        <v>Non Metropolitan Fire Authorities</v>
      </c>
      <c r="D10167" s="60" t="str">
        <f>VLOOKUP(B10167,lookup!A:D,4,FALSE)</f>
        <v>E31000034</v>
      </c>
      <c r="E10167" s="60" t="s">
        <v>176</v>
      </c>
      <c r="F10167" s="60" t="s">
        <v>157</v>
      </c>
      <c r="G10167" s="61">
        <v>35</v>
      </c>
      <c r="H10167" s="145"/>
      <c r="I10167" s="144">
        <v>35</v>
      </c>
      <c r="J10167" s="146">
        <f t="shared" si="135"/>
        <v>0</v>
      </c>
    </row>
    <row r="10168" spans="1:10" x14ac:dyDescent="0.3">
      <c r="A10168" s="60">
        <v>2011</v>
      </c>
      <c r="B10168" s="60" t="s">
        <v>114</v>
      </c>
      <c r="C10168" s="60" t="str">
        <f>VLOOKUP(B10168,lookup!A:C,3,FALSE)</f>
        <v>Non Metropolitan Fire Authorities</v>
      </c>
      <c r="D10168" s="60" t="str">
        <f>VLOOKUP(B10168,lookup!A:D,4,FALSE)</f>
        <v>E31000034</v>
      </c>
      <c r="E10168" s="60" t="s">
        <v>175</v>
      </c>
      <c r="F10168" s="60" t="s">
        <v>158</v>
      </c>
      <c r="G10168" s="61">
        <v>373</v>
      </c>
      <c r="H10168" s="145"/>
      <c r="I10168" s="144">
        <v>373</v>
      </c>
      <c r="J10168" s="146">
        <f t="shared" si="135"/>
        <v>0</v>
      </c>
    </row>
    <row r="10169" spans="1:10" x14ac:dyDescent="0.3">
      <c r="A10169" s="60">
        <v>2011</v>
      </c>
      <c r="B10169" s="60" t="s">
        <v>114</v>
      </c>
      <c r="C10169" s="60" t="str">
        <f>VLOOKUP(B10169,lookup!A:C,3,FALSE)</f>
        <v>Non Metropolitan Fire Authorities</v>
      </c>
      <c r="D10169" s="60" t="str">
        <f>VLOOKUP(B10169,lookup!A:D,4,FALSE)</f>
        <v>E31000034</v>
      </c>
      <c r="E10169" s="60" t="s">
        <v>177</v>
      </c>
      <c r="F10169" s="60" t="s">
        <v>158</v>
      </c>
      <c r="G10169" s="61">
        <v>5</v>
      </c>
      <c r="H10169" s="145"/>
      <c r="I10169" s="144">
        <v>5</v>
      </c>
      <c r="J10169" s="146">
        <f t="shared" si="135"/>
        <v>0</v>
      </c>
    </row>
    <row r="10170" spans="1:10" x14ac:dyDescent="0.3">
      <c r="A10170" s="60">
        <v>2011</v>
      </c>
      <c r="B10170" s="60" t="s">
        <v>114</v>
      </c>
      <c r="C10170" s="60" t="str">
        <f>VLOOKUP(B10170,lookup!A:C,3,FALSE)</f>
        <v>Non Metropolitan Fire Authorities</v>
      </c>
      <c r="D10170" s="60" t="str">
        <f>VLOOKUP(B10170,lookup!A:D,4,FALSE)</f>
        <v>E31000034</v>
      </c>
      <c r="E10170" s="60" t="s">
        <v>178</v>
      </c>
      <c r="F10170" s="60" t="s">
        <v>158</v>
      </c>
      <c r="G10170" s="61">
        <v>0</v>
      </c>
      <c r="H10170" s="145"/>
      <c r="I10170" s="144">
        <v>0</v>
      </c>
      <c r="J10170" s="146">
        <f t="shared" si="135"/>
        <v>0</v>
      </c>
    </row>
    <row r="10171" spans="1:10" x14ac:dyDescent="0.3">
      <c r="A10171" s="60">
        <v>2011</v>
      </c>
      <c r="B10171" s="60" t="s">
        <v>114</v>
      </c>
      <c r="C10171" s="60" t="str">
        <f>VLOOKUP(B10171,lookup!A:C,3,FALSE)</f>
        <v>Non Metropolitan Fire Authorities</v>
      </c>
      <c r="D10171" s="60" t="str">
        <f>VLOOKUP(B10171,lookup!A:D,4,FALSE)</f>
        <v>E31000034</v>
      </c>
      <c r="E10171" s="60" t="s">
        <v>179</v>
      </c>
      <c r="F10171" s="60" t="s">
        <v>158</v>
      </c>
      <c r="G10171" s="61">
        <v>0</v>
      </c>
      <c r="H10171" s="145"/>
      <c r="I10171" s="144">
        <v>0</v>
      </c>
      <c r="J10171" s="146">
        <f t="shared" si="135"/>
        <v>0</v>
      </c>
    </row>
    <row r="10172" spans="1:10" x14ac:dyDescent="0.3">
      <c r="A10172" s="60">
        <v>2011</v>
      </c>
      <c r="B10172" s="60" t="s">
        <v>114</v>
      </c>
      <c r="C10172" s="60" t="str">
        <f>VLOOKUP(B10172,lookup!A:C,3,FALSE)</f>
        <v>Non Metropolitan Fire Authorities</v>
      </c>
      <c r="D10172" s="60" t="str">
        <f>VLOOKUP(B10172,lookup!A:D,4,FALSE)</f>
        <v>E31000034</v>
      </c>
      <c r="E10172" s="32" t="s">
        <v>1087</v>
      </c>
      <c r="F10172" s="60" t="s">
        <v>158</v>
      </c>
      <c r="G10172" s="61">
        <v>1</v>
      </c>
      <c r="H10172" s="145"/>
      <c r="I10172" s="144">
        <v>1</v>
      </c>
      <c r="J10172" s="146">
        <f t="shared" si="135"/>
        <v>0</v>
      </c>
    </row>
    <row r="10173" spans="1:10" x14ac:dyDescent="0.3">
      <c r="A10173" s="60">
        <v>2011</v>
      </c>
      <c r="B10173" s="60" t="s">
        <v>114</v>
      </c>
      <c r="C10173" s="60" t="str">
        <f>VLOOKUP(B10173,lookup!A:C,3,FALSE)</f>
        <v>Non Metropolitan Fire Authorities</v>
      </c>
      <c r="D10173" s="60" t="str">
        <f>VLOOKUP(B10173,lookup!A:D,4,FALSE)</f>
        <v>E31000034</v>
      </c>
      <c r="E10173" s="60" t="s">
        <v>176</v>
      </c>
      <c r="F10173" s="60" t="s">
        <v>158</v>
      </c>
      <c r="G10173" s="61">
        <v>102</v>
      </c>
      <c r="H10173" s="145"/>
      <c r="I10173" s="144">
        <v>102</v>
      </c>
      <c r="J10173" s="146">
        <f t="shared" si="135"/>
        <v>0</v>
      </c>
    </row>
    <row r="10174" spans="1:10" x14ac:dyDescent="0.3">
      <c r="A10174" s="60">
        <v>2011</v>
      </c>
      <c r="B10174" s="60" t="s">
        <v>114</v>
      </c>
      <c r="C10174" s="60" t="str">
        <f>VLOOKUP(B10174,lookup!A:C,3,FALSE)</f>
        <v>Non Metropolitan Fire Authorities</v>
      </c>
      <c r="D10174" s="60" t="str">
        <f>VLOOKUP(B10174,lookup!A:D,4,FALSE)</f>
        <v>E31000034</v>
      </c>
      <c r="E10174" s="60" t="s">
        <v>175</v>
      </c>
      <c r="F10174" s="60" t="s">
        <v>149</v>
      </c>
      <c r="G10174" s="61">
        <v>20</v>
      </c>
      <c r="H10174" s="145"/>
      <c r="I10174" s="144">
        <v>20</v>
      </c>
      <c r="J10174" s="146">
        <f t="shared" si="135"/>
        <v>0</v>
      </c>
    </row>
    <row r="10175" spans="1:10" x14ac:dyDescent="0.3">
      <c r="A10175" s="60">
        <v>2011</v>
      </c>
      <c r="B10175" s="60" t="s">
        <v>114</v>
      </c>
      <c r="C10175" s="60" t="str">
        <f>VLOOKUP(B10175,lookup!A:C,3,FALSE)</f>
        <v>Non Metropolitan Fire Authorities</v>
      </c>
      <c r="D10175" s="60" t="str">
        <f>VLOOKUP(B10175,lookup!A:D,4,FALSE)</f>
        <v>E31000034</v>
      </c>
      <c r="E10175" s="60" t="s">
        <v>177</v>
      </c>
      <c r="F10175" s="60" t="s">
        <v>149</v>
      </c>
      <c r="G10175" s="61">
        <v>0</v>
      </c>
      <c r="H10175" s="145"/>
      <c r="I10175" s="144">
        <v>0</v>
      </c>
      <c r="J10175" s="146">
        <f t="shared" si="135"/>
        <v>0</v>
      </c>
    </row>
    <row r="10176" spans="1:10" x14ac:dyDescent="0.3">
      <c r="A10176" s="60">
        <v>2011</v>
      </c>
      <c r="B10176" s="60" t="s">
        <v>114</v>
      </c>
      <c r="C10176" s="60" t="str">
        <f>VLOOKUP(B10176,lookup!A:C,3,FALSE)</f>
        <v>Non Metropolitan Fire Authorities</v>
      </c>
      <c r="D10176" s="60" t="str">
        <f>VLOOKUP(B10176,lookup!A:D,4,FALSE)</f>
        <v>E31000034</v>
      </c>
      <c r="E10176" s="60" t="s">
        <v>178</v>
      </c>
      <c r="F10176" s="60" t="s">
        <v>149</v>
      </c>
      <c r="G10176" s="61">
        <v>0</v>
      </c>
      <c r="H10176" s="145"/>
      <c r="I10176" s="144">
        <v>0</v>
      </c>
      <c r="J10176" s="146">
        <f t="shared" si="135"/>
        <v>0</v>
      </c>
    </row>
    <row r="10177" spans="1:10" x14ac:dyDescent="0.3">
      <c r="A10177" s="60">
        <v>2011</v>
      </c>
      <c r="B10177" s="60" t="s">
        <v>114</v>
      </c>
      <c r="C10177" s="60" t="str">
        <f>VLOOKUP(B10177,lookup!A:C,3,FALSE)</f>
        <v>Non Metropolitan Fire Authorities</v>
      </c>
      <c r="D10177" s="60" t="str">
        <f>VLOOKUP(B10177,lookup!A:D,4,FALSE)</f>
        <v>E31000034</v>
      </c>
      <c r="E10177" s="60" t="s">
        <v>179</v>
      </c>
      <c r="F10177" s="60" t="s">
        <v>149</v>
      </c>
      <c r="G10177" s="61">
        <v>0</v>
      </c>
      <c r="H10177" s="145"/>
      <c r="I10177" s="144">
        <v>0</v>
      </c>
      <c r="J10177" s="146">
        <f t="shared" si="135"/>
        <v>0</v>
      </c>
    </row>
    <row r="10178" spans="1:10" x14ac:dyDescent="0.3">
      <c r="A10178" s="60">
        <v>2011</v>
      </c>
      <c r="B10178" s="60" t="s">
        <v>114</v>
      </c>
      <c r="C10178" s="60" t="str">
        <f>VLOOKUP(B10178,lookup!A:C,3,FALSE)</f>
        <v>Non Metropolitan Fire Authorities</v>
      </c>
      <c r="D10178" s="60" t="str">
        <f>VLOOKUP(B10178,lookup!A:D,4,FALSE)</f>
        <v>E31000034</v>
      </c>
      <c r="E10178" s="32" t="s">
        <v>1087</v>
      </c>
      <c r="F10178" s="60" t="s">
        <v>149</v>
      </c>
      <c r="G10178" s="61">
        <v>0</v>
      </c>
      <c r="H10178" s="145"/>
      <c r="I10178" s="144">
        <v>0</v>
      </c>
      <c r="J10178" s="146">
        <f t="shared" si="135"/>
        <v>0</v>
      </c>
    </row>
    <row r="10179" spans="1:10" x14ac:dyDescent="0.3">
      <c r="A10179" s="60">
        <v>2011</v>
      </c>
      <c r="B10179" s="60" t="s">
        <v>114</v>
      </c>
      <c r="C10179" s="60" t="str">
        <f>VLOOKUP(B10179,lookup!A:C,3,FALSE)</f>
        <v>Non Metropolitan Fire Authorities</v>
      </c>
      <c r="D10179" s="60" t="str">
        <f>VLOOKUP(B10179,lookup!A:D,4,FALSE)</f>
        <v>E31000034</v>
      </c>
      <c r="E10179" s="60" t="s">
        <v>176</v>
      </c>
      <c r="F10179" s="60" t="s">
        <v>149</v>
      </c>
      <c r="G10179" s="61">
        <v>3</v>
      </c>
      <c r="H10179" s="145"/>
      <c r="I10179" s="144">
        <v>3</v>
      </c>
      <c r="J10179" s="146">
        <f t="shared" ref="J10179:J10242" si="136">G10179-I10179</f>
        <v>0</v>
      </c>
    </row>
    <row r="10180" spans="1:10" x14ac:dyDescent="0.3">
      <c r="A10180" s="60">
        <v>2011</v>
      </c>
      <c r="B10180" s="60" t="s">
        <v>114</v>
      </c>
      <c r="C10180" s="60" t="str">
        <f>VLOOKUP(B10180,lookup!A:C,3,FALSE)</f>
        <v>Non Metropolitan Fire Authorities</v>
      </c>
      <c r="D10180" s="60" t="str">
        <f>VLOOKUP(B10180,lookup!A:D,4,FALSE)</f>
        <v>E31000034</v>
      </c>
      <c r="E10180" s="60" t="s">
        <v>175</v>
      </c>
      <c r="F10180" s="60" t="s">
        <v>150</v>
      </c>
      <c r="G10180" s="61">
        <v>92</v>
      </c>
      <c r="H10180" s="145"/>
      <c r="I10180" s="144">
        <v>92</v>
      </c>
      <c r="J10180" s="146">
        <f t="shared" si="136"/>
        <v>0</v>
      </c>
    </row>
    <row r="10181" spans="1:10" x14ac:dyDescent="0.3">
      <c r="A10181" s="60">
        <v>2011</v>
      </c>
      <c r="B10181" s="60" t="s">
        <v>114</v>
      </c>
      <c r="C10181" s="60" t="str">
        <f>VLOOKUP(B10181,lookup!A:C,3,FALSE)</f>
        <v>Non Metropolitan Fire Authorities</v>
      </c>
      <c r="D10181" s="60" t="str">
        <f>VLOOKUP(B10181,lookup!A:D,4,FALSE)</f>
        <v>E31000034</v>
      </c>
      <c r="E10181" s="60" t="s">
        <v>177</v>
      </c>
      <c r="F10181" s="60" t="s">
        <v>150</v>
      </c>
      <c r="G10181" s="61">
        <v>0</v>
      </c>
      <c r="H10181" s="145"/>
      <c r="I10181" s="144">
        <v>0</v>
      </c>
      <c r="J10181" s="146">
        <f t="shared" si="136"/>
        <v>0</v>
      </c>
    </row>
    <row r="10182" spans="1:10" x14ac:dyDescent="0.3">
      <c r="A10182" s="60">
        <v>2011</v>
      </c>
      <c r="B10182" s="60" t="s">
        <v>114</v>
      </c>
      <c r="C10182" s="60" t="str">
        <f>VLOOKUP(B10182,lookup!A:C,3,FALSE)</f>
        <v>Non Metropolitan Fire Authorities</v>
      </c>
      <c r="D10182" s="60" t="str">
        <f>VLOOKUP(B10182,lookup!A:D,4,FALSE)</f>
        <v>E31000034</v>
      </c>
      <c r="E10182" s="60" t="s">
        <v>178</v>
      </c>
      <c r="F10182" s="60" t="s">
        <v>150</v>
      </c>
      <c r="G10182" s="61">
        <v>2</v>
      </c>
      <c r="H10182" s="145"/>
      <c r="I10182" s="144">
        <v>2</v>
      </c>
      <c r="J10182" s="146">
        <f t="shared" si="136"/>
        <v>0</v>
      </c>
    </row>
    <row r="10183" spans="1:10" x14ac:dyDescent="0.3">
      <c r="A10183" s="60">
        <v>2011</v>
      </c>
      <c r="B10183" s="60" t="s">
        <v>114</v>
      </c>
      <c r="C10183" s="60" t="str">
        <f>VLOOKUP(B10183,lookup!A:C,3,FALSE)</f>
        <v>Non Metropolitan Fire Authorities</v>
      </c>
      <c r="D10183" s="60" t="str">
        <f>VLOOKUP(B10183,lookup!A:D,4,FALSE)</f>
        <v>E31000034</v>
      </c>
      <c r="E10183" s="60" t="s">
        <v>179</v>
      </c>
      <c r="F10183" s="60" t="s">
        <v>150</v>
      </c>
      <c r="G10183" s="61">
        <v>0</v>
      </c>
      <c r="H10183" s="145"/>
      <c r="I10183" s="144">
        <v>0</v>
      </c>
      <c r="J10183" s="146">
        <f t="shared" si="136"/>
        <v>0</v>
      </c>
    </row>
    <row r="10184" spans="1:10" x14ac:dyDescent="0.3">
      <c r="A10184" s="60">
        <v>2011</v>
      </c>
      <c r="B10184" s="60" t="s">
        <v>114</v>
      </c>
      <c r="C10184" s="60" t="str">
        <f>VLOOKUP(B10184,lookup!A:C,3,FALSE)</f>
        <v>Non Metropolitan Fire Authorities</v>
      </c>
      <c r="D10184" s="60" t="str">
        <f>VLOOKUP(B10184,lookup!A:D,4,FALSE)</f>
        <v>E31000034</v>
      </c>
      <c r="E10184" s="32" t="s">
        <v>1087</v>
      </c>
      <c r="F10184" s="60" t="s">
        <v>150</v>
      </c>
      <c r="G10184" s="61">
        <v>1</v>
      </c>
      <c r="H10184" s="145"/>
      <c r="I10184" s="144">
        <v>1</v>
      </c>
      <c r="J10184" s="146">
        <f t="shared" si="136"/>
        <v>0</v>
      </c>
    </row>
    <row r="10185" spans="1:10" x14ac:dyDescent="0.3">
      <c r="A10185" s="60">
        <v>2011</v>
      </c>
      <c r="B10185" s="60" t="s">
        <v>114</v>
      </c>
      <c r="C10185" s="60" t="str">
        <f>VLOOKUP(B10185,lookup!A:C,3,FALSE)</f>
        <v>Non Metropolitan Fire Authorities</v>
      </c>
      <c r="D10185" s="60" t="str">
        <f>VLOOKUP(B10185,lookup!A:D,4,FALSE)</f>
        <v>E31000034</v>
      </c>
      <c r="E10185" s="60" t="s">
        <v>176</v>
      </c>
      <c r="F10185" s="60" t="s">
        <v>150</v>
      </c>
      <c r="G10185" s="61">
        <v>36</v>
      </c>
      <c r="H10185" s="145"/>
      <c r="I10185" s="144">
        <v>36</v>
      </c>
      <c r="J10185" s="146">
        <f t="shared" si="136"/>
        <v>0</v>
      </c>
    </row>
    <row r="10186" spans="1:10" x14ac:dyDescent="0.3">
      <c r="A10186" s="60">
        <v>2011</v>
      </c>
      <c r="B10186" s="60" t="s">
        <v>117</v>
      </c>
      <c r="C10186" s="60" t="str">
        <f>VLOOKUP(B10186,lookup!A:C,3,FALSE)</f>
        <v>Non Metropolitan Fire Authorities</v>
      </c>
      <c r="D10186" s="60" t="str">
        <f>VLOOKUP(B10186,lookup!A:D,4,FALSE)</f>
        <v>E31000035</v>
      </c>
      <c r="E10186" s="60" t="s">
        <v>175</v>
      </c>
      <c r="F10186" s="60" t="s">
        <v>157</v>
      </c>
      <c r="G10186" s="61">
        <v>625</v>
      </c>
      <c r="H10186" s="145"/>
      <c r="I10186" s="144">
        <v>625</v>
      </c>
      <c r="J10186" s="146">
        <f t="shared" si="136"/>
        <v>0</v>
      </c>
    </row>
    <row r="10187" spans="1:10" x14ac:dyDescent="0.3">
      <c r="A10187" s="60">
        <v>2011</v>
      </c>
      <c r="B10187" s="60" t="s">
        <v>117</v>
      </c>
      <c r="C10187" s="60" t="str">
        <f>VLOOKUP(B10187,lookup!A:C,3,FALSE)</f>
        <v>Non Metropolitan Fire Authorities</v>
      </c>
      <c r="D10187" s="60" t="str">
        <f>VLOOKUP(B10187,lookup!A:D,4,FALSE)</f>
        <v>E31000035</v>
      </c>
      <c r="E10187" s="60" t="s">
        <v>177</v>
      </c>
      <c r="F10187" s="60" t="s">
        <v>157</v>
      </c>
      <c r="G10187" s="61">
        <v>13</v>
      </c>
      <c r="H10187" s="145"/>
      <c r="I10187" s="144">
        <v>13</v>
      </c>
      <c r="J10187" s="146">
        <f t="shared" si="136"/>
        <v>0</v>
      </c>
    </row>
    <row r="10188" spans="1:10" x14ac:dyDescent="0.3">
      <c r="A10188" s="60">
        <v>2011</v>
      </c>
      <c r="B10188" s="60" t="s">
        <v>117</v>
      </c>
      <c r="C10188" s="60" t="str">
        <f>VLOOKUP(B10188,lookup!A:C,3,FALSE)</f>
        <v>Non Metropolitan Fire Authorities</v>
      </c>
      <c r="D10188" s="60" t="str">
        <f>VLOOKUP(B10188,lookup!A:D,4,FALSE)</f>
        <v>E31000035</v>
      </c>
      <c r="E10188" s="60" t="s">
        <v>178</v>
      </c>
      <c r="F10188" s="60" t="s">
        <v>157</v>
      </c>
      <c r="G10188" s="61">
        <v>1</v>
      </c>
      <c r="H10188" s="145"/>
      <c r="I10188" s="144">
        <v>1</v>
      </c>
      <c r="J10188" s="146">
        <f t="shared" si="136"/>
        <v>0</v>
      </c>
    </row>
    <row r="10189" spans="1:10" x14ac:dyDescent="0.3">
      <c r="A10189" s="60">
        <v>2011</v>
      </c>
      <c r="B10189" s="60" t="s">
        <v>117</v>
      </c>
      <c r="C10189" s="60" t="str">
        <f>VLOOKUP(B10189,lookup!A:C,3,FALSE)</f>
        <v>Non Metropolitan Fire Authorities</v>
      </c>
      <c r="D10189" s="60" t="str">
        <f>VLOOKUP(B10189,lookup!A:D,4,FALSE)</f>
        <v>E31000035</v>
      </c>
      <c r="E10189" s="60" t="s">
        <v>179</v>
      </c>
      <c r="F10189" s="60" t="s">
        <v>157</v>
      </c>
      <c r="G10189" s="61">
        <v>1</v>
      </c>
      <c r="H10189" s="145"/>
      <c r="I10189" s="144">
        <v>1</v>
      </c>
      <c r="J10189" s="146">
        <f t="shared" si="136"/>
        <v>0</v>
      </c>
    </row>
    <row r="10190" spans="1:10" x14ac:dyDescent="0.3">
      <c r="A10190" s="60">
        <v>2011</v>
      </c>
      <c r="B10190" s="60" t="s">
        <v>117</v>
      </c>
      <c r="C10190" s="60" t="str">
        <f>VLOOKUP(B10190,lookup!A:C,3,FALSE)</f>
        <v>Non Metropolitan Fire Authorities</v>
      </c>
      <c r="D10190" s="60" t="str">
        <f>VLOOKUP(B10190,lookup!A:D,4,FALSE)</f>
        <v>E31000035</v>
      </c>
      <c r="E10190" s="32" t="s">
        <v>1087</v>
      </c>
      <c r="F10190" s="60" t="s">
        <v>157</v>
      </c>
      <c r="G10190" s="61">
        <v>1</v>
      </c>
      <c r="H10190" s="145"/>
      <c r="I10190" s="144">
        <v>1</v>
      </c>
      <c r="J10190" s="146">
        <f t="shared" si="136"/>
        <v>0</v>
      </c>
    </row>
    <row r="10191" spans="1:10" x14ac:dyDescent="0.3">
      <c r="A10191" s="60">
        <v>2011</v>
      </c>
      <c r="B10191" s="60" t="s">
        <v>117</v>
      </c>
      <c r="C10191" s="60" t="str">
        <f>VLOOKUP(B10191,lookup!A:C,3,FALSE)</f>
        <v>Non Metropolitan Fire Authorities</v>
      </c>
      <c r="D10191" s="60" t="str">
        <f>VLOOKUP(B10191,lookup!A:D,4,FALSE)</f>
        <v>E31000035</v>
      </c>
      <c r="E10191" s="60" t="s">
        <v>176</v>
      </c>
      <c r="F10191" s="60" t="s">
        <v>157</v>
      </c>
      <c r="G10191" s="61">
        <v>0</v>
      </c>
      <c r="H10191" s="145"/>
      <c r="I10191" s="144">
        <v>0</v>
      </c>
      <c r="J10191" s="146">
        <f t="shared" si="136"/>
        <v>0</v>
      </c>
    </row>
    <row r="10192" spans="1:10" x14ac:dyDescent="0.3">
      <c r="A10192" s="60">
        <v>2011</v>
      </c>
      <c r="B10192" s="60" t="s">
        <v>117</v>
      </c>
      <c r="C10192" s="60" t="str">
        <f>VLOOKUP(B10192,lookup!A:C,3,FALSE)</f>
        <v>Non Metropolitan Fire Authorities</v>
      </c>
      <c r="D10192" s="60" t="str">
        <f>VLOOKUP(B10192,lookup!A:D,4,FALSE)</f>
        <v>E31000035</v>
      </c>
      <c r="E10192" s="60" t="s">
        <v>175</v>
      </c>
      <c r="F10192" s="60" t="s">
        <v>158</v>
      </c>
      <c r="G10192" s="61">
        <v>127</v>
      </c>
      <c r="H10192" s="145"/>
      <c r="I10192" s="144">
        <v>127</v>
      </c>
      <c r="J10192" s="146">
        <f t="shared" si="136"/>
        <v>0</v>
      </c>
    </row>
    <row r="10193" spans="1:10" x14ac:dyDescent="0.3">
      <c r="A10193" s="60">
        <v>2011</v>
      </c>
      <c r="B10193" s="60" t="s">
        <v>117</v>
      </c>
      <c r="C10193" s="60" t="str">
        <f>VLOOKUP(B10193,lookup!A:C,3,FALSE)</f>
        <v>Non Metropolitan Fire Authorities</v>
      </c>
      <c r="D10193" s="60" t="str">
        <f>VLOOKUP(B10193,lookup!A:D,4,FALSE)</f>
        <v>E31000035</v>
      </c>
      <c r="E10193" s="60" t="s">
        <v>177</v>
      </c>
      <c r="F10193" s="60" t="s">
        <v>158</v>
      </c>
      <c r="G10193" s="61">
        <v>1</v>
      </c>
      <c r="H10193" s="145"/>
      <c r="I10193" s="144">
        <v>1</v>
      </c>
      <c r="J10193" s="146">
        <f t="shared" si="136"/>
        <v>0</v>
      </c>
    </row>
    <row r="10194" spans="1:10" x14ac:dyDescent="0.3">
      <c r="A10194" s="60">
        <v>2011</v>
      </c>
      <c r="B10194" s="60" t="s">
        <v>117</v>
      </c>
      <c r="C10194" s="60" t="str">
        <f>VLOOKUP(B10194,lookup!A:C,3,FALSE)</f>
        <v>Non Metropolitan Fire Authorities</v>
      </c>
      <c r="D10194" s="60" t="str">
        <f>VLOOKUP(B10194,lookup!A:D,4,FALSE)</f>
        <v>E31000035</v>
      </c>
      <c r="E10194" s="60" t="s">
        <v>178</v>
      </c>
      <c r="F10194" s="60" t="s">
        <v>158</v>
      </c>
      <c r="G10194" s="61">
        <v>0</v>
      </c>
      <c r="H10194" s="145"/>
      <c r="I10194" s="144">
        <v>0</v>
      </c>
      <c r="J10194" s="146">
        <f t="shared" si="136"/>
        <v>0</v>
      </c>
    </row>
    <row r="10195" spans="1:10" x14ac:dyDescent="0.3">
      <c r="A10195" s="60">
        <v>2011</v>
      </c>
      <c r="B10195" s="60" t="s">
        <v>117</v>
      </c>
      <c r="C10195" s="60" t="str">
        <f>VLOOKUP(B10195,lookup!A:C,3,FALSE)</f>
        <v>Non Metropolitan Fire Authorities</v>
      </c>
      <c r="D10195" s="60" t="str">
        <f>VLOOKUP(B10195,lookup!A:D,4,FALSE)</f>
        <v>E31000035</v>
      </c>
      <c r="E10195" s="60" t="s">
        <v>179</v>
      </c>
      <c r="F10195" s="60" t="s">
        <v>158</v>
      </c>
      <c r="G10195" s="61">
        <v>0</v>
      </c>
      <c r="H10195" s="145"/>
      <c r="I10195" s="144">
        <v>0</v>
      </c>
      <c r="J10195" s="146">
        <f t="shared" si="136"/>
        <v>0</v>
      </c>
    </row>
    <row r="10196" spans="1:10" x14ac:dyDescent="0.3">
      <c r="A10196" s="60">
        <v>2011</v>
      </c>
      <c r="B10196" s="60" t="s">
        <v>117</v>
      </c>
      <c r="C10196" s="60" t="str">
        <f>VLOOKUP(B10196,lookup!A:C,3,FALSE)</f>
        <v>Non Metropolitan Fire Authorities</v>
      </c>
      <c r="D10196" s="60" t="str">
        <f>VLOOKUP(B10196,lookup!A:D,4,FALSE)</f>
        <v>E31000035</v>
      </c>
      <c r="E10196" s="32" t="s">
        <v>1087</v>
      </c>
      <c r="F10196" s="60" t="s">
        <v>158</v>
      </c>
      <c r="G10196" s="61">
        <v>0</v>
      </c>
      <c r="H10196" s="145"/>
      <c r="I10196" s="144">
        <v>0</v>
      </c>
      <c r="J10196" s="146">
        <f t="shared" si="136"/>
        <v>0</v>
      </c>
    </row>
    <row r="10197" spans="1:10" x14ac:dyDescent="0.3">
      <c r="A10197" s="60">
        <v>2011</v>
      </c>
      <c r="B10197" s="60" t="s">
        <v>117</v>
      </c>
      <c r="C10197" s="60" t="str">
        <f>VLOOKUP(B10197,lookup!A:C,3,FALSE)</f>
        <v>Non Metropolitan Fire Authorities</v>
      </c>
      <c r="D10197" s="60" t="str">
        <f>VLOOKUP(B10197,lookup!A:D,4,FALSE)</f>
        <v>E31000035</v>
      </c>
      <c r="E10197" s="60" t="s">
        <v>176</v>
      </c>
      <c r="F10197" s="60" t="s">
        <v>158</v>
      </c>
      <c r="G10197" s="61">
        <v>0</v>
      </c>
      <c r="H10197" s="145"/>
      <c r="I10197" s="144">
        <v>0</v>
      </c>
      <c r="J10197" s="146">
        <f t="shared" si="136"/>
        <v>0</v>
      </c>
    </row>
    <row r="10198" spans="1:10" x14ac:dyDescent="0.3">
      <c r="A10198" s="60">
        <v>2011</v>
      </c>
      <c r="B10198" s="60" t="s">
        <v>117</v>
      </c>
      <c r="C10198" s="60" t="str">
        <f>VLOOKUP(B10198,lookup!A:C,3,FALSE)</f>
        <v>Non Metropolitan Fire Authorities</v>
      </c>
      <c r="D10198" s="60" t="str">
        <f>VLOOKUP(B10198,lookup!A:D,4,FALSE)</f>
        <v>E31000035</v>
      </c>
      <c r="E10198" s="60" t="s">
        <v>175</v>
      </c>
      <c r="F10198" s="60" t="s">
        <v>149</v>
      </c>
      <c r="G10198" s="61">
        <v>29</v>
      </c>
      <c r="H10198" s="145"/>
      <c r="I10198" s="144">
        <v>29</v>
      </c>
      <c r="J10198" s="146">
        <f t="shared" si="136"/>
        <v>0</v>
      </c>
    </row>
    <row r="10199" spans="1:10" x14ac:dyDescent="0.3">
      <c r="A10199" s="60">
        <v>2011</v>
      </c>
      <c r="B10199" s="60" t="s">
        <v>117</v>
      </c>
      <c r="C10199" s="60" t="str">
        <f>VLOOKUP(B10199,lookup!A:C,3,FALSE)</f>
        <v>Non Metropolitan Fire Authorities</v>
      </c>
      <c r="D10199" s="60" t="str">
        <f>VLOOKUP(B10199,lookup!A:D,4,FALSE)</f>
        <v>E31000035</v>
      </c>
      <c r="E10199" s="60" t="s">
        <v>177</v>
      </c>
      <c r="F10199" s="60" t="s">
        <v>149</v>
      </c>
      <c r="G10199" s="61">
        <v>1</v>
      </c>
      <c r="H10199" s="145"/>
      <c r="I10199" s="144">
        <v>1</v>
      </c>
      <c r="J10199" s="146">
        <f t="shared" si="136"/>
        <v>0</v>
      </c>
    </row>
    <row r="10200" spans="1:10" x14ac:dyDescent="0.3">
      <c r="A10200" s="60">
        <v>2011</v>
      </c>
      <c r="B10200" s="60" t="s">
        <v>117</v>
      </c>
      <c r="C10200" s="60" t="str">
        <f>VLOOKUP(B10200,lookup!A:C,3,FALSE)</f>
        <v>Non Metropolitan Fire Authorities</v>
      </c>
      <c r="D10200" s="60" t="str">
        <f>VLOOKUP(B10200,lookup!A:D,4,FALSE)</f>
        <v>E31000035</v>
      </c>
      <c r="E10200" s="60" t="s">
        <v>178</v>
      </c>
      <c r="F10200" s="60" t="s">
        <v>149</v>
      </c>
      <c r="G10200" s="61">
        <v>0</v>
      </c>
      <c r="H10200" s="145"/>
      <c r="I10200" s="144">
        <v>0</v>
      </c>
      <c r="J10200" s="146">
        <f t="shared" si="136"/>
        <v>0</v>
      </c>
    </row>
    <row r="10201" spans="1:10" x14ac:dyDescent="0.3">
      <c r="A10201" s="60">
        <v>2011</v>
      </c>
      <c r="B10201" s="60" t="s">
        <v>117</v>
      </c>
      <c r="C10201" s="60" t="str">
        <f>VLOOKUP(B10201,lookup!A:C,3,FALSE)</f>
        <v>Non Metropolitan Fire Authorities</v>
      </c>
      <c r="D10201" s="60" t="str">
        <f>VLOOKUP(B10201,lookup!A:D,4,FALSE)</f>
        <v>E31000035</v>
      </c>
      <c r="E10201" s="60" t="s">
        <v>179</v>
      </c>
      <c r="F10201" s="60" t="s">
        <v>149</v>
      </c>
      <c r="G10201" s="61">
        <v>0</v>
      </c>
      <c r="H10201" s="145"/>
      <c r="I10201" s="144">
        <v>0</v>
      </c>
      <c r="J10201" s="146">
        <f t="shared" si="136"/>
        <v>0</v>
      </c>
    </row>
    <row r="10202" spans="1:10" x14ac:dyDescent="0.3">
      <c r="A10202" s="60">
        <v>2011</v>
      </c>
      <c r="B10202" s="60" t="s">
        <v>117</v>
      </c>
      <c r="C10202" s="60" t="str">
        <f>VLOOKUP(B10202,lookup!A:C,3,FALSE)</f>
        <v>Non Metropolitan Fire Authorities</v>
      </c>
      <c r="D10202" s="60" t="str">
        <f>VLOOKUP(B10202,lookup!A:D,4,FALSE)</f>
        <v>E31000035</v>
      </c>
      <c r="E10202" s="32" t="s">
        <v>1087</v>
      </c>
      <c r="F10202" s="60" t="s">
        <v>149</v>
      </c>
      <c r="G10202" s="61">
        <v>0</v>
      </c>
      <c r="H10202" s="145"/>
      <c r="I10202" s="144">
        <v>0</v>
      </c>
      <c r="J10202" s="146">
        <f t="shared" si="136"/>
        <v>0</v>
      </c>
    </row>
    <row r="10203" spans="1:10" x14ac:dyDescent="0.3">
      <c r="A10203" s="60">
        <v>2011</v>
      </c>
      <c r="B10203" s="60" t="s">
        <v>117</v>
      </c>
      <c r="C10203" s="60" t="str">
        <f>VLOOKUP(B10203,lookup!A:C,3,FALSE)</f>
        <v>Non Metropolitan Fire Authorities</v>
      </c>
      <c r="D10203" s="60" t="str">
        <f>VLOOKUP(B10203,lookup!A:D,4,FALSE)</f>
        <v>E31000035</v>
      </c>
      <c r="E10203" s="60" t="s">
        <v>176</v>
      </c>
      <c r="F10203" s="60" t="s">
        <v>149</v>
      </c>
      <c r="G10203" s="61">
        <v>0</v>
      </c>
      <c r="H10203" s="145"/>
      <c r="I10203" s="144">
        <v>0</v>
      </c>
      <c r="J10203" s="146">
        <f t="shared" si="136"/>
        <v>0</v>
      </c>
    </row>
    <row r="10204" spans="1:10" x14ac:dyDescent="0.3">
      <c r="A10204" s="60">
        <v>2011</v>
      </c>
      <c r="B10204" s="60" t="s">
        <v>117</v>
      </c>
      <c r="C10204" s="60" t="str">
        <f>VLOOKUP(B10204,lookup!A:C,3,FALSE)</f>
        <v>Non Metropolitan Fire Authorities</v>
      </c>
      <c r="D10204" s="60" t="str">
        <f>VLOOKUP(B10204,lookup!A:D,4,FALSE)</f>
        <v>E31000035</v>
      </c>
      <c r="E10204" s="60" t="s">
        <v>175</v>
      </c>
      <c r="F10204" s="60" t="s">
        <v>150</v>
      </c>
      <c r="G10204" s="61">
        <v>67</v>
      </c>
      <c r="H10204" s="145"/>
      <c r="I10204" s="144">
        <v>67</v>
      </c>
      <c r="J10204" s="146">
        <f t="shared" si="136"/>
        <v>0</v>
      </c>
    </row>
    <row r="10205" spans="1:10" x14ac:dyDescent="0.3">
      <c r="A10205" s="60">
        <v>2011</v>
      </c>
      <c r="B10205" s="60" t="s">
        <v>117</v>
      </c>
      <c r="C10205" s="60" t="str">
        <f>VLOOKUP(B10205,lookup!A:C,3,FALSE)</f>
        <v>Non Metropolitan Fire Authorities</v>
      </c>
      <c r="D10205" s="60" t="str">
        <f>VLOOKUP(B10205,lookup!A:D,4,FALSE)</f>
        <v>E31000035</v>
      </c>
      <c r="E10205" s="60" t="s">
        <v>177</v>
      </c>
      <c r="F10205" s="60" t="s">
        <v>150</v>
      </c>
      <c r="G10205" s="61">
        <v>1</v>
      </c>
      <c r="H10205" s="145"/>
      <c r="I10205" s="144">
        <v>1</v>
      </c>
      <c r="J10205" s="146">
        <f t="shared" si="136"/>
        <v>0</v>
      </c>
    </row>
    <row r="10206" spans="1:10" x14ac:dyDescent="0.3">
      <c r="A10206" s="60">
        <v>2011</v>
      </c>
      <c r="B10206" s="60" t="s">
        <v>117</v>
      </c>
      <c r="C10206" s="60" t="str">
        <f>VLOOKUP(B10206,lookup!A:C,3,FALSE)</f>
        <v>Non Metropolitan Fire Authorities</v>
      </c>
      <c r="D10206" s="60" t="str">
        <f>VLOOKUP(B10206,lookup!A:D,4,FALSE)</f>
        <v>E31000035</v>
      </c>
      <c r="E10206" s="60" t="s">
        <v>178</v>
      </c>
      <c r="F10206" s="60" t="s">
        <v>150</v>
      </c>
      <c r="G10206" s="61">
        <v>1</v>
      </c>
      <c r="H10206" s="145"/>
      <c r="I10206" s="144">
        <v>1</v>
      </c>
      <c r="J10206" s="146">
        <f t="shared" si="136"/>
        <v>0</v>
      </c>
    </row>
    <row r="10207" spans="1:10" x14ac:dyDescent="0.3">
      <c r="A10207" s="60">
        <v>2011</v>
      </c>
      <c r="B10207" s="60" t="s">
        <v>117</v>
      </c>
      <c r="C10207" s="60" t="str">
        <f>VLOOKUP(B10207,lookup!A:C,3,FALSE)</f>
        <v>Non Metropolitan Fire Authorities</v>
      </c>
      <c r="D10207" s="60" t="str">
        <f>VLOOKUP(B10207,lookup!A:D,4,FALSE)</f>
        <v>E31000035</v>
      </c>
      <c r="E10207" s="60" t="s">
        <v>179</v>
      </c>
      <c r="F10207" s="60" t="s">
        <v>150</v>
      </c>
      <c r="G10207" s="61">
        <v>0</v>
      </c>
      <c r="H10207" s="145"/>
      <c r="I10207" s="144">
        <v>0</v>
      </c>
      <c r="J10207" s="146">
        <f t="shared" si="136"/>
        <v>0</v>
      </c>
    </row>
    <row r="10208" spans="1:10" x14ac:dyDescent="0.3">
      <c r="A10208" s="60">
        <v>2011</v>
      </c>
      <c r="B10208" s="60" t="s">
        <v>117</v>
      </c>
      <c r="C10208" s="60" t="str">
        <f>VLOOKUP(B10208,lookup!A:C,3,FALSE)</f>
        <v>Non Metropolitan Fire Authorities</v>
      </c>
      <c r="D10208" s="60" t="str">
        <f>VLOOKUP(B10208,lookup!A:D,4,FALSE)</f>
        <v>E31000035</v>
      </c>
      <c r="E10208" s="32" t="s">
        <v>1087</v>
      </c>
      <c r="F10208" s="60" t="s">
        <v>150</v>
      </c>
      <c r="G10208" s="61">
        <v>0</v>
      </c>
      <c r="H10208" s="145"/>
      <c r="I10208" s="144">
        <v>0</v>
      </c>
      <c r="J10208" s="146">
        <f t="shared" si="136"/>
        <v>0</v>
      </c>
    </row>
    <row r="10209" spans="1:10" x14ac:dyDescent="0.3">
      <c r="A10209" s="60">
        <v>2011</v>
      </c>
      <c r="B10209" s="60" t="s">
        <v>117</v>
      </c>
      <c r="C10209" s="60" t="str">
        <f>VLOOKUP(B10209,lookup!A:C,3,FALSE)</f>
        <v>Non Metropolitan Fire Authorities</v>
      </c>
      <c r="D10209" s="60" t="str">
        <f>VLOOKUP(B10209,lookup!A:D,4,FALSE)</f>
        <v>E31000035</v>
      </c>
      <c r="E10209" s="60" t="s">
        <v>176</v>
      </c>
      <c r="F10209" s="60" t="s">
        <v>150</v>
      </c>
      <c r="G10209" s="61">
        <v>7</v>
      </c>
      <c r="H10209" s="145"/>
      <c r="I10209" s="144">
        <v>7</v>
      </c>
      <c r="J10209" s="146">
        <f t="shared" si="136"/>
        <v>0</v>
      </c>
    </row>
    <row r="10210" spans="1:10" x14ac:dyDescent="0.3">
      <c r="A10210" s="60">
        <v>2011</v>
      </c>
      <c r="B10210" s="60" t="s">
        <v>120</v>
      </c>
      <c r="C10210" s="60" t="str">
        <f>VLOOKUP(B10210,lookup!A:C,3,FALSE)</f>
        <v>Metropolitan Fire Authorities</v>
      </c>
      <c r="D10210" s="60" t="str">
        <f>VLOOKUP(B10210,lookup!A:D,4,FALSE)</f>
        <v>E31000043</v>
      </c>
      <c r="E10210" s="60" t="s">
        <v>175</v>
      </c>
      <c r="F10210" s="60" t="s">
        <v>157</v>
      </c>
      <c r="G10210" s="61">
        <v>845</v>
      </c>
      <c r="H10210" s="145"/>
      <c r="I10210" s="144">
        <v>845</v>
      </c>
      <c r="J10210" s="146">
        <f t="shared" si="136"/>
        <v>0</v>
      </c>
    </row>
    <row r="10211" spans="1:10" x14ac:dyDescent="0.3">
      <c r="A10211" s="60">
        <v>2011</v>
      </c>
      <c r="B10211" s="60" t="s">
        <v>120</v>
      </c>
      <c r="C10211" s="60" t="str">
        <f>VLOOKUP(B10211,lookup!A:C,3,FALSE)</f>
        <v>Metropolitan Fire Authorities</v>
      </c>
      <c r="D10211" s="60" t="str">
        <f>VLOOKUP(B10211,lookup!A:D,4,FALSE)</f>
        <v>E31000043</v>
      </c>
      <c r="E10211" s="60" t="s">
        <v>177</v>
      </c>
      <c r="F10211" s="60" t="s">
        <v>157</v>
      </c>
      <c r="G10211" s="61">
        <v>1</v>
      </c>
      <c r="H10211" s="145"/>
      <c r="I10211" s="144">
        <v>1</v>
      </c>
      <c r="J10211" s="146">
        <f t="shared" si="136"/>
        <v>0</v>
      </c>
    </row>
    <row r="10212" spans="1:10" x14ac:dyDescent="0.3">
      <c r="A10212" s="60">
        <v>2011</v>
      </c>
      <c r="B10212" s="60" t="s">
        <v>120</v>
      </c>
      <c r="C10212" s="60" t="str">
        <f>VLOOKUP(B10212,lookup!A:C,3,FALSE)</f>
        <v>Metropolitan Fire Authorities</v>
      </c>
      <c r="D10212" s="60" t="str">
        <f>VLOOKUP(B10212,lookup!A:D,4,FALSE)</f>
        <v>E31000043</v>
      </c>
      <c r="E10212" s="60" t="s">
        <v>178</v>
      </c>
      <c r="F10212" s="60" t="s">
        <v>157</v>
      </c>
      <c r="G10212" s="61">
        <v>7</v>
      </c>
      <c r="H10212" s="145"/>
      <c r="I10212" s="144">
        <v>7</v>
      </c>
      <c r="J10212" s="146">
        <f t="shared" si="136"/>
        <v>0</v>
      </c>
    </row>
    <row r="10213" spans="1:10" x14ac:dyDescent="0.3">
      <c r="A10213" s="60">
        <v>2011</v>
      </c>
      <c r="B10213" s="60" t="s">
        <v>120</v>
      </c>
      <c r="C10213" s="60" t="str">
        <f>VLOOKUP(B10213,lookup!A:C,3,FALSE)</f>
        <v>Metropolitan Fire Authorities</v>
      </c>
      <c r="D10213" s="60" t="str">
        <f>VLOOKUP(B10213,lookup!A:D,4,FALSE)</f>
        <v>E31000043</v>
      </c>
      <c r="E10213" s="60" t="s">
        <v>179</v>
      </c>
      <c r="F10213" s="60" t="s">
        <v>157</v>
      </c>
      <c r="G10213" s="61">
        <v>2</v>
      </c>
      <c r="H10213" s="145"/>
      <c r="I10213" s="144">
        <v>2</v>
      </c>
      <c r="J10213" s="146">
        <f t="shared" si="136"/>
        <v>0</v>
      </c>
    </row>
    <row r="10214" spans="1:10" x14ac:dyDescent="0.3">
      <c r="A10214" s="60">
        <v>2011</v>
      </c>
      <c r="B10214" s="60" t="s">
        <v>120</v>
      </c>
      <c r="C10214" s="60" t="str">
        <f>VLOOKUP(B10214,lookup!A:C,3,FALSE)</f>
        <v>Metropolitan Fire Authorities</v>
      </c>
      <c r="D10214" s="60" t="str">
        <f>VLOOKUP(B10214,lookup!A:D,4,FALSE)</f>
        <v>E31000043</v>
      </c>
      <c r="E10214" s="32" t="s">
        <v>1087</v>
      </c>
      <c r="F10214" s="60" t="s">
        <v>157</v>
      </c>
      <c r="G10214" s="61">
        <v>2</v>
      </c>
      <c r="H10214" s="145"/>
      <c r="I10214" s="144">
        <v>2</v>
      </c>
      <c r="J10214" s="146">
        <f t="shared" si="136"/>
        <v>0</v>
      </c>
    </row>
    <row r="10215" spans="1:10" x14ac:dyDescent="0.3">
      <c r="A10215" s="60">
        <v>2011</v>
      </c>
      <c r="B10215" s="60" t="s">
        <v>120</v>
      </c>
      <c r="C10215" s="60" t="str">
        <f>VLOOKUP(B10215,lookup!A:C,3,FALSE)</f>
        <v>Metropolitan Fire Authorities</v>
      </c>
      <c r="D10215" s="60" t="str">
        <f>VLOOKUP(B10215,lookup!A:D,4,FALSE)</f>
        <v>E31000043</v>
      </c>
      <c r="E10215" s="60" t="s">
        <v>176</v>
      </c>
      <c r="F10215" s="60" t="s">
        <v>157</v>
      </c>
      <c r="G10215" s="61">
        <v>1</v>
      </c>
      <c r="H10215" s="145"/>
      <c r="I10215" s="144">
        <v>1</v>
      </c>
      <c r="J10215" s="146">
        <f t="shared" si="136"/>
        <v>0</v>
      </c>
    </row>
    <row r="10216" spans="1:10" x14ac:dyDescent="0.3">
      <c r="A10216" s="60">
        <v>2011</v>
      </c>
      <c r="B10216" s="60" t="s">
        <v>120</v>
      </c>
      <c r="C10216" s="60" t="str">
        <f>VLOOKUP(B10216,lookup!A:C,3,FALSE)</f>
        <v>Metropolitan Fire Authorities</v>
      </c>
      <c r="D10216" s="60" t="str">
        <f>VLOOKUP(B10216,lookup!A:D,4,FALSE)</f>
        <v>E31000043</v>
      </c>
      <c r="E10216" s="60" t="s">
        <v>175</v>
      </c>
      <c r="F10216" s="60" t="s">
        <v>158</v>
      </c>
      <c r="G10216" s="61">
        <v>20</v>
      </c>
      <c r="H10216" s="145"/>
      <c r="I10216" s="144">
        <v>20</v>
      </c>
      <c r="J10216" s="146">
        <f t="shared" si="136"/>
        <v>0</v>
      </c>
    </row>
    <row r="10217" spans="1:10" x14ac:dyDescent="0.3">
      <c r="A10217" s="60">
        <v>2011</v>
      </c>
      <c r="B10217" s="60" t="s">
        <v>120</v>
      </c>
      <c r="C10217" s="60" t="str">
        <f>VLOOKUP(B10217,lookup!A:C,3,FALSE)</f>
        <v>Metropolitan Fire Authorities</v>
      </c>
      <c r="D10217" s="60" t="str">
        <f>VLOOKUP(B10217,lookup!A:D,4,FALSE)</f>
        <v>E31000043</v>
      </c>
      <c r="E10217" s="60" t="s">
        <v>177</v>
      </c>
      <c r="F10217" s="60" t="s">
        <v>158</v>
      </c>
      <c r="G10217" s="61">
        <v>0</v>
      </c>
      <c r="H10217" s="145"/>
      <c r="I10217" s="144">
        <v>0</v>
      </c>
      <c r="J10217" s="146">
        <f t="shared" si="136"/>
        <v>0</v>
      </c>
    </row>
    <row r="10218" spans="1:10" x14ac:dyDescent="0.3">
      <c r="A10218" s="60">
        <v>2011</v>
      </c>
      <c r="B10218" s="60" t="s">
        <v>120</v>
      </c>
      <c r="C10218" s="60" t="str">
        <f>VLOOKUP(B10218,lookup!A:C,3,FALSE)</f>
        <v>Metropolitan Fire Authorities</v>
      </c>
      <c r="D10218" s="60" t="str">
        <f>VLOOKUP(B10218,lookup!A:D,4,FALSE)</f>
        <v>E31000043</v>
      </c>
      <c r="E10218" s="60" t="s">
        <v>178</v>
      </c>
      <c r="F10218" s="60" t="s">
        <v>158</v>
      </c>
      <c r="G10218" s="61">
        <v>0</v>
      </c>
      <c r="H10218" s="145"/>
      <c r="I10218" s="144">
        <v>0</v>
      </c>
      <c r="J10218" s="146">
        <f t="shared" si="136"/>
        <v>0</v>
      </c>
    </row>
    <row r="10219" spans="1:10" x14ac:dyDescent="0.3">
      <c r="A10219" s="60">
        <v>2011</v>
      </c>
      <c r="B10219" s="60" t="s">
        <v>120</v>
      </c>
      <c r="C10219" s="60" t="str">
        <f>VLOOKUP(B10219,lookup!A:C,3,FALSE)</f>
        <v>Metropolitan Fire Authorities</v>
      </c>
      <c r="D10219" s="60" t="str">
        <f>VLOOKUP(B10219,lookup!A:D,4,FALSE)</f>
        <v>E31000043</v>
      </c>
      <c r="E10219" s="60" t="s">
        <v>179</v>
      </c>
      <c r="F10219" s="60" t="s">
        <v>158</v>
      </c>
      <c r="G10219" s="61">
        <v>0</v>
      </c>
      <c r="H10219" s="145"/>
      <c r="I10219" s="144">
        <v>0</v>
      </c>
      <c r="J10219" s="146">
        <f t="shared" si="136"/>
        <v>0</v>
      </c>
    </row>
    <row r="10220" spans="1:10" x14ac:dyDescent="0.3">
      <c r="A10220" s="60">
        <v>2011</v>
      </c>
      <c r="B10220" s="60" t="s">
        <v>120</v>
      </c>
      <c r="C10220" s="60" t="str">
        <f>VLOOKUP(B10220,lookup!A:C,3,FALSE)</f>
        <v>Metropolitan Fire Authorities</v>
      </c>
      <c r="D10220" s="60" t="str">
        <f>VLOOKUP(B10220,lookup!A:D,4,FALSE)</f>
        <v>E31000043</v>
      </c>
      <c r="E10220" s="32" t="s">
        <v>1087</v>
      </c>
      <c r="F10220" s="60" t="s">
        <v>158</v>
      </c>
      <c r="G10220" s="61">
        <v>0</v>
      </c>
      <c r="H10220" s="145"/>
      <c r="I10220" s="144">
        <v>0</v>
      </c>
      <c r="J10220" s="146">
        <f t="shared" si="136"/>
        <v>0</v>
      </c>
    </row>
    <row r="10221" spans="1:10" x14ac:dyDescent="0.3">
      <c r="A10221" s="60">
        <v>2011</v>
      </c>
      <c r="B10221" s="60" t="s">
        <v>120</v>
      </c>
      <c r="C10221" s="60" t="str">
        <f>VLOOKUP(B10221,lookup!A:C,3,FALSE)</f>
        <v>Metropolitan Fire Authorities</v>
      </c>
      <c r="D10221" s="60" t="str">
        <f>VLOOKUP(B10221,lookup!A:D,4,FALSE)</f>
        <v>E31000043</v>
      </c>
      <c r="E10221" s="60" t="s">
        <v>176</v>
      </c>
      <c r="F10221" s="60" t="s">
        <v>158</v>
      </c>
      <c r="G10221" s="61">
        <v>0</v>
      </c>
      <c r="H10221" s="145"/>
      <c r="I10221" s="144">
        <v>0</v>
      </c>
      <c r="J10221" s="146">
        <f t="shared" si="136"/>
        <v>0</v>
      </c>
    </row>
    <row r="10222" spans="1:10" x14ac:dyDescent="0.3">
      <c r="A10222" s="60">
        <v>2011</v>
      </c>
      <c r="B10222" s="60" t="s">
        <v>120</v>
      </c>
      <c r="C10222" s="60" t="str">
        <f>VLOOKUP(B10222,lookup!A:C,3,FALSE)</f>
        <v>Metropolitan Fire Authorities</v>
      </c>
      <c r="D10222" s="60" t="str">
        <f>VLOOKUP(B10222,lookup!A:D,4,FALSE)</f>
        <v>E31000043</v>
      </c>
      <c r="E10222" s="60" t="s">
        <v>175</v>
      </c>
      <c r="F10222" s="60" t="s">
        <v>149</v>
      </c>
      <c r="G10222" s="61">
        <v>39</v>
      </c>
      <c r="H10222" s="145"/>
      <c r="I10222" s="144">
        <v>39</v>
      </c>
      <c r="J10222" s="146">
        <f t="shared" si="136"/>
        <v>0</v>
      </c>
    </row>
    <row r="10223" spans="1:10" x14ac:dyDescent="0.3">
      <c r="A10223" s="60">
        <v>2011</v>
      </c>
      <c r="B10223" s="60" t="s">
        <v>120</v>
      </c>
      <c r="C10223" s="60" t="str">
        <f>VLOOKUP(B10223,lookup!A:C,3,FALSE)</f>
        <v>Metropolitan Fire Authorities</v>
      </c>
      <c r="D10223" s="60" t="str">
        <f>VLOOKUP(B10223,lookup!A:D,4,FALSE)</f>
        <v>E31000043</v>
      </c>
      <c r="E10223" s="60" t="s">
        <v>177</v>
      </c>
      <c r="F10223" s="60" t="s">
        <v>149</v>
      </c>
      <c r="G10223" s="61">
        <v>0</v>
      </c>
      <c r="H10223" s="145"/>
      <c r="I10223" s="144">
        <v>0</v>
      </c>
      <c r="J10223" s="146">
        <f t="shared" si="136"/>
        <v>0</v>
      </c>
    </row>
    <row r="10224" spans="1:10" x14ac:dyDescent="0.3">
      <c r="A10224" s="60">
        <v>2011</v>
      </c>
      <c r="B10224" s="60" t="s">
        <v>120</v>
      </c>
      <c r="C10224" s="60" t="str">
        <f>VLOOKUP(B10224,lookup!A:C,3,FALSE)</f>
        <v>Metropolitan Fire Authorities</v>
      </c>
      <c r="D10224" s="60" t="str">
        <f>VLOOKUP(B10224,lookup!A:D,4,FALSE)</f>
        <v>E31000043</v>
      </c>
      <c r="E10224" s="60" t="s">
        <v>178</v>
      </c>
      <c r="F10224" s="60" t="s">
        <v>149</v>
      </c>
      <c r="G10224" s="61">
        <v>0</v>
      </c>
      <c r="H10224" s="145"/>
      <c r="I10224" s="144">
        <v>0</v>
      </c>
      <c r="J10224" s="146">
        <f t="shared" si="136"/>
        <v>0</v>
      </c>
    </row>
    <row r="10225" spans="1:10" x14ac:dyDescent="0.3">
      <c r="A10225" s="60">
        <v>2011</v>
      </c>
      <c r="B10225" s="60" t="s">
        <v>120</v>
      </c>
      <c r="C10225" s="60" t="str">
        <f>VLOOKUP(B10225,lookup!A:C,3,FALSE)</f>
        <v>Metropolitan Fire Authorities</v>
      </c>
      <c r="D10225" s="60" t="str">
        <f>VLOOKUP(B10225,lookup!A:D,4,FALSE)</f>
        <v>E31000043</v>
      </c>
      <c r="E10225" s="60" t="s">
        <v>179</v>
      </c>
      <c r="F10225" s="60" t="s">
        <v>149</v>
      </c>
      <c r="G10225" s="61">
        <v>0</v>
      </c>
      <c r="H10225" s="145"/>
      <c r="I10225" s="144">
        <v>0</v>
      </c>
      <c r="J10225" s="146">
        <f t="shared" si="136"/>
        <v>0</v>
      </c>
    </row>
    <row r="10226" spans="1:10" x14ac:dyDescent="0.3">
      <c r="A10226" s="60">
        <v>2011</v>
      </c>
      <c r="B10226" s="60" t="s">
        <v>120</v>
      </c>
      <c r="C10226" s="60" t="str">
        <f>VLOOKUP(B10226,lookup!A:C,3,FALSE)</f>
        <v>Metropolitan Fire Authorities</v>
      </c>
      <c r="D10226" s="60" t="str">
        <f>VLOOKUP(B10226,lookup!A:D,4,FALSE)</f>
        <v>E31000043</v>
      </c>
      <c r="E10226" s="32" t="s">
        <v>1087</v>
      </c>
      <c r="F10226" s="60" t="s">
        <v>149</v>
      </c>
      <c r="G10226" s="61">
        <v>0</v>
      </c>
      <c r="H10226" s="145"/>
      <c r="I10226" s="144">
        <v>0</v>
      </c>
      <c r="J10226" s="146">
        <f t="shared" si="136"/>
        <v>0</v>
      </c>
    </row>
    <row r="10227" spans="1:10" x14ac:dyDescent="0.3">
      <c r="A10227" s="60">
        <v>2011</v>
      </c>
      <c r="B10227" s="60" t="s">
        <v>120</v>
      </c>
      <c r="C10227" s="60" t="str">
        <f>VLOOKUP(B10227,lookup!A:C,3,FALSE)</f>
        <v>Metropolitan Fire Authorities</v>
      </c>
      <c r="D10227" s="60" t="str">
        <f>VLOOKUP(B10227,lookup!A:D,4,FALSE)</f>
        <v>E31000043</v>
      </c>
      <c r="E10227" s="60" t="s">
        <v>176</v>
      </c>
      <c r="F10227" s="60" t="s">
        <v>149</v>
      </c>
      <c r="G10227" s="61">
        <v>0</v>
      </c>
      <c r="H10227" s="145"/>
      <c r="I10227" s="144">
        <v>0</v>
      </c>
      <c r="J10227" s="146">
        <f t="shared" si="136"/>
        <v>0</v>
      </c>
    </row>
    <row r="10228" spans="1:10" x14ac:dyDescent="0.3">
      <c r="A10228" s="60">
        <v>2011</v>
      </c>
      <c r="B10228" s="60" t="s">
        <v>120</v>
      </c>
      <c r="C10228" s="60" t="str">
        <f>VLOOKUP(B10228,lookup!A:C,3,FALSE)</f>
        <v>Metropolitan Fire Authorities</v>
      </c>
      <c r="D10228" s="60" t="str">
        <f>VLOOKUP(B10228,lookup!A:D,4,FALSE)</f>
        <v>E31000043</v>
      </c>
      <c r="E10228" s="60" t="s">
        <v>175</v>
      </c>
      <c r="F10228" s="60" t="s">
        <v>150</v>
      </c>
      <c r="G10228" s="61">
        <v>281</v>
      </c>
      <c r="H10228" s="145"/>
      <c r="I10228" s="144">
        <v>281</v>
      </c>
      <c r="J10228" s="146">
        <f t="shared" si="136"/>
        <v>0</v>
      </c>
    </row>
    <row r="10229" spans="1:10" x14ac:dyDescent="0.3">
      <c r="A10229" s="60">
        <v>2011</v>
      </c>
      <c r="B10229" s="60" t="s">
        <v>120</v>
      </c>
      <c r="C10229" s="60" t="str">
        <f>VLOOKUP(B10229,lookup!A:C,3,FALSE)</f>
        <v>Metropolitan Fire Authorities</v>
      </c>
      <c r="D10229" s="60" t="str">
        <f>VLOOKUP(B10229,lookup!A:D,4,FALSE)</f>
        <v>E31000043</v>
      </c>
      <c r="E10229" s="60" t="s">
        <v>177</v>
      </c>
      <c r="F10229" s="60" t="s">
        <v>150</v>
      </c>
      <c r="G10229" s="61">
        <v>1</v>
      </c>
      <c r="H10229" s="145"/>
      <c r="I10229" s="144">
        <v>1</v>
      </c>
      <c r="J10229" s="146">
        <f t="shared" si="136"/>
        <v>0</v>
      </c>
    </row>
    <row r="10230" spans="1:10" x14ac:dyDescent="0.3">
      <c r="A10230" s="60">
        <v>2011</v>
      </c>
      <c r="B10230" s="60" t="s">
        <v>120</v>
      </c>
      <c r="C10230" s="60" t="str">
        <f>VLOOKUP(B10230,lookup!A:C,3,FALSE)</f>
        <v>Metropolitan Fire Authorities</v>
      </c>
      <c r="D10230" s="60" t="str">
        <f>VLOOKUP(B10230,lookup!A:D,4,FALSE)</f>
        <v>E31000043</v>
      </c>
      <c r="E10230" s="60" t="s">
        <v>178</v>
      </c>
      <c r="F10230" s="60" t="s">
        <v>150</v>
      </c>
      <c r="G10230" s="61">
        <v>5</v>
      </c>
      <c r="H10230" s="145"/>
      <c r="I10230" s="144">
        <v>5</v>
      </c>
      <c r="J10230" s="146">
        <f t="shared" si="136"/>
        <v>0</v>
      </c>
    </row>
    <row r="10231" spans="1:10" x14ac:dyDescent="0.3">
      <c r="A10231" s="60">
        <v>2011</v>
      </c>
      <c r="B10231" s="60" t="s">
        <v>120</v>
      </c>
      <c r="C10231" s="60" t="str">
        <f>VLOOKUP(B10231,lookup!A:C,3,FALSE)</f>
        <v>Metropolitan Fire Authorities</v>
      </c>
      <c r="D10231" s="60" t="str">
        <f>VLOOKUP(B10231,lookup!A:D,4,FALSE)</f>
        <v>E31000043</v>
      </c>
      <c r="E10231" s="60" t="s">
        <v>179</v>
      </c>
      <c r="F10231" s="60" t="s">
        <v>150</v>
      </c>
      <c r="G10231" s="61">
        <v>2</v>
      </c>
      <c r="H10231" s="145"/>
      <c r="I10231" s="144">
        <v>2</v>
      </c>
      <c r="J10231" s="146">
        <f t="shared" si="136"/>
        <v>0</v>
      </c>
    </row>
    <row r="10232" spans="1:10" x14ac:dyDescent="0.3">
      <c r="A10232" s="60">
        <v>2011</v>
      </c>
      <c r="B10232" s="60" t="s">
        <v>120</v>
      </c>
      <c r="C10232" s="60" t="str">
        <f>VLOOKUP(B10232,lookup!A:C,3,FALSE)</f>
        <v>Metropolitan Fire Authorities</v>
      </c>
      <c r="D10232" s="60" t="str">
        <f>VLOOKUP(B10232,lookup!A:D,4,FALSE)</f>
        <v>E31000043</v>
      </c>
      <c r="E10232" s="32" t="s">
        <v>1087</v>
      </c>
      <c r="F10232" s="60" t="s">
        <v>150</v>
      </c>
      <c r="G10232" s="61">
        <v>1</v>
      </c>
      <c r="H10232" s="145"/>
      <c r="I10232" s="144">
        <v>1</v>
      </c>
      <c r="J10232" s="146">
        <f t="shared" si="136"/>
        <v>0</v>
      </c>
    </row>
    <row r="10233" spans="1:10" x14ac:dyDescent="0.3">
      <c r="A10233" s="60">
        <v>2011</v>
      </c>
      <c r="B10233" s="60" t="s">
        <v>120</v>
      </c>
      <c r="C10233" s="60" t="str">
        <f>VLOOKUP(B10233,lookup!A:C,3,FALSE)</f>
        <v>Metropolitan Fire Authorities</v>
      </c>
      <c r="D10233" s="60" t="str">
        <f>VLOOKUP(B10233,lookup!A:D,4,FALSE)</f>
        <v>E31000043</v>
      </c>
      <c r="E10233" s="60" t="s">
        <v>176</v>
      </c>
      <c r="F10233" s="60" t="s">
        <v>150</v>
      </c>
      <c r="G10233" s="61">
        <v>0</v>
      </c>
      <c r="H10233" s="145"/>
      <c r="I10233" s="144">
        <v>0</v>
      </c>
      <c r="J10233" s="146">
        <f t="shared" si="136"/>
        <v>0</v>
      </c>
    </row>
    <row r="10234" spans="1:10" x14ac:dyDescent="0.3">
      <c r="A10234" s="60">
        <v>2011</v>
      </c>
      <c r="B10234" s="60" t="s">
        <v>123</v>
      </c>
      <c r="C10234" s="60" t="str">
        <f>VLOOKUP(B10234,lookup!A:C,3,FALSE)</f>
        <v>Non Metropolitan Fire Authorities</v>
      </c>
      <c r="D10234" s="60" t="str">
        <f>VLOOKUP(B10234,lookup!A:D,4,FALSE)</f>
        <v>E31000036</v>
      </c>
      <c r="E10234" s="60" t="s">
        <v>175</v>
      </c>
      <c r="F10234" s="60" t="s">
        <v>157</v>
      </c>
      <c r="G10234" s="61">
        <v>212</v>
      </c>
      <c r="H10234" s="145"/>
      <c r="I10234" s="144">
        <v>212</v>
      </c>
      <c r="J10234" s="146">
        <f t="shared" si="136"/>
        <v>0</v>
      </c>
    </row>
    <row r="10235" spans="1:10" x14ac:dyDescent="0.3">
      <c r="A10235" s="60">
        <v>2011</v>
      </c>
      <c r="B10235" s="60" t="s">
        <v>123</v>
      </c>
      <c r="C10235" s="60" t="str">
        <f>VLOOKUP(B10235,lookup!A:C,3,FALSE)</f>
        <v>Non Metropolitan Fire Authorities</v>
      </c>
      <c r="D10235" s="60" t="str">
        <f>VLOOKUP(B10235,lookup!A:D,4,FALSE)</f>
        <v>E31000036</v>
      </c>
      <c r="E10235" s="60" t="s">
        <v>177</v>
      </c>
      <c r="F10235" s="60" t="s">
        <v>157</v>
      </c>
      <c r="G10235" s="61">
        <v>3</v>
      </c>
      <c r="H10235" s="145"/>
      <c r="I10235" s="144">
        <v>3</v>
      </c>
      <c r="J10235" s="146">
        <f t="shared" si="136"/>
        <v>0</v>
      </c>
    </row>
    <row r="10236" spans="1:10" x14ac:dyDescent="0.3">
      <c r="A10236" s="60">
        <v>2011</v>
      </c>
      <c r="B10236" s="60" t="s">
        <v>123</v>
      </c>
      <c r="C10236" s="60" t="str">
        <f>VLOOKUP(B10236,lookup!A:C,3,FALSE)</f>
        <v>Non Metropolitan Fire Authorities</v>
      </c>
      <c r="D10236" s="60" t="str">
        <f>VLOOKUP(B10236,lookup!A:D,4,FALSE)</f>
        <v>E31000036</v>
      </c>
      <c r="E10236" s="60" t="s">
        <v>178</v>
      </c>
      <c r="F10236" s="60" t="s">
        <v>157</v>
      </c>
      <c r="G10236" s="61">
        <v>3</v>
      </c>
      <c r="H10236" s="145"/>
      <c r="I10236" s="144">
        <v>3</v>
      </c>
      <c r="J10236" s="146">
        <f t="shared" si="136"/>
        <v>0</v>
      </c>
    </row>
    <row r="10237" spans="1:10" x14ac:dyDescent="0.3">
      <c r="A10237" s="60">
        <v>2011</v>
      </c>
      <c r="B10237" s="60" t="s">
        <v>123</v>
      </c>
      <c r="C10237" s="60" t="str">
        <f>VLOOKUP(B10237,lookup!A:C,3,FALSE)</f>
        <v>Non Metropolitan Fire Authorities</v>
      </c>
      <c r="D10237" s="60" t="str">
        <f>VLOOKUP(B10237,lookup!A:D,4,FALSE)</f>
        <v>E31000036</v>
      </c>
      <c r="E10237" s="60" t="s">
        <v>179</v>
      </c>
      <c r="F10237" s="60" t="s">
        <v>157</v>
      </c>
      <c r="G10237" s="61">
        <v>3</v>
      </c>
      <c r="H10237" s="145"/>
      <c r="I10237" s="144">
        <v>3</v>
      </c>
      <c r="J10237" s="146">
        <f t="shared" si="136"/>
        <v>0</v>
      </c>
    </row>
    <row r="10238" spans="1:10" x14ac:dyDescent="0.3">
      <c r="A10238" s="60">
        <v>2011</v>
      </c>
      <c r="B10238" s="60" t="s">
        <v>123</v>
      </c>
      <c r="C10238" s="60" t="str">
        <f>VLOOKUP(B10238,lookup!A:C,3,FALSE)</f>
        <v>Non Metropolitan Fire Authorities</v>
      </c>
      <c r="D10238" s="60" t="str">
        <f>VLOOKUP(B10238,lookup!A:D,4,FALSE)</f>
        <v>E31000036</v>
      </c>
      <c r="E10238" s="32" t="s">
        <v>1087</v>
      </c>
      <c r="F10238" s="60" t="s">
        <v>157</v>
      </c>
      <c r="G10238" s="61">
        <v>0</v>
      </c>
      <c r="H10238" s="145"/>
      <c r="I10238" s="144">
        <v>0</v>
      </c>
      <c r="J10238" s="146">
        <f t="shared" si="136"/>
        <v>0</v>
      </c>
    </row>
    <row r="10239" spans="1:10" x14ac:dyDescent="0.3">
      <c r="A10239" s="60">
        <v>2011</v>
      </c>
      <c r="B10239" s="60" t="s">
        <v>123</v>
      </c>
      <c r="C10239" s="60" t="str">
        <f>VLOOKUP(B10239,lookup!A:C,3,FALSE)</f>
        <v>Non Metropolitan Fire Authorities</v>
      </c>
      <c r="D10239" s="60" t="str">
        <f>VLOOKUP(B10239,lookup!A:D,4,FALSE)</f>
        <v>E31000036</v>
      </c>
      <c r="E10239" s="60" t="s">
        <v>176</v>
      </c>
      <c r="F10239" s="60" t="s">
        <v>157</v>
      </c>
      <c r="G10239" s="61">
        <v>54</v>
      </c>
      <c r="H10239" s="145"/>
      <c r="I10239" s="144">
        <v>54</v>
      </c>
      <c r="J10239" s="146">
        <f t="shared" si="136"/>
        <v>0</v>
      </c>
    </row>
    <row r="10240" spans="1:10" x14ac:dyDescent="0.3">
      <c r="A10240" s="60">
        <v>2011</v>
      </c>
      <c r="B10240" s="60" t="s">
        <v>123</v>
      </c>
      <c r="C10240" s="60" t="str">
        <f>VLOOKUP(B10240,lookup!A:C,3,FALSE)</f>
        <v>Non Metropolitan Fire Authorities</v>
      </c>
      <c r="D10240" s="60" t="str">
        <f>VLOOKUP(B10240,lookup!A:D,4,FALSE)</f>
        <v>E31000036</v>
      </c>
      <c r="E10240" s="60" t="s">
        <v>175</v>
      </c>
      <c r="F10240" s="60" t="s">
        <v>158</v>
      </c>
      <c r="G10240" s="61">
        <v>169</v>
      </c>
      <c r="H10240" s="145"/>
      <c r="I10240" s="144">
        <v>169</v>
      </c>
      <c r="J10240" s="146">
        <f t="shared" si="136"/>
        <v>0</v>
      </c>
    </row>
    <row r="10241" spans="1:10" x14ac:dyDescent="0.3">
      <c r="A10241" s="60">
        <v>2011</v>
      </c>
      <c r="B10241" s="60" t="s">
        <v>123</v>
      </c>
      <c r="C10241" s="60" t="str">
        <f>VLOOKUP(B10241,lookup!A:C,3,FALSE)</f>
        <v>Non Metropolitan Fire Authorities</v>
      </c>
      <c r="D10241" s="60" t="str">
        <f>VLOOKUP(B10241,lookup!A:D,4,FALSE)</f>
        <v>E31000036</v>
      </c>
      <c r="E10241" s="60" t="s">
        <v>177</v>
      </c>
      <c r="F10241" s="60" t="s">
        <v>158</v>
      </c>
      <c r="G10241" s="61">
        <v>2</v>
      </c>
      <c r="H10241" s="145"/>
      <c r="I10241" s="144">
        <v>2</v>
      </c>
      <c r="J10241" s="146">
        <f t="shared" si="136"/>
        <v>0</v>
      </c>
    </row>
    <row r="10242" spans="1:10" x14ac:dyDescent="0.3">
      <c r="A10242" s="60">
        <v>2011</v>
      </c>
      <c r="B10242" s="60" t="s">
        <v>123</v>
      </c>
      <c r="C10242" s="60" t="str">
        <f>VLOOKUP(B10242,lookup!A:C,3,FALSE)</f>
        <v>Non Metropolitan Fire Authorities</v>
      </c>
      <c r="D10242" s="60" t="str">
        <f>VLOOKUP(B10242,lookup!A:D,4,FALSE)</f>
        <v>E31000036</v>
      </c>
      <c r="E10242" s="60" t="s">
        <v>178</v>
      </c>
      <c r="F10242" s="60" t="s">
        <v>158</v>
      </c>
      <c r="G10242" s="61">
        <v>0</v>
      </c>
      <c r="H10242" s="145"/>
      <c r="I10242" s="144">
        <v>0</v>
      </c>
      <c r="J10242" s="146">
        <f t="shared" si="136"/>
        <v>0</v>
      </c>
    </row>
    <row r="10243" spans="1:10" x14ac:dyDescent="0.3">
      <c r="A10243" s="60">
        <v>2011</v>
      </c>
      <c r="B10243" s="60" t="s">
        <v>123</v>
      </c>
      <c r="C10243" s="60" t="str">
        <f>VLOOKUP(B10243,lookup!A:C,3,FALSE)</f>
        <v>Non Metropolitan Fire Authorities</v>
      </c>
      <c r="D10243" s="60" t="str">
        <f>VLOOKUP(B10243,lookup!A:D,4,FALSE)</f>
        <v>E31000036</v>
      </c>
      <c r="E10243" s="60" t="s">
        <v>179</v>
      </c>
      <c r="F10243" s="60" t="s">
        <v>158</v>
      </c>
      <c r="G10243" s="61">
        <v>0</v>
      </c>
      <c r="H10243" s="145"/>
      <c r="I10243" s="144">
        <v>0</v>
      </c>
      <c r="J10243" s="146">
        <f t="shared" ref="J10243:J10306" si="137">G10243-I10243</f>
        <v>0</v>
      </c>
    </row>
    <row r="10244" spans="1:10" x14ac:dyDescent="0.3">
      <c r="A10244" s="60">
        <v>2011</v>
      </c>
      <c r="B10244" s="60" t="s">
        <v>123</v>
      </c>
      <c r="C10244" s="60" t="str">
        <f>VLOOKUP(B10244,lookup!A:C,3,FALSE)</f>
        <v>Non Metropolitan Fire Authorities</v>
      </c>
      <c r="D10244" s="60" t="str">
        <f>VLOOKUP(B10244,lookup!A:D,4,FALSE)</f>
        <v>E31000036</v>
      </c>
      <c r="E10244" s="32" t="s">
        <v>1087</v>
      </c>
      <c r="F10244" s="60" t="s">
        <v>158</v>
      </c>
      <c r="G10244" s="61">
        <v>0</v>
      </c>
      <c r="H10244" s="145"/>
      <c r="I10244" s="144">
        <v>0</v>
      </c>
      <c r="J10244" s="146">
        <f t="shared" si="137"/>
        <v>0</v>
      </c>
    </row>
    <row r="10245" spans="1:10" x14ac:dyDescent="0.3">
      <c r="A10245" s="60">
        <v>2011</v>
      </c>
      <c r="B10245" s="60" t="s">
        <v>123</v>
      </c>
      <c r="C10245" s="60" t="str">
        <f>VLOOKUP(B10245,lookup!A:C,3,FALSE)</f>
        <v>Non Metropolitan Fire Authorities</v>
      </c>
      <c r="D10245" s="60" t="str">
        <f>VLOOKUP(B10245,lookup!A:D,4,FALSE)</f>
        <v>E31000036</v>
      </c>
      <c r="E10245" s="60" t="s">
        <v>176</v>
      </c>
      <c r="F10245" s="60" t="s">
        <v>158</v>
      </c>
      <c r="G10245" s="61">
        <v>12</v>
      </c>
      <c r="H10245" s="145"/>
      <c r="I10245" s="144">
        <v>12</v>
      </c>
      <c r="J10245" s="146">
        <f t="shared" si="137"/>
        <v>0</v>
      </c>
    </row>
    <row r="10246" spans="1:10" x14ac:dyDescent="0.3">
      <c r="A10246" s="60">
        <v>2011</v>
      </c>
      <c r="B10246" s="60" t="s">
        <v>123</v>
      </c>
      <c r="C10246" s="60" t="str">
        <f>VLOOKUP(B10246,lookup!A:C,3,FALSE)</f>
        <v>Non Metropolitan Fire Authorities</v>
      </c>
      <c r="D10246" s="60" t="str">
        <f>VLOOKUP(B10246,lookup!A:D,4,FALSE)</f>
        <v>E31000036</v>
      </c>
      <c r="E10246" s="60" t="s">
        <v>175</v>
      </c>
      <c r="F10246" s="60" t="s">
        <v>149</v>
      </c>
      <c r="G10246" s="61">
        <v>21</v>
      </c>
      <c r="H10246" s="145"/>
      <c r="I10246" s="144">
        <v>21</v>
      </c>
      <c r="J10246" s="146">
        <f t="shared" si="137"/>
        <v>0</v>
      </c>
    </row>
    <row r="10247" spans="1:10" x14ac:dyDescent="0.3">
      <c r="A10247" s="60">
        <v>2011</v>
      </c>
      <c r="B10247" s="60" t="s">
        <v>123</v>
      </c>
      <c r="C10247" s="60" t="str">
        <f>VLOOKUP(B10247,lookup!A:C,3,FALSE)</f>
        <v>Non Metropolitan Fire Authorities</v>
      </c>
      <c r="D10247" s="60" t="str">
        <f>VLOOKUP(B10247,lookup!A:D,4,FALSE)</f>
        <v>E31000036</v>
      </c>
      <c r="E10247" s="60" t="s">
        <v>177</v>
      </c>
      <c r="F10247" s="60" t="s">
        <v>149</v>
      </c>
      <c r="G10247" s="61">
        <v>0</v>
      </c>
      <c r="H10247" s="145"/>
      <c r="I10247" s="144">
        <v>0</v>
      </c>
      <c r="J10247" s="146">
        <f t="shared" si="137"/>
        <v>0</v>
      </c>
    </row>
    <row r="10248" spans="1:10" x14ac:dyDescent="0.3">
      <c r="A10248" s="60">
        <v>2011</v>
      </c>
      <c r="B10248" s="60" t="s">
        <v>123</v>
      </c>
      <c r="C10248" s="60" t="str">
        <f>VLOOKUP(B10248,lookup!A:C,3,FALSE)</f>
        <v>Non Metropolitan Fire Authorities</v>
      </c>
      <c r="D10248" s="60" t="str">
        <f>VLOOKUP(B10248,lookup!A:D,4,FALSE)</f>
        <v>E31000036</v>
      </c>
      <c r="E10248" s="60" t="s">
        <v>178</v>
      </c>
      <c r="F10248" s="60" t="s">
        <v>149</v>
      </c>
      <c r="G10248" s="61">
        <v>0</v>
      </c>
      <c r="H10248" s="145"/>
      <c r="I10248" s="144">
        <v>0</v>
      </c>
      <c r="J10248" s="146">
        <f t="shared" si="137"/>
        <v>0</v>
      </c>
    </row>
    <row r="10249" spans="1:10" x14ac:dyDescent="0.3">
      <c r="A10249" s="60">
        <v>2011</v>
      </c>
      <c r="B10249" s="60" t="s">
        <v>123</v>
      </c>
      <c r="C10249" s="60" t="str">
        <f>VLOOKUP(B10249,lookup!A:C,3,FALSE)</f>
        <v>Non Metropolitan Fire Authorities</v>
      </c>
      <c r="D10249" s="60" t="str">
        <f>VLOOKUP(B10249,lookup!A:D,4,FALSE)</f>
        <v>E31000036</v>
      </c>
      <c r="E10249" s="60" t="s">
        <v>179</v>
      </c>
      <c r="F10249" s="60" t="s">
        <v>149</v>
      </c>
      <c r="G10249" s="61">
        <v>0</v>
      </c>
      <c r="H10249" s="145"/>
      <c r="I10249" s="144">
        <v>0</v>
      </c>
      <c r="J10249" s="146">
        <f t="shared" si="137"/>
        <v>0</v>
      </c>
    </row>
    <row r="10250" spans="1:10" x14ac:dyDescent="0.3">
      <c r="A10250" s="60">
        <v>2011</v>
      </c>
      <c r="B10250" s="60" t="s">
        <v>123</v>
      </c>
      <c r="C10250" s="60" t="str">
        <f>VLOOKUP(B10250,lookup!A:C,3,FALSE)</f>
        <v>Non Metropolitan Fire Authorities</v>
      </c>
      <c r="D10250" s="60" t="str">
        <f>VLOOKUP(B10250,lookup!A:D,4,FALSE)</f>
        <v>E31000036</v>
      </c>
      <c r="E10250" s="32" t="s">
        <v>1087</v>
      </c>
      <c r="F10250" s="60" t="s">
        <v>149</v>
      </c>
      <c r="G10250" s="61">
        <v>0</v>
      </c>
      <c r="H10250" s="145"/>
      <c r="I10250" s="144">
        <v>0</v>
      </c>
      <c r="J10250" s="146">
        <f t="shared" si="137"/>
        <v>0</v>
      </c>
    </row>
    <row r="10251" spans="1:10" x14ac:dyDescent="0.3">
      <c r="A10251" s="60">
        <v>2011</v>
      </c>
      <c r="B10251" s="60" t="s">
        <v>123</v>
      </c>
      <c r="C10251" s="60" t="str">
        <f>VLOOKUP(B10251,lookup!A:C,3,FALSE)</f>
        <v>Non Metropolitan Fire Authorities</v>
      </c>
      <c r="D10251" s="60" t="str">
        <f>VLOOKUP(B10251,lookup!A:D,4,FALSE)</f>
        <v>E31000036</v>
      </c>
      <c r="E10251" s="60" t="s">
        <v>176</v>
      </c>
      <c r="F10251" s="60" t="s">
        <v>149</v>
      </c>
      <c r="G10251" s="61">
        <v>0</v>
      </c>
      <c r="H10251" s="145"/>
      <c r="I10251" s="144">
        <v>0</v>
      </c>
      <c r="J10251" s="146">
        <f t="shared" si="137"/>
        <v>0</v>
      </c>
    </row>
    <row r="10252" spans="1:10" x14ac:dyDescent="0.3">
      <c r="A10252" s="60">
        <v>2011</v>
      </c>
      <c r="B10252" s="60" t="s">
        <v>123</v>
      </c>
      <c r="C10252" s="60" t="str">
        <f>VLOOKUP(B10252,lookup!A:C,3,FALSE)</f>
        <v>Non Metropolitan Fire Authorities</v>
      </c>
      <c r="D10252" s="60" t="str">
        <f>VLOOKUP(B10252,lookup!A:D,4,FALSE)</f>
        <v>E31000036</v>
      </c>
      <c r="E10252" s="60" t="s">
        <v>175</v>
      </c>
      <c r="F10252" s="60" t="s">
        <v>150</v>
      </c>
      <c r="G10252" s="61">
        <v>91</v>
      </c>
      <c r="H10252" s="145"/>
      <c r="I10252" s="144">
        <v>91</v>
      </c>
      <c r="J10252" s="146">
        <f t="shared" si="137"/>
        <v>0</v>
      </c>
    </row>
    <row r="10253" spans="1:10" x14ac:dyDescent="0.3">
      <c r="A10253" s="60">
        <v>2011</v>
      </c>
      <c r="B10253" s="60" t="s">
        <v>123</v>
      </c>
      <c r="C10253" s="60" t="str">
        <f>VLOOKUP(B10253,lookup!A:C,3,FALSE)</f>
        <v>Non Metropolitan Fire Authorities</v>
      </c>
      <c r="D10253" s="60" t="str">
        <f>VLOOKUP(B10253,lookup!A:D,4,FALSE)</f>
        <v>E31000036</v>
      </c>
      <c r="E10253" s="60" t="s">
        <v>177</v>
      </c>
      <c r="F10253" s="60" t="s">
        <v>150</v>
      </c>
      <c r="G10253" s="61">
        <v>0</v>
      </c>
      <c r="H10253" s="145"/>
      <c r="I10253" s="144">
        <v>0</v>
      </c>
      <c r="J10253" s="146">
        <f t="shared" si="137"/>
        <v>0</v>
      </c>
    </row>
    <row r="10254" spans="1:10" x14ac:dyDescent="0.3">
      <c r="A10254" s="60">
        <v>2011</v>
      </c>
      <c r="B10254" s="60" t="s">
        <v>123</v>
      </c>
      <c r="C10254" s="60" t="str">
        <f>VLOOKUP(B10254,lookup!A:C,3,FALSE)</f>
        <v>Non Metropolitan Fire Authorities</v>
      </c>
      <c r="D10254" s="60" t="str">
        <f>VLOOKUP(B10254,lookup!A:D,4,FALSE)</f>
        <v>E31000036</v>
      </c>
      <c r="E10254" s="60" t="s">
        <v>178</v>
      </c>
      <c r="F10254" s="60" t="s">
        <v>150</v>
      </c>
      <c r="G10254" s="61">
        <v>3</v>
      </c>
      <c r="H10254" s="145"/>
      <c r="I10254" s="144">
        <v>3</v>
      </c>
      <c r="J10254" s="146">
        <f t="shared" si="137"/>
        <v>0</v>
      </c>
    </row>
    <row r="10255" spans="1:10" x14ac:dyDescent="0.3">
      <c r="A10255" s="60">
        <v>2011</v>
      </c>
      <c r="B10255" s="60" t="s">
        <v>123</v>
      </c>
      <c r="C10255" s="60" t="str">
        <f>VLOOKUP(B10255,lookup!A:C,3,FALSE)</f>
        <v>Non Metropolitan Fire Authorities</v>
      </c>
      <c r="D10255" s="60" t="str">
        <f>VLOOKUP(B10255,lookup!A:D,4,FALSE)</f>
        <v>E31000036</v>
      </c>
      <c r="E10255" s="60" t="s">
        <v>179</v>
      </c>
      <c r="F10255" s="60" t="s">
        <v>150</v>
      </c>
      <c r="G10255" s="61">
        <v>0</v>
      </c>
      <c r="H10255" s="145"/>
      <c r="I10255" s="144">
        <v>0</v>
      </c>
      <c r="J10255" s="146">
        <f t="shared" si="137"/>
        <v>0</v>
      </c>
    </row>
    <row r="10256" spans="1:10" x14ac:dyDescent="0.3">
      <c r="A10256" s="60">
        <v>2011</v>
      </c>
      <c r="B10256" s="60" t="s">
        <v>123</v>
      </c>
      <c r="C10256" s="60" t="str">
        <f>VLOOKUP(B10256,lookup!A:C,3,FALSE)</f>
        <v>Non Metropolitan Fire Authorities</v>
      </c>
      <c r="D10256" s="60" t="str">
        <f>VLOOKUP(B10256,lookup!A:D,4,FALSE)</f>
        <v>E31000036</v>
      </c>
      <c r="E10256" s="32" t="s">
        <v>1087</v>
      </c>
      <c r="F10256" s="60" t="s">
        <v>150</v>
      </c>
      <c r="G10256" s="61">
        <v>0</v>
      </c>
      <c r="H10256" s="145"/>
      <c r="I10256" s="144">
        <v>0</v>
      </c>
      <c r="J10256" s="146">
        <f t="shared" si="137"/>
        <v>0</v>
      </c>
    </row>
    <row r="10257" spans="1:10" x14ac:dyDescent="0.3">
      <c r="A10257" s="60">
        <v>2011</v>
      </c>
      <c r="B10257" s="60" t="s">
        <v>123</v>
      </c>
      <c r="C10257" s="60" t="str">
        <f>VLOOKUP(B10257,lookup!A:C,3,FALSE)</f>
        <v>Non Metropolitan Fire Authorities</v>
      </c>
      <c r="D10257" s="60" t="str">
        <f>VLOOKUP(B10257,lookup!A:D,4,FALSE)</f>
        <v>E31000036</v>
      </c>
      <c r="E10257" s="60" t="s">
        <v>176</v>
      </c>
      <c r="F10257" s="60" t="s">
        <v>150</v>
      </c>
      <c r="G10257" s="61">
        <v>4</v>
      </c>
      <c r="H10257" s="145"/>
      <c r="I10257" s="144">
        <v>4</v>
      </c>
      <c r="J10257" s="146">
        <f t="shared" si="137"/>
        <v>0</v>
      </c>
    </row>
    <row r="10258" spans="1:10" x14ac:dyDescent="0.3">
      <c r="A10258" s="60">
        <v>2011</v>
      </c>
      <c r="B10258" s="60" t="s">
        <v>126</v>
      </c>
      <c r="C10258" s="60" t="str">
        <f>VLOOKUP(B10258,lookup!A:C,3,FALSE)</f>
        <v>Metropolitan Fire Authorities</v>
      </c>
      <c r="D10258" s="60" t="str">
        <f>VLOOKUP(B10258,lookup!A:D,4,FALSE)</f>
        <v>E31000044</v>
      </c>
      <c r="E10258" s="60" t="s">
        <v>175</v>
      </c>
      <c r="F10258" s="60" t="s">
        <v>157</v>
      </c>
      <c r="G10258" s="61">
        <v>1635</v>
      </c>
      <c r="H10258" s="145"/>
      <c r="I10258" s="144">
        <v>1635</v>
      </c>
      <c r="J10258" s="146">
        <f t="shared" si="137"/>
        <v>0</v>
      </c>
    </row>
    <row r="10259" spans="1:10" x14ac:dyDescent="0.3">
      <c r="A10259" s="60">
        <v>2011</v>
      </c>
      <c r="B10259" s="60" t="s">
        <v>126</v>
      </c>
      <c r="C10259" s="60" t="str">
        <f>VLOOKUP(B10259,lookup!A:C,3,FALSE)</f>
        <v>Metropolitan Fire Authorities</v>
      </c>
      <c r="D10259" s="60" t="str">
        <f>VLOOKUP(B10259,lookup!A:D,4,FALSE)</f>
        <v>E31000044</v>
      </c>
      <c r="E10259" s="60" t="s">
        <v>177</v>
      </c>
      <c r="F10259" s="60" t="s">
        <v>157</v>
      </c>
      <c r="G10259" s="61">
        <v>35</v>
      </c>
      <c r="H10259" s="145"/>
      <c r="I10259" s="144">
        <v>35</v>
      </c>
      <c r="J10259" s="146">
        <f t="shared" si="137"/>
        <v>0</v>
      </c>
    </row>
    <row r="10260" spans="1:10" x14ac:dyDescent="0.3">
      <c r="A10260" s="60">
        <v>2011</v>
      </c>
      <c r="B10260" s="60" t="s">
        <v>126</v>
      </c>
      <c r="C10260" s="60" t="str">
        <f>VLOOKUP(B10260,lookup!A:C,3,FALSE)</f>
        <v>Metropolitan Fire Authorities</v>
      </c>
      <c r="D10260" s="60" t="str">
        <f>VLOOKUP(B10260,lookup!A:D,4,FALSE)</f>
        <v>E31000044</v>
      </c>
      <c r="E10260" s="60" t="s">
        <v>178</v>
      </c>
      <c r="F10260" s="60" t="s">
        <v>157</v>
      </c>
      <c r="G10260" s="61">
        <v>18</v>
      </c>
      <c r="H10260" s="145"/>
      <c r="I10260" s="144">
        <v>18</v>
      </c>
      <c r="J10260" s="146">
        <f t="shared" si="137"/>
        <v>0</v>
      </c>
    </row>
    <row r="10261" spans="1:10" x14ac:dyDescent="0.3">
      <c r="A10261" s="60">
        <v>2011</v>
      </c>
      <c r="B10261" s="60" t="s">
        <v>126</v>
      </c>
      <c r="C10261" s="60" t="str">
        <f>VLOOKUP(B10261,lookup!A:C,3,FALSE)</f>
        <v>Metropolitan Fire Authorities</v>
      </c>
      <c r="D10261" s="60" t="str">
        <f>VLOOKUP(B10261,lookup!A:D,4,FALSE)</f>
        <v>E31000044</v>
      </c>
      <c r="E10261" s="60" t="s">
        <v>179</v>
      </c>
      <c r="F10261" s="60" t="s">
        <v>157</v>
      </c>
      <c r="G10261" s="61">
        <v>68</v>
      </c>
      <c r="H10261" s="145"/>
      <c r="I10261" s="144">
        <v>68</v>
      </c>
      <c r="J10261" s="146">
        <f t="shared" si="137"/>
        <v>0</v>
      </c>
    </row>
    <row r="10262" spans="1:10" x14ac:dyDescent="0.3">
      <c r="A10262" s="60">
        <v>2011</v>
      </c>
      <c r="B10262" s="60" t="s">
        <v>126</v>
      </c>
      <c r="C10262" s="60" t="str">
        <f>VLOOKUP(B10262,lookup!A:C,3,FALSE)</f>
        <v>Metropolitan Fire Authorities</v>
      </c>
      <c r="D10262" s="60" t="str">
        <f>VLOOKUP(B10262,lookup!A:D,4,FALSE)</f>
        <v>E31000044</v>
      </c>
      <c r="E10262" s="32" t="s">
        <v>1087</v>
      </c>
      <c r="F10262" s="60" t="s">
        <v>157</v>
      </c>
      <c r="G10262" s="61">
        <v>16</v>
      </c>
      <c r="H10262" s="145"/>
      <c r="I10262" s="144">
        <v>16</v>
      </c>
      <c r="J10262" s="146">
        <f t="shared" si="137"/>
        <v>0</v>
      </c>
    </row>
    <row r="10263" spans="1:10" x14ac:dyDescent="0.3">
      <c r="A10263" s="60">
        <v>2011</v>
      </c>
      <c r="B10263" s="60" t="s">
        <v>126</v>
      </c>
      <c r="C10263" s="60" t="str">
        <f>VLOOKUP(B10263,lookup!A:C,3,FALSE)</f>
        <v>Metropolitan Fire Authorities</v>
      </c>
      <c r="D10263" s="60" t="str">
        <f>VLOOKUP(B10263,lookup!A:D,4,FALSE)</f>
        <v>E31000044</v>
      </c>
      <c r="E10263" s="60" t="s">
        <v>176</v>
      </c>
      <c r="F10263" s="60" t="s">
        <v>157</v>
      </c>
      <c r="G10263" s="61">
        <v>16</v>
      </c>
      <c r="H10263" s="145"/>
      <c r="I10263" s="144">
        <v>16</v>
      </c>
      <c r="J10263" s="146">
        <f t="shared" si="137"/>
        <v>0</v>
      </c>
    </row>
    <row r="10264" spans="1:10" x14ac:dyDescent="0.3">
      <c r="A10264" s="60">
        <v>2011</v>
      </c>
      <c r="B10264" s="60" t="s">
        <v>126</v>
      </c>
      <c r="C10264" s="60" t="str">
        <f>VLOOKUP(B10264,lookup!A:C,3,FALSE)</f>
        <v>Metropolitan Fire Authorities</v>
      </c>
      <c r="D10264" s="60" t="str">
        <f>VLOOKUP(B10264,lookup!A:D,4,FALSE)</f>
        <v>E31000044</v>
      </c>
      <c r="E10264" s="60" t="s">
        <v>175</v>
      </c>
      <c r="F10264" s="60" t="s">
        <v>158</v>
      </c>
      <c r="G10264" s="61">
        <v>0</v>
      </c>
      <c r="H10264" s="145"/>
      <c r="I10264" s="144">
        <v>0</v>
      </c>
      <c r="J10264" s="146">
        <f t="shared" si="137"/>
        <v>0</v>
      </c>
    </row>
    <row r="10265" spans="1:10" x14ac:dyDescent="0.3">
      <c r="A10265" s="60">
        <v>2011</v>
      </c>
      <c r="B10265" s="60" t="s">
        <v>126</v>
      </c>
      <c r="C10265" s="60" t="str">
        <f>VLOOKUP(B10265,lookup!A:C,3,FALSE)</f>
        <v>Metropolitan Fire Authorities</v>
      </c>
      <c r="D10265" s="60" t="str">
        <f>VLOOKUP(B10265,lookup!A:D,4,FALSE)</f>
        <v>E31000044</v>
      </c>
      <c r="E10265" s="60" t="s">
        <v>177</v>
      </c>
      <c r="F10265" s="60" t="s">
        <v>158</v>
      </c>
      <c r="G10265" s="61">
        <v>0</v>
      </c>
      <c r="H10265" s="145"/>
      <c r="I10265" s="144">
        <v>0</v>
      </c>
      <c r="J10265" s="146">
        <f t="shared" si="137"/>
        <v>0</v>
      </c>
    </row>
    <row r="10266" spans="1:10" x14ac:dyDescent="0.3">
      <c r="A10266" s="60">
        <v>2011</v>
      </c>
      <c r="B10266" s="60" t="s">
        <v>126</v>
      </c>
      <c r="C10266" s="60" t="str">
        <f>VLOOKUP(B10266,lookup!A:C,3,FALSE)</f>
        <v>Metropolitan Fire Authorities</v>
      </c>
      <c r="D10266" s="60" t="str">
        <f>VLOOKUP(B10266,lookup!A:D,4,FALSE)</f>
        <v>E31000044</v>
      </c>
      <c r="E10266" s="60" t="s">
        <v>178</v>
      </c>
      <c r="F10266" s="60" t="s">
        <v>158</v>
      </c>
      <c r="G10266" s="61">
        <v>0</v>
      </c>
      <c r="H10266" s="145"/>
      <c r="I10266" s="144">
        <v>0</v>
      </c>
      <c r="J10266" s="146">
        <f t="shared" si="137"/>
        <v>0</v>
      </c>
    </row>
    <row r="10267" spans="1:10" x14ac:dyDescent="0.3">
      <c r="A10267" s="60">
        <v>2011</v>
      </c>
      <c r="B10267" s="60" t="s">
        <v>126</v>
      </c>
      <c r="C10267" s="60" t="str">
        <f>VLOOKUP(B10267,lookup!A:C,3,FALSE)</f>
        <v>Metropolitan Fire Authorities</v>
      </c>
      <c r="D10267" s="60" t="str">
        <f>VLOOKUP(B10267,lookup!A:D,4,FALSE)</f>
        <v>E31000044</v>
      </c>
      <c r="E10267" s="60" t="s">
        <v>179</v>
      </c>
      <c r="F10267" s="60" t="s">
        <v>158</v>
      </c>
      <c r="G10267" s="61">
        <v>0</v>
      </c>
      <c r="H10267" s="145"/>
      <c r="I10267" s="144">
        <v>0</v>
      </c>
      <c r="J10267" s="146">
        <f t="shared" si="137"/>
        <v>0</v>
      </c>
    </row>
    <row r="10268" spans="1:10" x14ac:dyDescent="0.3">
      <c r="A10268" s="60">
        <v>2011</v>
      </c>
      <c r="B10268" s="60" t="s">
        <v>126</v>
      </c>
      <c r="C10268" s="60" t="str">
        <f>VLOOKUP(B10268,lookup!A:C,3,FALSE)</f>
        <v>Metropolitan Fire Authorities</v>
      </c>
      <c r="D10268" s="60" t="str">
        <f>VLOOKUP(B10268,lookup!A:D,4,FALSE)</f>
        <v>E31000044</v>
      </c>
      <c r="E10268" s="32" t="s">
        <v>1087</v>
      </c>
      <c r="F10268" s="60" t="s">
        <v>158</v>
      </c>
      <c r="G10268" s="61">
        <v>0</v>
      </c>
      <c r="H10268" s="145"/>
      <c r="I10268" s="144">
        <v>0</v>
      </c>
      <c r="J10268" s="146">
        <f t="shared" si="137"/>
        <v>0</v>
      </c>
    </row>
    <row r="10269" spans="1:10" x14ac:dyDescent="0.3">
      <c r="A10269" s="60">
        <v>2011</v>
      </c>
      <c r="B10269" s="60" t="s">
        <v>126</v>
      </c>
      <c r="C10269" s="60" t="str">
        <f>VLOOKUP(B10269,lookup!A:C,3,FALSE)</f>
        <v>Metropolitan Fire Authorities</v>
      </c>
      <c r="D10269" s="60" t="str">
        <f>VLOOKUP(B10269,lookup!A:D,4,FALSE)</f>
        <v>E31000044</v>
      </c>
      <c r="E10269" s="60" t="s">
        <v>176</v>
      </c>
      <c r="F10269" s="60" t="s">
        <v>158</v>
      </c>
      <c r="G10269" s="61">
        <v>0</v>
      </c>
      <c r="H10269" s="145"/>
      <c r="I10269" s="144">
        <v>0</v>
      </c>
      <c r="J10269" s="146">
        <f t="shared" si="137"/>
        <v>0</v>
      </c>
    </row>
    <row r="10270" spans="1:10" x14ac:dyDescent="0.3">
      <c r="A10270" s="60">
        <v>2011</v>
      </c>
      <c r="B10270" s="60" t="s">
        <v>126</v>
      </c>
      <c r="C10270" s="60" t="str">
        <f>VLOOKUP(B10270,lookup!A:C,3,FALSE)</f>
        <v>Metropolitan Fire Authorities</v>
      </c>
      <c r="D10270" s="60" t="str">
        <f>VLOOKUP(B10270,lookup!A:D,4,FALSE)</f>
        <v>E31000044</v>
      </c>
      <c r="E10270" s="60" t="s">
        <v>175</v>
      </c>
      <c r="F10270" s="60" t="s">
        <v>149</v>
      </c>
      <c r="G10270" s="61">
        <v>62</v>
      </c>
      <c r="H10270" s="145"/>
      <c r="I10270" s="144">
        <v>62</v>
      </c>
      <c r="J10270" s="146">
        <f t="shared" si="137"/>
        <v>0</v>
      </c>
    </row>
    <row r="10271" spans="1:10" x14ac:dyDescent="0.3">
      <c r="A10271" s="60">
        <v>2011</v>
      </c>
      <c r="B10271" s="60" t="s">
        <v>126</v>
      </c>
      <c r="C10271" s="60" t="str">
        <f>VLOOKUP(B10271,lookup!A:C,3,FALSE)</f>
        <v>Metropolitan Fire Authorities</v>
      </c>
      <c r="D10271" s="60" t="str">
        <f>VLOOKUP(B10271,lookup!A:D,4,FALSE)</f>
        <v>E31000044</v>
      </c>
      <c r="E10271" s="60" t="s">
        <v>177</v>
      </c>
      <c r="F10271" s="60" t="s">
        <v>149</v>
      </c>
      <c r="G10271" s="61">
        <v>0</v>
      </c>
      <c r="H10271" s="145"/>
      <c r="I10271" s="144">
        <v>0</v>
      </c>
      <c r="J10271" s="146">
        <f t="shared" si="137"/>
        <v>0</v>
      </c>
    </row>
    <row r="10272" spans="1:10" x14ac:dyDescent="0.3">
      <c r="A10272" s="60">
        <v>2011</v>
      </c>
      <c r="B10272" s="60" t="s">
        <v>126</v>
      </c>
      <c r="C10272" s="60" t="str">
        <f>VLOOKUP(B10272,lookup!A:C,3,FALSE)</f>
        <v>Metropolitan Fire Authorities</v>
      </c>
      <c r="D10272" s="60" t="str">
        <f>VLOOKUP(B10272,lookup!A:D,4,FALSE)</f>
        <v>E31000044</v>
      </c>
      <c r="E10272" s="60" t="s">
        <v>178</v>
      </c>
      <c r="F10272" s="60" t="s">
        <v>149</v>
      </c>
      <c r="G10272" s="61">
        <v>0</v>
      </c>
      <c r="H10272" s="145"/>
      <c r="I10272" s="144">
        <v>0</v>
      </c>
      <c r="J10272" s="146">
        <f t="shared" si="137"/>
        <v>0</v>
      </c>
    </row>
    <row r="10273" spans="1:10" x14ac:dyDescent="0.3">
      <c r="A10273" s="60">
        <v>2011</v>
      </c>
      <c r="B10273" s="60" t="s">
        <v>126</v>
      </c>
      <c r="C10273" s="60" t="str">
        <f>VLOOKUP(B10273,lookup!A:C,3,FALSE)</f>
        <v>Metropolitan Fire Authorities</v>
      </c>
      <c r="D10273" s="60" t="str">
        <f>VLOOKUP(B10273,lookup!A:D,4,FALSE)</f>
        <v>E31000044</v>
      </c>
      <c r="E10273" s="60" t="s">
        <v>179</v>
      </c>
      <c r="F10273" s="60" t="s">
        <v>149</v>
      </c>
      <c r="G10273" s="61">
        <v>2</v>
      </c>
      <c r="H10273" s="145"/>
      <c r="I10273" s="144">
        <v>2</v>
      </c>
      <c r="J10273" s="146">
        <f t="shared" si="137"/>
        <v>0</v>
      </c>
    </row>
    <row r="10274" spans="1:10" x14ac:dyDescent="0.3">
      <c r="A10274" s="60">
        <v>2011</v>
      </c>
      <c r="B10274" s="60" t="s">
        <v>126</v>
      </c>
      <c r="C10274" s="60" t="str">
        <f>VLOOKUP(B10274,lookup!A:C,3,FALSE)</f>
        <v>Metropolitan Fire Authorities</v>
      </c>
      <c r="D10274" s="60" t="str">
        <f>VLOOKUP(B10274,lookup!A:D,4,FALSE)</f>
        <v>E31000044</v>
      </c>
      <c r="E10274" s="32" t="s">
        <v>1087</v>
      </c>
      <c r="F10274" s="60" t="s">
        <v>149</v>
      </c>
      <c r="G10274" s="61">
        <v>0</v>
      </c>
      <c r="H10274" s="145"/>
      <c r="I10274" s="144">
        <v>0</v>
      </c>
      <c r="J10274" s="146">
        <f t="shared" si="137"/>
        <v>0</v>
      </c>
    </row>
    <row r="10275" spans="1:10" x14ac:dyDescent="0.3">
      <c r="A10275" s="60">
        <v>2011</v>
      </c>
      <c r="B10275" s="60" t="s">
        <v>126</v>
      </c>
      <c r="C10275" s="60" t="str">
        <f>VLOOKUP(B10275,lookup!A:C,3,FALSE)</f>
        <v>Metropolitan Fire Authorities</v>
      </c>
      <c r="D10275" s="60" t="str">
        <f>VLOOKUP(B10275,lookup!A:D,4,FALSE)</f>
        <v>E31000044</v>
      </c>
      <c r="E10275" s="60" t="s">
        <v>176</v>
      </c>
      <c r="F10275" s="60" t="s">
        <v>149</v>
      </c>
      <c r="G10275" s="61">
        <v>0</v>
      </c>
      <c r="H10275" s="145"/>
      <c r="I10275" s="144">
        <v>0</v>
      </c>
      <c r="J10275" s="146">
        <f t="shared" si="137"/>
        <v>0</v>
      </c>
    </row>
    <row r="10276" spans="1:10" x14ac:dyDescent="0.3">
      <c r="A10276" s="60">
        <v>2011</v>
      </c>
      <c r="B10276" s="60" t="s">
        <v>126</v>
      </c>
      <c r="C10276" s="60" t="str">
        <f>VLOOKUP(B10276,lookup!A:C,3,FALSE)</f>
        <v>Metropolitan Fire Authorities</v>
      </c>
      <c r="D10276" s="60" t="str">
        <f>VLOOKUP(B10276,lookup!A:D,4,FALSE)</f>
        <v>E31000044</v>
      </c>
      <c r="E10276" s="60" t="s">
        <v>175</v>
      </c>
      <c r="F10276" s="60" t="s">
        <v>150</v>
      </c>
      <c r="G10276" s="61">
        <v>485</v>
      </c>
      <c r="H10276" s="145"/>
      <c r="I10276" s="144">
        <v>485</v>
      </c>
      <c r="J10276" s="146">
        <f t="shared" si="137"/>
        <v>0</v>
      </c>
    </row>
    <row r="10277" spans="1:10" x14ac:dyDescent="0.3">
      <c r="A10277" s="60">
        <v>2011</v>
      </c>
      <c r="B10277" s="60" t="s">
        <v>126</v>
      </c>
      <c r="C10277" s="60" t="str">
        <f>VLOOKUP(B10277,lookup!A:C,3,FALSE)</f>
        <v>Metropolitan Fire Authorities</v>
      </c>
      <c r="D10277" s="60" t="str">
        <f>VLOOKUP(B10277,lookup!A:D,4,FALSE)</f>
        <v>E31000044</v>
      </c>
      <c r="E10277" s="60" t="s">
        <v>177</v>
      </c>
      <c r="F10277" s="60" t="s">
        <v>150</v>
      </c>
      <c r="G10277" s="61">
        <v>7</v>
      </c>
      <c r="H10277" s="145"/>
      <c r="I10277" s="144">
        <v>7</v>
      </c>
      <c r="J10277" s="146">
        <f t="shared" si="137"/>
        <v>0</v>
      </c>
    </row>
    <row r="10278" spans="1:10" x14ac:dyDescent="0.3">
      <c r="A10278" s="60">
        <v>2011</v>
      </c>
      <c r="B10278" s="60" t="s">
        <v>126</v>
      </c>
      <c r="C10278" s="60" t="str">
        <f>VLOOKUP(B10278,lookup!A:C,3,FALSE)</f>
        <v>Metropolitan Fire Authorities</v>
      </c>
      <c r="D10278" s="60" t="str">
        <f>VLOOKUP(B10278,lookup!A:D,4,FALSE)</f>
        <v>E31000044</v>
      </c>
      <c r="E10278" s="60" t="s">
        <v>178</v>
      </c>
      <c r="F10278" s="60" t="s">
        <v>150</v>
      </c>
      <c r="G10278" s="61">
        <v>38</v>
      </c>
      <c r="H10278" s="145"/>
      <c r="I10278" s="144">
        <v>38</v>
      </c>
      <c r="J10278" s="146">
        <f t="shared" si="137"/>
        <v>0</v>
      </c>
    </row>
    <row r="10279" spans="1:10" x14ac:dyDescent="0.3">
      <c r="A10279" s="60">
        <v>2011</v>
      </c>
      <c r="B10279" s="60" t="s">
        <v>126</v>
      </c>
      <c r="C10279" s="60" t="str">
        <f>VLOOKUP(B10279,lookup!A:C,3,FALSE)</f>
        <v>Metropolitan Fire Authorities</v>
      </c>
      <c r="D10279" s="60" t="str">
        <f>VLOOKUP(B10279,lookup!A:D,4,FALSE)</f>
        <v>E31000044</v>
      </c>
      <c r="E10279" s="60" t="s">
        <v>179</v>
      </c>
      <c r="F10279" s="60" t="s">
        <v>150</v>
      </c>
      <c r="G10279" s="61">
        <v>29</v>
      </c>
      <c r="H10279" s="145"/>
      <c r="I10279" s="144">
        <v>29</v>
      </c>
      <c r="J10279" s="146">
        <f t="shared" si="137"/>
        <v>0</v>
      </c>
    </row>
    <row r="10280" spans="1:10" x14ac:dyDescent="0.3">
      <c r="A10280" s="60">
        <v>2011</v>
      </c>
      <c r="B10280" s="60" t="s">
        <v>126</v>
      </c>
      <c r="C10280" s="60" t="str">
        <f>VLOOKUP(B10280,lookup!A:C,3,FALSE)</f>
        <v>Metropolitan Fire Authorities</v>
      </c>
      <c r="D10280" s="60" t="str">
        <f>VLOOKUP(B10280,lookup!A:D,4,FALSE)</f>
        <v>E31000044</v>
      </c>
      <c r="E10280" s="32" t="s">
        <v>1087</v>
      </c>
      <c r="F10280" s="60" t="s">
        <v>150</v>
      </c>
      <c r="G10280" s="61">
        <v>2</v>
      </c>
      <c r="H10280" s="145"/>
      <c r="I10280" s="144">
        <v>2</v>
      </c>
      <c r="J10280" s="146">
        <f t="shared" si="137"/>
        <v>0</v>
      </c>
    </row>
    <row r="10281" spans="1:10" x14ac:dyDescent="0.3">
      <c r="A10281" s="60">
        <v>2011</v>
      </c>
      <c r="B10281" s="60" t="s">
        <v>126</v>
      </c>
      <c r="C10281" s="60" t="str">
        <f>VLOOKUP(B10281,lookup!A:C,3,FALSE)</f>
        <v>Metropolitan Fire Authorities</v>
      </c>
      <c r="D10281" s="60" t="str">
        <f>VLOOKUP(B10281,lookup!A:D,4,FALSE)</f>
        <v>E31000044</v>
      </c>
      <c r="E10281" s="60" t="s">
        <v>176</v>
      </c>
      <c r="F10281" s="60" t="s">
        <v>150</v>
      </c>
      <c r="G10281" s="61">
        <v>40</v>
      </c>
      <c r="H10281" s="145"/>
      <c r="I10281" s="144">
        <v>40</v>
      </c>
      <c r="J10281" s="146">
        <f t="shared" si="137"/>
        <v>0</v>
      </c>
    </row>
    <row r="10282" spans="1:10" x14ac:dyDescent="0.3">
      <c r="A10282" s="60">
        <v>2011</v>
      </c>
      <c r="B10282" s="60" t="s">
        <v>129</v>
      </c>
      <c r="C10282" s="60" t="str">
        <f>VLOOKUP(B10282,lookup!A:C,3,FALSE)</f>
        <v>Non Metropolitan Fire Authorities</v>
      </c>
      <c r="D10282" s="60" t="str">
        <f>VLOOKUP(B10282,lookup!A:D,4,FALSE)</f>
        <v>E31000037</v>
      </c>
      <c r="E10282" s="60" t="s">
        <v>175</v>
      </c>
      <c r="F10282" s="60" t="s">
        <v>157</v>
      </c>
      <c r="G10282" s="61">
        <v>334</v>
      </c>
      <c r="H10282" s="145"/>
      <c r="I10282" s="144">
        <v>334</v>
      </c>
      <c r="J10282" s="146">
        <f t="shared" si="137"/>
        <v>0</v>
      </c>
    </row>
    <row r="10283" spans="1:10" x14ac:dyDescent="0.3">
      <c r="A10283" s="60">
        <v>2011</v>
      </c>
      <c r="B10283" s="60" t="s">
        <v>129</v>
      </c>
      <c r="C10283" s="60" t="str">
        <f>VLOOKUP(B10283,lookup!A:C,3,FALSE)</f>
        <v>Non Metropolitan Fire Authorities</v>
      </c>
      <c r="D10283" s="60" t="str">
        <f>VLOOKUP(B10283,lookup!A:D,4,FALSE)</f>
        <v>E31000037</v>
      </c>
      <c r="E10283" s="60" t="s">
        <v>177</v>
      </c>
      <c r="F10283" s="60" t="s">
        <v>157</v>
      </c>
      <c r="G10283" s="61">
        <v>1</v>
      </c>
      <c r="H10283" s="145"/>
      <c r="I10283" s="144">
        <v>1</v>
      </c>
      <c r="J10283" s="146">
        <f t="shared" si="137"/>
        <v>0</v>
      </c>
    </row>
    <row r="10284" spans="1:10" x14ac:dyDescent="0.3">
      <c r="A10284" s="60">
        <v>2011</v>
      </c>
      <c r="B10284" s="60" t="s">
        <v>129</v>
      </c>
      <c r="C10284" s="60" t="str">
        <f>VLOOKUP(B10284,lookup!A:C,3,FALSE)</f>
        <v>Non Metropolitan Fire Authorities</v>
      </c>
      <c r="D10284" s="60" t="str">
        <f>VLOOKUP(B10284,lookup!A:D,4,FALSE)</f>
        <v>E31000037</v>
      </c>
      <c r="E10284" s="60" t="s">
        <v>178</v>
      </c>
      <c r="F10284" s="60" t="s">
        <v>157</v>
      </c>
      <c r="G10284" s="61">
        <v>0</v>
      </c>
      <c r="H10284" s="145"/>
      <c r="I10284" s="144">
        <v>0</v>
      </c>
      <c r="J10284" s="146">
        <f t="shared" si="137"/>
        <v>0</v>
      </c>
    </row>
    <row r="10285" spans="1:10" x14ac:dyDescent="0.3">
      <c r="A10285" s="60">
        <v>2011</v>
      </c>
      <c r="B10285" s="60" t="s">
        <v>129</v>
      </c>
      <c r="C10285" s="60" t="str">
        <f>VLOOKUP(B10285,lookup!A:C,3,FALSE)</f>
        <v>Non Metropolitan Fire Authorities</v>
      </c>
      <c r="D10285" s="60" t="str">
        <f>VLOOKUP(B10285,lookup!A:D,4,FALSE)</f>
        <v>E31000037</v>
      </c>
      <c r="E10285" s="60" t="s">
        <v>179</v>
      </c>
      <c r="F10285" s="60" t="s">
        <v>157</v>
      </c>
      <c r="G10285" s="61">
        <v>0</v>
      </c>
      <c r="H10285" s="145"/>
      <c r="I10285" s="144">
        <v>0</v>
      </c>
      <c r="J10285" s="146">
        <f t="shared" si="137"/>
        <v>0</v>
      </c>
    </row>
    <row r="10286" spans="1:10" x14ac:dyDescent="0.3">
      <c r="A10286" s="60">
        <v>2011</v>
      </c>
      <c r="B10286" s="60" t="s">
        <v>129</v>
      </c>
      <c r="C10286" s="60" t="str">
        <f>VLOOKUP(B10286,lookup!A:C,3,FALSE)</f>
        <v>Non Metropolitan Fire Authorities</v>
      </c>
      <c r="D10286" s="60" t="str">
        <f>VLOOKUP(B10286,lookup!A:D,4,FALSE)</f>
        <v>E31000037</v>
      </c>
      <c r="E10286" s="32" t="s">
        <v>1087</v>
      </c>
      <c r="F10286" s="60" t="s">
        <v>157</v>
      </c>
      <c r="G10286" s="61">
        <v>2</v>
      </c>
      <c r="H10286" s="145"/>
      <c r="I10286" s="144">
        <v>2</v>
      </c>
      <c r="J10286" s="146">
        <f t="shared" si="137"/>
        <v>0</v>
      </c>
    </row>
    <row r="10287" spans="1:10" x14ac:dyDescent="0.3">
      <c r="A10287" s="60">
        <v>2011</v>
      </c>
      <c r="B10287" s="60" t="s">
        <v>129</v>
      </c>
      <c r="C10287" s="60" t="str">
        <f>VLOOKUP(B10287,lookup!A:C,3,FALSE)</f>
        <v>Non Metropolitan Fire Authorities</v>
      </c>
      <c r="D10287" s="60" t="str">
        <f>VLOOKUP(B10287,lookup!A:D,4,FALSE)</f>
        <v>E31000037</v>
      </c>
      <c r="E10287" s="60" t="s">
        <v>176</v>
      </c>
      <c r="F10287" s="60" t="s">
        <v>157</v>
      </c>
      <c r="G10287" s="61">
        <v>46</v>
      </c>
      <c r="H10287" s="145"/>
      <c r="I10287" s="144">
        <v>46</v>
      </c>
      <c r="J10287" s="146">
        <f t="shared" si="137"/>
        <v>0</v>
      </c>
    </row>
    <row r="10288" spans="1:10" x14ac:dyDescent="0.3">
      <c r="A10288" s="60">
        <v>2011</v>
      </c>
      <c r="B10288" s="60" t="s">
        <v>129</v>
      </c>
      <c r="C10288" s="60" t="str">
        <f>VLOOKUP(B10288,lookup!A:C,3,FALSE)</f>
        <v>Non Metropolitan Fire Authorities</v>
      </c>
      <c r="D10288" s="60" t="str">
        <f>VLOOKUP(B10288,lookup!A:D,4,FALSE)</f>
        <v>E31000037</v>
      </c>
      <c r="E10288" s="60" t="s">
        <v>175</v>
      </c>
      <c r="F10288" s="60" t="s">
        <v>158</v>
      </c>
      <c r="G10288" s="61">
        <v>331</v>
      </c>
      <c r="H10288" s="145"/>
      <c r="I10288" s="144">
        <v>331</v>
      </c>
      <c r="J10288" s="146">
        <f t="shared" si="137"/>
        <v>0</v>
      </c>
    </row>
    <row r="10289" spans="1:10" x14ac:dyDescent="0.3">
      <c r="A10289" s="60">
        <v>2011</v>
      </c>
      <c r="B10289" s="60" t="s">
        <v>129</v>
      </c>
      <c r="C10289" s="60" t="str">
        <f>VLOOKUP(B10289,lookup!A:C,3,FALSE)</f>
        <v>Non Metropolitan Fire Authorities</v>
      </c>
      <c r="D10289" s="60" t="str">
        <f>VLOOKUP(B10289,lookup!A:D,4,FALSE)</f>
        <v>E31000037</v>
      </c>
      <c r="E10289" s="60" t="s">
        <v>177</v>
      </c>
      <c r="F10289" s="60" t="s">
        <v>158</v>
      </c>
      <c r="G10289" s="61">
        <v>2</v>
      </c>
      <c r="H10289" s="145"/>
      <c r="I10289" s="144">
        <v>2</v>
      </c>
      <c r="J10289" s="146">
        <f t="shared" si="137"/>
        <v>0</v>
      </c>
    </row>
    <row r="10290" spans="1:10" x14ac:dyDescent="0.3">
      <c r="A10290" s="60">
        <v>2011</v>
      </c>
      <c r="B10290" s="60" t="s">
        <v>129</v>
      </c>
      <c r="C10290" s="60" t="str">
        <f>VLOOKUP(B10290,lookup!A:C,3,FALSE)</f>
        <v>Non Metropolitan Fire Authorities</v>
      </c>
      <c r="D10290" s="60" t="str">
        <f>VLOOKUP(B10290,lookup!A:D,4,FALSE)</f>
        <v>E31000037</v>
      </c>
      <c r="E10290" s="60" t="s">
        <v>178</v>
      </c>
      <c r="F10290" s="60" t="s">
        <v>158</v>
      </c>
      <c r="G10290" s="61">
        <v>1</v>
      </c>
      <c r="H10290" s="145"/>
      <c r="I10290" s="144">
        <v>1</v>
      </c>
      <c r="J10290" s="146">
        <f t="shared" si="137"/>
        <v>0</v>
      </c>
    </row>
    <row r="10291" spans="1:10" x14ac:dyDescent="0.3">
      <c r="A10291" s="60">
        <v>2011</v>
      </c>
      <c r="B10291" s="60" t="s">
        <v>129</v>
      </c>
      <c r="C10291" s="60" t="str">
        <f>VLOOKUP(B10291,lookup!A:C,3,FALSE)</f>
        <v>Non Metropolitan Fire Authorities</v>
      </c>
      <c r="D10291" s="60" t="str">
        <f>VLOOKUP(B10291,lookup!A:D,4,FALSE)</f>
        <v>E31000037</v>
      </c>
      <c r="E10291" s="60" t="s">
        <v>179</v>
      </c>
      <c r="F10291" s="60" t="s">
        <v>158</v>
      </c>
      <c r="G10291" s="61">
        <v>1</v>
      </c>
      <c r="H10291" s="145"/>
      <c r="I10291" s="144">
        <v>1</v>
      </c>
      <c r="J10291" s="146">
        <f t="shared" si="137"/>
        <v>0</v>
      </c>
    </row>
    <row r="10292" spans="1:10" x14ac:dyDescent="0.3">
      <c r="A10292" s="60">
        <v>2011</v>
      </c>
      <c r="B10292" s="60" t="s">
        <v>129</v>
      </c>
      <c r="C10292" s="60" t="str">
        <f>VLOOKUP(B10292,lookup!A:C,3,FALSE)</f>
        <v>Non Metropolitan Fire Authorities</v>
      </c>
      <c r="D10292" s="60" t="str">
        <f>VLOOKUP(B10292,lookup!A:D,4,FALSE)</f>
        <v>E31000037</v>
      </c>
      <c r="E10292" s="32" t="s">
        <v>1087</v>
      </c>
      <c r="F10292" s="60" t="s">
        <v>158</v>
      </c>
      <c r="G10292" s="61">
        <v>0</v>
      </c>
      <c r="H10292" s="145"/>
      <c r="I10292" s="144">
        <v>0</v>
      </c>
      <c r="J10292" s="146">
        <f t="shared" si="137"/>
        <v>0</v>
      </c>
    </row>
    <row r="10293" spans="1:10" x14ac:dyDescent="0.3">
      <c r="A10293" s="60">
        <v>2011</v>
      </c>
      <c r="B10293" s="60" t="s">
        <v>129</v>
      </c>
      <c r="C10293" s="60" t="str">
        <f>VLOOKUP(B10293,lookup!A:C,3,FALSE)</f>
        <v>Non Metropolitan Fire Authorities</v>
      </c>
      <c r="D10293" s="60" t="str">
        <f>VLOOKUP(B10293,lookup!A:D,4,FALSE)</f>
        <v>E31000037</v>
      </c>
      <c r="E10293" s="60" t="s">
        <v>176</v>
      </c>
      <c r="F10293" s="60" t="s">
        <v>158</v>
      </c>
      <c r="G10293" s="61">
        <v>60</v>
      </c>
      <c r="H10293" s="145"/>
      <c r="I10293" s="144">
        <v>60</v>
      </c>
      <c r="J10293" s="146">
        <f t="shared" si="137"/>
        <v>0</v>
      </c>
    </row>
    <row r="10294" spans="1:10" x14ac:dyDescent="0.3">
      <c r="A10294" s="60">
        <v>2011</v>
      </c>
      <c r="B10294" s="60" t="s">
        <v>129</v>
      </c>
      <c r="C10294" s="60" t="str">
        <f>VLOOKUP(B10294,lookup!A:C,3,FALSE)</f>
        <v>Non Metropolitan Fire Authorities</v>
      </c>
      <c r="D10294" s="60" t="str">
        <f>VLOOKUP(B10294,lookup!A:D,4,FALSE)</f>
        <v>E31000037</v>
      </c>
      <c r="E10294" s="60" t="s">
        <v>175</v>
      </c>
      <c r="F10294" s="60" t="s">
        <v>149</v>
      </c>
      <c r="G10294" s="61">
        <v>33</v>
      </c>
      <c r="H10294" s="145"/>
      <c r="I10294" s="144">
        <v>33</v>
      </c>
      <c r="J10294" s="146">
        <f t="shared" si="137"/>
        <v>0</v>
      </c>
    </row>
    <row r="10295" spans="1:10" x14ac:dyDescent="0.3">
      <c r="A10295" s="60">
        <v>2011</v>
      </c>
      <c r="B10295" s="60" t="s">
        <v>129</v>
      </c>
      <c r="C10295" s="60" t="str">
        <f>VLOOKUP(B10295,lookup!A:C,3,FALSE)</f>
        <v>Non Metropolitan Fire Authorities</v>
      </c>
      <c r="D10295" s="60" t="str">
        <f>VLOOKUP(B10295,lookup!A:D,4,FALSE)</f>
        <v>E31000037</v>
      </c>
      <c r="E10295" s="60" t="s">
        <v>177</v>
      </c>
      <c r="F10295" s="60" t="s">
        <v>149</v>
      </c>
      <c r="G10295" s="61">
        <v>1</v>
      </c>
      <c r="H10295" s="145"/>
      <c r="I10295" s="144">
        <v>1</v>
      </c>
      <c r="J10295" s="146">
        <f t="shared" si="137"/>
        <v>0</v>
      </c>
    </row>
    <row r="10296" spans="1:10" x14ac:dyDescent="0.3">
      <c r="A10296" s="60">
        <v>2011</v>
      </c>
      <c r="B10296" s="60" t="s">
        <v>129</v>
      </c>
      <c r="C10296" s="60" t="str">
        <f>VLOOKUP(B10296,lookup!A:C,3,FALSE)</f>
        <v>Non Metropolitan Fire Authorities</v>
      </c>
      <c r="D10296" s="60" t="str">
        <f>VLOOKUP(B10296,lookup!A:D,4,FALSE)</f>
        <v>E31000037</v>
      </c>
      <c r="E10296" s="60" t="s">
        <v>178</v>
      </c>
      <c r="F10296" s="60" t="s">
        <v>149</v>
      </c>
      <c r="G10296" s="61">
        <v>0</v>
      </c>
      <c r="H10296" s="145"/>
      <c r="I10296" s="144">
        <v>0</v>
      </c>
      <c r="J10296" s="146">
        <f t="shared" si="137"/>
        <v>0</v>
      </c>
    </row>
    <row r="10297" spans="1:10" x14ac:dyDescent="0.3">
      <c r="A10297" s="60">
        <v>2011</v>
      </c>
      <c r="B10297" s="60" t="s">
        <v>129</v>
      </c>
      <c r="C10297" s="60" t="str">
        <f>VLOOKUP(B10297,lookup!A:C,3,FALSE)</f>
        <v>Non Metropolitan Fire Authorities</v>
      </c>
      <c r="D10297" s="60" t="str">
        <f>VLOOKUP(B10297,lookup!A:D,4,FALSE)</f>
        <v>E31000037</v>
      </c>
      <c r="E10297" s="60" t="s">
        <v>179</v>
      </c>
      <c r="F10297" s="60" t="s">
        <v>149</v>
      </c>
      <c r="G10297" s="61">
        <v>0</v>
      </c>
      <c r="H10297" s="145"/>
      <c r="I10297" s="144">
        <v>0</v>
      </c>
      <c r="J10297" s="146">
        <f t="shared" si="137"/>
        <v>0</v>
      </c>
    </row>
    <row r="10298" spans="1:10" x14ac:dyDescent="0.3">
      <c r="A10298" s="60">
        <v>2011</v>
      </c>
      <c r="B10298" s="60" t="s">
        <v>129</v>
      </c>
      <c r="C10298" s="60" t="str">
        <f>VLOOKUP(B10298,lookup!A:C,3,FALSE)</f>
        <v>Non Metropolitan Fire Authorities</v>
      </c>
      <c r="D10298" s="60" t="str">
        <f>VLOOKUP(B10298,lookup!A:D,4,FALSE)</f>
        <v>E31000037</v>
      </c>
      <c r="E10298" s="32" t="s">
        <v>1087</v>
      </c>
      <c r="F10298" s="60" t="s">
        <v>149</v>
      </c>
      <c r="G10298" s="61">
        <v>0</v>
      </c>
      <c r="H10298" s="145"/>
      <c r="I10298" s="144">
        <v>0</v>
      </c>
      <c r="J10298" s="146">
        <f t="shared" si="137"/>
        <v>0</v>
      </c>
    </row>
    <row r="10299" spans="1:10" x14ac:dyDescent="0.3">
      <c r="A10299" s="60">
        <v>2011</v>
      </c>
      <c r="B10299" s="60" t="s">
        <v>129</v>
      </c>
      <c r="C10299" s="60" t="str">
        <f>VLOOKUP(B10299,lookup!A:C,3,FALSE)</f>
        <v>Non Metropolitan Fire Authorities</v>
      </c>
      <c r="D10299" s="60" t="str">
        <f>VLOOKUP(B10299,lookup!A:D,4,FALSE)</f>
        <v>E31000037</v>
      </c>
      <c r="E10299" s="60" t="s">
        <v>176</v>
      </c>
      <c r="F10299" s="60" t="s">
        <v>149</v>
      </c>
      <c r="G10299" s="61">
        <v>4</v>
      </c>
      <c r="H10299" s="145"/>
      <c r="I10299" s="144">
        <v>4</v>
      </c>
      <c r="J10299" s="146">
        <f t="shared" si="137"/>
        <v>0</v>
      </c>
    </row>
    <row r="10300" spans="1:10" x14ac:dyDescent="0.3">
      <c r="A10300" s="60">
        <v>2011</v>
      </c>
      <c r="B10300" s="60" t="s">
        <v>129</v>
      </c>
      <c r="C10300" s="60" t="str">
        <f>VLOOKUP(B10300,lookup!A:C,3,FALSE)</f>
        <v>Non Metropolitan Fire Authorities</v>
      </c>
      <c r="D10300" s="60" t="str">
        <f>VLOOKUP(B10300,lookup!A:D,4,FALSE)</f>
        <v>E31000037</v>
      </c>
      <c r="E10300" s="60" t="s">
        <v>175</v>
      </c>
      <c r="F10300" s="60" t="s">
        <v>150</v>
      </c>
      <c r="G10300" s="61">
        <v>110</v>
      </c>
      <c r="H10300" s="145"/>
      <c r="I10300" s="144">
        <v>110</v>
      </c>
      <c r="J10300" s="146">
        <f t="shared" si="137"/>
        <v>0</v>
      </c>
    </row>
    <row r="10301" spans="1:10" x14ac:dyDescent="0.3">
      <c r="A10301" s="60">
        <v>2011</v>
      </c>
      <c r="B10301" s="60" t="s">
        <v>129</v>
      </c>
      <c r="C10301" s="60" t="str">
        <f>VLOOKUP(B10301,lookup!A:C,3,FALSE)</f>
        <v>Non Metropolitan Fire Authorities</v>
      </c>
      <c r="D10301" s="60" t="str">
        <f>VLOOKUP(B10301,lookup!A:D,4,FALSE)</f>
        <v>E31000037</v>
      </c>
      <c r="E10301" s="60" t="s">
        <v>177</v>
      </c>
      <c r="F10301" s="60" t="s">
        <v>150</v>
      </c>
      <c r="G10301" s="61">
        <v>1</v>
      </c>
      <c r="H10301" s="145"/>
      <c r="I10301" s="144">
        <v>1</v>
      </c>
      <c r="J10301" s="146">
        <f t="shared" si="137"/>
        <v>0</v>
      </c>
    </row>
    <row r="10302" spans="1:10" x14ac:dyDescent="0.3">
      <c r="A10302" s="60">
        <v>2011</v>
      </c>
      <c r="B10302" s="60" t="s">
        <v>129</v>
      </c>
      <c r="C10302" s="60" t="str">
        <f>VLOOKUP(B10302,lookup!A:C,3,FALSE)</f>
        <v>Non Metropolitan Fire Authorities</v>
      </c>
      <c r="D10302" s="60" t="str">
        <f>VLOOKUP(B10302,lookup!A:D,4,FALSE)</f>
        <v>E31000037</v>
      </c>
      <c r="E10302" s="60" t="s">
        <v>178</v>
      </c>
      <c r="F10302" s="60" t="s">
        <v>150</v>
      </c>
      <c r="G10302" s="61">
        <v>2</v>
      </c>
      <c r="H10302" s="145"/>
      <c r="I10302" s="144">
        <v>2</v>
      </c>
      <c r="J10302" s="146">
        <f t="shared" si="137"/>
        <v>0</v>
      </c>
    </row>
    <row r="10303" spans="1:10" x14ac:dyDescent="0.3">
      <c r="A10303" s="60">
        <v>2011</v>
      </c>
      <c r="B10303" s="60" t="s">
        <v>129</v>
      </c>
      <c r="C10303" s="60" t="str">
        <f>VLOOKUP(B10303,lookup!A:C,3,FALSE)</f>
        <v>Non Metropolitan Fire Authorities</v>
      </c>
      <c r="D10303" s="60" t="str">
        <f>VLOOKUP(B10303,lookup!A:D,4,FALSE)</f>
        <v>E31000037</v>
      </c>
      <c r="E10303" s="60" t="s">
        <v>179</v>
      </c>
      <c r="F10303" s="60" t="s">
        <v>150</v>
      </c>
      <c r="G10303" s="61">
        <v>0</v>
      </c>
      <c r="H10303" s="145"/>
      <c r="I10303" s="144">
        <v>0</v>
      </c>
      <c r="J10303" s="146">
        <f t="shared" si="137"/>
        <v>0</v>
      </c>
    </row>
    <row r="10304" spans="1:10" x14ac:dyDescent="0.3">
      <c r="A10304" s="60">
        <v>2011</v>
      </c>
      <c r="B10304" s="60" t="s">
        <v>129</v>
      </c>
      <c r="C10304" s="60" t="str">
        <f>VLOOKUP(B10304,lookup!A:C,3,FALSE)</f>
        <v>Non Metropolitan Fire Authorities</v>
      </c>
      <c r="D10304" s="60" t="str">
        <f>VLOOKUP(B10304,lookup!A:D,4,FALSE)</f>
        <v>E31000037</v>
      </c>
      <c r="E10304" s="32" t="s">
        <v>1087</v>
      </c>
      <c r="F10304" s="60" t="s">
        <v>150</v>
      </c>
      <c r="G10304" s="61">
        <v>1</v>
      </c>
      <c r="H10304" s="145"/>
      <c r="I10304" s="144">
        <v>1</v>
      </c>
      <c r="J10304" s="146">
        <f t="shared" si="137"/>
        <v>0</v>
      </c>
    </row>
    <row r="10305" spans="1:10" x14ac:dyDescent="0.3">
      <c r="A10305" s="60">
        <v>2011</v>
      </c>
      <c r="B10305" s="60" t="s">
        <v>129</v>
      </c>
      <c r="C10305" s="60" t="str">
        <f>VLOOKUP(B10305,lookup!A:C,3,FALSE)</f>
        <v>Non Metropolitan Fire Authorities</v>
      </c>
      <c r="D10305" s="60" t="str">
        <f>VLOOKUP(B10305,lookup!A:D,4,FALSE)</f>
        <v>E31000037</v>
      </c>
      <c r="E10305" s="60" t="s">
        <v>176</v>
      </c>
      <c r="F10305" s="60" t="s">
        <v>150</v>
      </c>
      <c r="G10305" s="61">
        <v>25</v>
      </c>
      <c r="H10305" s="145"/>
      <c r="I10305" s="144">
        <v>25</v>
      </c>
      <c r="J10305" s="146">
        <f t="shared" si="137"/>
        <v>0</v>
      </c>
    </row>
    <row r="10306" spans="1:10" x14ac:dyDescent="0.3">
      <c r="A10306" s="60">
        <v>2011</v>
      </c>
      <c r="B10306" s="60" t="s">
        <v>132</v>
      </c>
      <c r="C10306" s="60" t="str">
        <f>VLOOKUP(B10306,lookup!A:C,3,FALSE)</f>
        <v>Metropolitan Fire Authorities</v>
      </c>
      <c r="D10306" s="60" t="str">
        <f>VLOOKUP(B10306,lookup!A:D,4,FALSE)</f>
        <v>E31000045</v>
      </c>
      <c r="E10306" s="60" t="s">
        <v>175</v>
      </c>
      <c r="F10306" s="60" t="s">
        <v>157</v>
      </c>
      <c r="G10306" s="61">
        <v>1369</v>
      </c>
      <c r="H10306" s="145"/>
      <c r="I10306" s="144">
        <v>1369</v>
      </c>
      <c r="J10306" s="146">
        <f t="shared" si="137"/>
        <v>0</v>
      </c>
    </row>
    <row r="10307" spans="1:10" x14ac:dyDescent="0.3">
      <c r="A10307" s="60">
        <v>2011</v>
      </c>
      <c r="B10307" s="60" t="s">
        <v>132</v>
      </c>
      <c r="C10307" s="60" t="str">
        <f>VLOOKUP(B10307,lookup!A:C,3,FALSE)</f>
        <v>Metropolitan Fire Authorities</v>
      </c>
      <c r="D10307" s="60" t="str">
        <f>VLOOKUP(B10307,lookup!A:D,4,FALSE)</f>
        <v>E31000045</v>
      </c>
      <c r="E10307" s="60" t="s">
        <v>177</v>
      </c>
      <c r="F10307" s="60" t="s">
        <v>157</v>
      </c>
      <c r="G10307" s="61">
        <v>21</v>
      </c>
      <c r="H10307" s="145"/>
      <c r="I10307" s="144">
        <v>21</v>
      </c>
      <c r="J10307" s="146">
        <f t="shared" ref="J10307:J10353" si="138">G10307-I10307</f>
        <v>0</v>
      </c>
    </row>
    <row r="10308" spans="1:10" x14ac:dyDescent="0.3">
      <c r="A10308" s="60">
        <v>2011</v>
      </c>
      <c r="B10308" s="60" t="s">
        <v>132</v>
      </c>
      <c r="C10308" s="60" t="str">
        <f>VLOOKUP(B10308,lookup!A:C,3,FALSE)</f>
        <v>Metropolitan Fire Authorities</v>
      </c>
      <c r="D10308" s="60" t="str">
        <f>VLOOKUP(B10308,lookup!A:D,4,FALSE)</f>
        <v>E31000045</v>
      </c>
      <c r="E10308" s="60" t="s">
        <v>178</v>
      </c>
      <c r="F10308" s="60" t="s">
        <v>157</v>
      </c>
      <c r="G10308" s="61">
        <v>16</v>
      </c>
      <c r="H10308" s="145"/>
      <c r="I10308" s="144">
        <v>16</v>
      </c>
      <c r="J10308" s="146">
        <f t="shared" si="138"/>
        <v>0</v>
      </c>
    </row>
    <row r="10309" spans="1:10" x14ac:dyDescent="0.3">
      <c r="A10309" s="60">
        <v>2011</v>
      </c>
      <c r="B10309" s="60" t="s">
        <v>132</v>
      </c>
      <c r="C10309" s="60" t="str">
        <f>VLOOKUP(B10309,lookup!A:C,3,FALSE)</f>
        <v>Metropolitan Fire Authorities</v>
      </c>
      <c r="D10309" s="60" t="str">
        <f>VLOOKUP(B10309,lookup!A:D,4,FALSE)</f>
        <v>E31000045</v>
      </c>
      <c r="E10309" s="60" t="s">
        <v>179</v>
      </c>
      <c r="F10309" s="60" t="s">
        <v>157</v>
      </c>
      <c r="G10309" s="61">
        <v>4</v>
      </c>
      <c r="H10309" s="145"/>
      <c r="I10309" s="144">
        <v>4</v>
      </c>
      <c r="J10309" s="146">
        <f t="shared" si="138"/>
        <v>0</v>
      </c>
    </row>
    <row r="10310" spans="1:10" x14ac:dyDescent="0.3">
      <c r="A10310" s="60">
        <v>2011</v>
      </c>
      <c r="B10310" s="60" t="s">
        <v>132</v>
      </c>
      <c r="C10310" s="60" t="str">
        <f>VLOOKUP(B10310,lookup!A:C,3,FALSE)</f>
        <v>Metropolitan Fire Authorities</v>
      </c>
      <c r="D10310" s="60" t="str">
        <f>VLOOKUP(B10310,lookup!A:D,4,FALSE)</f>
        <v>E31000045</v>
      </c>
      <c r="E10310" s="32" t="s">
        <v>1087</v>
      </c>
      <c r="F10310" s="60" t="s">
        <v>157</v>
      </c>
      <c r="G10310" s="61">
        <v>4</v>
      </c>
      <c r="H10310" s="145"/>
      <c r="I10310" s="144">
        <v>4</v>
      </c>
      <c r="J10310" s="146">
        <f t="shared" si="138"/>
        <v>0</v>
      </c>
    </row>
    <row r="10311" spans="1:10" x14ac:dyDescent="0.3">
      <c r="A10311" s="60">
        <v>2011</v>
      </c>
      <c r="B10311" s="60" t="s">
        <v>132</v>
      </c>
      <c r="C10311" s="60" t="str">
        <f>VLOOKUP(B10311,lookup!A:C,3,FALSE)</f>
        <v>Metropolitan Fire Authorities</v>
      </c>
      <c r="D10311" s="60" t="str">
        <f>VLOOKUP(B10311,lookup!A:D,4,FALSE)</f>
        <v>E31000045</v>
      </c>
      <c r="E10311" s="60" t="s">
        <v>176</v>
      </c>
      <c r="F10311" s="60" t="s">
        <v>157</v>
      </c>
      <c r="G10311" s="61">
        <v>1</v>
      </c>
      <c r="H10311" s="145"/>
      <c r="I10311" s="144">
        <v>1</v>
      </c>
      <c r="J10311" s="146">
        <f t="shared" si="138"/>
        <v>0</v>
      </c>
    </row>
    <row r="10312" spans="1:10" x14ac:dyDescent="0.3">
      <c r="A10312" s="60">
        <v>2011</v>
      </c>
      <c r="B10312" s="60" t="s">
        <v>132</v>
      </c>
      <c r="C10312" s="60" t="str">
        <f>VLOOKUP(B10312,lookup!A:C,3,FALSE)</f>
        <v>Metropolitan Fire Authorities</v>
      </c>
      <c r="D10312" s="60" t="str">
        <f>VLOOKUP(B10312,lookup!A:D,4,FALSE)</f>
        <v>E31000045</v>
      </c>
      <c r="E10312" s="60" t="s">
        <v>175</v>
      </c>
      <c r="F10312" s="60" t="s">
        <v>158</v>
      </c>
      <c r="G10312" s="61">
        <v>167</v>
      </c>
      <c r="H10312" s="145"/>
      <c r="I10312" s="144">
        <v>167</v>
      </c>
      <c r="J10312" s="146">
        <f t="shared" si="138"/>
        <v>0</v>
      </c>
    </row>
    <row r="10313" spans="1:10" x14ac:dyDescent="0.3">
      <c r="A10313" s="60">
        <v>2011</v>
      </c>
      <c r="B10313" s="60" t="s">
        <v>132</v>
      </c>
      <c r="C10313" s="60" t="str">
        <f>VLOOKUP(B10313,lookup!A:C,3,FALSE)</f>
        <v>Metropolitan Fire Authorities</v>
      </c>
      <c r="D10313" s="60" t="str">
        <f>VLOOKUP(B10313,lookup!A:D,4,FALSE)</f>
        <v>E31000045</v>
      </c>
      <c r="E10313" s="60" t="s">
        <v>177</v>
      </c>
      <c r="F10313" s="60" t="s">
        <v>158</v>
      </c>
      <c r="G10313" s="61">
        <v>1</v>
      </c>
      <c r="H10313" s="145"/>
      <c r="I10313" s="144">
        <v>1</v>
      </c>
      <c r="J10313" s="146">
        <f t="shared" si="138"/>
        <v>0</v>
      </c>
    </row>
    <row r="10314" spans="1:10" x14ac:dyDescent="0.3">
      <c r="A10314" s="60">
        <v>2011</v>
      </c>
      <c r="B10314" s="60" t="s">
        <v>132</v>
      </c>
      <c r="C10314" s="60" t="str">
        <f>VLOOKUP(B10314,lookup!A:C,3,FALSE)</f>
        <v>Metropolitan Fire Authorities</v>
      </c>
      <c r="D10314" s="60" t="str">
        <f>VLOOKUP(B10314,lookup!A:D,4,FALSE)</f>
        <v>E31000045</v>
      </c>
      <c r="E10314" s="60" t="s">
        <v>178</v>
      </c>
      <c r="F10314" s="60" t="s">
        <v>158</v>
      </c>
      <c r="G10314" s="61">
        <v>0</v>
      </c>
      <c r="H10314" s="145"/>
      <c r="I10314" s="144">
        <v>0</v>
      </c>
      <c r="J10314" s="146">
        <f t="shared" si="138"/>
        <v>0</v>
      </c>
    </row>
    <row r="10315" spans="1:10" x14ac:dyDescent="0.3">
      <c r="A10315" s="60">
        <v>2011</v>
      </c>
      <c r="B10315" s="60" t="s">
        <v>132</v>
      </c>
      <c r="C10315" s="60" t="str">
        <f>VLOOKUP(B10315,lookup!A:C,3,FALSE)</f>
        <v>Metropolitan Fire Authorities</v>
      </c>
      <c r="D10315" s="60" t="str">
        <f>VLOOKUP(B10315,lookup!A:D,4,FALSE)</f>
        <v>E31000045</v>
      </c>
      <c r="E10315" s="60" t="s">
        <v>179</v>
      </c>
      <c r="F10315" s="60" t="s">
        <v>158</v>
      </c>
      <c r="G10315" s="61">
        <v>0</v>
      </c>
      <c r="H10315" s="145"/>
      <c r="I10315" s="144">
        <v>0</v>
      </c>
      <c r="J10315" s="146">
        <f t="shared" si="138"/>
        <v>0</v>
      </c>
    </row>
    <row r="10316" spans="1:10" x14ac:dyDescent="0.3">
      <c r="A10316" s="60">
        <v>2011</v>
      </c>
      <c r="B10316" s="60" t="s">
        <v>132</v>
      </c>
      <c r="C10316" s="60" t="str">
        <f>VLOOKUP(B10316,lookup!A:C,3,FALSE)</f>
        <v>Metropolitan Fire Authorities</v>
      </c>
      <c r="D10316" s="60" t="str">
        <f>VLOOKUP(B10316,lookup!A:D,4,FALSE)</f>
        <v>E31000045</v>
      </c>
      <c r="E10316" s="32" t="s">
        <v>1087</v>
      </c>
      <c r="F10316" s="60" t="s">
        <v>158</v>
      </c>
      <c r="G10316" s="61">
        <v>0</v>
      </c>
      <c r="H10316" s="145"/>
      <c r="I10316" s="144">
        <v>0</v>
      </c>
      <c r="J10316" s="146">
        <f t="shared" si="138"/>
        <v>0</v>
      </c>
    </row>
    <row r="10317" spans="1:10" x14ac:dyDescent="0.3">
      <c r="A10317" s="60">
        <v>2011</v>
      </c>
      <c r="B10317" s="60" t="s">
        <v>132</v>
      </c>
      <c r="C10317" s="60" t="str">
        <f>VLOOKUP(B10317,lookup!A:C,3,FALSE)</f>
        <v>Metropolitan Fire Authorities</v>
      </c>
      <c r="D10317" s="60" t="str">
        <f>VLOOKUP(B10317,lookup!A:D,4,FALSE)</f>
        <v>E31000045</v>
      </c>
      <c r="E10317" s="60" t="s">
        <v>176</v>
      </c>
      <c r="F10317" s="60" t="s">
        <v>158</v>
      </c>
      <c r="G10317" s="61">
        <v>0</v>
      </c>
      <c r="H10317" s="145"/>
      <c r="I10317" s="144">
        <v>0</v>
      </c>
      <c r="J10317" s="146">
        <f t="shared" si="138"/>
        <v>0</v>
      </c>
    </row>
    <row r="10318" spans="1:10" x14ac:dyDescent="0.3">
      <c r="A10318" s="60">
        <v>2011</v>
      </c>
      <c r="B10318" s="60" t="s">
        <v>132</v>
      </c>
      <c r="C10318" s="60" t="str">
        <f>VLOOKUP(B10318,lookup!A:C,3,FALSE)</f>
        <v>Metropolitan Fire Authorities</v>
      </c>
      <c r="D10318" s="60" t="str">
        <f>VLOOKUP(B10318,lookup!A:D,4,FALSE)</f>
        <v>E31000045</v>
      </c>
      <c r="E10318" s="60" t="s">
        <v>175</v>
      </c>
      <c r="F10318" s="60" t="s">
        <v>149</v>
      </c>
      <c r="G10318" s="61">
        <v>55</v>
      </c>
      <c r="H10318" s="145"/>
      <c r="I10318" s="144">
        <v>55</v>
      </c>
      <c r="J10318" s="146">
        <f t="shared" si="138"/>
        <v>0</v>
      </c>
    </row>
    <row r="10319" spans="1:10" x14ac:dyDescent="0.3">
      <c r="A10319" s="60">
        <v>2011</v>
      </c>
      <c r="B10319" s="60" t="s">
        <v>132</v>
      </c>
      <c r="C10319" s="60" t="str">
        <f>VLOOKUP(B10319,lookup!A:C,3,FALSE)</f>
        <v>Metropolitan Fire Authorities</v>
      </c>
      <c r="D10319" s="60" t="str">
        <f>VLOOKUP(B10319,lookup!A:D,4,FALSE)</f>
        <v>E31000045</v>
      </c>
      <c r="E10319" s="60" t="s">
        <v>177</v>
      </c>
      <c r="F10319" s="60" t="s">
        <v>149</v>
      </c>
      <c r="G10319" s="61">
        <v>1</v>
      </c>
      <c r="H10319" s="145"/>
      <c r="I10319" s="144">
        <v>1</v>
      </c>
      <c r="J10319" s="146">
        <f t="shared" si="138"/>
        <v>0</v>
      </c>
    </row>
    <row r="10320" spans="1:10" x14ac:dyDescent="0.3">
      <c r="A10320" s="60">
        <v>2011</v>
      </c>
      <c r="B10320" s="60" t="s">
        <v>132</v>
      </c>
      <c r="C10320" s="60" t="str">
        <f>VLOOKUP(B10320,lookup!A:C,3,FALSE)</f>
        <v>Metropolitan Fire Authorities</v>
      </c>
      <c r="D10320" s="60" t="str">
        <f>VLOOKUP(B10320,lookup!A:D,4,FALSE)</f>
        <v>E31000045</v>
      </c>
      <c r="E10320" s="60" t="s">
        <v>178</v>
      </c>
      <c r="F10320" s="60" t="s">
        <v>149</v>
      </c>
      <c r="G10320" s="61">
        <v>0</v>
      </c>
      <c r="H10320" s="145"/>
      <c r="I10320" s="144">
        <v>0</v>
      </c>
      <c r="J10320" s="146">
        <f t="shared" si="138"/>
        <v>0</v>
      </c>
    </row>
    <row r="10321" spans="1:10" x14ac:dyDescent="0.3">
      <c r="A10321" s="60">
        <v>2011</v>
      </c>
      <c r="B10321" s="60" t="s">
        <v>132</v>
      </c>
      <c r="C10321" s="60" t="str">
        <f>VLOOKUP(B10321,lookup!A:C,3,FALSE)</f>
        <v>Metropolitan Fire Authorities</v>
      </c>
      <c r="D10321" s="60" t="str">
        <f>VLOOKUP(B10321,lookup!A:D,4,FALSE)</f>
        <v>E31000045</v>
      </c>
      <c r="E10321" s="60" t="s">
        <v>179</v>
      </c>
      <c r="F10321" s="60" t="s">
        <v>149</v>
      </c>
      <c r="G10321" s="61">
        <v>0</v>
      </c>
      <c r="H10321" s="145"/>
      <c r="I10321" s="144">
        <v>0</v>
      </c>
      <c r="J10321" s="146">
        <f t="shared" si="138"/>
        <v>0</v>
      </c>
    </row>
    <row r="10322" spans="1:10" x14ac:dyDescent="0.3">
      <c r="A10322" s="60">
        <v>2011</v>
      </c>
      <c r="B10322" s="60" t="s">
        <v>132</v>
      </c>
      <c r="C10322" s="60" t="str">
        <f>VLOOKUP(B10322,lookup!A:C,3,FALSE)</f>
        <v>Metropolitan Fire Authorities</v>
      </c>
      <c r="D10322" s="60" t="str">
        <f>VLOOKUP(B10322,lookup!A:D,4,FALSE)</f>
        <v>E31000045</v>
      </c>
      <c r="E10322" s="32" t="s">
        <v>1087</v>
      </c>
      <c r="F10322" s="60" t="s">
        <v>149</v>
      </c>
      <c r="G10322" s="61">
        <v>0</v>
      </c>
      <c r="H10322" s="145"/>
      <c r="I10322" s="144">
        <v>0</v>
      </c>
      <c r="J10322" s="146">
        <f t="shared" si="138"/>
        <v>0</v>
      </c>
    </row>
    <row r="10323" spans="1:10" x14ac:dyDescent="0.3">
      <c r="A10323" s="60">
        <v>2011</v>
      </c>
      <c r="B10323" s="60" t="s">
        <v>132</v>
      </c>
      <c r="C10323" s="60" t="str">
        <f>VLOOKUP(B10323,lookup!A:C,3,FALSE)</f>
        <v>Metropolitan Fire Authorities</v>
      </c>
      <c r="D10323" s="60" t="str">
        <f>VLOOKUP(B10323,lookup!A:D,4,FALSE)</f>
        <v>E31000045</v>
      </c>
      <c r="E10323" s="60" t="s">
        <v>176</v>
      </c>
      <c r="F10323" s="60" t="s">
        <v>149</v>
      </c>
      <c r="G10323" s="61">
        <v>0</v>
      </c>
      <c r="H10323" s="145"/>
      <c r="I10323" s="144">
        <v>0</v>
      </c>
      <c r="J10323" s="146">
        <f t="shared" si="138"/>
        <v>0</v>
      </c>
    </row>
    <row r="10324" spans="1:10" x14ac:dyDescent="0.3">
      <c r="A10324" s="60">
        <v>2011</v>
      </c>
      <c r="B10324" s="60" t="s">
        <v>132</v>
      </c>
      <c r="C10324" s="60" t="str">
        <f>VLOOKUP(B10324,lookup!A:C,3,FALSE)</f>
        <v>Metropolitan Fire Authorities</v>
      </c>
      <c r="D10324" s="60" t="str">
        <f>VLOOKUP(B10324,lookup!A:D,4,FALSE)</f>
        <v>E31000045</v>
      </c>
      <c r="E10324" s="60" t="s">
        <v>175</v>
      </c>
      <c r="F10324" s="60" t="s">
        <v>150</v>
      </c>
      <c r="G10324" s="61">
        <v>358</v>
      </c>
      <c r="H10324" s="145"/>
      <c r="I10324" s="144">
        <v>358</v>
      </c>
      <c r="J10324" s="146">
        <f t="shared" si="138"/>
        <v>0</v>
      </c>
    </row>
    <row r="10325" spans="1:10" x14ac:dyDescent="0.3">
      <c r="A10325" s="60">
        <v>2011</v>
      </c>
      <c r="B10325" s="60" t="s">
        <v>132</v>
      </c>
      <c r="C10325" s="60" t="str">
        <f>VLOOKUP(B10325,lookup!A:C,3,FALSE)</f>
        <v>Metropolitan Fire Authorities</v>
      </c>
      <c r="D10325" s="60" t="str">
        <f>VLOOKUP(B10325,lookup!A:D,4,FALSE)</f>
        <v>E31000045</v>
      </c>
      <c r="E10325" s="60" t="s">
        <v>177</v>
      </c>
      <c r="F10325" s="60" t="s">
        <v>150</v>
      </c>
      <c r="G10325" s="61">
        <v>3</v>
      </c>
      <c r="H10325" s="145"/>
      <c r="I10325" s="144">
        <v>3</v>
      </c>
      <c r="J10325" s="146">
        <f t="shared" si="138"/>
        <v>0</v>
      </c>
    </row>
    <row r="10326" spans="1:10" x14ac:dyDescent="0.3">
      <c r="A10326" s="60">
        <v>2011</v>
      </c>
      <c r="B10326" s="60" t="s">
        <v>132</v>
      </c>
      <c r="C10326" s="60" t="str">
        <f>VLOOKUP(B10326,lookup!A:C,3,FALSE)</f>
        <v>Metropolitan Fire Authorities</v>
      </c>
      <c r="D10326" s="60" t="str">
        <f>VLOOKUP(B10326,lookup!A:D,4,FALSE)</f>
        <v>E31000045</v>
      </c>
      <c r="E10326" s="60" t="s">
        <v>178</v>
      </c>
      <c r="F10326" s="60" t="s">
        <v>150</v>
      </c>
      <c r="G10326" s="61">
        <v>21</v>
      </c>
      <c r="H10326" s="145"/>
      <c r="I10326" s="144">
        <v>21</v>
      </c>
      <c r="J10326" s="146">
        <f t="shared" si="138"/>
        <v>0</v>
      </c>
    </row>
    <row r="10327" spans="1:10" x14ac:dyDescent="0.3">
      <c r="A10327" s="60">
        <v>2011</v>
      </c>
      <c r="B10327" s="60" t="s">
        <v>132</v>
      </c>
      <c r="C10327" s="60" t="str">
        <f>VLOOKUP(B10327,lookup!A:C,3,FALSE)</f>
        <v>Metropolitan Fire Authorities</v>
      </c>
      <c r="D10327" s="60" t="str">
        <f>VLOOKUP(B10327,lookup!A:D,4,FALSE)</f>
        <v>E31000045</v>
      </c>
      <c r="E10327" s="60" t="s">
        <v>179</v>
      </c>
      <c r="F10327" s="60" t="s">
        <v>150</v>
      </c>
      <c r="G10327" s="61">
        <v>0</v>
      </c>
      <c r="H10327" s="145"/>
      <c r="I10327" s="144">
        <v>0</v>
      </c>
      <c r="J10327" s="146">
        <f t="shared" si="138"/>
        <v>0</v>
      </c>
    </row>
    <row r="10328" spans="1:10" x14ac:dyDescent="0.3">
      <c r="A10328" s="60">
        <v>2011</v>
      </c>
      <c r="B10328" s="60" t="s">
        <v>132</v>
      </c>
      <c r="C10328" s="60" t="str">
        <f>VLOOKUP(B10328,lookup!A:C,3,FALSE)</f>
        <v>Metropolitan Fire Authorities</v>
      </c>
      <c r="D10328" s="60" t="str">
        <f>VLOOKUP(B10328,lookup!A:D,4,FALSE)</f>
        <v>E31000045</v>
      </c>
      <c r="E10328" s="32" t="s">
        <v>1087</v>
      </c>
      <c r="F10328" s="60" t="s">
        <v>150</v>
      </c>
      <c r="G10328" s="61">
        <v>1</v>
      </c>
      <c r="H10328" s="145"/>
      <c r="I10328" s="144">
        <v>1</v>
      </c>
      <c r="J10328" s="146">
        <f t="shared" si="138"/>
        <v>0</v>
      </c>
    </row>
    <row r="10329" spans="1:10" x14ac:dyDescent="0.3">
      <c r="A10329" s="60">
        <v>2011</v>
      </c>
      <c r="B10329" s="60" t="s">
        <v>132</v>
      </c>
      <c r="C10329" s="60" t="str">
        <f>VLOOKUP(B10329,lookup!A:C,3,FALSE)</f>
        <v>Metropolitan Fire Authorities</v>
      </c>
      <c r="D10329" s="60" t="str">
        <f>VLOOKUP(B10329,lookup!A:D,4,FALSE)</f>
        <v>E31000045</v>
      </c>
      <c r="E10329" s="60" t="s">
        <v>176</v>
      </c>
      <c r="F10329" s="60" t="s">
        <v>150</v>
      </c>
      <c r="G10329" s="61">
        <v>0</v>
      </c>
      <c r="H10329" s="145"/>
      <c r="I10329" s="144">
        <v>0</v>
      </c>
      <c r="J10329" s="146">
        <f t="shared" si="138"/>
        <v>0</v>
      </c>
    </row>
    <row r="10330" spans="1:10" x14ac:dyDescent="0.3">
      <c r="A10330" s="60">
        <v>2011</v>
      </c>
      <c r="B10330" s="60" t="s">
        <v>203</v>
      </c>
      <c r="C10330" s="60" t="str">
        <f>VLOOKUP(B10330,lookup!A:C,3,FALSE)</f>
        <v>Non Metropolitan Fire Authorities</v>
      </c>
      <c r="D10330" s="60" t="str">
        <f>VLOOKUP(B10330,lookup!A:D,4,FALSE)</f>
        <v>E31000047</v>
      </c>
      <c r="E10330" s="60" t="s">
        <v>175</v>
      </c>
      <c r="F10330" s="60" t="s">
        <v>157</v>
      </c>
      <c r="G10330" s="61">
        <v>203</v>
      </c>
      <c r="H10330" s="145"/>
      <c r="I10330" s="144">
        <v>203</v>
      </c>
      <c r="J10330" s="146">
        <f t="shared" si="138"/>
        <v>0</v>
      </c>
    </row>
    <row r="10331" spans="1:10" x14ac:dyDescent="0.3">
      <c r="A10331" s="60">
        <v>2011</v>
      </c>
      <c r="B10331" s="60" t="s">
        <v>203</v>
      </c>
      <c r="C10331" s="60" t="str">
        <f>VLOOKUP(B10331,lookup!A:C,3,FALSE)</f>
        <v>Non Metropolitan Fire Authorities</v>
      </c>
      <c r="D10331" s="60" t="str">
        <f>VLOOKUP(B10331,lookup!A:D,4,FALSE)</f>
        <v>E31000047</v>
      </c>
      <c r="E10331" s="60" t="s">
        <v>177</v>
      </c>
      <c r="F10331" s="60" t="s">
        <v>157</v>
      </c>
      <c r="G10331" s="61">
        <v>4</v>
      </c>
      <c r="H10331" s="145"/>
      <c r="I10331" s="144">
        <v>4</v>
      </c>
      <c r="J10331" s="146">
        <f t="shared" si="138"/>
        <v>0</v>
      </c>
    </row>
    <row r="10332" spans="1:10" x14ac:dyDescent="0.3">
      <c r="A10332" s="60">
        <v>2011</v>
      </c>
      <c r="B10332" s="60" t="s">
        <v>203</v>
      </c>
      <c r="C10332" s="60" t="str">
        <f>VLOOKUP(B10332,lookup!A:C,3,FALSE)</f>
        <v>Non Metropolitan Fire Authorities</v>
      </c>
      <c r="D10332" s="60" t="str">
        <f>VLOOKUP(B10332,lookup!A:D,4,FALSE)</f>
        <v>E31000047</v>
      </c>
      <c r="E10332" s="60" t="s">
        <v>178</v>
      </c>
      <c r="F10332" s="60" t="s">
        <v>157</v>
      </c>
      <c r="G10332" s="61">
        <v>0</v>
      </c>
      <c r="H10332" s="145"/>
      <c r="I10332" s="144">
        <v>0</v>
      </c>
      <c r="J10332" s="146">
        <f t="shared" si="138"/>
        <v>0</v>
      </c>
    </row>
    <row r="10333" spans="1:10" x14ac:dyDescent="0.3">
      <c r="A10333" s="60">
        <v>2011</v>
      </c>
      <c r="B10333" s="60" t="s">
        <v>203</v>
      </c>
      <c r="C10333" s="60" t="str">
        <f>VLOOKUP(B10333,lookup!A:C,3,FALSE)</f>
        <v>Non Metropolitan Fire Authorities</v>
      </c>
      <c r="D10333" s="60" t="str">
        <f>VLOOKUP(B10333,lookup!A:D,4,FALSE)</f>
        <v>E31000047</v>
      </c>
      <c r="E10333" s="60" t="s">
        <v>179</v>
      </c>
      <c r="F10333" s="60" t="s">
        <v>157</v>
      </c>
      <c r="G10333" s="61">
        <v>4</v>
      </c>
      <c r="H10333" s="145"/>
      <c r="I10333" s="144">
        <v>4</v>
      </c>
      <c r="J10333" s="146">
        <f t="shared" si="138"/>
        <v>0</v>
      </c>
    </row>
    <row r="10334" spans="1:10" x14ac:dyDescent="0.3">
      <c r="A10334" s="60">
        <v>2011</v>
      </c>
      <c r="B10334" s="60" t="s">
        <v>203</v>
      </c>
      <c r="C10334" s="60" t="str">
        <f>VLOOKUP(B10334,lookup!A:C,3,FALSE)</f>
        <v>Non Metropolitan Fire Authorities</v>
      </c>
      <c r="D10334" s="60" t="str">
        <f>VLOOKUP(B10334,lookup!A:D,4,FALSE)</f>
        <v>E31000047</v>
      </c>
      <c r="E10334" s="32" t="s">
        <v>1087</v>
      </c>
      <c r="F10334" s="60" t="s">
        <v>157</v>
      </c>
      <c r="G10334" s="61">
        <v>2</v>
      </c>
      <c r="H10334" s="145"/>
      <c r="I10334" s="144">
        <v>2</v>
      </c>
      <c r="J10334" s="146">
        <f t="shared" si="138"/>
        <v>0</v>
      </c>
    </row>
    <row r="10335" spans="1:10" x14ac:dyDescent="0.3">
      <c r="A10335" s="60">
        <v>2011</v>
      </c>
      <c r="B10335" s="60" t="s">
        <v>203</v>
      </c>
      <c r="C10335" s="60" t="str">
        <f>VLOOKUP(B10335,lookup!A:C,3,FALSE)</f>
        <v>Non Metropolitan Fire Authorities</v>
      </c>
      <c r="D10335" s="60" t="str">
        <f>VLOOKUP(B10335,lookup!A:D,4,FALSE)</f>
        <v>E31000047</v>
      </c>
      <c r="E10335" s="60" t="s">
        <v>176</v>
      </c>
      <c r="F10335" s="60" t="s">
        <v>157</v>
      </c>
      <c r="G10335" s="61">
        <v>2</v>
      </c>
      <c r="H10335" s="145"/>
      <c r="I10335" s="144">
        <v>2</v>
      </c>
      <c r="J10335" s="146">
        <f t="shared" si="138"/>
        <v>0</v>
      </c>
    </row>
    <row r="10336" spans="1:10" x14ac:dyDescent="0.3">
      <c r="A10336" s="60">
        <v>2011</v>
      </c>
      <c r="B10336" s="60" t="s">
        <v>203</v>
      </c>
      <c r="C10336" s="60" t="str">
        <f>VLOOKUP(B10336,lookup!A:C,3,FALSE)</f>
        <v>Non Metropolitan Fire Authorities</v>
      </c>
      <c r="D10336" s="60" t="str">
        <f>VLOOKUP(B10336,lookup!A:D,4,FALSE)</f>
        <v>E31000047</v>
      </c>
      <c r="E10336" s="60" t="s">
        <v>175</v>
      </c>
      <c r="F10336" s="60" t="s">
        <v>158</v>
      </c>
      <c r="G10336" s="61">
        <v>318</v>
      </c>
      <c r="H10336" s="145"/>
      <c r="I10336" s="144">
        <v>318</v>
      </c>
      <c r="J10336" s="146">
        <f t="shared" si="138"/>
        <v>0</v>
      </c>
    </row>
    <row r="10337" spans="1:10" x14ac:dyDescent="0.3">
      <c r="A10337" s="60">
        <v>2011</v>
      </c>
      <c r="B10337" s="60" t="s">
        <v>203</v>
      </c>
      <c r="C10337" s="60" t="str">
        <f>VLOOKUP(B10337,lookup!A:C,3,FALSE)</f>
        <v>Non Metropolitan Fire Authorities</v>
      </c>
      <c r="D10337" s="60" t="str">
        <f>VLOOKUP(B10337,lookup!A:D,4,FALSE)</f>
        <v>E31000047</v>
      </c>
      <c r="E10337" s="60" t="s">
        <v>177</v>
      </c>
      <c r="F10337" s="60" t="s">
        <v>158</v>
      </c>
      <c r="G10337" s="61">
        <v>4</v>
      </c>
      <c r="H10337" s="145"/>
      <c r="I10337" s="144">
        <v>4</v>
      </c>
      <c r="J10337" s="146">
        <f t="shared" si="138"/>
        <v>0</v>
      </c>
    </row>
    <row r="10338" spans="1:10" x14ac:dyDescent="0.3">
      <c r="A10338" s="60">
        <v>2011</v>
      </c>
      <c r="B10338" s="60" t="s">
        <v>203</v>
      </c>
      <c r="C10338" s="60" t="str">
        <f>VLOOKUP(B10338,lookup!A:C,3,FALSE)</f>
        <v>Non Metropolitan Fire Authorities</v>
      </c>
      <c r="D10338" s="60" t="str">
        <f>VLOOKUP(B10338,lookup!A:D,4,FALSE)</f>
        <v>E31000047</v>
      </c>
      <c r="E10338" s="60" t="s">
        <v>178</v>
      </c>
      <c r="F10338" s="60" t="s">
        <v>158</v>
      </c>
      <c r="G10338" s="61">
        <v>0</v>
      </c>
      <c r="H10338" s="145"/>
      <c r="I10338" s="144">
        <v>0</v>
      </c>
      <c r="J10338" s="146">
        <f t="shared" si="138"/>
        <v>0</v>
      </c>
    </row>
    <row r="10339" spans="1:10" x14ac:dyDescent="0.3">
      <c r="A10339" s="60">
        <v>2011</v>
      </c>
      <c r="B10339" s="60" t="s">
        <v>203</v>
      </c>
      <c r="C10339" s="60" t="str">
        <f>VLOOKUP(B10339,lookup!A:C,3,FALSE)</f>
        <v>Non Metropolitan Fire Authorities</v>
      </c>
      <c r="D10339" s="60" t="str">
        <f>VLOOKUP(B10339,lookup!A:D,4,FALSE)</f>
        <v>E31000047</v>
      </c>
      <c r="E10339" s="60" t="s">
        <v>179</v>
      </c>
      <c r="F10339" s="60" t="s">
        <v>158</v>
      </c>
      <c r="G10339" s="61">
        <v>1</v>
      </c>
      <c r="H10339" s="145"/>
      <c r="I10339" s="144">
        <v>1</v>
      </c>
      <c r="J10339" s="146">
        <f t="shared" si="138"/>
        <v>0</v>
      </c>
    </row>
    <row r="10340" spans="1:10" x14ac:dyDescent="0.3">
      <c r="A10340" s="60">
        <v>2011</v>
      </c>
      <c r="B10340" s="60" t="s">
        <v>203</v>
      </c>
      <c r="C10340" s="60" t="str">
        <f>VLOOKUP(B10340,lookup!A:C,3,FALSE)</f>
        <v>Non Metropolitan Fire Authorities</v>
      </c>
      <c r="D10340" s="60" t="str">
        <f>VLOOKUP(B10340,lookup!A:D,4,FALSE)</f>
        <v>E31000047</v>
      </c>
      <c r="E10340" s="32" t="s">
        <v>1087</v>
      </c>
      <c r="F10340" s="60" t="s">
        <v>158</v>
      </c>
      <c r="G10340" s="61">
        <v>0</v>
      </c>
      <c r="H10340" s="145"/>
      <c r="I10340" s="144">
        <v>0</v>
      </c>
      <c r="J10340" s="146">
        <f t="shared" si="138"/>
        <v>0</v>
      </c>
    </row>
    <row r="10341" spans="1:10" x14ac:dyDescent="0.3">
      <c r="A10341" s="60">
        <v>2011</v>
      </c>
      <c r="B10341" s="60" t="s">
        <v>203</v>
      </c>
      <c r="C10341" s="60" t="str">
        <f>VLOOKUP(B10341,lookup!A:C,3,FALSE)</f>
        <v>Non Metropolitan Fire Authorities</v>
      </c>
      <c r="D10341" s="60" t="str">
        <f>VLOOKUP(B10341,lookup!A:D,4,FALSE)</f>
        <v>E31000047</v>
      </c>
      <c r="E10341" s="60" t="s">
        <v>176</v>
      </c>
      <c r="F10341" s="60" t="s">
        <v>158</v>
      </c>
      <c r="G10341" s="61">
        <v>5</v>
      </c>
      <c r="H10341" s="145"/>
      <c r="I10341" s="144">
        <v>5</v>
      </c>
      <c r="J10341" s="146">
        <f t="shared" si="138"/>
        <v>0</v>
      </c>
    </row>
    <row r="10342" spans="1:10" x14ac:dyDescent="0.3">
      <c r="A10342" s="60">
        <v>2011</v>
      </c>
      <c r="B10342" s="60" t="s">
        <v>203</v>
      </c>
      <c r="C10342" s="60" t="str">
        <f>VLOOKUP(B10342,lookup!A:C,3,FALSE)</f>
        <v>Non Metropolitan Fire Authorities</v>
      </c>
      <c r="D10342" s="60" t="str">
        <f>VLOOKUP(B10342,lookup!A:D,4,FALSE)</f>
        <v>E31000047</v>
      </c>
      <c r="E10342" s="60" t="s">
        <v>175</v>
      </c>
      <c r="F10342" s="60" t="s">
        <v>149</v>
      </c>
      <c r="G10342" s="61">
        <v>23</v>
      </c>
      <c r="H10342" s="145"/>
      <c r="I10342" s="144">
        <v>23</v>
      </c>
      <c r="J10342" s="146">
        <f t="shared" si="138"/>
        <v>0</v>
      </c>
    </row>
    <row r="10343" spans="1:10" x14ac:dyDescent="0.3">
      <c r="A10343" s="60">
        <v>2011</v>
      </c>
      <c r="B10343" s="60" t="s">
        <v>203</v>
      </c>
      <c r="C10343" s="60" t="str">
        <f>VLOOKUP(B10343,lookup!A:C,3,FALSE)</f>
        <v>Non Metropolitan Fire Authorities</v>
      </c>
      <c r="D10343" s="60" t="str">
        <f>VLOOKUP(B10343,lookup!A:D,4,FALSE)</f>
        <v>E31000047</v>
      </c>
      <c r="E10343" s="60" t="s">
        <v>177</v>
      </c>
      <c r="F10343" s="60" t="s">
        <v>149</v>
      </c>
      <c r="G10343" s="61">
        <v>0</v>
      </c>
      <c r="H10343" s="145"/>
      <c r="I10343" s="144">
        <v>0</v>
      </c>
      <c r="J10343" s="146">
        <f t="shared" si="138"/>
        <v>0</v>
      </c>
    </row>
    <row r="10344" spans="1:10" x14ac:dyDescent="0.3">
      <c r="A10344" s="60">
        <v>2011</v>
      </c>
      <c r="B10344" s="60" t="s">
        <v>203</v>
      </c>
      <c r="C10344" s="60" t="str">
        <f>VLOOKUP(B10344,lookup!A:C,3,FALSE)</f>
        <v>Non Metropolitan Fire Authorities</v>
      </c>
      <c r="D10344" s="60" t="str">
        <f>VLOOKUP(B10344,lookup!A:D,4,FALSE)</f>
        <v>E31000047</v>
      </c>
      <c r="E10344" s="60" t="s">
        <v>178</v>
      </c>
      <c r="F10344" s="60" t="s">
        <v>149</v>
      </c>
      <c r="G10344" s="61">
        <v>0</v>
      </c>
      <c r="H10344" s="145"/>
      <c r="I10344" s="144">
        <v>0</v>
      </c>
      <c r="J10344" s="146">
        <f t="shared" si="138"/>
        <v>0</v>
      </c>
    </row>
    <row r="10345" spans="1:10" x14ac:dyDescent="0.3">
      <c r="A10345" s="60">
        <v>2011</v>
      </c>
      <c r="B10345" s="60" t="s">
        <v>203</v>
      </c>
      <c r="C10345" s="60" t="str">
        <f>VLOOKUP(B10345,lookup!A:C,3,FALSE)</f>
        <v>Non Metropolitan Fire Authorities</v>
      </c>
      <c r="D10345" s="60" t="str">
        <f>VLOOKUP(B10345,lookup!A:D,4,FALSE)</f>
        <v>E31000047</v>
      </c>
      <c r="E10345" s="60" t="s">
        <v>179</v>
      </c>
      <c r="F10345" s="60" t="s">
        <v>149</v>
      </c>
      <c r="G10345" s="61">
        <v>0</v>
      </c>
      <c r="H10345" s="145"/>
      <c r="I10345" s="144">
        <v>0</v>
      </c>
      <c r="J10345" s="146">
        <f t="shared" si="138"/>
        <v>0</v>
      </c>
    </row>
    <row r="10346" spans="1:10" x14ac:dyDescent="0.3">
      <c r="A10346" s="60">
        <v>2011</v>
      </c>
      <c r="B10346" s="60" t="s">
        <v>203</v>
      </c>
      <c r="C10346" s="60" t="str">
        <f>VLOOKUP(B10346,lookup!A:C,3,FALSE)</f>
        <v>Non Metropolitan Fire Authorities</v>
      </c>
      <c r="D10346" s="60" t="str">
        <f>VLOOKUP(B10346,lookup!A:D,4,FALSE)</f>
        <v>E31000047</v>
      </c>
      <c r="E10346" s="32" t="s">
        <v>1087</v>
      </c>
      <c r="F10346" s="60" t="s">
        <v>149</v>
      </c>
      <c r="G10346" s="61">
        <v>0</v>
      </c>
      <c r="H10346" s="145"/>
      <c r="I10346" s="144">
        <v>0</v>
      </c>
      <c r="J10346" s="146">
        <f t="shared" si="138"/>
        <v>0</v>
      </c>
    </row>
    <row r="10347" spans="1:10" x14ac:dyDescent="0.3">
      <c r="A10347" s="60">
        <v>2011</v>
      </c>
      <c r="B10347" s="60" t="s">
        <v>203</v>
      </c>
      <c r="C10347" s="60" t="str">
        <f>VLOOKUP(B10347,lookup!A:C,3,FALSE)</f>
        <v>Non Metropolitan Fire Authorities</v>
      </c>
      <c r="D10347" s="60" t="str">
        <f>VLOOKUP(B10347,lookup!A:D,4,FALSE)</f>
        <v>E31000047</v>
      </c>
      <c r="E10347" s="60" t="s">
        <v>176</v>
      </c>
      <c r="F10347" s="60" t="s">
        <v>149</v>
      </c>
      <c r="G10347" s="61">
        <v>2</v>
      </c>
      <c r="H10347" s="145"/>
      <c r="I10347" s="144">
        <v>2</v>
      </c>
      <c r="J10347" s="146">
        <f t="shared" si="138"/>
        <v>0</v>
      </c>
    </row>
    <row r="10348" spans="1:10" x14ac:dyDescent="0.3">
      <c r="A10348" s="60">
        <v>2011</v>
      </c>
      <c r="B10348" s="60" t="s">
        <v>203</v>
      </c>
      <c r="C10348" s="60" t="str">
        <f>VLOOKUP(B10348,lookup!A:C,3,FALSE)</f>
        <v>Non Metropolitan Fire Authorities</v>
      </c>
      <c r="D10348" s="60" t="str">
        <f>VLOOKUP(B10348,lookup!A:D,4,FALSE)</f>
        <v>E31000047</v>
      </c>
      <c r="E10348" s="60" t="s">
        <v>175</v>
      </c>
      <c r="F10348" s="60" t="s">
        <v>150</v>
      </c>
      <c r="G10348" s="61">
        <v>97</v>
      </c>
      <c r="H10348" s="145"/>
      <c r="I10348" s="144">
        <v>97</v>
      </c>
      <c r="J10348" s="146">
        <f t="shared" si="138"/>
        <v>0</v>
      </c>
    </row>
    <row r="10349" spans="1:10" x14ac:dyDescent="0.3">
      <c r="A10349" s="60">
        <v>2011</v>
      </c>
      <c r="B10349" s="60" t="s">
        <v>203</v>
      </c>
      <c r="C10349" s="60" t="str">
        <f>VLOOKUP(B10349,lookup!A:C,3,FALSE)</f>
        <v>Non Metropolitan Fire Authorities</v>
      </c>
      <c r="D10349" s="60" t="str">
        <f>VLOOKUP(B10349,lookup!A:D,4,FALSE)</f>
        <v>E31000047</v>
      </c>
      <c r="E10349" s="60" t="s">
        <v>177</v>
      </c>
      <c r="F10349" s="60" t="s">
        <v>150</v>
      </c>
      <c r="G10349" s="61">
        <v>2</v>
      </c>
      <c r="H10349" s="145"/>
      <c r="I10349" s="144">
        <v>2</v>
      </c>
      <c r="J10349" s="146">
        <f t="shared" si="138"/>
        <v>0</v>
      </c>
    </row>
    <row r="10350" spans="1:10" x14ac:dyDescent="0.3">
      <c r="A10350" s="60">
        <v>2011</v>
      </c>
      <c r="B10350" s="60" t="s">
        <v>203</v>
      </c>
      <c r="C10350" s="60" t="str">
        <f>VLOOKUP(B10350,lookup!A:C,3,FALSE)</f>
        <v>Non Metropolitan Fire Authorities</v>
      </c>
      <c r="D10350" s="60" t="str">
        <f>VLOOKUP(B10350,lookup!A:D,4,FALSE)</f>
        <v>E31000047</v>
      </c>
      <c r="E10350" s="60" t="s">
        <v>178</v>
      </c>
      <c r="F10350" s="60" t="s">
        <v>150</v>
      </c>
      <c r="G10350" s="61">
        <v>0</v>
      </c>
      <c r="H10350" s="145"/>
      <c r="I10350" s="144">
        <v>0</v>
      </c>
      <c r="J10350" s="146">
        <f t="shared" si="138"/>
        <v>0</v>
      </c>
    </row>
    <row r="10351" spans="1:10" x14ac:dyDescent="0.3">
      <c r="A10351" s="60">
        <v>2011</v>
      </c>
      <c r="B10351" s="60" t="s">
        <v>203</v>
      </c>
      <c r="C10351" s="60" t="str">
        <f>VLOOKUP(B10351,lookup!A:C,3,FALSE)</f>
        <v>Non Metropolitan Fire Authorities</v>
      </c>
      <c r="D10351" s="60" t="str">
        <f>VLOOKUP(B10351,lookup!A:D,4,FALSE)</f>
        <v>E31000047</v>
      </c>
      <c r="E10351" s="60" t="s">
        <v>179</v>
      </c>
      <c r="F10351" s="60" t="s">
        <v>150</v>
      </c>
      <c r="G10351" s="61">
        <v>0</v>
      </c>
      <c r="H10351" s="145"/>
      <c r="I10351" s="144">
        <v>0</v>
      </c>
      <c r="J10351" s="146">
        <f t="shared" si="138"/>
        <v>0</v>
      </c>
    </row>
    <row r="10352" spans="1:10" x14ac:dyDescent="0.3">
      <c r="A10352" s="60">
        <v>2011</v>
      </c>
      <c r="B10352" s="60" t="s">
        <v>203</v>
      </c>
      <c r="C10352" s="60" t="str">
        <f>VLOOKUP(B10352,lookup!A:C,3,FALSE)</f>
        <v>Non Metropolitan Fire Authorities</v>
      </c>
      <c r="D10352" s="60" t="str">
        <f>VLOOKUP(B10352,lookup!A:D,4,FALSE)</f>
        <v>E31000047</v>
      </c>
      <c r="E10352" s="32" t="s">
        <v>1087</v>
      </c>
      <c r="F10352" s="60" t="s">
        <v>150</v>
      </c>
      <c r="G10352" s="61">
        <v>0</v>
      </c>
      <c r="H10352" s="145"/>
      <c r="I10352" s="144">
        <v>0</v>
      </c>
      <c r="J10352" s="146">
        <f t="shared" si="138"/>
        <v>0</v>
      </c>
    </row>
    <row r="10353" spans="1:10" x14ac:dyDescent="0.3">
      <c r="A10353" s="60">
        <v>2011</v>
      </c>
      <c r="B10353" s="60" t="s">
        <v>203</v>
      </c>
      <c r="C10353" s="60" t="str">
        <f>VLOOKUP(B10353,lookup!A:C,3,FALSE)</f>
        <v>Non Metropolitan Fire Authorities</v>
      </c>
      <c r="D10353" s="60" t="str">
        <f>VLOOKUP(B10353,lookup!A:D,4,FALSE)</f>
        <v>E31000047</v>
      </c>
      <c r="E10353" s="60" t="s">
        <v>176</v>
      </c>
      <c r="F10353" s="60" t="s">
        <v>150</v>
      </c>
      <c r="G10353" s="61">
        <v>23</v>
      </c>
      <c r="H10353" s="145"/>
      <c r="I10353" s="144">
        <v>23</v>
      </c>
      <c r="J10353" s="146">
        <f t="shared" si="138"/>
        <v>0</v>
      </c>
    </row>
    <row r="10354" spans="1:10" x14ac:dyDescent="0.3">
      <c r="A10354">
        <v>2020</v>
      </c>
      <c r="B10354" t="s">
        <v>0</v>
      </c>
      <c r="C10354" s="60" t="str">
        <f>VLOOKUP(B10354,lookup!A:C,3,FALSE)</f>
        <v>Non Metropolitan Fire Authorities</v>
      </c>
      <c r="D10354" s="60" t="str">
        <f>VLOOKUP(B10354,lookup!A:D,4,FALSE)</f>
        <v>E31000001</v>
      </c>
      <c r="E10354" t="s">
        <v>175</v>
      </c>
      <c r="F10354" t="s">
        <v>157</v>
      </c>
      <c r="G10354">
        <v>436</v>
      </c>
    </row>
    <row r="10355" spans="1:10" x14ac:dyDescent="0.3">
      <c r="A10355">
        <v>2020</v>
      </c>
      <c r="B10355" t="s">
        <v>0</v>
      </c>
      <c r="C10355" s="60" t="str">
        <f>VLOOKUP(B10355,lookup!A:C,3,FALSE)</f>
        <v>Non Metropolitan Fire Authorities</v>
      </c>
      <c r="D10355" s="60" t="str">
        <f>VLOOKUP(B10355,lookup!A:D,4,FALSE)</f>
        <v>E31000001</v>
      </c>
      <c r="E10355" t="s">
        <v>1086</v>
      </c>
      <c r="F10355" t="s">
        <v>157</v>
      </c>
      <c r="G10355">
        <v>7</v>
      </c>
    </row>
    <row r="10356" spans="1:10" x14ac:dyDescent="0.3">
      <c r="A10356">
        <v>2020</v>
      </c>
      <c r="B10356" t="s">
        <v>0</v>
      </c>
      <c r="C10356" s="60" t="str">
        <f>VLOOKUP(B10356,lookup!A:C,3,FALSE)</f>
        <v>Non Metropolitan Fire Authorities</v>
      </c>
      <c r="D10356" s="60" t="str">
        <f>VLOOKUP(B10356,lookup!A:D,4,FALSE)</f>
        <v>E31000001</v>
      </c>
      <c r="E10356" t="s">
        <v>177</v>
      </c>
      <c r="F10356" t="s">
        <v>157</v>
      </c>
      <c r="G10356">
        <v>5</v>
      </c>
    </row>
    <row r="10357" spans="1:10" x14ac:dyDescent="0.3">
      <c r="A10357">
        <v>2020</v>
      </c>
      <c r="B10357" t="s">
        <v>0</v>
      </c>
      <c r="C10357" s="60" t="str">
        <f>VLOOKUP(B10357,lookup!A:C,3,FALSE)</f>
        <v>Non Metropolitan Fire Authorities</v>
      </c>
      <c r="D10357" s="60" t="str">
        <f>VLOOKUP(B10357,lookup!A:D,4,FALSE)</f>
        <v>E31000001</v>
      </c>
      <c r="E10357" t="s">
        <v>178</v>
      </c>
      <c r="F10357" t="s">
        <v>157</v>
      </c>
      <c r="G10357">
        <v>0</v>
      </c>
    </row>
    <row r="10358" spans="1:10" x14ac:dyDescent="0.3">
      <c r="A10358">
        <v>2020</v>
      </c>
      <c r="B10358" t="s">
        <v>0</v>
      </c>
      <c r="C10358" s="60" t="str">
        <f>VLOOKUP(B10358,lookup!A:C,3,FALSE)</f>
        <v>Non Metropolitan Fire Authorities</v>
      </c>
      <c r="D10358" s="60" t="str">
        <f>VLOOKUP(B10358,lookup!A:D,4,FALSE)</f>
        <v>E31000001</v>
      </c>
      <c r="E10358" t="s">
        <v>179</v>
      </c>
      <c r="F10358" t="s">
        <v>157</v>
      </c>
      <c r="G10358">
        <v>3</v>
      </c>
    </row>
    <row r="10359" spans="1:10" x14ac:dyDescent="0.3">
      <c r="A10359">
        <v>2020</v>
      </c>
      <c r="B10359" t="s">
        <v>0</v>
      </c>
      <c r="C10359" s="60" t="str">
        <f>VLOOKUP(B10359,lookup!A:C,3,FALSE)</f>
        <v>Non Metropolitan Fire Authorities</v>
      </c>
      <c r="D10359" s="60" t="str">
        <f>VLOOKUP(B10359,lookup!A:D,4,FALSE)</f>
        <v>E31000001</v>
      </c>
      <c r="E10359" t="s">
        <v>1087</v>
      </c>
      <c r="F10359" t="s">
        <v>157</v>
      </c>
      <c r="G10359">
        <v>0</v>
      </c>
    </row>
    <row r="10360" spans="1:10" x14ac:dyDescent="0.3">
      <c r="A10360">
        <v>2020</v>
      </c>
      <c r="B10360" t="s">
        <v>0</v>
      </c>
      <c r="C10360" s="60" t="str">
        <f>VLOOKUP(B10360,lookup!A:C,3,FALSE)</f>
        <v>Non Metropolitan Fire Authorities</v>
      </c>
      <c r="D10360" s="60" t="str">
        <f>VLOOKUP(B10360,lookup!A:D,4,FALSE)</f>
        <v>E31000001</v>
      </c>
      <c r="E10360" t="s">
        <v>1088</v>
      </c>
      <c r="F10360" t="s">
        <v>157</v>
      </c>
      <c r="G10360">
        <v>3</v>
      </c>
    </row>
    <row r="10361" spans="1:10" x14ac:dyDescent="0.3">
      <c r="A10361">
        <v>2020</v>
      </c>
      <c r="B10361" t="s">
        <v>0</v>
      </c>
      <c r="C10361" s="60" t="str">
        <f>VLOOKUP(B10361,lookup!A:C,3,FALSE)</f>
        <v>Non Metropolitan Fire Authorities</v>
      </c>
      <c r="D10361" s="60" t="str">
        <f>VLOOKUP(B10361,lookup!A:D,4,FALSE)</f>
        <v>E31000001</v>
      </c>
      <c r="E10361" t="s">
        <v>1089</v>
      </c>
      <c r="F10361" t="s">
        <v>157</v>
      </c>
      <c r="G10361">
        <v>28</v>
      </c>
    </row>
    <row r="10362" spans="1:10" x14ac:dyDescent="0.3">
      <c r="A10362">
        <v>2020</v>
      </c>
      <c r="B10362" t="s">
        <v>3</v>
      </c>
      <c r="C10362" s="60" t="str">
        <f>VLOOKUP(B10362,lookup!A:C,3,FALSE)</f>
        <v>Non Metropolitan Fire Authorities</v>
      </c>
      <c r="D10362" s="60" t="str">
        <f>VLOOKUP(B10362,lookup!A:D,4,FALSE)</f>
        <v>E31000002</v>
      </c>
      <c r="E10362" t="s">
        <v>175</v>
      </c>
      <c r="F10362" t="s">
        <v>157</v>
      </c>
      <c r="G10362">
        <v>258</v>
      </c>
    </row>
    <row r="10363" spans="1:10" x14ac:dyDescent="0.3">
      <c r="A10363">
        <v>2020</v>
      </c>
      <c r="B10363" t="s">
        <v>3</v>
      </c>
      <c r="C10363" s="60" t="str">
        <f>VLOOKUP(B10363,lookup!A:C,3,FALSE)</f>
        <v>Non Metropolitan Fire Authorities</v>
      </c>
      <c r="D10363" s="60" t="str">
        <f>VLOOKUP(B10363,lookup!A:D,4,FALSE)</f>
        <v>E31000002</v>
      </c>
      <c r="E10363" t="s">
        <v>1086</v>
      </c>
      <c r="F10363" t="s">
        <v>157</v>
      </c>
      <c r="G10363">
        <v>6</v>
      </c>
    </row>
    <row r="10364" spans="1:10" x14ac:dyDescent="0.3">
      <c r="A10364">
        <v>2020</v>
      </c>
      <c r="B10364" t="s">
        <v>3</v>
      </c>
      <c r="C10364" s="60" t="str">
        <f>VLOOKUP(B10364,lookup!A:C,3,FALSE)</f>
        <v>Non Metropolitan Fire Authorities</v>
      </c>
      <c r="D10364" s="60" t="str">
        <f>VLOOKUP(B10364,lookup!A:D,4,FALSE)</f>
        <v>E31000002</v>
      </c>
      <c r="E10364" t="s">
        <v>177</v>
      </c>
      <c r="F10364" t="s">
        <v>157</v>
      </c>
      <c r="G10364">
        <v>8</v>
      </c>
    </row>
    <row r="10365" spans="1:10" x14ac:dyDescent="0.3">
      <c r="A10365">
        <v>2020</v>
      </c>
      <c r="B10365" t="s">
        <v>3</v>
      </c>
      <c r="C10365" s="60" t="str">
        <f>VLOOKUP(B10365,lookup!A:C,3,FALSE)</f>
        <v>Non Metropolitan Fire Authorities</v>
      </c>
      <c r="D10365" s="60" t="str">
        <f>VLOOKUP(B10365,lookup!A:D,4,FALSE)</f>
        <v>E31000002</v>
      </c>
      <c r="E10365" t="s">
        <v>178</v>
      </c>
      <c r="F10365" t="s">
        <v>157</v>
      </c>
      <c r="G10365">
        <v>1</v>
      </c>
    </row>
    <row r="10366" spans="1:10" x14ac:dyDescent="0.3">
      <c r="A10366">
        <v>2020</v>
      </c>
      <c r="B10366" t="s">
        <v>3</v>
      </c>
      <c r="C10366" s="60" t="str">
        <f>VLOOKUP(B10366,lookup!A:C,3,FALSE)</f>
        <v>Non Metropolitan Fire Authorities</v>
      </c>
      <c r="D10366" s="60" t="str">
        <f>VLOOKUP(B10366,lookup!A:D,4,FALSE)</f>
        <v>E31000002</v>
      </c>
      <c r="E10366" t="s">
        <v>179</v>
      </c>
      <c r="F10366" t="s">
        <v>157</v>
      </c>
      <c r="G10366">
        <v>4</v>
      </c>
    </row>
    <row r="10367" spans="1:10" x14ac:dyDescent="0.3">
      <c r="A10367">
        <v>2020</v>
      </c>
      <c r="B10367" t="s">
        <v>3</v>
      </c>
      <c r="C10367" s="60" t="str">
        <f>VLOOKUP(B10367,lookup!A:C,3,FALSE)</f>
        <v>Non Metropolitan Fire Authorities</v>
      </c>
      <c r="D10367" s="60" t="str">
        <f>VLOOKUP(B10367,lookup!A:D,4,FALSE)</f>
        <v>E31000002</v>
      </c>
      <c r="E10367" t="s">
        <v>1087</v>
      </c>
      <c r="F10367" t="s">
        <v>157</v>
      </c>
      <c r="G10367">
        <v>0</v>
      </c>
    </row>
    <row r="10368" spans="1:10" x14ac:dyDescent="0.3">
      <c r="A10368">
        <v>2020</v>
      </c>
      <c r="B10368" t="s">
        <v>3</v>
      </c>
      <c r="C10368" s="60" t="str">
        <f>VLOOKUP(B10368,lookup!A:C,3,FALSE)</f>
        <v>Non Metropolitan Fire Authorities</v>
      </c>
      <c r="D10368" s="60" t="str">
        <f>VLOOKUP(B10368,lookup!A:D,4,FALSE)</f>
        <v>E31000002</v>
      </c>
      <c r="E10368" t="s">
        <v>1088</v>
      </c>
      <c r="F10368" t="s">
        <v>157</v>
      </c>
      <c r="G10368">
        <v>0</v>
      </c>
    </row>
    <row r="10369" spans="1:7" x14ac:dyDescent="0.3">
      <c r="A10369">
        <v>2020</v>
      </c>
      <c r="B10369" t="s">
        <v>3</v>
      </c>
      <c r="C10369" s="60" t="str">
        <f>VLOOKUP(B10369,lookup!A:C,3,FALSE)</f>
        <v>Non Metropolitan Fire Authorities</v>
      </c>
      <c r="D10369" s="60" t="str">
        <f>VLOOKUP(B10369,lookup!A:D,4,FALSE)</f>
        <v>E31000002</v>
      </c>
      <c r="E10369" t="s">
        <v>1089</v>
      </c>
      <c r="F10369" t="s">
        <v>157</v>
      </c>
      <c r="G10369">
        <v>7</v>
      </c>
    </row>
    <row r="10370" spans="1:7" x14ac:dyDescent="0.3">
      <c r="A10370">
        <v>2020</v>
      </c>
      <c r="B10370" t="s">
        <v>6</v>
      </c>
      <c r="C10370" s="60" t="str">
        <f>VLOOKUP(B10370,lookup!A:C,3,FALSE)</f>
        <v>Non Metropolitan Fire Authorities</v>
      </c>
      <c r="D10370" s="60" t="str">
        <f>VLOOKUP(B10370,lookup!A:D,4,FALSE)</f>
        <v>E31000003</v>
      </c>
      <c r="E10370" t="s">
        <v>175</v>
      </c>
      <c r="F10370" t="s">
        <v>157</v>
      </c>
      <c r="G10370">
        <v>353</v>
      </c>
    </row>
    <row r="10371" spans="1:7" x14ac:dyDescent="0.3">
      <c r="A10371">
        <v>2020</v>
      </c>
      <c r="B10371" t="s">
        <v>6</v>
      </c>
      <c r="C10371" s="60" t="str">
        <f>VLOOKUP(B10371,lookup!A:C,3,FALSE)</f>
        <v>Non Metropolitan Fire Authorities</v>
      </c>
      <c r="D10371" s="60" t="str">
        <f>VLOOKUP(B10371,lookup!A:D,4,FALSE)</f>
        <v>E31000003</v>
      </c>
      <c r="E10371" t="s">
        <v>1086</v>
      </c>
      <c r="F10371" t="s">
        <v>157</v>
      </c>
      <c r="G10371">
        <v>7</v>
      </c>
    </row>
    <row r="10372" spans="1:7" x14ac:dyDescent="0.3">
      <c r="A10372">
        <v>2020</v>
      </c>
      <c r="B10372" t="s">
        <v>6</v>
      </c>
      <c r="C10372" s="60" t="str">
        <f>VLOOKUP(B10372,lookup!A:C,3,FALSE)</f>
        <v>Non Metropolitan Fire Authorities</v>
      </c>
      <c r="D10372" s="60" t="str">
        <f>VLOOKUP(B10372,lookup!A:D,4,FALSE)</f>
        <v>E31000003</v>
      </c>
      <c r="E10372" t="s">
        <v>177</v>
      </c>
      <c r="F10372" t="s">
        <v>157</v>
      </c>
      <c r="G10372">
        <v>6</v>
      </c>
    </row>
    <row r="10373" spans="1:7" x14ac:dyDescent="0.3">
      <c r="A10373">
        <v>2020</v>
      </c>
      <c r="B10373" t="s">
        <v>6</v>
      </c>
      <c r="C10373" s="60" t="str">
        <f>VLOOKUP(B10373,lookup!A:C,3,FALSE)</f>
        <v>Non Metropolitan Fire Authorities</v>
      </c>
      <c r="D10373" s="60" t="str">
        <f>VLOOKUP(B10373,lookup!A:D,4,FALSE)</f>
        <v>E31000003</v>
      </c>
      <c r="E10373" t="s">
        <v>178</v>
      </c>
      <c r="F10373" t="s">
        <v>157</v>
      </c>
      <c r="G10373">
        <v>2</v>
      </c>
    </row>
    <row r="10374" spans="1:7" x14ac:dyDescent="0.3">
      <c r="A10374">
        <v>2020</v>
      </c>
      <c r="B10374" t="s">
        <v>6</v>
      </c>
      <c r="C10374" s="60" t="str">
        <f>VLOOKUP(B10374,lookup!A:C,3,FALSE)</f>
        <v>Non Metropolitan Fire Authorities</v>
      </c>
      <c r="D10374" s="60" t="str">
        <f>VLOOKUP(B10374,lookup!A:D,4,FALSE)</f>
        <v>E31000003</v>
      </c>
      <c r="E10374" t="s">
        <v>179</v>
      </c>
      <c r="F10374" t="s">
        <v>157</v>
      </c>
      <c r="G10374">
        <v>2</v>
      </c>
    </row>
    <row r="10375" spans="1:7" x14ac:dyDescent="0.3">
      <c r="A10375">
        <v>2020</v>
      </c>
      <c r="B10375" t="s">
        <v>6</v>
      </c>
      <c r="C10375" s="60" t="str">
        <f>VLOOKUP(B10375,lookup!A:C,3,FALSE)</f>
        <v>Non Metropolitan Fire Authorities</v>
      </c>
      <c r="D10375" s="60" t="str">
        <f>VLOOKUP(B10375,lookup!A:D,4,FALSE)</f>
        <v>E31000003</v>
      </c>
      <c r="E10375" t="s">
        <v>1087</v>
      </c>
      <c r="F10375" t="s">
        <v>157</v>
      </c>
      <c r="G10375">
        <v>0</v>
      </c>
    </row>
    <row r="10376" spans="1:7" x14ac:dyDescent="0.3">
      <c r="A10376">
        <v>2020</v>
      </c>
      <c r="B10376" t="s">
        <v>6</v>
      </c>
      <c r="C10376" s="60" t="str">
        <f>VLOOKUP(B10376,lookup!A:C,3,FALSE)</f>
        <v>Non Metropolitan Fire Authorities</v>
      </c>
      <c r="D10376" s="60" t="str">
        <f>VLOOKUP(B10376,lookup!A:D,4,FALSE)</f>
        <v>E31000003</v>
      </c>
      <c r="E10376" t="s">
        <v>1088</v>
      </c>
      <c r="F10376" t="s">
        <v>157</v>
      </c>
      <c r="G10376">
        <v>1</v>
      </c>
    </row>
    <row r="10377" spans="1:7" x14ac:dyDescent="0.3">
      <c r="A10377">
        <v>2020</v>
      </c>
      <c r="B10377" t="s">
        <v>6</v>
      </c>
      <c r="C10377" s="60" t="str">
        <f>VLOOKUP(B10377,lookup!A:C,3,FALSE)</f>
        <v>Non Metropolitan Fire Authorities</v>
      </c>
      <c r="D10377" s="60" t="str">
        <f>VLOOKUP(B10377,lookup!A:D,4,FALSE)</f>
        <v>E31000003</v>
      </c>
      <c r="E10377" t="s">
        <v>1089</v>
      </c>
      <c r="F10377" t="s">
        <v>157</v>
      </c>
      <c r="G10377">
        <v>1</v>
      </c>
    </row>
    <row r="10378" spans="1:7" x14ac:dyDescent="0.3">
      <c r="A10378">
        <v>2020</v>
      </c>
      <c r="B10378" t="s">
        <v>9</v>
      </c>
      <c r="C10378" s="60" t="str">
        <f>VLOOKUP(B10378,lookup!A:C,3,FALSE)</f>
        <v>Non Metropolitan Fire Authorities</v>
      </c>
      <c r="D10378" s="60" t="str">
        <f>VLOOKUP(B10378,lookup!A:D,4,FALSE)</f>
        <v>E31000004</v>
      </c>
      <c r="E10378" t="s">
        <v>175</v>
      </c>
      <c r="F10378" t="s">
        <v>157</v>
      </c>
      <c r="G10378">
        <v>207</v>
      </c>
    </row>
    <row r="10379" spans="1:7" x14ac:dyDescent="0.3">
      <c r="A10379">
        <v>2020</v>
      </c>
      <c r="B10379" t="s">
        <v>9</v>
      </c>
      <c r="C10379" s="60" t="str">
        <f>VLOOKUP(B10379,lookup!A:C,3,FALSE)</f>
        <v>Non Metropolitan Fire Authorities</v>
      </c>
      <c r="D10379" s="60" t="str">
        <f>VLOOKUP(B10379,lookup!A:D,4,FALSE)</f>
        <v>E31000004</v>
      </c>
      <c r="E10379" t="s">
        <v>1086</v>
      </c>
      <c r="F10379" t="s">
        <v>157</v>
      </c>
      <c r="G10379">
        <v>0</v>
      </c>
    </row>
    <row r="10380" spans="1:7" x14ac:dyDescent="0.3">
      <c r="A10380">
        <v>2020</v>
      </c>
      <c r="B10380" t="s">
        <v>9</v>
      </c>
      <c r="C10380" s="60" t="str">
        <f>VLOOKUP(B10380,lookup!A:C,3,FALSE)</f>
        <v>Non Metropolitan Fire Authorities</v>
      </c>
      <c r="D10380" s="60" t="str">
        <f>VLOOKUP(B10380,lookup!A:D,4,FALSE)</f>
        <v>E31000004</v>
      </c>
      <c r="E10380" t="s">
        <v>177</v>
      </c>
      <c r="F10380" t="s">
        <v>157</v>
      </c>
      <c r="G10380">
        <v>6</v>
      </c>
    </row>
    <row r="10381" spans="1:7" x14ac:dyDescent="0.3">
      <c r="A10381">
        <v>2020</v>
      </c>
      <c r="B10381" t="s">
        <v>9</v>
      </c>
      <c r="C10381" s="60" t="str">
        <f>VLOOKUP(B10381,lookup!A:C,3,FALSE)</f>
        <v>Non Metropolitan Fire Authorities</v>
      </c>
      <c r="D10381" s="60" t="str">
        <f>VLOOKUP(B10381,lookup!A:D,4,FALSE)</f>
        <v>E31000004</v>
      </c>
      <c r="E10381" t="s">
        <v>178</v>
      </c>
      <c r="F10381" t="s">
        <v>157</v>
      </c>
      <c r="G10381">
        <v>0</v>
      </c>
    </row>
    <row r="10382" spans="1:7" x14ac:dyDescent="0.3">
      <c r="A10382">
        <v>2020</v>
      </c>
      <c r="B10382" t="s">
        <v>9</v>
      </c>
      <c r="C10382" s="60" t="str">
        <f>VLOOKUP(B10382,lookup!A:C,3,FALSE)</f>
        <v>Non Metropolitan Fire Authorities</v>
      </c>
      <c r="D10382" s="60" t="str">
        <f>VLOOKUP(B10382,lookup!A:D,4,FALSE)</f>
        <v>E31000004</v>
      </c>
      <c r="E10382" t="s">
        <v>179</v>
      </c>
      <c r="F10382" t="s">
        <v>157</v>
      </c>
      <c r="G10382">
        <v>2</v>
      </c>
    </row>
    <row r="10383" spans="1:7" x14ac:dyDescent="0.3">
      <c r="A10383">
        <v>2020</v>
      </c>
      <c r="B10383" t="s">
        <v>9</v>
      </c>
      <c r="C10383" s="60" t="str">
        <f>VLOOKUP(B10383,lookup!A:C,3,FALSE)</f>
        <v>Non Metropolitan Fire Authorities</v>
      </c>
      <c r="D10383" s="60" t="str">
        <f>VLOOKUP(B10383,lookup!A:D,4,FALSE)</f>
        <v>E31000004</v>
      </c>
      <c r="E10383" t="s">
        <v>1087</v>
      </c>
      <c r="F10383" t="s">
        <v>157</v>
      </c>
      <c r="G10383">
        <v>0</v>
      </c>
    </row>
    <row r="10384" spans="1:7" x14ac:dyDescent="0.3">
      <c r="A10384">
        <v>2020</v>
      </c>
      <c r="B10384" t="s">
        <v>9</v>
      </c>
      <c r="C10384" s="60" t="str">
        <f>VLOOKUP(B10384,lookup!A:C,3,FALSE)</f>
        <v>Non Metropolitan Fire Authorities</v>
      </c>
      <c r="D10384" s="60" t="str">
        <f>VLOOKUP(B10384,lookup!A:D,4,FALSE)</f>
        <v>E31000004</v>
      </c>
      <c r="E10384" t="s">
        <v>1088</v>
      </c>
      <c r="F10384" t="s">
        <v>157</v>
      </c>
      <c r="G10384">
        <v>0</v>
      </c>
    </row>
    <row r="10385" spans="1:7" x14ac:dyDescent="0.3">
      <c r="A10385">
        <v>2020</v>
      </c>
      <c r="B10385" t="s">
        <v>9</v>
      </c>
      <c r="C10385" s="60" t="str">
        <f>VLOOKUP(B10385,lookup!A:C,3,FALSE)</f>
        <v>Non Metropolitan Fire Authorities</v>
      </c>
      <c r="D10385" s="60" t="str">
        <f>VLOOKUP(B10385,lookup!A:D,4,FALSE)</f>
        <v>E31000004</v>
      </c>
      <c r="E10385" t="s">
        <v>1089</v>
      </c>
      <c r="F10385" t="s">
        <v>157</v>
      </c>
      <c r="G10385">
        <v>26</v>
      </c>
    </row>
    <row r="10386" spans="1:7" x14ac:dyDescent="0.3">
      <c r="A10386">
        <v>2020</v>
      </c>
      <c r="B10386" t="s">
        <v>12</v>
      </c>
      <c r="C10386" s="60" t="str">
        <f>VLOOKUP(B10386,lookup!A:C,3,FALSE)</f>
        <v>Non Metropolitan Fire Authorities</v>
      </c>
      <c r="D10386" s="60" t="str">
        <f>VLOOKUP(B10386,lookup!A:D,4,FALSE)</f>
        <v>E31000005</v>
      </c>
      <c r="E10386" t="s">
        <v>175</v>
      </c>
      <c r="F10386" t="s">
        <v>157</v>
      </c>
      <c r="G10386">
        <v>225</v>
      </c>
    </row>
    <row r="10387" spans="1:7" x14ac:dyDescent="0.3">
      <c r="A10387">
        <v>2020</v>
      </c>
      <c r="B10387" t="s">
        <v>12</v>
      </c>
      <c r="C10387" s="60" t="str">
        <f>VLOOKUP(B10387,lookup!A:C,3,FALSE)</f>
        <v>Non Metropolitan Fire Authorities</v>
      </c>
      <c r="D10387" s="60" t="str">
        <f>VLOOKUP(B10387,lookup!A:D,4,FALSE)</f>
        <v>E31000005</v>
      </c>
      <c r="E10387" t="s">
        <v>1086</v>
      </c>
      <c r="F10387" t="s">
        <v>157</v>
      </c>
      <c r="G10387">
        <v>3</v>
      </c>
    </row>
    <row r="10388" spans="1:7" x14ac:dyDescent="0.3">
      <c r="A10388">
        <v>2020</v>
      </c>
      <c r="B10388" t="s">
        <v>12</v>
      </c>
      <c r="C10388" s="60" t="str">
        <f>VLOOKUP(B10388,lookup!A:C,3,FALSE)</f>
        <v>Non Metropolitan Fire Authorities</v>
      </c>
      <c r="D10388" s="60" t="str">
        <f>VLOOKUP(B10388,lookup!A:D,4,FALSE)</f>
        <v>E31000005</v>
      </c>
      <c r="E10388" t="s">
        <v>177</v>
      </c>
      <c r="F10388" t="s">
        <v>157</v>
      </c>
      <c r="G10388">
        <v>6</v>
      </c>
    </row>
    <row r="10389" spans="1:7" x14ac:dyDescent="0.3">
      <c r="A10389">
        <v>2020</v>
      </c>
      <c r="B10389" t="s">
        <v>12</v>
      </c>
      <c r="C10389" s="60" t="str">
        <f>VLOOKUP(B10389,lookup!A:C,3,FALSE)</f>
        <v>Non Metropolitan Fire Authorities</v>
      </c>
      <c r="D10389" s="60" t="str">
        <f>VLOOKUP(B10389,lookup!A:D,4,FALSE)</f>
        <v>E31000005</v>
      </c>
      <c r="E10389" t="s">
        <v>178</v>
      </c>
      <c r="F10389" t="s">
        <v>157</v>
      </c>
      <c r="G10389">
        <v>1</v>
      </c>
    </row>
    <row r="10390" spans="1:7" x14ac:dyDescent="0.3">
      <c r="A10390">
        <v>2020</v>
      </c>
      <c r="B10390" t="s">
        <v>12</v>
      </c>
      <c r="C10390" s="60" t="str">
        <f>VLOOKUP(B10390,lookup!A:C,3,FALSE)</f>
        <v>Non Metropolitan Fire Authorities</v>
      </c>
      <c r="D10390" s="60" t="str">
        <f>VLOOKUP(B10390,lookup!A:D,4,FALSE)</f>
        <v>E31000005</v>
      </c>
      <c r="E10390" t="s">
        <v>179</v>
      </c>
      <c r="F10390" t="s">
        <v>157</v>
      </c>
      <c r="G10390">
        <v>0</v>
      </c>
    </row>
    <row r="10391" spans="1:7" x14ac:dyDescent="0.3">
      <c r="A10391">
        <v>2020</v>
      </c>
      <c r="B10391" t="s">
        <v>12</v>
      </c>
      <c r="C10391" s="60" t="str">
        <f>VLOOKUP(B10391,lookup!A:C,3,FALSE)</f>
        <v>Non Metropolitan Fire Authorities</v>
      </c>
      <c r="D10391" s="60" t="str">
        <f>VLOOKUP(B10391,lookup!A:D,4,FALSE)</f>
        <v>E31000005</v>
      </c>
      <c r="E10391" t="s">
        <v>1087</v>
      </c>
      <c r="F10391" t="s">
        <v>157</v>
      </c>
      <c r="G10391">
        <v>0</v>
      </c>
    </row>
    <row r="10392" spans="1:7" x14ac:dyDescent="0.3">
      <c r="A10392">
        <v>2020</v>
      </c>
      <c r="B10392" t="s">
        <v>12</v>
      </c>
      <c r="C10392" s="60" t="str">
        <f>VLOOKUP(B10392,lookup!A:C,3,FALSE)</f>
        <v>Non Metropolitan Fire Authorities</v>
      </c>
      <c r="D10392" s="60" t="str">
        <f>VLOOKUP(B10392,lookup!A:D,4,FALSE)</f>
        <v>E31000005</v>
      </c>
      <c r="E10392" t="s">
        <v>1088</v>
      </c>
      <c r="F10392" t="s">
        <v>157</v>
      </c>
      <c r="G10392">
        <v>0</v>
      </c>
    </row>
    <row r="10393" spans="1:7" x14ac:dyDescent="0.3">
      <c r="A10393">
        <v>2020</v>
      </c>
      <c r="B10393" t="s">
        <v>12</v>
      </c>
      <c r="C10393" s="60" t="str">
        <f>VLOOKUP(B10393,lookup!A:C,3,FALSE)</f>
        <v>Non Metropolitan Fire Authorities</v>
      </c>
      <c r="D10393" s="60" t="str">
        <f>VLOOKUP(B10393,lookup!A:D,4,FALSE)</f>
        <v>E31000005</v>
      </c>
      <c r="E10393" t="s">
        <v>1089</v>
      </c>
      <c r="F10393" t="s">
        <v>157</v>
      </c>
      <c r="G10393">
        <v>8</v>
      </c>
    </row>
    <row r="10394" spans="1:7" x14ac:dyDescent="0.3">
      <c r="A10394">
        <v>2020</v>
      </c>
      <c r="B10394" t="s">
        <v>15</v>
      </c>
      <c r="C10394" s="60" t="str">
        <f>VLOOKUP(B10394,lookup!A:C,3,FALSE)</f>
        <v>Non Metropolitan Fire Authorities</v>
      </c>
      <c r="D10394" s="60" t="str">
        <f>VLOOKUP(B10394,lookup!A:D,4,FALSE)</f>
        <v>E31000006</v>
      </c>
      <c r="E10394" t="s">
        <v>175</v>
      </c>
      <c r="F10394" t="s">
        <v>157</v>
      </c>
      <c r="G10394">
        <v>395</v>
      </c>
    </row>
    <row r="10395" spans="1:7" x14ac:dyDescent="0.3">
      <c r="A10395">
        <v>2020</v>
      </c>
      <c r="B10395" t="s">
        <v>15</v>
      </c>
      <c r="C10395" s="60" t="str">
        <f>VLOOKUP(B10395,lookup!A:C,3,FALSE)</f>
        <v>Non Metropolitan Fire Authorities</v>
      </c>
      <c r="D10395" s="60" t="str">
        <f>VLOOKUP(B10395,lookup!A:D,4,FALSE)</f>
        <v>E31000006</v>
      </c>
      <c r="E10395" t="s">
        <v>1086</v>
      </c>
      <c r="F10395" t="s">
        <v>157</v>
      </c>
      <c r="G10395">
        <v>5</v>
      </c>
    </row>
    <row r="10396" spans="1:7" x14ac:dyDescent="0.3">
      <c r="A10396">
        <v>2020</v>
      </c>
      <c r="B10396" t="s">
        <v>15</v>
      </c>
      <c r="C10396" s="60" t="str">
        <f>VLOOKUP(B10396,lookup!A:C,3,FALSE)</f>
        <v>Non Metropolitan Fire Authorities</v>
      </c>
      <c r="D10396" s="60" t="str">
        <f>VLOOKUP(B10396,lookup!A:D,4,FALSE)</f>
        <v>E31000006</v>
      </c>
      <c r="E10396" t="s">
        <v>177</v>
      </c>
      <c r="F10396" t="s">
        <v>157</v>
      </c>
      <c r="G10396">
        <v>2</v>
      </c>
    </row>
    <row r="10397" spans="1:7" x14ac:dyDescent="0.3">
      <c r="A10397">
        <v>2020</v>
      </c>
      <c r="B10397" t="s">
        <v>15</v>
      </c>
      <c r="C10397" s="60" t="str">
        <f>VLOOKUP(B10397,lookup!A:C,3,FALSE)</f>
        <v>Non Metropolitan Fire Authorities</v>
      </c>
      <c r="D10397" s="60" t="str">
        <f>VLOOKUP(B10397,lookup!A:D,4,FALSE)</f>
        <v>E31000006</v>
      </c>
      <c r="E10397" t="s">
        <v>178</v>
      </c>
      <c r="F10397" t="s">
        <v>157</v>
      </c>
      <c r="G10397">
        <v>3</v>
      </c>
    </row>
    <row r="10398" spans="1:7" x14ac:dyDescent="0.3">
      <c r="A10398">
        <v>2020</v>
      </c>
      <c r="B10398" t="s">
        <v>15</v>
      </c>
      <c r="C10398" s="60" t="str">
        <f>VLOOKUP(B10398,lookup!A:C,3,FALSE)</f>
        <v>Non Metropolitan Fire Authorities</v>
      </c>
      <c r="D10398" s="60" t="str">
        <f>VLOOKUP(B10398,lookup!A:D,4,FALSE)</f>
        <v>E31000006</v>
      </c>
      <c r="E10398" t="s">
        <v>179</v>
      </c>
      <c r="F10398" t="s">
        <v>157</v>
      </c>
      <c r="G10398">
        <v>1</v>
      </c>
    </row>
    <row r="10399" spans="1:7" x14ac:dyDescent="0.3">
      <c r="A10399">
        <v>2020</v>
      </c>
      <c r="B10399" t="s">
        <v>15</v>
      </c>
      <c r="C10399" s="60" t="str">
        <f>VLOOKUP(B10399,lookup!A:C,3,FALSE)</f>
        <v>Non Metropolitan Fire Authorities</v>
      </c>
      <c r="D10399" s="60" t="str">
        <f>VLOOKUP(B10399,lookup!A:D,4,FALSE)</f>
        <v>E31000006</v>
      </c>
      <c r="E10399" t="s">
        <v>1087</v>
      </c>
      <c r="F10399" t="s">
        <v>157</v>
      </c>
      <c r="G10399">
        <v>1</v>
      </c>
    </row>
    <row r="10400" spans="1:7" x14ac:dyDescent="0.3">
      <c r="A10400">
        <v>2020</v>
      </c>
      <c r="B10400" t="s">
        <v>15</v>
      </c>
      <c r="C10400" s="60" t="str">
        <f>VLOOKUP(B10400,lookup!A:C,3,FALSE)</f>
        <v>Non Metropolitan Fire Authorities</v>
      </c>
      <c r="D10400" s="60" t="str">
        <f>VLOOKUP(B10400,lookup!A:D,4,FALSE)</f>
        <v>E31000006</v>
      </c>
      <c r="E10400" t="s">
        <v>1088</v>
      </c>
      <c r="F10400" t="s">
        <v>157</v>
      </c>
      <c r="G10400">
        <v>1</v>
      </c>
    </row>
    <row r="10401" spans="1:7" x14ac:dyDescent="0.3">
      <c r="A10401">
        <v>2020</v>
      </c>
      <c r="B10401" t="s">
        <v>15</v>
      </c>
      <c r="C10401" s="60" t="str">
        <f>VLOOKUP(B10401,lookup!A:C,3,FALSE)</f>
        <v>Non Metropolitan Fire Authorities</v>
      </c>
      <c r="D10401" s="60" t="str">
        <f>VLOOKUP(B10401,lookup!A:D,4,FALSE)</f>
        <v>E31000006</v>
      </c>
      <c r="E10401" t="s">
        <v>1089</v>
      </c>
      <c r="F10401" t="s">
        <v>157</v>
      </c>
      <c r="G10401">
        <v>11</v>
      </c>
    </row>
    <row r="10402" spans="1:7" x14ac:dyDescent="0.3">
      <c r="A10402">
        <v>2020</v>
      </c>
      <c r="B10402" t="s">
        <v>18</v>
      </c>
      <c r="C10402" s="60" t="str">
        <f>VLOOKUP(B10402,lookup!A:C,3,FALSE)</f>
        <v>Non Metropolitan Fire Authorities</v>
      </c>
      <c r="D10402" s="60" t="str">
        <f>VLOOKUP(B10402,lookup!A:D,4,FALSE)</f>
        <v>E31000007</v>
      </c>
      <c r="E10402" t="s">
        <v>175</v>
      </c>
      <c r="F10402" t="s">
        <v>157</v>
      </c>
      <c r="G10402">
        <v>330</v>
      </c>
    </row>
    <row r="10403" spans="1:7" x14ac:dyDescent="0.3">
      <c r="A10403">
        <v>2020</v>
      </c>
      <c r="B10403" t="s">
        <v>18</v>
      </c>
      <c r="C10403" s="60" t="str">
        <f>VLOOKUP(B10403,lookup!A:C,3,FALSE)</f>
        <v>Non Metropolitan Fire Authorities</v>
      </c>
      <c r="D10403" s="60" t="str">
        <f>VLOOKUP(B10403,lookup!A:D,4,FALSE)</f>
        <v>E31000007</v>
      </c>
      <c r="E10403" t="s">
        <v>1086</v>
      </c>
      <c r="F10403" t="s">
        <v>157</v>
      </c>
      <c r="G10403">
        <v>1</v>
      </c>
    </row>
    <row r="10404" spans="1:7" x14ac:dyDescent="0.3">
      <c r="A10404">
        <v>2020</v>
      </c>
      <c r="B10404" t="s">
        <v>18</v>
      </c>
      <c r="C10404" s="60" t="str">
        <f>VLOOKUP(B10404,lookup!A:C,3,FALSE)</f>
        <v>Non Metropolitan Fire Authorities</v>
      </c>
      <c r="D10404" s="60" t="str">
        <f>VLOOKUP(B10404,lookup!A:D,4,FALSE)</f>
        <v>E31000007</v>
      </c>
      <c r="E10404" t="s">
        <v>177</v>
      </c>
      <c r="F10404" t="s">
        <v>157</v>
      </c>
      <c r="G10404">
        <v>2</v>
      </c>
    </row>
    <row r="10405" spans="1:7" x14ac:dyDescent="0.3">
      <c r="A10405">
        <v>2020</v>
      </c>
      <c r="B10405" t="s">
        <v>18</v>
      </c>
      <c r="C10405" s="60" t="str">
        <f>VLOOKUP(B10405,lookup!A:C,3,FALSE)</f>
        <v>Non Metropolitan Fire Authorities</v>
      </c>
      <c r="D10405" s="60" t="str">
        <f>VLOOKUP(B10405,lookup!A:D,4,FALSE)</f>
        <v>E31000007</v>
      </c>
      <c r="E10405" t="s">
        <v>178</v>
      </c>
      <c r="F10405" t="s">
        <v>157</v>
      </c>
      <c r="G10405">
        <v>1</v>
      </c>
    </row>
    <row r="10406" spans="1:7" x14ac:dyDescent="0.3">
      <c r="A10406">
        <v>2020</v>
      </c>
      <c r="B10406" t="s">
        <v>18</v>
      </c>
      <c r="C10406" s="60" t="str">
        <f>VLOOKUP(B10406,lookup!A:C,3,FALSE)</f>
        <v>Non Metropolitan Fire Authorities</v>
      </c>
      <c r="D10406" s="60" t="str">
        <f>VLOOKUP(B10406,lookup!A:D,4,FALSE)</f>
        <v>E31000007</v>
      </c>
      <c r="E10406" t="s">
        <v>179</v>
      </c>
      <c r="F10406" t="s">
        <v>157</v>
      </c>
      <c r="G10406">
        <v>1</v>
      </c>
    </row>
    <row r="10407" spans="1:7" x14ac:dyDescent="0.3">
      <c r="A10407">
        <v>2020</v>
      </c>
      <c r="B10407" t="s">
        <v>18</v>
      </c>
      <c r="C10407" s="60" t="str">
        <f>VLOOKUP(B10407,lookup!A:C,3,FALSE)</f>
        <v>Non Metropolitan Fire Authorities</v>
      </c>
      <c r="D10407" s="60" t="str">
        <f>VLOOKUP(B10407,lookup!A:D,4,FALSE)</f>
        <v>E31000007</v>
      </c>
      <c r="E10407" t="s">
        <v>1087</v>
      </c>
      <c r="F10407" t="s">
        <v>157</v>
      </c>
      <c r="G10407">
        <v>1</v>
      </c>
    </row>
    <row r="10408" spans="1:7" x14ac:dyDescent="0.3">
      <c r="A10408">
        <v>2020</v>
      </c>
      <c r="B10408" t="s">
        <v>18</v>
      </c>
      <c r="C10408" s="60" t="str">
        <f>VLOOKUP(B10408,lookup!A:C,3,FALSE)</f>
        <v>Non Metropolitan Fire Authorities</v>
      </c>
      <c r="D10408" s="60" t="str">
        <f>VLOOKUP(B10408,lookup!A:D,4,FALSE)</f>
        <v>E31000007</v>
      </c>
      <c r="E10408" t="s">
        <v>1088</v>
      </c>
      <c r="F10408" t="s">
        <v>157</v>
      </c>
      <c r="G10408">
        <v>0</v>
      </c>
    </row>
    <row r="10409" spans="1:7" x14ac:dyDescent="0.3">
      <c r="A10409">
        <v>2020</v>
      </c>
      <c r="B10409" t="s">
        <v>18</v>
      </c>
      <c r="C10409" s="60" t="str">
        <f>VLOOKUP(B10409,lookup!A:C,3,FALSE)</f>
        <v>Non Metropolitan Fire Authorities</v>
      </c>
      <c r="D10409" s="60" t="str">
        <f>VLOOKUP(B10409,lookup!A:D,4,FALSE)</f>
        <v>E31000007</v>
      </c>
      <c r="E10409" t="s">
        <v>1089</v>
      </c>
      <c r="F10409" t="s">
        <v>157</v>
      </c>
      <c r="G10409">
        <v>0</v>
      </c>
    </row>
    <row r="10410" spans="1:7" x14ac:dyDescent="0.3">
      <c r="A10410">
        <v>2020</v>
      </c>
      <c r="B10410" t="s">
        <v>21</v>
      </c>
      <c r="C10410" s="60" t="str">
        <f>VLOOKUP(B10410,lookup!A:C,3,FALSE)</f>
        <v>Non Metropolitan Fire Authorities</v>
      </c>
      <c r="D10410" s="60" t="str">
        <f>VLOOKUP(B10410,lookup!A:D,4,FALSE)</f>
        <v>E31000008</v>
      </c>
      <c r="E10410" t="s">
        <v>175</v>
      </c>
      <c r="F10410" t="s">
        <v>157</v>
      </c>
      <c r="G10410">
        <v>161</v>
      </c>
    </row>
    <row r="10411" spans="1:7" x14ac:dyDescent="0.3">
      <c r="A10411">
        <v>2020</v>
      </c>
      <c r="B10411" t="s">
        <v>21</v>
      </c>
      <c r="C10411" s="60" t="str">
        <f>VLOOKUP(B10411,lookup!A:C,3,FALSE)</f>
        <v>Non Metropolitan Fire Authorities</v>
      </c>
      <c r="D10411" s="60" t="str">
        <f>VLOOKUP(B10411,lookup!A:D,4,FALSE)</f>
        <v>E31000008</v>
      </c>
      <c r="E10411" t="s">
        <v>1086</v>
      </c>
      <c r="F10411" t="s">
        <v>157</v>
      </c>
      <c r="G10411">
        <v>2</v>
      </c>
    </row>
    <row r="10412" spans="1:7" x14ac:dyDescent="0.3">
      <c r="A10412">
        <v>2020</v>
      </c>
      <c r="B10412" t="s">
        <v>21</v>
      </c>
      <c r="C10412" s="60" t="str">
        <f>VLOOKUP(B10412,lookup!A:C,3,FALSE)</f>
        <v>Non Metropolitan Fire Authorities</v>
      </c>
      <c r="D10412" s="60" t="str">
        <f>VLOOKUP(B10412,lookup!A:D,4,FALSE)</f>
        <v>E31000008</v>
      </c>
      <c r="E10412" t="s">
        <v>177</v>
      </c>
      <c r="F10412" t="s">
        <v>157</v>
      </c>
      <c r="G10412">
        <v>3</v>
      </c>
    </row>
    <row r="10413" spans="1:7" x14ac:dyDescent="0.3">
      <c r="A10413">
        <v>2020</v>
      </c>
      <c r="B10413" t="s">
        <v>21</v>
      </c>
      <c r="C10413" s="60" t="str">
        <f>VLOOKUP(B10413,lookup!A:C,3,FALSE)</f>
        <v>Non Metropolitan Fire Authorities</v>
      </c>
      <c r="D10413" s="60" t="str">
        <f>VLOOKUP(B10413,lookup!A:D,4,FALSE)</f>
        <v>E31000008</v>
      </c>
      <c r="E10413" t="s">
        <v>178</v>
      </c>
      <c r="F10413" t="s">
        <v>157</v>
      </c>
      <c r="G10413">
        <v>0</v>
      </c>
    </row>
    <row r="10414" spans="1:7" x14ac:dyDescent="0.3">
      <c r="A10414">
        <v>2020</v>
      </c>
      <c r="B10414" t="s">
        <v>21</v>
      </c>
      <c r="C10414" s="60" t="str">
        <f>VLOOKUP(B10414,lookup!A:C,3,FALSE)</f>
        <v>Non Metropolitan Fire Authorities</v>
      </c>
      <c r="D10414" s="60" t="str">
        <f>VLOOKUP(B10414,lookup!A:D,4,FALSE)</f>
        <v>E31000008</v>
      </c>
      <c r="E10414" t="s">
        <v>179</v>
      </c>
      <c r="F10414" t="s">
        <v>157</v>
      </c>
      <c r="G10414">
        <v>1</v>
      </c>
    </row>
    <row r="10415" spans="1:7" x14ac:dyDescent="0.3">
      <c r="A10415">
        <v>2020</v>
      </c>
      <c r="B10415" t="s">
        <v>21</v>
      </c>
      <c r="C10415" s="60" t="str">
        <f>VLOOKUP(B10415,lookup!A:C,3,FALSE)</f>
        <v>Non Metropolitan Fire Authorities</v>
      </c>
      <c r="D10415" s="60" t="str">
        <f>VLOOKUP(B10415,lookup!A:D,4,FALSE)</f>
        <v>E31000008</v>
      </c>
      <c r="E10415" t="s">
        <v>1087</v>
      </c>
      <c r="F10415" t="s">
        <v>157</v>
      </c>
      <c r="G10415">
        <v>0</v>
      </c>
    </row>
    <row r="10416" spans="1:7" x14ac:dyDescent="0.3">
      <c r="A10416">
        <v>2020</v>
      </c>
      <c r="B10416" t="s">
        <v>21</v>
      </c>
      <c r="C10416" s="60" t="str">
        <f>VLOOKUP(B10416,lookup!A:C,3,FALSE)</f>
        <v>Non Metropolitan Fire Authorities</v>
      </c>
      <c r="D10416" s="60" t="str">
        <f>VLOOKUP(B10416,lookup!A:D,4,FALSE)</f>
        <v>E31000008</v>
      </c>
      <c r="E10416" t="s">
        <v>1088</v>
      </c>
      <c r="F10416" t="s">
        <v>157</v>
      </c>
      <c r="G10416">
        <v>1</v>
      </c>
    </row>
    <row r="10417" spans="1:7" x14ac:dyDescent="0.3">
      <c r="A10417">
        <v>2020</v>
      </c>
      <c r="B10417" t="s">
        <v>21</v>
      </c>
      <c r="C10417" s="60" t="str">
        <f>VLOOKUP(B10417,lookup!A:C,3,FALSE)</f>
        <v>Non Metropolitan Fire Authorities</v>
      </c>
      <c r="D10417" s="60" t="str">
        <f>VLOOKUP(B10417,lookup!A:D,4,FALSE)</f>
        <v>E31000008</v>
      </c>
      <c r="E10417" t="s">
        <v>1089</v>
      </c>
      <c r="F10417" t="s">
        <v>157</v>
      </c>
      <c r="G10417">
        <v>34</v>
      </c>
    </row>
    <row r="10418" spans="1:7" x14ac:dyDescent="0.3">
      <c r="A10418">
        <v>2020</v>
      </c>
      <c r="B10418" t="s">
        <v>24</v>
      </c>
      <c r="C10418" s="60" t="str">
        <f>VLOOKUP(B10418,lookup!A:C,3,FALSE)</f>
        <v>Non Metropolitan Fire Authorities</v>
      </c>
      <c r="D10418" s="60" t="str">
        <f>VLOOKUP(B10418,lookup!A:D,4,FALSE)</f>
        <v>E31000009</v>
      </c>
      <c r="E10418" t="s">
        <v>175</v>
      </c>
      <c r="F10418" t="s">
        <v>157</v>
      </c>
      <c r="G10418">
        <v>173</v>
      </c>
    </row>
    <row r="10419" spans="1:7" x14ac:dyDescent="0.3">
      <c r="A10419">
        <v>2020</v>
      </c>
      <c r="B10419" t="s">
        <v>24</v>
      </c>
      <c r="C10419" s="60" t="str">
        <f>VLOOKUP(B10419,lookup!A:C,3,FALSE)</f>
        <v>Non Metropolitan Fire Authorities</v>
      </c>
      <c r="D10419" s="60" t="str">
        <f>VLOOKUP(B10419,lookup!A:D,4,FALSE)</f>
        <v>E31000009</v>
      </c>
      <c r="E10419" t="s">
        <v>1086</v>
      </c>
      <c r="F10419" t="s">
        <v>157</v>
      </c>
      <c r="G10419">
        <v>1</v>
      </c>
    </row>
    <row r="10420" spans="1:7" x14ac:dyDescent="0.3">
      <c r="A10420">
        <v>2020</v>
      </c>
      <c r="B10420" t="s">
        <v>24</v>
      </c>
      <c r="C10420" s="60" t="str">
        <f>VLOOKUP(B10420,lookup!A:C,3,FALSE)</f>
        <v>Non Metropolitan Fire Authorities</v>
      </c>
      <c r="D10420" s="60" t="str">
        <f>VLOOKUP(B10420,lookup!A:D,4,FALSE)</f>
        <v>E31000009</v>
      </c>
      <c r="E10420" t="s">
        <v>177</v>
      </c>
      <c r="F10420" t="s">
        <v>157</v>
      </c>
      <c r="G10420">
        <v>0</v>
      </c>
    </row>
    <row r="10421" spans="1:7" x14ac:dyDescent="0.3">
      <c r="A10421">
        <v>2020</v>
      </c>
      <c r="B10421" t="s">
        <v>24</v>
      </c>
      <c r="C10421" s="60" t="str">
        <f>VLOOKUP(B10421,lookup!A:C,3,FALSE)</f>
        <v>Non Metropolitan Fire Authorities</v>
      </c>
      <c r="D10421" s="60" t="str">
        <f>VLOOKUP(B10421,lookup!A:D,4,FALSE)</f>
        <v>E31000009</v>
      </c>
      <c r="E10421" t="s">
        <v>178</v>
      </c>
      <c r="F10421" t="s">
        <v>157</v>
      </c>
      <c r="G10421">
        <v>0</v>
      </c>
    </row>
    <row r="10422" spans="1:7" x14ac:dyDescent="0.3">
      <c r="A10422">
        <v>2020</v>
      </c>
      <c r="B10422" t="s">
        <v>24</v>
      </c>
      <c r="C10422" s="60" t="str">
        <f>VLOOKUP(B10422,lookup!A:C,3,FALSE)</f>
        <v>Non Metropolitan Fire Authorities</v>
      </c>
      <c r="D10422" s="60" t="str">
        <f>VLOOKUP(B10422,lookup!A:D,4,FALSE)</f>
        <v>E31000009</v>
      </c>
      <c r="E10422" t="s">
        <v>179</v>
      </c>
      <c r="F10422" t="s">
        <v>157</v>
      </c>
      <c r="G10422">
        <v>0</v>
      </c>
    </row>
    <row r="10423" spans="1:7" x14ac:dyDescent="0.3">
      <c r="A10423">
        <v>2020</v>
      </c>
      <c r="B10423" t="s">
        <v>24</v>
      </c>
      <c r="C10423" s="60" t="str">
        <f>VLOOKUP(B10423,lookup!A:C,3,FALSE)</f>
        <v>Non Metropolitan Fire Authorities</v>
      </c>
      <c r="D10423" s="60" t="str">
        <f>VLOOKUP(B10423,lookup!A:D,4,FALSE)</f>
        <v>E31000009</v>
      </c>
      <c r="E10423" t="s">
        <v>1087</v>
      </c>
      <c r="F10423" t="s">
        <v>157</v>
      </c>
      <c r="G10423">
        <v>0</v>
      </c>
    </row>
    <row r="10424" spans="1:7" x14ac:dyDescent="0.3">
      <c r="A10424">
        <v>2020</v>
      </c>
      <c r="B10424" t="s">
        <v>24</v>
      </c>
      <c r="C10424" s="60" t="str">
        <f>VLOOKUP(B10424,lookup!A:C,3,FALSE)</f>
        <v>Non Metropolitan Fire Authorities</v>
      </c>
      <c r="D10424" s="60" t="str">
        <f>VLOOKUP(B10424,lookup!A:D,4,FALSE)</f>
        <v>E31000009</v>
      </c>
      <c r="E10424" t="s">
        <v>1088</v>
      </c>
      <c r="F10424" t="s">
        <v>157</v>
      </c>
      <c r="G10424">
        <v>0</v>
      </c>
    </row>
    <row r="10425" spans="1:7" x14ac:dyDescent="0.3">
      <c r="A10425">
        <v>2020</v>
      </c>
      <c r="B10425" t="s">
        <v>24</v>
      </c>
      <c r="C10425" s="60" t="str">
        <f>VLOOKUP(B10425,lookup!A:C,3,FALSE)</f>
        <v>Non Metropolitan Fire Authorities</v>
      </c>
      <c r="D10425" s="60" t="str">
        <f>VLOOKUP(B10425,lookup!A:D,4,FALSE)</f>
        <v>E31000009</v>
      </c>
      <c r="E10425" t="s">
        <v>1089</v>
      </c>
      <c r="F10425" t="s">
        <v>157</v>
      </c>
      <c r="G10425">
        <v>36</v>
      </c>
    </row>
    <row r="10426" spans="1:7" x14ac:dyDescent="0.3">
      <c r="A10426">
        <v>2020</v>
      </c>
      <c r="B10426" t="s">
        <v>27</v>
      </c>
      <c r="C10426" s="60" t="str">
        <f>VLOOKUP(B10426,lookup!A:C,3,FALSE)</f>
        <v>Non Metropolitan Fire Authorities</v>
      </c>
      <c r="D10426" s="60" t="str">
        <f>VLOOKUP(B10426,lookup!A:D,4,FALSE)</f>
        <v>E31000010</v>
      </c>
      <c r="E10426" t="s">
        <v>175</v>
      </c>
      <c r="F10426" t="s">
        <v>157</v>
      </c>
      <c r="G10426">
        <v>322</v>
      </c>
    </row>
    <row r="10427" spans="1:7" x14ac:dyDescent="0.3">
      <c r="A10427">
        <v>2020</v>
      </c>
      <c r="B10427" t="s">
        <v>27</v>
      </c>
      <c r="C10427" s="60" t="str">
        <f>VLOOKUP(B10427,lookup!A:C,3,FALSE)</f>
        <v>Non Metropolitan Fire Authorities</v>
      </c>
      <c r="D10427" s="60" t="str">
        <f>VLOOKUP(B10427,lookup!A:D,4,FALSE)</f>
        <v>E31000010</v>
      </c>
      <c r="E10427" t="s">
        <v>1086</v>
      </c>
      <c r="F10427" t="s">
        <v>157</v>
      </c>
      <c r="G10427">
        <v>0</v>
      </c>
    </row>
    <row r="10428" spans="1:7" x14ac:dyDescent="0.3">
      <c r="A10428">
        <v>2020</v>
      </c>
      <c r="B10428" t="s">
        <v>27</v>
      </c>
      <c r="C10428" s="60" t="str">
        <f>VLOOKUP(B10428,lookup!A:C,3,FALSE)</f>
        <v>Non Metropolitan Fire Authorities</v>
      </c>
      <c r="D10428" s="60" t="str">
        <f>VLOOKUP(B10428,lookup!A:D,4,FALSE)</f>
        <v>E31000010</v>
      </c>
      <c r="E10428" t="s">
        <v>177</v>
      </c>
      <c r="F10428" t="s">
        <v>157</v>
      </c>
      <c r="G10428">
        <v>5</v>
      </c>
    </row>
    <row r="10429" spans="1:7" x14ac:dyDescent="0.3">
      <c r="A10429">
        <v>2020</v>
      </c>
      <c r="B10429" t="s">
        <v>27</v>
      </c>
      <c r="C10429" s="60" t="str">
        <f>VLOOKUP(B10429,lookup!A:C,3,FALSE)</f>
        <v>Non Metropolitan Fire Authorities</v>
      </c>
      <c r="D10429" s="60" t="str">
        <f>VLOOKUP(B10429,lookup!A:D,4,FALSE)</f>
        <v>E31000010</v>
      </c>
      <c r="E10429" t="s">
        <v>178</v>
      </c>
      <c r="F10429" t="s">
        <v>157</v>
      </c>
      <c r="G10429">
        <v>2</v>
      </c>
    </row>
    <row r="10430" spans="1:7" x14ac:dyDescent="0.3">
      <c r="A10430">
        <v>2020</v>
      </c>
      <c r="B10430" t="s">
        <v>27</v>
      </c>
      <c r="C10430" s="60" t="str">
        <f>VLOOKUP(B10430,lookup!A:C,3,FALSE)</f>
        <v>Non Metropolitan Fire Authorities</v>
      </c>
      <c r="D10430" s="60" t="str">
        <f>VLOOKUP(B10430,lookup!A:D,4,FALSE)</f>
        <v>E31000010</v>
      </c>
      <c r="E10430" t="s">
        <v>179</v>
      </c>
      <c r="F10430" t="s">
        <v>157</v>
      </c>
      <c r="G10430">
        <v>0</v>
      </c>
    </row>
    <row r="10431" spans="1:7" x14ac:dyDescent="0.3">
      <c r="A10431">
        <v>2020</v>
      </c>
      <c r="B10431" t="s">
        <v>27</v>
      </c>
      <c r="C10431" s="60" t="str">
        <f>VLOOKUP(B10431,lookup!A:C,3,FALSE)</f>
        <v>Non Metropolitan Fire Authorities</v>
      </c>
      <c r="D10431" s="60" t="str">
        <f>VLOOKUP(B10431,lookup!A:D,4,FALSE)</f>
        <v>E31000010</v>
      </c>
      <c r="E10431" t="s">
        <v>1087</v>
      </c>
      <c r="F10431" t="s">
        <v>157</v>
      </c>
      <c r="G10431">
        <v>0</v>
      </c>
    </row>
    <row r="10432" spans="1:7" x14ac:dyDescent="0.3">
      <c r="A10432">
        <v>2020</v>
      </c>
      <c r="B10432" t="s">
        <v>27</v>
      </c>
      <c r="C10432" s="60" t="str">
        <f>VLOOKUP(B10432,lookup!A:C,3,FALSE)</f>
        <v>Non Metropolitan Fire Authorities</v>
      </c>
      <c r="D10432" s="60" t="str">
        <f>VLOOKUP(B10432,lookup!A:D,4,FALSE)</f>
        <v>E31000010</v>
      </c>
      <c r="E10432" t="s">
        <v>1088</v>
      </c>
      <c r="F10432" t="s">
        <v>157</v>
      </c>
      <c r="G10432">
        <v>1</v>
      </c>
    </row>
    <row r="10433" spans="1:7" x14ac:dyDescent="0.3">
      <c r="A10433">
        <v>2020</v>
      </c>
      <c r="B10433" t="s">
        <v>27</v>
      </c>
      <c r="C10433" s="60" t="str">
        <f>VLOOKUP(B10433,lookup!A:C,3,FALSE)</f>
        <v>Non Metropolitan Fire Authorities</v>
      </c>
      <c r="D10433" s="60" t="str">
        <f>VLOOKUP(B10433,lookup!A:D,4,FALSE)</f>
        <v>E31000010</v>
      </c>
      <c r="E10433" t="s">
        <v>1089</v>
      </c>
      <c r="F10433" t="s">
        <v>157</v>
      </c>
      <c r="G10433">
        <v>12</v>
      </c>
    </row>
    <row r="10434" spans="1:7" x14ac:dyDescent="0.3">
      <c r="A10434">
        <v>2020</v>
      </c>
      <c r="B10434" t="s">
        <v>30</v>
      </c>
      <c r="C10434" s="60" t="str">
        <f>VLOOKUP(B10434,lookup!A:C,3,FALSE)</f>
        <v>Non Metropolitan Fire Authorities</v>
      </c>
      <c r="D10434" s="60" t="str">
        <f>VLOOKUP(B10434,lookup!A:D,4,FALSE)</f>
        <v>E31000011</v>
      </c>
      <c r="E10434" t="s">
        <v>175</v>
      </c>
      <c r="F10434" t="s">
        <v>157</v>
      </c>
      <c r="G10434">
        <v>485</v>
      </c>
    </row>
    <row r="10435" spans="1:7" x14ac:dyDescent="0.3">
      <c r="A10435">
        <v>2020</v>
      </c>
      <c r="B10435" t="s">
        <v>30</v>
      </c>
      <c r="C10435" s="60" t="str">
        <f>VLOOKUP(B10435,lookup!A:C,3,FALSE)</f>
        <v>Non Metropolitan Fire Authorities</v>
      </c>
      <c r="D10435" s="60" t="str">
        <f>VLOOKUP(B10435,lookup!A:D,4,FALSE)</f>
        <v>E31000011</v>
      </c>
      <c r="E10435" t="s">
        <v>1086</v>
      </c>
      <c r="F10435" t="s">
        <v>157</v>
      </c>
      <c r="G10435">
        <v>3</v>
      </c>
    </row>
    <row r="10436" spans="1:7" x14ac:dyDescent="0.3">
      <c r="A10436">
        <v>2020</v>
      </c>
      <c r="B10436" t="s">
        <v>30</v>
      </c>
      <c r="C10436" s="60" t="str">
        <f>VLOOKUP(B10436,lookup!A:C,3,FALSE)</f>
        <v>Non Metropolitan Fire Authorities</v>
      </c>
      <c r="D10436" s="60" t="str">
        <f>VLOOKUP(B10436,lookup!A:D,4,FALSE)</f>
        <v>E31000011</v>
      </c>
      <c r="E10436" t="s">
        <v>177</v>
      </c>
      <c r="F10436" t="s">
        <v>157</v>
      </c>
      <c r="G10436">
        <v>3</v>
      </c>
    </row>
    <row r="10437" spans="1:7" x14ac:dyDescent="0.3">
      <c r="A10437">
        <v>2020</v>
      </c>
      <c r="B10437" t="s">
        <v>30</v>
      </c>
      <c r="C10437" s="60" t="str">
        <f>VLOOKUP(B10437,lookup!A:C,3,FALSE)</f>
        <v>Non Metropolitan Fire Authorities</v>
      </c>
      <c r="D10437" s="60" t="str">
        <f>VLOOKUP(B10437,lookup!A:D,4,FALSE)</f>
        <v>E31000011</v>
      </c>
      <c r="E10437" t="s">
        <v>178</v>
      </c>
      <c r="F10437" t="s">
        <v>157</v>
      </c>
      <c r="G10437">
        <v>0</v>
      </c>
    </row>
    <row r="10438" spans="1:7" x14ac:dyDescent="0.3">
      <c r="A10438">
        <v>2020</v>
      </c>
      <c r="B10438" t="s">
        <v>30</v>
      </c>
      <c r="C10438" s="60" t="str">
        <f>VLOOKUP(B10438,lookup!A:C,3,FALSE)</f>
        <v>Non Metropolitan Fire Authorities</v>
      </c>
      <c r="D10438" s="60" t="str">
        <f>VLOOKUP(B10438,lookup!A:D,4,FALSE)</f>
        <v>E31000011</v>
      </c>
      <c r="E10438" t="s">
        <v>179</v>
      </c>
      <c r="F10438" t="s">
        <v>157</v>
      </c>
      <c r="G10438">
        <v>0</v>
      </c>
    </row>
    <row r="10439" spans="1:7" x14ac:dyDescent="0.3">
      <c r="A10439">
        <v>2020</v>
      </c>
      <c r="B10439" t="s">
        <v>30</v>
      </c>
      <c r="C10439" s="60" t="str">
        <f>VLOOKUP(B10439,lookup!A:C,3,FALSE)</f>
        <v>Non Metropolitan Fire Authorities</v>
      </c>
      <c r="D10439" s="60" t="str">
        <f>VLOOKUP(B10439,lookup!A:D,4,FALSE)</f>
        <v>E31000011</v>
      </c>
      <c r="E10439" t="s">
        <v>1087</v>
      </c>
      <c r="F10439" t="s">
        <v>157</v>
      </c>
      <c r="G10439">
        <v>2</v>
      </c>
    </row>
    <row r="10440" spans="1:7" x14ac:dyDescent="0.3">
      <c r="A10440">
        <v>2020</v>
      </c>
      <c r="B10440" t="s">
        <v>30</v>
      </c>
      <c r="C10440" s="60" t="str">
        <f>VLOOKUP(B10440,lookup!A:C,3,FALSE)</f>
        <v>Non Metropolitan Fire Authorities</v>
      </c>
      <c r="D10440" s="60" t="str">
        <f>VLOOKUP(B10440,lookup!A:D,4,FALSE)</f>
        <v>E31000011</v>
      </c>
      <c r="E10440" t="s">
        <v>1088</v>
      </c>
      <c r="F10440" t="s">
        <v>157</v>
      </c>
      <c r="G10440">
        <v>1</v>
      </c>
    </row>
    <row r="10441" spans="1:7" x14ac:dyDescent="0.3">
      <c r="A10441">
        <v>2020</v>
      </c>
      <c r="B10441" t="s">
        <v>30</v>
      </c>
      <c r="C10441" s="60" t="str">
        <f>VLOOKUP(B10441,lookup!A:C,3,FALSE)</f>
        <v>Non Metropolitan Fire Authorities</v>
      </c>
      <c r="D10441" s="60" t="str">
        <f>VLOOKUP(B10441,lookup!A:D,4,FALSE)</f>
        <v>E31000011</v>
      </c>
      <c r="E10441" t="s">
        <v>1089</v>
      </c>
      <c r="F10441" t="s">
        <v>157</v>
      </c>
      <c r="G10441">
        <v>35</v>
      </c>
    </row>
    <row r="10442" spans="1:7" x14ac:dyDescent="0.3">
      <c r="A10442">
        <v>2020</v>
      </c>
      <c r="B10442" t="s">
        <v>36</v>
      </c>
      <c r="C10442" s="60" t="str">
        <f>VLOOKUP(B10442,lookup!A:C,3,FALSE)</f>
        <v>Non Metropolitan Fire Authorities</v>
      </c>
      <c r="D10442" s="60" t="str">
        <f>VLOOKUP(B10442,lookup!A:D,4,FALSE)</f>
        <v>E31000013</v>
      </c>
      <c r="E10442" t="s">
        <v>175</v>
      </c>
      <c r="F10442" t="s">
        <v>157</v>
      </c>
      <c r="G10442">
        <v>273</v>
      </c>
    </row>
    <row r="10443" spans="1:7" x14ac:dyDescent="0.3">
      <c r="A10443">
        <v>2020</v>
      </c>
      <c r="B10443" t="s">
        <v>36</v>
      </c>
      <c r="C10443" s="60" t="str">
        <f>VLOOKUP(B10443,lookup!A:C,3,FALSE)</f>
        <v>Non Metropolitan Fire Authorities</v>
      </c>
      <c r="D10443" s="60" t="str">
        <f>VLOOKUP(B10443,lookup!A:D,4,FALSE)</f>
        <v>E31000013</v>
      </c>
      <c r="E10443" t="s">
        <v>1086</v>
      </c>
      <c r="F10443" t="s">
        <v>157</v>
      </c>
      <c r="G10443">
        <v>1</v>
      </c>
    </row>
    <row r="10444" spans="1:7" x14ac:dyDescent="0.3">
      <c r="A10444">
        <v>2020</v>
      </c>
      <c r="B10444" t="s">
        <v>36</v>
      </c>
      <c r="C10444" s="60" t="str">
        <f>VLOOKUP(B10444,lookup!A:C,3,FALSE)</f>
        <v>Non Metropolitan Fire Authorities</v>
      </c>
      <c r="D10444" s="60" t="str">
        <f>VLOOKUP(B10444,lookup!A:D,4,FALSE)</f>
        <v>E31000013</v>
      </c>
      <c r="E10444" t="s">
        <v>177</v>
      </c>
      <c r="F10444" t="s">
        <v>157</v>
      </c>
      <c r="G10444">
        <v>4</v>
      </c>
    </row>
    <row r="10445" spans="1:7" x14ac:dyDescent="0.3">
      <c r="A10445">
        <v>2020</v>
      </c>
      <c r="B10445" t="s">
        <v>36</v>
      </c>
      <c r="C10445" s="60" t="str">
        <f>VLOOKUP(B10445,lookup!A:C,3,FALSE)</f>
        <v>Non Metropolitan Fire Authorities</v>
      </c>
      <c r="D10445" s="60" t="str">
        <f>VLOOKUP(B10445,lookup!A:D,4,FALSE)</f>
        <v>E31000013</v>
      </c>
      <c r="E10445" t="s">
        <v>178</v>
      </c>
      <c r="F10445" t="s">
        <v>157</v>
      </c>
      <c r="G10445">
        <v>2</v>
      </c>
    </row>
    <row r="10446" spans="1:7" x14ac:dyDescent="0.3">
      <c r="A10446">
        <v>2020</v>
      </c>
      <c r="B10446" t="s">
        <v>36</v>
      </c>
      <c r="C10446" s="60" t="str">
        <f>VLOOKUP(B10446,lookup!A:C,3,FALSE)</f>
        <v>Non Metropolitan Fire Authorities</v>
      </c>
      <c r="D10446" s="60" t="str">
        <f>VLOOKUP(B10446,lookup!A:D,4,FALSE)</f>
        <v>E31000013</v>
      </c>
      <c r="E10446" t="s">
        <v>179</v>
      </c>
      <c r="F10446" t="s">
        <v>157</v>
      </c>
      <c r="G10446">
        <v>1</v>
      </c>
    </row>
    <row r="10447" spans="1:7" x14ac:dyDescent="0.3">
      <c r="A10447">
        <v>2020</v>
      </c>
      <c r="B10447" t="s">
        <v>36</v>
      </c>
      <c r="C10447" s="60" t="str">
        <f>VLOOKUP(B10447,lookup!A:C,3,FALSE)</f>
        <v>Non Metropolitan Fire Authorities</v>
      </c>
      <c r="D10447" s="60" t="str">
        <f>VLOOKUP(B10447,lookup!A:D,4,FALSE)</f>
        <v>E31000013</v>
      </c>
      <c r="E10447" t="s">
        <v>1087</v>
      </c>
      <c r="F10447" t="s">
        <v>157</v>
      </c>
      <c r="G10447">
        <v>0</v>
      </c>
    </row>
    <row r="10448" spans="1:7" x14ac:dyDescent="0.3">
      <c r="A10448">
        <v>2020</v>
      </c>
      <c r="B10448" t="s">
        <v>36</v>
      </c>
      <c r="C10448" s="60" t="str">
        <f>VLOOKUP(B10448,lookup!A:C,3,FALSE)</f>
        <v>Non Metropolitan Fire Authorities</v>
      </c>
      <c r="D10448" s="60" t="str">
        <f>VLOOKUP(B10448,lookup!A:D,4,FALSE)</f>
        <v>E31000013</v>
      </c>
      <c r="E10448" t="s">
        <v>1088</v>
      </c>
      <c r="F10448" t="s">
        <v>157</v>
      </c>
      <c r="G10448">
        <v>0</v>
      </c>
    </row>
    <row r="10449" spans="1:7" x14ac:dyDescent="0.3">
      <c r="A10449">
        <v>2020</v>
      </c>
      <c r="B10449" t="s">
        <v>36</v>
      </c>
      <c r="C10449" s="60" t="str">
        <f>VLOOKUP(B10449,lookup!A:C,3,FALSE)</f>
        <v>Non Metropolitan Fire Authorities</v>
      </c>
      <c r="D10449" s="60" t="str">
        <f>VLOOKUP(B10449,lookup!A:D,4,FALSE)</f>
        <v>E31000013</v>
      </c>
      <c r="E10449" t="s">
        <v>1089</v>
      </c>
      <c r="F10449" t="s">
        <v>157</v>
      </c>
      <c r="G10449">
        <v>23</v>
      </c>
    </row>
    <row r="10450" spans="1:7" x14ac:dyDescent="0.3">
      <c r="A10450">
        <v>2020</v>
      </c>
      <c r="B10450" t="s">
        <v>39</v>
      </c>
      <c r="C10450" s="60" t="str">
        <f>VLOOKUP(B10450,lookup!A:C,3,FALSE)</f>
        <v>Non Metropolitan Fire Authorities</v>
      </c>
      <c r="D10450" s="60" t="str">
        <f>VLOOKUP(B10450,lookup!A:D,4,FALSE)</f>
        <v>E31000014</v>
      </c>
      <c r="E10450" t="s">
        <v>175</v>
      </c>
      <c r="F10450" t="s">
        <v>157</v>
      </c>
      <c r="G10450">
        <v>318</v>
      </c>
    </row>
    <row r="10451" spans="1:7" x14ac:dyDescent="0.3">
      <c r="A10451">
        <v>2020</v>
      </c>
      <c r="B10451" t="s">
        <v>39</v>
      </c>
      <c r="C10451" s="60" t="str">
        <f>VLOOKUP(B10451,lookup!A:C,3,FALSE)</f>
        <v>Non Metropolitan Fire Authorities</v>
      </c>
      <c r="D10451" s="60" t="str">
        <f>VLOOKUP(B10451,lookup!A:D,4,FALSE)</f>
        <v>E31000014</v>
      </c>
      <c r="E10451" t="s">
        <v>1086</v>
      </c>
      <c r="F10451" t="s">
        <v>157</v>
      </c>
      <c r="G10451">
        <v>8</v>
      </c>
    </row>
    <row r="10452" spans="1:7" x14ac:dyDescent="0.3">
      <c r="A10452">
        <v>2020</v>
      </c>
      <c r="B10452" t="s">
        <v>39</v>
      </c>
      <c r="C10452" s="60" t="str">
        <f>VLOOKUP(B10452,lookup!A:C,3,FALSE)</f>
        <v>Non Metropolitan Fire Authorities</v>
      </c>
      <c r="D10452" s="60" t="str">
        <f>VLOOKUP(B10452,lookup!A:D,4,FALSE)</f>
        <v>E31000014</v>
      </c>
      <c r="E10452" t="s">
        <v>177</v>
      </c>
      <c r="F10452" t="s">
        <v>157</v>
      </c>
      <c r="G10452">
        <v>7</v>
      </c>
    </row>
    <row r="10453" spans="1:7" x14ac:dyDescent="0.3">
      <c r="A10453">
        <v>2020</v>
      </c>
      <c r="B10453" t="s">
        <v>39</v>
      </c>
      <c r="C10453" s="60" t="str">
        <f>VLOOKUP(B10453,lookup!A:C,3,FALSE)</f>
        <v>Non Metropolitan Fire Authorities</v>
      </c>
      <c r="D10453" s="60" t="str">
        <f>VLOOKUP(B10453,lookup!A:D,4,FALSE)</f>
        <v>E31000014</v>
      </c>
      <c r="E10453" t="s">
        <v>178</v>
      </c>
      <c r="F10453" t="s">
        <v>157</v>
      </c>
      <c r="G10453">
        <v>1</v>
      </c>
    </row>
    <row r="10454" spans="1:7" x14ac:dyDescent="0.3">
      <c r="A10454">
        <v>2020</v>
      </c>
      <c r="B10454" t="s">
        <v>39</v>
      </c>
      <c r="C10454" s="60" t="str">
        <f>VLOOKUP(B10454,lookup!A:C,3,FALSE)</f>
        <v>Non Metropolitan Fire Authorities</v>
      </c>
      <c r="D10454" s="60" t="str">
        <f>VLOOKUP(B10454,lookup!A:D,4,FALSE)</f>
        <v>E31000014</v>
      </c>
      <c r="E10454" t="s">
        <v>179</v>
      </c>
      <c r="F10454" t="s">
        <v>157</v>
      </c>
      <c r="G10454">
        <v>1</v>
      </c>
    </row>
    <row r="10455" spans="1:7" x14ac:dyDescent="0.3">
      <c r="A10455">
        <v>2020</v>
      </c>
      <c r="B10455" t="s">
        <v>39</v>
      </c>
      <c r="C10455" s="60" t="str">
        <f>VLOOKUP(B10455,lookup!A:C,3,FALSE)</f>
        <v>Non Metropolitan Fire Authorities</v>
      </c>
      <c r="D10455" s="60" t="str">
        <f>VLOOKUP(B10455,lookup!A:D,4,FALSE)</f>
        <v>E31000014</v>
      </c>
      <c r="E10455" t="s">
        <v>1087</v>
      </c>
      <c r="F10455" t="s">
        <v>157</v>
      </c>
      <c r="G10455">
        <v>0</v>
      </c>
    </row>
    <row r="10456" spans="1:7" x14ac:dyDescent="0.3">
      <c r="A10456">
        <v>2020</v>
      </c>
      <c r="B10456" t="s">
        <v>39</v>
      </c>
      <c r="C10456" s="60" t="str">
        <f>VLOOKUP(B10456,lookup!A:C,3,FALSE)</f>
        <v>Non Metropolitan Fire Authorities</v>
      </c>
      <c r="D10456" s="60" t="str">
        <f>VLOOKUP(B10456,lookup!A:D,4,FALSE)</f>
        <v>E31000014</v>
      </c>
      <c r="E10456" t="s">
        <v>1088</v>
      </c>
      <c r="F10456" t="s">
        <v>157</v>
      </c>
      <c r="G10456">
        <v>0</v>
      </c>
    </row>
    <row r="10457" spans="1:7" x14ac:dyDescent="0.3">
      <c r="A10457">
        <v>2020</v>
      </c>
      <c r="B10457" t="s">
        <v>39</v>
      </c>
      <c r="C10457" s="60" t="str">
        <f>VLOOKUP(B10457,lookup!A:C,3,FALSE)</f>
        <v>Non Metropolitan Fire Authorities</v>
      </c>
      <c r="D10457" s="60" t="str">
        <f>VLOOKUP(B10457,lookup!A:D,4,FALSE)</f>
        <v>E31000014</v>
      </c>
      <c r="E10457" t="s">
        <v>1089</v>
      </c>
      <c r="F10457" t="s">
        <v>157</v>
      </c>
      <c r="G10457">
        <v>23</v>
      </c>
    </row>
    <row r="10458" spans="1:7" x14ac:dyDescent="0.3">
      <c r="A10458">
        <v>2020</v>
      </c>
      <c r="B10458" t="s">
        <v>42</v>
      </c>
      <c r="C10458" s="60" t="str">
        <f>VLOOKUP(B10458,lookup!A:C,3,FALSE)</f>
        <v>Non Metropolitan Fire Authorities</v>
      </c>
      <c r="D10458" s="60" t="str">
        <f>VLOOKUP(B10458,lookup!A:D,4,FALSE)</f>
        <v>E31000015</v>
      </c>
      <c r="E10458" t="s">
        <v>175</v>
      </c>
      <c r="F10458" t="s">
        <v>157</v>
      </c>
      <c r="G10458">
        <v>296</v>
      </c>
    </row>
    <row r="10459" spans="1:7" x14ac:dyDescent="0.3">
      <c r="A10459">
        <v>2020</v>
      </c>
      <c r="B10459" t="s">
        <v>42</v>
      </c>
      <c r="C10459" s="60" t="str">
        <f>VLOOKUP(B10459,lookup!A:C,3,FALSE)</f>
        <v>Non Metropolitan Fire Authorities</v>
      </c>
      <c r="D10459" s="60" t="str">
        <f>VLOOKUP(B10459,lookup!A:D,4,FALSE)</f>
        <v>E31000015</v>
      </c>
      <c r="E10459" t="s">
        <v>1086</v>
      </c>
      <c r="F10459" t="s">
        <v>157</v>
      </c>
      <c r="G10459">
        <v>7</v>
      </c>
    </row>
    <row r="10460" spans="1:7" x14ac:dyDescent="0.3">
      <c r="A10460">
        <v>2020</v>
      </c>
      <c r="B10460" t="s">
        <v>42</v>
      </c>
      <c r="C10460" s="60" t="str">
        <f>VLOOKUP(B10460,lookup!A:C,3,FALSE)</f>
        <v>Non Metropolitan Fire Authorities</v>
      </c>
      <c r="D10460" s="60" t="str">
        <f>VLOOKUP(B10460,lookup!A:D,4,FALSE)</f>
        <v>E31000015</v>
      </c>
      <c r="E10460" t="s">
        <v>177</v>
      </c>
      <c r="F10460" t="s">
        <v>157</v>
      </c>
      <c r="G10460">
        <v>5</v>
      </c>
    </row>
    <row r="10461" spans="1:7" x14ac:dyDescent="0.3">
      <c r="A10461">
        <v>2020</v>
      </c>
      <c r="B10461" t="s">
        <v>42</v>
      </c>
      <c r="C10461" s="60" t="str">
        <f>VLOOKUP(B10461,lookup!A:C,3,FALSE)</f>
        <v>Non Metropolitan Fire Authorities</v>
      </c>
      <c r="D10461" s="60" t="str">
        <f>VLOOKUP(B10461,lookup!A:D,4,FALSE)</f>
        <v>E31000015</v>
      </c>
      <c r="E10461" t="s">
        <v>178</v>
      </c>
      <c r="F10461" t="s">
        <v>157</v>
      </c>
      <c r="G10461">
        <v>1</v>
      </c>
    </row>
    <row r="10462" spans="1:7" x14ac:dyDescent="0.3">
      <c r="A10462">
        <v>2020</v>
      </c>
      <c r="B10462" t="s">
        <v>42</v>
      </c>
      <c r="C10462" s="60" t="str">
        <f>VLOOKUP(B10462,lookup!A:C,3,FALSE)</f>
        <v>Non Metropolitan Fire Authorities</v>
      </c>
      <c r="D10462" s="60" t="str">
        <f>VLOOKUP(B10462,lookup!A:D,4,FALSE)</f>
        <v>E31000015</v>
      </c>
      <c r="E10462" t="s">
        <v>179</v>
      </c>
      <c r="F10462" t="s">
        <v>157</v>
      </c>
      <c r="G10462">
        <v>2</v>
      </c>
    </row>
    <row r="10463" spans="1:7" x14ac:dyDescent="0.3">
      <c r="A10463">
        <v>2020</v>
      </c>
      <c r="B10463" t="s">
        <v>42</v>
      </c>
      <c r="C10463" s="60" t="str">
        <f>VLOOKUP(B10463,lookup!A:C,3,FALSE)</f>
        <v>Non Metropolitan Fire Authorities</v>
      </c>
      <c r="D10463" s="60" t="str">
        <f>VLOOKUP(B10463,lookup!A:D,4,FALSE)</f>
        <v>E31000015</v>
      </c>
      <c r="E10463" t="s">
        <v>1087</v>
      </c>
      <c r="F10463" t="s">
        <v>157</v>
      </c>
      <c r="G10463">
        <v>0</v>
      </c>
    </row>
    <row r="10464" spans="1:7" x14ac:dyDescent="0.3">
      <c r="A10464">
        <v>2020</v>
      </c>
      <c r="B10464" t="s">
        <v>42</v>
      </c>
      <c r="C10464" s="60" t="str">
        <f>VLOOKUP(B10464,lookup!A:C,3,FALSE)</f>
        <v>Non Metropolitan Fire Authorities</v>
      </c>
      <c r="D10464" s="60" t="str">
        <f>VLOOKUP(B10464,lookup!A:D,4,FALSE)</f>
        <v>E31000015</v>
      </c>
      <c r="E10464" t="s">
        <v>1088</v>
      </c>
      <c r="F10464" t="s">
        <v>157</v>
      </c>
      <c r="G10464">
        <v>0</v>
      </c>
    </row>
    <row r="10465" spans="1:7" x14ac:dyDescent="0.3">
      <c r="A10465">
        <v>2020</v>
      </c>
      <c r="B10465" t="s">
        <v>42</v>
      </c>
      <c r="C10465" s="60" t="str">
        <f>VLOOKUP(B10465,lookup!A:C,3,FALSE)</f>
        <v>Non Metropolitan Fire Authorities</v>
      </c>
      <c r="D10465" s="60" t="str">
        <f>VLOOKUP(B10465,lookup!A:D,4,FALSE)</f>
        <v>E31000015</v>
      </c>
      <c r="E10465" t="s">
        <v>1089</v>
      </c>
      <c r="F10465" t="s">
        <v>157</v>
      </c>
      <c r="G10465">
        <v>330</v>
      </c>
    </row>
    <row r="10466" spans="1:7" x14ac:dyDescent="0.3">
      <c r="A10466">
        <v>2020</v>
      </c>
      <c r="B10466" t="s">
        <v>45</v>
      </c>
      <c r="C10466" s="60" t="str">
        <f>VLOOKUP(B10466,lookup!A:C,3,FALSE)</f>
        <v>Non Metropolitan Fire Authorities</v>
      </c>
      <c r="D10466" s="60" t="str">
        <f>VLOOKUP(B10466,lookup!A:D,4,FALSE)</f>
        <v>E31000016</v>
      </c>
      <c r="E10466" t="s">
        <v>175</v>
      </c>
      <c r="F10466" t="s">
        <v>157</v>
      </c>
      <c r="G10466">
        <v>127</v>
      </c>
    </row>
    <row r="10467" spans="1:7" x14ac:dyDescent="0.3">
      <c r="A10467">
        <v>2020</v>
      </c>
      <c r="B10467" t="s">
        <v>45</v>
      </c>
      <c r="C10467" s="60" t="str">
        <f>VLOOKUP(B10467,lookup!A:C,3,FALSE)</f>
        <v>Non Metropolitan Fire Authorities</v>
      </c>
      <c r="D10467" s="60" t="str">
        <f>VLOOKUP(B10467,lookup!A:D,4,FALSE)</f>
        <v>E31000016</v>
      </c>
      <c r="E10467" t="s">
        <v>1086</v>
      </c>
      <c r="F10467" t="s">
        <v>157</v>
      </c>
      <c r="G10467">
        <v>10</v>
      </c>
    </row>
    <row r="10468" spans="1:7" x14ac:dyDescent="0.3">
      <c r="A10468">
        <v>2020</v>
      </c>
      <c r="B10468" t="s">
        <v>45</v>
      </c>
      <c r="C10468" s="60" t="str">
        <f>VLOOKUP(B10468,lookup!A:C,3,FALSE)</f>
        <v>Non Metropolitan Fire Authorities</v>
      </c>
      <c r="D10468" s="60" t="str">
        <f>VLOOKUP(B10468,lookup!A:D,4,FALSE)</f>
        <v>E31000016</v>
      </c>
      <c r="E10468" t="s">
        <v>177</v>
      </c>
      <c r="F10468" t="s">
        <v>157</v>
      </c>
      <c r="G10468">
        <v>4</v>
      </c>
    </row>
    <row r="10469" spans="1:7" x14ac:dyDescent="0.3">
      <c r="A10469">
        <v>2020</v>
      </c>
      <c r="B10469" t="s">
        <v>45</v>
      </c>
      <c r="C10469" s="60" t="str">
        <f>VLOOKUP(B10469,lookup!A:C,3,FALSE)</f>
        <v>Non Metropolitan Fire Authorities</v>
      </c>
      <c r="D10469" s="60" t="str">
        <f>VLOOKUP(B10469,lookup!A:D,4,FALSE)</f>
        <v>E31000016</v>
      </c>
      <c r="E10469" t="s">
        <v>178</v>
      </c>
      <c r="F10469" t="s">
        <v>157</v>
      </c>
      <c r="G10469">
        <v>2</v>
      </c>
    </row>
    <row r="10470" spans="1:7" x14ac:dyDescent="0.3">
      <c r="A10470">
        <v>2020</v>
      </c>
      <c r="B10470" t="s">
        <v>45</v>
      </c>
      <c r="C10470" s="60" t="str">
        <f>VLOOKUP(B10470,lookup!A:C,3,FALSE)</f>
        <v>Non Metropolitan Fire Authorities</v>
      </c>
      <c r="D10470" s="60" t="str">
        <f>VLOOKUP(B10470,lookup!A:D,4,FALSE)</f>
        <v>E31000016</v>
      </c>
      <c r="E10470" t="s">
        <v>179</v>
      </c>
      <c r="F10470" t="s">
        <v>157</v>
      </c>
      <c r="G10470">
        <v>2</v>
      </c>
    </row>
    <row r="10471" spans="1:7" x14ac:dyDescent="0.3">
      <c r="A10471">
        <v>2020</v>
      </c>
      <c r="B10471" t="s">
        <v>45</v>
      </c>
      <c r="C10471" s="60" t="str">
        <f>VLOOKUP(B10471,lookup!A:C,3,FALSE)</f>
        <v>Non Metropolitan Fire Authorities</v>
      </c>
      <c r="D10471" s="60" t="str">
        <f>VLOOKUP(B10471,lookup!A:D,4,FALSE)</f>
        <v>E31000016</v>
      </c>
      <c r="E10471" t="s">
        <v>1087</v>
      </c>
      <c r="F10471" t="s">
        <v>157</v>
      </c>
      <c r="G10471">
        <v>0</v>
      </c>
    </row>
    <row r="10472" spans="1:7" x14ac:dyDescent="0.3">
      <c r="A10472">
        <v>2020</v>
      </c>
      <c r="B10472" t="s">
        <v>45</v>
      </c>
      <c r="C10472" s="60" t="str">
        <f>VLOOKUP(B10472,lookup!A:C,3,FALSE)</f>
        <v>Non Metropolitan Fire Authorities</v>
      </c>
      <c r="D10472" s="60" t="str">
        <f>VLOOKUP(B10472,lookup!A:D,4,FALSE)</f>
        <v>E31000016</v>
      </c>
      <c r="E10472" t="s">
        <v>1088</v>
      </c>
      <c r="F10472" t="s">
        <v>157</v>
      </c>
      <c r="G10472">
        <v>1</v>
      </c>
    </row>
    <row r="10473" spans="1:7" x14ac:dyDescent="0.3">
      <c r="A10473">
        <v>2020</v>
      </c>
      <c r="B10473" t="s">
        <v>45</v>
      </c>
      <c r="C10473" s="60" t="str">
        <f>VLOOKUP(B10473,lookup!A:C,3,FALSE)</f>
        <v>Non Metropolitan Fire Authorities</v>
      </c>
      <c r="D10473" s="60" t="str">
        <f>VLOOKUP(B10473,lookup!A:D,4,FALSE)</f>
        <v>E31000016</v>
      </c>
      <c r="E10473" t="s">
        <v>1089</v>
      </c>
      <c r="F10473" t="s">
        <v>157</v>
      </c>
      <c r="G10473">
        <v>29</v>
      </c>
    </row>
    <row r="10474" spans="1:7" x14ac:dyDescent="0.3">
      <c r="A10474">
        <v>2020</v>
      </c>
      <c r="B10474" t="s">
        <v>48</v>
      </c>
      <c r="C10474" s="60" t="str">
        <f>VLOOKUP(B10474,lookup!A:C,3,FALSE)</f>
        <v>Metropolitan Fire Authorities</v>
      </c>
      <c r="D10474" s="60" t="str">
        <f>VLOOKUP(B10474,lookup!A:D,4,FALSE)</f>
        <v>E31000046</v>
      </c>
      <c r="E10474" t="s">
        <v>175</v>
      </c>
      <c r="F10474" t="s">
        <v>157</v>
      </c>
      <c r="G10474">
        <v>3786</v>
      </c>
    </row>
    <row r="10475" spans="1:7" x14ac:dyDescent="0.3">
      <c r="A10475">
        <v>2020</v>
      </c>
      <c r="B10475" t="s">
        <v>48</v>
      </c>
      <c r="C10475" s="60" t="str">
        <f>VLOOKUP(B10475,lookup!A:C,3,FALSE)</f>
        <v>Metropolitan Fire Authorities</v>
      </c>
      <c r="D10475" s="60" t="str">
        <f>VLOOKUP(B10475,lookup!A:D,4,FALSE)</f>
        <v>E31000046</v>
      </c>
      <c r="E10475" t="s">
        <v>1086</v>
      </c>
      <c r="F10475" t="s">
        <v>157</v>
      </c>
      <c r="G10475">
        <v>257</v>
      </c>
    </row>
    <row r="10476" spans="1:7" x14ac:dyDescent="0.3">
      <c r="A10476">
        <v>2020</v>
      </c>
      <c r="B10476" t="s">
        <v>48</v>
      </c>
      <c r="C10476" s="60" t="str">
        <f>VLOOKUP(B10476,lookup!A:C,3,FALSE)</f>
        <v>Metropolitan Fire Authorities</v>
      </c>
      <c r="D10476" s="60" t="str">
        <f>VLOOKUP(B10476,lookup!A:D,4,FALSE)</f>
        <v>E31000046</v>
      </c>
      <c r="E10476" t="s">
        <v>177</v>
      </c>
      <c r="F10476" t="s">
        <v>157</v>
      </c>
      <c r="G10476">
        <v>227</v>
      </c>
    </row>
    <row r="10477" spans="1:7" x14ac:dyDescent="0.3">
      <c r="A10477">
        <v>2020</v>
      </c>
      <c r="B10477" t="s">
        <v>48</v>
      </c>
      <c r="C10477" s="60" t="str">
        <f>VLOOKUP(B10477,lookup!A:C,3,FALSE)</f>
        <v>Metropolitan Fire Authorities</v>
      </c>
      <c r="D10477" s="60" t="str">
        <f>VLOOKUP(B10477,lookup!A:D,4,FALSE)</f>
        <v>E31000046</v>
      </c>
      <c r="E10477" t="s">
        <v>178</v>
      </c>
      <c r="F10477" t="s">
        <v>157</v>
      </c>
      <c r="G10477">
        <v>88</v>
      </c>
    </row>
    <row r="10478" spans="1:7" x14ac:dyDescent="0.3">
      <c r="A10478">
        <v>2020</v>
      </c>
      <c r="B10478" t="s">
        <v>48</v>
      </c>
      <c r="C10478" s="60" t="str">
        <f>VLOOKUP(B10478,lookup!A:C,3,FALSE)</f>
        <v>Metropolitan Fire Authorities</v>
      </c>
      <c r="D10478" s="60" t="str">
        <f>VLOOKUP(B10478,lookup!A:D,4,FALSE)</f>
        <v>E31000046</v>
      </c>
      <c r="E10478" t="s">
        <v>179</v>
      </c>
      <c r="F10478" t="s">
        <v>157</v>
      </c>
      <c r="G10478">
        <v>246</v>
      </c>
    </row>
    <row r="10479" spans="1:7" x14ac:dyDescent="0.3">
      <c r="A10479">
        <v>2020</v>
      </c>
      <c r="B10479" t="s">
        <v>48</v>
      </c>
      <c r="C10479" s="60" t="str">
        <f>VLOOKUP(B10479,lookup!A:C,3,FALSE)</f>
        <v>Metropolitan Fire Authorities</v>
      </c>
      <c r="D10479" s="60" t="str">
        <f>VLOOKUP(B10479,lookup!A:D,4,FALSE)</f>
        <v>E31000046</v>
      </c>
      <c r="E10479" t="s">
        <v>1087</v>
      </c>
      <c r="F10479" t="s">
        <v>157</v>
      </c>
      <c r="G10479">
        <v>13</v>
      </c>
    </row>
    <row r="10480" spans="1:7" x14ac:dyDescent="0.3">
      <c r="A10480">
        <v>2020</v>
      </c>
      <c r="B10480" t="s">
        <v>48</v>
      </c>
      <c r="C10480" s="60" t="str">
        <f>VLOOKUP(B10480,lookup!A:C,3,FALSE)</f>
        <v>Metropolitan Fire Authorities</v>
      </c>
      <c r="D10480" s="60" t="str">
        <f>VLOOKUP(B10480,lookup!A:D,4,FALSE)</f>
        <v>E31000046</v>
      </c>
      <c r="E10480" t="s">
        <v>1088</v>
      </c>
      <c r="F10480" t="s">
        <v>157</v>
      </c>
      <c r="G10480">
        <v>55</v>
      </c>
    </row>
    <row r="10481" spans="1:7" x14ac:dyDescent="0.3">
      <c r="A10481">
        <v>2020</v>
      </c>
      <c r="B10481" t="s">
        <v>48</v>
      </c>
      <c r="C10481" s="60" t="str">
        <f>VLOOKUP(B10481,lookup!A:C,3,FALSE)</f>
        <v>Metropolitan Fire Authorities</v>
      </c>
      <c r="D10481" s="60" t="str">
        <f>VLOOKUP(B10481,lookup!A:D,4,FALSE)</f>
        <v>E31000046</v>
      </c>
      <c r="E10481" t="s">
        <v>1089</v>
      </c>
      <c r="F10481" t="s">
        <v>157</v>
      </c>
      <c r="G10481">
        <v>60</v>
      </c>
    </row>
    <row r="10482" spans="1:7" x14ac:dyDescent="0.3">
      <c r="A10482">
        <v>2020</v>
      </c>
      <c r="B10482" t="s">
        <v>51</v>
      </c>
      <c r="C10482" s="60" t="str">
        <f>VLOOKUP(B10482,lookup!A:C,3,FALSE)</f>
        <v>Metropolitan Fire Authorities</v>
      </c>
      <c r="D10482" s="60" t="str">
        <f>VLOOKUP(B10482,lookup!A:D,4,FALSE)</f>
        <v>E31000040</v>
      </c>
      <c r="E10482" t="s">
        <v>175</v>
      </c>
      <c r="F10482" t="s">
        <v>157</v>
      </c>
      <c r="G10482">
        <v>1112</v>
      </c>
    </row>
    <row r="10483" spans="1:7" x14ac:dyDescent="0.3">
      <c r="A10483">
        <v>2020</v>
      </c>
      <c r="B10483" t="s">
        <v>51</v>
      </c>
      <c r="C10483" s="60" t="str">
        <f>VLOOKUP(B10483,lookup!A:C,3,FALSE)</f>
        <v>Metropolitan Fire Authorities</v>
      </c>
      <c r="D10483" s="60" t="str">
        <f>VLOOKUP(B10483,lookup!A:D,4,FALSE)</f>
        <v>E31000040</v>
      </c>
      <c r="E10483" t="s">
        <v>1086</v>
      </c>
      <c r="F10483" t="s">
        <v>157</v>
      </c>
      <c r="G10483">
        <v>24</v>
      </c>
    </row>
    <row r="10484" spans="1:7" x14ac:dyDescent="0.3">
      <c r="A10484">
        <v>2020</v>
      </c>
      <c r="B10484" t="s">
        <v>51</v>
      </c>
      <c r="C10484" s="60" t="str">
        <f>VLOOKUP(B10484,lookup!A:C,3,FALSE)</f>
        <v>Metropolitan Fire Authorities</v>
      </c>
      <c r="D10484" s="60" t="str">
        <f>VLOOKUP(B10484,lookup!A:D,4,FALSE)</f>
        <v>E31000040</v>
      </c>
      <c r="E10484" t="s">
        <v>177</v>
      </c>
      <c r="F10484" t="s">
        <v>157</v>
      </c>
      <c r="G10484">
        <v>36</v>
      </c>
    </row>
    <row r="10485" spans="1:7" x14ac:dyDescent="0.3">
      <c r="A10485">
        <v>2020</v>
      </c>
      <c r="B10485" t="s">
        <v>51</v>
      </c>
      <c r="C10485" s="60" t="str">
        <f>VLOOKUP(B10485,lookup!A:C,3,FALSE)</f>
        <v>Metropolitan Fire Authorities</v>
      </c>
      <c r="D10485" s="60" t="str">
        <f>VLOOKUP(B10485,lookup!A:D,4,FALSE)</f>
        <v>E31000040</v>
      </c>
      <c r="E10485" t="s">
        <v>178</v>
      </c>
      <c r="F10485" t="s">
        <v>157</v>
      </c>
      <c r="G10485">
        <v>11</v>
      </c>
    </row>
    <row r="10486" spans="1:7" x14ac:dyDescent="0.3">
      <c r="A10486">
        <v>2020</v>
      </c>
      <c r="B10486" t="s">
        <v>51</v>
      </c>
      <c r="C10486" s="60" t="str">
        <f>VLOOKUP(B10486,lookup!A:C,3,FALSE)</f>
        <v>Metropolitan Fire Authorities</v>
      </c>
      <c r="D10486" s="60" t="str">
        <f>VLOOKUP(B10486,lookup!A:D,4,FALSE)</f>
        <v>E31000040</v>
      </c>
      <c r="E10486" t="s">
        <v>179</v>
      </c>
      <c r="F10486" t="s">
        <v>157</v>
      </c>
      <c r="G10486">
        <v>11</v>
      </c>
    </row>
    <row r="10487" spans="1:7" x14ac:dyDescent="0.3">
      <c r="A10487">
        <v>2020</v>
      </c>
      <c r="B10487" t="s">
        <v>51</v>
      </c>
      <c r="C10487" s="60" t="str">
        <f>VLOOKUP(B10487,lookup!A:C,3,FALSE)</f>
        <v>Metropolitan Fire Authorities</v>
      </c>
      <c r="D10487" s="60" t="str">
        <f>VLOOKUP(B10487,lookup!A:D,4,FALSE)</f>
        <v>E31000040</v>
      </c>
      <c r="E10487" t="s">
        <v>1087</v>
      </c>
      <c r="F10487" t="s">
        <v>157</v>
      </c>
      <c r="G10487">
        <v>0</v>
      </c>
    </row>
    <row r="10488" spans="1:7" x14ac:dyDescent="0.3">
      <c r="A10488">
        <v>2020</v>
      </c>
      <c r="B10488" t="s">
        <v>51</v>
      </c>
      <c r="C10488" s="60" t="str">
        <f>VLOOKUP(B10488,lookup!A:C,3,FALSE)</f>
        <v>Metropolitan Fire Authorities</v>
      </c>
      <c r="D10488" s="60" t="str">
        <f>VLOOKUP(B10488,lookup!A:D,4,FALSE)</f>
        <v>E31000040</v>
      </c>
      <c r="E10488" t="s">
        <v>1088</v>
      </c>
      <c r="F10488" t="s">
        <v>157</v>
      </c>
      <c r="G10488">
        <v>3</v>
      </c>
    </row>
    <row r="10489" spans="1:7" x14ac:dyDescent="0.3">
      <c r="A10489">
        <v>2020</v>
      </c>
      <c r="B10489" t="s">
        <v>51</v>
      </c>
      <c r="C10489" s="60" t="str">
        <f>VLOOKUP(B10489,lookup!A:C,3,FALSE)</f>
        <v>Metropolitan Fire Authorities</v>
      </c>
      <c r="D10489" s="60" t="str">
        <f>VLOOKUP(B10489,lookup!A:D,4,FALSE)</f>
        <v>E31000040</v>
      </c>
      <c r="E10489" t="s">
        <v>1089</v>
      </c>
      <c r="F10489" t="s">
        <v>157</v>
      </c>
      <c r="G10489">
        <v>160</v>
      </c>
    </row>
    <row r="10490" spans="1:7" x14ac:dyDescent="0.3">
      <c r="A10490">
        <v>2020</v>
      </c>
      <c r="B10490" t="s">
        <v>54</v>
      </c>
      <c r="C10490" s="60" t="str">
        <f>VLOOKUP(B10490,lookup!A:C,3,FALSE)</f>
        <v>Non Metropolitan Fire Authorities</v>
      </c>
      <c r="D10490" s="60" t="str">
        <f>VLOOKUP(B10490,lookup!A:D,4,FALSE)</f>
        <v>E31000017</v>
      </c>
      <c r="E10490" t="s">
        <v>175</v>
      </c>
      <c r="F10490" t="s">
        <v>157</v>
      </c>
      <c r="G10490">
        <v>604</v>
      </c>
    </row>
    <row r="10491" spans="1:7" x14ac:dyDescent="0.3">
      <c r="A10491">
        <v>2020</v>
      </c>
      <c r="B10491" t="s">
        <v>54</v>
      </c>
      <c r="C10491" s="60" t="str">
        <f>VLOOKUP(B10491,lookup!A:C,3,FALSE)</f>
        <v>Non Metropolitan Fire Authorities</v>
      </c>
      <c r="D10491" s="60" t="str">
        <f>VLOOKUP(B10491,lookup!A:D,4,FALSE)</f>
        <v>E31000017</v>
      </c>
      <c r="E10491" t="s">
        <v>1086</v>
      </c>
      <c r="F10491" t="s">
        <v>157</v>
      </c>
      <c r="G10491">
        <v>13</v>
      </c>
    </row>
    <row r="10492" spans="1:7" x14ac:dyDescent="0.3">
      <c r="A10492">
        <v>2020</v>
      </c>
      <c r="B10492" t="s">
        <v>54</v>
      </c>
      <c r="C10492" s="60" t="str">
        <f>VLOOKUP(B10492,lookup!A:C,3,FALSE)</f>
        <v>Non Metropolitan Fire Authorities</v>
      </c>
      <c r="D10492" s="60" t="str">
        <f>VLOOKUP(B10492,lookup!A:D,4,FALSE)</f>
        <v>E31000017</v>
      </c>
      <c r="E10492" t="s">
        <v>177</v>
      </c>
      <c r="F10492" t="s">
        <v>157</v>
      </c>
      <c r="G10492">
        <v>4</v>
      </c>
    </row>
    <row r="10493" spans="1:7" x14ac:dyDescent="0.3">
      <c r="A10493">
        <v>2020</v>
      </c>
      <c r="B10493" t="s">
        <v>54</v>
      </c>
      <c r="C10493" s="60" t="str">
        <f>VLOOKUP(B10493,lookup!A:C,3,FALSE)</f>
        <v>Non Metropolitan Fire Authorities</v>
      </c>
      <c r="D10493" s="60" t="str">
        <f>VLOOKUP(B10493,lookup!A:D,4,FALSE)</f>
        <v>E31000017</v>
      </c>
      <c r="E10493" t="s">
        <v>178</v>
      </c>
      <c r="F10493" t="s">
        <v>157</v>
      </c>
      <c r="G10493">
        <v>2</v>
      </c>
    </row>
    <row r="10494" spans="1:7" x14ac:dyDescent="0.3">
      <c r="A10494">
        <v>2020</v>
      </c>
      <c r="B10494" t="s">
        <v>54</v>
      </c>
      <c r="C10494" s="60" t="str">
        <f>VLOOKUP(B10494,lookup!A:C,3,FALSE)</f>
        <v>Non Metropolitan Fire Authorities</v>
      </c>
      <c r="D10494" s="60" t="str">
        <f>VLOOKUP(B10494,lookup!A:D,4,FALSE)</f>
        <v>E31000017</v>
      </c>
      <c r="E10494" t="s">
        <v>179</v>
      </c>
      <c r="F10494" t="s">
        <v>157</v>
      </c>
      <c r="G10494">
        <v>1</v>
      </c>
    </row>
    <row r="10495" spans="1:7" x14ac:dyDescent="0.3">
      <c r="A10495">
        <v>2020</v>
      </c>
      <c r="B10495" t="s">
        <v>54</v>
      </c>
      <c r="C10495" s="60" t="str">
        <f>VLOOKUP(B10495,lookup!A:C,3,FALSE)</f>
        <v>Non Metropolitan Fire Authorities</v>
      </c>
      <c r="D10495" s="60" t="str">
        <f>VLOOKUP(B10495,lookup!A:D,4,FALSE)</f>
        <v>E31000017</v>
      </c>
      <c r="E10495" t="s">
        <v>1087</v>
      </c>
      <c r="F10495" t="s">
        <v>157</v>
      </c>
      <c r="G10495">
        <v>0</v>
      </c>
    </row>
    <row r="10496" spans="1:7" x14ac:dyDescent="0.3">
      <c r="A10496">
        <v>2020</v>
      </c>
      <c r="B10496" t="s">
        <v>54</v>
      </c>
      <c r="C10496" s="60" t="str">
        <f>VLOOKUP(B10496,lookup!A:C,3,FALSE)</f>
        <v>Non Metropolitan Fire Authorities</v>
      </c>
      <c r="D10496" s="60" t="str">
        <f>VLOOKUP(B10496,lookup!A:D,4,FALSE)</f>
        <v>E31000017</v>
      </c>
      <c r="E10496" t="s">
        <v>1088</v>
      </c>
      <c r="F10496" t="s">
        <v>157</v>
      </c>
      <c r="G10496">
        <v>2</v>
      </c>
    </row>
    <row r="10497" spans="1:7" x14ac:dyDescent="0.3">
      <c r="A10497">
        <v>2020</v>
      </c>
      <c r="B10497" t="s">
        <v>54</v>
      </c>
      <c r="C10497" s="60" t="str">
        <f>VLOOKUP(B10497,lookup!A:C,3,FALSE)</f>
        <v>Non Metropolitan Fire Authorities</v>
      </c>
      <c r="D10497" s="60" t="str">
        <f>VLOOKUP(B10497,lookup!A:D,4,FALSE)</f>
        <v>E31000017</v>
      </c>
      <c r="E10497" t="s">
        <v>1089</v>
      </c>
      <c r="F10497" t="s">
        <v>157</v>
      </c>
      <c r="G10497">
        <v>47</v>
      </c>
    </row>
    <row r="10498" spans="1:7" x14ac:dyDescent="0.3">
      <c r="A10498">
        <v>2020</v>
      </c>
      <c r="B10498" t="s">
        <v>57</v>
      </c>
      <c r="C10498" s="60" t="str">
        <f>VLOOKUP(B10498,lookup!A:C,3,FALSE)</f>
        <v>Non Metropolitan Fire Authorities</v>
      </c>
      <c r="D10498" s="60" t="str">
        <f>VLOOKUP(B10498,lookup!A:D,4,FALSE)</f>
        <v>E31000018</v>
      </c>
      <c r="E10498" t="s">
        <v>175</v>
      </c>
      <c r="F10498" t="s">
        <v>157</v>
      </c>
      <c r="G10498">
        <v>206</v>
      </c>
    </row>
    <row r="10499" spans="1:7" x14ac:dyDescent="0.3">
      <c r="A10499">
        <v>2020</v>
      </c>
      <c r="B10499" t="s">
        <v>57</v>
      </c>
      <c r="C10499" s="60" t="str">
        <f>VLOOKUP(B10499,lookup!A:C,3,FALSE)</f>
        <v>Non Metropolitan Fire Authorities</v>
      </c>
      <c r="D10499" s="60" t="str">
        <f>VLOOKUP(B10499,lookup!A:D,4,FALSE)</f>
        <v>E31000018</v>
      </c>
      <c r="E10499" t="s">
        <v>1086</v>
      </c>
      <c r="F10499" t="s">
        <v>157</v>
      </c>
      <c r="G10499">
        <v>6</v>
      </c>
    </row>
    <row r="10500" spans="1:7" x14ac:dyDescent="0.3">
      <c r="A10500">
        <v>2020</v>
      </c>
      <c r="B10500" t="s">
        <v>57</v>
      </c>
      <c r="C10500" s="60" t="str">
        <f>VLOOKUP(B10500,lookup!A:C,3,FALSE)</f>
        <v>Non Metropolitan Fire Authorities</v>
      </c>
      <c r="D10500" s="60" t="str">
        <f>VLOOKUP(B10500,lookup!A:D,4,FALSE)</f>
        <v>E31000018</v>
      </c>
      <c r="E10500" t="s">
        <v>177</v>
      </c>
      <c r="F10500" t="s">
        <v>157</v>
      </c>
      <c r="G10500">
        <v>2</v>
      </c>
    </row>
    <row r="10501" spans="1:7" x14ac:dyDescent="0.3">
      <c r="A10501">
        <v>2020</v>
      </c>
      <c r="B10501" t="s">
        <v>57</v>
      </c>
      <c r="C10501" s="60" t="str">
        <f>VLOOKUP(B10501,lookup!A:C,3,FALSE)</f>
        <v>Non Metropolitan Fire Authorities</v>
      </c>
      <c r="D10501" s="60" t="str">
        <f>VLOOKUP(B10501,lookup!A:D,4,FALSE)</f>
        <v>E31000018</v>
      </c>
      <c r="E10501" t="s">
        <v>178</v>
      </c>
      <c r="F10501" t="s">
        <v>157</v>
      </c>
      <c r="G10501">
        <v>0</v>
      </c>
    </row>
    <row r="10502" spans="1:7" x14ac:dyDescent="0.3">
      <c r="A10502">
        <v>2020</v>
      </c>
      <c r="B10502" t="s">
        <v>57</v>
      </c>
      <c r="C10502" s="60" t="str">
        <f>VLOOKUP(B10502,lookup!A:C,3,FALSE)</f>
        <v>Non Metropolitan Fire Authorities</v>
      </c>
      <c r="D10502" s="60" t="str">
        <f>VLOOKUP(B10502,lookup!A:D,4,FALSE)</f>
        <v>E31000018</v>
      </c>
      <c r="E10502" t="s">
        <v>179</v>
      </c>
      <c r="F10502" t="s">
        <v>157</v>
      </c>
      <c r="G10502">
        <v>0</v>
      </c>
    </row>
    <row r="10503" spans="1:7" x14ac:dyDescent="0.3">
      <c r="A10503">
        <v>2020</v>
      </c>
      <c r="B10503" t="s">
        <v>57</v>
      </c>
      <c r="C10503" s="60" t="str">
        <f>VLOOKUP(B10503,lookup!A:C,3,FALSE)</f>
        <v>Non Metropolitan Fire Authorities</v>
      </c>
      <c r="D10503" s="60" t="str">
        <f>VLOOKUP(B10503,lookup!A:D,4,FALSE)</f>
        <v>E31000018</v>
      </c>
      <c r="E10503" t="s">
        <v>1087</v>
      </c>
      <c r="F10503" t="s">
        <v>157</v>
      </c>
      <c r="G10503">
        <v>0</v>
      </c>
    </row>
    <row r="10504" spans="1:7" x14ac:dyDescent="0.3">
      <c r="A10504">
        <v>2020</v>
      </c>
      <c r="B10504" t="s">
        <v>57</v>
      </c>
      <c r="C10504" s="60" t="str">
        <f>VLOOKUP(B10504,lookup!A:C,3,FALSE)</f>
        <v>Non Metropolitan Fire Authorities</v>
      </c>
      <c r="D10504" s="60" t="str">
        <f>VLOOKUP(B10504,lookup!A:D,4,FALSE)</f>
        <v>E31000018</v>
      </c>
      <c r="E10504" t="s">
        <v>1088</v>
      </c>
      <c r="F10504" t="s">
        <v>157</v>
      </c>
      <c r="G10504">
        <v>0</v>
      </c>
    </row>
    <row r="10505" spans="1:7" x14ac:dyDescent="0.3">
      <c r="A10505">
        <v>2020</v>
      </c>
      <c r="B10505" t="s">
        <v>57</v>
      </c>
      <c r="C10505" s="60" t="str">
        <f>VLOOKUP(B10505,lookup!A:C,3,FALSE)</f>
        <v>Non Metropolitan Fire Authorities</v>
      </c>
      <c r="D10505" s="60" t="str">
        <f>VLOOKUP(B10505,lookup!A:D,4,FALSE)</f>
        <v>E31000018</v>
      </c>
      <c r="E10505" t="s">
        <v>1089</v>
      </c>
      <c r="F10505" t="s">
        <v>157</v>
      </c>
      <c r="G10505">
        <v>4</v>
      </c>
    </row>
    <row r="10506" spans="1:7" x14ac:dyDescent="0.3">
      <c r="A10506">
        <v>2020</v>
      </c>
      <c r="B10506" t="s">
        <v>60</v>
      </c>
      <c r="C10506" s="60" t="str">
        <f>VLOOKUP(B10506,lookup!A:C,3,FALSE)</f>
        <v>Non Metropolitan Fire Authorities</v>
      </c>
      <c r="D10506" s="60" t="str">
        <f>VLOOKUP(B10506,lookup!A:D,4,FALSE)</f>
        <v>E31000019</v>
      </c>
      <c r="E10506" t="s">
        <v>175</v>
      </c>
      <c r="F10506" t="s">
        <v>157</v>
      </c>
      <c r="G10506">
        <v>458</v>
      </c>
    </row>
    <row r="10507" spans="1:7" x14ac:dyDescent="0.3">
      <c r="A10507">
        <v>2020</v>
      </c>
      <c r="B10507" t="s">
        <v>60</v>
      </c>
      <c r="C10507" s="60" t="str">
        <f>VLOOKUP(B10507,lookup!A:C,3,FALSE)</f>
        <v>Non Metropolitan Fire Authorities</v>
      </c>
      <c r="D10507" s="60" t="str">
        <f>VLOOKUP(B10507,lookup!A:D,4,FALSE)</f>
        <v>E31000019</v>
      </c>
      <c r="E10507" t="s">
        <v>1086</v>
      </c>
      <c r="F10507" t="s">
        <v>157</v>
      </c>
      <c r="G10507">
        <v>10</v>
      </c>
    </row>
    <row r="10508" spans="1:7" x14ac:dyDescent="0.3">
      <c r="A10508">
        <v>2020</v>
      </c>
      <c r="B10508" t="s">
        <v>60</v>
      </c>
      <c r="C10508" s="60" t="str">
        <f>VLOOKUP(B10508,lookup!A:C,3,FALSE)</f>
        <v>Non Metropolitan Fire Authorities</v>
      </c>
      <c r="D10508" s="60" t="str">
        <f>VLOOKUP(B10508,lookup!A:D,4,FALSE)</f>
        <v>E31000019</v>
      </c>
      <c r="E10508" t="s">
        <v>177</v>
      </c>
      <c r="F10508" t="s">
        <v>157</v>
      </c>
      <c r="G10508">
        <v>15</v>
      </c>
    </row>
    <row r="10509" spans="1:7" x14ac:dyDescent="0.3">
      <c r="A10509">
        <v>2020</v>
      </c>
      <c r="B10509" t="s">
        <v>60</v>
      </c>
      <c r="C10509" s="60" t="str">
        <f>VLOOKUP(B10509,lookup!A:C,3,FALSE)</f>
        <v>Non Metropolitan Fire Authorities</v>
      </c>
      <c r="D10509" s="60" t="str">
        <f>VLOOKUP(B10509,lookup!A:D,4,FALSE)</f>
        <v>E31000019</v>
      </c>
      <c r="E10509" t="s">
        <v>178</v>
      </c>
      <c r="F10509" t="s">
        <v>157</v>
      </c>
      <c r="G10509">
        <v>1</v>
      </c>
    </row>
    <row r="10510" spans="1:7" x14ac:dyDescent="0.3">
      <c r="A10510">
        <v>2020</v>
      </c>
      <c r="B10510" t="s">
        <v>60</v>
      </c>
      <c r="C10510" s="60" t="str">
        <f>VLOOKUP(B10510,lookup!A:C,3,FALSE)</f>
        <v>Non Metropolitan Fire Authorities</v>
      </c>
      <c r="D10510" s="60" t="str">
        <f>VLOOKUP(B10510,lookup!A:D,4,FALSE)</f>
        <v>E31000019</v>
      </c>
      <c r="E10510" t="s">
        <v>179</v>
      </c>
      <c r="F10510" t="s">
        <v>157</v>
      </c>
      <c r="G10510">
        <v>3</v>
      </c>
    </row>
    <row r="10511" spans="1:7" x14ac:dyDescent="0.3">
      <c r="A10511">
        <v>2020</v>
      </c>
      <c r="B10511" t="s">
        <v>60</v>
      </c>
      <c r="C10511" s="60" t="str">
        <f>VLOOKUP(B10511,lookup!A:C,3,FALSE)</f>
        <v>Non Metropolitan Fire Authorities</v>
      </c>
      <c r="D10511" s="60" t="str">
        <f>VLOOKUP(B10511,lookup!A:D,4,FALSE)</f>
        <v>E31000019</v>
      </c>
      <c r="E10511" t="s">
        <v>1087</v>
      </c>
      <c r="F10511" t="s">
        <v>157</v>
      </c>
      <c r="G10511">
        <v>0</v>
      </c>
    </row>
    <row r="10512" spans="1:7" x14ac:dyDescent="0.3">
      <c r="A10512">
        <v>2020</v>
      </c>
      <c r="B10512" t="s">
        <v>60</v>
      </c>
      <c r="C10512" s="60" t="str">
        <f>VLOOKUP(B10512,lookup!A:C,3,FALSE)</f>
        <v>Non Metropolitan Fire Authorities</v>
      </c>
      <c r="D10512" s="60" t="str">
        <f>VLOOKUP(B10512,lookup!A:D,4,FALSE)</f>
        <v>E31000019</v>
      </c>
      <c r="E10512" t="s">
        <v>1088</v>
      </c>
      <c r="F10512" t="s">
        <v>157</v>
      </c>
      <c r="G10512">
        <v>4</v>
      </c>
    </row>
    <row r="10513" spans="1:7" x14ac:dyDescent="0.3">
      <c r="A10513">
        <v>2020</v>
      </c>
      <c r="B10513" t="s">
        <v>60</v>
      </c>
      <c r="C10513" s="60" t="str">
        <f>VLOOKUP(B10513,lookup!A:C,3,FALSE)</f>
        <v>Non Metropolitan Fire Authorities</v>
      </c>
      <c r="D10513" s="60" t="str">
        <f>VLOOKUP(B10513,lookup!A:D,4,FALSE)</f>
        <v>E31000019</v>
      </c>
      <c r="E10513" t="s">
        <v>1089</v>
      </c>
      <c r="F10513" t="s">
        <v>157</v>
      </c>
      <c r="G10513">
        <v>18</v>
      </c>
    </row>
    <row r="10514" spans="1:7" x14ac:dyDescent="0.3">
      <c r="A10514">
        <v>2020</v>
      </c>
      <c r="B10514" t="s">
        <v>63</v>
      </c>
      <c r="C10514" s="60" t="str">
        <f>VLOOKUP(B10514,lookup!A:C,3,FALSE)</f>
        <v>Non Metropolitan Fire Authorities</v>
      </c>
      <c r="D10514" s="60" t="str">
        <f>VLOOKUP(B10514,lookup!A:D,4,FALSE)</f>
        <v>E31000020</v>
      </c>
      <c r="E10514" t="s">
        <v>175</v>
      </c>
      <c r="F10514" t="s">
        <v>157</v>
      </c>
      <c r="G10514">
        <v>429</v>
      </c>
    </row>
    <row r="10515" spans="1:7" x14ac:dyDescent="0.3">
      <c r="A10515">
        <v>2020</v>
      </c>
      <c r="B10515" t="s">
        <v>63</v>
      </c>
      <c r="C10515" s="60" t="str">
        <f>VLOOKUP(B10515,lookup!A:C,3,FALSE)</f>
        <v>Non Metropolitan Fire Authorities</v>
      </c>
      <c r="D10515" s="60" t="str">
        <f>VLOOKUP(B10515,lookup!A:D,4,FALSE)</f>
        <v>E31000020</v>
      </c>
      <c r="E10515" t="s">
        <v>1086</v>
      </c>
      <c r="F10515" t="s">
        <v>157</v>
      </c>
      <c r="G10515">
        <v>6</v>
      </c>
    </row>
    <row r="10516" spans="1:7" x14ac:dyDescent="0.3">
      <c r="A10516">
        <v>2020</v>
      </c>
      <c r="B10516" t="s">
        <v>63</v>
      </c>
      <c r="C10516" s="60" t="str">
        <f>VLOOKUP(B10516,lookup!A:C,3,FALSE)</f>
        <v>Non Metropolitan Fire Authorities</v>
      </c>
      <c r="D10516" s="60" t="str">
        <f>VLOOKUP(B10516,lookup!A:D,4,FALSE)</f>
        <v>E31000020</v>
      </c>
      <c r="E10516" t="s">
        <v>177</v>
      </c>
      <c r="F10516" t="s">
        <v>157</v>
      </c>
      <c r="G10516">
        <v>6</v>
      </c>
    </row>
    <row r="10517" spans="1:7" x14ac:dyDescent="0.3">
      <c r="A10517">
        <v>2020</v>
      </c>
      <c r="B10517" t="s">
        <v>63</v>
      </c>
      <c r="C10517" s="60" t="str">
        <f>VLOOKUP(B10517,lookup!A:C,3,FALSE)</f>
        <v>Non Metropolitan Fire Authorities</v>
      </c>
      <c r="D10517" s="60" t="str">
        <f>VLOOKUP(B10517,lookup!A:D,4,FALSE)</f>
        <v>E31000020</v>
      </c>
      <c r="E10517" t="s">
        <v>178</v>
      </c>
      <c r="F10517" t="s">
        <v>157</v>
      </c>
      <c r="G10517">
        <v>0</v>
      </c>
    </row>
    <row r="10518" spans="1:7" x14ac:dyDescent="0.3">
      <c r="A10518">
        <v>2020</v>
      </c>
      <c r="B10518" t="s">
        <v>63</v>
      </c>
      <c r="C10518" s="60" t="str">
        <f>VLOOKUP(B10518,lookup!A:C,3,FALSE)</f>
        <v>Non Metropolitan Fire Authorities</v>
      </c>
      <c r="D10518" s="60" t="str">
        <f>VLOOKUP(B10518,lookup!A:D,4,FALSE)</f>
        <v>E31000020</v>
      </c>
      <c r="E10518" t="s">
        <v>179</v>
      </c>
      <c r="F10518" t="s">
        <v>157</v>
      </c>
      <c r="G10518">
        <v>2</v>
      </c>
    </row>
    <row r="10519" spans="1:7" x14ac:dyDescent="0.3">
      <c r="A10519">
        <v>2020</v>
      </c>
      <c r="B10519" t="s">
        <v>63</v>
      </c>
      <c r="C10519" s="60" t="str">
        <f>VLOOKUP(B10519,lookup!A:C,3,FALSE)</f>
        <v>Non Metropolitan Fire Authorities</v>
      </c>
      <c r="D10519" s="60" t="str">
        <f>VLOOKUP(B10519,lookup!A:D,4,FALSE)</f>
        <v>E31000020</v>
      </c>
      <c r="E10519" t="s">
        <v>1087</v>
      </c>
      <c r="F10519" t="s">
        <v>157</v>
      </c>
      <c r="G10519">
        <v>0</v>
      </c>
    </row>
    <row r="10520" spans="1:7" x14ac:dyDescent="0.3">
      <c r="A10520">
        <v>2020</v>
      </c>
      <c r="B10520" t="s">
        <v>63</v>
      </c>
      <c r="C10520" s="60" t="str">
        <f>VLOOKUP(B10520,lookup!A:C,3,FALSE)</f>
        <v>Non Metropolitan Fire Authorities</v>
      </c>
      <c r="D10520" s="60" t="str">
        <f>VLOOKUP(B10520,lookup!A:D,4,FALSE)</f>
        <v>E31000020</v>
      </c>
      <c r="E10520" t="s">
        <v>1088</v>
      </c>
      <c r="F10520" t="s">
        <v>157</v>
      </c>
      <c r="G10520">
        <v>1</v>
      </c>
    </row>
    <row r="10521" spans="1:7" x14ac:dyDescent="0.3">
      <c r="A10521">
        <v>2020</v>
      </c>
      <c r="B10521" t="s">
        <v>63</v>
      </c>
      <c r="C10521" s="60" t="str">
        <f>VLOOKUP(B10521,lookup!A:C,3,FALSE)</f>
        <v>Non Metropolitan Fire Authorities</v>
      </c>
      <c r="D10521" s="60" t="str">
        <f>VLOOKUP(B10521,lookup!A:D,4,FALSE)</f>
        <v>E31000020</v>
      </c>
      <c r="E10521" t="s">
        <v>1089</v>
      </c>
      <c r="F10521" t="s">
        <v>157</v>
      </c>
      <c r="G10521">
        <v>14</v>
      </c>
    </row>
    <row r="10522" spans="1:7" x14ac:dyDescent="0.3">
      <c r="A10522">
        <v>2020</v>
      </c>
      <c r="B10522" t="s">
        <v>66</v>
      </c>
      <c r="C10522" s="60" t="str">
        <f>VLOOKUP(B10522,lookup!A:C,3,FALSE)</f>
        <v>Non Metropolitan Fire Authorities</v>
      </c>
      <c r="D10522" s="60" t="str">
        <f>VLOOKUP(B10522,lookup!A:D,4,FALSE)</f>
        <v>E31000021</v>
      </c>
      <c r="E10522" t="s">
        <v>175</v>
      </c>
      <c r="F10522" t="s">
        <v>157</v>
      </c>
      <c r="G10522">
        <v>61</v>
      </c>
    </row>
    <row r="10523" spans="1:7" x14ac:dyDescent="0.3">
      <c r="A10523">
        <v>2020</v>
      </c>
      <c r="B10523" t="s">
        <v>66</v>
      </c>
      <c r="C10523" s="60" t="str">
        <f>VLOOKUP(B10523,lookup!A:C,3,FALSE)</f>
        <v>Non Metropolitan Fire Authorities</v>
      </c>
      <c r="D10523" s="60" t="str">
        <f>VLOOKUP(B10523,lookup!A:D,4,FALSE)</f>
        <v>E31000021</v>
      </c>
      <c r="E10523" t="s">
        <v>1086</v>
      </c>
      <c r="F10523" t="s">
        <v>157</v>
      </c>
      <c r="G10523">
        <v>0</v>
      </c>
    </row>
    <row r="10524" spans="1:7" x14ac:dyDescent="0.3">
      <c r="A10524">
        <v>2020</v>
      </c>
      <c r="B10524" t="s">
        <v>66</v>
      </c>
      <c r="C10524" s="60" t="str">
        <f>VLOOKUP(B10524,lookup!A:C,3,FALSE)</f>
        <v>Non Metropolitan Fire Authorities</v>
      </c>
      <c r="D10524" s="60" t="str">
        <f>VLOOKUP(B10524,lookup!A:D,4,FALSE)</f>
        <v>E31000021</v>
      </c>
      <c r="E10524" t="s">
        <v>177</v>
      </c>
      <c r="F10524" t="s">
        <v>157</v>
      </c>
      <c r="G10524">
        <v>0</v>
      </c>
    </row>
    <row r="10525" spans="1:7" x14ac:dyDescent="0.3">
      <c r="A10525">
        <v>2020</v>
      </c>
      <c r="B10525" t="s">
        <v>66</v>
      </c>
      <c r="C10525" s="60" t="str">
        <f>VLOOKUP(B10525,lookup!A:C,3,FALSE)</f>
        <v>Non Metropolitan Fire Authorities</v>
      </c>
      <c r="D10525" s="60" t="str">
        <f>VLOOKUP(B10525,lookup!A:D,4,FALSE)</f>
        <v>E31000021</v>
      </c>
      <c r="E10525" t="s">
        <v>178</v>
      </c>
      <c r="F10525" t="s">
        <v>157</v>
      </c>
      <c r="G10525">
        <v>0</v>
      </c>
    </row>
    <row r="10526" spans="1:7" x14ac:dyDescent="0.3">
      <c r="A10526">
        <v>2020</v>
      </c>
      <c r="B10526" t="s">
        <v>66</v>
      </c>
      <c r="C10526" s="60" t="str">
        <f>VLOOKUP(B10526,lookup!A:C,3,FALSE)</f>
        <v>Non Metropolitan Fire Authorities</v>
      </c>
      <c r="D10526" s="60" t="str">
        <f>VLOOKUP(B10526,lookup!A:D,4,FALSE)</f>
        <v>E31000021</v>
      </c>
      <c r="E10526" t="s">
        <v>179</v>
      </c>
      <c r="F10526" t="s">
        <v>157</v>
      </c>
      <c r="G10526">
        <v>0</v>
      </c>
    </row>
    <row r="10527" spans="1:7" x14ac:dyDescent="0.3">
      <c r="A10527">
        <v>2020</v>
      </c>
      <c r="B10527" t="s">
        <v>66</v>
      </c>
      <c r="C10527" s="60" t="str">
        <f>VLOOKUP(B10527,lookup!A:C,3,FALSE)</f>
        <v>Non Metropolitan Fire Authorities</v>
      </c>
      <c r="D10527" s="60" t="str">
        <f>VLOOKUP(B10527,lookup!A:D,4,FALSE)</f>
        <v>E31000021</v>
      </c>
      <c r="E10527" t="s">
        <v>1087</v>
      </c>
      <c r="F10527" t="s">
        <v>157</v>
      </c>
      <c r="G10527">
        <v>0</v>
      </c>
    </row>
    <row r="10528" spans="1:7" x14ac:dyDescent="0.3">
      <c r="A10528">
        <v>2020</v>
      </c>
      <c r="B10528" t="s">
        <v>66</v>
      </c>
      <c r="C10528" s="60" t="str">
        <f>VLOOKUP(B10528,lookup!A:C,3,FALSE)</f>
        <v>Non Metropolitan Fire Authorities</v>
      </c>
      <c r="D10528" s="60" t="str">
        <f>VLOOKUP(B10528,lookup!A:D,4,FALSE)</f>
        <v>E31000021</v>
      </c>
      <c r="E10528" t="s">
        <v>1088</v>
      </c>
      <c r="F10528" t="s">
        <v>157</v>
      </c>
      <c r="G10528">
        <v>0</v>
      </c>
    </row>
    <row r="10529" spans="1:7" x14ac:dyDescent="0.3">
      <c r="A10529">
        <v>2020</v>
      </c>
      <c r="B10529" t="s">
        <v>66</v>
      </c>
      <c r="C10529" s="60" t="str">
        <f>VLOOKUP(B10529,lookup!A:C,3,FALSE)</f>
        <v>Non Metropolitan Fire Authorities</v>
      </c>
      <c r="D10529" s="60" t="str">
        <f>VLOOKUP(B10529,lookup!A:D,4,FALSE)</f>
        <v>E31000021</v>
      </c>
      <c r="E10529" t="s">
        <v>1089</v>
      </c>
      <c r="F10529" t="s">
        <v>157</v>
      </c>
      <c r="G10529">
        <v>5</v>
      </c>
    </row>
    <row r="10530" spans="1:7" x14ac:dyDescent="0.3">
      <c r="A10530">
        <v>2020</v>
      </c>
      <c r="B10530" t="s">
        <v>69</v>
      </c>
      <c r="C10530" s="60" t="str">
        <f>VLOOKUP(B10530,lookup!A:C,3,FALSE)</f>
        <v>Non Metropolitan Fire Authorities</v>
      </c>
      <c r="D10530" s="60" t="str">
        <f>VLOOKUP(B10530,lookup!A:D,4,FALSE)</f>
        <v>E31000039</v>
      </c>
      <c r="E10530" t="s">
        <v>175</v>
      </c>
      <c r="F10530" t="s">
        <v>157</v>
      </c>
      <c r="G10530">
        <v>0</v>
      </c>
    </row>
    <row r="10531" spans="1:7" x14ac:dyDescent="0.3">
      <c r="A10531">
        <v>2020</v>
      </c>
      <c r="B10531" t="s">
        <v>69</v>
      </c>
      <c r="C10531" s="60" t="str">
        <f>VLOOKUP(B10531,lookup!A:C,3,FALSE)</f>
        <v>Non Metropolitan Fire Authorities</v>
      </c>
      <c r="D10531" s="60" t="str">
        <f>VLOOKUP(B10531,lookup!A:D,4,FALSE)</f>
        <v>E31000039</v>
      </c>
      <c r="E10531" t="s">
        <v>1086</v>
      </c>
      <c r="F10531" t="s">
        <v>157</v>
      </c>
      <c r="G10531">
        <v>0</v>
      </c>
    </row>
    <row r="10532" spans="1:7" x14ac:dyDescent="0.3">
      <c r="A10532">
        <v>2020</v>
      </c>
      <c r="B10532" t="s">
        <v>69</v>
      </c>
      <c r="C10532" s="60" t="str">
        <f>VLOOKUP(B10532,lookup!A:C,3,FALSE)</f>
        <v>Non Metropolitan Fire Authorities</v>
      </c>
      <c r="D10532" s="60" t="str">
        <f>VLOOKUP(B10532,lookup!A:D,4,FALSE)</f>
        <v>E31000039</v>
      </c>
      <c r="E10532" t="s">
        <v>177</v>
      </c>
      <c r="F10532" t="s">
        <v>157</v>
      </c>
      <c r="G10532">
        <v>0</v>
      </c>
    </row>
    <row r="10533" spans="1:7" x14ac:dyDescent="0.3">
      <c r="A10533">
        <v>2020</v>
      </c>
      <c r="B10533" t="s">
        <v>69</v>
      </c>
      <c r="C10533" s="60" t="str">
        <f>VLOOKUP(B10533,lookup!A:C,3,FALSE)</f>
        <v>Non Metropolitan Fire Authorities</v>
      </c>
      <c r="D10533" s="60" t="str">
        <f>VLOOKUP(B10533,lookup!A:D,4,FALSE)</f>
        <v>E31000039</v>
      </c>
      <c r="E10533" t="s">
        <v>178</v>
      </c>
      <c r="F10533" t="s">
        <v>157</v>
      </c>
      <c r="G10533">
        <v>0</v>
      </c>
    </row>
    <row r="10534" spans="1:7" x14ac:dyDescent="0.3">
      <c r="A10534">
        <v>2020</v>
      </c>
      <c r="B10534" t="s">
        <v>69</v>
      </c>
      <c r="C10534" s="60" t="str">
        <f>VLOOKUP(B10534,lookup!A:C,3,FALSE)</f>
        <v>Non Metropolitan Fire Authorities</v>
      </c>
      <c r="D10534" s="60" t="str">
        <f>VLOOKUP(B10534,lookup!A:D,4,FALSE)</f>
        <v>E31000039</v>
      </c>
      <c r="E10534" t="s">
        <v>179</v>
      </c>
      <c r="F10534" t="s">
        <v>157</v>
      </c>
      <c r="G10534">
        <v>0</v>
      </c>
    </row>
    <row r="10535" spans="1:7" x14ac:dyDescent="0.3">
      <c r="A10535">
        <v>2020</v>
      </c>
      <c r="B10535" t="s">
        <v>69</v>
      </c>
      <c r="C10535" s="60" t="str">
        <f>VLOOKUP(B10535,lookup!A:C,3,FALSE)</f>
        <v>Non Metropolitan Fire Authorities</v>
      </c>
      <c r="D10535" s="60" t="str">
        <f>VLOOKUP(B10535,lookup!A:D,4,FALSE)</f>
        <v>E31000039</v>
      </c>
      <c r="E10535" t="s">
        <v>1087</v>
      </c>
      <c r="F10535" t="s">
        <v>157</v>
      </c>
      <c r="G10535">
        <v>0</v>
      </c>
    </row>
    <row r="10536" spans="1:7" x14ac:dyDescent="0.3">
      <c r="A10536">
        <v>2020</v>
      </c>
      <c r="B10536" t="s">
        <v>69</v>
      </c>
      <c r="C10536" s="60" t="str">
        <f>VLOOKUP(B10536,lookup!A:C,3,FALSE)</f>
        <v>Non Metropolitan Fire Authorities</v>
      </c>
      <c r="D10536" s="60" t="str">
        <f>VLOOKUP(B10536,lookup!A:D,4,FALSE)</f>
        <v>E31000039</v>
      </c>
      <c r="E10536" t="s">
        <v>1088</v>
      </c>
      <c r="F10536" t="s">
        <v>157</v>
      </c>
      <c r="G10536">
        <v>0</v>
      </c>
    </row>
    <row r="10537" spans="1:7" x14ac:dyDescent="0.3">
      <c r="A10537">
        <v>2020</v>
      </c>
      <c r="B10537" t="s">
        <v>69</v>
      </c>
      <c r="C10537" s="60" t="str">
        <f>VLOOKUP(B10537,lookup!A:C,3,FALSE)</f>
        <v>Non Metropolitan Fire Authorities</v>
      </c>
      <c r="D10537" s="60" t="str">
        <f>VLOOKUP(B10537,lookup!A:D,4,FALSE)</f>
        <v>E31000039</v>
      </c>
      <c r="E10537" t="s">
        <v>1089</v>
      </c>
      <c r="F10537" t="s">
        <v>157</v>
      </c>
      <c r="G10537">
        <v>0</v>
      </c>
    </row>
    <row r="10538" spans="1:7" x14ac:dyDescent="0.3">
      <c r="A10538">
        <v>2020</v>
      </c>
      <c r="B10538" t="s">
        <v>72</v>
      </c>
      <c r="C10538" s="60" t="str">
        <f>VLOOKUP(B10538,lookup!A:C,3,FALSE)</f>
        <v>Non Metropolitan Fire Authorities</v>
      </c>
      <c r="D10538" s="60" t="str">
        <f>VLOOKUP(B10538,lookup!A:D,4,FALSE)</f>
        <v>E31000022</v>
      </c>
      <c r="E10538" t="s">
        <v>175</v>
      </c>
      <c r="F10538" t="s">
        <v>157</v>
      </c>
      <c r="G10538">
        <v>460</v>
      </c>
    </row>
    <row r="10539" spans="1:7" x14ac:dyDescent="0.3">
      <c r="A10539">
        <v>2020</v>
      </c>
      <c r="B10539" t="s">
        <v>72</v>
      </c>
      <c r="C10539" s="60" t="str">
        <f>VLOOKUP(B10539,lookup!A:C,3,FALSE)</f>
        <v>Non Metropolitan Fire Authorities</v>
      </c>
      <c r="D10539" s="60" t="str">
        <f>VLOOKUP(B10539,lookup!A:D,4,FALSE)</f>
        <v>E31000022</v>
      </c>
      <c r="E10539" t="s">
        <v>1086</v>
      </c>
      <c r="F10539" t="s">
        <v>157</v>
      </c>
      <c r="G10539">
        <v>16</v>
      </c>
    </row>
    <row r="10540" spans="1:7" x14ac:dyDescent="0.3">
      <c r="A10540">
        <v>2020</v>
      </c>
      <c r="B10540" t="s">
        <v>72</v>
      </c>
      <c r="C10540" s="60" t="str">
        <f>VLOOKUP(B10540,lookup!A:C,3,FALSE)</f>
        <v>Non Metropolitan Fire Authorities</v>
      </c>
      <c r="D10540" s="60" t="str">
        <f>VLOOKUP(B10540,lookup!A:D,4,FALSE)</f>
        <v>E31000022</v>
      </c>
      <c r="E10540" t="s">
        <v>177</v>
      </c>
      <c r="F10540" t="s">
        <v>157</v>
      </c>
      <c r="G10540">
        <v>3</v>
      </c>
    </row>
    <row r="10541" spans="1:7" x14ac:dyDescent="0.3">
      <c r="A10541">
        <v>2020</v>
      </c>
      <c r="B10541" t="s">
        <v>72</v>
      </c>
      <c r="C10541" s="60" t="str">
        <f>VLOOKUP(B10541,lookup!A:C,3,FALSE)</f>
        <v>Non Metropolitan Fire Authorities</v>
      </c>
      <c r="D10541" s="60" t="str">
        <f>VLOOKUP(B10541,lookup!A:D,4,FALSE)</f>
        <v>E31000022</v>
      </c>
      <c r="E10541" t="s">
        <v>178</v>
      </c>
      <c r="F10541" t="s">
        <v>157</v>
      </c>
      <c r="G10541">
        <v>0</v>
      </c>
    </row>
    <row r="10542" spans="1:7" x14ac:dyDescent="0.3">
      <c r="A10542">
        <v>2020</v>
      </c>
      <c r="B10542" t="s">
        <v>72</v>
      </c>
      <c r="C10542" s="60" t="str">
        <f>VLOOKUP(B10542,lookup!A:C,3,FALSE)</f>
        <v>Non Metropolitan Fire Authorities</v>
      </c>
      <c r="D10542" s="60" t="str">
        <f>VLOOKUP(B10542,lookup!A:D,4,FALSE)</f>
        <v>E31000022</v>
      </c>
      <c r="E10542" t="s">
        <v>179</v>
      </c>
      <c r="F10542" t="s">
        <v>157</v>
      </c>
      <c r="G10542">
        <v>1</v>
      </c>
    </row>
    <row r="10543" spans="1:7" x14ac:dyDescent="0.3">
      <c r="A10543">
        <v>2020</v>
      </c>
      <c r="B10543" t="s">
        <v>72</v>
      </c>
      <c r="C10543" s="60" t="str">
        <f>VLOOKUP(B10543,lookup!A:C,3,FALSE)</f>
        <v>Non Metropolitan Fire Authorities</v>
      </c>
      <c r="D10543" s="60" t="str">
        <f>VLOOKUP(B10543,lookup!A:D,4,FALSE)</f>
        <v>E31000022</v>
      </c>
      <c r="E10543" t="s">
        <v>1087</v>
      </c>
      <c r="F10543" t="s">
        <v>157</v>
      </c>
      <c r="G10543">
        <v>0</v>
      </c>
    </row>
    <row r="10544" spans="1:7" x14ac:dyDescent="0.3">
      <c r="A10544">
        <v>2020</v>
      </c>
      <c r="B10544" t="s">
        <v>72</v>
      </c>
      <c r="C10544" s="60" t="str">
        <f>VLOOKUP(B10544,lookup!A:C,3,FALSE)</f>
        <v>Non Metropolitan Fire Authorities</v>
      </c>
      <c r="D10544" s="60" t="str">
        <f>VLOOKUP(B10544,lookup!A:D,4,FALSE)</f>
        <v>E31000022</v>
      </c>
      <c r="E10544" t="s">
        <v>1088</v>
      </c>
      <c r="F10544" t="s">
        <v>157</v>
      </c>
      <c r="G10544">
        <v>5</v>
      </c>
    </row>
    <row r="10545" spans="1:7" x14ac:dyDescent="0.3">
      <c r="A10545">
        <v>2020</v>
      </c>
      <c r="B10545" t="s">
        <v>72</v>
      </c>
      <c r="C10545" s="60" t="str">
        <f>VLOOKUP(B10545,lookup!A:C,3,FALSE)</f>
        <v>Non Metropolitan Fire Authorities</v>
      </c>
      <c r="D10545" s="60" t="str">
        <f>VLOOKUP(B10545,lookup!A:D,4,FALSE)</f>
        <v>E31000022</v>
      </c>
      <c r="E10545" t="s">
        <v>1089</v>
      </c>
      <c r="F10545" t="s">
        <v>157</v>
      </c>
      <c r="G10545">
        <v>186</v>
      </c>
    </row>
    <row r="10546" spans="1:7" x14ac:dyDescent="0.3">
      <c r="A10546">
        <v>2020</v>
      </c>
      <c r="B10546" t="s">
        <v>75</v>
      </c>
      <c r="C10546" s="60" t="str">
        <f>VLOOKUP(B10546,lookup!A:C,3,FALSE)</f>
        <v>Non Metropolitan Fire Authorities</v>
      </c>
      <c r="D10546" s="60" t="str">
        <f>VLOOKUP(B10546,lookup!A:D,4,FALSE)</f>
        <v>E31000023</v>
      </c>
      <c r="E10546" t="s">
        <v>175</v>
      </c>
      <c r="F10546" t="s">
        <v>157</v>
      </c>
      <c r="G10546">
        <v>598</v>
      </c>
    </row>
    <row r="10547" spans="1:7" x14ac:dyDescent="0.3">
      <c r="A10547">
        <v>2020</v>
      </c>
      <c r="B10547" t="s">
        <v>75</v>
      </c>
      <c r="C10547" s="60" t="str">
        <f>VLOOKUP(B10547,lookup!A:C,3,FALSE)</f>
        <v>Non Metropolitan Fire Authorities</v>
      </c>
      <c r="D10547" s="60" t="str">
        <f>VLOOKUP(B10547,lookup!A:D,4,FALSE)</f>
        <v>E31000023</v>
      </c>
      <c r="E10547" t="s">
        <v>1086</v>
      </c>
      <c r="F10547" t="s">
        <v>157</v>
      </c>
      <c r="G10547">
        <v>1</v>
      </c>
    </row>
    <row r="10548" spans="1:7" x14ac:dyDescent="0.3">
      <c r="A10548">
        <v>2020</v>
      </c>
      <c r="B10548" t="s">
        <v>75</v>
      </c>
      <c r="C10548" s="60" t="str">
        <f>VLOOKUP(B10548,lookup!A:C,3,FALSE)</f>
        <v>Non Metropolitan Fire Authorities</v>
      </c>
      <c r="D10548" s="60" t="str">
        <f>VLOOKUP(B10548,lookup!A:D,4,FALSE)</f>
        <v>E31000023</v>
      </c>
      <c r="E10548" t="s">
        <v>177</v>
      </c>
      <c r="F10548" t="s">
        <v>157</v>
      </c>
      <c r="G10548">
        <v>8</v>
      </c>
    </row>
    <row r="10549" spans="1:7" x14ac:dyDescent="0.3">
      <c r="A10549">
        <v>2020</v>
      </c>
      <c r="B10549" t="s">
        <v>75</v>
      </c>
      <c r="C10549" s="60" t="str">
        <f>VLOOKUP(B10549,lookup!A:C,3,FALSE)</f>
        <v>Non Metropolitan Fire Authorities</v>
      </c>
      <c r="D10549" s="60" t="str">
        <f>VLOOKUP(B10549,lookup!A:D,4,FALSE)</f>
        <v>E31000023</v>
      </c>
      <c r="E10549" t="s">
        <v>178</v>
      </c>
      <c r="F10549" t="s">
        <v>157</v>
      </c>
      <c r="G10549">
        <v>8</v>
      </c>
    </row>
    <row r="10550" spans="1:7" x14ac:dyDescent="0.3">
      <c r="A10550">
        <v>2020</v>
      </c>
      <c r="B10550" t="s">
        <v>75</v>
      </c>
      <c r="C10550" s="60" t="str">
        <f>VLOOKUP(B10550,lookup!A:C,3,FALSE)</f>
        <v>Non Metropolitan Fire Authorities</v>
      </c>
      <c r="D10550" s="60" t="str">
        <f>VLOOKUP(B10550,lookup!A:D,4,FALSE)</f>
        <v>E31000023</v>
      </c>
      <c r="E10550" t="s">
        <v>179</v>
      </c>
      <c r="F10550" t="s">
        <v>157</v>
      </c>
      <c r="G10550">
        <v>1</v>
      </c>
    </row>
    <row r="10551" spans="1:7" x14ac:dyDescent="0.3">
      <c r="A10551">
        <v>2020</v>
      </c>
      <c r="B10551" t="s">
        <v>75</v>
      </c>
      <c r="C10551" s="60" t="str">
        <f>VLOOKUP(B10551,lookup!A:C,3,FALSE)</f>
        <v>Non Metropolitan Fire Authorities</v>
      </c>
      <c r="D10551" s="60" t="str">
        <f>VLOOKUP(B10551,lookup!A:D,4,FALSE)</f>
        <v>E31000023</v>
      </c>
      <c r="E10551" t="s">
        <v>1087</v>
      </c>
      <c r="F10551" t="s">
        <v>157</v>
      </c>
      <c r="G10551">
        <v>0</v>
      </c>
    </row>
    <row r="10552" spans="1:7" x14ac:dyDescent="0.3">
      <c r="A10552">
        <v>2020</v>
      </c>
      <c r="B10552" t="s">
        <v>75</v>
      </c>
      <c r="C10552" s="60" t="str">
        <f>VLOOKUP(B10552,lookup!A:C,3,FALSE)</f>
        <v>Non Metropolitan Fire Authorities</v>
      </c>
      <c r="D10552" s="60" t="str">
        <f>VLOOKUP(B10552,lookup!A:D,4,FALSE)</f>
        <v>E31000023</v>
      </c>
      <c r="E10552" t="s">
        <v>1088</v>
      </c>
      <c r="F10552" t="s">
        <v>157</v>
      </c>
      <c r="G10552">
        <v>1</v>
      </c>
    </row>
    <row r="10553" spans="1:7" x14ac:dyDescent="0.3">
      <c r="A10553">
        <v>2020</v>
      </c>
      <c r="B10553" t="s">
        <v>75</v>
      </c>
      <c r="C10553" s="60" t="str">
        <f>VLOOKUP(B10553,lookup!A:C,3,FALSE)</f>
        <v>Non Metropolitan Fire Authorities</v>
      </c>
      <c r="D10553" s="60" t="str">
        <f>VLOOKUP(B10553,lookup!A:D,4,FALSE)</f>
        <v>E31000023</v>
      </c>
      <c r="E10553" t="s">
        <v>1089</v>
      </c>
      <c r="F10553" t="s">
        <v>157</v>
      </c>
      <c r="G10553">
        <v>5</v>
      </c>
    </row>
    <row r="10554" spans="1:7" x14ac:dyDescent="0.3">
      <c r="A10554">
        <v>2020</v>
      </c>
      <c r="B10554" t="s">
        <v>78</v>
      </c>
      <c r="C10554" s="60" t="str">
        <f>VLOOKUP(B10554,lookup!A:C,3,FALSE)</f>
        <v>Non Metropolitan Fire Authorities</v>
      </c>
      <c r="D10554" s="60" t="str">
        <f>VLOOKUP(B10554,lookup!A:D,4,FALSE)</f>
        <v>E31000024</v>
      </c>
      <c r="E10554" t="s">
        <v>175</v>
      </c>
      <c r="F10554" t="s">
        <v>157</v>
      </c>
      <c r="G10554">
        <v>309</v>
      </c>
    </row>
    <row r="10555" spans="1:7" x14ac:dyDescent="0.3">
      <c r="A10555">
        <v>2020</v>
      </c>
      <c r="B10555" t="s">
        <v>78</v>
      </c>
      <c r="C10555" s="60" t="str">
        <f>VLOOKUP(B10555,lookup!A:C,3,FALSE)</f>
        <v>Non Metropolitan Fire Authorities</v>
      </c>
      <c r="D10555" s="60" t="str">
        <f>VLOOKUP(B10555,lookup!A:D,4,FALSE)</f>
        <v>E31000024</v>
      </c>
      <c r="E10555" t="s">
        <v>1086</v>
      </c>
      <c r="F10555" t="s">
        <v>157</v>
      </c>
      <c r="G10555">
        <v>5</v>
      </c>
    </row>
    <row r="10556" spans="1:7" x14ac:dyDescent="0.3">
      <c r="A10556">
        <v>2020</v>
      </c>
      <c r="B10556" t="s">
        <v>78</v>
      </c>
      <c r="C10556" s="60" t="str">
        <f>VLOOKUP(B10556,lookup!A:C,3,FALSE)</f>
        <v>Non Metropolitan Fire Authorities</v>
      </c>
      <c r="D10556" s="60" t="str">
        <f>VLOOKUP(B10556,lookup!A:D,4,FALSE)</f>
        <v>E31000024</v>
      </c>
      <c r="E10556" t="s">
        <v>177</v>
      </c>
      <c r="F10556" t="s">
        <v>157</v>
      </c>
      <c r="G10556">
        <v>12</v>
      </c>
    </row>
    <row r="10557" spans="1:7" x14ac:dyDescent="0.3">
      <c r="A10557">
        <v>2020</v>
      </c>
      <c r="B10557" t="s">
        <v>78</v>
      </c>
      <c r="C10557" s="60" t="str">
        <f>VLOOKUP(B10557,lookup!A:C,3,FALSE)</f>
        <v>Non Metropolitan Fire Authorities</v>
      </c>
      <c r="D10557" s="60" t="str">
        <f>VLOOKUP(B10557,lookup!A:D,4,FALSE)</f>
        <v>E31000024</v>
      </c>
      <c r="E10557" t="s">
        <v>178</v>
      </c>
      <c r="F10557" t="s">
        <v>157</v>
      </c>
      <c r="G10557">
        <v>2</v>
      </c>
    </row>
    <row r="10558" spans="1:7" x14ac:dyDescent="0.3">
      <c r="A10558">
        <v>2020</v>
      </c>
      <c r="B10558" t="s">
        <v>78</v>
      </c>
      <c r="C10558" s="60" t="str">
        <f>VLOOKUP(B10558,lookup!A:C,3,FALSE)</f>
        <v>Non Metropolitan Fire Authorities</v>
      </c>
      <c r="D10558" s="60" t="str">
        <f>VLOOKUP(B10558,lookup!A:D,4,FALSE)</f>
        <v>E31000024</v>
      </c>
      <c r="E10558" t="s">
        <v>179</v>
      </c>
      <c r="F10558" t="s">
        <v>157</v>
      </c>
      <c r="G10558">
        <v>2</v>
      </c>
    </row>
    <row r="10559" spans="1:7" x14ac:dyDescent="0.3">
      <c r="A10559">
        <v>2020</v>
      </c>
      <c r="B10559" t="s">
        <v>78</v>
      </c>
      <c r="C10559" s="60" t="str">
        <f>VLOOKUP(B10559,lookup!A:C,3,FALSE)</f>
        <v>Non Metropolitan Fire Authorities</v>
      </c>
      <c r="D10559" s="60" t="str">
        <f>VLOOKUP(B10559,lookup!A:D,4,FALSE)</f>
        <v>E31000024</v>
      </c>
      <c r="E10559" t="s">
        <v>1087</v>
      </c>
      <c r="F10559" t="s">
        <v>157</v>
      </c>
      <c r="G10559">
        <v>0</v>
      </c>
    </row>
    <row r="10560" spans="1:7" x14ac:dyDescent="0.3">
      <c r="A10560">
        <v>2020</v>
      </c>
      <c r="B10560" t="s">
        <v>78</v>
      </c>
      <c r="C10560" s="60" t="str">
        <f>VLOOKUP(B10560,lookup!A:C,3,FALSE)</f>
        <v>Non Metropolitan Fire Authorities</v>
      </c>
      <c r="D10560" s="60" t="str">
        <f>VLOOKUP(B10560,lookup!A:D,4,FALSE)</f>
        <v>E31000024</v>
      </c>
      <c r="E10560" t="s">
        <v>1088</v>
      </c>
      <c r="F10560" t="s">
        <v>157</v>
      </c>
      <c r="G10560">
        <v>0</v>
      </c>
    </row>
    <row r="10561" spans="1:7" x14ac:dyDescent="0.3">
      <c r="A10561">
        <v>2020</v>
      </c>
      <c r="B10561" t="s">
        <v>78</v>
      </c>
      <c r="C10561" s="60" t="str">
        <f>VLOOKUP(B10561,lookup!A:C,3,FALSE)</f>
        <v>Non Metropolitan Fire Authorities</v>
      </c>
      <c r="D10561" s="60" t="str">
        <f>VLOOKUP(B10561,lookup!A:D,4,FALSE)</f>
        <v>E31000024</v>
      </c>
      <c r="E10561" t="s">
        <v>1089</v>
      </c>
      <c r="F10561" t="s">
        <v>157</v>
      </c>
      <c r="G10561">
        <v>20</v>
      </c>
    </row>
    <row r="10562" spans="1:7" x14ac:dyDescent="0.3">
      <c r="A10562">
        <v>2020</v>
      </c>
      <c r="B10562" t="s">
        <v>81</v>
      </c>
      <c r="C10562" s="60" t="str">
        <f>VLOOKUP(B10562,lookup!A:C,3,FALSE)</f>
        <v>Non Metropolitan Fire Authorities</v>
      </c>
      <c r="D10562" s="60" t="str">
        <f>VLOOKUP(B10562,lookup!A:D,4,FALSE)</f>
        <v>E31000025</v>
      </c>
      <c r="E10562" t="s">
        <v>175</v>
      </c>
      <c r="F10562" t="s">
        <v>157</v>
      </c>
      <c r="G10562">
        <v>173</v>
      </c>
    </row>
    <row r="10563" spans="1:7" x14ac:dyDescent="0.3">
      <c r="A10563">
        <v>2020</v>
      </c>
      <c r="B10563" t="s">
        <v>81</v>
      </c>
      <c r="C10563" s="60" t="str">
        <f>VLOOKUP(B10563,lookup!A:C,3,FALSE)</f>
        <v>Non Metropolitan Fire Authorities</v>
      </c>
      <c r="D10563" s="60" t="str">
        <f>VLOOKUP(B10563,lookup!A:D,4,FALSE)</f>
        <v>E31000025</v>
      </c>
      <c r="E10563" t="s">
        <v>1086</v>
      </c>
      <c r="F10563" t="s">
        <v>157</v>
      </c>
      <c r="G10563">
        <v>5</v>
      </c>
    </row>
    <row r="10564" spans="1:7" x14ac:dyDescent="0.3">
      <c r="A10564">
        <v>2020</v>
      </c>
      <c r="B10564" t="s">
        <v>81</v>
      </c>
      <c r="C10564" s="60" t="str">
        <f>VLOOKUP(B10564,lookup!A:C,3,FALSE)</f>
        <v>Non Metropolitan Fire Authorities</v>
      </c>
      <c r="D10564" s="60" t="str">
        <f>VLOOKUP(B10564,lookup!A:D,4,FALSE)</f>
        <v>E31000025</v>
      </c>
      <c r="E10564" t="s">
        <v>177</v>
      </c>
      <c r="F10564" t="s">
        <v>157</v>
      </c>
      <c r="G10564">
        <v>3</v>
      </c>
    </row>
    <row r="10565" spans="1:7" x14ac:dyDescent="0.3">
      <c r="A10565">
        <v>2020</v>
      </c>
      <c r="B10565" t="s">
        <v>81</v>
      </c>
      <c r="C10565" s="60" t="str">
        <f>VLOOKUP(B10565,lookup!A:C,3,FALSE)</f>
        <v>Non Metropolitan Fire Authorities</v>
      </c>
      <c r="D10565" s="60" t="str">
        <f>VLOOKUP(B10565,lookup!A:D,4,FALSE)</f>
        <v>E31000025</v>
      </c>
      <c r="E10565" t="s">
        <v>178</v>
      </c>
      <c r="F10565" t="s">
        <v>157</v>
      </c>
      <c r="G10565">
        <v>1</v>
      </c>
    </row>
    <row r="10566" spans="1:7" x14ac:dyDescent="0.3">
      <c r="A10566">
        <v>2020</v>
      </c>
      <c r="B10566" t="s">
        <v>81</v>
      </c>
      <c r="C10566" s="60" t="str">
        <f>VLOOKUP(B10566,lookup!A:C,3,FALSE)</f>
        <v>Non Metropolitan Fire Authorities</v>
      </c>
      <c r="D10566" s="60" t="str">
        <f>VLOOKUP(B10566,lookup!A:D,4,FALSE)</f>
        <v>E31000025</v>
      </c>
      <c r="E10566" t="s">
        <v>179</v>
      </c>
      <c r="F10566" t="s">
        <v>157</v>
      </c>
      <c r="G10566">
        <v>0</v>
      </c>
    </row>
    <row r="10567" spans="1:7" x14ac:dyDescent="0.3">
      <c r="A10567">
        <v>2020</v>
      </c>
      <c r="B10567" t="s">
        <v>81</v>
      </c>
      <c r="C10567" s="60" t="str">
        <f>VLOOKUP(B10567,lookup!A:C,3,FALSE)</f>
        <v>Non Metropolitan Fire Authorities</v>
      </c>
      <c r="D10567" s="60" t="str">
        <f>VLOOKUP(B10567,lookup!A:D,4,FALSE)</f>
        <v>E31000025</v>
      </c>
      <c r="E10567" t="s">
        <v>1087</v>
      </c>
      <c r="F10567" t="s">
        <v>157</v>
      </c>
      <c r="G10567">
        <v>0</v>
      </c>
    </row>
    <row r="10568" spans="1:7" x14ac:dyDescent="0.3">
      <c r="A10568">
        <v>2020</v>
      </c>
      <c r="B10568" t="s">
        <v>81</v>
      </c>
      <c r="C10568" s="60" t="str">
        <f>VLOOKUP(B10568,lookup!A:C,3,FALSE)</f>
        <v>Non Metropolitan Fire Authorities</v>
      </c>
      <c r="D10568" s="60" t="str">
        <f>VLOOKUP(B10568,lookup!A:D,4,FALSE)</f>
        <v>E31000025</v>
      </c>
      <c r="E10568" t="s">
        <v>1088</v>
      </c>
      <c r="F10568" t="s">
        <v>157</v>
      </c>
      <c r="G10568">
        <v>0</v>
      </c>
    </row>
    <row r="10569" spans="1:7" x14ac:dyDescent="0.3">
      <c r="A10569">
        <v>2020</v>
      </c>
      <c r="B10569" t="s">
        <v>81</v>
      </c>
      <c r="C10569" s="60" t="str">
        <f>VLOOKUP(B10569,lookup!A:C,3,FALSE)</f>
        <v>Non Metropolitan Fire Authorities</v>
      </c>
      <c r="D10569" s="60" t="str">
        <f>VLOOKUP(B10569,lookup!A:D,4,FALSE)</f>
        <v>E31000025</v>
      </c>
      <c r="E10569" t="s">
        <v>1089</v>
      </c>
      <c r="F10569" t="s">
        <v>157</v>
      </c>
      <c r="G10569">
        <v>3</v>
      </c>
    </row>
    <row r="10570" spans="1:7" x14ac:dyDescent="0.3">
      <c r="A10570">
        <v>2020</v>
      </c>
      <c r="B10570" t="s">
        <v>84</v>
      </c>
      <c r="C10570" s="60" t="str">
        <f>VLOOKUP(B10570,lookup!A:C,3,FALSE)</f>
        <v>Metropolitan Fire Authorities</v>
      </c>
      <c r="D10570" s="60" t="str">
        <f>VLOOKUP(B10570,lookup!A:D,4,FALSE)</f>
        <v>E31000041</v>
      </c>
      <c r="E10570" t="s">
        <v>175</v>
      </c>
      <c r="F10570" t="s">
        <v>157</v>
      </c>
      <c r="G10570">
        <v>572</v>
      </c>
    </row>
    <row r="10571" spans="1:7" x14ac:dyDescent="0.3">
      <c r="A10571">
        <v>2020</v>
      </c>
      <c r="B10571" t="s">
        <v>84</v>
      </c>
      <c r="C10571" s="60" t="str">
        <f>VLOOKUP(B10571,lookup!A:C,3,FALSE)</f>
        <v>Metropolitan Fire Authorities</v>
      </c>
      <c r="D10571" s="60" t="str">
        <f>VLOOKUP(B10571,lookup!A:D,4,FALSE)</f>
        <v>E31000041</v>
      </c>
      <c r="E10571" t="s">
        <v>1086</v>
      </c>
      <c r="F10571" t="s">
        <v>157</v>
      </c>
      <c r="G10571">
        <v>5</v>
      </c>
    </row>
    <row r="10572" spans="1:7" x14ac:dyDescent="0.3">
      <c r="A10572">
        <v>2020</v>
      </c>
      <c r="B10572" t="s">
        <v>84</v>
      </c>
      <c r="C10572" s="60" t="str">
        <f>VLOOKUP(B10572,lookup!A:C,3,FALSE)</f>
        <v>Metropolitan Fire Authorities</v>
      </c>
      <c r="D10572" s="60" t="str">
        <f>VLOOKUP(B10572,lookup!A:D,4,FALSE)</f>
        <v>E31000041</v>
      </c>
      <c r="E10572" t="s">
        <v>177</v>
      </c>
      <c r="F10572" t="s">
        <v>157</v>
      </c>
      <c r="G10572">
        <v>21</v>
      </c>
    </row>
    <row r="10573" spans="1:7" x14ac:dyDescent="0.3">
      <c r="A10573">
        <v>2020</v>
      </c>
      <c r="B10573" t="s">
        <v>84</v>
      </c>
      <c r="C10573" s="60" t="str">
        <f>VLOOKUP(B10573,lookup!A:C,3,FALSE)</f>
        <v>Metropolitan Fire Authorities</v>
      </c>
      <c r="D10573" s="60" t="str">
        <f>VLOOKUP(B10573,lookup!A:D,4,FALSE)</f>
        <v>E31000041</v>
      </c>
      <c r="E10573" t="s">
        <v>178</v>
      </c>
      <c r="F10573" t="s">
        <v>157</v>
      </c>
      <c r="G10573">
        <v>0</v>
      </c>
    </row>
    <row r="10574" spans="1:7" x14ac:dyDescent="0.3">
      <c r="A10574">
        <v>2020</v>
      </c>
      <c r="B10574" t="s">
        <v>84</v>
      </c>
      <c r="C10574" s="60" t="str">
        <f>VLOOKUP(B10574,lookup!A:C,3,FALSE)</f>
        <v>Metropolitan Fire Authorities</v>
      </c>
      <c r="D10574" s="60" t="str">
        <f>VLOOKUP(B10574,lookup!A:D,4,FALSE)</f>
        <v>E31000041</v>
      </c>
      <c r="E10574" t="s">
        <v>179</v>
      </c>
      <c r="F10574" t="s">
        <v>157</v>
      </c>
      <c r="G10574">
        <v>7</v>
      </c>
    </row>
    <row r="10575" spans="1:7" x14ac:dyDescent="0.3">
      <c r="A10575">
        <v>2020</v>
      </c>
      <c r="B10575" t="s">
        <v>84</v>
      </c>
      <c r="C10575" s="60" t="str">
        <f>VLOOKUP(B10575,lookup!A:C,3,FALSE)</f>
        <v>Metropolitan Fire Authorities</v>
      </c>
      <c r="D10575" s="60" t="str">
        <f>VLOOKUP(B10575,lookup!A:D,4,FALSE)</f>
        <v>E31000041</v>
      </c>
      <c r="E10575" t="s">
        <v>1087</v>
      </c>
      <c r="F10575" t="s">
        <v>157</v>
      </c>
      <c r="G10575">
        <v>1</v>
      </c>
    </row>
    <row r="10576" spans="1:7" x14ac:dyDescent="0.3">
      <c r="A10576">
        <v>2020</v>
      </c>
      <c r="B10576" t="s">
        <v>84</v>
      </c>
      <c r="C10576" s="60" t="str">
        <f>VLOOKUP(B10576,lookup!A:C,3,FALSE)</f>
        <v>Metropolitan Fire Authorities</v>
      </c>
      <c r="D10576" s="60" t="str">
        <f>VLOOKUP(B10576,lookup!A:D,4,FALSE)</f>
        <v>E31000041</v>
      </c>
      <c r="E10576" t="s">
        <v>1088</v>
      </c>
      <c r="F10576" t="s">
        <v>157</v>
      </c>
      <c r="G10576">
        <v>3</v>
      </c>
    </row>
    <row r="10577" spans="1:7" x14ac:dyDescent="0.3">
      <c r="A10577">
        <v>2020</v>
      </c>
      <c r="B10577" t="s">
        <v>84</v>
      </c>
      <c r="C10577" s="60" t="str">
        <f>VLOOKUP(B10577,lookup!A:C,3,FALSE)</f>
        <v>Metropolitan Fire Authorities</v>
      </c>
      <c r="D10577" s="60" t="str">
        <f>VLOOKUP(B10577,lookup!A:D,4,FALSE)</f>
        <v>E31000041</v>
      </c>
      <c r="E10577" t="s">
        <v>1089</v>
      </c>
      <c r="F10577" t="s">
        <v>157</v>
      </c>
      <c r="G10577">
        <v>12</v>
      </c>
    </row>
    <row r="10578" spans="1:7" x14ac:dyDescent="0.3">
      <c r="A10578">
        <v>2020</v>
      </c>
      <c r="B10578" t="s">
        <v>87</v>
      </c>
      <c r="C10578" s="60" t="str">
        <f>VLOOKUP(B10578,lookup!A:C,3,FALSE)</f>
        <v>Non Metropolitan Fire Authorities</v>
      </c>
      <c r="D10578" s="60" t="str">
        <f>VLOOKUP(B10578,lookup!A:D,4,FALSE)</f>
        <v>E31000026</v>
      </c>
      <c r="E10578" t="s">
        <v>175</v>
      </c>
      <c r="F10578" t="s">
        <v>157</v>
      </c>
      <c r="G10578">
        <v>211</v>
      </c>
    </row>
    <row r="10579" spans="1:7" x14ac:dyDescent="0.3">
      <c r="A10579">
        <v>2020</v>
      </c>
      <c r="B10579" t="s">
        <v>87</v>
      </c>
      <c r="C10579" s="60" t="str">
        <f>VLOOKUP(B10579,lookup!A:C,3,FALSE)</f>
        <v>Non Metropolitan Fire Authorities</v>
      </c>
      <c r="D10579" s="60" t="str">
        <f>VLOOKUP(B10579,lookup!A:D,4,FALSE)</f>
        <v>E31000026</v>
      </c>
      <c r="E10579" t="s">
        <v>1086</v>
      </c>
      <c r="F10579" t="s">
        <v>157</v>
      </c>
      <c r="G10579">
        <v>33</v>
      </c>
    </row>
    <row r="10580" spans="1:7" x14ac:dyDescent="0.3">
      <c r="A10580">
        <v>2020</v>
      </c>
      <c r="B10580" t="s">
        <v>87</v>
      </c>
      <c r="C10580" s="60" t="str">
        <f>VLOOKUP(B10580,lookup!A:C,3,FALSE)</f>
        <v>Non Metropolitan Fire Authorities</v>
      </c>
      <c r="D10580" s="60" t="str">
        <f>VLOOKUP(B10580,lookup!A:D,4,FALSE)</f>
        <v>E31000026</v>
      </c>
      <c r="E10580" t="s">
        <v>177</v>
      </c>
      <c r="F10580" t="s">
        <v>157</v>
      </c>
      <c r="G10580">
        <v>1</v>
      </c>
    </row>
    <row r="10581" spans="1:7" x14ac:dyDescent="0.3">
      <c r="A10581">
        <v>2020</v>
      </c>
      <c r="B10581" t="s">
        <v>87</v>
      </c>
      <c r="C10581" s="60" t="str">
        <f>VLOOKUP(B10581,lookup!A:C,3,FALSE)</f>
        <v>Non Metropolitan Fire Authorities</v>
      </c>
      <c r="D10581" s="60" t="str">
        <f>VLOOKUP(B10581,lookup!A:D,4,FALSE)</f>
        <v>E31000026</v>
      </c>
      <c r="E10581" t="s">
        <v>178</v>
      </c>
      <c r="F10581" t="s">
        <v>157</v>
      </c>
      <c r="G10581">
        <v>1</v>
      </c>
    </row>
    <row r="10582" spans="1:7" x14ac:dyDescent="0.3">
      <c r="A10582">
        <v>2020</v>
      </c>
      <c r="B10582" t="s">
        <v>87</v>
      </c>
      <c r="C10582" s="60" t="str">
        <f>VLOOKUP(B10582,lookup!A:C,3,FALSE)</f>
        <v>Non Metropolitan Fire Authorities</v>
      </c>
      <c r="D10582" s="60" t="str">
        <f>VLOOKUP(B10582,lookup!A:D,4,FALSE)</f>
        <v>E31000026</v>
      </c>
      <c r="E10582" t="s">
        <v>179</v>
      </c>
      <c r="F10582" t="s">
        <v>157</v>
      </c>
      <c r="G10582">
        <v>0</v>
      </c>
    </row>
    <row r="10583" spans="1:7" x14ac:dyDescent="0.3">
      <c r="A10583">
        <v>2020</v>
      </c>
      <c r="B10583" t="s">
        <v>87</v>
      </c>
      <c r="C10583" s="60" t="str">
        <f>VLOOKUP(B10583,lookup!A:C,3,FALSE)</f>
        <v>Non Metropolitan Fire Authorities</v>
      </c>
      <c r="D10583" s="60" t="str">
        <f>VLOOKUP(B10583,lookup!A:D,4,FALSE)</f>
        <v>E31000026</v>
      </c>
      <c r="E10583" t="s">
        <v>1087</v>
      </c>
      <c r="F10583" t="s">
        <v>157</v>
      </c>
      <c r="G10583">
        <v>0</v>
      </c>
    </row>
    <row r="10584" spans="1:7" x14ac:dyDescent="0.3">
      <c r="A10584">
        <v>2020</v>
      </c>
      <c r="B10584" t="s">
        <v>87</v>
      </c>
      <c r="C10584" s="60" t="str">
        <f>VLOOKUP(B10584,lookup!A:C,3,FALSE)</f>
        <v>Non Metropolitan Fire Authorities</v>
      </c>
      <c r="D10584" s="60" t="str">
        <f>VLOOKUP(B10584,lookup!A:D,4,FALSE)</f>
        <v>E31000026</v>
      </c>
      <c r="E10584" t="s">
        <v>1088</v>
      </c>
      <c r="F10584" t="s">
        <v>157</v>
      </c>
      <c r="G10584">
        <v>0</v>
      </c>
    </row>
    <row r="10585" spans="1:7" x14ac:dyDescent="0.3">
      <c r="A10585">
        <v>2020</v>
      </c>
      <c r="B10585" t="s">
        <v>87</v>
      </c>
      <c r="C10585" s="60" t="str">
        <f>VLOOKUP(B10585,lookup!A:C,3,FALSE)</f>
        <v>Non Metropolitan Fire Authorities</v>
      </c>
      <c r="D10585" s="60" t="str">
        <f>VLOOKUP(B10585,lookup!A:D,4,FALSE)</f>
        <v>E31000026</v>
      </c>
      <c r="E10585" t="s">
        <v>1089</v>
      </c>
      <c r="F10585" t="s">
        <v>157</v>
      </c>
      <c r="G10585">
        <v>33</v>
      </c>
    </row>
    <row r="10586" spans="1:7" x14ac:dyDescent="0.3">
      <c r="A10586">
        <v>2020</v>
      </c>
      <c r="B10586" t="s">
        <v>90</v>
      </c>
      <c r="C10586" s="60" t="str">
        <f>VLOOKUP(B10586,lookup!A:C,3,FALSE)</f>
        <v>Non Metropolitan Fire Authorities</v>
      </c>
      <c r="D10586" s="60" t="str">
        <f>VLOOKUP(B10586,lookup!A:D,4,FALSE)</f>
        <v>E31000027</v>
      </c>
      <c r="E10586" t="s">
        <v>175</v>
      </c>
      <c r="F10586" t="s">
        <v>157</v>
      </c>
      <c r="G10586">
        <v>259</v>
      </c>
    </row>
    <row r="10587" spans="1:7" x14ac:dyDescent="0.3">
      <c r="A10587">
        <v>2020</v>
      </c>
      <c r="B10587" t="s">
        <v>90</v>
      </c>
      <c r="C10587" s="60" t="str">
        <f>VLOOKUP(B10587,lookup!A:C,3,FALSE)</f>
        <v>Non Metropolitan Fire Authorities</v>
      </c>
      <c r="D10587" s="60" t="str">
        <f>VLOOKUP(B10587,lookup!A:D,4,FALSE)</f>
        <v>E31000027</v>
      </c>
      <c r="E10587" t="s">
        <v>1086</v>
      </c>
      <c r="F10587" t="s">
        <v>157</v>
      </c>
      <c r="G10587">
        <v>2</v>
      </c>
    </row>
    <row r="10588" spans="1:7" x14ac:dyDescent="0.3">
      <c r="A10588">
        <v>2020</v>
      </c>
      <c r="B10588" t="s">
        <v>90</v>
      </c>
      <c r="C10588" s="60" t="str">
        <f>VLOOKUP(B10588,lookup!A:C,3,FALSE)</f>
        <v>Non Metropolitan Fire Authorities</v>
      </c>
      <c r="D10588" s="60" t="str">
        <f>VLOOKUP(B10588,lookup!A:D,4,FALSE)</f>
        <v>E31000027</v>
      </c>
      <c r="E10588" t="s">
        <v>177</v>
      </c>
      <c r="F10588" t="s">
        <v>157</v>
      </c>
      <c r="G10588">
        <v>3</v>
      </c>
    </row>
    <row r="10589" spans="1:7" x14ac:dyDescent="0.3">
      <c r="A10589">
        <v>2020</v>
      </c>
      <c r="B10589" t="s">
        <v>90</v>
      </c>
      <c r="C10589" s="60" t="str">
        <f>VLOOKUP(B10589,lookup!A:C,3,FALSE)</f>
        <v>Non Metropolitan Fire Authorities</v>
      </c>
      <c r="D10589" s="60" t="str">
        <f>VLOOKUP(B10589,lookup!A:D,4,FALSE)</f>
        <v>E31000027</v>
      </c>
      <c r="E10589" t="s">
        <v>178</v>
      </c>
      <c r="F10589" t="s">
        <v>157</v>
      </c>
      <c r="G10589">
        <v>0</v>
      </c>
    </row>
    <row r="10590" spans="1:7" x14ac:dyDescent="0.3">
      <c r="A10590">
        <v>2020</v>
      </c>
      <c r="B10590" t="s">
        <v>90</v>
      </c>
      <c r="C10590" s="60" t="str">
        <f>VLOOKUP(B10590,lookup!A:C,3,FALSE)</f>
        <v>Non Metropolitan Fire Authorities</v>
      </c>
      <c r="D10590" s="60" t="str">
        <f>VLOOKUP(B10590,lookup!A:D,4,FALSE)</f>
        <v>E31000027</v>
      </c>
      <c r="E10590" t="s">
        <v>179</v>
      </c>
      <c r="F10590" t="s">
        <v>157</v>
      </c>
      <c r="G10590">
        <v>0</v>
      </c>
    </row>
    <row r="10591" spans="1:7" x14ac:dyDescent="0.3">
      <c r="A10591">
        <v>2020</v>
      </c>
      <c r="B10591" t="s">
        <v>90</v>
      </c>
      <c r="C10591" s="60" t="str">
        <f>VLOOKUP(B10591,lookup!A:C,3,FALSE)</f>
        <v>Non Metropolitan Fire Authorities</v>
      </c>
      <c r="D10591" s="60" t="str">
        <f>VLOOKUP(B10591,lookup!A:D,4,FALSE)</f>
        <v>E31000027</v>
      </c>
      <c r="E10591" t="s">
        <v>1087</v>
      </c>
      <c r="F10591" t="s">
        <v>157</v>
      </c>
      <c r="G10591">
        <v>0</v>
      </c>
    </row>
    <row r="10592" spans="1:7" x14ac:dyDescent="0.3">
      <c r="A10592">
        <v>2020</v>
      </c>
      <c r="B10592" t="s">
        <v>90</v>
      </c>
      <c r="C10592" s="60" t="str">
        <f>VLOOKUP(B10592,lookup!A:C,3,FALSE)</f>
        <v>Non Metropolitan Fire Authorities</v>
      </c>
      <c r="D10592" s="60" t="str">
        <f>VLOOKUP(B10592,lookup!A:D,4,FALSE)</f>
        <v>E31000027</v>
      </c>
      <c r="E10592" t="s">
        <v>1088</v>
      </c>
      <c r="F10592" t="s">
        <v>157</v>
      </c>
      <c r="G10592">
        <v>0</v>
      </c>
    </row>
    <row r="10593" spans="1:7" x14ac:dyDescent="0.3">
      <c r="A10593">
        <v>2020</v>
      </c>
      <c r="B10593" t="s">
        <v>90</v>
      </c>
      <c r="C10593" s="60" t="str">
        <f>VLOOKUP(B10593,lookup!A:C,3,FALSE)</f>
        <v>Non Metropolitan Fire Authorities</v>
      </c>
      <c r="D10593" s="60" t="str">
        <f>VLOOKUP(B10593,lookup!A:D,4,FALSE)</f>
        <v>E31000027</v>
      </c>
      <c r="E10593" t="s">
        <v>1089</v>
      </c>
      <c r="F10593" t="s">
        <v>157</v>
      </c>
      <c r="G10593">
        <v>49</v>
      </c>
    </row>
    <row r="10594" spans="1:7" x14ac:dyDescent="0.3">
      <c r="A10594">
        <v>2020</v>
      </c>
      <c r="B10594" t="s">
        <v>93</v>
      </c>
      <c r="C10594" s="60" t="str">
        <f>VLOOKUP(B10594,lookup!A:C,3,FALSE)</f>
        <v>Non Metropolitan Fire Authorities</v>
      </c>
      <c r="D10594" s="60" t="str">
        <f>VLOOKUP(B10594,lookup!A:D,4,FALSE)</f>
        <v>E31000028</v>
      </c>
      <c r="E10594" t="s">
        <v>175</v>
      </c>
      <c r="F10594" t="s">
        <v>157</v>
      </c>
      <c r="G10594">
        <v>178</v>
      </c>
    </row>
    <row r="10595" spans="1:7" x14ac:dyDescent="0.3">
      <c r="A10595">
        <v>2020</v>
      </c>
      <c r="B10595" t="s">
        <v>93</v>
      </c>
      <c r="C10595" s="60" t="str">
        <f>VLOOKUP(B10595,lookup!A:C,3,FALSE)</f>
        <v>Non Metropolitan Fire Authorities</v>
      </c>
      <c r="D10595" s="60" t="str">
        <f>VLOOKUP(B10595,lookup!A:D,4,FALSE)</f>
        <v>E31000028</v>
      </c>
      <c r="E10595" t="s">
        <v>1086</v>
      </c>
      <c r="F10595" t="s">
        <v>157</v>
      </c>
      <c r="G10595">
        <v>2</v>
      </c>
    </row>
    <row r="10596" spans="1:7" x14ac:dyDescent="0.3">
      <c r="A10596">
        <v>2020</v>
      </c>
      <c r="B10596" t="s">
        <v>93</v>
      </c>
      <c r="C10596" s="60" t="str">
        <f>VLOOKUP(B10596,lookup!A:C,3,FALSE)</f>
        <v>Non Metropolitan Fire Authorities</v>
      </c>
      <c r="D10596" s="60" t="str">
        <f>VLOOKUP(B10596,lookup!A:D,4,FALSE)</f>
        <v>E31000028</v>
      </c>
      <c r="E10596" t="s">
        <v>177</v>
      </c>
      <c r="F10596" t="s">
        <v>157</v>
      </c>
      <c r="G10596">
        <v>4</v>
      </c>
    </row>
    <row r="10597" spans="1:7" x14ac:dyDescent="0.3">
      <c r="A10597">
        <v>2020</v>
      </c>
      <c r="B10597" t="s">
        <v>93</v>
      </c>
      <c r="C10597" s="60" t="str">
        <f>VLOOKUP(B10597,lookup!A:C,3,FALSE)</f>
        <v>Non Metropolitan Fire Authorities</v>
      </c>
      <c r="D10597" s="60" t="str">
        <f>VLOOKUP(B10597,lookup!A:D,4,FALSE)</f>
        <v>E31000028</v>
      </c>
      <c r="E10597" t="s">
        <v>178</v>
      </c>
      <c r="F10597" t="s">
        <v>157</v>
      </c>
      <c r="G10597">
        <v>0</v>
      </c>
    </row>
    <row r="10598" spans="1:7" x14ac:dyDescent="0.3">
      <c r="A10598">
        <v>2020</v>
      </c>
      <c r="B10598" t="s">
        <v>93</v>
      </c>
      <c r="C10598" s="60" t="str">
        <f>VLOOKUP(B10598,lookup!A:C,3,FALSE)</f>
        <v>Non Metropolitan Fire Authorities</v>
      </c>
      <c r="D10598" s="60" t="str">
        <f>VLOOKUP(B10598,lookup!A:D,4,FALSE)</f>
        <v>E31000028</v>
      </c>
      <c r="E10598" t="s">
        <v>179</v>
      </c>
      <c r="F10598" t="s">
        <v>157</v>
      </c>
      <c r="G10598">
        <v>1</v>
      </c>
    </row>
    <row r="10599" spans="1:7" x14ac:dyDescent="0.3">
      <c r="A10599">
        <v>2020</v>
      </c>
      <c r="B10599" t="s">
        <v>93</v>
      </c>
      <c r="C10599" s="60" t="str">
        <f>VLOOKUP(B10599,lookup!A:C,3,FALSE)</f>
        <v>Non Metropolitan Fire Authorities</v>
      </c>
      <c r="D10599" s="60" t="str">
        <f>VLOOKUP(B10599,lookup!A:D,4,FALSE)</f>
        <v>E31000028</v>
      </c>
      <c r="E10599" t="s">
        <v>1087</v>
      </c>
      <c r="F10599" t="s">
        <v>157</v>
      </c>
      <c r="G10599">
        <v>0</v>
      </c>
    </row>
    <row r="10600" spans="1:7" x14ac:dyDescent="0.3">
      <c r="A10600">
        <v>2020</v>
      </c>
      <c r="B10600" t="s">
        <v>93</v>
      </c>
      <c r="C10600" s="60" t="str">
        <f>VLOOKUP(B10600,lookup!A:C,3,FALSE)</f>
        <v>Non Metropolitan Fire Authorities</v>
      </c>
      <c r="D10600" s="60" t="str">
        <f>VLOOKUP(B10600,lookup!A:D,4,FALSE)</f>
        <v>E31000028</v>
      </c>
      <c r="E10600" t="s">
        <v>1088</v>
      </c>
      <c r="F10600" t="s">
        <v>157</v>
      </c>
      <c r="G10600">
        <v>2</v>
      </c>
    </row>
    <row r="10601" spans="1:7" x14ac:dyDescent="0.3">
      <c r="A10601">
        <v>2020</v>
      </c>
      <c r="B10601" t="s">
        <v>93</v>
      </c>
      <c r="C10601" s="60" t="str">
        <f>VLOOKUP(B10601,lookup!A:C,3,FALSE)</f>
        <v>Non Metropolitan Fire Authorities</v>
      </c>
      <c r="D10601" s="60" t="str">
        <f>VLOOKUP(B10601,lookup!A:D,4,FALSE)</f>
        <v>E31000028</v>
      </c>
      <c r="E10601" t="s">
        <v>1089</v>
      </c>
      <c r="F10601" t="s">
        <v>157</v>
      </c>
      <c r="G10601">
        <v>67</v>
      </c>
    </row>
    <row r="10602" spans="1:7" x14ac:dyDescent="0.3">
      <c r="A10602">
        <v>2020</v>
      </c>
      <c r="B10602" t="s">
        <v>96</v>
      </c>
      <c r="C10602" s="60" t="str">
        <f>VLOOKUP(B10602,lookup!A:C,3,FALSE)</f>
        <v>Non Metropolitan Fire Authorities</v>
      </c>
      <c r="D10602" s="60" t="str">
        <f>VLOOKUP(B10602,lookup!A:D,4,FALSE)</f>
        <v>E31000029</v>
      </c>
      <c r="E10602" t="s">
        <v>175</v>
      </c>
      <c r="F10602" t="s">
        <v>157</v>
      </c>
      <c r="G10602">
        <v>110</v>
      </c>
    </row>
    <row r="10603" spans="1:7" x14ac:dyDescent="0.3">
      <c r="A10603">
        <v>2020</v>
      </c>
      <c r="B10603" t="s">
        <v>96</v>
      </c>
      <c r="C10603" s="60" t="str">
        <f>VLOOKUP(B10603,lookup!A:C,3,FALSE)</f>
        <v>Non Metropolitan Fire Authorities</v>
      </c>
      <c r="D10603" s="60" t="str">
        <f>VLOOKUP(B10603,lookup!A:D,4,FALSE)</f>
        <v>E31000029</v>
      </c>
      <c r="E10603" t="s">
        <v>1086</v>
      </c>
      <c r="F10603" t="s">
        <v>157</v>
      </c>
      <c r="G10603">
        <v>1</v>
      </c>
    </row>
    <row r="10604" spans="1:7" x14ac:dyDescent="0.3">
      <c r="A10604">
        <v>2020</v>
      </c>
      <c r="B10604" t="s">
        <v>96</v>
      </c>
      <c r="C10604" s="60" t="str">
        <f>VLOOKUP(B10604,lookup!A:C,3,FALSE)</f>
        <v>Non Metropolitan Fire Authorities</v>
      </c>
      <c r="D10604" s="60" t="str">
        <f>VLOOKUP(B10604,lookup!A:D,4,FALSE)</f>
        <v>E31000029</v>
      </c>
      <c r="E10604" t="s">
        <v>177</v>
      </c>
      <c r="F10604" t="s">
        <v>157</v>
      </c>
      <c r="G10604">
        <v>0</v>
      </c>
    </row>
    <row r="10605" spans="1:7" x14ac:dyDescent="0.3">
      <c r="A10605">
        <v>2020</v>
      </c>
      <c r="B10605" t="s">
        <v>96</v>
      </c>
      <c r="C10605" s="60" t="str">
        <f>VLOOKUP(B10605,lookup!A:C,3,FALSE)</f>
        <v>Non Metropolitan Fire Authorities</v>
      </c>
      <c r="D10605" s="60" t="str">
        <f>VLOOKUP(B10605,lookup!A:D,4,FALSE)</f>
        <v>E31000029</v>
      </c>
      <c r="E10605" t="s">
        <v>178</v>
      </c>
      <c r="F10605" t="s">
        <v>157</v>
      </c>
      <c r="G10605">
        <v>0</v>
      </c>
    </row>
    <row r="10606" spans="1:7" x14ac:dyDescent="0.3">
      <c r="A10606">
        <v>2020</v>
      </c>
      <c r="B10606" t="s">
        <v>96</v>
      </c>
      <c r="C10606" s="60" t="str">
        <f>VLOOKUP(B10606,lookup!A:C,3,FALSE)</f>
        <v>Non Metropolitan Fire Authorities</v>
      </c>
      <c r="D10606" s="60" t="str">
        <f>VLOOKUP(B10606,lookup!A:D,4,FALSE)</f>
        <v>E31000029</v>
      </c>
      <c r="E10606" t="s">
        <v>179</v>
      </c>
      <c r="F10606" t="s">
        <v>157</v>
      </c>
      <c r="G10606">
        <v>0</v>
      </c>
    </row>
    <row r="10607" spans="1:7" x14ac:dyDescent="0.3">
      <c r="A10607">
        <v>2020</v>
      </c>
      <c r="B10607" t="s">
        <v>96</v>
      </c>
      <c r="C10607" s="60" t="str">
        <f>VLOOKUP(B10607,lookup!A:C,3,FALSE)</f>
        <v>Non Metropolitan Fire Authorities</v>
      </c>
      <c r="D10607" s="60" t="str">
        <f>VLOOKUP(B10607,lookup!A:D,4,FALSE)</f>
        <v>E31000029</v>
      </c>
      <c r="E10607" t="s">
        <v>1087</v>
      </c>
      <c r="F10607" t="s">
        <v>157</v>
      </c>
      <c r="G10607">
        <v>0</v>
      </c>
    </row>
    <row r="10608" spans="1:7" x14ac:dyDescent="0.3">
      <c r="A10608">
        <v>2020</v>
      </c>
      <c r="B10608" t="s">
        <v>96</v>
      </c>
      <c r="C10608" s="60" t="str">
        <f>VLOOKUP(B10608,lookup!A:C,3,FALSE)</f>
        <v>Non Metropolitan Fire Authorities</v>
      </c>
      <c r="D10608" s="60" t="str">
        <f>VLOOKUP(B10608,lookup!A:D,4,FALSE)</f>
        <v>E31000029</v>
      </c>
      <c r="E10608" t="s">
        <v>1088</v>
      </c>
      <c r="F10608" t="s">
        <v>157</v>
      </c>
      <c r="G10608">
        <v>0</v>
      </c>
    </row>
    <row r="10609" spans="1:7" x14ac:dyDescent="0.3">
      <c r="A10609">
        <v>2020</v>
      </c>
      <c r="B10609" t="s">
        <v>96</v>
      </c>
      <c r="C10609" s="60" t="str">
        <f>VLOOKUP(B10609,lookup!A:C,3,FALSE)</f>
        <v>Non Metropolitan Fire Authorities</v>
      </c>
      <c r="D10609" s="60" t="str">
        <f>VLOOKUP(B10609,lookup!A:D,4,FALSE)</f>
        <v>E31000029</v>
      </c>
      <c r="E10609" t="s">
        <v>1089</v>
      </c>
      <c r="F10609" t="s">
        <v>157</v>
      </c>
      <c r="G10609">
        <v>19</v>
      </c>
    </row>
    <row r="10610" spans="1:7" x14ac:dyDescent="0.3">
      <c r="A10610">
        <v>2020</v>
      </c>
      <c r="B10610" t="s">
        <v>99</v>
      </c>
      <c r="C10610" s="60" t="str">
        <f>VLOOKUP(B10610,lookup!A:C,3,FALSE)</f>
        <v>Non Metropolitan Fire Authorities</v>
      </c>
      <c r="D10610" s="60" t="str">
        <f>VLOOKUP(B10610,lookup!A:D,4,FALSE)</f>
        <v>E31000030</v>
      </c>
      <c r="E10610" t="s">
        <v>175</v>
      </c>
      <c r="F10610" t="s">
        <v>157</v>
      </c>
      <c r="G10610">
        <v>362</v>
      </c>
    </row>
    <row r="10611" spans="1:7" x14ac:dyDescent="0.3">
      <c r="A10611">
        <v>2020</v>
      </c>
      <c r="B10611" t="s">
        <v>99</v>
      </c>
      <c r="C10611" s="60" t="str">
        <f>VLOOKUP(B10611,lookup!A:C,3,FALSE)</f>
        <v>Non Metropolitan Fire Authorities</v>
      </c>
      <c r="D10611" s="60" t="str">
        <f>VLOOKUP(B10611,lookup!A:D,4,FALSE)</f>
        <v>E31000030</v>
      </c>
      <c r="E10611" t="s">
        <v>1086</v>
      </c>
      <c r="F10611" t="s">
        <v>157</v>
      </c>
      <c r="G10611">
        <v>24</v>
      </c>
    </row>
    <row r="10612" spans="1:7" x14ac:dyDescent="0.3">
      <c r="A10612">
        <v>2020</v>
      </c>
      <c r="B10612" t="s">
        <v>99</v>
      </c>
      <c r="C10612" s="60" t="str">
        <f>VLOOKUP(B10612,lookup!A:C,3,FALSE)</f>
        <v>Non Metropolitan Fire Authorities</v>
      </c>
      <c r="D10612" s="60" t="str">
        <f>VLOOKUP(B10612,lookup!A:D,4,FALSE)</f>
        <v>E31000030</v>
      </c>
      <c r="E10612" t="s">
        <v>177</v>
      </c>
      <c r="F10612" t="s">
        <v>157</v>
      </c>
      <c r="G10612">
        <v>15</v>
      </c>
    </row>
    <row r="10613" spans="1:7" x14ac:dyDescent="0.3">
      <c r="A10613">
        <v>2020</v>
      </c>
      <c r="B10613" t="s">
        <v>99</v>
      </c>
      <c r="C10613" s="60" t="str">
        <f>VLOOKUP(B10613,lookup!A:C,3,FALSE)</f>
        <v>Non Metropolitan Fire Authorities</v>
      </c>
      <c r="D10613" s="60" t="str">
        <f>VLOOKUP(B10613,lookup!A:D,4,FALSE)</f>
        <v>E31000030</v>
      </c>
      <c r="E10613" t="s">
        <v>178</v>
      </c>
      <c r="F10613" t="s">
        <v>157</v>
      </c>
      <c r="G10613">
        <v>4</v>
      </c>
    </row>
    <row r="10614" spans="1:7" x14ac:dyDescent="0.3">
      <c r="A10614">
        <v>2020</v>
      </c>
      <c r="B10614" t="s">
        <v>99</v>
      </c>
      <c r="C10614" s="60" t="str">
        <f>VLOOKUP(B10614,lookup!A:C,3,FALSE)</f>
        <v>Non Metropolitan Fire Authorities</v>
      </c>
      <c r="D10614" s="60" t="str">
        <f>VLOOKUP(B10614,lookup!A:D,4,FALSE)</f>
        <v>E31000030</v>
      </c>
      <c r="E10614" t="s">
        <v>179</v>
      </c>
      <c r="F10614" t="s">
        <v>157</v>
      </c>
      <c r="G10614">
        <v>4</v>
      </c>
    </row>
    <row r="10615" spans="1:7" x14ac:dyDescent="0.3">
      <c r="A10615">
        <v>2020</v>
      </c>
      <c r="B10615" t="s">
        <v>99</v>
      </c>
      <c r="C10615" s="60" t="str">
        <f>VLOOKUP(B10615,lookup!A:C,3,FALSE)</f>
        <v>Non Metropolitan Fire Authorities</v>
      </c>
      <c r="D10615" s="60" t="str">
        <f>VLOOKUP(B10615,lookup!A:D,4,FALSE)</f>
        <v>E31000030</v>
      </c>
      <c r="E10615" t="s">
        <v>1087</v>
      </c>
      <c r="F10615" t="s">
        <v>157</v>
      </c>
      <c r="G10615">
        <v>0</v>
      </c>
    </row>
    <row r="10616" spans="1:7" x14ac:dyDescent="0.3">
      <c r="A10616">
        <v>2020</v>
      </c>
      <c r="B10616" t="s">
        <v>99</v>
      </c>
      <c r="C10616" s="60" t="str">
        <f>VLOOKUP(B10616,lookup!A:C,3,FALSE)</f>
        <v>Non Metropolitan Fire Authorities</v>
      </c>
      <c r="D10616" s="60" t="str">
        <f>VLOOKUP(B10616,lookup!A:D,4,FALSE)</f>
        <v>E31000030</v>
      </c>
      <c r="E10616" t="s">
        <v>1088</v>
      </c>
      <c r="F10616" t="s">
        <v>157</v>
      </c>
      <c r="G10616">
        <v>0</v>
      </c>
    </row>
    <row r="10617" spans="1:7" x14ac:dyDescent="0.3">
      <c r="A10617">
        <v>2020</v>
      </c>
      <c r="B10617" t="s">
        <v>99</v>
      </c>
      <c r="C10617" s="60" t="str">
        <f>VLOOKUP(B10617,lookup!A:C,3,FALSE)</f>
        <v>Non Metropolitan Fire Authorities</v>
      </c>
      <c r="D10617" s="60" t="str">
        <f>VLOOKUP(B10617,lookup!A:D,4,FALSE)</f>
        <v>E31000030</v>
      </c>
      <c r="E10617" t="s">
        <v>1089</v>
      </c>
      <c r="F10617" t="s">
        <v>157</v>
      </c>
      <c r="G10617">
        <v>21</v>
      </c>
    </row>
    <row r="10618" spans="1:7" x14ac:dyDescent="0.3">
      <c r="A10618">
        <v>2020</v>
      </c>
      <c r="B10618" t="s">
        <v>102</v>
      </c>
      <c r="C10618" s="60" t="str">
        <f>VLOOKUP(B10618,lookup!A:C,3,FALSE)</f>
        <v>Non Metropolitan Fire Authorities</v>
      </c>
      <c r="D10618" s="60" t="str">
        <f>VLOOKUP(B10618,lookup!A:D,4,FALSE)</f>
        <v>E31000031</v>
      </c>
      <c r="E10618" t="s">
        <v>175</v>
      </c>
      <c r="F10618" t="s">
        <v>157</v>
      </c>
      <c r="G10618">
        <v>203</v>
      </c>
    </row>
    <row r="10619" spans="1:7" x14ac:dyDescent="0.3">
      <c r="A10619">
        <v>2020</v>
      </c>
      <c r="B10619" t="s">
        <v>102</v>
      </c>
      <c r="C10619" s="60" t="str">
        <f>VLOOKUP(B10619,lookup!A:C,3,FALSE)</f>
        <v>Non Metropolitan Fire Authorities</v>
      </c>
      <c r="D10619" s="60" t="str">
        <f>VLOOKUP(B10619,lookup!A:D,4,FALSE)</f>
        <v>E31000031</v>
      </c>
      <c r="E10619" t="s">
        <v>1086</v>
      </c>
      <c r="F10619" t="s">
        <v>157</v>
      </c>
      <c r="G10619">
        <v>4</v>
      </c>
    </row>
    <row r="10620" spans="1:7" x14ac:dyDescent="0.3">
      <c r="A10620">
        <v>2020</v>
      </c>
      <c r="B10620" t="s">
        <v>102</v>
      </c>
      <c r="C10620" s="60" t="str">
        <f>VLOOKUP(B10620,lookup!A:C,3,FALSE)</f>
        <v>Non Metropolitan Fire Authorities</v>
      </c>
      <c r="D10620" s="60" t="str">
        <f>VLOOKUP(B10620,lookup!A:D,4,FALSE)</f>
        <v>E31000031</v>
      </c>
      <c r="E10620" t="s">
        <v>177</v>
      </c>
      <c r="F10620" t="s">
        <v>157</v>
      </c>
      <c r="G10620">
        <v>2</v>
      </c>
    </row>
    <row r="10621" spans="1:7" x14ac:dyDescent="0.3">
      <c r="A10621">
        <v>2020</v>
      </c>
      <c r="B10621" t="s">
        <v>102</v>
      </c>
      <c r="C10621" s="60" t="str">
        <f>VLOOKUP(B10621,lookup!A:C,3,FALSE)</f>
        <v>Non Metropolitan Fire Authorities</v>
      </c>
      <c r="D10621" s="60" t="str">
        <f>VLOOKUP(B10621,lookup!A:D,4,FALSE)</f>
        <v>E31000031</v>
      </c>
      <c r="E10621" t="s">
        <v>178</v>
      </c>
      <c r="F10621" t="s">
        <v>157</v>
      </c>
      <c r="G10621">
        <v>0</v>
      </c>
    </row>
    <row r="10622" spans="1:7" x14ac:dyDescent="0.3">
      <c r="A10622">
        <v>2020</v>
      </c>
      <c r="B10622" t="s">
        <v>102</v>
      </c>
      <c r="C10622" s="60" t="str">
        <f>VLOOKUP(B10622,lookup!A:C,3,FALSE)</f>
        <v>Non Metropolitan Fire Authorities</v>
      </c>
      <c r="D10622" s="60" t="str">
        <f>VLOOKUP(B10622,lookup!A:D,4,FALSE)</f>
        <v>E31000031</v>
      </c>
      <c r="E10622" t="s">
        <v>179</v>
      </c>
      <c r="F10622" t="s">
        <v>157</v>
      </c>
      <c r="G10622">
        <v>1</v>
      </c>
    </row>
    <row r="10623" spans="1:7" x14ac:dyDescent="0.3">
      <c r="A10623">
        <v>2020</v>
      </c>
      <c r="B10623" t="s">
        <v>102</v>
      </c>
      <c r="C10623" s="60" t="str">
        <f>VLOOKUP(B10623,lookup!A:C,3,FALSE)</f>
        <v>Non Metropolitan Fire Authorities</v>
      </c>
      <c r="D10623" s="60" t="str">
        <f>VLOOKUP(B10623,lookup!A:D,4,FALSE)</f>
        <v>E31000031</v>
      </c>
      <c r="E10623" t="s">
        <v>1087</v>
      </c>
      <c r="F10623" t="s">
        <v>157</v>
      </c>
      <c r="G10623">
        <v>0</v>
      </c>
    </row>
    <row r="10624" spans="1:7" x14ac:dyDescent="0.3">
      <c r="A10624">
        <v>2020</v>
      </c>
      <c r="B10624" t="s">
        <v>102</v>
      </c>
      <c r="C10624" s="60" t="str">
        <f>VLOOKUP(B10624,lookup!A:C,3,FALSE)</f>
        <v>Non Metropolitan Fire Authorities</v>
      </c>
      <c r="D10624" s="60" t="str">
        <f>VLOOKUP(B10624,lookup!A:D,4,FALSE)</f>
        <v>E31000031</v>
      </c>
      <c r="E10624" t="s">
        <v>1088</v>
      </c>
      <c r="F10624" t="s">
        <v>157</v>
      </c>
      <c r="G10624">
        <v>0</v>
      </c>
    </row>
    <row r="10625" spans="1:7" x14ac:dyDescent="0.3">
      <c r="A10625">
        <v>2020</v>
      </c>
      <c r="B10625" t="s">
        <v>102</v>
      </c>
      <c r="C10625" s="60" t="str">
        <f>VLOOKUP(B10625,lookup!A:C,3,FALSE)</f>
        <v>Non Metropolitan Fire Authorities</v>
      </c>
      <c r="D10625" s="60" t="str">
        <f>VLOOKUP(B10625,lookup!A:D,4,FALSE)</f>
        <v>E31000031</v>
      </c>
      <c r="E10625" t="s">
        <v>1089</v>
      </c>
      <c r="F10625" t="s">
        <v>157</v>
      </c>
      <c r="G10625">
        <v>18</v>
      </c>
    </row>
    <row r="10626" spans="1:7" x14ac:dyDescent="0.3">
      <c r="A10626">
        <v>2020</v>
      </c>
      <c r="B10626" t="s">
        <v>105</v>
      </c>
      <c r="C10626" s="60" t="str">
        <f>VLOOKUP(B10626,lookup!A:C,3,FALSE)</f>
        <v>Non Metropolitan Fire Authorities</v>
      </c>
      <c r="D10626" s="60" t="str">
        <f>VLOOKUP(B10626,lookup!A:D,4,FALSE)</f>
        <v>E31000032</v>
      </c>
      <c r="E10626" t="s">
        <v>175</v>
      </c>
      <c r="F10626" t="s">
        <v>157</v>
      </c>
      <c r="G10626">
        <v>100</v>
      </c>
    </row>
    <row r="10627" spans="1:7" x14ac:dyDescent="0.3">
      <c r="A10627">
        <v>2020</v>
      </c>
      <c r="B10627" t="s">
        <v>105</v>
      </c>
      <c r="C10627" s="60" t="str">
        <f>VLOOKUP(B10627,lookup!A:C,3,FALSE)</f>
        <v>Non Metropolitan Fire Authorities</v>
      </c>
      <c r="D10627" s="60" t="str">
        <f>VLOOKUP(B10627,lookup!A:D,4,FALSE)</f>
        <v>E31000032</v>
      </c>
      <c r="E10627" t="s">
        <v>1086</v>
      </c>
      <c r="F10627" t="s">
        <v>157</v>
      </c>
      <c r="G10627">
        <v>46</v>
      </c>
    </row>
    <row r="10628" spans="1:7" x14ac:dyDescent="0.3">
      <c r="A10628">
        <v>2020</v>
      </c>
      <c r="B10628" t="s">
        <v>105</v>
      </c>
      <c r="C10628" s="60" t="str">
        <f>VLOOKUP(B10628,lookup!A:C,3,FALSE)</f>
        <v>Non Metropolitan Fire Authorities</v>
      </c>
      <c r="D10628" s="60" t="str">
        <f>VLOOKUP(B10628,lookup!A:D,4,FALSE)</f>
        <v>E31000032</v>
      </c>
      <c r="E10628" t="s">
        <v>177</v>
      </c>
      <c r="F10628" t="s">
        <v>157</v>
      </c>
      <c r="G10628">
        <v>2</v>
      </c>
    </row>
    <row r="10629" spans="1:7" x14ac:dyDescent="0.3">
      <c r="A10629">
        <v>2020</v>
      </c>
      <c r="B10629" t="s">
        <v>105</v>
      </c>
      <c r="C10629" s="60" t="str">
        <f>VLOOKUP(B10629,lookup!A:C,3,FALSE)</f>
        <v>Non Metropolitan Fire Authorities</v>
      </c>
      <c r="D10629" s="60" t="str">
        <f>VLOOKUP(B10629,lookup!A:D,4,FALSE)</f>
        <v>E31000032</v>
      </c>
      <c r="E10629" t="s">
        <v>178</v>
      </c>
      <c r="F10629" t="s">
        <v>157</v>
      </c>
      <c r="G10629">
        <v>0</v>
      </c>
    </row>
    <row r="10630" spans="1:7" x14ac:dyDescent="0.3">
      <c r="A10630">
        <v>2020</v>
      </c>
      <c r="B10630" t="s">
        <v>105</v>
      </c>
      <c r="C10630" s="60" t="str">
        <f>VLOOKUP(B10630,lookup!A:C,3,FALSE)</f>
        <v>Non Metropolitan Fire Authorities</v>
      </c>
      <c r="D10630" s="60" t="str">
        <f>VLOOKUP(B10630,lookup!A:D,4,FALSE)</f>
        <v>E31000032</v>
      </c>
      <c r="E10630" t="s">
        <v>179</v>
      </c>
      <c r="F10630" t="s">
        <v>157</v>
      </c>
      <c r="G10630">
        <v>3</v>
      </c>
    </row>
    <row r="10631" spans="1:7" x14ac:dyDescent="0.3">
      <c r="A10631">
        <v>2020</v>
      </c>
      <c r="B10631" t="s">
        <v>105</v>
      </c>
      <c r="C10631" s="60" t="str">
        <f>VLOOKUP(B10631,lookup!A:C,3,FALSE)</f>
        <v>Non Metropolitan Fire Authorities</v>
      </c>
      <c r="D10631" s="60" t="str">
        <f>VLOOKUP(B10631,lookup!A:D,4,FALSE)</f>
        <v>E31000032</v>
      </c>
      <c r="E10631" t="s">
        <v>1087</v>
      </c>
      <c r="F10631" t="s">
        <v>157</v>
      </c>
      <c r="G10631">
        <v>0</v>
      </c>
    </row>
    <row r="10632" spans="1:7" x14ac:dyDescent="0.3">
      <c r="A10632">
        <v>2020</v>
      </c>
      <c r="B10632" t="s">
        <v>105</v>
      </c>
      <c r="C10632" s="60" t="str">
        <f>VLOOKUP(B10632,lookup!A:C,3,FALSE)</f>
        <v>Non Metropolitan Fire Authorities</v>
      </c>
      <c r="D10632" s="60" t="str">
        <f>VLOOKUP(B10632,lookup!A:D,4,FALSE)</f>
        <v>E31000032</v>
      </c>
      <c r="E10632" t="s">
        <v>1088</v>
      </c>
      <c r="F10632" t="s">
        <v>157</v>
      </c>
      <c r="G10632">
        <v>0</v>
      </c>
    </row>
    <row r="10633" spans="1:7" x14ac:dyDescent="0.3">
      <c r="A10633">
        <v>2020</v>
      </c>
      <c r="B10633" t="s">
        <v>105</v>
      </c>
      <c r="C10633" s="60" t="str">
        <f>VLOOKUP(B10633,lookup!A:C,3,FALSE)</f>
        <v>Non Metropolitan Fire Authorities</v>
      </c>
      <c r="D10633" s="60" t="str">
        <f>VLOOKUP(B10633,lookup!A:D,4,FALSE)</f>
        <v>E31000032</v>
      </c>
      <c r="E10633" t="s">
        <v>1089</v>
      </c>
      <c r="F10633" t="s">
        <v>157</v>
      </c>
      <c r="G10633">
        <v>30</v>
      </c>
    </row>
    <row r="10634" spans="1:7" x14ac:dyDescent="0.3">
      <c r="A10634">
        <v>2020</v>
      </c>
      <c r="B10634" t="s">
        <v>108</v>
      </c>
      <c r="C10634" s="60" t="str">
        <f>VLOOKUP(B10634,lookup!A:C,3,FALSE)</f>
        <v>Metropolitan Fire Authorities</v>
      </c>
      <c r="D10634" s="60" t="str">
        <f>VLOOKUP(B10634,lookup!A:D,4,FALSE)</f>
        <v>E31000042</v>
      </c>
      <c r="E10634" t="s">
        <v>175</v>
      </c>
      <c r="F10634" t="s">
        <v>157</v>
      </c>
      <c r="G10634">
        <v>492</v>
      </c>
    </row>
    <row r="10635" spans="1:7" x14ac:dyDescent="0.3">
      <c r="A10635">
        <v>2020</v>
      </c>
      <c r="B10635" t="s">
        <v>108</v>
      </c>
      <c r="C10635" s="60" t="str">
        <f>VLOOKUP(B10635,lookup!A:C,3,FALSE)</f>
        <v>Metropolitan Fire Authorities</v>
      </c>
      <c r="D10635" s="60" t="str">
        <f>VLOOKUP(B10635,lookup!A:D,4,FALSE)</f>
        <v>E31000042</v>
      </c>
      <c r="E10635" t="s">
        <v>1086</v>
      </c>
      <c r="F10635" t="s">
        <v>157</v>
      </c>
      <c r="G10635">
        <v>5</v>
      </c>
    </row>
    <row r="10636" spans="1:7" x14ac:dyDescent="0.3">
      <c r="A10636">
        <v>2020</v>
      </c>
      <c r="B10636" t="s">
        <v>108</v>
      </c>
      <c r="C10636" s="60" t="str">
        <f>VLOOKUP(B10636,lookup!A:C,3,FALSE)</f>
        <v>Metropolitan Fire Authorities</v>
      </c>
      <c r="D10636" s="60" t="str">
        <f>VLOOKUP(B10636,lookup!A:D,4,FALSE)</f>
        <v>E31000042</v>
      </c>
      <c r="E10636" t="s">
        <v>177</v>
      </c>
      <c r="F10636" t="s">
        <v>157</v>
      </c>
      <c r="G10636">
        <v>13</v>
      </c>
    </row>
    <row r="10637" spans="1:7" x14ac:dyDescent="0.3">
      <c r="A10637">
        <v>2020</v>
      </c>
      <c r="B10637" t="s">
        <v>108</v>
      </c>
      <c r="C10637" s="60" t="str">
        <f>VLOOKUP(B10637,lookup!A:C,3,FALSE)</f>
        <v>Metropolitan Fire Authorities</v>
      </c>
      <c r="D10637" s="60" t="str">
        <f>VLOOKUP(B10637,lookup!A:D,4,FALSE)</f>
        <v>E31000042</v>
      </c>
      <c r="E10637" t="s">
        <v>178</v>
      </c>
      <c r="F10637" t="s">
        <v>157</v>
      </c>
      <c r="G10637">
        <v>1</v>
      </c>
    </row>
    <row r="10638" spans="1:7" x14ac:dyDescent="0.3">
      <c r="A10638">
        <v>2020</v>
      </c>
      <c r="B10638" t="s">
        <v>108</v>
      </c>
      <c r="C10638" s="60" t="str">
        <f>VLOOKUP(B10638,lookup!A:C,3,FALSE)</f>
        <v>Metropolitan Fire Authorities</v>
      </c>
      <c r="D10638" s="60" t="str">
        <f>VLOOKUP(B10638,lookup!A:D,4,FALSE)</f>
        <v>E31000042</v>
      </c>
      <c r="E10638" t="s">
        <v>179</v>
      </c>
      <c r="F10638" t="s">
        <v>157</v>
      </c>
      <c r="G10638">
        <v>6</v>
      </c>
    </row>
    <row r="10639" spans="1:7" x14ac:dyDescent="0.3">
      <c r="A10639">
        <v>2020</v>
      </c>
      <c r="B10639" t="s">
        <v>108</v>
      </c>
      <c r="C10639" s="60" t="str">
        <f>VLOOKUP(B10639,lookup!A:C,3,FALSE)</f>
        <v>Metropolitan Fire Authorities</v>
      </c>
      <c r="D10639" s="60" t="str">
        <f>VLOOKUP(B10639,lookup!A:D,4,FALSE)</f>
        <v>E31000042</v>
      </c>
      <c r="E10639" t="s">
        <v>1087</v>
      </c>
      <c r="F10639" t="s">
        <v>157</v>
      </c>
      <c r="G10639">
        <v>1</v>
      </c>
    </row>
    <row r="10640" spans="1:7" x14ac:dyDescent="0.3">
      <c r="A10640">
        <v>2020</v>
      </c>
      <c r="B10640" t="s">
        <v>108</v>
      </c>
      <c r="C10640" s="60" t="str">
        <f>VLOOKUP(B10640,lookup!A:C,3,FALSE)</f>
        <v>Metropolitan Fire Authorities</v>
      </c>
      <c r="D10640" s="60" t="str">
        <f>VLOOKUP(B10640,lookup!A:D,4,FALSE)</f>
        <v>E31000042</v>
      </c>
      <c r="E10640" t="s">
        <v>1088</v>
      </c>
      <c r="F10640" t="s">
        <v>157</v>
      </c>
      <c r="G10640">
        <v>2</v>
      </c>
    </row>
    <row r="10641" spans="1:7" x14ac:dyDescent="0.3">
      <c r="A10641">
        <v>2020</v>
      </c>
      <c r="B10641" t="s">
        <v>108</v>
      </c>
      <c r="C10641" s="60" t="str">
        <f>VLOOKUP(B10641,lookup!A:C,3,FALSE)</f>
        <v>Metropolitan Fire Authorities</v>
      </c>
      <c r="D10641" s="60" t="str">
        <f>VLOOKUP(B10641,lookup!A:D,4,FALSE)</f>
        <v>E31000042</v>
      </c>
      <c r="E10641" t="s">
        <v>1089</v>
      </c>
      <c r="F10641" t="s">
        <v>157</v>
      </c>
      <c r="G10641">
        <v>1</v>
      </c>
    </row>
    <row r="10642" spans="1:7" x14ac:dyDescent="0.3">
      <c r="A10642">
        <v>2020</v>
      </c>
      <c r="B10642" t="s">
        <v>111</v>
      </c>
      <c r="C10642" s="60" t="str">
        <f>VLOOKUP(B10642,lookup!A:C,3,FALSE)</f>
        <v>Non Metropolitan Fire Authorities</v>
      </c>
      <c r="D10642" s="60" t="str">
        <f>VLOOKUP(B10642,lookup!A:D,4,FALSE)</f>
        <v>E31000033</v>
      </c>
      <c r="E10642" t="s">
        <v>175</v>
      </c>
      <c r="F10642" t="s">
        <v>157</v>
      </c>
      <c r="G10642">
        <v>275</v>
      </c>
    </row>
    <row r="10643" spans="1:7" x14ac:dyDescent="0.3">
      <c r="A10643">
        <v>2020</v>
      </c>
      <c r="B10643" t="s">
        <v>111</v>
      </c>
      <c r="C10643" s="60" t="str">
        <f>VLOOKUP(B10643,lookup!A:C,3,FALSE)</f>
        <v>Non Metropolitan Fire Authorities</v>
      </c>
      <c r="D10643" s="60" t="str">
        <f>VLOOKUP(B10643,lookup!A:D,4,FALSE)</f>
        <v>E31000033</v>
      </c>
      <c r="E10643" t="s">
        <v>1086</v>
      </c>
      <c r="F10643" t="s">
        <v>157</v>
      </c>
      <c r="G10643">
        <v>8</v>
      </c>
    </row>
    <row r="10644" spans="1:7" x14ac:dyDescent="0.3">
      <c r="A10644">
        <v>2020</v>
      </c>
      <c r="B10644" t="s">
        <v>111</v>
      </c>
      <c r="C10644" s="60" t="str">
        <f>VLOOKUP(B10644,lookup!A:C,3,FALSE)</f>
        <v>Non Metropolitan Fire Authorities</v>
      </c>
      <c r="D10644" s="60" t="str">
        <f>VLOOKUP(B10644,lookup!A:D,4,FALSE)</f>
        <v>E31000033</v>
      </c>
      <c r="E10644" t="s">
        <v>177</v>
      </c>
      <c r="F10644" t="s">
        <v>157</v>
      </c>
      <c r="G10644">
        <v>1</v>
      </c>
    </row>
    <row r="10645" spans="1:7" x14ac:dyDescent="0.3">
      <c r="A10645">
        <v>2020</v>
      </c>
      <c r="B10645" t="s">
        <v>111</v>
      </c>
      <c r="C10645" s="60" t="str">
        <f>VLOOKUP(B10645,lookup!A:C,3,FALSE)</f>
        <v>Non Metropolitan Fire Authorities</v>
      </c>
      <c r="D10645" s="60" t="str">
        <f>VLOOKUP(B10645,lookup!A:D,4,FALSE)</f>
        <v>E31000033</v>
      </c>
      <c r="E10645" t="s">
        <v>178</v>
      </c>
      <c r="F10645" t="s">
        <v>157</v>
      </c>
      <c r="G10645">
        <v>3</v>
      </c>
    </row>
    <row r="10646" spans="1:7" x14ac:dyDescent="0.3">
      <c r="A10646">
        <v>2020</v>
      </c>
      <c r="B10646" t="s">
        <v>111</v>
      </c>
      <c r="C10646" s="60" t="str">
        <f>VLOOKUP(B10646,lookup!A:C,3,FALSE)</f>
        <v>Non Metropolitan Fire Authorities</v>
      </c>
      <c r="D10646" s="60" t="str">
        <f>VLOOKUP(B10646,lookup!A:D,4,FALSE)</f>
        <v>E31000033</v>
      </c>
      <c r="E10646" t="s">
        <v>179</v>
      </c>
      <c r="F10646" t="s">
        <v>157</v>
      </c>
      <c r="G10646">
        <v>6</v>
      </c>
    </row>
    <row r="10647" spans="1:7" x14ac:dyDescent="0.3">
      <c r="A10647">
        <v>2020</v>
      </c>
      <c r="B10647" t="s">
        <v>111</v>
      </c>
      <c r="C10647" s="60" t="str">
        <f>VLOOKUP(B10647,lookup!A:C,3,FALSE)</f>
        <v>Non Metropolitan Fire Authorities</v>
      </c>
      <c r="D10647" s="60" t="str">
        <f>VLOOKUP(B10647,lookup!A:D,4,FALSE)</f>
        <v>E31000033</v>
      </c>
      <c r="E10647" t="s">
        <v>1087</v>
      </c>
      <c r="F10647" t="s">
        <v>157</v>
      </c>
      <c r="G10647">
        <v>0</v>
      </c>
    </row>
    <row r="10648" spans="1:7" x14ac:dyDescent="0.3">
      <c r="A10648">
        <v>2020</v>
      </c>
      <c r="B10648" t="s">
        <v>111</v>
      </c>
      <c r="C10648" s="60" t="str">
        <f>VLOOKUP(B10648,lookup!A:C,3,FALSE)</f>
        <v>Non Metropolitan Fire Authorities</v>
      </c>
      <c r="D10648" s="60" t="str">
        <f>VLOOKUP(B10648,lookup!A:D,4,FALSE)</f>
        <v>E31000033</v>
      </c>
      <c r="E10648" t="s">
        <v>1088</v>
      </c>
      <c r="F10648" t="s">
        <v>157</v>
      </c>
      <c r="G10648">
        <v>0</v>
      </c>
    </row>
    <row r="10649" spans="1:7" x14ac:dyDescent="0.3">
      <c r="A10649">
        <v>2020</v>
      </c>
      <c r="B10649" t="s">
        <v>111</v>
      </c>
      <c r="C10649" s="60" t="str">
        <f>VLOOKUP(B10649,lookup!A:C,3,FALSE)</f>
        <v>Non Metropolitan Fire Authorities</v>
      </c>
      <c r="D10649" s="60" t="str">
        <f>VLOOKUP(B10649,lookup!A:D,4,FALSE)</f>
        <v>E31000033</v>
      </c>
      <c r="E10649" t="s">
        <v>1089</v>
      </c>
      <c r="F10649" t="s">
        <v>157</v>
      </c>
      <c r="G10649">
        <v>1</v>
      </c>
    </row>
    <row r="10650" spans="1:7" x14ac:dyDescent="0.3">
      <c r="A10650">
        <v>2020</v>
      </c>
      <c r="B10650" t="s">
        <v>114</v>
      </c>
      <c r="C10650" s="60" t="str">
        <f>VLOOKUP(B10650,lookup!A:C,3,FALSE)</f>
        <v>Non Metropolitan Fire Authorities</v>
      </c>
      <c r="D10650" s="60" t="str">
        <f>VLOOKUP(B10650,lookup!A:D,4,FALSE)</f>
        <v>E31000034</v>
      </c>
      <c r="E10650" t="s">
        <v>175</v>
      </c>
      <c r="F10650" t="s">
        <v>157</v>
      </c>
      <c r="G10650">
        <v>155</v>
      </c>
    </row>
    <row r="10651" spans="1:7" x14ac:dyDescent="0.3">
      <c r="A10651">
        <v>2020</v>
      </c>
      <c r="B10651" t="s">
        <v>114</v>
      </c>
      <c r="C10651" s="60" t="str">
        <f>VLOOKUP(B10651,lookup!A:C,3,FALSE)</f>
        <v>Non Metropolitan Fire Authorities</v>
      </c>
      <c r="D10651" s="60" t="str">
        <f>VLOOKUP(B10651,lookup!A:D,4,FALSE)</f>
        <v>E31000034</v>
      </c>
      <c r="E10651" t="s">
        <v>1086</v>
      </c>
      <c r="F10651" t="s">
        <v>157</v>
      </c>
      <c r="G10651">
        <v>2</v>
      </c>
    </row>
    <row r="10652" spans="1:7" x14ac:dyDescent="0.3">
      <c r="A10652">
        <v>2020</v>
      </c>
      <c r="B10652" t="s">
        <v>114</v>
      </c>
      <c r="C10652" s="60" t="str">
        <f>VLOOKUP(B10652,lookup!A:C,3,FALSE)</f>
        <v>Non Metropolitan Fire Authorities</v>
      </c>
      <c r="D10652" s="60" t="str">
        <f>VLOOKUP(B10652,lookup!A:D,4,FALSE)</f>
        <v>E31000034</v>
      </c>
      <c r="E10652" t="s">
        <v>177</v>
      </c>
      <c r="F10652" t="s">
        <v>157</v>
      </c>
      <c r="G10652">
        <v>6</v>
      </c>
    </row>
    <row r="10653" spans="1:7" x14ac:dyDescent="0.3">
      <c r="A10653">
        <v>2020</v>
      </c>
      <c r="B10653" t="s">
        <v>114</v>
      </c>
      <c r="C10653" s="60" t="str">
        <f>VLOOKUP(B10653,lookup!A:C,3,FALSE)</f>
        <v>Non Metropolitan Fire Authorities</v>
      </c>
      <c r="D10653" s="60" t="str">
        <f>VLOOKUP(B10653,lookup!A:D,4,FALSE)</f>
        <v>E31000034</v>
      </c>
      <c r="E10653" t="s">
        <v>178</v>
      </c>
      <c r="F10653" t="s">
        <v>157</v>
      </c>
      <c r="G10653">
        <v>0</v>
      </c>
    </row>
    <row r="10654" spans="1:7" x14ac:dyDescent="0.3">
      <c r="A10654">
        <v>2020</v>
      </c>
      <c r="B10654" t="s">
        <v>114</v>
      </c>
      <c r="C10654" s="60" t="str">
        <f>VLOOKUP(B10654,lookup!A:C,3,FALSE)</f>
        <v>Non Metropolitan Fire Authorities</v>
      </c>
      <c r="D10654" s="60" t="str">
        <f>VLOOKUP(B10654,lookup!A:D,4,FALSE)</f>
        <v>E31000034</v>
      </c>
      <c r="E10654" t="s">
        <v>179</v>
      </c>
      <c r="F10654" t="s">
        <v>157</v>
      </c>
      <c r="G10654">
        <v>1</v>
      </c>
    </row>
    <row r="10655" spans="1:7" x14ac:dyDescent="0.3">
      <c r="A10655">
        <v>2020</v>
      </c>
      <c r="B10655" t="s">
        <v>114</v>
      </c>
      <c r="C10655" s="60" t="str">
        <f>VLOOKUP(B10655,lookup!A:C,3,FALSE)</f>
        <v>Non Metropolitan Fire Authorities</v>
      </c>
      <c r="D10655" s="60" t="str">
        <f>VLOOKUP(B10655,lookup!A:D,4,FALSE)</f>
        <v>E31000034</v>
      </c>
      <c r="E10655" t="s">
        <v>1087</v>
      </c>
      <c r="F10655" t="s">
        <v>157</v>
      </c>
      <c r="G10655">
        <v>0</v>
      </c>
    </row>
    <row r="10656" spans="1:7" x14ac:dyDescent="0.3">
      <c r="A10656">
        <v>2020</v>
      </c>
      <c r="B10656" t="s">
        <v>114</v>
      </c>
      <c r="C10656" s="60" t="str">
        <f>VLOOKUP(B10656,lookup!A:C,3,FALSE)</f>
        <v>Non Metropolitan Fire Authorities</v>
      </c>
      <c r="D10656" s="60" t="str">
        <f>VLOOKUP(B10656,lookup!A:D,4,FALSE)</f>
        <v>E31000034</v>
      </c>
      <c r="E10656" t="s">
        <v>1088</v>
      </c>
      <c r="F10656" t="s">
        <v>157</v>
      </c>
      <c r="G10656">
        <v>1</v>
      </c>
    </row>
    <row r="10657" spans="1:7" x14ac:dyDescent="0.3">
      <c r="A10657">
        <v>2020</v>
      </c>
      <c r="B10657" t="s">
        <v>114</v>
      </c>
      <c r="C10657" s="60" t="str">
        <f>VLOOKUP(B10657,lookup!A:C,3,FALSE)</f>
        <v>Non Metropolitan Fire Authorities</v>
      </c>
      <c r="D10657" s="60" t="str">
        <f>VLOOKUP(B10657,lookup!A:D,4,FALSE)</f>
        <v>E31000034</v>
      </c>
      <c r="E10657" t="s">
        <v>1089</v>
      </c>
      <c r="F10657" t="s">
        <v>157</v>
      </c>
      <c r="G10657">
        <v>34</v>
      </c>
    </row>
    <row r="10658" spans="1:7" x14ac:dyDescent="0.3">
      <c r="A10658">
        <v>2020</v>
      </c>
      <c r="B10658" t="s">
        <v>117</v>
      </c>
      <c r="C10658" s="60" t="str">
        <f>VLOOKUP(B10658,lookup!A:C,3,FALSE)</f>
        <v>Non Metropolitan Fire Authorities</v>
      </c>
      <c r="D10658" s="60" t="str">
        <f>VLOOKUP(B10658,lookup!A:D,4,FALSE)</f>
        <v>E31000035</v>
      </c>
      <c r="E10658" t="s">
        <v>175</v>
      </c>
      <c r="F10658" t="s">
        <v>157</v>
      </c>
      <c r="G10658">
        <v>421</v>
      </c>
    </row>
    <row r="10659" spans="1:7" x14ac:dyDescent="0.3">
      <c r="A10659">
        <v>2020</v>
      </c>
      <c r="B10659" t="s">
        <v>117</v>
      </c>
      <c r="C10659" s="60" t="str">
        <f>VLOOKUP(B10659,lookup!A:C,3,FALSE)</f>
        <v>Non Metropolitan Fire Authorities</v>
      </c>
      <c r="D10659" s="60" t="str">
        <f>VLOOKUP(B10659,lookup!A:D,4,FALSE)</f>
        <v>E31000035</v>
      </c>
      <c r="E10659" t="s">
        <v>1086</v>
      </c>
      <c r="F10659" t="s">
        <v>157</v>
      </c>
      <c r="G10659">
        <v>15</v>
      </c>
    </row>
    <row r="10660" spans="1:7" x14ac:dyDescent="0.3">
      <c r="A10660">
        <v>2020</v>
      </c>
      <c r="B10660" t="s">
        <v>117</v>
      </c>
      <c r="C10660" s="60" t="str">
        <f>VLOOKUP(B10660,lookup!A:C,3,FALSE)</f>
        <v>Non Metropolitan Fire Authorities</v>
      </c>
      <c r="D10660" s="60" t="str">
        <f>VLOOKUP(B10660,lookup!A:D,4,FALSE)</f>
        <v>E31000035</v>
      </c>
      <c r="E10660" t="s">
        <v>177</v>
      </c>
      <c r="F10660" t="s">
        <v>157</v>
      </c>
      <c r="G10660">
        <v>6</v>
      </c>
    </row>
    <row r="10661" spans="1:7" x14ac:dyDescent="0.3">
      <c r="A10661">
        <v>2020</v>
      </c>
      <c r="B10661" t="s">
        <v>117</v>
      </c>
      <c r="C10661" s="60" t="str">
        <f>VLOOKUP(B10661,lookup!A:C,3,FALSE)</f>
        <v>Non Metropolitan Fire Authorities</v>
      </c>
      <c r="D10661" s="60" t="str">
        <f>VLOOKUP(B10661,lookup!A:D,4,FALSE)</f>
        <v>E31000035</v>
      </c>
      <c r="E10661" t="s">
        <v>178</v>
      </c>
      <c r="F10661" t="s">
        <v>157</v>
      </c>
      <c r="G10661">
        <v>4</v>
      </c>
    </row>
    <row r="10662" spans="1:7" x14ac:dyDescent="0.3">
      <c r="A10662">
        <v>2020</v>
      </c>
      <c r="B10662" t="s">
        <v>117</v>
      </c>
      <c r="C10662" s="60" t="str">
        <f>VLOOKUP(B10662,lookup!A:C,3,FALSE)</f>
        <v>Non Metropolitan Fire Authorities</v>
      </c>
      <c r="D10662" s="60" t="str">
        <f>VLOOKUP(B10662,lookup!A:D,4,FALSE)</f>
        <v>E31000035</v>
      </c>
      <c r="E10662" t="s">
        <v>179</v>
      </c>
      <c r="F10662" t="s">
        <v>157</v>
      </c>
      <c r="G10662">
        <v>1</v>
      </c>
    </row>
    <row r="10663" spans="1:7" x14ac:dyDescent="0.3">
      <c r="A10663">
        <v>2020</v>
      </c>
      <c r="B10663" t="s">
        <v>117</v>
      </c>
      <c r="C10663" s="60" t="str">
        <f>VLOOKUP(B10663,lookup!A:C,3,FALSE)</f>
        <v>Non Metropolitan Fire Authorities</v>
      </c>
      <c r="D10663" s="60" t="str">
        <f>VLOOKUP(B10663,lookup!A:D,4,FALSE)</f>
        <v>E31000035</v>
      </c>
      <c r="E10663" t="s">
        <v>1087</v>
      </c>
      <c r="F10663" t="s">
        <v>157</v>
      </c>
      <c r="G10663">
        <v>0</v>
      </c>
    </row>
    <row r="10664" spans="1:7" x14ac:dyDescent="0.3">
      <c r="A10664">
        <v>2020</v>
      </c>
      <c r="B10664" t="s">
        <v>117</v>
      </c>
      <c r="C10664" s="60" t="str">
        <f>VLOOKUP(B10664,lookup!A:C,3,FALSE)</f>
        <v>Non Metropolitan Fire Authorities</v>
      </c>
      <c r="D10664" s="60" t="str">
        <f>VLOOKUP(B10664,lookup!A:D,4,FALSE)</f>
        <v>E31000035</v>
      </c>
      <c r="E10664" t="s">
        <v>1088</v>
      </c>
      <c r="F10664" t="s">
        <v>157</v>
      </c>
      <c r="G10664">
        <v>0</v>
      </c>
    </row>
    <row r="10665" spans="1:7" x14ac:dyDescent="0.3">
      <c r="A10665">
        <v>2020</v>
      </c>
      <c r="B10665" t="s">
        <v>117</v>
      </c>
      <c r="C10665" s="60" t="str">
        <f>VLOOKUP(B10665,lookup!A:C,3,FALSE)</f>
        <v>Non Metropolitan Fire Authorities</v>
      </c>
      <c r="D10665" s="60" t="str">
        <f>VLOOKUP(B10665,lookup!A:D,4,FALSE)</f>
        <v>E31000035</v>
      </c>
      <c r="E10665" t="s">
        <v>1089</v>
      </c>
      <c r="F10665" t="s">
        <v>157</v>
      </c>
      <c r="G10665">
        <v>19</v>
      </c>
    </row>
    <row r="10666" spans="1:7" x14ac:dyDescent="0.3">
      <c r="A10666">
        <v>2020</v>
      </c>
      <c r="B10666" t="s">
        <v>120</v>
      </c>
      <c r="C10666" s="60" t="str">
        <f>VLOOKUP(B10666,lookup!A:C,3,FALSE)</f>
        <v>Metropolitan Fire Authorities</v>
      </c>
      <c r="D10666" s="60" t="str">
        <f>VLOOKUP(B10666,lookup!A:D,4,FALSE)</f>
        <v>E31000043</v>
      </c>
      <c r="E10666" t="s">
        <v>175</v>
      </c>
      <c r="F10666" t="s">
        <v>157</v>
      </c>
      <c r="G10666">
        <v>557</v>
      </c>
    </row>
    <row r="10667" spans="1:7" x14ac:dyDescent="0.3">
      <c r="A10667">
        <v>2020</v>
      </c>
      <c r="B10667" t="s">
        <v>120</v>
      </c>
      <c r="C10667" s="60" t="str">
        <f>VLOOKUP(B10667,lookup!A:C,3,FALSE)</f>
        <v>Metropolitan Fire Authorities</v>
      </c>
      <c r="D10667" s="60" t="str">
        <f>VLOOKUP(B10667,lookup!A:D,4,FALSE)</f>
        <v>E31000043</v>
      </c>
      <c r="E10667" t="s">
        <v>1086</v>
      </c>
      <c r="F10667" t="s">
        <v>157</v>
      </c>
      <c r="G10667">
        <v>6</v>
      </c>
    </row>
    <row r="10668" spans="1:7" x14ac:dyDescent="0.3">
      <c r="A10668">
        <v>2020</v>
      </c>
      <c r="B10668" t="s">
        <v>120</v>
      </c>
      <c r="C10668" s="60" t="str">
        <f>VLOOKUP(B10668,lookup!A:C,3,FALSE)</f>
        <v>Metropolitan Fire Authorities</v>
      </c>
      <c r="D10668" s="60" t="str">
        <f>VLOOKUP(B10668,lookup!A:D,4,FALSE)</f>
        <v>E31000043</v>
      </c>
      <c r="E10668" t="s">
        <v>177</v>
      </c>
      <c r="F10668" t="s">
        <v>157</v>
      </c>
      <c r="G10668">
        <v>6</v>
      </c>
    </row>
    <row r="10669" spans="1:7" x14ac:dyDescent="0.3">
      <c r="A10669">
        <v>2020</v>
      </c>
      <c r="B10669" t="s">
        <v>120</v>
      </c>
      <c r="C10669" s="60" t="str">
        <f>VLOOKUP(B10669,lookup!A:C,3,FALSE)</f>
        <v>Metropolitan Fire Authorities</v>
      </c>
      <c r="D10669" s="60" t="str">
        <f>VLOOKUP(B10669,lookup!A:D,4,FALSE)</f>
        <v>E31000043</v>
      </c>
      <c r="E10669" t="s">
        <v>178</v>
      </c>
      <c r="F10669" t="s">
        <v>157</v>
      </c>
      <c r="G10669">
        <v>2</v>
      </c>
    </row>
    <row r="10670" spans="1:7" x14ac:dyDescent="0.3">
      <c r="A10670">
        <v>2020</v>
      </c>
      <c r="B10670" t="s">
        <v>120</v>
      </c>
      <c r="C10670" s="60" t="str">
        <f>VLOOKUP(B10670,lookup!A:C,3,FALSE)</f>
        <v>Metropolitan Fire Authorities</v>
      </c>
      <c r="D10670" s="60" t="str">
        <f>VLOOKUP(B10670,lookup!A:D,4,FALSE)</f>
        <v>E31000043</v>
      </c>
      <c r="E10670" t="s">
        <v>179</v>
      </c>
      <c r="F10670" t="s">
        <v>157</v>
      </c>
      <c r="G10670">
        <v>1</v>
      </c>
    </row>
    <row r="10671" spans="1:7" x14ac:dyDescent="0.3">
      <c r="A10671">
        <v>2020</v>
      </c>
      <c r="B10671" t="s">
        <v>120</v>
      </c>
      <c r="C10671" s="60" t="str">
        <f>VLOOKUP(B10671,lookup!A:C,3,FALSE)</f>
        <v>Metropolitan Fire Authorities</v>
      </c>
      <c r="D10671" s="60" t="str">
        <f>VLOOKUP(B10671,lookup!A:D,4,FALSE)</f>
        <v>E31000043</v>
      </c>
      <c r="E10671" t="s">
        <v>1087</v>
      </c>
      <c r="F10671" t="s">
        <v>157</v>
      </c>
      <c r="G10671">
        <v>0</v>
      </c>
    </row>
    <row r="10672" spans="1:7" x14ac:dyDescent="0.3">
      <c r="A10672">
        <v>2020</v>
      </c>
      <c r="B10672" t="s">
        <v>120</v>
      </c>
      <c r="C10672" s="60" t="str">
        <f>VLOOKUP(B10672,lookup!A:C,3,FALSE)</f>
        <v>Metropolitan Fire Authorities</v>
      </c>
      <c r="D10672" s="60" t="str">
        <f>VLOOKUP(B10672,lookup!A:D,4,FALSE)</f>
        <v>E31000043</v>
      </c>
      <c r="E10672" t="s">
        <v>1088</v>
      </c>
      <c r="F10672" t="s">
        <v>157</v>
      </c>
      <c r="G10672">
        <v>2</v>
      </c>
    </row>
    <row r="10673" spans="1:7" x14ac:dyDescent="0.3">
      <c r="A10673">
        <v>2020</v>
      </c>
      <c r="B10673" t="s">
        <v>120</v>
      </c>
      <c r="C10673" s="60" t="str">
        <f>VLOOKUP(B10673,lookup!A:C,3,FALSE)</f>
        <v>Metropolitan Fire Authorities</v>
      </c>
      <c r="D10673" s="60" t="str">
        <f>VLOOKUP(B10673,lookup!A:D,4,FALSE)</f>
        <v>E31000043</v>
      </c>
      <c r="E10673" t="s">
        <v>1089</v>
      </c>
      <c r="F10673" t="s">
        <v>157</v>
      </c>
      <c r="G10673">
        <v>27</v>
      </c>
    </row>
    <row r="10674" spans="1:7" x14ac:dyDescent="0.3">
      <c r="A10674">
        <v>2020</v>
      </c>
      <c r="B10674" t="s">
        <v>123</v>
      </c>
      <c r="C10674" s="60" t="str">
        <f>VLOOKUP(B10674,lookup!A:C,3,FALSE)</f>
        <v>Non Metropolitan Fire Authorities</v>
      </c>
      <c r="D10674" s="60" t="str">
        <f>VLOOKUP(B10674,lookup!A:D,4,FALSE)</f>
        <v>E31000036</v>
      </c>
      <c r="E10674" t="s">
        <v>175</v>
      </c>
      <c r="F10674" t="s">
        <v>157</v>
      </c>
      <c r="G10674">
        <v>211</v>
      </c>
    </row>
    <row r="10675" spans="1:7" x14ac:dyDescent="0.3">
      <c r="A10675">
        <v>2020</v>
      </c>
      <c r="B10675" t="s">
        <v>123</v>
      </c>
      <c r="C10675" s="60" t="str">
        <f>VLOOKUP(B10675,lookup!A:C,3,FALSE)</f>
        <v>Non Metropolitan Fire Authorities</v>
      </c>
      <c r="D10675" s="60" t="str">
        <f>VLOOKUP(B10675,lookup!A:D,4,FALSE)</f>
        <v>E31000036</v>
      </c>
      <c r="E10675" t="s">
        <v>1086</v>
      </c>
      <c r="F10675" t="s">
        <v>157</v>
      </c>
      <c r="G10675">
        <v>0</v>
      </c>
    </row>
    <row r="10676" spans="1:7" x14ac:dyDescent="0.3">
      <c r="A10676">
        <v>2020</v>
      </c>
      <c r="B10676" t="s">
        <v>123</v>
      </c>
      <c r="C10676" s="60" t="str">
        <f>VLOOKUP(B10676,lookup!A:C,3,FALSE)</f>
        <v>Non Metropolitan Fire Authorities</v>
      </c>
      <c r="D10676" s="60" t="str">
        <f>VLOOKUP(B10676,lookup!A:D,4,FALSE)</f>
        <v>E31000036</v>
      </c>
      <c r="E10676" t="s">
        <v>177</v>
      </c>
      <c r="F10676" t="s">
        <v>157</v>
      </c>
      <c r="G10676">
        <v>3</v>
      </c>
    </row>
    <row r="10677" spans="1:7" x14ac:dyDescent="0.3">
      <c r="A10677">
        <v>2020</v>
      </c>
      <c r="B10677" t="s">
        <v>123</v>
      </c>
      <c r="C10677" s="60" t="str">
        <f>VLOOKUP(B10677,lookup!A:C,3,FALSE)</f>
        <v>Non Metropolitan Fire Authorities</v>
      </c>
      <c r="D10677" s="60" t="str">
        <f>VLOOKUP(B10677,lookup!A:D,4,FALSE)</f>
        <v>E31000036</v>
      </c>
      <c r="E10677" t="s">
        <v>178</v>
      </c>
      <c r="F10677" t="s">
        <v>157</v>
      </c>
      <c r="G10677">
        <v>2</v>
      </c>
    </row>
    <row r="10678" spans="1:7" x14ac:dyDescent="0.3">
      <c r="A10678">
        <v>2020</v>
      </c>
      <c r="B10678" t="s">
        <v>123</v>
      </c>
      <c r="C10678" s="60" t="str">
        <f>VLOOKUP(B10678,lookup!A:C,3,FALSE)</f>
        <v>Non Metropolitan Fire Authorities</v>
      </c>
      <c r="D10678" s="60" t="str">
        <f>VLOOKUP(B10678,lookup!A:D,4,FALSE)</f>
        <v>E31000036</v>
      </c>
      <c r="E10678" t="s">
        <v>179</v>
      </c>
      <c r="F10678" t="s">
        <v>157</v>
      </c>
      <c r="G10678">
        <v>3</v>
      </c>
    </row>
    <row r="10679" spans="1:7" x14ac:dyDescent="0.3">
      <c r="A10679">
        <v>2020</v>
      </c>
      <c r="B10679" t="s">
        <v>123</v>
      </c>
      <c r="C10679" s="60" t="str">
        <f>VLOOKUP(B10679,lookup!A:C,3,FALSE)</f>
        <v>Non Metropolitan Fire Authorities</v>
      </c>
      <c r="D10679" s="60" t="str">
        <f>VLOOKUP(B10679,lookup!A:D,4,FALSE)</f>
        <v>E31000036</v>
      </c>
      <c r="E10679" t="s">
        <v>1087</v>
      </c>
      <c r="F10679" t="s">
        <v>157</v>
      </c>
      <c r="G10679">
        <v>0</v>
      </c>
    </row>
    <row r="10680" spans="1:7" x14ac:dyDescent="0.3">
      <c r="A10680">
        <v>2020</v>
      </c>
      <c r="B10680" t="s">
        <v>123</v>
      </c>
      <c r="C10680" s="60" t="str">
        <f>VLOOKUP(B10680,lookup!A:C,3,FALSE)</f>
        <v>Non Metropolitan Fire Authorities</v>
      </c>
      <c r="D10680" s="60" t="str">
        <f>VLOOKUP(B10680,lookup!A:D,4,FALSE)</f>
        <v>E31000036</v>
      </c>
      <c r="E10680" t="s">
        <v>1088</v>
      </c>
      <c r="F10680" t="s">
        <v>157</v>
      </c>
      <c r="G10680">
        <v>0</v>
      </c>
    </row>
    <row r="10681" spans="1:7" x14ac:dyDescent="0.3">
      <c r="A10681">
        <v>2020</v>
      </c>
      <c r="B10681" t="s">
        <v>123</v>
      </c>
      <c r="C10681" s="60" t="str">
        <f>VLOOKUP(B10681,lookup!A:C,3,FALSE)</f>
        <v>Non Metropolitan Fire Authorities</v>
      </c>
      <c r="D10681" s="60" t="str">
        <f>VLOOKUP(B10681,lookup!A:D,4,FALSE)</f>
        <v>E31000036</v>
      </c>
      <c r="E10681" t="s">
        <v>1089</v>
      </c>
      <c r="F10681" t="s">
        <v>157</v>
      </c>
      <c r="G10681">
        <v>48</v>
      </c>
    </row>
    <row r="10682" spans="1:7" x14ac:dyDescent="0.3">
      <c r="A10682">
        <v>2020</v>
      </c>
      <c r="B10682" t="s">
        <v>126</v>
      </c>
      <c r="C10682" s="60" t="str">
        <f>VLOOKUP(B10682,lookup!A:C,3,FALSE)</f>
        <v>Metropolitan Fire Authorities</v>
      </c>
      <c r="D10682" s="60" t="str">
        <f>VLOOKUP(B10682,lookup!A:D,4,FALSE)</f>
        <v>E31000044</v>
      </c>
      <c r="E10682" t="s">
        <v>175</v>
      </c>
      <c r="F10682" t="s">
        <v>157</v>
      </c>
      <c r="G10682">
        <v>1182</v>
      </c>
    </row>
    <row r="10683" spans="1:7" x14ac:dyDescent="0.3">
      <c r="A10683">
        <v>2020</v>
      </c>
      <c r="B10683" t="s">
        <v>126</v>
      </c>
      <c r="C10683" s="60" t="str">
        <f>VLOOKUP(B10683,lookup!A:C,3,FALSE)</f>
        <v>Metropolitan Fire Authorities</v>
      </c>
      <c r="D10683" s="60" t="str">
        <f>VLOOKUP(B10683,lookup!A:D,4,FALSE)</f>
        <v>E31000044</v>
      </c>
      <c r="E10683" t="s">
        <v>1086</v>
      </c>
      <c r="F10683" t="s">
        <v>157</v>
      </c>
      <c r="G10683">
        <v>32</v>
      </c>
    </row>
    <row r="10684" spans="1:7" x14ac:dyDescent="0.3">
      <c r="A10684">
        <v>2020</v>
      </c>
      <c r="B10684" t="s">
        <v>126</v>
      </c>
      <c r="C10684" s="60" t="str">
        <f>VLOOKUP(B10684,lookup!A:C,3,FALSE)</f>
        <v>Metropolitan Fire Authorities</v>
      </c>
      <c r="D10684" s="60" t="str">
        <f>VLOOKUP(B10684,lookup!A:D,4,FALSE)</f>
        <v>E31000044</v>
      </c>
      <c r="E10684" t="s">
        <v>177</v>
      </c>
      <c r="F10684" t="s">
        <v>157</v>
      </c>
      <c r="G10684">
        <v>65</v>
      </c>
    </row>
    <row r="10685" spans="1:7" x14ac:dyDescent="0.3">
      <c r="A10685">
        <v>2020</v>
      </c>
      <c r="B10685" t="s">
        <v>126</v>
      </c>
      <c r="C10685" s="60" t="str">
        <f>VLOOKUP(B10685,lookup!A:C,3,FALSE)</f>
        <v>Metropolitan Fire Authorities</v>
      </c>
      <c r="D10685" s="60" t="str">
        <f>VLOOKUP(B10685,lookup!A:D,4,FALSE)</f>
        <v>E31000044</v>
      </c>
      <c r="E10685" t="s">
        <v>178</v>
      </c>
      <c r="F10685" t="s">
        <v>157</v>
      </c>
      <c r="G10685">
        <v>26</v>
      </c>
    </row>
    <row r="10686" spans="1:7" x14ac:dyDescent="0.3">
      <c r="A10686">
        <v>2020</v>
      </c>
      <c r="B10686" t="s">
        <v>126</v>
      </c>
      <c r="C10686" s="60" t="str">
        <f>VLOOKUP(B10686,lookup!A:C,3,FALSE)</f>
        <v>Metropolitan Fire Authorities</v>
      </c>
      <c r="D10686" s="60" t="str">
        <f>VLOOKUP(B10686,lookup!A:D,4,FALSE)</f>
        <v>E31000044</v>
      </c>
      <c r="E10686" t="s">
        <v>179</v>
      </c>
      <c r="F10686" t="s">
        <v>157</v>
      </c>
      <c r="G10686">
        <v>62</v>
      </c>
    </row>
    <row r="10687" spans="1:7" x14ac:dyDescent="0.3">
      <c r="A10687">
        <v>2020</v>
      </c>
      <c r="B10687" t="s">
        <v>126</v>
      </c>
      <c r="C10687" s="60" t="str">
        <f>VLOOKUP(B10687,lookup!A:C,3,FALSE)</f>
        <v>Metropolitan Fire Authorities</v>
      </c>
      <c r="D10687" s="60" t="str">
        <f>VLOOKUP(B10687,lookup!A:D,4,FALSE)</f>
        <v>E31000044</v>
      </c>
      <c r="E10687" t="s">
        <v>1087</v>
      </c>
      <c r="F10687" t="s">
        <v>157</v>
      </c>
      <c r="G10687">
        <v>0</v>
      </c>
    </row>
    <row r="10688" spans="1:7" x14ac:dyDescent="0.3">
      <c r="A10688">
        <v>2020</v>
      </c>
      <c r="B10688" t="s">
        <v>126</v>
      </c>
      <c r="C10688" s="60" t="str">
        <f>VLOOKUP(B10688,lookup!A:C,3,FALSE)</f>
        <v>Metropolitan Fire Authorities</v>
      </c>
      <c r="D10688" s="60" t="str">
        <f>VLOOKUP(B10688,lookup!A:D,4,FALSE)</f>
        <v>E31000044</v>
      </c>
      <c r="E10688" t="s">
        <v>1088</v>
      </c>
      <c r="F10688" t="s">
        <v>157</v>
      </c>
      <c r="G10688">
        <v>8</v>
      </c>
    </row>
    <row r="10689" spans="1:7" x14ac:dyDescent="0.3">
      <c r="A10689">
        <v>2020</v>
      </c>
      <c r="B10689" t="s">
        <v>126</v>
      </c>
      <c r="C10689" s="60" t="str">
        <f>VLOOKUP(B10689,lookup!A:C,3,FALSE)</f>
        <v>Metropolitan Fire Authorities</v>
      </c>
      <c r="D10689" s="60" t="str">
        <f>VLOOKUP(B10689,lookup!A:D,4,FALSE)</f>
        <v>E31000044</v>
      </c>
      <c r="E10689" t="s">
        <v>1089</v>
      </c>
      <c r="F10689" t="s">
        <v>157</v>
      </c>
      <c r="G10689">
        <v>22</v>
      </c>
    </row>
    <row r="10690" spans="1:7" x14ac:dyDescent="0.3">
      <c r="A10690">
        <v>2020</v>
      </c>
      <c r="B10690" t="s">
        <v>129</v>
      </c>
      <c r="C10690" s="60" t="str">
        <f>VLOOKUP(B10690,lookup!A:C,3,FALSE)</f>
        <v>Non Metropolitan Fire Authorities</v>
      </c>
      <c r="D10690" s="60" t="str">
        <f>VLOOKUP(B10690,lookup!A:D,4,FALSE)</f>
        <v>E31000037</v>
      </c>
      <c r="E10690" t="s">
        <v>175</v>
      </c>
      <c r="F10690" t="s">
        <v>157</v>
      </c>
      <c r="G10690">
        <v>258</v>
      </c>
    </row>
    <row r="10691" spans="1:7" x14ac:dyDescent="0.3">
      <c r="A10691">
        <v>2020</v>
      </c>
      <c r="B10691" t="s">
        <v>129</v>
      </c>
      <c r="C10691" s="60" t="str">
        <f>VLOOKUP(B10691,lookup!A:C,3,FALSE)</f>
        <v>Non Metropolitan Fire Authorities</v>
      </c>
      <c r="D10691" s="60" t="str">
        <f>VLOOKUP(B10691,lookup!A:D,4,FALSE)</f>
        <v>E31000037</v>
      </c>
      <c r="E10691" t="s">
        <v>1086</v>
      </c>
      <c r="F10691" t="s">
        <v>157</v>
      </c>
      <c r="G10691">
        <v>8</v>
      </c>
    </row>
    <row r="10692" spans="1:7" x14ac:dyDescent="0.3">
      <c r="A10692">
        <v>2020</v>
      </c>
      <c r="B10692" t="s">
        <v>129</v>
      </c>
      <c r="C10692" s="60" t="str">
        <f>VLOOKUP(B10692,lookup!A:C,3,FALSE)</f>
        <v>Non Metropolitan Fire Authorities</v>
      </c>
      <c r="D10692" s="60" t="str">
        <f>VLOOKUP(B10692,lookup!A:D,4,FALSE)</f>
        <v>E31000037</v>
      </c>
      <c r="E10692" t="s">
        <v>177</v>
      </c>
      <c r="F10692" t="s">
        <v>157</v>
      </c>
      <c r="G10692">
        <v>2</v>
      </c>
    </row>
    <row r="10693" spans="1:7" x14ac:dyDescent="0.3">
      <c r="A10693">
        <v>2020</v>
      </c>
      <c r="B10693" t="s">
        <v>129</v>
      </c>
      <c r="C10693" s="60" t="str">
        <f>VLOOKUP(B10693,lookup!A:C,3,FALSE)</f>
        <v>Non Metropolitan Fire Authorities</v>
      </c>
      <c r="D10693" s="60" t="str">
        <f>VLOOKUP(B10693,lookup!A:D,4,FALSE)</f>
        <v>E31000037</v>
      </c>
      <c r="E10693" t="s">
        <v>178</v>
      </c>
      <c r="F10693" t="s">
        <v>157</v>
      </c>
      <c r="G10693">
        <v>0</v>
      </c>
    </row>
    <row r="10694" spans="1:7" x14ac:dyDescent="0.3">
      <c r="A10694">
        <v>2020</v>
      </c>
      <c r="B10694" t="s">
        <v>129</v>
      </c>
      <c r="C10694" s="60" t="str">
        <f>VLOOKUP(B10694,lookup!A:C,3,FALSE)</f>
        <v>Non Metropolitan Fire Authorities</v>
      </c>
      <c r="D10694" s="60" t="str">
        <f>VLOOKUP(B10694,lookup!A:D,4,FALSE)</f>
        <v>E31000037</v>
      </c>
      <c r="E10694" t="s">
        <v>179</v>
      </c>
      <c r="F10694" t="s">
        <v>157</v>
      </c>
      <c r="G10694">
        <v>0</v>
      </c>
    </row>
    <row r="10695" spans="1:7" x14ac:dyDescent="0.3">
      <c r="A10695">
        <v>2020</v>
      </c>
      <c r="B10695" t="s">
        <v>129</v>
      </c>
      <c r="C10695" s="60" t="str">
        <f>VLOOKUP(B10695,lookup!A:C,3,FALSE)</f>
        <v>Non Metropolitan Fire Authorities</v>
      </c>
      <c r="D10695" s="60" t="str">
        <f>VLOOKUP(B10695,lookup!A:D,4,FALSE)</f>
        <v>E31000037</v>
      </c>
      <c r="E10695" t="s">
        <v>1087</v>
      </c>
      <c r="F10695" t="s">
        <v>157</v>
      </c>
      <c r="G10695">
        <v>1</v>
      </c>
    </row>
    <row r="10696" spans="1:7" x14ac:dyDescent="0.3">
      <c r="A10696">
        <v>2020</v>
      </c>
      <c r="B10696" t="s">
        <v>129</v>
      </c>
      <c r="C10696" s="60" t="str">
        <f>VLOOKUP(B10696,lookup!A:C,3,FALSE)</f>
        <v>Non Metropolitan Fire Authorities</v>
      </c>
      <c r="D10696" s="60" t="str">
        <f>VLOOKUP(B10696,lookup!A:D,4,FALSE)</f>
        <v>E31000037</v>
      </c>
      <c r="E10696" t="s">
        <v>1088</v>
      </c>
      <c r="F10696" t="s">
        <v>157</v>
      </c>
      <c r="G10696">
        <v>0</v>
      </c>
    </row>
    <row r="10697" spans="1:7" x14ac:dyDescent="0.3">
      <c r="A10697">
        <v>2020</v>
      </c>
      <c r="B10697" t="s">
        <v>129</v>
      </c>
      <c r="C10697" s="60" t="str">
        <f>VLOOKUP(B10697,lookup!A:C,3,FALSE)</f>
        <v>Non Metropolitan Fire Authorities</v>
      </c>
      <c r="D10697" s="60" t="str">
        <f>VLOOKUP(B10697,lookup!A:D,4,FALSE)</f>
        <v>E31000037</v>
      </c>
      <c r="E10697" t="s">
        <v>1089</v>
      </c>
      <c r="F10697" t="s">
        <v>157</v>
      </c>
      <c r="G10697">
        <v>49</v>
      </c>
    </row>
    <row r="10698" spans="1:7" x14ac:dyDescent="0.3">
      <c r="A10698">
        <v>2020</v>
      </c>
      <c r="B10698" t="s">
        <v>132</v>
      </c>
      <c r="C10698" s="60" t="str">
        <f>VLOOKUP(B10698,lookup!A:C,3,FALSE)</f>
        <v>Metropolitan Fire Authorities</v>
      </c>
      <c r="D10698" s="60" t="str">
        <f>VLOOKUP(B10698,lookup!A:D,4,FALSE)</f>
        <v>E31000045</v>
      </c>
      <c r="E10698" t="s">
        <v>175</v>
      </c>
      <c r="F10698" t="s">
        <v>157</v>
      </c>
      <c r="G10698">
        <v>834</v>
      </c>
    </row>
    <row r="10699" spans="1:7" x14ac:dyDescent="0.3">
      <c r="A10699">
        <v>2020</v>
      </c>
      <c r="B10699" t="s">
        <v>132</v>
      </c>
      <c r="C10699" s="60" t="str">
        <f>VLOOKUP(B10699,lookup!A:C,3,FALSE)</f>
        <v>Metropolitan Fire Authorities</v>
      </c>
      <c r="D10699" s="60" t="str">
        <f>VLOOKUP(B10699,lookup!A:D,4,FALSE)</f>
        <v>E31000045</v>
      </c>
      <c r="E10699" t="s">
        <v>1086</v>
      </c>
      <c r="F10699" t="s">
        <v>157</v>
      </c>
      <c r="G10699">
        <v>7</v>
      </c>
    </row>
    <row r="10700" spans="1:7" x14ac:dyDescent="0.3">
      <c r="A10700">
        <v>2020</v>
      </c>
      <c r="B10700" t="s">
        <v>132</v>
      </c>
      <c r="C10700" s="60" t="str">
        <f>VLOOKUP(B10700,lookup!A:C,3,FALSE)</f>
        <v>Metropolitan Fire Authorities</v>
      </c>
      <c r="D10700" s="60" t="str">
        <f>VLOOKUP(B10700,lookup!A:D,4,FALSE)</f>
        <v>E31000045</v>
      </c>
      <c r="E10700" t="s">
        <v>177</v>
      </c>
      <c r="F10700" t="s">
        <v>157</v>
      </c>
      <c r="G10700">
        <v>13</v>
      </c>
    </row>
    <row r="10701" spans="1:7" x14ac:dyDescent="0.3">
      <c r="A10701">
        <v>2020</v>
      </c>
      <c r="B10701" t="s">
        <v>132</v>
      </c>
      <c r="C10701" s="60" t="str">
        <f>VLOOKUP(B10701,lookup!A:C,3,FALSE)</f>
        <v>Metropolitan Fire Authorities</v>
      </c>
      <c r="D10701" s="60" t="str">
        <f>VLOOKUP(B10701,lookup!A:D,4,FALSE)</f>
        <v>E31000045</v>
      </c>
      <c r="E10701" t="s">
        <v>178</v>
      </c>
      <c r="F10701" t="s">
        <v>157</v>
      </c>
      <c r="G10701">
        <v>16</v>
      </c>
    </row>
    <row r="10702" spans="1:7" x14ac:dyDescent="0.3">
      <c r="A10702">
        <v>2020</v>
      </c>
      <c r="B10702" t="s">
        <v>132</v>
      </c>
      <c r="C10702" s="60" t="str">
        <f>VLOOKUP(B10702,lookup!A:C,3,FALSE)</f>
        <v>Metropolitan Fire Authorities</v>
      </c>
      <c r="D10702" s="60" t="str">
        <f>VLOOKUP(B10702,lookup!A:D,4,FALSE)</f>
        <v>E31000045</v>
      </c>
      <c r="E10702" t="s">
        <v>179</v>
      </c>
      <c r="F10702" t="s">
        <v>157</v>
      </c>
      <c r="G10702">
        <v>3</v>
      </c>
    </row>
    <row r="10703" spans="1:7" x14ac:dyDescent="0.3">
      <c r="A10703">
        <v>2020</v>
      </c>
      <c r="B10703" t="s">
        <v>132</v>
      </c>
      <c r="C10703" s="60" t="str">
        <f>VLOOKUP(B10703,lookup!A:C,3,FALSE)</f>
        <v>Metropolitan Fire Authorities</v>
      </c>
      <c r="D10703" s="60" t="str">
        <f>VLOOKUP(B10703,lookup!A:D,4,FALSE)</f>
        <v>E31000045</v>
      </c>
      <c r="E10703" t="s">
        <v>1087</v>
      </c>
      <c r="F10703" t="s">
        <v>157</v>
      </c>
      <c r="G10703">
        <v>1</v>
      </c>
    </row>
    <row r="10704" spans="1:7" x14ac:dyDescent="0.3">
      <c r="A10704">
        <v>2020</v>
      </c>
      <c r="B10704" t="s">
        <v>132</v>
      </c>
      <c r="C10704" s="60" t="str">
        <f>VLOOKUP(B10704,lookup!A:C,3,FALSE)</f>
        <v>Metropolitan Fire Authorities</v>
      </c>
      <c r="D10704" s="60" t="str">
        <f>VLOOKUP(B10704,lookup!A:D,4,FALSE)</f>
        <v>E31000045</v>
      </c>
      <c r="E10704" t="s">
        <v>1088</v>
      </c>
      <c r="F10704" t="s">
        <v>157</v>
      </c>
      <c r="G10704">
        <v>5</v>
      </c>
    </row>
    <row r="10705" spans="1:7" x14ac:dyDescent="0.3">
      <c r="A10705">
        <v>2020</v>
      </c>
      <c r="B10705" t="s">
        <v>132</v>
      </c>
      <c r="C10705" s="60" t="str">
        <f>VLOOKUP(B10705,lookup!A:C,3,FALSE)</f>
        <v>Metropolitan Fire Authorities</v>
      </c>
      <c r="D10705" s="60" t="str">
        <f>VLOOKUP(B10705,lookup!A:D,4,FALSE)</f>
        <v>E31000045</v>
      </c>
      <c r="E10705" t="s">
        <v>1089</v>
      </c>
      <c r="F10705" t="s">
        <v>157</v>
      </c>
      <c r="G10705">
        <v>32</v>
      </c>
    </row>
    <row r="10706" spans="1:7" x14ac:dyDescent="0.3">
      <c r="A10706">
        <v>2020</v>
      </c>
      <c r="B10706" t="s">
        <v>203</v>
      </c>
      <c r="C10706" s="60" t="str">
        <f>VLOOKUP(B10706,lookup!A:C,3,FALSE)</f>
        <v>Non Metropolitan Fire Authorities</v>
      </c>
      <c r="D10706" s="60" t="str">
        <f>VLOOKUP(B10706,lookup!A:D,4,FALSE)</f>
        <v>E31000047</v>
      </c>
      <c r="E10706" t="s">
        <v>175</v>
      </c>
      <c r="F10706" t="s">
        <v>157</v>
      </c>
      <c r="G10706">
        <v>335</v>
      </c>
    </row>
    <row r="10707" spans="1:7" x14ac:dyDescent="0.3">
      <c r="A10707">
        <v>2020</v>
      </c>
      <c r="B10707" t="s">
        <v>203</v>
      </c>
      <c r="C10707" s="60" t="str">
        <f>VLOOKUP(B10707,lookup!A:C,3,FALSE)</f>
        <v>Non Metropolitan Fire Authorities</v>
      </c>
      <c r="D10707" s="60" t="str">
        <f>VLOOKUP(B10707,lookup!A:D,4,FALSE)</f>
        <v>E31000047</v>
      </c>
      <c r="E10707" t="s">
        <v>1086</v>
      </c>
      <c r="F10707" t="s">
        <v>157</v>
      </c>
      <c r="G10707">
        <v>5</v>
      </c>
    </row>
    <row r="10708" spans="1:7" x14ac:dyDescent="0.3">
      <c r="A10708">
        <v>2020</v>
      </c>
      <c r="B10708" t="s">
        <v>203</v>
      </c>
      <c r="C10708" s="60" t="str">
        <f>VLOOKUP(B10708,lookup!A:C,3,FALSE)</f>
        <v>Non Metropolitan Fire Authorities</v>
      </c>
      <c r="D10708" s="60" t="str">
        <f>VLOOKUP(B10708,lookup!A:D,4,FALSE)</f>
        <v>E31000047</v>
      </c>
      <c r="E10708" t="s">
        <v>177</v>
      </c>
      <c r="F10708" t="s">
        <v>157</v>
      </c>
      <c r="G10708">
        <v>8</v>
      </c>
    </row>
    <row r="10709" spans="1:7" x14ac:dyDescent="0.3">
      <c r="A10709">
        <v>2020</v>
      </c>
      <c r="B10709" t="s">
        <v>203</v>
      </c>
      <c r="C10709" s="60" t="str">
        <f>VLOOKUP(B10709,lookup!A:C,3,FALSE)</f>
        <v>Non Metropolitan Fire Authorities</v>
      </c>
      <c r="D10709" s="60" t="str">
        <f>VLOOKUP(B10709,lookup!A:D,4,FALSE)</f>
        <v>E31000047</v>
      </c>
      <c r="E10709" t="s">
        <v>178</v>
      </c>
      <c r="F10709" t="s">
        <v>157</v>
      </c>
      <c r="G10709">
        <v>2</v>
      </c>
    </row>
    <row r="10710" spans="1:7" x14ac:dyDescent="0.3">
      <c r="A10710">
        <v>2020</v>
      </c>
      <c r="B10710" t="s">
        <v>203</v>
      </c>
      <c r="C10710" s="60" t="str">
        <f>VLOOKUP(B10710,lookup!A:C,3,FALSE)</f>
        <v>Non Metropolitan Fire Authorities</v>
      </c>
      <c r="D10710" s="60" t="str">
        <f>VLOOKUP(B10710,lookup!A:D,4,FALSE)</f>
        <v>E31000047</v>
      </c>
      <c r="E10710" t="s">
        <v>179</v>
      </c>
      <c r="F10710" t="s">
        <v>157</v>
      </c>
      <c r="G10710">
        <v>2</v>
      </c>
    </row>
    <row r="10711" spans="1:7" x14ac:dyDescent="0.3">
      <c r="A10711">
        <v>2020</v>
      </c>
      <c r="B10711" t="s">
        <v>203</v>
      </c>
      <c r="C10711" s="60" t="str">
        <f>VLOOKUP(B10711,lookup!A:C,3,FALSE)</f>
        <v>Non Metropolitan Fire Authorities</v>
      </c>
      <c r="D10711" s="60" t="str">
        <f>VLOOKUP(B10711,lookup!A:D,4,FALSE)</f>
        <v>E31000047</v>
      </c>
      <c r="E10711" t="s">
        <v>1087</v>
      </c>
      <c r="F10711" t="s">
        <v>157</v>
      </c>
      <c r="G10711">
        <v>0</v>
      </c>
    </row>
    <row r="10712" spans="1:7" x14ac:dyDescent="0.3">
      <c r="A10712">
        <v>2020</v>
      </c>
      <c r="B10712" t="s">
        <v>203</v>
      </c>
      <c r="C10712" s="60" t="str">
        <f>VLOOKUP(B10712,lookup!A:C,3,FALSE)</f>
        <v>Non Metropolitan Fire Authorities</v>
      </c>
      <c r="D10712" s="60" t="str">
        <f>VLOOKUP(B10712,lookup!A:D,4,FALSE)</f>
        <v>E31000047</v>
      </c>
      <c r="E10712" t="s">
        <v>1088</v>
      </c>
      <c r="F10712" t="s">
        <v>157</v>
      </c>
      <c r="G10712">
        <v>0</v>
      </c>
    </row>
    <row r="10713" spans="1:7" x14ac:dyDescent="0.3">
      <c r="A10713">
        <v>2020</v>
      </c>
      <c r="B10713" t="s">
        <v>203</v>
      </c>
      <c r="C10713" s="60" t="str">
        <f>VLOOKUP(B10713,lookup!A:C,3,FALSE)</f>
        <v>Non Metropolitan Fire Authorities</v>
      </c>
      <c r="D10713" s="60" t="str">
        <f>VLOOKUP(B10713,lookup!A:D,4,FALSE)</f>
        <v>E31000047</v>
      </c>
      <c r="E10713" t="s">
        <v>1089</v>
      </c>
      <c r="F10713" t="s">
        <v>157</v>
      </c>
      <c r="G10713">
        <v>52</v>
      </c>
    </row>
    <row r="10714" spans="1:7" x14ac:dyDescent="0.3">
      <c r="A10714">
        <v>2020</v>
      </c>
      <c r="B10714" t="s">
        <v>138</v>
      </c>
      <c r="C10714" s="60" t="str">
        <f>VLOOKUP(B10714,lookup!A:C,3,FALSE)</f>
        <v>Non Metropolitan Fire Authorities</v>
      </c>
      <c r="D10714" s="60" t="str">
        <f>VLOOKUP(B10714,lookup!A:D,4,FALSE)</f>
        <v>NWFC</v>
      </c>
      <c r="E10714" t="s">
        <v>175</v>
      </c>
      <c r="F10714" t="s">
        <v>157</v>
      </c>
      <c r="G10714">
        <v>0</v>
      </c>
    </row>
    <row r="10715" spans="1:7" x14ac:dyDescent="0.3">
      <c r="A10715">
        <v>2020</v>
      </c>
      <c r="B10715" t="s">
        <v>138</v>
      </c>
      <c r="C10715" s="60" t="str">
        <f>VLOOKUP(B10715,lookup!A:C,3,FALSE)</f>
        <v>Non Metropolitan Fire Authorities</v>
      </c>
      <c r="D10715" s="60" t="str">
        <f>VLOOKUP(B10715,lookup!A:D,4,FALSE)</f>
        <v>NWFC</v>
      </c>
      <c r="E10715" t="s">
        <v>1086</v>
      </c>
      <c r="F10715" t="s">
        <v>157</v>
      </c>
      <c r="G10715">
        <v>0</v>
      </c>
    </row>
    <row r="10716" spans="1:7" x14ac:dyDescent="0.3">
      <c r="A10716">
        <v>2020</v>
      </c>
      <c r="B10716" t="s">
        <v>138</v>
      </c>
      <c r="C10716" s="60" t="str">
        <f>VLOOKUP(B10716,lookup!A:C,3,FALSE)</f>
        <v>Non Metropolitan Fire Authorities</v>
      </c>
      <c r="D10716" s="60" t="str">
        <f>VLOOKUP(B10716,lookup!A:D,4,FALSE)</f>
        <v>NWFC</v>
      </c>
      <c r="E10716" t="s">
        <v>177</v>
      </c>
      <c r="F10716" t="s">
        <v>157</v>
      </c>
      <c r="G10716">
        <v>0</v>
      </c>
    </row>
    <row r="10717" spans="1:7" x14ac:dyDescent="0.3">
      <c r="A10717">
        <v>2020</v>
      </c>
      <c r="B10717" t="s">
        <v>138</v>
      </c>
      <c r="C10717" s="60" t="str">
        <f>VLOOKUP(B10717,lookup!A:C,3,FALSE)</f>
        <v>Non Metropolitan Fire Authorities</v>
      </c>
      <c r="D10717" s="60" t="str">
        <f>VLOOKUP(B10717,lookup!A:D,4,FALSE)</f>
        <v>NWFC</v>
      </c>
      <c r="E10717" t="s">
        <v>178</v>
      </c>
      <c r="F10717" t="s">
        <v>157</v>
      </c>
      <c r="G10717">
        <v>0</v>
      </c>
    </row>
    <row r="10718" spans="1:7" x14ac:dyDescent="0.3">
      <c r="A10718">
        <v>2020</v>
      </c>
      <c r="B10718" t="s">
        <v>138</v>
      </c>
      <c r="C10718" s="60" t="str">
        <f>VLOOKUP(B10718,lookup!A:C,3,FALSE)</f>
        <v>Non Metropolitan Fire Authorities</v>
      </c>
      <c r="D10718" s="60" t="str">
        <f>VLOOKUP(B10718,lookup!A:D,4,FALSE)</f>
        <v>NWFC</v>
      </c>
      <c r="E10718" t="s">
        <v>179</v>
      </c>
      <c r="F10718" t="s">
        <v>157</v>
      </c>
      <c r="G10718">
        <v>0</v>
      </c>
    </row>
    <row r="10719" spans="1:7" x14ac:dyDescent="0.3">
      <c r="A10719">
        <v>2020</v>
      </c>
      <c r="B10719" t="s">
        <v>138</v>
      </c>
      <c r="C10719" s="60" t="str">
        <f>VLOOKUP(B10719,lookup!A:C,3,FALSE)</f>
        <v>Non Metropolitan Fire Authorities</v>
      </c>
      <c r="D10719" s="60" t="str">
        <f>VLOOKUP(B10719,lookup!A:D,4,FALSE)</f>
        <v>NWFC</v>
      </c>
      <c r="E10719" t="s">
        <v>1087</v>
      </c>
      <c r="F10719" t="s">
        <v>157</v>
      </c>
      <c r="G10719">
        <v>0</v>
      </c>
    </row>
    <row r="10720" spans="1:7" x14ac:dyDescent="0.3">
      <c r="A10720">
        <v>2020</v>
      </c>
      <c r="B10720" t="s">
        <v>138</v>
      </c>
      <c r="C10720" s="60" t="str">
        <f>VLOOKUP(B10720,lookup!A:C,3,FALSE)</f>
        <v>Non Metropolitan Fire Authorities</v>
      </c>
      <c r="D10720" s="60" t="str">
        <f>VLOOKUP(B10720,lookup!A:D,4,FALSE)</f>
        <v>NWFC</v>
      </c>
      <c r="E10720" t="s">
        <v>1088</v>
      </c>
      <c r="F10720" t="s">
        <v>157</v>
      </c>
      <c r="G10720">
        <v>0</v>
      </c>
    </row>
    <row r="10721" spans="1:7" x14ac:dyDescent="0.3">
      <c r="A10721">
        <v>2020</v>
      </c>
      <c r="B10721" t="s">
        <v>138</v>
      </c>
      <c r="C10721" s="60" t="str">
        <f>VLOOKUP(B10721,lookup!A:C,3,FALSE)</f>
        <v>Non Metropolitan Fire Authorities</v>
      </c>
      <c r="D10721" s="60" t="str">
        <f>VLOOKUP(B10721,lookup!A:D,4,FALSE)</f>
        <v>NWFC</v>
      </c>
      <c r="E10721" t="s">
        <v>1089</v>
      </c>
      <c r="F10721" t="s">
        <v>157</v>
      </c>
      <c r="G10721">
        <v>0</v>
      </c>
    </row>
    <row r="10722" spans="1:7" x14ac:dyDescent="0.3">
      <c r="A10722">
        <v>2020</v>
      </c>
      <c r="B10722" t="s">
        <v>0</v>
      </c>
      <c r="C10722" s="60" t="str">
        <f>VLOOKUP(B10722,lookup!A:C,3,FALSE)</f>
        <v>Non Metropolitan Fire Authorities</v>
      </c>
      <c r="D10722" s="60" t="str">
        <f>VLOOKUP(B10722,lookup!A:D,4,FALSE)</f>
        <v>E31000001</v>
      </c>
      <c r="E10722" t="s">
        <v>175</v>
      </c>
      <c r="F10722" t="s">
        <v>158</v>
      </c>
      <c r="G10722">
        <v>176</v>
      </c>
    </row>
    <row r="10723" spans="1:7" x14ac:dyDescent="0.3">
      <c r="A10723">
        <v>2020</v>
      </c>
      <c r="B10723" t="s">
        <v>0</v>
      </c>
      <c r="C10723" s="60" t="str">
        <f>VLOOKUP(B10723,lookup!A:C,3,FALSE)</f>
        <v>Non Metropolitan Fire Authorities</v>
      </c>
      <c r="D10723" s="60" t="str">
        <f>VLOOKUP(B10723,lookup!A:D,4,FALSE)</f>
        <v>E31000001</v>
      </c>
      <c r="E10723" t="s">
        <v>1086</v>
      </c>
      <c r="F10723" t="s">
        <v>158</v>
      </c>
      <c r="G10723">
        <v>5</v>
      </c>
    </row>
    <row r="10724" spans="1:7" x14ac:dyDescent="0.3">
      <c r="A10724">
        <v>2020</v>
      </c>
      <c r="B10724" t="s">
        <v>0</v>
      </c>
      <c r="C10724" s="60" t="str">
        <f>VLOOKUP(B10724,lookup!A:C,3,FALSE)</f>
        <v>Non Metropolitan Fire Authorities</v>
      </c>
      <c r="D10724" s="60" t="str">
        <f>VLOOKUP(B10724,lookup!A:D,4,FALSE)</f>
        <v>E31000001</v>
      </c>
      <c r="E10724" t="s">
        <v>177</v>
      </c>
      <c r="F10724" t="s">
        <v>158</v>
      </c>
      <c r="G10724">
        <v>1</v>
      </c>
    </row>
    <row r="10725" spans="1:7" x14ac:dyDescent="0.3">
      <c r="A10725">
        <v>2020</v>
      </c>
      <c r="B10725" t="s">
        <v>0</v>
      </c>
      <c r="C10725" s="60" t="str">
        <f>VLOOKUP(B10725,lookup!A:C,3,FALSE)</f>
        <v>Non Metropolitan Fire Authorities</v>
      </c>
      <c r="D10725" s="60" t="str">
        <f>VLOOKUP(B10725,lookup!A:D,4,FALSE)</f>
        <v>E31000001</v>
      </c>
      <c r="E10725" t="s">
        <v>178</v>
      </c>
      <c r="F10725" t="s">
        <v>158</v>
      </c>
      <c r="G10725">
        <v>0</v>
      </c>
    </row>
    <row r="10726" spans="1:7" x14ac:dyDescent="0.3">
      <c r="A10726">
        <v>2020</v>
      </c>
      <c r="B10726" t="s">
        <v>0</v>
      </c>
      <c r="C10726" s="60" t="str">
        <f>VLOOKUP(B10726,lookup!A:C,3,FALSE)</f>
        <v>Non Metropolitan Fire Authorities</v>
      </c>
      <c r="D10726" s="60" t="str">
        <f>VLOOKUP(B10726,lookup!A:D,4,FALSE)</f>
        <v>E31000001</v>
      </c>
      <c r="E10726" t="s">
        <v>179</v>
      </c>
      <c r="F10726" t="s">
        <v>158</v>
      </c>
      <c r="G10726">
        <v>0</v>
      </c>
    </row>
    <row r="10727" spans="1:7" x14ac:dyDescent="0.3">
      <c r="A10727">
        <v>2020</v>
      </c>
      <c r="B10727" t="s">
        <v>0</v>
      </c>
      <c r="C10727" s="60" t="str">
        <f>VLOOKUP(B10727,lookup!A:C,3,FALSE)</f>
        <v>Non Metropolitan Fire Authorities</v>
      </c>
      <c r="D10727" s="60" t="str">
        <f>VLOOKUP(B10727,lookup!A:D,4,FALSE)</f>
        <v>E31000001</v>
      </c>
      <c r="E10727" t="s">
        <v>1087</v>
      </c>
      <c r="F10727" t="s">
        <v>158</v>
      </c>
      <c r="G10727">
        <v>0</v>
      </c>
    </row>
    <row r="10728" spans="1:7" x14ac:dyDescent="0.3">
      <c r="A10728">
        <v>2020</v>
      </c>
      <c r="B10728" t="s">
        <v>0</v>
      </c>
      <c r="C10728" s="60" t="str">
        <f>VLOOKUP(B10728,lookup!A:C,3,FALSE)</f>
        <v>Non Metropolitan Fire Authorities</v>
      </c>
      <c r="D10728" s="60" t="str">
        <f>VLOOKUP(B10728,lookup!A:D,4,FALSE)</f>
        <v>E31000001</v>
      </c>
      <c r="E10728" t="s">
        <v>1088</v>
      </c>
      <c r="F10728" t="s">
        <v>158</v>
      </c>
      <c r="G10728">
        <v>2</v>
      </c>
    </row>
    <row r="10729" spans="1:7" x14ac:dyDescent="0.3">
      <c r="A10729">
        <v>2020</v>
      </c>
      <c r="B10729" t="s">
        <v>0</v>
      </c>
      <c r="C10729" s="60" t="str">
        <f>VLOOKUP(B10729,lookup!A:C,3,FALSE)</f>
        <v>Non Metropolitan Fire Authorities</v>
      </c>
      <c r="D10729" s="60" t="str">
        <f>VLOOKUP(B10729,lookup!A:D,4,FALSE)</f>
        <v>E31000001</v>
      </c>
      <c r="E10729" t="s">
        <v>1089</v>
      </c>
      <c r="F10729" t="s">
        <v>158</v>
      </c>
      <c r="G10729">
        <v>32</v>
      </c>
    </row>
    <row r="10730" spans="1:7" x14ac:dyDescent="0.3">
      <c r="A10730">
        <v>2020</v>
      </c>
      <c r="B10730" t="s">
        <v>3</v>
      </c>
      <c r="C10730" s="60" t="str">
        <f>VLOOKUP(B10730,lookup!A:C,3,FALSE)</f>
        <v>Non Metropolitan Fire Authorities</v>
      </c>
      <c r="D10730" s="60" t="str">
        <f>VLOOKUP(B10730,lookup!A:D,4,FALSE)</f>
        <v>E31000002</v>
      </c>
      <c r="E10730" t="s">
        <v>175</v>
      </c>
      <c r="F10730" t="s">
        <v>158</v>
      </c>
      <c r="G10730">
        <v>136</v>
      </c>
    </row>
    <row r="10731" spans="1:7" x14ac:dyDescent="0.3">
      <c r="A10731">
        <v>2020</v>
      </c>
      <c r="B10731" t="s">
        <v>3</v>
      </c>
      <c r="C10731" s="60" t="str">
        <f>VLOOKUP(B10731,lookup!A:C,3,FALSE)</f>
        <v>Non Metropolitan Fire Authorities</v>
      </c>
      <c r="D10731" s="60" t="str">
        <f>VLOOKUP(B10731,lookup!A:D,4,FALSE)</f>
        <v>E31000002</v>
      </c>
      <c r="E10731" t="s">
        <v>1086</v>
      </c>
      <c r="F10731" t="s">
        <v>158</v>
      </c>
      <c r="G10731">
        <v>5</v>
      </c>
    </row>
    <row r="10732" spans="1:7" x14ac:dyDescent="0.3">
      <c r="A10732">
        <v>2020</v>
      </c>
      <c r="B10732" t="s">
        <v>3</v>
      </c>
      <c r="C10732" s="60" t="str">
        <f>VLOOKUP(B10732,lookup!A:C,3,FALSE)</f>
        <v>Non Metropolitan Fire Authorities</v>
      </c>
      <c r="D10732" s="60" t="str">
        <f>VLOOKUP(B10732,lookup!A:D,4,FALSE)</f>
        <v>E31000002</v>
      </c>
      <c r="E10732" t="s">
        <v>177</v>
      </c>
      <c r="F10732" t="s">
        <v>158</v>
      </c>
      <c r="G10732">
        <v>3</v>
      </c>
    </row>
    <row r="10733" spans="1:7" x14ac:dyDescent="0.3">
      <c r="A10733">
        <v>2020</v>
      </c>
      <c r="B10733" t="s">
        <v>3</v>
      </c>
      <c r="C10733" s="60" t="str">
        <f>VLOOKUP(B10733,lookup!A:C,3,FALSE)</f>
        <v>Non Metropolitan Fire Authorities</v>
      </c>
      <c r="D10733" s="60" t="str">
        <f>VLOOKUP(B10733,lookup!A:D,4,FALSE)</f>
        <v>E31000002</v>
      </c>
      <c r="E10733" t="s">
        <v>178</v>
      </c>
      <c r="F10733" t="s">
        <v>158</v>
      </c>
      <c r="G10733">
        <v>0</v>
      </c>
    </row>
    <row r="10734" spans="1:7" x14ac:dyDescent="0.3">
      <c r="A10734">
        <v>2020</v>
      </c>
      <c r="B10734" t="s">
        <v>3</v>
      </c>
      <c r="C10734" s="60" t="str">
        <f>VLOOKUP(B10734,lookup!A:C,3,FALSE)</f>
        <v>Non Metropolitan Fire Authorities</v>
      </c>
      <c r="D10734" s="60" t="str">
        <f>VLOOKUP(B10734,lookup!A:D,4,FALSE)</f>
        <v>E31000002</v>
      </c>
      <c r="E10734" t="s">
        <v>179</v>
      </c>
      <c r="F10734" t="s">
        <v>158</v>
      </c>
      <c r="G10734">
        <v>1</v>
      </c>
    </row>
    <row r="10735" spans="1:7" x14ac:dyDescent="0.3">
      <c r="A10735">
        <v>2020</v>
      </c>
      <c r="B10735" t="s">
        <v>3</v>
      </c>
      <c r="C10735" s="60" t="str">
        <f>VLOOKUP(B10735,lookup!A:C,3,FALSE)</f>
        <v>Non Metropolitan Fire Authorities</v>
      </c>
      <c r="D10735" s="60" t="str">
        <f>VLOOKUP(B10735,lookup!A:D,4,FALSE)</f>
        <v>E31000002</v>
      </c>
      <c r="E10735" t="s">
        <v>1087</v>
      </c>
      <c r="F10735" t="s">
        <v>158</v>
      </c>
      <c r="G10735">
        <v>0</v>
      </c>
    </row>
    <row r="10736" spans="1:7" x14ac:dyDescent="0.3">
      <c r="A10736">
        <v>2020</v>
      </c>
      <c r="B10736" t="s">
        <v>3</v>
      </c>
      <c r="C10736" s="60" t="str">
        <f>VLOOKUP(B10736,lookup!A:C,3,FALSE)</f>
        <v>Non Metropolitan Fire Authorities</v>
      </c>
      <c r="D10736" s="60" t="str">
        <f>VLOOKUP(B10736,lookup!A:D,4,FALSE)</f>
        <v>E31000002</v>
      </c>
      <c r="E10736" t="s">
        <v>1088</v>
      </c>
      <c r="F10736" t="s">
        <v>158</v>
      </c>
      <c r="G10736">
        <v>0</v>
      </c>
    </row>
    <row r="10737" spans="1:7" x14ac:dyDescent="0.3">
      <c r="A10737">
        <v>2020</v>
      </c>
      <c r="B10737" t="s">
        <v>3</v>
      </c>
      <c r="C10737" s="60" t="str">
        <f>VLOOKUP(B10737,lookup!A:C,3,FALSE)</f>
        <v>Non Metropolitan Fire Authorities</v>
      </c>
      <c r="D10737" s="60" t="str">
        <f>VLOOKUP(B10737,lookup!A:D,4,FALSE)</f>
        <v>E31000002</v>
      </c>
      <c r="E10737" t="s">
        <v>1089</v>
      </c>
      <c r="F10737" t="s">
        <v>158</v>
      </c>
      <c r="G10737">
        <v>9</v>
      </c>
    </row>
    <row r="10738" spans="1:7" x14ac:dyDescent="0.3">
      <c r="A10738">
        <v>2020</v>
      </c>
      <c r="B10738" t="s">
        <v>6</v>
      </c>
      <c r="C10738" s="60" t="str">
        <f>VLOOKUP(B10738,lookup!A:C,3,FALSE)</f>
        <v>Non Metropolitan Fire Authorities</v>
      </c>
      <c r="D10738" s="60" t="str">
        <f>VLOOKUP(B10738,lookup!A:D,4,FALSE)</f>
        <v>E31000003</v>
      </c>
      <c r="E10738" t="s">
        <v>175</v>
      </c>
      <c r="F10738" t="s">
        <v>158</v>
      </c>
      <c r="G10738">
        <v>84</v>
      </c>
    </row>
    <row r="10739" spans="1:7" x14ac:dyDescent="0.3">
      <c r="A10739">
        <v>2020</v>
      </c>
      <c r="B10739" t="s">
        <v>6</v>
      </c>
      <c r="C10739" s="60" t="str">
        <f>VLOOKUP(B10739,lookup!A:C,3,FALSE)</f>
        <v>Non Metropolitan Fire Authorities</v>
      </c>
      <c r="D10739" s="60" t="str">
        <f>VLOOKUP(B10739,lookup!A:D,4,FALSE)</f>
        <v>E31000003</v>
      </c>
      <c r="E10739" t="s">
        <v>1086</v>
      </c>
      <c r="F10739" t="s">
        <v>158</v>
      </c>
      <c r="G10739">
        <v>2</v>
      </c>
    </row>
    <row r="10740" spans="1:7" x14ac:dyDescent="0.3">
      <c r="A10740">
        <v>2020</v>
      </c>
      <c r="B10740" t="s">
        <v>6</v>
      </c>
      <c r="C10740" s="60" t="str">
        <f>VLOOKUP(B10740,lookup!A:C,3,FALSE)</f>
        <v>Non Metropolitan Fire Authorities</v>
      </c>
      <c r="D10740" s="60" t="str">
        <f>VLOOKUP(B10740,lookup!A:D,4,FALSE)</f>
        <v>E31000003</v>
      </c>
      <c r="E10740" t="s">
        <v>177</v>
      </c>
      <c r="F10740" t="s">
        <v>158</v>
      </c>
      <c r="G10740">
        <v>1</v>
      </c>
    </row>
    <row r="10741" spans="1:7" x14ac:dyDescent="0.3">
      <c r="A10741">
        <v>2020</v>
      </c>
      <c r="B10741" t="s">
        <v>6</v>
      </c>
      <c r="C10741" s="60" t="str">
        <f>VLOOKUP(B10741,lookup!A:C,3,FALSE)</f>
        <v>Non Metropolitan Fire Authorities</v>
      </c>
      <c r="D10741" s="60" t="str">
        <f>VLOOKUP(B10741,lookup!A:D,4,FALSE)</f>
        <v>E31000003</v>
      </c>
      <c r="E10741" t="s">
        <v>178</v>
      </c>
      <c r="F10741" t="s">
        <v>158</v>
      </c>
      <c r="G10741">
        <v>0</v>
      </c>
    </row>
    <row r="10742" spans="1:7" x14ac:dyDescent="0.3">
      <c r="A10742">
        <v>2020</v>
      </c>
      <c r="B10742" t="s">
        <v>6</v>
      </c>
      <c r="C10742" s="60" t="str">
        <f>VLOOKUP(B10742,lookup!A:C,3,FALSE)</f>
        <v>Non Metropolitan Fire Authorities</v>
      </c>
      <c r="D10742" s="60" t="str">
        <f>VLOOKUP(B10742,lookup!A:D,4,FALSE)</f>
        <v>E31000003</v>
      </c>
      <c r="E10742" t="s">
        <v>179</v>
      </c>
      <c r="F10742" t="s">
        <v>158</v>
      </c>
      <c r="G10742">
        <v>0</v>
      </c>
    </row>
    <row r="10743" spans="1:7" x14ac:dyDescent="0.3">
      <c r="A10743">
        <v>2020</v>
      </c>
      <c r="B10743" t="s">
        <v>6</v>
      </c>
      <c r="C10743" s="60" t="str">
        <f>VLOOKUP(B10743,lookup!A:C,3,FALSE)</f>
        <v>Non Metropolitan Fire Authorities</v>
      </c>
      <c r="D10743" s="60" t="str">
        <f>VLOOKUP(B10743,lookup!A:D,4,FALSE)</f>
        <v>E31000003</v>
      </c>
      <c r="E10743" t="s">
        <v>1087</v>
      </c>
      <c r="F10743" t="s">
        <v>158</v>
      </c>
      <c r="G10743">
        <v>0</v>
      </c>
    </row>
    <row r="10744" spans="1:7" x14ac:dyDescent="0.3">
      <c r="A10744">
        <v>2020</v>
      </c>
      <c r="B10744" t="s">
        <v>6</v>
      </c>
      <c r="C10744" s="60" t="str">
        <f>VLOOKUP(B10744,lookup!A:C,3,FALSE)</f>
        <v>Non Metropolitan Fire Authorities</v>
      </c>
      <c r="D10744" s="60" t="str">
        <f>VLOOKUP(B10744,lookup!A:D,4,FALSE)</f>
        <v>E31000003</v>
      </c>
      <c r="E10744" t="s">
        <v>1088</v>
      </c>
      <c r="F10744" t="s">
        <v>158</v>
      </c>
      <c r="G10744">
        <v>0</v>
      </c>
    </row>
    <row r="10745" spans="1:7" x14ac:dyDescent="0.3">
      <c r="A10745">
        <v>2020</v>
      </c>
      <c r="B10745" t="s">
        <v>6</v>
      </c>
      <c r="C10745" s="60" t="str">
        <f>VLOOKUP(B10745,lookup!A:C,3,FALSE)</f>
        <v>Non Metropolitan Fire Authorities</v>
      </c>
      <c r="D10745" s="60" t="str">
        <f>VLOOKUP(B10745,lookup!A:D,4,FALSE)</f>
        <v>E31000003</v>
      </c>
      <c r="E10745" t="s">
        <v>1089</v>
      </c>
      <c r="F10745" t="s">
        <v>158</v>
      </c>
      <c r="G10745">
        <v>0</v>
      </c>
    </row>
    <row r="10746" spans="1:7" x14ac:dyDescent="0.3">
      <c r="A10746">
        <v>2020</v>
      </c>
      <c r="B10746" t="s">
        <v>9</v>
      </c>
      <c r="C10746" s="60" t="str">
        <f>VLOOKUP(B10746,lookup!A:C,3,FALSE)</f>
        <v>Non Metropolitan Fire Authorities</v>
      </c>
      <c r="D10746" s="60" t="str">
        <f>VLOOKUP(B10746,lookup!A:D,4,FALSE)</f>
        <v>E31000004</v>
      </c>
      <c r="E10746" t="s">
        <v>175</v>
      </c>
      <c r="F10746" t="s">
        <v>158</v>
      </c>
      <c r="G10746">
        <v>106</v>
      </c>
    </row>
    <row r="10747" spans="1:7" x14ac:dyDescent="0.3">
      <c r="A10747">
        <v>2020</v>
      </c>
      <c r="B10747" t="s">
        <v>9</v>
      </c>
      <c r="C10747" s="60" t="str">
        <f>VLOOKUP(B10747,lookup!A:C,3,FALSE)</f>
        <v>Non Metropolitan Fire Authorities</v>
      </c>
      <c r="D10747" s="60" t="str">
        <f>VLOOKUP(B10747,lookup!A:D,4,FALSE)</f>
        <v>E31000004</v>
      </c>
      <c r="E10747" t="s">
        <v>1086</v>
      </c>
      <c r="F10747" t="s">
        <v>158</v>
      </c>
      <c r="G10747">
        <v>0</v>
      </c>
    </row>
    <row r="10748" spans="1:7" x14ac:dyDescent="0.3">
      <c r="A10748">
        <v>2020</v>
      </c>
      <c r="B10748" t="s">
        <v>9</v>
      </c>
      <c r="C10748" s="60" t="str">
        <f>VLOOKUP(B10748,lookup!A:C,3,FALSE)</f>
        <v>Non Metropolitan Fire Authorities</v>
      </c>
      <c r="D10748" s="60" t="str">
        <f>VLOOKUP(B10748,lookup!A:D,4,FALSE)</f>
        <v>E31000004</v>
      </c>
      <c r="E10748" t="s">
        <v>177</v>
      </c>
      <c r="F10748" t="s">
        <v>158</v>
      </c>
      <c r="G10748">
        <v>1</v>
      </c>
    </row>
    <row r="10749" spans="1:7" x14ac:dyDescent="0.3">
      <c r="A10749">
        <v>2020</v>
      </c>
      <c r="B10749" t="s">
        <v>9</v>
      </c>
      <c r="C10749" s="60" t="str">
        <f>VLOOKUP(B10749,lookup!A:C,3,FALSE)</f>
        <v>Non Metropolitan Fire Authorities</v>
      </c>
      <c r="D10749" s="60" t="str">
        <f>VLOOKUP(B10749,lookup!A:D,4,FALSE)</f>
        <v>E31000004</v>
      </c>
      <c r="E10749" t="s">
        <v>178</v>
      </c>
      <c r="F10749" t="s">
        <v>158</v>
      </c>
      <c r="G10749">
        <v>1</v>
      </c>
    </row>
    <row r="10750" spans="1:7" x14ac:dyDescent="0.3">
      <c r="A10750">
        <v>2020</v>
      </c>
      <c r="B10750" t="s">
        <v>9</v>
      </c>
      <c r="C10750" s="60" t="str">
        <f>VLOOKUP(B10750,lookup!A:C,3,FALSE)</f>
        <v>Non Metropolitan Fire Authorities</v>
      </c>
      <c r="D10750" s="60" t="str">
        <f>VLOOKUP(B10750,lookup!A:D,4,FALSE)</f>
        <v>E31000004</v>
      </c>
      <c r="E10750" t="s">
        <v>179</v>
      </c>
      <c r="F10750" t="s">
        <v>158</v>
      </c>
      <c r="G10750">
        <v>0</v>
      </c>
    </row>
    <row r="10751" spans="1:7" x14ac:dyDescent="0.3">
      <c r="A10751">
        <v>2020</v>
      </c>
      <c r="B10751" t="s">
        <v>9</v>
      </c>
      <c r="C10751" s="60" t="str">
        <f>VLOOKUP(B10751,lookup!A:C,3,FALSE)</f>
        <v>Non Metropolitan Fire Authorities</v>
      </c>
      <c r="D10751" s="60" t="str">
        <f>VLOOKUP(B10751,lookup!A:D,4,FALSE)</f>
        <v>E31000004</v>
      </c>
      <c r="E10751" t="s">
        <v>1087</v>
      </c>
      <c r="F10751" t="s">
        <v>158</v>
      </c>
      <c r="G10751">
        <v>0</v>
      </c>
    </row>
    <row r="10752" spans="1:7" x14ac:dyDescent="0.3">
      <c r="A10752">
        <v>2020</v>
      </c>
      <c r="B10752" t="s">
        <v>9</v>
      </c>
      <c r="C10752" s="60" t="str">
        <f>VLOOKUP(B10752,lookup!A:C,3,FALSE)</f>
        <v>Non Metropolitan Fire Authorities</v>
      </c>
      <c r="D10752" s="60" t="str">
        <f>VLOOKUP(B10752,lookup!A:D,4,FALSE)</f>
        <v>E31000004</v>
      </c>
      <c r="E10752" t="s">
        <v>1088</v>
      </c>
      <c r="F10752" t="s">
        <v>158</v>
      </c>
      <c r="G10752">
        <v>0</v>
      </c>
    </row>
    <row r="10753" spans="1:7" x14ac:dyDescent="0.3">
      <c r="A10753">
        <v>2020</v>
      </c>
      <c r="B10753" t="s">
        <v>9</v>
      </c>
      <c r="C10753" s="60" t="str">
        <f>VLOOKUP(B10753,lookup!A:C,3,FALSE)</f>
        <v>Non Metropolitan Fire Authorities</v>
      </c>
      <c r="D10753" s="60" t="str">
        <f>VLOOKUP(B10753,lookup!A:D,4,FALSE)</f>
        <v>E31000004</v>
      </c>
      <c r="E10753" t="s">
        <v>1089</v>
      </c>
      <c r="F10753" t="s">
        <v>158</v>
      </c>
      <c r="G10753">
        <v>9</v>
      </c>
    </row>
    <row r="10754" spans="1:7" x14ac:dyDescent="0.3">
      <c r="A10754">
        <v>2020</v>
      </c>
      <c r="B10754" t="s">
        <v>12</v>
      </c>
      <c r="C10754" s="60" t="str">
        <f>VLOOKUP(B10754,lookup!A:C,3,FALSE)</f>
        <v>Non Metropolitan Fire Authorities</v>
      </c>
      <c r="D10754" s="60" t="str">
        <f>VLOOKUP(B10754,lookup!A:D,4,FALSE)</f>
        <v>E31000005</v>
      </c>
      <c r="E10754" t="s">
        <v>175</v>
      </c>
      <c r="F10754" t="s">
        <v>158</v>
      </c>
      <c r="G10754">
        <v>143</v>
      </c>
    </row>
    <row r="10755" spans="1:7" x14ac:dyDescent="0.3">
      <c r="A10755">
        <v>2020</v>
      </c>
      <c r="B10755" t="s">
        <v>12</v>
      </c>
      <c r="C10755" s="60" t="str">
        <f>VLOOKUP(B10755,lookup!A:C,3,FALSE)</f>
        <v>Non Metropolitan Fire Authorities</v>
      </c>
      <c r="D10755" s="60" t="str">
        <f>VLOOKUP(B10755,lookup!A:D,4,FALSE)</f>
        <v>E31000005</v>
      </c>
      <c r="E10755" t="s">
        <v>1086</v>
      </c>
      <c r="F10755" t="s">
        <v>158</v>
      </c>
      <c r="G10755">
        <v>0</v>
      </c>
    </row>
    <row r="10756" spans="1:7" x14ac:dyDescent="0.3">
      <c r="A10756">
        <v>2020</v>
      </c>
      <c r="B10756" t="s">
        <v>12</v>
      </c>
      <c r="C10756" s="60" t="str">
        <f>VLOOKUP(B10756,lookup!A:C,3,FALSE)</f>
        <v>Non Metropolitan Fire Authorities</v>
      </c>
      <c r="D10756" s="60" t="str">
        <f>VLOOKUP(B10756,lookup!A:D,4,FALSE)</f>
        <v>E31000005</v>
      </c>
      <c r="E10756" t="s">
        <v>177</v>
      </c>
      <c r="F10756" t="s">
        <v>158</v>
      </c>
      <c r="G10756">
        <v>3</v>
      </c>
    </row>
    <row r="10757" spans="1:7" x14ac:dyDescent="0.3">
      <c r="A10757">
        <v>2020</v>
      </c>
      <c r="B10757" t="s">
        <v>12</v>
      </c>
      <c r="C10757" s="60" t="str">
        <f>VLOOKUP(B10757,lookup!A:C,3,FALSE)</f>
        <v>Non Metropolitan Fire Authorities</v>
      </c>
      <c r="D10757" s="60" t="str">
        <f>VLOOKUP(B10757,lookup!A:D,4,FALSE)</f>
        <v>E31000005</v>
      </c>
      <c r="E10757" t="s">
        <v>178</v>
      </c>
      <c r="F10757" t="s">
        <v>158</v>
      </c>
      <c r="G10757">
        <v>0</v>
      </c>
    </row>
    <row r="10758" spans="1:7" x14ac:dyDescent="0.3">
      <c r="A10758">
        <v>2020</v>
      </c>
      <c r="B10758" t="s">
        <v>12</v>
      </c>
      <c r="C10758" s="60" t="str">
        <f>VLOOKUP(B10758,lookup!A:C,3,FALSE)</f>
        <v>Non Metropolitan Fire Authorities</v>
      </c>
      <c r="D10758" s="60" t="str">
        <f>VLOOKUP(B10758,lookup!A:D,4,FALSE)</f>
        <v>E31000005</v>
      </c>
      <c r="E10758" t="s">
        <v>179</v>
      </c>
      <c r="F10758" t="s">
        <v>158</v>
      </c>
      <c r="G10758">
        <v>0</v>
      </c>
    </row>
    <row r="10759" spans="1:7" x14ac:dyDescent="0.3">
      <c r="A10759">
        <v>2020</v>
      </c>
      <c r="B10759" t="s">
        <v>12</v>
      </c>
      <c r="C10759" s="60" t="str">
        <f>VLOOKUP(B10759,lookup!A:C,3,FALSE)</f>
        <v>Non Metropolitan Fire Authorities</v>
      </c>
      <c r="D10759" s="60" t="str">
        <f>VLOOKUP(B10759,lookup!A:D,4,FALSE)</f>
        <v>E31000005</v>
      </c>
      <c r="E10759" t="s">
        <v>1087</v>
      </c>
      <c r="F10759" t="s">
        <v>158</v>
      </c>
      <c r="G10759">
        <v>0</v>
      </c>
    </row>
    <row r="10760" spans="1:7" x14ac:dyDescent="0.3">
      <c r="A10760">
        <v>2020</v>
      </c>
      <c r="B10760" t="s">
        <v>12</v>
      </c>
      <c r="C10760" s="60" t="str">
        <f>VLOOKUP(B10760,lookup!A:C,3,FALSE)</f>
        <v>Non Metropolitan Fire Authorities</v>
      </c>
      <c r="D10760" s="60" t="str">
        <f>VLOOKUP(B10760,lookup!A:D,4,FALSE)</f>
        <v>E31000005</v>
      </c>
      <c r="E10760" t="s">
        <v>1088</v>
      </c>
      <c r="F10760" t="s">
        <v>158</v>
      </c>
      <c r="G10760">
        <v>0</v>
      </c>
    </row>
    <row r="10761" spans="1:7" x14ac:dyDescent="0.3">
      <c r="A10761">
        <v>2020</v>
      </c>
      <c r="B10761" t="s">
        <v>12</v>
      </c>
      <c r="C10761" s="60" t="str">
        <f>VLOOKUP(B10761,lookup!A:C,3,FALSE)</f>
        <v>Non Metropolitan Fire Authorities</v>
      </c>
      <c r="D10761" s="60" t="str">
        <f>VLOOKUP(B10761,lookup!A:D,4,FALSE)</f>
        <v>E31000005</v>
      </c>
      <c r="E10761" t="s">
        <v>1089</v>
      </c>
      <c r="F10761" t="s">
        <v>158</v>
      </c>
      <c r="G10761">
        <v>4</v>
      </c>
    </row>
    <row r="10762" spans="1:7" x14ac:dyDescent="0.3">
      <c r="A10762">
        <v>2020</v>
      </c>
      <c r="B10762" t="s">
        <v>15</v>
      </c>
      <c r="C10762" s="60" t="str">
        <f>VLOOKUP(B10762,lookup!A:C,3,FALSE)</f>
        <v>Non Metropolitan Fire Authorities</v>
      </c>
      <c r="D10762" s="60" t="str">
        <f>VLOOKUP(B10762,lookup!A:D,4,FALSE)</f>
        <v>E31000006</v>
      </c>
      <c r="E10762" t="s">
        <v>175</v>
      </c>
      <c r="F10762" t="s">
        <v>158</v>
      </c>
      <c r="G10762">
        <v>255</v>
      </c>
    </row>
    <row r="10763" spans="1:7" x14ac:dyDescent="0.3">
      <c r="A10763">
        <v>2020</v>
      </c>
      <c r="B10763" t="s">
        <v>15</v>
      </c>
      <c r="C10763" s="60" t="str">
        <f>VLOOKUP(B10763,lookup!A:C,3,FALSE)</f>
        <v>Non Metropolitan Fire Authorities</v>
      </c>
      <c r="D10763" s="60" t="str">
        <f>VLOOKUP(B10763,lookup!A:D,4,FALSE)</f>
        <v>E31000006</v>
      </c>
      <c r="E10763" t="s">
        <v>1086</v>
      </c>
      <c r="F10763" t="s">
        <v>158</v>
      </c>
      <c r="G10763">
        <v>3</v>
      </c>
    </row>
    <row r="10764" spans="1:7" x14ac:dyDescent="0.3">
      <c r="A10764">
        <v>2020</v>
      </c>
      <c r="B10764" t="s">
        <v>15</v>
      </c>
      <c r="C10764" s="60" t="str">
        <f>VLOOKUP(B10764,lookup!A:C,3,FALSE)</f>
        <v>Non Metropolitan Fire Authorities</v>
      </c>
      <c r="D10764" s="60" t="str">
        <f>VLOOKUP(B10764,lookup!A:D,4,FALSE)</f>
        <v>E31000006</v>
      </c>
      <c r="E10764" t="s">
        <v>177</v>
      </c>
      <c r="F10764" t="s">
        <v>158</v>
      </c>
      <c r="G10764">
        <v>1</v>
      </c>
    </row>
    <row r="10765" spans="1:7" x14ac:dyDescent="0.3">
      <c r="A10765">
        <v>2020</v>
      </c>
      <c r="B10765" t="s">
        <v>15</v>
      </c>
      <c r="C10765" s="60" t="str">
        <f>VLOOKUP(B10765,lookup!A:C,3,FALSE)</f>
        <v>Non Metropolitan Fire Authorities</v>
      </c>
      <c r="D10765" s="60" t="str">
        <f>VLOOKUP(B10765,lookup!A:D,4,FALSE)</f>
        <v>E31000006</v>
      </c>
      <c r="E10765" t="s">
        <v>178</v>
      </c>
      <c r="F10765" t="s">
        <v>158</v>
      </c>
      <c r="G10765">
        <v>1</v>
      </c>
    </row>
    <row r="10766" spans="1:7" x14ac:dyDescent="0.3">
      <c r="A10766">
        <v>2020</v>
      </c>
      <c r="B10766" t="s">
        <v>15</v>
      </c>
      <c r="C10766" s="60" t="str">
        <f>VLOOKUP(B10766,lookup!A:C,3,FALSE)</f>
        <v>Non Metropolitan Fire Authorities</v>
      </c>
      <c r="D10766" s="60" t="str">
        <f>VLOOKUP(B10766,lookup!A:D,4,FALSE)</f>
        <v>E31000006</v>
      </c>
      <c r="E10766" t="s">
        <v>179</v>
      </c>
      <c r="F10766" t="s">
        <v>158</v>
      </c>
      <c r="G10766">
        <v>2</v>
      </c>
    </row>
    <row r="10767" spans="1:7" x14ac:dyDescent="0.3">
      <c r="A10767">
        <v>2020</v>
      </c>
      <c r="B10767" t="s">
        <v>15</v>
      </c>
      <c r="C10767" s="60" t="str">
        <f>VLOOKUP(B10767,lookup!A:C,3,FALSE)</f>
        <v>Non Metropolitan Fire Authorities</v>
      </c>
      <c r="D10767" s="60" t="str">
        <f>VLOOKUP(B10767,lookup!A:D,4,FALSE)</f>
        <v>E31000006</v>
      </c>
      <c r="E10767" t="s">
        <v>1087</v>
      </c>
      <c r="F10767" t="s">
        <v>158</v>
      </c>
      <c r="G10767">
        <v>0</v>
      </c>
    </row>
    <row r="10768" spans="1:7" x14ac:dyDescent="0.3">
      <c r="A10768">
        <v>2020</v>
      </c>
      <c r="B10768" t="s">
        <v>15</v>
      </c>
      <c r="C10768" s="60" t="str">
        <f>VLOOKUP(B10768,lookup!A:C,3,FALSE)</f>
        <v>Non Metropolitan Fire Authorities</v>
      </c>
      <c r="D10768" s="60" t="str">
        <f>VLOOKUP(B10768,lookup!A:D,4,FALSE)</f>
        <v>E31000006</v>
      </c>
      <c r="E10768" t="s">
        <v>1088</v>
      </c>
      <c r="F10768" t="s">
        <v>158</v>
      </c>
      <c r="G10768">
        <v>1</v>
      </c>
    </row>
    <row r="10769" spans="1:7" x14ac:dyDescent="0.3">
      <c r="A10769">
        <v>2020</v>
      </c>
      <c r="B10769" t="s">
        <v>15</v>
      </c>
      <c r="C10769" s="60" t="str">
        <f>VLOOKUP(B10769,lookup!A:C,3,FALSE)</f>
        <v>Non Metropolitan Fire Authorities</v>
      </c>
      <c r="D10769" s="60" t="str">
        <f>VLOOKUP(B10769,lookup!A:D,4,FALSE)</f>
        <v>E31000006</v>
      </c>
      <c r="E10769" t="s">
        <v>1089</v>
      </c>
      <c r="F10769" t="s">
        <v>158</v>
      </c>
      <c r="G10769">
        <v>7</v>
      </c>
    </row>
    <row r="10770" spans="1:7" x14ac:dyDescent="0.3">
      <c r="A10770">
        <v>2020</v>
      </c>
      <c r="B10770" t="s">
        <v>18</v>
      </c>
      <c r="C10770" s="60" t="str">
        <f>VLOOKUP(B10770,lookup!A:C,3,FALSE)</f>
        <v>Non Metropolitan Fire Authorities</v>
      </c>
      <c r="D10770" s="60" t="str">
        <f>VLOOKUP(B10770,lookup!A:D,4,FALSE)</f>
        <v>E31000007</v>
      </c>
      <c r="E10770" t="s">
        <v>175</v>
      </c>
      <c r="F10770" t="s">
        <v>158</v>
      </c>
      <c r="G10770">
        <v>105</v>
      </c>
    </row>
    <row r="10771" spans="1:7" x14ac:dyDescent="0.3">
      <c r="A10771">
        <v>2020</v>
      </c>
      <c r="B10771" t="s">
        <v>18</v>
      </c>
      <c r="C10771" s="60" t="str">
        <f>VLOOKUP(B10771,lookup!A:C,3,FALSE)</f>
        <v>Non Metropolitan Fire Authorities</v>
      </c>
      <c r="D10771" s="60" t="str">
        <f>VLOOKUP(B10771,lookup!A:D,4,FALSE)</f>
        <v>E31000007</v>
      </c>
      <c r="E10771" t="s">
        <v>1086</v>
      </c>
      <c r="F10771" t="s">
        <v>158</v>
      </c>
      <c r="G10771">
        <v>1</v>
      </c>
    </row>
    <row r="10772" spans="1:7" x14ac:dyDescent="0.3">
      <c r="A10772">
        <v>2020</v>
      </c>
      <c r="B10772" t="s">
        <v>18</v>
      </c>
      <c r="C10772" s="60" t="str">
        <f>VLOOKUP(B10772,lookup!A:C,3,FALSE)</f>
        <v>Non Metropolitan Fire Authorities</v>
      </c>
      <c r="D10772" s="60" t="str">
        <f>VLOOKUP(B10772,lookup!A:D,4,FALSE)</f>
        <v>E31000007</v>
      </c>
      <c r="E10772" t="s">
        <v>177</v>
      </c>
      <c r="F10772" t="s">
        <v>158</v>
      </c>
      <c r="G10772">
        <v>0</v>
      </c>
    </row>
    <row r="10773" spans="1:7" x14ac:dyDescent="0.3">
      <c r="A10773">
        <v>2020</v>
      </c>
      <c r="B10773" t="s">
        <v>18</v>
      </c>
      <c r="C10773" s="60" t="str">
        <f>VLOOKUP(B10773,lookup!A:C,3,FALSE)</f>
        <v>Non Metropolitan Fire Authorities</v>
      </c>
      <c r="D10773" s="60" t="str">
        <f>VLOOKUP(B10773,lookup!A:D,4,FALSE)</f>
        <v>E31000007</v>
      </c>
      <c r="E10773" t="s">
        <v>178</v>
      </c>
      <c r="F10773" t="s">
        <v>158</v>
      </c>
      <c r="G10773">
        <v>0</v>
      </c>
    </row>
    <row r="10774" spans="1:7" x14ac:dyDescent="0.3">
      <c r="A10774">
        <v>2020</v>
      </c>
      <c r="B10774" t="s">
        <v>18</v>
      </c>
      <c r="C10774" s="60" t="str">
        <f>VLOOKUP(B10774,lookup!A:C,3,FALSE)</f>
        <v>Non Metropolitan Fire Authorities</v>
      </c>
      <c r="D10774" s="60" t="str">
        <f>VLOOKUP(B10774,lookup!A:D,4,FALSE)</f>
        <v>E31000007</v>
      </c>
      <c r="E10774" t="s">
        <v>179</v>
      </c>
      <c r="F10774" t="s">
        <v>158</v>
      </c>
      <c r="G10774">
        <v>0</v>
      </c>
    </row>
    <row r="10775" spans="1:7" x14ac:dyDescent="0.3">
      <c r="A10775">
        <v>2020</v>
      </c>
      <c r="B10775" t="s">
        <v>18</v>
      </c>
      <c r="C10775" s="60" t="str">
        <f>VLOOKUP(B10775,lookup!A:C,3,FALSE)</f>
        <v>Non Metropolitan Fire Authorities</v>
      </c>
      <c r="D10775" s="60" t="str">
        <f>VLOOKUP(B10775,lookup!A:D,4,FALSE)</f>
        <v>E31000007</v>
      </c>
      <c r="E10775" t="s">
        <v>1087</v>
      </c>
      <c r="F10775" t="s">
        <v>158</v>
      </c>
      <c r="G10775">
        <v>0</v>
      </c>
    </row>
    <row r="10776" spans="1:7" x14ac:dyDescent="0.3">
      <c r="A10776">
        <v>2020</v>
      </c>
      <c r="B10776" t="s">
        <v>18</v>
      </c>
      <c r="C10776" s="60" t="str">
        <f>VLOOKUP(B10776,lookup!A:C,3,FALSE)</f>
        <v>Non Metropolitan Fire Authorities</v>
      </c>
      <c r="D10776" s="60" t="str">
        <f>VLOOKUP(B10776,lookup!A:D,4,FALSE)</f>
        <v>E31000007</v>
      </c>
      <c r="E10776" t="s">
        <v>1088</v>
      </c>
      <c r="F10776" t="s">
        <v>158</v>
      </c>
      <c r="G10776">
        <v>0</v>
      </c>
    </row>
    <row r="10777" spans="1:7" x14ac:dyDescent="0.3">
      <c r="A10777">
        <v>2020</v>
      </c>
      <c r="B10777" t="s">
        <v>18</v>
      </c>
      <c r="C10777" s="60" t="str">
        <f>VLOOKUP(B10777,lookup!A:C,3,FALSE)</f>
        <v>Non Metropolitan Fire Authorities</v>
      </c>
      <c r="D10777" s="60" t="str">
        <f>VLOOKUP(B10777,lookup!A:D,4,FALSE)</f>
        <v>E31000007</v>
      </c>
      <c r="E10777" t="s">
        <v>1089</v>
      </c>
      <c r="F10777" t="s">
        <v>158</v>
      </c>
      <c r="G10777">
        <v>0</v>
      </c>
    </row>
    <row r="10778" spans="1:7" x14ac:dyDescent="0.3">
      <c r="A10778">
        <v>2020</v>
      </c>
      <c r="B10778" t="s">
        <v>21</v>
      </c>
      <c r="C10778" s="60" t="str">
        <f>VLOOKUP(B10778,lookup!A:C,3,FALSE)</f>
        <v>Non Metropolitan Fire Authorities</v>
      </c>
      <c r="D10778" s="60" t="str">
        <f>VLOOKUP(B10778,lookup!A:D,4,FALSE)</f>
        <v>E31000008</v>
      </c>
      <c r="E10778" t="s">
        <v>175</v>
      </c>
      <c r="F10778" t="s">
        <v>158</v>
      </c>
      <c r="G10778">
        <v>283</v>
      </c>
    </row>
    <row r="10779" spans="1:7" x14ac:dyDescent="0.3">
      <c r="A10779">
        <v>2020</v>
      </c>
      <c r="B10779" t="s">
        <v>21</v>
      </c>
      <c r="C10779" s="60" t="str">
        <f>VLOOKUP(B10779,lookup!A:C,3,FALSE)</f>
        <v>Non Metropolitan Fire Authorities</v>
      </c>
      <c r="D10779" s="60" t="str">
        <f>VLOOKUP(B10779,lookup!A:D,4,FALSE)</f>
        <v>E31000008</v>
      </c>
      <c r="E10779" t="s">
        <v>1086</v>
      </c>
      <c r="F10779" t="s">
        <v>158</v>
      </c>
      <c r="G10779">
        <v>5</v>
      </c>
    </row>
    <row r="10780" spans="1:7" x14ac:dyDescent="0.3">
      <c r="A10780">
        <v>2020</v>
      </c>
      <c r="B10780" t="s">
        <v>21</v>
      </c>
      <c r="C10780" s="60" t="str">
        <f>VLOOKUP(B10780,lookup!A:C,3,FALSE)</f>
        <v>Non Metropolitan Fire Authorities</v>
      </c>
      <c r="D10780" s="60" t="str">
        <f>VLOOKUP(B10780,lookup!A:D,4,FALSE)</f>
        <v>E31000008</v>
      </c>
      <c r="E10780" t="s">
        <v>177</v>
      </c>
      <c r="F10780" t="s">
        <v>158</v>
      </c>
      <c r="G10780">
        <v>0</v>
      </c>
    </row>
    <row r="10781" spans="1:7" x14ac:dyDescent="0.3">
      <c r="A10781">
        <v>2020</v>
      </c>
      <c r="B10781" t="s">
        <v>21</v>
      </c>
      <c r="C10781" s="60" t="str">
        <f>VLOOKUP(B10781,lookup!A:C,3,FALSE)</f>
        <v>Non Metropolitan Fire Authorities</v>
      </c>
      <c r="D10781" s="60" t="str">
        <f>VLOOKUP(B10781,lookup!A:D,4,FALSE)</f>
        <v>E31000008</v>
      </c>
      <c r="E10781" t="s">
        <v>178</v>
      </c>
      <c r="F10781" t="s">
        <v>158</v>
      </c>
      <c r="G10781">
        <v>0</v>
      </c>
    </row>
    <row r="10782" spans="1:7" x14ac:dyDescent="0.3">
      <c r="A10782">
        <v>2020</v>
      </c>
      <c r="B10782" t="s">
        <v>21</v>
      </c>
      <c r="C10782" s="60" t="str">
        <f>VLOOKUP(B10782,lookup!A:C,3,FALSE)</f>
        <v>Non Metropolitan Fire Authorities</v>
      </c>
      <c r="D10782" s="60" t="str">
        <f>VLOOKUP(B10782,lookup!A:D,4,FALSE)</f>
        <v>E31000008</v>
      </c>
      <c r="E10782" t="s">
        <v>179</v>
      </c>
      <c r="F10782" t="s">
        <v>158</v>
      </c>
      <c r="G10782">
        <v>1</v>
      </c>
    </row>
    <row r="10783" spans="1:7" x14ac:dyDescent="0.3">
      <c r="A10783">
        <v>2020</v>
      </c>
      <c r="B10783" t="s">
        <v>21</v>
      </c>
      <c r="C10783" s="60" t="str">
        <f>VLOOKUP(B10783,lookup!A:C,3,FALSE)</f>
        <v>Non Metropolitan Fire Authorities</v>
      </c>
      <c r="D10783" s="60" t="str">
        <f>VLOOKUP(B10783,lookup!A:D,4,FALSE)</f>
        <v>E31000008</v>
      </c>
      <c r="E10783" t="s">
        <v>1087</v>
      </c>
      <c r="F10783" t="s">
        <v>158</v>
      </c>
      <c r="G10783">
        <v>0</v>
      </c>
    </row>
    <row r="10784" spans="1:7" x14ac:dyDescent="0.3">
      <c r="A10784">
        <v>2020</v>
      </c>
      <c r="B10784" t="s">
        <v>21</v>
      </c>
      <c r="C10784" s="60" t="str">
        <f>VLOOKUP(B10784,lookup!A:C,3,FALSE)</f>
        <v>Non Metropolitan Fire Authorities</v>
      </c>
      <c r="D10784" s="60" t="str">
        <f>VLOOKUP(B10784,lookup!A:D,4,FALSE)</f>
        <v>E31000008</v>
      </c>
      <c r="E10784" t="s">
        <v>1088</v>
      </c>
      <c r="F10784" t="s">
        <v>158</v>
      </c>
      <c r="G10784">
        <v>0</v>
      </c>
    </row>
    <row r="10785" spans="1:7" x14ac:dyDescent="0.3">
      <c r="A10785">
        <v>2020</v>
      </c>
      <c r="B10785" t="s">
        <v>21</v>
      </c>
      <c r="C10785" s="60" t="str">
        <f>VLOOKUP(B10785,lookup!A:C,3,FALSE)</f>
        <v>Non Metropolitan Fire Authorities</v>
      </c>
      <c r="D10785" s="60" t="str">
        <f>VLOOKUP(B10785,lookup!A:D,4,FALSE)</f>
        <v>E31000008</v>
      </c>
      <c r="E10785" t="s">
        <v>1089</v>
      </c>
      <c r="F10785" t="s">
        <v>158</v>
      </c>
      <c r="G10785">
        <v>147</v>
      </c>
    </row>
    <row r="10786" spans="1:7" x14ac:dyDescent="0.3">
      <c r="A10786">
        <v>2020</v>
      </c>
      <c r="B10786" t="s">
        <v>24</v>
      </c>
      <c r="C10786" s="60" t="str">
        <f>VLOOKUP(B10786,lookup!A:C,3,FALSE)</f>
        <v>Non Metropolitan Fire Authorities</v>
      </c>
      <c r="D10786" s="60" t="str">
        <f>VLOOKUP(B10786,lookup!A:D,4,FALSE)</f>
        <v>E31000009</v>
      </c>
      <c r="E10786" t="s">
        <v>175</v>
      </c>
      <c r="F10786" t="s">
        <v>158</v>
      </c>
      <c r="G10786">
        <v>240</v>
      </c>
    </row>
    <row r="10787" spans="1:7" x14ac:dyDescent="0.3">
      <c r="A10787">
        <v>2020</v>
      </c>
      <c r="B10787" t="s">
        <v>24</v>
      </c>
      <c r="C10787" s="60" t="str">
        <f>VLOOKUP(B10787,lookup!A:C,3,FALSE)</f>
        <v>Non Metropolitan Fire Authorities</v>
      </c>
      <c r="D10787" s="60" t="str">
        <f>VLOOKUP(B10787,lookup!A:D,4,FALSE)</f>
        <v>E31000009</v>
      </c>
      <c r="E10787" t="s">
        <v>1086</v>
      </c>
      <c r="F10787" t="s">
        <v>158</v>
      </c>
      <c r="G10787">
        <v>1</v>
      </c>
    </row>
    <row r="10788" spans="1:7" x14ac:dyDescent="0.3">
      <c r="A10788">
        <v>2020</v>
      </c>
      <c r="B10788" t="s">
        <v>24</v>
      </c>
      <c r="C10788" s="60" t="str">
        <f>VLOOKUP(B10788,lookup!A:C,3,FALSE)</f>
        <v>Non Metropolitan Fire Authorities</v>
      </c>
      <c r="D10788" s="60" t="str">
        <f>VLOOKUP(B10788,lookup!A:D,4,FALSE)</f>
        <v>E31000009</v>
      </c>
      <c r="E10788" t="s">
        <v>177</v>
      </c>
      <c r="F10788" t="s">
        <v>158</v>
      </c>
      <c r="G10788">
        <v>0</v>
      </c>
    </row>
    <row r="10789" spans="1:7" x14ac:dyDescent="0.3">
      <c r="A10789">
        <v>2020</v>
      </c>
      <c r="B10789" t="s">
        <v>24</v>
      </c>
      <c r="C10789" s="60" t="str">
        <f>VLOOKUP(B10789,lookup!A:C,3,FALSE)</f>
        <v>Non Metropolitan Fire Authorities</v>
      </c>
      <c r="D10789" s="60" t="str">
        <f>VLOOKUP(B10789,lookup!A:D,4,FALSE)</f>
        <v>E31000009</v>
      </c>
      <c r="E10789" t="s">
        <v>178</v>
      </c>
      <c r="F10789" t="s">
        <v>158</v>
      </c>
      <c r="G10789">
        <v>0</v>
      </c>
    </row>
    <row r="10790" spans="1:7" x14ac:dyDescent="0.3">
      <c r="A10790">
        <v>2020</v>
      </c>
      <c r="B10790" t="s">
        <v>24</v>
      </c>
      <c r="C10790" s="60" t="str">
        <f>VLOOKUP(B10790,lookup!A:C,3,FALSE)</f>
        <v>Non Metropolitan Fire Authorities</v>
      </c>
      <c r="D10790" s="60" t="str">
        <f>VLOOKUP(B10790,lookup!A:D,4,FALSE)</f>
        <v>E31000009</v>
      </c>
      <c r="E10790" t="s">
        <v>179</v>
      </c>
      <c r="F10790" t="s">
        <v>158</v>
      </c>
      <c r="G10790">
        <v>0</v>
      </c>
    </row>
    <row r="10791" spans="1:7" x14ac:dyDescent="0.3">
      <c r="A10791">
        <v>2020</v>
      </c>
      <c r="B10791" t="s">
        <v>24</v>
      </c>
      <c r="C10791" s="60" t="str">
        <f>VLOOKUP(B10791,lookup!A:C,3,FALSE)</f>
        <v>Non Metropolitan Fire Authorities</v>
      </c>
      <c r="D10791" s="60" t="str">
        <f>VLOOKUP(B10791,lookup!A:D,4,FALSE)</f>
        <v>E31000009</v>
      </c>
      <c r="E10791" t="s">
        <v>1087</v>
      </c>
      <c r="F10791" t="s">
        <v>158</v>
      </c>
      <c r="G10791">
        <v>1</v>
      </c>
    </row>
    <row r="10792" spans="1:7" x14ac:dyDescent="0.3">
      <c r="A10792">
        <v>2020</v>
      </c>
      <c r="B10792" t="s">
        <v>24</v>
      </c>
      <c r="C10792" s="60" t="str">
        <f>VLOOKUP(B10792,lookup!A:C,3,FALSE)</f>
        <v>Non Metropolitan Fire Authorities</v>
      </c>
      <c r="D10792" s="60" t="str">
        <f>VLOOKUP(B10792,lookup!A:D,4,FALSE)</f>
        <v>E31000009</v>
      </c>
      <c r="E10792" t="s">
        <v>1088</v>
      </c>
      <c r="F10792" t="s">
        <v>158</v>
      </c>
      <c r="G10792">
        <v>0</v>
      </c>
    </row>
    <row r="10793" spans="1:7" x14ac:dyDescent="0.3">
      <c r="A10793">
        <v>2020</v>
      </c>
      <c r="B10793" t="s">
        <v>24</v>
      </c>
      <c r="C10793" s="60" t="str">
        <f>VLOOKUP(B10793,lookup!A:C,3,FALSE)</f>
        <v>Non Metropolitan Fire Authorities</v>
      </c>
      <c r="D10793" s="60" t="str">
        <f>VLOOKUP(B10793,lookup!A:D,4,FALSE)</f>
        <v>E31000009</v>
      </c>
      <c r="E10793" t="s">
        <v>1089</v>
      </c>
      <c r="F10793" t="s">
        <v>158</v>
      </c>
      <c r="G10793">
        <v>130</v>
      </c>
    </row>
    <row r="10794" spans="1:7" x14ac:dyDescent="0.3">
      <c r="A10794">
        <v>2020</v>
      </c>
      <c r="B10794" t="s">
        <v>27</v>
      </c>
      <c r="C10794" s="60" t="str">
        <f>VLOOKUP(B10794,lookup!A:C,3,FALSE)</f>
        <v>Non Metropolitan Fire Authorities</v>
      </c>
      <c r="D10794" s="60" t="str">
        <f>VLOOKUP(B10794,lookup!A:D,4,FALSE)</f>
        <v>E31000010</v>
      </c>
      <c r="E10794" t="s">
        <v>175</v>
      </c>
      <c r="F10794" t="s">
        <v>158</v>
      </c>
      <c r="G10794">
        <v>302</v>
      </c>
    </row>
    <row r="10795" spans="1:7" x14ac:dyDescent="0.3">
      <c r="A10795">
        <v>2020</v>
      </c>
      <c r="B10795" t="s">
        <v>27</v>
      </c>
      <c r="C10795" s="60" t="str">
        <f>VLOOKUP(B10795,lookup!A:C,3,FALSE)</f>
        <v>Non Metropolitan Fire Authorities</v>
      </c>
      <c r="D10795" s="60" t="str">
        <f>VLOOKUP(B10795,lookup!A:D,4,FALSE)</f>
        <v>E31000010</v>
      </c>
      <c r="E10795" t="s">
        <v>1086</v>
      </c>
      <c r="F10795" t="s">
        <v>158</v>
      </c>
      <c r="G10795">
        <v>6</v>
      </c>
    </row>
    <row r="10796" spans="1:7" x14ac:dyDescent="0.3">
      <c r="A10796">
        <v>2020</v>
      </c>
      <c r="B10796" t="s">
        <v>27</v>
      </c>
      <c r="C10796" s="60" t="str">
        <f>VLOOKUP(B10796,lookup!A:C,3,FALSE)</f>
        <v>Non Metropolitan Fire Authorities</v>
      </c>
      <c r="D10796" s="60" t="str">
        <f>VLOOKUP(B10796,lookup!A:D,4,FALSE)</f>
        <v>E31000010</v>
      </c>
      <c r="E10796" t="s">
        <v>177</v>
      </c>
      <c r="F10796" t="s">
        <v>158</v>
      </c>
      <c r="G10796">
        <v>1</v>
      </c>
    </row>
    <row r="10797" spans="1:7" x14ac:dyDescent="0.3">
      <c r="A10797">
        <v>2020</v>
      </c>
      <c r="B10797" t="s">
        <v>27</v>
      </c>
      <c r="C10797" s="60" t="str">
        <f>VLOOKUP(B10797,lookup!A:C,3,FALSE)</f>
        <v>Non Metropolitan Fire Authorities</v>
      </c>
      <c r="D10797" s="60" t="str">
        <f>VLOOKUP(B10797,lookup!A:D,4,FALSE)</f>
        <v>E31000010</v>
      </c>
      <c r="E10797" t="s">
        <v>178</v>
      </c>
      <c r="F10797" t="s">
        <v>158</v>
      </c>
      <c r="G10797">
        <v>0</v>
      </c>
    </row>
    <row r="10798" spans="1:7" x14ac:dyDescent="0.3">
      <c r="A10798">
        <v>2020</v>
      </c>
      <c r="B10798" t="s">
        <v>27</v>
      </c>
      <c r="C10798" s="60" t="str">
        <f>VLOOKUP(B10798,lookup!A:C,3,FALSE)</f>
        <v>Non Metropolitan Fire Authorities</v>
      </c>
      <c r="D10798" s="60" t="str">
        <f>VLOOKUP(B10798,lookup!A:D,4,FALSE)</f>
        <v>E31000010</v>
      </c>
      <c r="E10798" t="s">
        <v>179</v>
      </c>
      <c r="F10798" t="s">
        <v>158</v>
      </c>
      <c r="G10798">
        <v>0</v>
      </c>
    </row>
    <row r="10799" spans="1:7" x14ac:dyDescent="0.3">
      <c r="A10799">
        <v>2020</v>
      </c>
      <c r="B10799" t="s">
        <v>27</v>
      </c>
      <c r="C10799" s="60" t="str">
        <f>VLOOKUP(B10799,lookup!A:C,3,FALSE)</f>
        <v>Non Metropolitan Fire Authorities</v>
      </c>
      <c r="D10799" s="60" t="str">
        <f>VLOOKUP(B10799,lookup!A:D,4,FALSE)</f>
        <v>E31000010</v>
      </c>
      <c r="E10799" t="s">
        <v>1087</v>
      </c>
      <c r="F10799" t="s">
        <v>158</v>
      </c>
      <c r="G10799">
        <v>0</v>
      </c>
    </row>
    <row r="10800" spans="1:7" x14ac:dyDescent="0.3">
      <c r="A10800">
        <v>2020</v>
      </c>
      <c r="B10800" t="s">
        <v>27</v>
      </c>
      <c r="C10800" s="60" t="str">
        <f>VLOOKUP(B10800,lookup!A:C,3,FALSE)</f>
        <v>Non Metropolitan Fire Authorities</v>
      </c>
      <c r="D10800" s="60" t="str">
        <f>VLOOKUP(B10800,lookup!A:D,4,FALSE)</f>
        <v>E31000010</v>
      </c>
      <c r="E10800" t="s">
        <v>1088</v>
      </c>
      <c r="F10800" t="s">
        <v>158</v>
      </c>
      <c r="G10800">
        <v>1</v>
      </c>
    </row>
    <row r="10801" spans="1:7" x14ac:dyDescent="0.3">
      <c r="A10801">
        <v>2020</v>
      </c>
      <c r="B10801" t="s">
        <v>27</v>
      </c>
      <c r="C10801" s="60" t="str">
        <f>VLOOKUP(B10801,lookup!A:C,3,FALSE)</f>
        <v>Non Metropolitan Fire Authorities</v>
      </c>
      <c r="D10801" s="60" t="str">
        <f>VLOOKUP(B10801,lookup!A:D,4,FALSE)</f>
        <v>E31000010</v>
      </c>
      <c r="E10801" t="s">
        <v>1089</v>
      </c>
      <c r="F10801" t="s">
        <v>158</v>
      </c>
      <c r="G10801">
        <v>13</v>
      </c>
    </row>
    <row r="10802" spans="1:7" x14ac:dyDescent="0.3">
      <c r="A10802">
        <v>2020</v>
      </c>
      <c r="B10802" t="s">
        <v>30</v>
      </c>
      <c r="C10802" s="60" t="str">
        <f>VLOOKUP(B10802,lookup!A:C,3,FALSE)</f>
        <v>Non Metropolitan Fire Authorities</v>
      </c>
      <c r="D10802" s="60" t="str">
        <f>VLOOKUP(B10802,lookup!A:D,4,FALSE)</f>
        <v>E31000011</v>
      </c>
      <c r="E10802" t="s">
        <v>175</v>
      </c>
      <c r="F10802" t="s">
        <v>158</v>
      </c>
      <c r="G10802">
        <v>1107</v>
      </c>
    </row>
    <row r="10803" spans="1:7" x14ac:dyDescent="0.3">
      <c r="A10803">
        <v>2020</v>
      </c>
      <c r="B10803" t="s">
        <v>30</v>
      </c>
      <c r="C10803" s="60" t="str">
        <f>VLOOKUP(B10803,lookup!A:C,3,FALSE)</f>
        <v>Non Metropolitan Fire Authorities</v>
      </c>
      <c r="D10803" s="60" t="str">
        <f>VLOOKUP(B10803,lookup!A:D,4,FALSE)</f>
        <v>E31000011</v>
      </c>
      <c r="E10803" t="s">
        <v>1086</v>
      </c>
      <c r="F10803" t="s">
        <v>158</v>
      </c>
      <c r="G10803">
        <v>16</v>
      </c>
    </row>
    <row r="10804" spans="1:7" x14ac:dyDescent="0.3">
      <c r="A10804">
        <v>2020</v>
      </c>
      <c r="B10804" t="s">
        <v>30</v>
      </c>
      <c r="C10804" s="60" t="str">
        <f>VLOOKUP(B10804,lookup!A:C,3,FALSE)</f>
        <v>Non Metropolitan Fire Authorities</v>
      </c>
      <c r="D10804" s="60" t="str">
        <f>VLOOKUP(B10804,lookup!A:D,4,FALSE)</f>
        <v>E31000011</v>
      </c>
      <c r="E10804" t="s">
        <v>177</v>
      </c>
      <c r="F10804" t="s">
        <v>158</v>
      </c>
      <c r="G10804">
        <v>6</v>
      </c>
    </row>
    <row r="10805" spans="1:7" x14ac:dyDescent="0.3">
      <c r="A10805">
        <v>2020</v>
      </c>
      <c r="B10805" t="s">
        <v>30</v>
      </c>
      <c r="C10805" s="60" t="str">
        <f>VLOOKUP(B10805,lookup!A:C,3,FALSE)</f>
        <v>Non Metropolitan Fire Authorities</v>
      </c>
      <c r="D10805" s="60" t="str">
        <f>VLOOKUP(B10805,lookup!A:D,4,FALSE)</f>
        <v>E31000011</v>
      </c>
      <c r="E10805" t="s">
        <v>178</v>
      </c>
      <c r="F10805" t="s">
        <v>158</v>
      </c>
      <c r="G10805">
        <v>0</v>
      </c>
    </row>
    <row r="10806" spans="1:7" x14ac:dyDescent="0.3">
      <c r="A10806">
        <v>2020</v>
      </c>
      <c r="B10806" t="s">
        <v>30</v>
      </c>
      <c r="C10806" s="60" t="str">
        <f>VLOOKUP(B10806,lookup!A:C,3,FALSE)</f>
        <v>Non Metropolitan Fire Authorities</v>
      </c>
      <c r="D10806" s="60" t="str">
        <f>VLOOKUP(B10806,lookup!A:D,4,FALSE)</f>
        <v>E31000011</v>
      </c>
      <c r="E10806" t="s">
        <v>179</v>
      </c>
      <c r="F10806" t="s">
        <v>158</v>
      </c>
      <c r="G10806">
        <v>0</v>
      </c>
    </row>
    <row r="10807" spans="1:7" x14ac:dyDescent="0.3">
      <c r="A10807">
        <v>2020</v>
      </c>
      <c r="B10807" t="s">
        <v>30</v>
      </c>
      <c r="C10807" s="60" t="str">
        <f>VLOOKUP(B10807,lookup!A:C,3,FALSE)</f>
        <v>Non Metropolitan Fire Authorities</v>
      </c>
      <c r="D10807" s="60" t="str">
        <f>VLOOKUP(B10807,lookup!A:D,4,FALSE)</f>
        <v>E31000011</v>
      </c>
      <c r="E10807" t="s">
        <v>1087</v>
      </c>
      <c r="F10807" t="s">
        <v>158</v>
      </c>
      <c r="G10807">
        <v>1</v>
      </c>
    </row>
    <row r="10808" spans="1:7" x14ac:dyDescent="0.3">
      <c r="A10808">
        <v>2020</v>
      </c>
      <c r="B10808" t="s">
        <v>30</v>
      </c>
      <c r="C10808" s="60" t="str">
        <f>VLOOKUP(B10808,lookup!A:C,3,FALSE)</f>
        <v>Non Metropolitan Fire Authorities</v>
      </c>
      <c r="D10808" s="60" t="str">
        <f>VLOOKUP(B10808,lookup!A:D,4,FALSE)</f>
        <v>E31000011</v>
      </c>
      <c r="E10808" t="s">
        <v>1088</v>
      </c>
      <c r="F10808" t="s">
        <v>158</v>
      </c>
      <c r="G10808">
        <v>0</v>
      </c>
    </row>
    <row r="10809" spans="1:7" x14ac:dyDescent="0.3">
      <c r="A10809">
        <v>2020</v>
      </c>
      <c r="B10809" t="s">
        <v>30</v>
      </c>
      <c r="C10809" s="60" t="str">
        <f>VLOOKUP(B10809,lookup!A:C,3,FALSE)</f>
        <v>Non Metropolitan Fire Authorities</v>
      </c>
      <c r="D10809" s="60" t="str">
        <f>VLOOKUP(B10809,lookup!A:D,4,FALSE)</f>
        <v>E31000011</v>
      </c>
      <c r="E10809" t="s">
        <v>1089</v>
      </c>
      <c r="F10809" t="s">
        <v>158</v>
      </c>
      <c r="G10809">
        <v>59</v>
      </c>
    </row>
    <row r="10810" spans="1:7" x14ac:dyDescent="0.3">
      <c r="A10810">
        <v>2020</v>
      </c>
      <c r="B10810" t="s">
        <v>36</v>
      </c>
      <c r="C10810" s="60" t="str">
        <f>VLOOKUP(B10810,lookup!A:C,3,FALSE)</f>
        <v>Non Metropolitan Fire Authorities</v>
      </c>
      <c r="D10810" s="60" t="str">
        <f>VLOOKUP(B10810,lookup!A:D,4,FALSE)</f>
        <v>E31000013</v>
      </c>
      <c r="E10810" t="s">
        <v>175</v>
      </c>
      <c r="F10810" t="s">
        <v>158</v>
      </c>
      <c r="G10810">
        <v>131</v>
      </c>
    </row>
    <row r="10811" spans="1:7" x14ac:dyDescent="0.3">
      <c r="A10811">
        <v>2020</v>
      </c>
      <c r="B10811" t="s">
        <v>36</v>
      </c>
      <c r="C10811" s="60" t="str">
        <f>VLOOKUP(B10811,lookup!A:C,3,FALSE)</f>
        <v>Non Metropolitan Fire Authorities</v>
      </c>
      <c r="D10811" s="60" t="str">
        <f>VLOOKUP(B10811,lookup!A:D,4,FALSE)</f>
        <v>E31000013</v>
      </c>
      <c r="E10811" t="s">
        <v>1086</v>
      </c>
      <c r="F10811" t="s">
        <v>158</v>
      </c>
      <c r="G10811">
        <v>1</v>
      </c>
    </row>
    <row r="10812" spans="1:7" x14ac:dyDescent="0.3">
      <c r="A10812">
        <v>2020</v>
      </c>
      <c r="B10812" t="s">
        <v>36</v>
      </c>
      <c r="C10812" s="60" t="str">
        <f>VLOOKUP(B10812,lookup!A:C,3,FALSE)</f>
        <v>Non Metropolitan Fire Authorities</v>
      </c>
      <c r="D10812" s="60" t="str">
        <f>VLOOKUP(B10812,lookup!A:D,4,FALSE)</f>
        <v>E31000013</v>
      </c>
      <c r="E10812" t="s">
        <v>177</v>
      </c>
      <c r="F10812" t="s">
        <v>158</v>
      </c>
      <c r="G10812">
        <v>0</v>
      </c>
    </row>
    <row r="10813" spans="1:7" x14ac:dyDescent="0.3">
      <c r="A10813">
        <v>2020</v>
      </c>
      <c r="B10813" t="s">
        <v>36</v>
      </c>
      <c r="C10813" s="60" t="str">
        <f>VLOOKUP(B10813,lookup!A:C,3,FALSE)</f>
        <v>Non Metropolitan Fire Authorities</v>
      </c>
      <c r="D10813" s="60" t="str">
        <f>VLOOKUP(B10813,lookup!A:D,4,FALSE)</f>
        <v>E31000013</v>
      </c>
      <c r="E10813" t="s">
        <v>178</v>
      </c>
      <c r="F10813" t="s">
        <v>158</v>
      </c>
      <c r="G10813">
        <v>1</v>
      </c>
    </row>
    <row r="10814" spans="1:7" x14ac:dyDescent="0.3">
      <c r="A10814">
        <v>2020</v>
      </c>
      <c r="B10814" t="s">
        <v>36</v>
      </c>
      <c r="C10814" s="60" t="str">
        <f>VLOOKUP(B10814,lookup!A:C,3,FALSE)</f>
        <v>Non Metropolitan Fire Authorities</v>
      </c>
      <c r="D10814" s="60" t="str">
        <f>VLOOKUP(B10814,lookup!A:D,4,FALSE)</f>
        <v>E31000013</v>
      </c>
      <c r="E10814" t="s">
        <v>179</v>
      </c>
      <c r="F10814" t="s">
        <v>158</v>
      </c>
      <c r="G10814">
        <v>2</v>
      </c>
    </row>
    <row r="10815" spans="1:7" x14ac:dyDescent="0.3">
      <c r="A10815">
        <v>2020</v>
      </c>
      <c r="B10815" t="s">
        <v>36</v>
      </c>
      <c r="C10815" s="60" t="str">
        <f>VLOOKUP(B10815,lookup!A:C,3,FALSE)</f>
        <v>Non Metropolitan Fire Authorities</v>
      </c>
      <c r="D10815" s="60" t="str">
        <f>VLOOKUP(B10815,lookup!A:D,4,FALSE)</f>
        <v>E31000013</v>
      </c>
      <c r="E10815" t="s">
        <v>1087</v>
      </c>
      <c r="F10815" t="s">
        <v>158</v>
      </c>
      <c r="G10815">
        <v>0</v>
      </c>
    </row>
    <row r="10816" spans="1:7" x14ac:dyDescent="0.3">
      <c r="A10816">
        <v>2020</v>
      </c>
      <c r="B10816" t="s">
        <v>36</v>
      </c>
      <c r="C10816" s="60" t="str">
        <f>VLOOKUP(B10816,lookup!A:C,3,FALSE)</f>
        <v>Non Metropolitan Fire Authorities</v>
      </c>
      <c r="D10816" s="60" t="str">
        <f>VLOOKUP(B10816,lookup!A:D,4,FALSE)</f>
        <v>E31000013</v>
      </c>
      <c r="E10816" t="s">
        <v>1088</v>
      </c>
      <c r="F10816" t="s">
        <v>158</v>
      </c>
      <c r="G10816">
        <v>0</v>
      </c>
    </row>
    <row r="10817" spans="1:7" x14ac:dyDescent="0.3">
      <c r="A10817">
        <v>2020</v>
      </c>
      <c r="B10817" t="s">
        <v>36</v>
      </c>
      <c r="C10817" s="60" t="str">
        <f>VLOOKUP(B10817,lookup!A:C,3,FALSE)</f>
        <v>Non Metropolitan Fire Authorities</v>
      </c>
      <c r="D10817" s="60" t="str">
        <f>VLOOKUP(B10817,lookup!A:D,4,FALSE)</f>
        <v>E31000013</v>
      </c>
      <c r="E10817" t="s">
        <v>1089</v>
      </c>
      <c r="F10817" t="s">
        <v>158</v>
      </c>
      <c r="G10817">
        <v>49</v>
      </c>
    </row>
    <row r="10818" spans="1:7" x14ac:dyDescent="0.3">
      <c r="A10818">
        <v>2020</v>
      </c>
      <c r="B10818" t="s">
        <v>39</v>
      </c>
      <c r="C10818" s="60" t="str">
        <f>VLOOKUP(B10818,lookup!A:C,3,FALSE)</f>
        <v>Non Metropolitan Fire Authorities</v>
      </c>
      <c r="D10818" s="60" t="str">
        <f>VLOOKUP(B10818,lookup!A:D,4,FALSE)</f>
        <v>E31000014</v>
      </c>
      <c r="E10818" t="s">
        <v>175</v>
      </c>
      <c r="F10818" t="s">
        <v>158</v>
      </c>
      <c r="G10818">
        <v>222</v>
      </c>
    </row>
    <row r="10819" spans="1:7" x14ac:dyDescent="0.3">
      <c r="A10819">
        <v>2020</v>
      </c>
      <c r="B10819" t="s">
        <v>39</v>
      </c>
      <c r="C10819" s="60" t="str">
        <f>VLOOKUP(B10819,lookup!A:C,3,FALSE)</f>
        <v>Non Metropolitan Fire Authorities</v>
      </c>
      <c r="D10819" s="60" t="str">
        <f>VLOOKUP(B10819,lookup!A:D,4,FALSE)</f>
        <v>E31000014</v>
      </c>
      <c r="E10819" t="s">
        <v>1086</v>
      </c>
      <c r="F10819" t="s">
        <v>158</v>
      </c>
      <c r="G10819">
        <v>5</v>
      </c>
    </row>
    <row r="10820" spans="1:7" x14ac:dyDescent="0.3">
      <c r="A10820">
        <v>2020</v>
      </c>
      <c r="B10820" t="s">
        <v>39</v>
      </c>
      <c r="C10820" s="60" t="str">
        <f>VLOOKUP(B10820,lookup!A:C,3,FALSE)</f>
        <v>Non Metropolitan Fire Authorities</v>
      </c>
      <c r="D10820" s="60" t="str">
        <f>VLOOKUP(B10820,lookup!A:D,4,FALSE)</f>
        <v>E31000014</v>
      </c>
      <c r="E10820" t="s">
        <v>177</v>
      </c>
      <c r="F10820" t="s">
        <v>158</v>
      </c>
      <c r="G10820">
        <v>7</v>
      </c>
    </row>
    <row r="10821" spans="1:7" x14ac:dyDescent="0.3">
      <c r="A10821">
        <v>2020</v>
      </c>
      <c r="B10821" t="s">
        <v>39</v>
      </c>
      <c r="C10821" s="60" t="str">
        <f>VLOOKUP(B10821,lookup!A:C,3,FALSE)</f>
        <v>Non Metropolitan Fire Authorities</v>
      </c>
      <c r="D10821" s="60" t="str">
        <f>VLOOKUP(B10821,lookup!A:D,4,FALSE)</f>
        <v>E31000014</v>
      </c>
      <c r="E10821" t="s">
        <v>178</v>
      </c>
      <c r="F10821" t="s">
        <v>158</v>
      </c>
      <c r="G10821">
        <v>0</v>
      </c>
    </row>
    <row r="10822" spans="1:7" x14ac:dyDescent="0.3">
      <c r="A10822">
        <v>2020</v>
      </c>
      <c r="B10822" t="s">
        <v>39</v>
      </c>
      <c r="C10822" s="60" t="str">
        <f>VLOOKUP(B10822,lookup!A:C,3,FALSE)</f>
        <v>Non Metropolitan Fire Authorities</v>
      </c>
      <c r="D10822" s="60" t="str">
        <f>VLOOKUP(B10822,lookup!A:D,4,FALSE)</f>
        <v>E31000014</v>
      </c>
      <c r="E10822" t="s">
        <v>179</v>
      </c>
      <c r="F10822" t="s">
        <v>158</v>
      </c>
      <c r="G10822">
        <v>1</v>
      </c>
    </row>
    <row r="10823" spans="1:7" x14ac:dyDescent="0.3">
      <c r="A10823">
        <v>2020</v>
      </c>
      <c r="B10823" t="s">
        <v>39</v>
      </c>
      <c r="C10823" s="60" t="str">
        <f>VLOOKUP(B10823,lookup!A:C,3,FALSE)</f>
        <v>Non Metropolitan Fire Authorities</v>
      </c>
      <c r="D10823" s="60" t="str">
        <f>VLOOKUP(B10823,lookup!A:D,4,FALSE)</f>
        <v>E31000014</v>
      </c>
      <c r="E10823" t="s">
        <v>1087</v>
      </c>
      <c r="F10823" t="s">
        <v>158</v>
      </c>
      <c r="G10823">
        <v>0</v>
      </c>
    </row>
    <row r="10824" spans="1:7" x14ac:dyDescent="0.3">
      <c r="A10824">
        <v>2020</v>
      </c>
      <c r="B10824" t="s">
        <v>39</v>
      </c>
      <c r="C10824" s="60" t="str">
        <f>VLOOKUP(B10824,lookup!A:C,3,FALSE)</f>
        <v>Non Metropolitan Fire Authorities</v>
      </c>
      <c r="D10824" s="60" t="str">
        <f>VLOOKUP(B10824,lookup!A:D,4,FALSE)</f>
        <v>E31000014</v>
      </c>
      <c r="E10824" t="s">
        <v>1088</v>
      </c>
      <c r="F10824" t="s">
        <v>158</v>
      </c>
      <c r="G10824">
        <v>0</v>
      </c>
    </row>
    <row r="10825" spans="1:7" x14ac:dyDescent="0.3">
      <c r="A10825">
        <v>2020</v>
      </c>
      <c r="B10825" t="s">
        <v>39</v>
      </c>
      <c r="C10825" s="60" t="str">
        <f>VLOOKUP(B10825,lookup!A:C,3,FALSE)</f>
        <v>Non Metropolitan Fire Authorities</v>
      </c>
      <c r="D10825" s="60" t="str">
        <f>VLOOKUP(B10825,lookup!A:D,4,FALSE)</f>
        <v>E31000014</v>
      </c>
      <c r="E10825" t="s">
        <v>1089</v>
      </c>
      <c r="F10825" t="s">
        <v>158</v>
      </c>
      <c r="G10825">
        <v>19</v>
      </c>
    </row>
    <row r="10826" spans="1:7" x14ac:dyDescent="0.3">
      <c r="A10826">
        <v>2020</v>
      </c>
      <c r="B10826" t="s">
        <v>42</v>
      </c>
      <c r="C10826" s="60" t="str">
        <f>VLOOKUP(B10826,lookup!A:C,3,FALSE)</f>
        <v>Non Metropolitan Fire Authorities</v>
      </c>
      <c r="D10826" s="60" t="str">
        <f>VLOOKUP(B10826,lookup!A:D,4,FALSE)</f>
        <v>E31000015</v>
      </c>
      <c r="E10826" t="s">
        <v>175</v>
      </c>
      <c r="F10826" t="s">
        <v>158</v>
      </c>
      <c r="G10826">
        <v>269</v>
      </c>
    </row>
    <row r="10827" spans="1:7" x14ac:dyDescent="0.3">
      <c r="A10827">
        <v>2020</v>
      </c>
      <c r="B10827" t="s">
        <v>42</v>
      </c>
      <c r="C10827" s="60" t="str">
        <f>VLOOKUP(B10827,lookup!A:C,3,FALSE)</f>
        <v>Non Metropolitan Fire Authorities</v>
      </c>
      <c r="D10827" s="60" t="str">
        <f>VLOOKUP(B10827,lookup!A:D,4,FALSE)</f>
        <v>E31000015</v>
      </c>
      <c r="E10827" t="s">
        <v>1086</v>
      </c>
      <c r="F10827" t="s">
        <v>158</v>
      </c>
      <c r="G10827">
        <v>5</v>
      </c>
    </row>
    <row r="10828" spans="1:7" x14ac:dyDescent="0.3">
      <c r="A10828">
        <v>2020</v>
      </c>
      <c r="B10828" t="s">
        <v>42</v>
      </c>
      <c r="C10828" s="60" t="str">
        <f>VLOOKUP(B10828,lookup!A:C,3,FALSE)</f>
        <v>Non Metropolitan Fire Authorities</v>
      </c>
      <c r="D10828" s="60" t="str">
        <f>VLOOKUP(B10828,lookup!A:D,4,FALSE)</f>
        <v>E31000015</v>
      </c>
      <c r="E10828" t="s">
        <v>177</v>
      </c>
      <c r="F10828" t="s">
        <v>158</v>
      </c>
      <c r="G10828">
        <v>2</v>
      </c>
    </row>
    <row r="10829" spans="1:7" x14ac:dyDescent="0.3">
      <c r="A10829">
        <v>2020</v>
      </c>
      <c r="B10829" t="s">
        <v>42</v>
      </c>
      <c r="C10829" s="60" t="str">
        <f>VLOOKUP(B10829,lookup!A:C,3,FALSE)</f>
        <v>Non Metropolitan Fire Authorities</v>
      </c>
      <c r="D10829" s="60" t="str">
        <f>VLOOKUP(B10829,lookup!A:D,4,FALSE)</f>
        <v>E31000015</v>
      </c>
      <c r="E10829" t="s">
        <v>178</v>
      </c>
      <c r="F10829" t="s">
        <v>158</v>
      </c>
      <c r="G10829">
        <v>1</v>
      </c>
    </row>
    <row r="10830" spans="1:7" x14ac:dyDescent="0.3">
      <c r="A10830">
        <v>2020</v>
      </c>
      <c r="B10830" t="s">
        <v>42</v>
      </c>
      <c r="C10830" s="60" t="str">
        <f>VLOOKUP(B10830,lookup!A:C,3,FALSE)</f>
        <v>Non Metropolitan Fire Authorities</v>
      </c>
      <c r="D10830" s="60" t="str">
        <f>VLOOKUP(B10830,lookup!A:D,4,FALSE)</f>
        <v>E31000015</v>
      </c>
      <c r="E10830" t="s">
        <v>179</v>
      </c>
      <c r="F10830" t="s">
        <v>158</v>
      </c>
      <c r="G10830">
        <v>2</v>
      </c>
    </row>
    <row r="10831" spans="1:7" x14ac:dyDescent="0.3">
      <c r="A10831">
        <v>2020</v>
      </c>
      <c r="B10831" t="s">
        <v>42</v>
      </c>
      <c r="C10831" s="60" t="str">
        <f>VLOOKUP(B10831,lookup!A:C,3,FALSE)</f>
        <v>Non Metropolitan Fire Authorities</v>
      </c>
      <c r="D10831" s="60" t="str">
        <f>VLOOKUP(B10831,lookup!A:D,4,FALSE)</f>
        <v>E31000015</v>
      </c>
      <c r="E10831" t="s">
        <v>1087</v>
      </c>
      <c r="F10831" t="s">
        <v>158</v>
      </c>
      <c r="G10831">
        <v>0</v>
      </c>
    </row>
    <row r="10832" spans="1:7" x14ac:dyDescent="0.3">
      <c r="A10832">
        <v>2020</v>
      </c>
      <c r="B10832" t="s">
        <v>42</v>
      </c>
      <c r="C10832" s="60" t="str">
        <f>VLOOKUP(B10832,lookup!A:C,3,FALSE)</f>
        <v>Non Metropolitan Fire Authorities</v>
      </c>
      <c r="D10832" s="60" t="str">
        <f>VLOOKUP(B10832,lookup!A:D,4,FALSE)</f>
        <v>E31000015</v>
      </c>
      <c r="E10832" t="s">
        <v>1088</v>
      </c>
      <c r="F10832" t="s">
        <v>158</v>
      </c>
      <c r="G10832">
        <v>2</v>
      </c>
    </row>
    <row r="10833" spans="1:7" x14ac:dyDescent="0.3">
      <c r="A10833">
        <v>2020</v>
      </c>
      <c r="B10833" t="s">
        <v>42</v>
      </c>
      <c r="C10833" s="60" t="str">
        <f>VLOOKUP(B10833,lookup!A:C,3,FALSE)</f>
        <v>Non Metropolitan Fire Authorities</v>
      </c>
      <c r="D10833" s="60" t="str">
        <f>VLOOKUP(B10833,lookup!A:D,4,FALSE)</f>
        <v>E31000015</v>
      </c>
      <c r="E10833" t="s">
        <v>1089</v>
      </c>
      <c r="F10833" t="s">
        <v>158</v>
      </c>
      <c r="G10833">
        <v>231</v>
      </c>
    </row>
    <row r="10834" spans="1:7" x14ac:dyDescent="0.3">
      <c r="A10834">
        <v>2020</v>
      </c>
      <c r="B10834" t="s">
        <v>45</v>
      </c>
      <c r="C10834" s="60" t="str">
        <f>VLOOKUP(B10834,lookup!A:C,3,FALSE)</f>
        <v>Non Metropolitan Fire Authorities</v>
      </c>
      <c r="D10834" s="60" t="str">
        <f>VLOOKUP(B10834,lookup!A:D,4,FALSE)</f>
        <v>E31000016</v>
      </c>
      <c r="E10834" t="s">
        <v>175</v>
      </c>
      <c r="F10834" t="s">
        <v>158</v>
      </c>
      <c r="G10834">
        <v>157</v>
      </c>
    </row>
    <row r="10835" spans="1:7" x14ac:dyDescent="0.3">
      <c r="A10835">
        <v>2020</v>
      </c>
      <c r="B10835" t="s">
        <v>45</v>
      </c>
      <c r="C10835" s="60" t="str">
        <f>VLOOKUP(B10835,lookup!A:C,3,FALSE)</f>
        <v>Non Metropolitan Fire Authorities</v>
      </c>
      <c r="D10835" s="60" t="str">
        <f>VLOOKUP(B10835,lookup!A:D,4,FALSE)</f>
        <v>E31000016</v>
      </c>
      <c r="E10835" t="s">
        <v>1086</v>
      </c>
      <c r="F10835" t="s">
        <v>158</v>
      </c>
      <c r="G10835">
        <v>7</v>
      </c>
    </row>
    <row r="10836" spans="1:7" x14ac:dyDescent="0.3">
      <c r="A10836">
        <v>2020</v>
      </c>
      <c r="B10836" t="s">
        <v>45</v>
      </c>
      <c r="C10836" s="60" t="str">
        <f>VLOOKUP(B10836,lookup!A:C,3,FALSE)</f>
        <v>Non Metropolitan Fire Authorities</v>
      </c>
      <c r="D10836" s="60" t="str">
        <f>VLOOKUP(B10836,lookup!A:D,4,FALSE)</f>
        <v>E31000016</v>
      </c>
      <c r="E10836" t="s">
        <v>177</v>
      </c>
      <c r="F10836" t="s">
        <v>158</v>
      </c>
      <c r="G10836">
        <v>1</v>
      </c>
    </row>
    <row r="10837" spans="1:7" x14ac:dyDescent="0.3">
      <c r="A10837">
        <v>2020</v>
      </c>
      <c r="B10837" t="s">
        <v>45</v>
      </c>
      <c r="C10837" s="60" t="str">
        <f>VLOOKUP(B10837,lookup!A:C,3,FALSE)</f>
        <v>Non Metropolitan Fire Authorities</v>
      </c>
      <c r="D10837" s="60" t="str">
        <f>VLOOKUP(B10837,lookup!A:D,4,FALSE)</f>
        <v>E31000016</v>
      </c>
      <c r="E10837" t="s">
        <v>178</v>
      </c>
      <c r="F10837" t="s">
        <v>158</v>
      </c>
      <c r="G10837">
        <v>0</v>
      </c>
    </row>
    <row r="10838" spans="1:7" x14ac:dyDescent="0.3">
      <c r="A10838">
        <v>2020</v>
      </c>
      <c r="B10838" t="s">
        <v>45</v>
      </c>
      <c r="C10838" s="60" t="str">
        <f>VLOOKUP(B10838,lookup!A:C,3,FALSE)</f>
        <v>Non Metropolitan Fire Authorities</v>
      </c>
      <c r="D10838" s="60" t="str">
        <f>VLOOKUP(B10838,lookup!A:D,4,FALSE)</f>
        <v>E31000016</v>
      </c>
      <c r="E10838" t="s">
        <v>179</v>
      </c>
      <c r="F10838" t="s">
        <v>158</v>
      </c>
      <c r="G10838">
        <v>0</v>
      </c>
    </row>
    <row r="10839" spans="1:7" x14ac:dyDescent="0.3">
      <c r="A10839">
        <v>2020</v>
      </c>
      <c r="B10839" t="s">
        <v>45</v>
      </c>
      <c r="C10839" s="60" t="str">
        <f>VLOOKUP(B10839,lookup!A:C,3,FALSE)</f>
        <v>Non Metropolitan Fire Authorities</v>
      </c>
      <c r="D10839" s="60" t="str">
        <f>VLOOKUP(B10839,lookup!A:D,4,FALSE)</f>
        <v>E31000016</v>
      </c>
      <c r="E10839" t="s">
        <v>1087</v>
      </c>
      <c r="F10839" t="s">
        <v>158</v>
      </c>
      <c r="G10839">
        <v>0</v>
      </c>
    </row>
    <row r="10840" spans="1:7" x14ac:dyDescent="0.3">
      <c r="A10840">
        <v>2020</v>
      </c>
      <c r="B10840" t="s">
        <v>45</v>
      </c>
      <c r="C10840" s="60" t="str">
        <f>VLOOKUP(B10840,lookup!A:C,3,FALSE)</f>
        <v>Non Metropolitan Fire Authorities</v>
      </c>
      <c r="D10840" s="60" t="str">
        <f>VLOOKUP(B10840,lookup!A:D,4,FALSE)</f>
        <v>E31000016</v>
      </c>
      <c r="E10840" t="s">
        <v>1088</v>
      </c>
      <c r="F10840" t="s">
        <v>158</v>
      </c>
      <c r="G10840">
        <v>0</v>
      </c>
    </row>
    <row r="10841" spans="1:7" x14ac:dyDescent="0.3">
      <c r="A10841">
        <v>2020</v>
      </c>
      <c r="B10841" t="s">
        <v>45</v>
      </c>
      <c r="C10841" s="60" t="str">
        <f>VLOOKUP(B10841,lookup!A:C,3,FALSE)</f>
        <v>Non Metropolitan Fire Authorities</v>
      </c>
      <c r="D10841" s="60" t="str">
        <f>VLOOKUP(B10841,lookup!A:D,4,FALSE)</f>
        <v>E31000016</v>
      </c>
      <c r="E10841" t="s">
        <v>1089</v>
      </c>
      <c r="F10841" t="s">
        <v>158</v>
      </c>
      <c r="G10841">
        <v>69</v>
      </c>
    </row>
    <row r="10842" spans="1:7" x14ac:dyDescent="0.3">
      <c r="A10842">
        <v>2020</v>
      </c>
      <c r="B10842" t="s">
        <v>48</v>
      </c>
      <c r="C10842" s="60" t="str">
        <f>VLOOKUP(B10842,lookup!A:C,3,FALSE)</f>
        <v>Metropolitan Fire Authorities</v>
      </c>
      <c r="D10842" s="60" t="str">
        <f>VLOOKUP(B10842,lookup!A:D,4,FALSE)</f>
        <v>E31000046</v>
      </c>
      <c r="E10842" t="s">
        <v>175</v>
      </c>
      <c r="F10842" t="s">
        <v>158</v>
      </c>
      <c r="G10842">
        <v>0</v>
      </c>
    </row>
    <row r="10843" spans="1:7" x14ac:dyDescent="0.3">
      <c r="A10843">
        <v>2020</v>
      </c>
      <c r="B10843" t="s">
        <v>48</v>
      </c>
      <c r="C10843" s="60" t="str">
        <f>VLOOKUP(B10843,lookup!A:C,3,FALSE)</f>
        <v>Metropolitan Fire Authorities</v>
      </c>
      <c r="D10843" s="60" t="str">
        <f>VLOOKUP(B10843,lookup!A:D,4,FALSE)</f>
        <v>E31000046</v>
      </c>
      <c r="E10843" t="s">
        <v>1086</v>
      </c>
      <c r="F10843" t="s">
        <v>158</v>
      </c>
      <c r="G10843">
        <v>0</v>
      </c>
    </row>
    <row r="10844" spans="1:7" x14ac:dyDescent="0.3">
      <c r="A10844">
        <v>2020</v>
      </c>
      <c r="B10844" t="s">
        <v>48</v>
      </c>
      <c r="C10844" s="60" t="str">
        <f>VLOOKUP(B10844,lookup!A:C,3,FALSE)</f>
        <v>Metropolitan Fire Authorities</v>
      </c>
      <c r="D10844" s="60" t="str">
        <f>VLOOKUP(B10844,lookup!A:D,4,FALSE)</f>
        <v>E31000046</v>
      </c>
      <c r="E10844" t="s">
        <v>177</v>
      </c>
      <c r="F10844" t="s">
        <v>158</v>
      </c>
      <c r="G10844">
        <v>0</v>
      </c>
    </row>
    <row r="10845" spans="1:7" x14ac:dyDescent="0.3">
      <c r="A10845">
        <v>2020</v>
      </c>
      <c r="B10845" t="s">
        <v>48</v>
      </c>
      <c r="C10845" s="60" t="str">
        <f>VLOOKUP(B10845,lookup!A:C,3,FALSE)</f>
        <v>Metropolitan Fire Authorities</v>
      </c>
      <c r="D10845" s="60" t="str">
        <f>VLOOKUP(B10845,lookup!A:D,4,FALSE)</f>
        <v>E31000046</v>
      </c>
      <c r="E10845" t="s">
        <v>178</v>
      </c>
      <c r="F10845" t="s">
        <v>158</v>
      </c>
      <c r="G10845">
        <v>0</v>
      </c>
    </row>
    <row r="10846" spans="1:7" x14ac:dyDescent="0.3">
      <c r="A10846">
        <v>2020</v>
      </c>
      <c r="B10846" t="s">
        <v>48</v>
      </c>
      <c r="C10846" s="60" t="str">
        <f>VLOOKUP(B10846,lookup!A:C,3,FALSE)</f>
        <v>Metropolitan Fire Authorities</v>
      </c>
      <c r="D10846" s="60" t="str">
        <f>VLOOKUP(B10846,lookup!A:D,4,FALSE)</f>
        <v>E31000046</v>
      </c>
      <c r="E10846" t="s">
        <v>179</v>
      </c>
      <c r="F10846" t="s">
        <v>158</v>
      </c>
      <c r="G10846">
        <v>0</v>
      </c>
    </row>
    <row r="10847" spans="1:7" x14ac:dyDescent="0.3">
      <c r="A10847">
        <v>2020</v>
      </c>
      <c r="B10847" t="s">
        <v>48</v>
      </c>
      <c r="C10847" s="60" t="str">
        <f>VLOOKUP(B10847,lookup!A:C,3,FALSE)</f>
        <v>Metropolitan Fire Authorities</v>
      </c>
      <c r="D10847" s="60" t="str">
        <f>VLOOKUP(B10847,lookup!A:D,4,FALSE)</f>
        <v>E31000046</v>
      </c>
      <c r="E10847" t="s">
        <v>1087</v>
      </c>
      <c r="F10847" t="s">
        <v>158</v>
      </c>
      <c r="G10847">
        <v>0</v>
      </c>
    </row>
    <row r="10848" spans="1:7" x14ac:dyDescent="0.3">
      <c r="A10848">
        <v>2020</v>
      </c>
      <c r="B10848" t="s">
        <v>48</v>
      </c>
      <c r="C10848" s="60" t="str">
        <f>VLOOKUP(B10848,lookup!A:C,3,FALSE)</f>
        <v>Metropolitan Fire Authorities</v>
      </c>
      <c r="D10848" s="60" t="str">
        <f>VLOOKUP(B10848,lookup!A:D,4,FALSE)</f>
        <v>E31000046</v>
      </c>
      <c r="E10848" t="s">
        <v>1088</v>
      </c>
      <c r="F10848" t="s">
        <v>158</v>
      </c>
      <c r="G10848">
        <v>0</v>
      </c>
    </row>
    <row r="10849" spans="1:7" x14ac:dyDescent="0.3">
      <c r="A10849">
        <v>2020</v>
      </c>
      <c r="B10849" t="s">
        <v>48</v>
      </c>
      <c r="C10849" s="60" t="str">
        <f>VLOOKUP(B10849,lookup!A:C,3,FALSE)</f>
        <v>Metropolitan Fire Authorities</v>
      </c>
      <c r="D10849" s="60" t="str">
        <f>VLOOKUP(B10849,lookup!A:D,4,FALSE)</f>
        <v>E31000046</v>
      </c>
      <c r="E10849" t="s">
        <v>1089</v>
      </c>
      <c r="F10849" t="s">
        <v>158</v>
      </c>
      <c r="G10849">
        <v>0</v>
      </c>
    </row>
    <row r="10850" spans="1:7" x14ac:dyDescent="0.3">
      <c r="A10850">
        <v>2020</v>
      </c>
      <c r="B10850" t="s">
        <v>51</v>
      </c>
      <c r="C10850" s="60" t="str">
        <f>VLOOKUP(B10850,lookup!A:C,3,FALSE)</f>
        <v>Metropolitan Fire Authorities</v>
      </c>
      <c r="D10850" s="60" t="str">
        <f>VLOOKUP(B10850,lookup!A:D,4,FALSE)</f>
        <v>E31000040</v>
      </c>
      <c r="E10850" t="s">
        <v>175</v>
      </c>
      <c r="F10850" t="s">
        <v>158</v>
      </c>
      <c r="G10850">
        <v>6</v>
      </c>
    </row>
    <row r="10851" spans="1:7" x14ac:dyDescent="0.3">
      <c r="A10851">
        <v>2020</v>
      </c>
      <c r="B10851" t="s">
        <v>51</v>
      </c>
      <c r="C10851" s="60" t="str">
        <f>VLOOKUP(B10851,lookup!A:C,3,FALSE)</f>
        <v>Metropolitan Fire Authorities</v>
      </c>
      <c r="D10851" s="60" t="str">
        <f>VLOOKUP(B10851,lookup!A:D,4,FALSE)</f>
        <v>E31000040</v>
      </c>
      <c r="E10851" t="s">
        <v>1086</v>
      </c>
      <c r="F10851" t="s">
        <v>158</v>
      </c>
      <c r="G10851">
        <v>0</v>
      </c>
    </row>
    <row r="10852" spans="1:7" x14ac:dyDescent="0.3">
      <c r="A10852">
        <v>2020</v>
      </c>
      <c r="B10852" t="s">
        <v>51</v>
      </c>
      <c r="C10852" s="60" t="str">
        <f>VLOOKUP(B10852,lookup!A:C,3,FALSE)</f>
        <v>Metropolitan Fire Authorities</v>
      </c>
      <c r="D10852" s="60" t="str">
        <f>VLOOKUP(B10852,lookup!A:D,4,FALSE)</f>
        <v>E31000040</v>
      </c>
      <c r="E10852" t="s">
        <v>177</v>
      </c>
      <c r="F10852" t="s">
        <v>158</v>
      </c>
      <c r="G10852">
        <v>0</v>
      </c>
    </row>
    <row r="10853" spans="1:7" x14ac:dyDescent="0.3">
      <c r="A10853">
        <v>2020</v>
      </c>
      <c r="B10853" t="s">
        <v>51</v>
      </c>
      <c r="C10853" s="60" t="str">
        <f>VLOOKUP(B10853,lookup!A:C,3,FALSE)</f>
        <v>Metropolitan Fire Authorities</v>
      </c>
      <c r="D10853" s="60" t="str">
        <f>VLOOKUP(B10853,lookup!A:D,4,FALSE)</f>
        <v>E31000040</v>
      </c>
      <c r="E10853" t="s">
        <v>178</v>
      </c>
      <c r="F10853" t="s">
        <v>158</v>
      </c>
      <c r="G10853">
        <v>0</v>
      </c>
    </row>
    <row r="10854" spans="1:7" x14ac:dyDescent="0.3">
      <c r="A10854">
        <v>2020</v>
      </c>
      <c r="B10854" t="s">
        <v>51</v>
      </c>
      <c r="C10854" s="60" t="str">
        <f>VLOOKUP(B10854,lookup!A:C,3,FALSE)</f>
        <v>Metropolitan Fire Authorities</v>
      </c>
      <c r="D10854" s="60" t="str">
        <f>VLOOKUP(B10854,lookup!A:D,4,FALSE)</f>
        <v>E31000040</v>
      </c>
      <c r="E10854" t="s">
        <v>179</v>
      </c>
      <c r="F10854" t="s">
        <v>158</v>
      </c>
      <c r="G10854">
        <v>0</v>
      </c>
    </row>
    <row r="10855" spans="1:7" x14ac:dyDescent="0.3">
      <c r="A10855">
        <v>2020</v>
      </c>
      <c r="B10855" t="s">
        <v>51</v>
      </c>
      <c r="C10855" s="60" t="str">
        <f>VLOOKUP(B10855,lookup!A:C,3,FALSE)</f>
        <v>Metropolitan Fire Authorities</v>
      </c>
      <c r="D10855" s="60" t="str">
        <f>VLOOKUP(B10855,lookup!A:D,4,FALSE)</f>
        <v>E31000040</v>
      </c>
      <c r="E10855" t="s">
        <v>1087</v>
      </c>
      <c r="F10855" t="s">
        <v>158</v>
      </c>
      <c r="G10855">
        <v>0</v>
      </c>
    </row>
    <row r="10856" spans="1:7" x14ac:dyDescent="0.3">
      <c r="A10856">
        <v>2020</v>
      </c>
      <c r="B10856" t="s">
        <v>51</v>
      </c>
      <c r="C10856" s="60" t="str">
        <f>VLOOKUP(B10856,lookup!A:C,3,FALSE)</f>
        <v>Metropolitan Fire Authorities</v>
      </c>
      <c r="D10856" s="60" t="str">
        <f>VLOOKUP(B10856,lookup!A:D,4,FALSE)</f>
        <v>E31000040</v>
      </c>
      <c r="E10856" t="s">
        <v>1088</v>
      </c>
      <c r="F10856" t="s">
        <v>158</v>
      </c>
      <c r="G10856">
        <v>0</v>
      </c>
    </row>
    <row r="10857" spans="1:7" x14ac:dyDescent="0.3">
      <c r="A10857">
        <v>2020</v>
      </c>
      <c r="B10857" t="s">
        <v>51</v>
      </c>
      <c r="C10857" s="60" t="str">
        <f>VLOOKUP(B10857,lookup!A:C,3,FALSE)</f>
        <v>Metropolitan Fire Authorities</v>
      </c>
      <c r="D10857" s="60" t="str">
        <f>VLOOKUP(B10857,lookup!A:D,4,FALSE)</f>
        <v>E31000040</v>
      </c>
      <c r="E10857" t="s">
        <v>1089</v>
      </c>
      <c r="F10857" t="s">
        <v>158</v>
      </c>
      <c r="G10857">
        <v>0</v>
      </c>
    </row>
    <row r="10858" spans="1:7" x14ac:dyDescent="0.3">
      <c r="A10858">
        <v>2020</v>
      </c>
      <c r="B10858" t="s">
        <v>54</v>
      </c>
      <c r="C10858" s="60" t="str">
        <f>VLOOKUP(B10858,lookup!A:C,3,FALSE)</f>
        <v>Non Metropolitan Fire Authorities</v>
      </c>
      <c r="D10858" s="60" t="str">
        <f>VLOOKUP(B10858,lookup!A:D,4,FALSE)</f>
        <v>E31000017</v>
      </c>
      <c r="E10858" t="s">
        <v>175</v>
      </c>
      <c r="F10858" t="s">
        <v>158</v>
      </c>
      <c r="G10858">
        <v>575</v>
      </c>
    </row>
    <row r="10859" spans="1:7" x14ac:dyDescent="0.3">
      <c r="A10859">
        <v>2020</v>
      </c>
      <c r="B10859" t="s">
        <v>54</v>
      </c>
      <c r="C10859" s="60" t="str">
        <f>VLOOKUP(B10859,lookup!A:C,3,FALSE)</f>
        <v>Non Metropolitan Fire Authorities</v>
      </c>
      <c r="D10859" s="60" t="str">
        <f>VLOOKUP(B10859,lookup!A:D,4,FALSE)</f>
        <v>E31000017</v>
      </c>
      <c r="E10859" t="s">
        <v>1086</v>
      </c>
      <c r="F10859" t="s">
        <v>158</v>
      </c>
      <c r="G10859">
        <v>29</v>
      </c>
    </row>
    <row r="10860" spans="1:7" x14ac:dyDescent="0.3">
      <c r="A10860">
        <v>2020</v>
      </c>
      <c r="B10860" t="s">
        <v>54</v>
      </c>
      <c r="C10860" s="60" t="str">
        <f>VLOOKUP(B10860,lookup!A:C,3,FALSE)</f>
        <v>Non Metropolitan Fire Authorities</v>
      </c>
      <c r="D10860" s="60" t="str">
        <f>VLOOKUP(B10860,lookup!A:D,4,FALSE)</f>
        <v>E31000017</v>
      </c>
      <c r="E10860" t="s">
        <v>177</v>
      </c>
      <c r="F10860" t="s">
        <v>158</v>
      </c>
      <c r="G10860">
        <v>2</v>
      </c>
    </row>
    <row r="10861" spans="1:7" x14ac:dyDescent="0.3">
      <c r="A10861">
        <v>2020</v>
      </c>
      <c r="B10861" t="s">
        <v>54</v>
      </c>
      <c r="C10861" s="60" t="str">
        <f>VLOOKUP(B10861,lookup!A:C,3,FALSE)</f>
        <v>Non Metropolitan Fire Authorities</v>
      </c>
      <c r="D10861" s="60" t="str">
        <f>VLOOKUP(B10861,lookup!A:D,4,FALSE)</f>
        <v>E31000017</v>
      </c>
      <c r="E10861" t="s">
        <v>178</v>
      </c>
      <c r="F10861" t="s">
        <v>158</v>
      </c>
      <c r="G10861">
        <v>1</v>
      </c>
    </row>
    <row r="10862" spans="1:7" x14ac:dyDescent="0.3">
      <c r="A10862">
        <v>2020</v>
      </c>
      <c r="B10862" t="s">
        <v>54</v>
      </c>
      <c r="C10862" s="60" t="str">
        <f>VLOOKUP(B10862,lookup!A:C,3,FALSE)</f>
        <v>Non Metropolitan Fire Authorities</v>
      </c>
      <c r="D10862" s="60" t="str">
        <f>VLOOKUP(B10862,lookup!A:D,4,FALSE)</f>
        <v>E31000017</v>
      </c>
      <c r="E10862" t="s">
        <v>179</v>
      </c>
      <c r="F10862" t="s">
        <v>158</v>
      </c>
      <c r="G10862">
        <v>1</v>
      </c>
    </row>
    <row r="10863" spans="1:7" x14ac:dyDescent="0.3">
      <c r="A10863">
        <v>2020</v>
      </c>
      <c r="B10863" t="s">
        <v>54</v>
      </c>
      <c r="C10863" s="60" t="str">
        <f>VLOOKUP(B10863,lookup!A:C,3,FALSE)</f>
        <v>Non Metropolitan Fire Authorities</v>
      </c>
      <c r="D10863" s="60" t="str">
        <f>VLOOKUP(B10863,lookup!A:D,4,FALSE)</f>
        <v>E31000017</v>
      </c>
      <c r="E10863" t="s">
        <v>1087</v>
      </c>
      <c r="F10863" t="s">
        <v>158</v>
      </c>
      <c r="G10863">
        <v>0</v>
      </c>
    </row>
    <row r="10864" spans="1:7" x14ac:dyDescent="0.3">
      <c r="A10864">
        <v>2020</v>
      </c>
      <c r="B10864" t="s">
        <v>54</v>
      </c>
      <c r="C10864" s="60" t="str">
        <f>VLOOKUP(B10864,lookup!A:C,3,FALSE)</f>
        <v>Non Metropolitan Fire Authorities</v>
      </c>
      <c r="D10864" s="60" t="str">
        <f>VLOOKUP(B10864,lookup!A:D,4,FALSE)</f>
        <v>E31000017</v>
      </c>
      <c r="E10864" t="s">
        <v>1088</v>
      </c>
      <c r="F10864" t="s">
        <v>158</v>
      </c>
      <c r="G10864">
        <v>2</v>
      </c>
    </row>
    <row r="10865" spans="1:7" x14ac:dyDescent="0.3">
      <c r="A10865">
        <v>2020</v>
      </c>
      <c r="B10865" t="s">
        <v>54</v>
      </c>
      <c r="C10865" s="60" t="str">
        <f>VLOOKUP(B10865,lookup!A:C,3,FALSE)</f>
        <v>Non Metropolitan Fire Authorities</v>
      </c>
      <c r="D10865" s="60" t="str">
        <f>VLOOKUP(B10865,lookup!A:D,4,FALSE)</f>
        <v>E31000017</v>
      </c>
      <c r="E10865" t="s">
        <v>1089</v>
      </c>
      <c r="F10865" t="s">
        <v>158</v>
      </c>
      <c r="G10865">
        <v>98</v>
      </c>
    </row>
    <row r="10866" spans="1:7" x14ac:dyDescent="0.3">
      <c r="A10866">
        <v>2020</v>
      </c>
      <c r="B10866" t="s">
        <v>57</v>
      </c>
      <c r="C10866" s="60" t="str">
        <f>VLOOKUP(B10866,lookup!A:C,3,FALSE)</f>
        <v>Non Metropolitan Fire Authorities</v>
      </c>
      <c r="D10866" s="60" t="str">
        <f>VLOOKUP(B10866,lookup!A:D,4,FALSE)</f>
        <v>E31000018</v>
      </c>
      <c r="E10866" t="s">
        <v>175</v>
      </c>
      <c r="F10866" t="s">
        <v>158</v>
      </c>
      <c r="G10866">
        <v>327</v>
      </c>
    </row>
    <row r="10867" spans="1:7" x14ac:dyDescent="0.3">
      <c r="A10867">
        <v>2020</v>
      </c>
      <c r="B10867" t="s">
        <v>57</v>
      </c>
      <c r="C10867" s="60" t="str">
        <f>VLOOKUP(B10867,lookup!A:C,3,FALSE)</f>
        <v>Non Metropolitan Fire Authorities</v>
      </c>
      <c r="D10867" s="60" t="str">
        <f>VLOOKUP(B10867,lookup!A:D,4,FALSE)</f>
        <v>E31000018</v>
      </c>
      <c r="E10867" t="s">
        <v>1086</v>
      </c>
      <c r="F10867" t="s">
        <v>158</v>
      </c>
      <c r="G10867">
        <v>12</v>
      </c>
    </row>
    <row r="10868" spans="1:7" x14ac:dyDescent="0.3">
      <c r="A10868">
        <v>2020</v>
      </c>
      <c r="B10868" t="s">
        <v>57</v>
      </c>
      <c r="C10868" s="60" t="str">
        <f>VLOOKUP(B10868,lookup!A:C,3,FALSE)</f>
        <v>Non Metropolitan Fire Authorities</v>
      </c>
      <c r="D10868" s="60" t="str">
        <f>VLOOKUP(B10868,lookup!A:D,4,FALSE)</f>
        <v>E31000018</v>
      </c>
      <c r="E10868" t="s">
        <v>177</v>
      </c>
      <c r="F10868" t="s">
        <v>158</v>
      </c>
      <c r="G10868">
        <v>3</v>
      </c>
    </row>
    <row r="10869" spans="1:7" x14ac:dyDescent="0.3">
      <c r="A10869">
        <v>2020</v>
      </c>
      <c r="B10869" t="s">
        <v>57</v>
      </c>
      <c r="C10869" s="60" t="str">
        <f>VLOOKUP(B10869,lookup!A:C,3,FALSE)</f>
        <v>Non Metropolitan Fire Authorities</v>
      </c>
      <c r="D10869" s="60" t="str">
        <f>VLOOKUP(B10869,lookup!A:D,4,FALSE)</f>
        <v>E31000018</v>
      </c>
      <c r="E10869" t="s">
        <v>178</v>
      </c>
      <c r="F10869" t="s">
        <v>158</v>
      </c>
      <c r="G10869">
        <v>1</v>
      </c>
    </row>
    <row r="10870" spans="1:7" x14ac:dyDescent="0.3">
      <c r="A10870">
        <v>2020</v>
      </c>
      <c r="B10870" t="s">
        <v>57</v>
      </c>
      <c r="C10870" s="60" t="str">
        <f>VLOOKUP(B10870,lookup!A:C,3,FALSE)</f>
        <v>Non Metropolitan Fire Authorities</v>
      </c>
      <c r="D10870" s="60" t="str">
        <f>VLOOKUP(B10870,lookup!A:D,4,FALSE)</f>
        <v>E31000018</v>
      </c>
      <c r="E10870" t="s">
        <v>179</v>
      </c>
      <c r="F10870" t="s">
        <v>158</v>
      </c>
      <c r="G10870">
        <v>7</v>
      </c>
    </row>
    <row r="10871" spans="1:7" x14ac:dyDescent="0.3">
      <c r="A10871">
        <v>2020</v>
      </c>
      <c r="B10871" t="s">
        <v>57</v>
      </c>
      <c r="C10871" s="60" t="str">
        <f>VLOOKUP(B10871,lookup!A:C,3,FALSE)</f>
        <v>Non Metropolitan Fire Authorities</v>
      </c>
      <c r="D10871" s="60" t="str">
        <f>VLOOKUP(B10871,lookup!A:D,4,FALSE)</f>
        <v>E31000018</v>
      </c>
      <c r="E10871" t="s">
        <v>1087</v>
      </c>
      <c r="F10871" t="s">
        <v>158</v>
      </c>
      <c r="G10871">
        <v>0</v>
      </c>
    </row>
    <row r="10872" spans="1:7" x14ac:dyDescent="0.3">
      <c r="A10872">
        <v>2020</v>
      </c>
      <c r="B10872" t="s">
        <v>57</v>
      </c>
      <c r="C10872" s="60" t="str">
        <f>VLOOKUP(B10872,lookup!A:C,3,FALSE)</f>
        <v>Non Metropolitan Fire Authorities</v>
      </c>
      <c r="D10872" s="60" t="str">
        <f>VLOOKUP(B10872,lookup!A:D,4,FALSE)</f>
        <v>E31000018</v>
      </c>
      <c r="E10872" t="s">
        <v>1088</v>
      </c>
      <c r="F10872" t="s">
        <v>158</v>
      </c>
      <c r="G10872">
        <v>1</v>
      </c>
    </row>
    <row r="10873" spans="1:7" x14ac:dyDescent="0.3">
      <c r="A10873">
        <v>2020</v>
      </c>
      <c r="B10873" t="s">
        <v>57</v>
      </c>
      <c r="C10873" s="60" t="str">
        <f>VLOOKUP(B10873,lookup!A:C,3,FALSE)</f>
        <v>Non Metropolitan Fire Authorities</v>
      </c>
      <c r="D10873" s="60" t="str">
        <f>VLOOKUP(B10873,lookup!A:D,4,FALSE)</f>
        <v>E31000018</v>
      </c>
      <c r="E10873" t="s">
        <v>1089</v>
      </c>
      <c r="F10873" t="s">
        <v>158</v>
      </c>
      <c r="G10873">
        <v>24</v>
      </c>
    </row>
    <row r="10874" spans="1:7" x14ac:dyDescent="0.3">
      <c r="A10874">
        <v>2020</v>
      </c>
      <c r="B10874" t="s">
        <v>60</v>
      </c>
      <c r="C10874" s="60" t="str">
        <f>VLOOKUP(B10874,lookup!A:C,3,FALSE)</f>
        <v>Non Metropolitan Fire Authorities</v>
      </c>
      <c r="D10874" s="60" t="str">
        <f>VLOOKUP(B10874,lookup!A:D,4,FALSE)</f>
        <v>E31000019</v>
      </c>
      <c r="E10874" t="s">
        <v>175</v>
      </c>
      <c r="F10874" t="s">
        <v>158</v>
      </c>
      <c r="G10874">
        <v>190</v>
      </c>
    </row>
    <row r="10875" spans="1:7" x14ac:dyDescent="0.3">
      <c r="A10875">
        <v>2020</v>
      </c>
      <c r="B10875" t="s">
        <v>60</v>
      </c>
      <c r="C10875" s="60" t="str">
        <f>VLOOKUP(B10875,lookup!A:C,3,FALSE)</f>
        <v>Non Metropolitan Fire Authorities</v>
      </c>
      <c r="D10875" s="60" t="str">
        <f>VLOOKUP(B10875,lookup!A:D,4,FALSE)</f>
        <v>E31000019</v>
      </c>
      <c r="E10875" t="s">
        <v>1086</v>
      </c>
      <c r="F10875" t="s">
        <v>158</v>
      </c>
      <c r="G10875">
        <v>6</v>
      </c>
    </row>
    <row r="10876" spans="1:7" x14ac:dyDescent="0.3">
      <c r="A10876">
        <v>2020</v>
      </c>
      <c r="B10876" t="s">
        <v>60</v>
      </c>
      <c r="C10876" s="60" t="str">
        <f>VLOOKUP(B10876,lookup!A:C,3,FALSE)</f>
        <v>Non Metropolitan Fire Authorities</v>
      </c>
      <c r="D10876" s="60" t="str">
        <f>VLOOKUP(B10876,lookup!A:D,4,FALSE)</f>
        <v>E31000019</v>
      </c>
      <c r="E10876" t="s">
        <v>177</v>
      </c>
      <c r="F10876" t="s">
        <v>158</v>
      </c>
      <c r="G10876">
        <v>0</v>
      </c>
    </row>
    <row r="10877" spans="1:7" x14ac:dyDescent="0.3">
      <c r="A10877">
        <v>2020</v>
      </c>
      <c r="B10877" t="s">
        <v>60</v>
      </c>
      <c r="C10877" s="60" t="str">
        <f>VLOOKUP(B10877,lookup!A:C,3,FALSE)</f>
        <v>Non Metropolitan Fire Authorities</v>
      </c>
      <c r="D10877" s="60" t="str">
        <f>VLOOKUP(B10877,lookup!A:D,4,FALSE)</f>
        <v>E31000019</v>
      </c>
      <c r="E10877" t="s">
        <v>178</v>
      </c>
      <c r="F10877" t="s">
        <v>158</v>
      </c>
      <c r="G10877">
        <v>0</v>
      </c>
    </row>
    <row r="10878" spans="1:7" x14ac:dyDescent="0.3">
      <c r="A10878">
        <v>2020</v>
      </c>
      <c r="B10878" t="s">
        <v>60</v>
      </c>
      <c r="C10878" s="60" t="str">
        <f>VLOOKUP(B10878,lookup!A:C,3,FALSE)</f>
        <v>Non Metropolitan Fire Authorities</v>
      </c>
      <c r="D10878" s="60" t="str">
        <f>VLOOKUP(B10878,lookup!A:D,4,FALSE)</f>
        <v>E31000019</v>
      </c>
      <c r="E10878" t="s">
        <v>179</v>
      </c>
      <c r="F10878" t="s">
        <v>158</v>
      </c>
      <c r="G10878">
        <v>0</v>
      </c>
    </row>
    <row r="10879" spans="1:7" x14ac:dyDescent="0.3">
      <c r="A10879">
        <v>2020</v>
      </c>
      <c r="B10879" t="s">
        <v>60</v>
      </c>
      <c r="C10879" s="60" t="str">
        <f>VLOOKUP(B10879,lookup!A:C,3,FALSE)</f>
        <v>Non Metropolitan Fire Authorities</v>
      </c>
      <c r="D10879" s="60" t="str">
        <f>VLOOKUP(B10879,lookup!A:D,4,FALSE)</f>
        <v>E31000019</v>
      </c>
      <c r="E10879" t="s">
        <v>1087</v>
      </c>
      <c r="F10879" t="s">
        <v>158</v>
      </c>
      <c r="G10879">
        <v>0</v>
      </c>
    </row>
    <row r="10880" spans="1:7" x14ac:dyDescent="0.3">
      <c r="A10880">
        <v>2020</v>
      </c>
      <c r="B10880" t="s">
        <v>60</v>
      </c>
      <c r="C10880" s="60" t="str">
        <f>VLOOKUP(B10880,lookup!A:C,3,FALSE)</f>
        <v>Non Metropolitan Fire Authorities</v>
      </c>
      <c r="D10880" s="60" t="str">
        <f>VLOOKUP(B10880,lookup!A:D,4,FALSE)</f>
        <v>E31000019</v>
      </c>
      <c r="E10880" t="s">
        <v>1088</v>
      </c>
      <c r="F10880" t="s">
        <v>158</v>
      </c>
      <c r="G10880">
        <v>1</v>
      </c>
    </row>
    <row r="10881" spans="1:7" x14ac:dyDescent="0.3">
      <c r="A10881">
        <v>2020</v>
      </c>
      <c r="B10881" t="s">
        <v>60</v>
      </c>
      <c r="C10881" s="60" t="str">
        <f>VLOOKUP(B10881,lookup!A:C,3,FALSE)</f>
        <v>Non Metropolitan Fire Authorities</v>
      </c>
      <c r="D10881" s="60" t="str">
        <f>VLOOKUP(B10881,lookup!A:D,4,FALSE)</f>
        <v>E31000019</v>
      </c>
      <c r="E10881" t="s">
        <v>1089</v>
      </c>
      <c r="F10881" t="s">
        <v>158</v>
      </c>
      <c r="G10881">
        <v>9</v>
      </c>
    </row>
    <row r="10882" spans="1:7" x14ac:dyDescent="0.3">
      <c r="A10882">
        <v>2020</v>
      </c>
      <c r="B10882" t="s">
        <v>63</v>
      </c>
      <c r="C10882" s="60" t="str">
        <f>VLOOKUP(B10882,lookup!A:C,3,FALSE)</f>
        <v>Non Metropolitan Fire Authorities</v>
      </c>
      <c r="D10882" s="60" t="str">
        <f>VLOOKUP(B10882,lookup!A:D,4,FALSE)</f>
        <v>E31000020</v>
      </c>
      <c r="E10882" t="s">
        <v>175</v>
      </c>
      <c r="F10882" t="s">
        <v>158</v>
      </c>
      <c r="G10882">
        <v>308</v>
      </c>
    </row>
    <row r="10883" spans="1:7" x14ac:dyDescent="0.3">
      <c r="A10883">
        <v>2020</v>
      </c>
      <c r="B10883" t="s">
        <v>63</v>
      </c>
      <c r="C10883" s="60" t="str">
        <f>VLOOKUP(B10883,lookup!A:C,3,FALSE)</f>
        <v>Non Metropolitan Fire Authorities</v>
      </c>
      <c r="D10883" s="60" t="str">
        <f>VLOOKUP(B10883,lookup!A:D,4,FALSE)</f>
        <v>E31000020</v>
      </c>
      <c r="E10883" t="s">
        <v>1086</v>
      </c>
      <c r="F10883" t="s">
        <v>158</v>
      </c>
      <c r="G10883">
        <v>15</v>
      </c>
    </row>
    <row r="10884" spans="1:7" x14ac:dyDescent="0.3">
      <c r="A10884">
        <v>2020</v>
      </c>
      <c r="B10884" t="s">
        <v>63</v>
      </c>
      <c r="C10884" s="60" t="str">
        <f>VLOOKUP(B10884,lookup!A:C,3,FALSE)</f>
        <v>Non Metropolitan Fire Authorities</v>
      </c>
      <c r="D10884" s="60" t="str">
        <f>VLOOKUP(B10884,lookup!A:D,4,FALSE)</f>
        <v>E31000020</v>
      </c>
      <c r="E10884" t="s">
        <v>177</v>
      </c>
      <c r="F10884" t="s">
        <v>158</v>
      </c>
      <c r="G10884">
        <v>4</v>
      </c>
    </row>
    <row r="10885" spans="1:7" x14ac:dyDescent="0.3">
      <c r="A10885">
        <v>2020</v>
      </c>
      <c r="B10885" t="s">
        <v>63</v>
      </c>
      <c r="C10885" s="60" t="str">
        <f>VLOOKUP(B10885,lookup!A:C,3,FALSE)</f>
        <v>Non Metropolitan Fire Authorities</v>
      </c>
      <c r="D10885" s="60" t="str">
        <f>VLOOKUP(B10885,lookup!A:D,4,FALSE)</f>
        <v>E31000020</v>
      </c>
      <c r="E10885" t="s">
        <v>178</v>
      </c>
      <c r="F10885" t="s">
        <v>158</v>
      </c>
      <c r="G10885">
        <v>0</v>
      </c>
    </row>
    <row r="10886" spans="1:7" x14ac:dyDescent="0.3">
      <c r="A10886">
        <v>2020</v>
      </c>
      <c r="B10886" t="s">
        <v>63</v>
      </c>
      <c r="C10886" s="60" t="str">
        <f>VLOOKUP(B10886,lookup!A:C,3,FALSE)</f>
        <v>Non Metropolitan Fire Authorities</v>
      </c>
      <c r="D10886" s="60" t="str">
        <f>VLOOKUP(B10886,lookup!A:D,4,FALSE)</f>
        <v>E31000020</v>
      </c>
      <c r="E10886" t="s">
        <v>179</v>
      </c>
      <c r="F10886" t="s">
        <v>158</v>
      </c>
      <c r="G10886">
        <v>1</v>
      </c>
    </row>
    <row r="10887" spans="1:7" x14ac:dyDescent="0.3">
      <c r="A10887">
        <v>2020</v>
      </c>
      <c r="B10887" t="s">
        <v>63</v>
      </c>
      <c r="C10887" s="60" t="str">
        <f>VLOOKUP(B10887,lookup!A:C,3,FALSE)</f>
        <v>Non Metropolitan Fire Authorities</v>
      </c>
      <c r="D10887" s="60" t="str">
        <f>VLOOKUP(B10887,lookup!A:D,4,FALSE)</f>
        <v>E31000020</v>
      </c>
      <c r="E10887" t="s">
        <v>1087</v>
      </c>
      <c r="F10887" t="s">
        <v>158</v>
      </c>
      <c r="G10887">
        <v>0</v>
      </c>
    </row>
    <row r="10888" spans="1:7" x14ac:dyDescent="0.3">
      <c r="A10888">
        <v>2020</v>
      </c>
      <c r="B10888" t="s">
        <v>63</v>
      </c>
      <c r="C10888" s="60" t="str">
        <f>VLOOKUP(B10888,lookup!A:C,3,FALSE)</f>
        <v>Non Metropolitan Fire Authorities</v>
      </c>
      <c r="D10888" s="60" t="str">
        <f>VLOOKUP(B10888,lookup!A:D,4,FALSE)</f>
        <v>E31000020</v>
      </c>
      <c r="E10888" t="s">
        <v>1088</v>
      </c>
      <c r="F10888" t="s">
        <v>158</v>
      </c>
      <c r="G10888">
        <v>0</v>
      </c>
    </row>
    <row r="10889" spans="1:7" x14ac:dyDescent="0.3">
      <c r="A10889">
        <v>2020</v>
      </c>
      <c r="B10889" t="s">
        <v>63</v>
      </c>
      <c r="C10889" s="60" t="str">
        <f>VLOOKUP(B10889,lookup!A:C,3,FALSE)</f>
        <v>Non Metropolitan Fire Authorities</v>
      </c>
      <c r="D10889" s="60" t="str">
        <f>VLOOKUP(B10889,lookup!A:D,4,FALSE)</f>
        <v>E31000020</v>
      </c>
      <c r="E10889" t="s">
        <v>1089</v>
      </c>
      <c r="F10889" t="s">
        <v>158</v>
      </c>
      <c r="G10889">
        <v>15</v>
      </c>
    </row>
    <row r="10890" spans="1:7" x14ac:dyDescent="0.3">
      <c r="A10890">
        <v>2020</v>
      </c>
      <c r="B10890" t="s">
        <v>66</v>
      </c>
      <c r="C10890" s="60" t="str">
        <f>VLOOKUP(B10890,lookup!A:C,3,FALSE)</f>
        <v>Non Metropolitan Fire Authorities</v>
      </c>
      <c r="D10890" s="60" t="str">
        <f>VLOOKUP(B10890,lookup!A:D,4,FALSE)</f>
        <v>E31000021</v>
      </c>
      <c r="E10890" t="s">
        <v>175</v>
      </c>
      <c r="F10890" t="s">
        <v>158</v>
      </c>
      <c r="G10890">
        <v>99</v>
      </c>
    </row>
    <row r="10891" spans="1:7" x14ac:dyDescent="0.3">
      <c r="A10891">
        <v>2020</v>
      </c>
      <c r="B10891" t="s">
        <v>66</v>
      </c>
      <c r="C10891" s="60" t="str">
        <f>VLOOKUP(B10891,lookup!A:C,3,FALSE)</f>
        <v>Non Metropolitan Fire Authorities</v>
      </c>
      <c r="D10891" s="60" t="str">
        <f>VLOOKUP(B10891,lookup!A:D,4,FALSE)</f>
        <v>E31000021</v>
      </c>
      <c r="E10891" t="s">
        <v>1086</v>
      </c>
      <c r="F10891" t="s">
        <v>158</v>
      </c>
      <c r="G10891">
        <v>0</v>
      </c>
    </row>
    <row r="10892" spans="1:7" x14ac:dyDescent="0.3">
      <c r="A10892">
        <v>2020</v>
      </c>
      <c r="B10892" t="s">
        <v>66</v>
      </c>
      <c r="C10892" s="60" t="str">
        <f>VLOOKUP(B10892,lookup!A:C,3,FALSE)</f>
        <v>Non Metropolitan Fire Authorities</v>
      </c>
      <c r="D10892" s="60" t="str">
        <f>VLOOKUP(B10892,lookup!A:D,4,FALSE)</f>
        <v>E31000021</v>
      </c>
      <c r="E10892" t="s">
        <v>177</v>
      </c>
      <c r="F10892" t="s">
        <v>158</v>
      </c>
      <c r="G10892">
        <v>0</v>
      </c>
    </row>
    <row r="10893" spans="1:7" x14ac:dyDescent="0.3">
      <c r="A10893">
        <v>2020</v>
      </c>
      <c r="B10893" t="s">
        <v>66</v>
      </c>
      <c r="C10893" s="60" t="str">
        <f>VLOOKUP(B10893,lookup!A:C,3,FALSE)</f>
        <v>Non Metropolitan Fire Authorities</v>
      </c>
      <c r="D10893" s="60" t="str">
        <f>VLOOKUP(B10893,lookup!A:D,4,FALSE)</f>
        <v>E31000021</v>
      </c>
      <c r="E10893" t="s">
        <v>178</v>
      </c>
      <c r="F10893" t="s">
        <v>158</v>
      </c>
      <c r="G10893">
        <v>0</v>
      </c>
    </row>
    <row r="10894" spans="1:7" x14ac:dyDescent="0.3">
      <c r="A10894">
        <v>2020</v>
      </c>
      <c r="B10894" t="s">
        <v>66</v>
      </c>
      <c r="C10894" s="60" t="str">
        <f>VLOOKUP(B10894,lookup!A:C,3,FALSE)</f>
        <v>Non Metropolitan Fire Authorities</v>
      </c>
      <c r="D10894" s="60" t="str">
        <f>VLOOKUP(B10894,lookup!A:D,4,FALSE)</f>
        <v>E31000021</v>
      </c>
      <c r="E10894" t="s">
        <v>179</v>
      </c>
      <c r="F10894" t="s">
        <v>158</v>
      </c>
      <c r="G10894">
        <v>0</v>
      </c>
    </row>
    <row r="10895" spans="1:7" x14ac:dyDescent="0.3">
      <c r="A10895">
        <v>2020</v>
      </c>
      <c r="B10895" t="s">
        <v>66</v>
      </c>
      <c r="C10895" s="60" t="str">
        <f>VLOOKUP(B10895,lookup!A:C,3,FALSE)</f>
        <v>Non Metropolitan Fire Authorities</v>
      </c>
      <c r="D10895" s="60" t="str">
        <f>VLOOKUP(B10895,lookup!A:D,4,FALSE)</f>
        <v>E31000021</v>
      </c>
      <c r="E10895" t="s">
        <v>1087</v>
      </c>
      <c r="F10895" t="s">
        <v>158</v>
      </c>
      <c r="G10895">
        <v>0</v>
      </c>
    </row>
    <row r="10896" spans="1:7" x14ac:dyDescent="0.3">
      <c r="A10896">
        <v>2020</v>
      </c>
      <c r="B10896" t="s">
        <v>66</v>
      </c>
      <c r="C10896" s="60" t="str">
        <f>VLOOKUP(B10896,lookup!A:C,3,FALSE)</f>
        <v>Non Metropolitan Fire Authorities</v>
      </c>
      <c r="D10896" s="60" t="str">
        <f>VLOOKUP(B10896,lookup!A:D,4,FALSE)</f>
        <v>E31000021</v>
      </c>
      <c r="E10896" t="s">
        <v>1088</v>
      </c>
      <c r="F10896" t="s">
        <v>158</v>
      </c>
      <c r="G10896">
        <v>0</v>
      </c>
    </row>
    <row r="10897" spans="1:7" x14ac:dyDescent="0.3">
      <c r="A10897">
        <v>2020</v>
      </c>
      <c r="B10897" t="s">
        <v>66</v>
      </c>
      <c r="C10897" s="60" t="str">
        <f>VLOOKUP(B10897,lookup!A:C,3,FALSE)</f>
        <v>Non Metropolitan Fire Authorities</v>
      </c>
      <c r="D10897" s="60" t="str">
        <f>VLOOKUP(B10897,lookup!A:D,4,FALSE)</f>
        <v>E31000021</v>
      </c>
      <c r="E10897" t="s">
        <v>1089</v>
      </c>
      <c r="F10897" t="s">
        <v>158</v>
      </c>
      <c r="G10897">
        <v>17</v>
      </c>
    </row>
    <row r="10898" spans="1:7" x14ac:dyDescent="0.3">
      <c r="A10898">
        <v>2020</v>
      </c>
      <c r="B10898" t="s">
        <v>69</v>
      </c>
      <c r="C10898" s="60" t="str">
        <f>VLOOKUP(B10898,lookup!A:C,3,FALSE)</f>
        <v>Non Metropolitan Fire Authorities</v>
      </c>
      <c r="D10898" s="60" t="str">
        <f>VLOOKUP(B10898,lookup!A:D,4,FALSE)</f>
        <v>E31000039</v>
      </c>
      <c r="E10898" t="s">
        <v>175</v>
      </c>
      <c r="F10898" t="s">
        <v>158</v>
      </c>
      <c r="G10898">
        <v>36</v>
      </c>
    </row>
    <row r="10899" spans="1:7" x14ac:dyDescent="0.3">
      <c r="A10899">
        <v>2020</v>
      </c>
      <c r="B10899" t="s">
        <v>69</v>
      </c>
      <c r="C10899" s="60" t="str">
        <f>VLOOKUP(B10899,lookup!A:C,3,FALSE)</f>
        <v>Non Metropolitan Fire Authorities</v>
      </c>
      <c r="D10899" s="60" t="str">
        <f>VLOOKUP(B10899,lookup!A:D,4,FALSE)</f>
        <v>E31000039</v>
      </c>
      <c r="E10899" t="s">
        <v>1086</v>
      </c>
      <c r="F10899" t="s">
        <v>158</v>
      </c>
      <c r="G10899">
        <v>2</v>
      </c>
    </row>
    <row r="10900" spans="1:7" x14ac:dyDescent="0.3">
      <c r="A10900">
        <v>2020</v>
      </c>
      <c r="B10900" t="s">
        <v>69</v>
      </c>
      <c r="C10900" s="60" t="str">
        <f>VLOOKUP(B10900,lookup!A:C,3,FALSE)</f>
        <v>Non Metropolitan Fire Authorities</v>
      </c>
      <c r="D10900" s="60" t="str">
        <f>VLOOKUP(B10900,lookup!A:D,4,FALSE)</f>
        <v>E31000039</v>
      </c>
      <c r="E10900" t="s">
        <v>177</v>
      </c>
      <c r="F10900" t="s">
        <v>158</v>
      </c>
      <c r="G10900">
        <v>0</v>
      </c>
    </row>
    <row r="10901" spans="1:7" x14ac:dyDescent="0.3">
      <c r="A10901">
        <v>2020</v>
      </c>
      <c r="B10901" t="s">
        <v>69</v>
      </c>
      <c r="C10901" s="60" t="str">
        <f>VLOOKUP(B10901,lookup!A:C,3,FALSE)</f>
        <v>Non Metropolitan Fire Authorities</v>
      </c>
      <c r="D10901" s="60" t="str">
        <f>VLOOKUP(B10901,lookup!A:D,4,FALSE)</f>
        <v>E31000039</v>
      </c>
      <c r="E10901" t="s">
        <v>178</v>
      </c>
      <c r="F10901" t="s">
        <v>158</v>
      </c>
      <c r="G10901">
        <v>0</v>
      </c>
    </row>
    <row r="10902" spans="1:7" x14ac:dyDescent="0.3">
      <c r="A10902">
        <v>2020</v>
      </c>
      <c r="B10902" t="s">
        <v>69</v>
      </c>
      <c r="C10902" s="60" t="str">
        <f>VLOOKUP(B10902,lookup!A:C,3,FALSE)</f>
        <v>Non Metropolitan Fire Authorities</v>
      </c>
      <c r="D10902" s="60" t="str">
        <f>VLOOKUP(B10902,lookup!A:D,4,FALSE)</f>
        <v>E31000039</v>
      </c>
      <c r="E10902" t="s">
        <v>179</v>
      </c>
      <c r="F10902" t="s">
        <v>158</v>
      </c>
      <c r="G10902">
        <v>1</v>
      </c>
    </row>
    <row r="10903" spans="1:7" x14ac:dyDescent="0.3">
      <c r="A10903">
        <v>2020</v>
      </c>
      <c r="B10903" t="s">
        <v>69</v>
      </c>
      <c r="C10903" s="60" t="str">
        <f>VLOOKUP(B10903,lookup!A:C,3,FALSE)</f>
        <v>Non Metropolitan Fire Authorities</v>
      </c>
      <c r="D10903" s="60" t="str">
        <f>VLOOKUP(B10903,lookup!A:D,4,FALSE)</f>
        <v>E31000039</v>
      </c>
      <c r="E10903" t="s">
        <v>1087</v>
      </c>
      <c r="F10903" t="s">
        <v>158</v>
      </c>
      <c r="G10903">
        <v>0</v>
      </c>
    </row>
    <row r="10904" spans="1:7" x14ac:dyDescent="0.3">
      <c r="A10904">
        <v>2020</v>
      </c>
      <c r="B10904" t="s">
        <v>69</v>
      </c>
      <c r="C10904" s="60" t="str">
        <f>VLOOKUP(B10904,lookup!A:C,3,FALSE)</f>
        <v>Non Metropolitan Fire Authorities</v>
      </c>
      <c r="D10904" s="60" t="str">
        <f>VLOOKUP(B10904,lookup!A:D,4,FALSE)</f>
        <v>E31000039</v>
      </c>
      <c r="E10904" t="s">
        <v>1088</v>
      </c>
      <c r="F10904" t="s">
        <v>158</v>
      </c>
      <c r="G10904">
        <v>0</v>
      </c>
    </row>
    <row r="10905" spans="1:7" x14ac:dyDescent="0.3">
      <c r="A10905">
        <v>2020</v>
      </c>
      <c r="B10905" t="s">
        <v>69</v>
      </c>
      <c r="C10905" s="60" t="str">
        <f>VLOOKUP(B10905,lookup!A:C,3,FALSE)</f>
        <v>Non Metropolitan Fire Authorities</v>
      </c>
      <c r="D10905" s="60" t="str">
        <f>VLOOKUP(B10905,lookup!A:D,4,FALSE)</f>
        <v>E31000039</v>
      </c>
      <c r="E10905" t="s">
        <v>1089</v>
      </c>
      <c r="F10905" t="s">
        <v>158</v>
      </c>
      <c r="G10905">
        <v>0</v>
      </c>
    </row>
    <row r="10906" spans="1:7" x14ac:dyDescent="0.3">
      <c r="A10906">
        <v>2020</v>
      </c>
      <c r="B10906" t="s">
        <v>72</v>
      </c>
      <c r="C10906" s="60" t="str">
        <f>VLOOKUP(B10906,lookup!A:C,3,FALSE)</f>
        <v>Non Metropolitan Fire Authorities</v>
      </c>
      <c r="D10906" s="60" t="str">
        <f>VLOOKUP(B10906,lookup!A:D,4,FALSE)</f>
        <v>E31000022</v>
      </c>
      <c r="E10906" t="s">
        <v>175</v>
      </c>
      <c r="F10906" t="s">
        <v>158</v>
      </c>
      <c r="G10906">
        <v>247</v>
      </c>
    </row>
    <row r="10907" spans="1:7" x14ac:dyDescent="0.3">
      <c r="A10907">
        <v>2020</v>
      </c>
      <c r="B10907" t="s">
        <v>72</v>
      </c>
      <c r="C10907" s="60" t="str">
        <f>VLOOKUP(B10907,lookup!A:C,3,FALSE)</f>
        <v>Non Metropolitan Fire Authorities</v>
      </c>
      <c r="D10907" s="60" t="str">
        <f>VLOOKUP(B10907,lookup!A:D,4,FALSE)</f>
        <v>E31000022</v>
      </c>
      <c r="E10907" t="s">
        <v>1086</v>
      </c>
      <c r="F10907" t="s">
        <v>158</v>
      </c>
      <c r="G10907">
        <v>5</v>
      </c>
    </row>
    <row r="10908" spans="1:7" x14ac:dyDescent="0.3">
      <c r="A10908">
        <v>2020</v>
      </c>
      <c r="B10908" t="s">
        <v>72</v>
      </c>
      <c r="C10908" s="60" t="str">
        <f>VLOOKUP(B10908,lookup!A:C,3,FALSE)</f>
        <v>Non Metropolitan Fire Authorities</v>
      </c>
      <c r="D10908" s="60" t="str">
        <f>VLOOKUP(B10908,lookup!A:D,4,FALSE)</f>
        <v>E31000022</v>
      </c>
      <c r="E10908" t="s">
        <v>177</v>
      </c>
      <c r="F10908" t="s">
        <v>158</v>
      </c>
      <c r="G10908">
        <v>3</v>
      </c>
    </row>
    <row r="10909" spans="1:7" x14ac:dyDescent="0.3">
      <c r="A10909">
        <v>2020</v>
      </c>
      <c r="B10909" t="s">
        <v>72</v>
      </c>
      <c r="C10909" s="60" t="str">
        <f>VLOOKUP(B10909,lookup!A:C,3,FALSE)</f>
        <v>Non Metropolitan Fire Authorities</v>
      </c>
      <c r="D10909" s="60" t="str">
        <f>VLOOKUP(B10909,lookup!A:D,4,FALSE)</f>
        <v>E31000022</v>
      </c>
      <c r="E10909" t="s">
        <v>178</v>
      </c>
      <c r="F10909" t="s">
        <v>158</v>
      </c>
      <c r="G10909">
        <v>0</v>
      </c>
    </row>
    <row r="10910" spans="1:7" x14ac:dyDescent="0.3">
      <c r="A10910">
        <v>2020</v>
      </c>
      <c r="B10910" t="s">
        <v>72</v>
      </c>
      <c r="C10910" s="60" t="str">
        <f>VLOOKUP(B10910,lookup!A:C,3,FALSE)</f>
        <v>Non Metropolitan Fire Authorities</v>
      </c>
      <c r="D10910" s="60" t="str">
        <f>VLOOKUP(B10910,lookup!A:D,4,FALSE)</f>
        <v>E31000022</v>
      </c>
      <c r="E10910" t="s">
        <v>179</v>
      </c>
      <c r="F10910" t="s">
        <v>158</v>
      </c>
      <c r="G10910">
        <v>1</v>
      </c>
    </row>
    <row r="10911" spans="1:7" x14ac:dyDescent="0.3">
      <c r="A10911">
        <v>2020</v>
      </c>
      <c r="B10911" t="s">
        <v>72</v>
      </c>
      <c r="C10911" s="60" t="str">
        <f>VLOOKUP(B10911,lookup!A:C,3,FALSE)</f>
        <v>Non Metropolitan Fire Authorities</v>
      </c>
      <c r="D10911" s="60" t="str">
        <f>VLOOKUP(B10911,lookup!A:D,4,FALSE)</f>
        <v>E31000022</v>
      </c>
      <c r="E10911" t="s">
        <v>1087</v>
      </c>
      <c r="F10911" t="s">
        <v>158</v>
      </c>
      <c r="G10911">
        <v>0</v>
      </c>
    </row>
    <row r="10912" spans="1:7" x14ac:dyDescent="0.3">
      <c r="A10912">
        <v>2020</v>
      </c>
      <c r="B10912" t="s">
        <v>72</v>
      </c>
      <c r="C10912" s="60" t="str">
        <f>VLOOKUP(B10912,lookup!A:C,3,FALSE)</f>
        <v>Non Metropolitan Fire Authorities</v>
      </c>
      <c r="D10912" s="60" t="str">
        <f>VLOOKUP(B10912,lookup!A:D,4,FALSE)</f>
        <v>E31000022</v>
      </c>
      <c r="E10912" t="s">
        <v>1088</v>
      </c>
      <c r="F10912" t="s">
        <v>158</v>
      </c>
      <c r="G10912">
        <v>0</v>
      </c>
    </row>
    <row r="10913" spans="1:7" x14ac:dyDescent="0.3">
      <c r="A10913">
        <v>2020</v>
      </c>
      <c r="B10913" t="s">
        <v>72</v>
      </c>
      <c r="C10913" s="60" t="str">
        <f>VLOOKUP(B10913,lookup!A:C,3,FALSE)</f>
        <v>Non Metropolitan Fire Authorities</v>
      </c>
      <c r="D10913" s="60" t="str">
        <f>VLOOKUP(B10913,lookup!A:D,4,FALSE)</f>
        <v>E31000022</v>
      </c>
      <c r="E10913" t="s">
        <v>1089</v>
      </c>
      <c r="F10913" t="s">
        <v>158</v>
      </c>
      <c r="G10913">
        <v>276</v>
      </c>
    </row>
    <row r="10914" spans="1:7" x14ac:dyDescent="0.3">
      <c r="A10914">
        <v>2020</v>
      </c>
      <c r="B10914" t="s">
        <v>75</v>
      </c>
      <c r="C10914" s="60" t="str">
        <f>VLOOKUP(B10914,lookup!A:C,3,FALSE)</f>
        <v>Non Metropolitan Fire Authorities</v>
      </c>
      <c r="D10914" s="60" t="str">
        <f>VLOOKUP(B10914,lookup!A:D,4,FALSE)</f>
        <v>E31000023</v>
      </c>
      <c r="E10914" t="s">
        <v>175</v>
      </c>
      <c r="F10914" t="s">
        <v>158</v>
      </c>
      <c r="G10914">
        <v>408</v>
      </c>
    </row>
    <row r="10915" spans="1:7" x14ac:dyDescent="0.3">
      <c r="A10915">
        <v>2020</v>
      </c>
      <c r="B10915" t="s">
        <v>75</v>
      </c>
      <c r="C10915" s="60" t="str">
        <f>VLOOKUP(B10915,lookup!A:C,3,FALSE)</f>
        <v>Non Metropolitan Fire Authorities</v>
      </c>
      <c r="D10915" s="60" t="str">
        <f>VLOOKUP(B10915,lookup!A:D,4,FALSE)</f>
        <v>E31000023</v>
      </c>
      <c r="E10915" t="s">
        <v>1086</v>
      </c>
      <c r="F10915" t="s">
        <v>158</v>
      </c>
      <c r="G10915">
        <v>0</v>
      </c>
    </row>
    <row r="10916" spans="1:7" x14ac:dyDescent="0.3">
      <c r="A10916">
        <v>2020</v>
      </c>
      <c r="B10916" t="s">
        <v>75</v>
      </c>
      <c r="C10916" s="60" t="str">
        <f>VLOOKUP(B10916,lookup!A:C,3,FALSE)</f>
        <v>Non Metropolitan Fire Authorities</v>
      </c>
      <c r="D10916" s="60" t="str">
        <f>VLOOKUP(B10916,lookup!A:D,4,FALSE)</f>
        <v>E31000023</v>
      </c>
      <c r="E10916" t="s">
        <v>177</v>
      </c>
      <c r="F10916" t="s">
        <v>158</v>
      </c>
      <c r="G10916">
        <v>4</v>
      </c>
    </row>
    <row r="10917" spans="1:7" x14ac:dyDescent="0.3">
      <c r="A10917">
        <v>2020</v>
      </c>
      <c r="B10917" t="s">
        <v>75</v>
      </c>
      <c r="C10917" s="60" t="str">
        <f>VLOOKUP(B10917,lookup!A:C,3,FALSE)</f>
        <v>Non Metropolitan Fire Authorities</v>
      </c>
      <c r="D10917" s="60" t="str">
        <f>VLOOKUP(B10917,lookup!A:D,4,FALSE)</f>
        <v>E31000023</v>
      </c>
      <c r="E10917" t="s">
        <v>178</v>
      </c>
      <c r="F10917" t="s">
        <v>158</v>
      </c>
      <c r="G10917">
        <v>4</v>
      </c>
    </row>
    <row r="10918" spans="1:7" x14ac:dyDescent="0.3">
      <c r="A10918">
        <v>2020</v>
      </c>
      <c r="B10918" t="s">
        <v>75</v>
      </c>
      <c r="C10918" s="60" t="str">
        <f>VLOOKUP(B10918,lookup!A:C,3,FALSE)</f>
        <v>Non Metropolitan Fire Authorities</v>
      </c>
      <c r="D10918" s="60" t="str">
        <f>VLOOKUP(B10918,lookup!A:D,4,FALSE)</f>
        <v>E31000023</v>
      </c>
      <c r="E10918" t="s">
        <v>179</v>
      </c>
      <c r="F10918" t="s">
        <v>158</v>
      </c>
      <c r="G10918">
        <v>2</v>
      </c>
    </row>
    <row r="10919" spans="1:7" x14ac:dyDescent="0.3">
      <c r="A10919">
        <v>2020</v>
      </c>
      <c r="B10919" t="s">
        <v>75</v>
      </c>
      <c r="C10919" s="60" t="str">
        <f>VLOOKUP(B10919,lookup!A:C,3,FALSE)</f>
        <v>Non Metropolitan Fire Authorities</v>
      </c>
      <c r="D10919" s="60" t="str">
        <f>VLOOKUP(B10919,lookup!A:D,4,FALSE)</f>
        <v>E31000023</v>
      </c>
      <c r="E10919" t="s">
        <v>1087</v>
      </c>
      <c r="F10919" t="s">
        <v>158</v>
      </c>
      <c r="G10919">
        <v>0</v>
      </c>
    </row>
    <row r="10920" spans="1:7" x14ac:dyDescent="0.3">
      <c r="A10920">
        <v>2020</v>
      </c>
      <c r="B10920" t="s">
        <v>75</v>
      </c>
      <c r="C10920" s="60" t="str">
        <f>VLOOKUP(B10920,lookup!A:C,3,FALSE)</f>
        <v>Non Metropolitan Fire Authorities</v>
      </c>
      <c r="D10920" s="60" t="str">
        <f>VLOOKUP(B10920,lookup!A:D,4,FALSE)</f>
        <v>E31000023</v>
      </c>
      <c r="E10920" t="s">
        <v>1088</v>
      </c>
      <c r="F10920" t="s">
        <v>158</v>
      </c>
      <c r="G10920">
        <v>3</v>
      </c>
    </row>
    <row r="10921" spans="1:7" x14ac:dyDescent="0.3">
      <c r="A10921">
        <v>2020</v>
      </c>
      <c r="B10921" t="s">
        <v>75</v>
      </c>
      <c r="C10921" s="60" t="str">
        <f>VLOOKUP(B10921,lookup!A:C,3,FALSE)</f>
        <v>Non Metropolitan Fire Authorities</v>
      </c>
      <c r="D10921" s="60" t="str">
        <f>VLOOKUP(B10921,lookup!A:D,4,FALSE)</f>
        <v>E31000023</v>
      </c>
      <c r="E10921" t="s">
        <v>1089</v>
      </c>
      <c r="F10921" t="s">
        <v>158</v>
      </c>
      <c r="G10921">
        <v>18</v>
      </c>
    </row>
    <row r="10922" spans="1:7" x14ac:dyDescent="0.3">
      <c r="A10922">
        <v>2020</v>
      </c>
      <c r="B10922" t="s">
        <v>78</v>
      </c>
      <c r="C10922" s="60" t="str">
        <f>VLOOKUP(B10922,lookup!A:C,3,FALSE)</f>
        <v>Non Metropolitan Fire Authorities</v>
      </c>
      <c r="D10922" s="60" t="str">
        <f>VLOOKUP(B10922,lookup!A:D,4,FALSE)</f>
        <v>E31000024</v>
      </c>
      <c r="E10922" t="s">
        <v>175</v>
      </c>
      <c r="F10922" t="s">
        <v>158</v>
      </c>
      <c r="G10922">
        <v>183</v>
      </c>
    </row>
    <row r="10923" spans="1:7" x14ac:dyDescent="0.3">
      <c r="A10923">
        <v>2020</v>
      </c>
      <c r="B10923" t="s">
        <v>78</v>
      </c>
      <c r="C10923" s="60" t="str">
        <f>VLOOKUP(B10923,lookup!A:C,3,FALSE)</f>
        <v>Non Metropolitan Fire Authorities</v>
      </c>
      <c r="D10923" s="60" t="str">
        <f>VLOOKUP(B10923,lookup!A:D,4,FALSE)</f>
        <v>E31000024</v>
      </c>
      <c r="E10923" t="s">
        <v>1086</v>
      </c>
      <c r="F10923" t="s">
        <v>158</v>
      </c>
      <c r="G10923">
        <v>2</v>
      </c>
    </row>
    <row r="10924" spans="1:7" x14ac:dyDescent="0.3">
      <c r="A10924">
        <v>2020</v>
      </c>
      <c r="B10924" t="s">
        <v>78</v>
      </c>
      <c r="C10924" s="60" t="str">
        <f>VLOOKUP(B10924,lookup!A:C,3,FALSE)</f>
        <v>Non Metropolitan Fire Authorities</v>
      </c>
      <c r="D10924" s="60" t="str">
        <f>VLOOKUP(B10924,lookup!A:D,4,FALSE)</f>
        <v>E31000024</v>
      </c>
      <c r="E10924" t="s">
        <v>177</v>
      </c>
      <c r="F10924" t="s">
        <v>158</v>
      </c>
      <c r="G10924">
        <v>0</v>
      </c>
    </row>
    <row r="10925" spans="1:7" x14ac:dyDescent="0.3">
      <c r="A10925">
        <v>2020</v>
      </c>
      <c r="B10925" t="s">
        <v>78</v>
      </c>
      <c r="C10925" s="60" t="str">
        <f>VLOOKUP(B10925,lookup!A:C,3,FALSE)</f>
        <v>Non Metropolitan Fire Authorities</v>
      </c>
      <c r="D10925" s="60" t="str">
        <f>VLOOKUP(B10925,lookup!A:D,4,FALSE)</f>
        <v>E31000024</v>
      </c>
      <c r="E10925" t="s">
        <v>178</v>
      </c>
      <c r="F10925" t="s">
        <v>158</v>
      </c>
      <c r="G10925">
        <v>0</v>
      </c>
    </row>
    <row r="10926" spans="1:7" x14ac:dyDescent="0.3">
      <c r="A10926">
        <v>2020</v>
      </c>
      <c r="B10926" t="s">
        <v>78</v>
      </c>
      <c r="C10926" s="60" t="str">
        <f>VLOOKUP(B10926,lookup!A:C,3,FALSE)</f>
        <v>Non Metropolitan Fire Authorities</v>
      </c>
      <c r="D10926" s="60" t="str">
        <f>VLOOKUP(B10926,lookup!A:D,4,FALSE)</f>
        <v>E31000024</v>
      </c>
      <c r="E10926" t="s">
        <v>179</v>
      </c>
      <c r="F10926" t="s">
        <v>158</v>
      </c>
      <c r="G10926">
        <v>0</v>
      </c>
    </row>
    <row r="10927" spans="1:7" x14ac:dyDescent="0.3">
      <c r="A10927">
        <v>2020</v>
      </c>
      <c r="B10927" t="s">
        <v>78</v>
      </c>
      <c r="C10927" s="60" t="str">
        <f>VLOOKUP(B10927,lookup!A:C,3,FALSE)</f>
        <v>Non Metropolitan Fire Authorities</v>
      </c>
      <c r="D10927" s="60" t="str">
        <f>VLOOKUP(B10927,lookup!A:D,4,FALSE)</f>
        <v>E31000024</v>
      </c>
      <c r="E10927" t="s">
        <v>1087</v>
      </c>
      <c r="F10927" t="s">
        <v>158</v>
      </c>
      <c r="G10927">
        <v>0</v>
      </c>
    </row>
    <row r="10928" spans="1:7" x14ac:dyDescent="0.3">
      <c r="A10928">
        <v>2020</v>
      </c>
      <c r="B10928" t="s">
        <v>78</v>
      </c>
      <c r="C10928" s="60" t="str">
        <f>VLOOKUP(B10928,lookup!A:C,3,FALSE)</f>
        <v>Non Metropolitan Fire Authorities</v>
      </c>
      <c r="D10928" s="60" t="str">
        <f>VLOOKUP(B10928,lookup!A:D,4,FALSE)</f>
        <v>E31000024</v>
      </c>
      <c r="E10928" t="s">
        <v>1088</v>
      </c>
      <c r="F10928" t="s">
        <v>158</v>
      </c>
      <c r="G10928">
        <v>0</v>
      </c>
    </row>
    <row r="10929" spans="1:7" x14ac:dyDescent="0.3">
      <c r="A10929">
        <v>2020</v>
      </c>
      <c r="B10929" t="s">
        <v>78</v>
      </c>
      <c r="C10929" s="60" t="str">
        <f>VLOOKUP(B10929,lookup!A:C,3,FALSE)</f>
        <v>Non Metropolitan Fire Authorities</v>
      </c>
      <c r="D10929" s="60" t="str">
        <f>VLOOKUP(B10929,lookup!A:D,4,FALSE)</f>
        <v>E31000024</v>
      </c>
      <c r="E10929" t="s">
        <v>1089</v>
      </c>
      <c r="F10929" t="s">
        <v>158</v>
      </c>
      <c r="G10929">
        <v>22</v>
      </c>
    </row>
    <row r="10930" spans="1:7" x14ac:dyDescent="0.3">
      <c r="A10930">
        <v>2020</v>
      </c>
      <c r="B10930" t="s">
        <v>81</v>
      </c>
      <c r="C10930" s="60" t="str">
        <f>VLOOKUP(B10930,lookup!A:C,3,FALSE)</f>
        <v>Non Metropolitan Fire Authorities</v>
      </c>
      <c r="D10930" s="60" t="str">
        <f>VLOOKUP(B10930,lookup!A:D,4,FALSE)</f>
        <v>E31000025</v>
      </c>
      <c r="E10930" t="s">
        <v>175</v>
      </c>
      <c r="F10930" t="s">
        <v>158</v>
      </c>
      <c r="G10930">
        <v>402</v>
      </c>
    </row>
    <row r="10931" spans="1:7" x14ac:dyDescent="0.3">
      <c r="A10931">
        <v>2020</v>
      </c>
      <c r="B10931" t="s">
        <v>81</v>
      </c>
      <c r="C10931" s="60" t="str">
        <f>VLOOKUP(B10931,lookup!A:C,3,FALSE)</f>
        <v>Non Metropolitan Fire Authorities</v>
      </c>
      <c r="D10931" s="60" t="str">
        <f>VLOOKUP(B10931,lookup!A:D,4,FALSE)</f>
        <v>E31000025</v>
      </c>
      <c r="E10931" t="s">
        <v>1086</v>
      </c>
      <c r="F10931" t="s">
        <v>158</v>
      </c>
      <c r="G10931">
        <v>5</v>
      </c>
    </row>
    <row r="10932" spans="1:7" x14ac:dyDescent="0.3">
      <c r="A10932">
        <v>2020</v>
      </c>
      <c r="B10932" t="s">
        <v>81</v>
      </c>
      <c r="C10932" s="60" t="str">
        <f>VLOOKUP(B10932,lookup!A:C,3,FALSE)</f>
        <v>Non Metropolitan Fire Authorities</v>
      </c>
      <c r="D10932" s="60" t="str">
        <f>VLOOKUP(B10932,lookup!A:D,4,FALSE)</f>
        <v>E31000025</v>
      </c>
      <c r="E10932" t="s">
        <v>177</v>
      </c>
      <c r="F10932" t="s">
        <v>158</v>
      </c>
      <c r="G10932">
        <v>4</v>
      </c>
    </row>
    <row r="10933" spans="1:7" x14ac:dyDescent="0.3">
      <c r="A10933">
        <v>2020</v>
      </c>
      <c r="B10933" t="s">
        <v>81</v>
      </c>
      <c r="C10933" s="60" t="str">
        <f>VLOOKUP(B10933,lookup!A:C,3,FALSE)</f>
        <v>Non Metropolitan Fire Authorities</v>
      </c>
      <c r="D10933" s="60" t="str">
        <f>VLOOKUP(B10933,lookup!A:D,4,FALSE)</f>
        <v>E31000025</v>
      </c>
      <c r="E10933" t="s">
        <v>178</v>
      </c>
      <c r="F10933" t="s">
        <v>158</v>
      </c>
      <c r="G10933">
        <v>2</v>
      </c>
    </row>
    <row r="10934" spans="1:7" x14ac:dyDescent="0.3">
      <c r="A10934">
        <v>2020</v>
      </c>
      <c r="B10934" t="s">
        <v>81</v>
      </c>
      <c r="C10934" s="60" t="str">
        <f>VLOOKUP(B10934,lookup!A:C,3,FALSE)</f>
        <v>Non Metropolitan Fire Authorities</v>
      </c>
      <c r="D10934" s="60" t="str">
        <f>VLOOKUP(B10934,lookup!A:D,4,FALSE)</f>
        <v>E31000025</v>
      </c>
      <c r="E10934" t="s">
        <v>179</v>
      </c>
      <c r="F10934" t="s">
        <v>158</v>
      </c>
      <c r="G10934">
        <v>0</v>
      </c>
    </row>
    <row r="10935" spans="1:7" x14ac:dyDescent="0.3">
      <c r="A10935">
        <v>2020</v>
      </c>
      <c r="B10935" t="s">
        <v>81</v>
      </c>
      <c r="C10935" s="60" t="str">
        <f>VLOOKUP(B10935,lookup!A:C,3,FALSE)</f>
        <v>Non Metropolitan Fire Authorities</v>
      </c>
      <c r="D10935" s="60" t="str">
        <f>VLOOKUP(B10935,lookup!A:D,4,FALSE)</f>
        <v>E31000025</v>
      </c>
      <c r="E10935" t="s">
        <v>1087</v>
      </c>
      <c r="F10935" t="s">
        <v>158</v>
      </c>
      <c r="G10935">
        <v>0</v>
      </c>
    </row>
    <row r="10936" spans="1:7" x14ac:dyDescent="0.3">
      <c r="A10936">
        <v>2020</v>
      </c>
      <c r="B10936" t="s">
        <v>81</v>
      </c>
      <c r="C10936" s="60" t="str">
        <f>VLOOKUP(B10936,lookup!A:C,3,FALSE)</f>
        <v>Non Metropolitan Fire Authorities</v>
      </c>
      <c r="D10936" s="60" t="str">
        <f>VLOOKUP(B10936,lookup!A:D,4,FALSE)</f>
        <v>E31000025</v>
      </c>
      <c r="E10936" t="s">
        <v>1088</v>
      </c>
      <c r="F10936" t="s">
        <v>158</v>
      </c>
      <c r="G10936">
        <v>0</v>
      </c>
    </row>
    <row r="10937" spans="1:7" x14ac:dyDescent="0.3">
      <c r="A10937">
        <v>2020</v>
      </c>
      <c r="B10937" t="s">
        <v>81</v>
      </c>
      <c r="C10937" s="60" t="str">
        <f>VLOOKUP(B10937,lookup!A:C,3,FALSE)</f>
        <v>Non Metropolitan Fire Authorities</v>
      </c>
      <c r="D10937" s="60" t="str">
        <f>VLOOKUP(B10937,lookup!A:D,4,FALSE)</f>
        <v>E31000025</v>
      </c>
      <c r="E10937" t="s">
        <v>1089</v>
      </c>
      <c r="F10937" t="s">
        <v>158</v>
      </c>
      <c r="G10937">
        <v>8</v>
      </c>
    </row>
    <row r="10938" spans="1:7" x14ac:dyDescent="0.3">
      <c r="A10938">
        <v>2020</v>
      </c>
      <c r="B10938" t="s">
        <v>84</v>
      </c>
      <c r="C10938" s="60" t="str">
        <f>VLOOKUP(B10938,lookup!A:C,3,FALSE)</f>
        <v>Metropolitan Fire Authorities</v>
      </c>
      <c r="D10938" s="60" t="str">
        <f>VLOOKUP(B10938,lookup!A:D,4,FALSE)</f>
        <v>E31000041</v>
      </c>
      <c r="E10938" t="s">
        <v>175</v>
      </c>
      <c r="F10938" t="s">
        <v>158</v>
      </c>
      <c r="G10938">
        <v>207</v>
      </c>
    </row>
    <row r="10939" spans="1:7" x14ac:dyDescent="0.3">
      <c r="A10939">
        <v>2020</v>
      </c>
      <c r="B10939" t="s">
        <v>84</v>
      </c>
      <c r="C10939" s="60" t="str">
        <f>VLOOKUP(B10939,lookup!A:C,3,FALSE)</f>
        <v>Metropolitan Fire Authorities</v>
      </c>
      <c r="D10939" s="60" t="str">
        <f>VLOOKUP(B10939,lookup!A:D,4,FALSE)</f>
        <v>E31000041</v>
      </c>
      <c r="E10939" t="s">
        <v>1086</v>
      </c>
      <c r="F10939" t="s">
        <v>158</v>
      </c>
      <c r="G10939">
        <v>0</v>
      </c>
    </row>
    <row r="10940" spans="1:7" x14ac:dyDescent="0.3">
      <c r="A10940">
        <v>2020</v>
      </c>
      <c r="B10940" t="s">
        <v>84</v>
      </c>
      <c r="C10940" s="60" t="str">
        <f>VLOOKUP(B10940,lookup!A:C,3,FALSE)</f>
        <v>Metropolitan Fire Authorities</v>
      </c>
      <c r="D10940" s="60" t="str">
        <f>VLOOKUP(B10940,lookup!A:D,4,FALSE)</f>
        <v>E31000041</v>
      </c>
      <c r="E10940" t="s">
        <v>177</v>
      </c>
      <c r="F10940" t="s">
        <v>158</v>
      </c>
      <c r="G10940">
        <v>9</v>
      </c>
    </row>
    <row r="10941" spans="1:7" x14ac:dyDescent="0.3">
      <c r="A10941">
        <v>2020</v>
      </c>
      <c r="B10941" t="s">
        <v>84</v>
      </c>
      <c r="C10941" s="60" t="str">
        <f>VLOOKUP(B10941,lookup!A:C,3,FALSE)</f>
        <v>Metropolitan Fire Authorities</v>
      </c>
      <c r="D10941" s="60" t="str">
        <f>VLOOKUP(B10941,lookup!A:D,4,FALSE)</f>
        <v>E31000041</v>
      </c>
      <c r="E10941" t="s">
        <v>178</v>
      </c>
      <c r="F10941" t="s">
        <v>158</v>
      </c>
      <c r="G10941">
        <v>0</v>
      </c>
    </row>
    <row r="10942" spans="1:7" x14ac:dyDescent="0.3">
      <c r="A10942">
        <v>2020</v>
      </c>
      <c r="B10942" t="s">
        <v>84</v>
      </c>
      <c r="C10942" s="60" t="str">
        <f>VLOOKUP(B10942,lookup!A:C,3,FALSE)</f>
        <v>Metropolitan Fire Authorities</v>
      </c>
      <c r="D10942" s="60" t="str">
        <f>VLOOKUP(B10942,lookup!A:D,4,FALSE)</f>
        <v>E31000041</v>
      </c>
      <c r="E10942" t="s">
        <v>179</v>
      </c>
      <c r="F10942" t="s">
        <v>158</v>
      </c>
      <c r="G10942">
        <v>2</v>
      </c>
    </row>
    <row r="10943" spans="1:7" x14ac:dyDescent="0.3">
      <c r="A10943">
        <v>2020</v>
      </c>
      <c r="B10943" t="s">
        <v>84</v>
      </c>
      <c r="C10943" s="60" t="str">
        <f>VLOOKUP(B10943,lookup!A:C,3,FALSE)</f>
        <v>Metropolitan Fire Authorities</v>
      </c>
      <c r="D10943" s="60" t="str">
        <f>VLOOKUP(B10943,lookup!A:D,4,FALSE)</f>
        <v>E31000041</v>
      </c>
      <c r="E10943" t="s">
        <v>1087</v>
      </c>
      <c r="F10943" t="s">
        <v>158</v>
      </c>
      <c r="G10943">
        <v>1</v>
      </c>
    </row>
    <row r="10944" spans="1:7" x14ac:dyDescent="0.3">
      <c r="A10944">
        <v>2020</v>
      </c>
      <c r="B10944" t="s">
        <v>84</v>
      </c>
      <c r="C10944" s="60" t="str">
        <f>VLOOKUP(B10944,lookup!A:C,3,FALSE)</f>
        <v>Metropolitan Fire Authorities</v>
      </c>
      <c r="D10944" s="60" t="str">
        <f>VLOOKUP(B10944,lookup!A:D,4,FALSE)</f>
        <v>E31000041</v>
      </c>
      <c r="E10944" t="s">
        <v>1088</v>
      </c>
      <c r="F10944" t="s">
        <v>158</v>
      </c>
      <c r="G10944">
        <v>2</v>
      </c>
    </row>
    <row r="10945" spans="1:7" x14ac:dyDescent="0.3">
      <c r="A10945">
        <v>2020</v>
      </c>
      <c r="B10945" t="s">
        <v>84</v>
      </c>
      <c r="C10945" s="60" t="str">
        <f>VLOOKUP(B10945,lookup!A:C,3,FALSE)</f>
        <v>Metropolitan Fire Authorities</v>
      </c>
      <c r="D10945" s="60" t="str">
        <f>VLOOKUP(B10945,lookup!A:D,4,FALSE)</f>
        <v>E31000041</v>
      </c>
      <c r="E10945" t="s">
        <v>1089</v>
      </c>
      <c r="F10945" t="s">
        <v>158</v>
      </c>
      <c r="G10945">
        <v>6</v>
      </c>
    </row>
    <row r="10946" spans="1:7" x14ac:dyDescent="0.3">
      <c r="A10946">
        <v>2020</v>
      </c>
      <c r="B10946" t="s">
        <v>87</v>
      </c>
      <c r="C10946" s="60" t="str">
        <f>VLOOKUP(B10946,lookup!A:C,3,FALSE)</f>
        <v>Non Metropolitan Fire Authorities</v>
      </c>
      <c r="D10946" s="60" t="str">
        <f>VLOOKUP(B10946,lookup!A:D,4,FALSE)</f>
        <v>E31000026</v>
      </c>
      <c r="E10946" t="s">
        <v>175</v>
      </c>
      <c r="F10946" t="s">
        <v>158</v>
      </c>
      <c r="G10946">
        <v>381</v>
      </c>
    </row>
    <row r="10947" spans="1:7" x14ac:dyDescent="0.3">
      <c r="A10947">
        <v>2020</v>
      </c>
      <c r="B10947" t="s">
        <v>87</v>
      </c>
      <c r="C10947" s="60" t="str">
        <f>VLOOKUP(B10947,lookup!A:C,3,FALSE)</f>
        <v>Non Metropolitan Fire Authorities</v>
      </c>
      <c r="D10947" s="60" t="str">
        <f>VLOOKUP(B10947,lookup!A:D,4,FALSE)</f>
        <v>E31000026</v>
      </c>
      <c r="E10947" t="s">
        <v>1086</v>
      </c>
      <c r="F10947" t="s">
        <v>158</v>
      </c>
      <c r="G10947">
        <v>33</v>
      </c>
    </row>
    <row r="10948" spans="1:7" x14ac:dyDescent="0.3">
      <c r="A10948">
        <v>2020</v>
      </c>
      <c r="B10948" t="s">
        <v>87</v>
      </c>
      <c r="C10948" s="60" t="str">
        <f>VLOOKUP(B10948,lookup!A:C,3,FALSE)</f>
        <v>Non Metropolitan Fire Authorities</v>
      </c>
      <c r="D10948" s="60" t="str">
        <f>VLOOKUP(B10948,lookup!A:D,4,FALSE)</f>
        <v>E31000026</v>
      </c>
      <c r="E10948" t="s">
        <v>177</v>
      </c>
      <c r="F10948" t="s">
        <v>158</v>
      </c>
      <c r="G10948">
        <v>2</v>
      </c>
    </row>
    <row r="10949" spans="1:7" x14ac:dyDescent="0.3">
      <c r="A10949">
        <v>2020</v>
      </c>
      <c r="B10949" t="s">
        <v>87</v>
      </c>
      <c r="C10949" s="60" t="str">
        <f>VLOOKUP(B10949,lookup!A:C,3,FALSE)</f>
        <v>Non Metropolitan Fire Authorities</v>
      </c>
      <c r="D10949" s="60" t="str">
        <f>VLOOKUP(B10949,lookup!A:D,4,FALSE)</f>
        <v>E31000026</v>
      </c>
      <c r="E10949" t="s">
        <v>178</v>
      </c>
      <c r="F10949" t="s">
        <v>158</v>
      </c>
      <c r="G10949">
        <v>1</v>
      </c>
    </row>
    <row r="10950" spans="1:7" x14ac:dyDescent="0.3">
      <c r="A10950">
        <v>2020</v>
      </c>
      <c r="B10950" t="s">
        <v>87</v>
      </c>
      <c r="C10950" s="60" t="str">
        <f>VLOOKUP(B10950,lookup!A:C,3,FALSE)</f>
        <v>Non Metropolitan Fire Authorities</v>
      </c>
      <c r="D10950" s="60" t="str">
        <f>VLOOKUP(B10950,lookup!A:D,4,FALSE)</f>
        <v>E31000026</v>
      </c>
      <c r="E10950" t="s">
        <v>179</v>
      </c>
      <c r="F10950" t="s">
        <v>158</v>
      </c>
      <c r="G10950">
        <v>2</v>
      </c>
    </row>
    <row r="10951" spans="1:7" x14ac:dyDescent="0.3">
      <c r="A10951">
        <v>2020</v>
      </c>
      <c r="B10951" t="s">
        <v>87</v>
      </c>
      <c r="C10951" s="60" t="str">
        <f>VLOOKUP(B10951,lookup!A:C,3,FALSE)</f>
        <v>Non Metropolitan Fire Authorities</v>
      </c>
      <c r="D10951" s="60" t="str">
        <f>VLOOKUP(B10951,lookup!A:D,4,FALSE)</f>
        <v>E31000026</v>
      </c>
      <c r="E10951" t="s">
        <v>1087</v>
      </c>
      <c r="F10951" t="s">
        <v>158</v>
      </c>
      <c r="G10951">
        <v>0</v>
      </c>
    </row>
    <row r="10952" spans="1:7" x14ac:dyDescent="0.3">
      <c r="A10952">
        <v>2020</v>
      </c>
      <c r="B10952" t="s">
        <v>87</v>
      </c>
      <c r="C10952" s="60" t="str">
        <f>VLOOKUP(B10952,lookup!A:C,3,FALSE)</f>
        <v>Non Metropolitan Fire Authorities</v>
      </c>
      <c r="D10952" s="60" t="str">
        <f>VLOOKUP(B10952,lookup!A:D,4,FALSE)</f>
        <v>E31000026</v>
      </c>
      <c r="E10952" t="s">
        <v>1088</v>
      </c>
      <c r="F10952" t="s">
        <v>158</v>
      </c>
      <c r="G10952">
        <v>0</v>
      </c>
    </row>
    <row r="10953" spans="1:7" x14ac:dyDescent="0.3">
      <c r="A10953">
        <v>2020</v>
      </c>
      <c r="B10953" t="s">
        <v>87</v>
      </c>
      <c r="C10953" s="60" t="str">
        <f>VLOOKUP(B10953,lookup!A:C,3,FALSE)</f>
        <v>Non Metropolitan Fire Authorities</v>
      </c>
      <c r="D10953" s="60" t="str">
        <f>VLOOKUP(B10953,lookup!A:D,4,FALSE)</f>
        <v>E31000026</v>
      </c>
      <c r="E10953" t="s">
        <v>1089</v>
      </c>
      <c r="F10953" t="s">
        <v>158</v>
      </c>
      <c r="G10953">
        <v>40</v>
      </c>
    </row>
    <row r="10954" spans="1:7" x14ac:dyDescent="0.3">
      <c r="A10954">
        <v>2020</v>
      </c>
      <c r="B10954" t="s">
        <v>90</v>
      </c>
      <c r="C10954" s="60" t="str">
        <f>VLOOKUP(B10954,lookup!A:C,3,FALSE)</f>
        <v>Non Metropolitan Fire Authorities</v>
      </c>
      <c r="D10954" s="60" t="str">
        <f>VLOOKUP(B10954,lookup!A:D,4,FALSE)</f>
        <v>E31000027</v>
      </c>
      <c r="E10954" t="s">
        <v>175</v>
      </c>
      <c r="F10954" t="s">
        <v>158</v>
      </c>
      <c r="G10954">
        <v>305</v>
      </c>
    </row>
    <row r="10955" spans="1:7" x14ac:dyDescent="0.3">
      <c r="A10955">
        <v>2020</v>
      </c>
      <c r="B10955" t="s">
        <v>90</v>
      </c>
      <c r="C10955" s="60" t="str">
        <f>VLOOKUP(B10955,lookup!A:C,3,FALSE)</f>
        <v>Non Metropolitan Fire Authorities</v>
      </c>
      <c r="D10955" s="60" t="str">
        <f>VLOOKUP(B10955,lookup!A:D,4,FALSE)</f>
        <v>E31000027</v>
      </c>
      <c r="E10955" t="s">
        <v>1086</v>
      </c>
      <c r="F10955" t="s">
        <v>158</v>
      </c>
      <c r="G10955">
        <v>6</v>
      </c>
    </row>
    <row r="10956" spans="1:7" x14ac:dyDescent="0.3">
      <c r="A10956">
        <v>2020</v>
      </c>
      <c r="B10956" t="s">
        <v>90</v>
      </c>
      <c r="C10956" s="60" t="str">
        <f>VLOOKUP(B10956,lookup!A:C,3,FALSE)</f>
        <v>Non Metropolitan Fire Authorities</v>
      </c>
      <c r="D10956" s="60" t="str">
        <f>VLOOKUP(B10956,lookup!A:D,4,FALSE)</f>
        <v>E31000027</v>
      </c>
      <c r="E10956" t="s">
        <v>177</v>
      </c>
      <c r="F10956" t="s">
        <v>158</v>
      </c>
      <c r="G10956">
        <v>1</v>
      </c>
    </row>
    <row r="10957" spans="1:7" x14ac:dyDescent="0.3">
      <c r="A10957">
        <v>2020</v>
      </c>
      <c r="B10957" t="s">
        <v>90</v>
      </c>
      <c r="C10957" s="60" t="str">
        <f>VLOOKUP(B10957,lookup!A:C,3,FALSE)</f>
        <v>Non Metropolitan Fire Authorities</v>
      </c>
      <c r="D10957" s="60" t="str">
        <f>VLOOKUP(B10957,lookup!A:D,4,FALSE)</f>
        <v>E31000027</v>
      </c>
      <c r="E10957" t="s">
        <v>178</v>
      </c>
      <c r="F10957" t="s">
        <v>158</v>
      </c>
      <c r="G10957">
        <v>2</v>
      </c>
    </row>
    <row r="10958" spans="1:7" x14ac:dyDescent="0.3">
      <c r="A10958">
        <v>2020</v>
      </c>
      <c r="B10958" t="s">
        <v>90</v>
      </c>
      <c r="C10958" s="60" t="str">
        <f>VLOOKUP(B10958,lookup!A:C,3,FALSE)</f>
        <v>Non Metropolitan Fire Authorities</v>
      </c>
      <c r="D10958" s="60" t="str">
        <f>VLOOKUP(B10958,lookup!A:D,4,FALSE)</f>
        <v>E31000027</v>
      </c>
      <c r="E10958" t="s">
        <v>179</v>
      </c>
      <c r="F10958" t="s">
        <v>158</v>
      </c>
      <c r="G10958">
        <v>0</v>
      </c>
    </row>
    <row r="10959" spans="1:7" x14ac:dyDescent="0.3">
      <c r="A10959">
        <v>2020</v>
      </c>
      <c r="B10959" t="s">
        <v>90</v>
      </c>
      <c r="C10959" s="60" t="str">
        <f>VLOOKUP(B10959,lookup!A:C,3,FALSE)</f>
        <v>Non Metropolitan Fire Authorities</v>
      </c>
      <c r="D10959" s="60" t="str">
        <f>VLOOKUP(B10959,lookup!A:D,4,FALSE)</f>
        <v>E31000027</v>
      </c>
      <c r="E10959" t="s">
        <v>1087</v>
      </c>
      <c r="F10959" t="s">
        <v>158</v>
      </c>
      <c r="G10959">
        <v>0</v>
      </c>
    </row>
    <row r="10960" spans="1:7" x14ac:dyDescent="0.3">
      <c r="A10960">
        <v>2020</v>
      </c>
      <c r="B10960" t="s">
        <v>90</v>
      </c>
      <c r="C10960" s="60" t="str">
        <f>VLOOKUP(B10960,lookup!A:C,3,FALSE)</f>
        <v>Non Metropolitan Fire Authorities</v>
      </c>
      <c r="D10960" s="60" t="str">
        <f>VLOOKUP(B10960,lookup!A:D,4,FALSE)</f>
        <v>E31000027</v>
      </c>
      <c r="E10960" t="s">
        <v>1088</v>
      </c>
      <c r="F10960" t="s">
        <v>158</v>
      </c>
      <c r="G10960">
        <v>0</v>
      </c>
    </row>
    <row r="10961" spans="1:7" x14ac:dyDescent="0.3">
      <c r="A10961">
        <v>2020</v>
      </c>
      <c r="B10961" t="s">
        <v>90</v>
      </c>
      <c r="C10961" s="60" t="str">
        <f>VLOOKUP(B10961,lookup!A:C,3,FALSE)</f>
        <v>Non Metropolitan Fire Authorities</v>
      </c>
      <c r="D10961" s="60" t="str">
        <f>VLOOKUP(B10961,lookup!A:D,4,FALSE)</f>
        <v>E31000027</v>
      </c>
      <c r="E10961" t="s">
        <v>1089</v>
      </c>
      <c r="F10961" t="s">
        <v>158</v>
      </c>
      <c r="G10961">
        <v>43</v>
      </c>
    </row>
    <row r="10962" spans="1:7" x14ac:dyDescent="0.3">
      <c r="A10962">
        <v>2020</v>
      </c>
      <c r="B10962" t="s">
        <v>93</v>
      </c>
      <c r="C10962" s="60" t="str">
        <f>VLOOKUP(B10962,lookup!A:C,3,FALSE)</f>
        <v>Non Metropolitan Fire Authorities</v>
      </c>
      <c r="D10962" s="60" t="str">
        <f>VLOOKUP(B10962,lookup!A:D,4,FALSE)</f>
        <v>E31000028</v>
      </c>
      <c r="E10962" t="s">
        <v>175</v>
      </c>
      <c r="F10962" t="s">
        <v>158</v>
      </c>
      <c r="G10962">
        <v>104</v>
      </c>
    </row>
    <row r="10963" spans="1:7" x14ac:dyDescent="0.3">
      <c r="A10963">
        <v>2020</v>
      </c>
      <c r="B10963" t="s">
        <v>93</v>
      </c>
      <c r="C10963" s="60" t="str">
        <f>VLOOKUP(B10963,lookup!A:C,3,FALSE)</f>
        <v>Non Metropolitan Fire Authorities</v>
      </c>
      <c r="D10963" s="60" t="str">
        <f>VLOOKUP(B10963,lookup!A:D,4,FALSE)</f>
        <v>E31000028</v>
      </c>
      <c r="E10963" t="s">
        <v>1086</v>
      </c>
      <c r="F10963" t="s">
        <v>158</v>
      </c>
      <c r="G10963">
        <v>1</v>
      </c>
    </row>
    <row r="10964" spans="1:7" x14ac:dyDescent="0.3">
      <c r="A10964">
        <v>2020</v>
      </c>
      <c r="B10964" t="s">
        <v>93</v>
      </c>
      <c r="C10964" s="60" t="str">
        <f>VLOOKUP(B10964,lookup!A:C,3,FALSE)</f>
        <v>Non Metropolitan Fire Authorities</v>
      </c>
      <c r="D10964" s="60" t="str">
        <f>VLOOKUP(B10964,lookup!A:D,4,FALSE)</f>
        <v>E31000028</v>
      </c>
      <c r="E10964" t="s">
        <v>177</v>
      </c>
      <c r="F10964" t="s">
        <v>158</v>
      </c>
      <c r="G10964">
        <v>0</v>
      </c>
    </row>
    <row r="10965" spans="1:7" x14ac:dyDescent="0.3">
      <c r="A10965">
        <v>2020</v>
      </c>
      <c r="B10965" t="s">
        <v>93</v>
      </c>
      <c r="C10965" s="60" t="str">
        <f>VLOOKUP(B10965,lookup!A:C,3,FALSE)</f>
        <v>Non Metropolitan Fire Authorities</v>
      </c>
      <c r="D10965" s="60" t="str">
        <f>VLOOKUP(B10965,lookup!A:D,4,FALSE)</f>
        <v>E31000028</v>
      </c>
      <c r="E10965" t="s">
        <v>178</v>
      </c>
      <c r="F10965" t="s">
        <v>158</v>
      </c>
      <c r="G10965">
        <v>1</v>
      </c>
    </row>
    <row r="10966" spans="1:7" x14ac:dyDescent="0.3">
      <c r="A10966">
        <v>2020</v>
      </c>
      <c r="B10966" t="s">
        <v>93</v>
      </c>
      <c r="C10966" s="60" t="str">
        <f>VLOOKUP(B10966,lookup!A:C,3,FALSE)</f>
        <v>Non Metropolitan Fire Authorities</v>
      </c>
      <c r="D10966" s="60" t="str">
        <f>VLOOKUP(B10966,lookup!A:D,4,FALSE)</f>
        <v>E31000028</v>
      </c>
      <c r="E10966" t="s">
        <v>179</v>
      </c>
      <c r="F10966" t="s">
        <v>158</v>
      </c>
      <c r="G10966">
        <v>0</v>
      </c>
    </row>
    <row r="10967" spans="1:7" x14ac:dyDescent="0.3">
      <c r="A10967">
        <v>2020</v>
      </c>
      <c r="B10967" t="s">
        <v>93</v>
      </c>
      <c r="C10967" s="60" t="str">
        <f>VLOOKUP(B10967,lookup!A:C,3,FALSE)</f>
        <v>Non Metropolitan Fire Authorities</v>
      </c>
      <c r="D10967" s="60" t="str">
        <f>VLOOKUP(B10967,lookup!A:D,4,FALSE)</f>
        <v>E31000028</v>
      </c>
      <c r="E10967" t="s">
        <v>1087</v>
      </c>
      <c r="F10967" t="s">
        <v>158</v>
      </c>
      <c r="G10967">
        <v>0</v>
      </c>
    </row>
    <row r="10968" spans="1:7" x14ac:dyDescent="0.3">
      <c r="A10968">
        <v>2020</v>
      </c>
      <c r="B10968" t="s">
        <v>93</v>
      </c>
      <c r="C10968" s="60" t="str">
        <f>VLOOKUP(B10968,lookup!A:C,3,FALSE)</f>
        <v>Non Metropolitan Fire Authorities</v>
      </c>
      <c r="D10968" s="60" t="str">
        <f>VLOOKUP(B10968,lookup!A:D,4,FALSE)</f>
        <v>E31000028</v>
      </c>
      <c r="E10968" t="s">
        <v>1088</v>
      </c>
      <c r="F10968" t="s">
        <v>158</v>
      </c>
      <c r="G10968">
        <v>0</v>
      </c>
    </row>
    <row r="10969" spans="1:7" x14ac:dyDescent="0.3">
      <c r="A10969">
        <v>2020</v>
      </c>
      <c r="B10969" t="s">
        <v>93</v>
      </c>
      <c r="C10969" s="60" t="str">
        <f>VLOOKUP(B10969,lookup!A:C,3,FALSE)</f>
        <v>Non Metropolitan Fire Authorities</v>
      </c>
      <c r="D10969" s="60" t="str">
        <f>VLOOKUP(B10969,lookup!A:D,4,FALSE)</f>
        <v>E31000028</v>
      </c>
      <c r="E10969" t="s">
        <v>1089</v>
      </c>
      <c r="F10969" t="s">
        <v>158</v>
      </c>
      <c r="G10969">
        <v>101</v>
      </c>
    </row>
    <row r="10970" spans="1:7" x14ac:dyDescent="0.3">
      <c r="A10970">
        <v>2020</v>
      </c>
      <c r="B10970" t="s">
        <v>96</v>
      </c>
      <c r="C10970" s="60" t="str">
        <f>VLOOKUP(B10970,lookup!A:C,3,FALSE)</f>
        <v>Non Metropolitan Fire Authorities</v>
      </c>
      <c r="D10970" s="60" t="str">
        <f>VLOOKUP(B10970,lookup!A:D,4,FALSE)</f>
        <v>E31000029</v>
      </c>
      <c r="E10970" t="s">
        <v>175</v>
      </c>
      <c r="F10970" t="s">
        <v>158</v>
      </c>
      <c r="G10970">
        <v>135</v>
      </c>
    </row>
    <row r="10971" spans="1:7" x14ac:dyDescent="0.3">
      <c r="A10971">
        <v>2020</v>
      </c>
      <c r="B10971" t="s">
        <v>96</v>
      </c>
      <c r="C10971" s="60" t="str">
        <f>VLOOKUP(B10971,lookup!A:C,3,FALSE)</f>
        <v>Non Metropolitan Fire Authorities</v>
      </c>
      <c r="D10971" s="60" t="str">
        <f>VLOOKUP(B10971,lookup!A:D,4,FALSE)</f>
        <v>E31000029</v>
      </c>
      <c r="E10971" t="s">
        <v>1086</v>
      </c>
      <c r="F10971" t="s">
        <v>158</v>
      </c>
      <c r="G10971">
        <v>2</v>
      </c>
    </row>
    <row r="10972" spans="1:7" x14ac:dyDescent="0.3">
      <c r="A10972">
        <v>2020</v>
      </c>
      <c r="B10972" t="s">
        <v>96</v>
      </c>
      <c r="C10972" s="60" t="str">
        <f>VLOOKUP(B10972,lookup!A:C,3,FALSE)</f>
        <v>Non Metropolitan Fire Authorities</v>
      </c>
      <c r="D10972" s="60" t="str">
        <f>VLOOKUP(B10972,lookup!A:D,4,FALSE)</f>
        <v>E31000029</v>
      </c>
      <c r="E10972" t="s">
        <v>177</v>
      </c>
      <c r="F10972" t="s">
        <v>158</v>
      </c>
      <c r="G10972">
        <v>2</v>
      </c>
    </row>
    <row r="10973" spans="1:7" x14ac:dyDescent="0.3">
      <c r="A10973">
        <v>2020</v>
      </c>
      <c r="B10973" t="s">
        <v>96</v>
      </c>
      <c r="C10973" s="60" t="str">
        <f>VLOOKUP(B10973,lookup!A:C,3,FALSE)</f>
        <v>Non Metropolitan Fire Authorities</v>
      </c>
      <c r="D10973" s="60" t="str">
        <f>VLOOKUP(B10973,lookup!A:D,4,FALSE)</f>
        <v>E31000029</v>
      </c>
      <c r="E10973" t="s">
        <v>178</v>
      </c>
      <c r="F10973" t="s">
        <v>158</v>
      </c>
      <c r="G10973">
        <v>0</v>
      </c>
    </row>
    <row r="10974" spans="1:7" x14ac:dyDescent="0.3">
      <c r="A10974">
        <v>2020</v>
      </c>
      <c r="B10974" t="s">
        <v>96</v>
      </c>
      <c r="C10974" s="60" t="str">
        <f>VLOOKUP(B10974,lookup!A:C,3,FALSE)</f>
        <v>Non Metropolitan Fire Authorities</v>
      </c>
      <c r="D10974" s="60" t="str">
        <f>VLOOKUP(B10974,lookup!A:D,4,FALSE)</f>
        <v>E31000029</v>
      </c>
      <c r="E10974" t="s">
        <v>179</v>
      </c>
      <c r="F10974" t="s">
        <v>158</v>
      </c>
      <c r="G10974">
        <v>0</v>
      </c>
    </row>
    <row r="10975" spans="1:7" x14ac:dyDescent="0.3">
      <c r="A10975">
        <v>2020</v>
      </c>
      <c r="B10975" t="s">
        <v>96</v>
      </c>
      <c r="C10975" s="60" t="str">
        <f>VLOOKUP(B10975,lookup!A:C,3,FALSE)</f>
        <v>Non Metropolitan Fire Authorities</v>
      </c>
      <c r="D10975" s="60" t="str">
        <f>VLOOKUP(B10975,lookup!A:D,4,FALSE)</f>
        <v>E31000029</v>
      </c>
      <c r="E10975" t="s">
        <v>1087</v>
      </c>
      <c r="F10975" t="s">
        <v>158</v>
      </c>
      <c r="G10975">
        <v>0</v>
      </c>
    </row>
    <row r="10976" spans="1:7" x14ac:dyDescent="0.3">
      <c r="A10976">
        <v>2020</v>
      </c>
      <c r="B10976" t="s">
        <v>96</v>
      </c>
      <c r="C10976" s="60" t="str">
        <f>VLOOKUP(B10976,lookup!A:C,3,FALSE)</f>
        <v>Non Metropolitan Fire Authorities</v>
      </c>
      <c r="D10976" s="60" t="str">
        <f>VLOOKUP(B10976,lookup!A:D,4,FALSE)</f>
        <v>E31000029</v>
      </c>
      <c r="E10976" t="s">
        <v>1088</v>
      </c>
      <c r="F10976" t="s">
        <v>158</v>
      </c>
      <c r="G10976">
        <v>0</v>
      </c>
    </row>
    <row r="10977" spans="1:7" x14ac:dyDescent="0.3">
      <c r="A10977">
        <v>2020</v>
      </c>
      <c r="B10977" t="s">
        <v>96</v>
      </c>
      <c r="C10977" s="60" t="str">
        <f>VLOOKUP(B10977,lookup!A:C,3,FALSE)</f>
        <v>Non Metropolitan Fire Authorities</v>
      </c>
      <c r="D10977" s="60" t="str">
        <f>VLOOKUP(B10977,lookup!A:D,4,FALSE)</f>
        <v>E31000029</v>
      </c>
      <c r="E10977" t="s">
        <v>1089</v>
      </c>
      <c r="F10977" t="s">
        <v>158</v>
      </c>
      <c r="G10977">
        <v>15</v>
      </c>
    </row>
    <row r="10978" spans="1:7" x14ac:dyDescent="0.3">
      <c r="A10978">
        <v>2020</v>
      </c>
      <c r="B10978" t="s">
        <v>99</v>
      </c>
      <c r="C10978" s="60" t="str">
        <f>VLOOKUP(B10978,lookup!A:C,3,FALSE)</f>
        <v>Non Metropolitan Fire Authorities</v>
      </c>
      <c r="D10978" s="60" t="str">
        <f>VLOOKUP(B10978,lookup!A:D,4,FALSE)</f>
        <v>E31000030</v>
      </c>
      <c r="E10978" t="s">
        <v>175</v>
      </c>
      <c r="F10978" t="s">
        <v>158</v>
      </c>
      <c r="G10978">
        <v>218</v>
      </c>
    </row>
    <row r="10979" spans="1:7" x14ac:dyDescent="0.3">
      <c r="A10979">
        <v>2020</v>
      </c>
      <c r="B10979" t="s">
        <v>99</v>
      </c>
      <c r="C10979" s="60" t="str">
        <f>VLOOKUP(B10979,lookup!A:C,3,FALSE)</f>
        <v>Non Metropolitan Fire Authorities</v>
      </c>
      <c r="D10979" s="60" t="str">
        <f>VLOOKUP(B10979,lookup!A:D,4,FALSE)</f>
        <v>E31000030</v>
      </c>
      <c r="E10979" t="s">
        <v>1086</v>
      </c>
      <c r="F10979" t="s">
        <v>158</v>
      </c>
      <c r="G10979">
        <v>12</v>
      </c>
    </row>
    <row r="10980" spans="1:7" x14ac:dyDescent="0.3">
      <c r="A10980">
        <v>2020</v>
      </c>
      <c r="B10980" t="s">
        <v>99</v>
      </c>
      <c r="C10980" s="60" t="str">
        <f>VLOOKUP(B10980,lookup!A:C,3,FALSE)</f>
        <v>Non Metropolitan Fire Authorities</v>
      </c>
      <c r="D10980" s="60" t="str">
        <f>VLOOKUP(B10980,lookup!A:D,4,FALSE)</f>
        <v>E31000030</v>
      </c>
      <c r="E10980" t="s">
        <v>177</v>
      </c>
      <c r="F10980" t="s">
        <v>158</v>
      </c>
      <c r="G10980">
        <v>2</v>
      </c>
    </row>
    <row r="10981" spans="1:7" x14ac:dyDescent="0.3">
      <c r="A10981">
        <v>2020</v>
      </c>
      <c r="B10981" t="s">
        <v>99</v>
      </c>
      <c r="C10981" s="60" t="str">
        <f>VLOOKUP(B10981,lookup!A:C,3,FALSE)</f>
        <v>Non Metropolitan Fire Authorities</v>
      </c>
      <c r="D10981" s="60" t="str">
        <f>VLOOKUP(B10981,lookup!A:D,4,FALSE)</f>
        <v>E31000030</v>
      </c>
      <c r="E10981" t="s">
        <v>178</v>
      </c>
      <c r="F10981" t="s">
        <v>158</v>
      </c>
      <c r="G10981">
        <v>1</v>
      </c>
    </row>
    <row r="10982" spans="1:7" x14ac:dyDescent="0.3">
      <c r="A10982">
        <v>2020</v>
      </c>
      <c r="B10982" t="s">
        <v>99</v>
      </c>
      <c r="C10982" s="60" t="str">
        <f>VLOOKUP(B10982,lookup!A:C,3,FALSE)</f>
        <v>Non Metropolitan Fire Authorities</v>
      </c>
      <c r="D10982" s="60" t="str">
        <f>VLOOKUP(B10982,lookup!A:D,4,FALSE)</f>
        <v>E31000030</v>
      </c>
      <c r="E10982" t="s">
        <v>179</v>
      </c>
      <c r="F10982" t="s">
        <v>158</v>
      </c>
      <c r="G10982">
        <v>3</v>
      </c>
    </row>
    <row r="10983" spans="1:7" x14ac:dyDescent="0.3">
      <c r="A10983">
        <v>2020</v>
      </c>
      <c r="B10983" t="s">
        <v>99</v>
      </c>
      <c r="C10983" s="60" t="str">
        <f>VLOOKUP(B10983,lookup!A:C,3,FALSE)</f>
        <v>Non Metropolitan Fire Authorities</v>
      </c>
      <c r="D10983" s="60" t="str">
        <f>VLOOKUP(B10983,lookup!A:D,4,FALSE)</f>
        <v>E31000030</v>
      </c>
      <c r="E10983" t="s">
        <v>1087</v>
      </c>
      <c r="F10983" t="s">
        <v>158</v>
      </c>
      <c r="G10983">
        <v>0</v>
      </c>
    </row>
    <row r="10984" spans="1:7" x14ac:dyDescent="0.3">
      <c r="A10984">
        <v>2020</v>
      </c>
      <c r="B10984" t="s">
        <v>99</v>
      </c>
      <c r="C10984" s="60" t="str">
        <f>VLOOKUP(B10984,lookup!A:C,3,FALSE)</f>
        <v>Non Metropolitan Fire Authorities</v>
      </c>
      <c r="D10984" s="60" t="str">
        <f>VLOOKUP(B10984,lookup!A:D,4,FALSE)</f>
        <v>E31000030</v>
      </c>
      <c r="E10984" t="s">
        <v>1088</v>
      </c>
      <c r="F10984" t="s">
        <v>158</v>
      </c>
      <c r="G10984">
        <v>0</v>
      </c>
    </row>
    <row r="10985" spans="1:7" x14ac:dyDescent="0.3">
      <c r="A10985">
        <v>2020</v>
      </c>
      <c r="B10985" t="s">
        <v>99</v>
      </c>
      <c r="C10985" s="60" t="str">
        <f>VLOOKUP(B10985,lookup!A:C,3,FALSE)</f>
        <v>Non Metropolitan Fire Authorities</v>
      </c>
      <c r="D10985" s="60" t="str">
        <f>VLOOKUP(B10985,lookup!A:D,4,FALSE)</f>
        <v>E31000030</v>
      </c>
      <c r="E10985" t="s">
        <v>1089</v>
      </c>
      <c r="F10985" t="s">
        <v>158</v>
      </c>
      <c r="G10985">
        <v>12</v>
      </c>
    </row>
    <row r="10986" spans="1:7" x14ac:dyDescent="0.3">
      <c r="A10986">
        <v>2020</v>
      </c>
      <c r="B10986" t="s">
        <v>102</v>
      </c>
      <c r="C10986" s="60" t="str">
        <f>VLOOKUP(B10986,lookup!A:C,3,FALSE)</f>
        <v>Non Metropolitan Fire Authorities</v>
      </c>
      <c r="D10986" s="60" t="str">
        <f>VLOOKUP(B10986,lookup!A:D,4,FALSE)</f>
        <v>E31000031</v>
      </c>
      <c r="E10986" t="s">
        <v>175</v>
      </c>
      <c r="F10986" t="s">
        <v>158</v>
      </c>
      <c r="G10986">
        <v>289</v>
      </c>
    </row>
    <row r="10987" spans="1:7" x14ac:dyDescent="0.3">
      <c r="A10987">
        <v>2020</v>
      </c>
      <c r="B10987" t="s">
        <v>102</v>
      </c>
      <c r="C10987" s="60" t="str">
        <f>VLOOKUP(B10987,lookup!A:C,3,FALSE)</f>
        <v>Non Metropolitan Fire Authorities</v>
      </c>
      <c r="D10987" s="60" t="str">
        <f>VLOOKUP(B10987,lookup!A:D,4,FALSE)</f>
        <v>E31000031</v>
      </c>
      <c r="E10987" t="s">
        <v>1086</v>
      </c>
      <c r="F10987" t="s">
        <v>158</v>
      </c>
      <c r="G10987">
        <v>14</v>
      </c>
    </row>
    <row r="10988" spans="1:7" x14ac:dyDescent="0.3">
      <c r="A10988">
        <v>2020</v>
      </c>
      <c r="B10988" t="s">
        <v>102</v>
      </c>
      <c r="C10988" s="60" t="str">
        <f>VLOOKUP(B10988,lookup!A:C,3,FALSE)</f>
        <v>Non Metropolitan Fire Authorities</v>
      </c>
      <c r="D10988" s="60" t="str">
        <f>VLOOKUP(B10988,lookup!A:D,4,FALSE)</f>
        <v>E31000031</v>
      </c>
      <c r="E10988" t="s">
        <v>177</v>
      </c>
      <c r="F10988" t="s">
        <v>158</v>
      </c>
      <c r="G10988">
        <v>1</v>
      </c>
    </row>
    <row r="10989" spans="1:7" x14ac:dyDescent="0.3">
      <c r="A10989">
        <v>2020</v>
      </c>
      <c r="B10989" t="s">
        <v>102</v>
      </c>
      <c r="C10989" s="60" t="str">
        <f>VLOOKUP(B10989,lookup!A:C,3,FALSE)</f>
        <v>Non Metropolitan Fire Authorities</v>
      </c>
      <c r="D10989" s="60" t="str">
        <f>VLOOKUP(B10989,lookup!A:D,4,FALSE)</f>
        <v>E31000031</v>
      </c>
      <c r="E10989" t="s">
        <v>178</v>
      </c>
      <c r="F10989" t="s">
        <v>158</v>
      </c>
      <c r="G10989">
        <v>0</v>
      </c>
    </row>
    <row r="10990" spans="1:7" x14ac:dyDescent="0.3">
      <c r="A10990">
        <v>2020</v>
      </c>
      <c r="B10990" t="s">
        <v>102</v>
      </c>
      <c r="C10990" s="60" t="str">
        <f>VLOOKUP(B10990,lookup!A:C,3,FALSE)</f>
        <v>Non Metropolitan Fire Authorities</v>
      </c>
      <c r="D10990" s="60" t="str">
        <f>VLOOKUP(B10990,lookup!A:D,4,FALSE)</f>
        <v>E31000031</v>
      </c>
      <c r="E10990" t="s">
        <v>179</v>
      </c>
      <c r="F10990" t="s">
        <v>158</v>
      </c>
      <c r="G10990">
        <v>1</v>
      </c>
    </row>
    <row r="10991" spans="1:7" x14ac:dyDescent="0.3">
      <c r="A10991">
        <v>2020</v>
      </c>
      <c r="B10991" t="s">
        <v>102</v>
      </c>
      <c r="C10991" s="60" t="str">
        <f>VLOOKUP(B10991,lookup!A:C,3,FALSE)</f>
        <v>Non Metropolitan Fire Authorities</v>
      </c>
      <c r="D10991" s="60" t="str">
        <f>VLOOKUP(B10991,lookup!A:D,4,FALSE)</f>
        <v>E31000031</v>
      </c>
      <c r="E10991" t="s">
        <v>1087</v>
      </c>
      <c r="F10991" t="s">
        <v>158</v>
      </c>
      <c r="G10991">
        <v>0</v>
      </c>
    </row>
    <row r="10992" spans="1:7" x14ac:dyDescent="0.3">
      <c r="A10992">
        <v>2020</v>
      </c>
      <c r="B10992" t="s">
        <v>102</v>
      </c>
      <c r="C10992" s="60" t="str">
        <f>VLOOKUP(B10992,lookup!A:C,3,FALSE)</f>
        <v>Non Metropolitan Fire Authorities</v>
      </c>
      <c r="D10992" s="60" t="str">
        <f>VLOOKUP(B10992,lookup!A:D,4,FALSE)</f>
        <v>E31000031</v>
      </c>
      <c r="E10992" t="s">
        <v>1088</v>
      </c>
      <c r="F10992" t="s">
        <v>158</v>
      </c>
      <c r="G10992">
        <v>5</v>
      </c>
    </row>
    <row r="10993" spans="1:7" x14ac:dyDescent="0.3">
      <c r="A10993">
        <v>2020</v>
      </c>
      <c r="B10993" t="s">
        <v>102</v>
      </c>
      <c r="C10993" s="60" t="str">
        <f>VLOOKUP(B10993,lookup!A:C,3,FALSE)</f>
        <v>Non Metropolitan Fire Authorities</v>
      </c>
      <c r="D10993" s="60" t="str">
        <f>VLOOKUP(B10993,lookup!A:D,4,FALSE)</f>
        <v>E31000031</v>
      </c>
      <c r="E10993" t="s">
        <v>1089</v>
      </c>
      <c r="F10993" t="s">
        <v>158</v>
      </c>
      <c r="G10993">
        <v>41</v>
      </c>
    </row>
    <row r="10994" spans="1:7" x14ac:dyDescent="0.3">
      <c r="A10994">
        <v>2020</v>
      </c>
      <c r="B10994" t="s">
        <v>105</v>
      </c>
      <c r="C10994" s="60" t="str">
        <f>VLOOKUP(B10994,lookup!A:C,3,FALSE)</f>
        <v>Non Metropolitan Fire Authorities</v>
      </c>
      <c r="D10994" s="60" t="str">
        <f>VLOOKUP(B10994,lookup!A:D,4,FALSE)</f>
        <v>E31000032</v>
      </c>
      <c r="E10994" t="s">
        <v>175</v>
      </c>
      <c r="F10994" t="s">
        <v>158</v>
      </c>
      <c r="G10994">
        <v>154</v>
      </c>
    </row>
    <row r="10995" spans="1:7" x14ac:dyDescent="0.3">
      <c r="A10995">
        <v>2020</v>
      </c>
      <c r="B10995" t="s">
        <v>105</v>
      </c>
      <c r="C10995" s="60" t="str">
        <f>VLOOKUP(B10995,lookup!A:C,3,FALSE)</f>
        <v>Non Metropolitan Fire Authorities</v>
      </c>
      <c r="D10995" s="60" t="str">
        <f>VLOOKUP(B10995,lookup!A:D,4,FALSE)</f>
        <v>E31000032</v>
      </c>
      <c r="E10995" t="s">
        <v>1086</v>
      </c>
      <c r="F10995" t="s">
        <v>158</v>
      </c>
      <c r="G10995">
        <v>72</v>
      </c>
    </row>
    <row r="10996" spans="1:7" x14ac:dyDescent="0.3">
      <c r="A10996">
        <v>2020</v>
      </c>
      <c r="B10996" t="s">
        <v>105</v>
      </c>
      <c r="C10996" s="60" t="str">
        <f>VLOOKUP(B10996,lookup!A:C,3,FALSE)</f>
        <v>Non Metropolitan Fire Authorities</v>
      </c>
      <c r="D10996" s="60" t="str">
        <f>VLOOKUP(B10996,lookup!A:D,4,FALSE)</f>
        <v>E31000032</v>
      </c>
      <c r="E10996" t="s">
        <v>177</v>
      </c>
      <c r="F10996" t="s">
        <v>158</v>
      </c>
      <c r="G10996">
        <v>0</v>
      </c>
    </row>
    <row r="10997" spans="1:7" x14ac:dyDescent="0.3">
      <c r="A10997">
        <v>2020</v>
      </c>
      <c r="B10997" t="s">
        <v>105</v>
      </c>
      <c r="C10997" s="60" t="str">
        <f>VLOOKUP(B10997,lookup!A:C,3,FALSE)</f>
        <v>Non Metropolitan Fire Authorities</v>
      </c>
      <c r="D10997" s="60" t="str">
        <f>VLOOKUP(B10997,lookup!A:D,4,FALSE)</f>
        <v>E31000032</v>
      </c>
      <c r="E10997" t="s">
        <v>178</v>
      </c>
      <c r="F10997" t="s">
        <v>158</v>
      </c>
      <c r="G10997">
        <v>1</v>
      </c>
    </row>
    <row r="10998" spans="1:7" x14ac:dyDescent="0.3">
      <c r="A10998">
        <v>2020</v>
      </c>
      <c r="B10998" t="s">
        <v>105</v>
      </c>
      <c r="C10998" s="60" t="str">
        <f>VLOOKUP(B10998,lookup!A:C,3,FALSE)</f>
        <v>Non Metropolitan Fire Authorities</v>
      </c>
      <c r="D10998" s="60" t="str">
        <f>VLOOKUP(B10998,lookup!A:D,4,FALSE)</f>
        <v>E31000032</v>
      </c>
      <c r="E10998" t="s">
        <v>179</v>
      </c>
      <c r="F10998" t="s">
        <v>158</v>
      </c>
      <c r="G10998">
        <v>1</v>
      </c>
    </row>
    <row r="10999" spans="1:7" x14ac:dyDescent="0.3">
      <c r="A10999">
        <v>2020</v>
      </c>
      <c r="B10999" t="s">
        <v>105</v>
      </c>
      <c r="C10999" s="60" t="str">
        <f>VLOOKUP(B10999,lookup!A:C,3,FALSE)</f>
        <v>Non Metropolitan Fire Authorities</v>
      </c>
      <c r="D10999" s="60" t="str">
        <f>VLOOKUP(B10999,lookup!A:D,4,FALSE)</f>
        <v>E31000032</v>
      </c>
      <c r="E10999" t="s">
        <v>1087</v>
      </c>
      <c r="F10999" t="s">
        <v>158</v>
      </c>
      <c r="G10999">
        <v>0</v>
      </c>
    </row>
    <row r="11000" spans="1:7" x14ac:dyDescent="0.3">
      <c r="A11000">
        <v>2020</v>
      </c>
      <c r="B11000" t="s">
        <v>105</v>
      </c>
      <c r="C11000" s="60" t="str">
        <f>VLOOKUP(B11000,lookup!A:C,3,FALSE)</f>
        <v>Non Metropolitan Fire Authorities</v>
      </c>
      <c r="D11000" s="60" t="str">
        <f>VLOOKUP(B11000,lookup!A:D,4,FALSE)</f>
        <v>E31000032</v>
      </c>
      <c r="E11000" t="s">
        <v>1088</v>
      </c>
      <c r="F11000" t="s">
        <v>158</v>
      </c>
      <c r="G11000">
        <v>1</v>
      </c>
    </row>
    <row r="11001" spans="1:7" x14ac:dyDescent="0.3">
      <c r="A11001">
        <v>2020</v>
      </c>
      <c r="B11001" t="s">
        <v>105</v>
      </c>
      <c r="C11001" s="60" t="str">
        <f>VLOOKUP(B11001,lookup!A:C,3,FALSE)</f>
        <v>Non Metropolitan Fire Authorities</v>
      </c>
      <c r="D11001" s="60" t="str">
        <f>VLOOKUP(B11001,lookup!A:D,4,FALSE)</f>
        <v>E31000032</v>
      </c>
      <c r="E11001" t="s">
        <v>1089</v>
      </c>
      <c r="F11001" t="s">
        <v>158</v>
      </c>
      <c r="G11001">
        <v>91</v>
      </c>
    </row>
    <row r="11002" spans="1:7" x14ac:dyDescent="0.3">
      <c r="A11002">
        <v>2020</v>
      </c>
      <c r="B11002" t="s">
        <v>108</v>
      </c>
      <c r="C11002" s="60" t="str">
        <f>VLOOKUP(B11002,lookup!A:C,3,FALSE)</f>
        <v>Metropolitan Fire Authorities</v>
      </c>
      <c r="D11002" s="60" t="str">
        <f>VLOOKUP(B11002,lookup!A:D,4,FALSE)</f>
        <v>E31000042</v>
      </c>
      <c r="E11002" t="s">
        <v>175</v>
      </c>
      <c r="F11002" t="s">
        <v>158</v>
      </c>
      <c r="G11002">
        <v>93</v>
      </c>
    </row>
    <row r="11003" spans="1:7" x14ac:dyDescent="0.3">
      <c r="A11003">
        <v>2020</v>
      </c>
      <c r="B11003" t="s">
        <v>108</v>
      </c>
      <c r="C11003" s="60" t="str">
        <f>VLOOKUP(B11003,lookup!A:C,3,FALSE)</f>
        <v>Metropolitan Fire Authorities</v>
      </c>
      <c r="D11003" s="60" t="str">
        <f>VLOOKUP(B11003,lookup!A:D,4,FALSE)</f>
        <v>E31000042</v>
      </c>
      <c r="E11003" t="s">
        <v>1086</v>
      </c>
      <c r="F11003" t="s">
        <v>158</v>
      </c>
      <c r="G11003">
        <v>0</v>
      </c>
    </row>
    <row r="11004" spans="1:7" x14ac:dyDescent="0.3">
      <c r="A11004">
        <v>2020</v>
      </c>
      <c r="B11004" t="s">
        <v>108</v>
      </c>
      <c r="C11004" s="60" t="str">
        <f>VLOOKUP(B11004,lookup!A:C,3,FALSE)</f>
        <v>Metropolitan Fire Authorities</v>
      </c>
      <c r="D11004" s="60" t="str">
        <f>VLOOKUP(B11004,lookup!A:D,4,FALSE)</f>
        <v>E31000042</v>
      </c>
      <c r="E11004" t="s">
        <v>177</v>
      </c>
      <c r="F11004" t="s">
        <v>158</v>
      </c>
      <c r="G11004">
        <v>0</v>
      </c>
    </row>
    <row r="11005" spans="1:7" x14ac:dyDescent="0.3">
      <c r="A11005">
        <v>2020</v>
      </c>
      <c r="B11005" t="s">
        <v>108</v>
      </c>
      <c r="C11005" s="60" t="str">
        <f>VLOOKUP(B11005,lookup!A:C,3,FALSE)</f>
        <v>Metropolitan Fire Authorities</v>
      </c>
      <c r="D11005" s="60" t="str">
        <f>VLOOKUP(B11005,lookup!A:D,4,FALSE)</f>
        <v>E31000042</v>
      </c>
      <c r="E11005" t="s">
        <v>178</v>
      </c>
      <c r="F11005" t="s">
        <v>158</v>
      </c>
      <c r="G11005">
        <v>0</v>
      </c>
    </row>
    <row r="11006" spans="1:7" x14ac:dyDescent="0.3">
      <c r="A11006">
        <v>2020</v>
      </c>
      <c r="B11006" t="s">
        <v>108</v>
      </c>
      <c r="C11006" s="60" t="str">
        <f>VLOOKUP(B11006,lookup!A:C,3,FALSE)</f>
        <v>Metropolitan Fire Authorities</v>
      </c>
      <c r="D11006" s="60" t="str">
        <f>VLOOKUP(B11006,lookup!A:D,4,FALSE)</f>
        <v>E31000042</v>
      </c>
      <c r="E11006" t="s">
        <v>179</v>
      </c>
      <c r="F11006" t="s">
        <v>158</v>
      </c>
      <c r="G11006">
        <v>0</v>
      </c>
    </row>
    <row r="11007" spans="1:7" x14ac:dyDescent="0.3">
      <c r="A11007">
        <v>2020</v>
      </c>
      <c r="B11007" t="s">
        <v>108</v>
      </c>
      <c r="C11007" s="60" t="str">
        <f>VLOOKUP(B11007,lookup!A:C,3,FALSE)</f>
        <v>Metropolitan Fire Authorities</v>
      </c>
      <c r="D11007" s="60" t="str">
        <f>VLOOKUP(B11007,lookup!A:D,4,FALSE)</f>
        <v>E31000042</v>
      </c>
      <c r="E11007" t="s">
        <v>1087</v>
      </c>
      <c r="F11007" t="s">
        <v>158</v>
      </c>
      <c r="G11007">
        <v>0</v>
      </c>
    </row>
    <row r="11008" spans="1:7" x14ac:dyDescent="0.3">
      <c r="A11008">
        <v>2020</v>
      </c>
      <c r="B11008" t="s">
        <v>108</v>
      </c>
      <c r="C11008" s="60" t="str">
        <f>VLOOKUP(B11008,lookup!A:C,3,FALSE)</f>
        <v>Metropolitan Fire Authorities</v>
      </c>
      <c r="D11008" s="60" t="str">
        <f>VLOOKUP(B11008,lookup!A:D,4,FALSE)</f>
        <v>E31000042</v>
      </c>
      <c r="E11008" t="s">
        <v>1088</v>
      </c>
      <c r="F11008" t="s">
        <v>158</v>
      </c>
      <c r="G11008">
        <v>0</v>
      </c>
    </row>
    <row r="11009" spans="1:7" x14ac:dyDescent="0.3">
      <c r="A11009">
        <v>2020</v>
      </c>
      <c r="B11009" t="s">
        <v>108</v>
      </c>
      <c r="C11009" s="60" t="str">
        <f>VLOOKUP(B11009,lookup!A:C,3,FALSE)</f>
        <v>Metropolitan Fire Authorities</v>
      </c>
      <c r="D11009" s="60" t="str">
        <f>VLOOKUP(B11009,lookup!A:D,4,FALSE)</f>
        <v>E31000042</v>
      </c>
      <c r="E11009" t="s">
        <v>1089</v>
      </c>
      <c r="F11009" t="s">
        <v>158</v>
      </c>
      <c r="G11009">
        <v>0</v>
      </c>
    </row>
    <row r="11010" spans="1:7" x14ac:dyDescent="0.3">
      <c r="A11010">
        <v>2020</v>
      </c>
      <c r="B11010" t="s">
        <v>111</v>
      </c>
      <c r="C11010" s="60" t="str">
        <f>VLOOKUP(B11010,lookup!A:C,3,FALSE)</f>
        <v>Non Metropolitan Fire Authorities</v>
      </c>
      <c r="D11010" s="60" t="str">
        <f>VLOOKUP(B11010,lookup!A:D,4,FALSE)</f>
        <v>E31000033</v>
      </c>
      <c r="E11010" t="s">
        <v>175</v>
      </c>
      <c r="F11010" t="s">
        <v>158</v>
      </c>
      <c r="G11010">
        <v>344</v>
      </c>
    </row>
    <row r="11011" spans="1:7" x14ac:dyDescent="0.3">
      <c r="A11011">
        <v>2020</v>
      </c>
      <c r="B11011" t="s">
        <v>111</v>
      </c>
      <c r="C11011" s="60" t="str">
        <f>VLOOKUP(B11011,lookup!A:C,3,FALSE)</f>
        <v>Non Metropolitan Fire Authorities</v>
      </c>
      <c r="D11011" s="60" t="str">
        <f>VLOOKUP(B11011,lookup!A:D,4,FALSE)</f>
        <v>E31000033</v>
      </c>
      <c r="E11011" t="s">
        <v>1086</v>
      </c>
      <c r="F11011" t="s">
        <v>158</v>
      </c>
      <c r="G11011">
        <v>4</v>
      </c>
    </row>
    <row r="11012" spans="1:7" x14ac:dyDescent="0.3">
      <c r="A11012">
        <v>2020</v>
      </c>
      <c r="B11012" t="s">
        <v>111</v>
      </c>
      <c r="C11012" s="60" t="str">
        <f>VLOOKUP(B11012,lookup!A:C,3,FALSE)</f>
        <v>Non Metropolitan Fire Authorities</v>
      </c>
      <c r="D11012" s="60" t="str">
        <f>VLOOKUP(B11012,lookup!A:D,4,FALSE)</f>
        <v>E31000033</v>
      </c>
      <c r="E11012" t="s">
        <v>177</v>
      </c>
      <c r="F11012" t="s">
        <v>158</v>
      </c>
      <c r="G11012">
        <v>1</v>
      </c>
    </row>
    <row r="11013" spans="1:7" x14ac:dyDescent="0.3">
      <c r="A11013">
        <v>2020</v>
      </c>
      <c r="B11013" t="s">
        <v>111</v>
      </c>
      <c r="C11013" s="60" t="str">
        <f>VLOOKUP(B11013,lookup!A:C,3,FALSE)</f>
        <v>Non Metropolitan Fire Authorities</v>
      </c>
      <c r="D11013" s="60" t="str">
        <f>VLOOKUP(B11013,lookup!A:D,4,FALSE)</f>
        <v>E31000033</v>
      </c>
      <c r="E11013" t="s">
        <v>178</v>
      </c>
      <c r="F11013" t="s">
        <v>158</v>
      </c>
      <c r="G11013">
        <v>5</v>
      </c>
    </row>
    <row r="11014" spans="1:7" x14ac:dyDescent="0.3">
      <c r="A11014">
        <v>2020</v>
      </c>
      <c r="B11014" t="s">
        <v>111</v>
      </c>
      <c r="C11014" s="60" t="str">
        <f>VLOOKUP(B11014,lookup!A:C,3,FALSE)</f>
        <v>Non Metropolitan Fire Authorities</v>
      </c>
      <c r="D11014" s="60" t="str">
        <f>VLOOKUP(B11014,lookup!A:D,4,FALSE)</f>
        <v>E31000033</v>
      </c>
      <c r="E11014" t="s">
        <v>179</v>
      </c>
      <c r="F11014" t="s">
        <v>158</v>
      </c>
      <c r="G11014">
        <v>2</v>
      </c>
    </row>
    <row r="11015" spans="1:7" x14ac:dyDescent="0.3">
      <c r="A11015">
        <v>2020</v>
      </c>
      <c r="B11015" t="s">
        <v>111</v>
      </c>
      <c r="C11015" s="60" t="str">
        <f>VLOOKUP(B11015,lookup!A:C,3,FALSE)</f>
        <v>Non Metropolitan Fire Authorities</v>
      </c>
      <c r="D11015" s="60" t="str">
        <f>VLOOKUP(B11015,lookup!A:D,4,FALSE)</f>
        <v>E31000033</v>
      </c>
      <c r="E11015" t="s">
        <v>1087</v>
      </c>
      <c r="F11015" t="s">
        <v>158</v>
      </c>
      <c r="G11015">
        <v>0</v>
      </c>
    </row>
    <row r="11016" spans="1:7" x14ac:dyDescent="0.3">
      <c r="A11016">
        <v>2020</v>
      </c>
      <c r="B11016" t="s">
        <v>111</v>
      </c>
      <c r="C11016" s="60" t="str">
        <f>VLOOKUP(B11016,lookup!A:C,3,FALSE)</f>
        <v>Non Metropolitan Fire Authorities</v>
      </c>
      <c r="D11016" s="60" t="str">
        <f>VLOOKUP(B11016,lookup!A:D,4,FALSE)</f>
        <v>E31000033</v>
      </c>
      <c r="E11016" t="s">
        <v>1088</v>
      </c>
      <c r="F11016" t="s">
        <v>158</v>
      </c>
      <c r="G11016">
        <v>0</v>
      </c>
    </row>
    <row r="11017" spans="1:7" x14ac:dyDescent="0.3">
      <c r="A11017">
        <v>2020</v>
      </c>
      <c r="B11017" t="s">
        <v>111</v>
      </c>
      <c r="C11017" s="60" t="str">
        <f>VLOOKUP(B11017,lookup!A:C,3,FALSE)</f>
        <v>Non Metropolitan Fire Authorities</v>
      </c>
      <c r="D11017" s="60" t="str">
        <f>VLOOKUP(B11017,lookup!A:D,4,FALSE)</f>
        <v>E31000033</v>
      </c>
      <c r="E11017" t="s">
        <v>1089</v>
      </c>
      <c r="F11017" t="s">
        <v>158</v>
      </c>
      <c r="G11017">
        <v>0</v>
      </c>
    </row>
    <row r="11018" spans="1:7" x14ac:dyDescent="0.3">
      <c r="A11018">
        <v>2020</v>
      </c>
      <c r="B11018" t="s">
        <v>114</v>
      </c>
      <c r="C11018" s="60" t="str">
        <f>VLOOKUP(B11018,lookup!A:C,3,FALSE)</f>
        <v>Non Metropolitan Fire Authorities</v>
      </c>
      <c r="D11018" s="60" t="str">
        <f>VLOOKUP(B11018,lookup!A:D,4,FALSE)</f>
        <v>E31000034</v>
      </c>
      <c r="E11018" t="s">
        <v>175</v>
      </c>
      <c r="F11018" t="s">
        <v>158</v>
      </c>
      <c r="G11018">
        <v>245</v>
      </c>
    </row>
    <row r="11019" spans="1:7" x14ac:dyDescent="0.3">
      <c r="A11019">
        <v>2020</v>
      </c>
      <c r="B11019" t="s">
        <v>114</v>
      </c>
      <c r="C11019" s="60" t="str">
        <f>VLOOKUP(B11019,lookup!A:C,3,FALSE)</f>
        <v>Non Metropolitan Fire Authorities</v>
      </c>
      <c r="D11019" s="60" t="str">
        <f>VLOOKUP(B11019,lookup!A:D,4,FALSE)</f>
        <v>E31000034</v>
      </c>
      <c r="E11019" t="s">
        <v>1086</v>
      </c>
      <c r="F11019" t="s">
        <v>158</v>
      </c>
      <c r="G11019">
        <v>1</v>
      </c>
    </row>
    <row r="11020" spans="1:7" x14ac:dyDescent="0.3">
      <c r="A11020">
        <v>2020</v>
      </c>
      <c r="B11020" t="s">
        <v>114</v>
      </c>
      <c r="C11020" s="60" t="str">
        <f>VLOOKUP(B11020,lookup!A:C,3,FALSE)</f>
        <v>Non Metropolitan Fire Authorities</v>
      </c>
      <c r="D11020" s="60" t="str">
        <f>VLOOKUP(B11020,lookup!A:D,4,FALSE)</f>
        <v>E31000034</v>
      </c>
      <c r="E11020" t="s">
        <v>177</v>
      </c>
      <c r="F11020" t="s">
        <v>158</v>
      </c>
      <c r="G11020">
        <v>2</v>
      </c>
    </row>
    <row r="11021" spans="1:7" x14ac:dyDescent="0.3">
      <c r="A11021">
        <v>2020</v>
      </c>
      <c r="B11021" t="s">
        <v>114</v>
      </c>
      <c r="C11021" s="60" t="str">
        <f>VLOOKUP(B11021,lookup!A:C,3,FALSE)</f>
        <v>Non Metropolitan Fire Authorities</v>
      </c>
      <c r="D11021" s="60" t="str">
        <f>VLOOKUP(B11021,lookup!A:D,4,FALSE)</f>
        <v>E31000034</v>
      </c>
      <c r="E11021" t="s">
        <v>178</v>
      </c>
      <c r="F11021" t="s">
        <v>158</v>
      </c>
      <c r="G11021">
        <v>0</v>
      </c>
    </row>
    <row r="11022" spans="1:7" x14ac:dyDescent="0.3">
      <c r="A11022">
        <v>2020</v>
      </c>
      <c r="B11022" t="s">
        <v>114</v>
      </c>
      <c r="C11022" s="60" t="str">
        <f>VLOOKUP(B11022,lookup!A:C,3,FALSE)</f>
        <v>Non Metropolitan Fire Authorities</v>
      </c>
      <c r="D11022" s="60" t="str">
        <f>VLOOKUP(B11022,lookup!A:D,4,FALSE)</f>
        <v>E31000034</v>
      </c>
      <c r="E11022" t="s">
        <v>179</v>
      </c>
      <c r="F11022" t="s">
        <v>158</v>
      </c>
      <c r="G11022">
        <v>0</v>
      </c>
    </row>
    <row r="11023" spans="1:7" x14ac:dyDescent="0.3">
      <c r="A11023">
        <v>2020</v>
      </c>
      <c r="B11023" t="s">
        <v>114</v>
      </c>
      <c r="C11023" s="60" t="str">
        <f>VLOOKUP(B11023,lookup!A:C,3,FALSE)</f>
        <v>Non Metropolitan Fire Authorities</v>
      </c>
      <c r="D11023" s="60" t="str">
        <f>VLOOKUP(B11023,lookup!A:D,4,FALSE)</f>
        <v>E31000034</v>
      </c>
      <c r="E11023" t="s">
        <v>1087</v>
      </c>
      <c r="F11023" t="s">
        <v>158</v>
      </c>
      <c r="G11023">
        <v>0</v>
      </c>
    </row>
    <row r="11024" spans="1:7" x14ac:dyDescent="0.3">
      <c r="A11024">
        <v>2020</v>
      </c>
      <c r="B11024" t="s">
        <v>114</v>
      </c>
      <c r="C11024" s="60" t="str">
        <f>VLOOKUP(B11024,lookup!A:C,3,FALSE)</f>
        <v>Non Metropolitan Fire Authorities</v>
      </c>
      <c r="D11024" s="60" t="str">
        <f>VLOOKUP(B11024,lookup!A:D,4,FALSE)</f>
        <v>E31000034</v>
      </c>
      <c r="E11024" t="s">
        <v>1088</v>
      </c>
      <c r="F11024" t="s">
        <v>158</v>
      </c>
      <c r="G11024">
        <v>0</v>
      </c>
    </row>
    <row r="11025" spans="1:7" x14ac:dyDescent="0.3">
      <c r="A11025">
        <v>2020</v>
      </c>
      <c r="B11025" t="s">
        <v>114</v>
      </c>
      <c r="C11025" s="60" t="str">
        <f>VLOOKUP(B11025,lookup!A:C,3,FALSE)</f>
        <v>Non Metropolitan Fire Authorities</v>
      </c>
      <c r="D11025" s="60" t="str">
        <f>VLOOKUP(B11025,lookup!A:D,4,FALSE)</f>
        <v>E31000034</v>
      </c>
      <c r="E11025" t="s">
        <v>1089</v>
      </c>
      <c r="F11025" t="s">
        <v>158</v>
      </c>
      <c r="G11025">
        <v>149</v>
      </c>
    </row>
    <row r="11026" spans="1:7" x14ac:dyDescent="0.3">
      <c r="A11026">
        <v>2020</v>
      </c>
      <c r="B11026" t="s">
        <v>117</v>
      </c>
      <c r="C11026" s="60" t="str">
        <f>VLOOKUP(B11026,lookup!A:C,3,FALSE)</f>
        <v>Non Metropolitan Fire Authorities</v>
      </c>
      <c r="D11026" s="60" t="str">
        <f>VLOOKUP(B11026,lookup!A:D,4,FALSE)</f>
        <v>E31000035</v>
      </c>
      <c r="E11026" t="s">
        <v>175</v>
      </c>
      <c r="F11026" t="s">
        <v>158</v>
      </c>
      <c r="G11026">
        <v>104</v>
      </c>
    </row>
    <row r="11027" spans="1:7" x14ac:dyDescent="0.3">
      <c r="A11027">
        <v>2020</v>
      </c>
      <c r="B11027" t="s">
        <v>117</v>
      </c>
      <c r="C11027" s="60" t="str">
        <f>VLOOKUP(B11027,lookup!A:C,3,FALSE)</f>
        <v>Non Metropolitan Fire Authorities</v>
      </c>
      <c r="D11027" s="60" t="str">
        <f>VLOOKUP(B11027,lookup!A:D,4,FALSE)</f>
        <v>E31000035</v>
      </c>
      <c r="E11027" t="s">
        <v>1086</v>
      </c>
      <c r="F11027" t="s">
        <v>158</v>
      </c>
      <c r="G11027">
        <v>2</v>
      </c>
    </row>
    <row r="11028" spans="1:7" x14ac:dyDescent="0.3">
      <c r="A11028">
        <v>2020</v>
      </c>
      <c r="B11028" t="s">
        <v>117</v>
      </c>
      <c r="C11028" s="60" t="str">
        <f>VLOOKUP(B11028,lookup!A:C,3,FALSE)</f>
        <v>Non Metropolitan Fire Authorities</v>
      </c>
      <c r="D11028" s="60" t="str">
        <f>VLOOKUP(B11028,lookup!A:D,4,FALSE)</f>
        <v>E31000035</v>
      </c>
      <c r="E11028" t="s">
        <v>177</v>
      </c>
      <c r="F11028" t="s">
        <v>158</v>
      </c>
      <c r="G11028">
        <v>1</v>
      </c>
    </row>
    <row r="11029" spans="1:7" x14ac:dyDescent="0.3">
      <c r="A11029">
        <v>2020</v>
      </c>
      <c r="B11029" t="s">
        <v>117</v>
      </c>
      <c r="C11029" s="60" t="str">
        <f>VLOOKUP(B11029,lookup!A:C,3,FALSE)</f>
        <v>Non Metropolitan Fire Authorities</v>
      </c>
      <c r="D11029" s="60" t="str">
        <f>VLOOKUP(B11029,lookup!A:D,4,FALSE)</f>
        <v>E31000035</v>
      </c>
      <c r="E11029" t="s">
        <v>178</v>
      </c>
      <c r="F11029" t="s">
        <v>158</v>
      </c>
      <c r="G11029">
        <v>0</v>
      </c>
    </row>
    <row r="11030" spans="1:7" x14ac:dyDescent="0.3">
      <c r="A11030">
        <v>2020</v>
      </c>
      <c r="B11030" t="s">
        <v>117</v>
      </c>
      <c r="C11030" s="60" t="str">
        <f>VLOOKUP(B11030,lookup!A:C,3,FALSE)</f>
        <v>Non Metropolitan Fire Authorities</v>
      </c>
      <c r="D11030" s="60" t="str">
        <f>VLOOKUP(B11030,lookup!A:D,4,FALSE)</f>
        <v>E31000035</v>
      </c>
      <c r="E11030" t="s">
        <v>179</v>
      </c>
      <c r="F11030" t="s">
        <v>158</v>
      </c>
      <c r="G11030">
        <v>0</v>
      </c>
    </row>
    <row r="11031" spans="1:7" x14ac:dyDescent="0.3">
      <c r="A11031">
        <v>2020</v>
      </c>
      <c r="B11031" t="s">
        <v>117</v>
      </c>
      <c r="C11031" s="60" t="str">
        <f>VLOOKUP(B11031,lookup!A:C,3,FALSE)</f>
        <v>Non Metropolitan Fire Authorities</v>
      </c>
      <c r="D11031" s="60" t="str">
        <f>VLOOKUP(B11031,lookup!A:D,4,FALSE)</f>
        <v>E31000035</v>
      </c>
      <c r="E11031" t="s">
        <v>1087</v>
      </c>
      <c r="F11031" t="s">
        <v>158</v>
      </c>
      <c r="G11031">
        <v>0</v>
      </c>
    </row>
    <row r="11032" spans="1:7" x14ac:dyDescent="0.3">
      <c r="A11032">
        <v>2020</v>
      </c>
      <c r="B11032" t="s">
        <v>117</v>
      </c>
      <c r="C11032" s="60" t="str">
        <f>VLOOKUP(B11032,lookup!A:C,3,FALSE)</f>
        <v>Non Metropolitan Fire Authorities</v>
      </c>
      <c r="D11032" s="60" t="str">
        <f>VLOOKUP(B11032,lookup!A:D,4,FALSE)</f>
        <v>E31000035</v>
      </c>
      <c r="E11032" t="s">
        <v>1088</v>
      </c>
      <c r="F11032" t="s">
        <v>158</v>
      </c>
      <c r="G11032">
        <v>0</v>
      </c>
    </row>
    <row r="11033" spans="1:7" x14ac:dyDescent="0.3">
      <c r="A11033">
        <v>2020</v>
      </c>
      <c r="B11033" t="s">
        <v>117</v>
      </c>
      <c r="C11033" s="60" t="str">
        <f>VLOOKUP(B11033,lookup!A:C,3,FALSE)</f>
        <v>Non Metropolitan Fire Authorities</v>
      </c>
      <c r="D11033" s="60" t="str">
        <f>VLOOKUP(B11033,lookup!A:D,4,FALSE)</f>
        <v>E31000035</v>
      </c>
      <c r="E11033" t="s">
        <v>1089</v>
      </c>
      <c r="F11033" t="s">
        <v>158</v>
      </c>
      <c r="G11033">
        <v>1</v>
      </c>
    </row>
    <row r="11034" spans="1:7" x14ac:dyDescent="0.3">
      <c r="A11034">
        <v>2020</v>
      </c>
      <c r="B11034" t="s">
        <v>120</v>
      </c>
      <c r="C11034" s="60" t="str">
        <f>VLOOKUP(B11034,lookup!A:C,3,FALSE)</f>
        <v>Metropolitan Fire Authorities</v>
      </c>
      <c r="D11034" s="60" t="str">
        <f>VLOOKUP(B11034,lookup!A:D,4,FALSE)</f>
        <v>E31000043</v>
      </c>
      <c r="E11034" t="s">
        <v>175</v>
      </c>
      <c r="F11034" t="s">
        <v>158</v>
      </c>
      <c r="G11034">
        <v>14</v>
      </c>
    </row>
    <row r="11035" spans="1:7" x14ac:dyDescent="0.3">
      <c r="A11035">
        <v>2020</v>
      </c>
      <c r="B11035" t="s">
        <v>120</v>
      </c>
      <c r="C11035" s="60" t="str">
        <f>VLOOKUP(B11035,lookup!A:C,3,FALSE)</f>
        <v>Metropolitan Fire Authorities</v>
      </c>
      <c r="D11035" s="60" t="str">
        <f>VLOOKUP(B11035,lookup!A:D,4,FALSE)</f>
        <v>E31000043</v>
      </c>
      <c r="E11035" t="s">
        <v>1086</v>
      </c>
      <c r="F11035" t="s">
        <v>158</v>
      </c>
      <c r="G11035">
        <v>0</v>
      </c>
    </row>
    <row r="11036" spans="1:7" x14ac:dyDescent="0.3">
      <c r="A11036">
        <v>2020</v>
      </c>
      <c r="B11036" t="s">
        <v>120</v>
      </c>
      <c r="C11036" s="60" t="str">
        <f>VLOOKUP(B11036,lookup!A:C,3,FALSE)</f>
        <v>Metropolitan Fire Authorities</v>
      </c>
      <c r="D11036" s="60" t="str">
        <f>VLOOKUP(B11036,lookup!A:D,4,FALSE)</f>
        <v>E31000043</v>
      </c>
      <c r="E11036" t="s">
        <v>177</v>
      </c>
      <c r="F11036" t="s">
        <v>158</v>
      </c>
      <c r="G11036">
        <v>0</v>
      </c>
    </row>
    <row r="11037" spans="1:7" x14ac:dyDescent="0.3">
      <c r="A11037">
        <v>2020</v>
      </c>
      <c r="B11037" t="s">
        <v>120</v>
      </c>
      <c r="C11037" s="60" t="str">
        <f>VLOOKUP(B11037,lookup!A:C,3,FALSE)</f>
        <v>Metropolitan Fire Authorities</v>
      </c>
      <c r="D11037" s="60" t="str">
        <f>VLOOKUP(B11037,lookup!A:D,4,FALSE)</f>
        <v>E31000043</v>
      </c>
      <c r="E11037" t="s">
        <v>178</v>
      </c>
      <c r="F11037" t="s">
        <v>158</v>
      </c>
      <c r="G11037">
        <v>0</v>
      </c>
    </row>
    <row r="11038" spans="1:7" x14ac:dyDescent="0.3">
      <c r="A11038">
        <v>2020</v>
      </c>
      <c r="B11038" t="s">
        <v>120</v>
      </c>
      <c r="C11038" s="60" t="str">
        <f>VLOOKUP(B11038,lookup!A:C,3,FALSE)</f>
        <v>Metropolitan Fire Authorities</v>
      </c>
      <c r="D11038" s="60" t="str">
        <f>VLOOKUP(B11038,lookup!A:D,4,FALSE)</f>
        <v>E31000043</v>
      </c>
      <c r="E11038" t="s">
        <v>179</v>
      </c>
      <c r="F11038" t="s">
        <v>158</v>
      </c>
      <c r="G11038">
        <v>0</v>
      </c>
    </row>
    <row r="11039" spans="1:7" x14ac:dyDescent="0.3">
      <c r="A11039">
        <v>2020</v>
      </c>
      <c r="B11039" t="s">
        <v>120</v>
      </c>
      <c r="C11039" s="60" t="str">
        <f>VLOOKUP(B11039,lookup!A:C,3,FALSE)</f>
        <v>Metropolitan Fire Authorities</v>
      </c>
      <c r="D11039" s="60" t="str">
        <f>VLOOKUP(B11039,lookup!A:D,4,FALSE)</f>
        <v>E31000043</v>
      </c>
      <c r="E11039" t="s">
        <v>1087</v>
      </c>
      <c r="F11039" t="s">
        <v>158</v>
      </c>
      <c r="G11039">
        <v>0</v>
      </c>
    </row>
    <row r="11040" spans="1:7" x14ac:dyDescent="0.3">
      <c r="A11040">
        <v>2020</v>
      </c>
      <c r="B11040" t="s">
        <v>120</v>
      </c>
      <c r="C11040" s="60" t="str">
        <f>VLOOKUP(B11040,lookup!A:C,3,FALSE)</f>
        <v>Metropolitan Fire Authorities</v>
      </c>
      <c r="D11040" s="60" t="str">
        <f>VLOOKUP(B11040,lookup!A:D,4,FALSE)</f>
        <v>E31000043</v>
      </c>
      <c r="E11040" t="s">
        <v>1088</v>
      </c>
      <c r="F11040" t="s">
        <v>158</v>
      </c>
      <c r="G11040">
        <v>0</v>
      </c>
    </row>
    <row r="11041" spans="1:7" x14ac:dyDescent="0.3">
      <c r="A11041">
        <v>2020</v>
      </c>
      <c r="B11041" t="s">
        <v>120</v>
      </c>
      <c r="C11041" s="60" t="str">
        <f>VLOOKUP(B11041,lookup!A:C,3,FALSE)</f>
        <v>Metropolitan Fire Authorities</v>
      </c>
      <c r="D11041" s="60" t="str">
        <f>VLOOKUP(B11041,lookup!A:D,4,FALSE)</f>
        <v>E31000043</v>
      </c>
      <c r="E11041" t="s">
        <v>1089</v>
      </c>
      <c r="F11041" t="s">
        <v>158</v>
      </c>
      <c r="G11041">
        <v>0</v>
      </c>
    </row>
    <row r="11042" spans="1:7" x14ac:dyDescent="0.3">
      <c r="A11042">
        <v>2020</v>
      </c>
      <c r="B11042" t="s">
        <v>123</v>
      </c>
      <c r="C11042" s="60" t="str">
        <f>VLOOKUP(B11042,lookup!A:C,3,FALSE)</f>
        <v>Non Metropolitan Fire Authorities</v>
      </c>
      <c r="D11042" s="60" t="str">
        <f>VLOOKUP(B11042,lookup!A:D,4,FALSE)</f>
        <v>E31000036</v>
      </c>
      <c r="E11042" t="s">
        <v>175</v>
      </c>
      <c r="F11042" t="s">
        <v>158</v>
      </c>
      <c r="G11042">
        <v>108</v>
      </c>
    </row>
    <row r="11043" spans="1:7" x14ac:dyDescent="0.3">
      <c r="A11043">
        <v>2020</v>
      </c>
      <c r="B11043" t="s">
        <v>123</v>
      </c>
      <c r="C11043" s="60" t="str">
        <f>VLOOKUP(B11043,lookup!A:C,3,FALSE)</f>
        <v>Non Metropolitan Fire Authorities</v>
      </c>
      <c r="D11043" s="60" t="str">
        <f>VLOOKUP(B11043,lookup!A:D,4,FALSE)</f>
        <v>E31000036</v>
      </c>
      <c r="E11043" t="s">
        <v>1086</v>
      </c>
      <c r="F11043" t="s">
        <v>158</v>
      </c>
      <c r="G11043">
        <v>0</v>
      </c>
    </row>
    <row r="11044" spans="1:7" x14ac:dyDescent="0.3">
      <c r="A11044">
        <v>2020</v>
      </c>
      <c r="B11044" t="s">
        <v>123</v>
      </c>
      <c r="C11044" s="60" t="str">
        <f>VLOOKUP(B11044,lookup!A:C,3,FALSE)</f>
        <v>Non Metropolitan Fire Authorities</v>
      </c>
      <c r="D11044" s="60" t="str">
        <f>VLOOKUP(B11044,lookup!A:D,4,FALSE)</f>
        <v>E31000036</v>
      </c>
      <c r="E11044" t="s">
        <v>177</v>
      </c>
      <c r="F11044" t="s">
        <v>158</v>
      </c>
      <c r="G11044">
        <v>0</v>
      </c>
    </row>
    <row r="11045" spans="1:7" x14ac:dyDescent="0.3">
      <c r="A11045">
        <v>2020</v>
      </c>
      <c r="B11045" t="s">
        <v>123</v>
      </c>
      <c r="C11045" s="60" t="str">
        <f>VLOOKUP(B11045,lookup!A:C,3,FALSE)</f>
        <v>Non Metropolitan Fire Authorities</v>
      </c>
      <c r="D11045" s="60" t="str">
        <f>VLOOKUP(B11045,lookup!A:D,4,FALSE)</f>
        <v>E31000036</v>
      </c>
      <c r="E11045" t="s">
        <v>178</v>
      </c>
      <c r="F11045" t="s">
        <v>158</v>
      </c>
      <c r="G11045">
        <v>1</v>
      </c>
    </row>
    <row r="11046" spans="1:7" x14ac:dyDescent="0.3">
      <c r="A11046">
        <v>2020</v>
      </c>
      <c r="B11046" t="s">
        <v>123</v>
      </c>
      <c r="C11046" s="60" t="str">
        <f>VLOOKUP(B11046,lookup!A:C,3,FALSE)</f>
        <v>Non Metropolitan Fire Authorities</v>
      </c>
      <c r="D11046" s="60" t="str">
        <f>VLOOKUP(B11046,lookup!A:D,4,FALSE)</f>
        <v>E31000036</v>
      </c>
      <c r="E11046" t="s">
        <v>179</v>
      </c>
      <c r="F11046" t="s">
        <v>158</v>
      </c>
      <c r="G11046">
        <v>0</v>
      </c>
    </row>
    <row r="11047" spans="1:7" x14ac:dyDescent="0.3">
      <c r="A11047">
        <v>2020</v>
      </c>
      <c r="B11047" t="s">
        <v>123</v>
      </c>
      <c r="C11047" s="60" t="str">
        <f>VLOOKUP(B11047,lookup!A:C,3,FALSE)</f>
        <v>Non Metropolitan Fire Authorities</v>
      </c>
      <c r="D11047" s="60" t="str">
        <f>VLOOKUP(B11047,lookup!A:D,4,FALSE)</f>
        <v>E31000036</v>
      </c>
      <c r="E11047" t="s">
        <v>1087</v>
      </c>
      <c r="F11047" t="s">
        <v>158</v>
      </c>
      <c r="G11047">
        <v>0</v>
      </c>
    </row>
    <row r="11048" spans="1:7" x14ac:dyDescent="0.3">
      <c r="A11048">
        <v>2020</v>
      </c>
      <c r="B11048" t="s">
        <v>123</v>
      </c>
      <c r="C11048" s="60" t="str">
        <f>VLOOKUP(B11048,lookup!A:C,3,FALSE)</f>
        <v>Non Metropolitan Fire Authorities</v>
      </c>
      <c r="D11048" s="60" t="str">
        <f>VLOOKUP(B11048,lookup!A:D,4,FALSE)</f>
        <v>E31000036</v>
      </c>
      <c r="E11048" t="s">
        <v>1088</v>
      </c>
      <c r="F11048" t="s">
        <v>158</v>
      </c>
      <c r="G11048">
        <v>0</v>
      </c>
    </row>
    <row r="11049" spans="1:7" x14ac:dyDescent="0.3">
      <c r="A11049">
        <v>2020</v>
      </c>
      <c r="B11049" t="s">
        <v>123</v>
      </c>
      <c r="C11049" s="60" t="str">
        <f>VLOOKUP(B11049,lookup!A:C,3,FALSE)</f>
        <v>Non Metropolitan Fire Authorities</v>
      </c>
      <c r="D11049" s="60" t="str">
        <f>VLOOKUP(B11049,lookup!A:D,4,FALSE)</f>
        <v>E31000036</v>
      </c>
      <c r="E11049" t="s">
        <v>1089</v>
      </c>
      <c r="F11049" t="s">
        <v>158</v>
      </c>
      <c r="G11049">
        <v>30</v>
      </c>
    </row>
    <row r="11050" spans="1:7" x14ac:dyDescent="0.3">
      <c r="A11050">
        <v>2020</v>
      </c>
      <c r="B11050" t="s">
        <v>126</v>
      </c>
      <c r="C11050" s="60" t="str">
        <f>VLOOKUP(B11050,lookup!A:C,3,FALSE)</f>
        <v>Metropolitan Fire Authorities</v>
      </c>
      <c r="D11050" s="60" t="str">
        <f>VLOOKUP(B11050,lookup!A:D,4,FALSE)</f>
        <v>E31000044</v>
      </c>
      <c r="E11050" t="s">
        <v>175</v>
      </c>
      <c r="F11050" t="s">
        <v>158</v>
      </c>
      <c r="G11050">
        <v>8</v>
      </c>
    </row>
    <row r="11051" spans="1:7" x14ac:dyDescent="0.3">
      <c r="A11051">
        <v>2020</v>
      </c>
      <c r="B11051" t="s">
        <v>126</v>
      </c>
      <c r="C11051" s="60" t="str">
        <f>VLOOKUP(B11051,lookup!A:C,3,FALSE)</f>
        <v>Metropolitan Fire Authorities</v>
      </c>
      <c r="D11051" s="60" t="str">
        <f>VLOOKUP(B11051,lookup!A:D,4,FALSE)</f>
        <v>E31000044</v>
      </c>
      <c r="E11051" t="s">
        <v>1086</v>
      </c>
      <c r="F11051" t="s">
        <v>158</v>
      </c>
      <c r="G11051">
        <v>0</v>
      </c>
    </row>
    <row r="11052" spans="1:7" x14ac:dyDescent="0.3">
      <c r="A11052">
        <v>2020</v>
      </c>
      <c r="B11052" t="s">
        <v>126</v>
      </c>
      <c r="C11052" s="60" t="str">
        <f>VLOOKUP(B11052,lookup!A:C,3,FALSE)</f>
        <v>Metropolitan Fire Authorities</v>
      </c>
      <c r="D11052" s="60" t="str">
        <f>VLOOKUP(B11052,lookup!A:D,4,FALSE)</f>
        <v>E31000044</v>
      </c>
      <c r="E11052" t="s">
        <v>177</v>
      </c>
      <c r="F11052" t="s">
        <v>158</v>
      </c>
      <c r="G11052">
        <v>0</v>
      </c>
    </row>
    <row r="11053" spans="1:7" x14ac:dyDescent="0.3">
      <c r="A11053">
        <v>2020</v>
      </c>
      <c r="B11053" t="s">
        <v>126</v>
      </c>
      <c r="C11053" s="60" t="str">
        <f>VLOOKUP(B11053,lookup!A:C,3,FALSE)</f>
        <v>Metropolitan Fire Authorities</v>
      </c>
      <c r="D11053" s="60" t="str">
        <f>VLOOKUP(B11053,lookup!A:D,4,FALSE)</f>
        <v>E31000044</v>
      </c>
      <c r="E11053" t="s">
        <v>178</v>
      </c>
      <c r="F11053" t="s">
        <v>158</v>
      </c>
      <c r="G11053">
        <v>0</v>
      </c>
    </row>
    <row r="11054" spans="1:7" x14ac:dyDescent="0.3">
      <c r="A11054">
        <v>2020</v>
      </c>
      <c r="B11054" t="s">
        <v>126</v>
      </c>
      <c r="C11054" s="60" t="str">
        <f>VLOOKUP(B11054,lookup!A:C,3,FALSE)</f>
        <v>Metropolitan Fire Authorities</v>
      </c>
      <c r="D11054" s="60" t="str">
        <f>VLOOKUP(B11054,lookup!A:D,4,FALSE)</f>
        <v>E31000044</v>
      </c>
      <c r="E11054" t="s">
        <v>179</v>
      </c>
      <c r="F11054" t="s">
        <v>158</v>
      </c>
      <c r="G11054">
        <v>0</v>
      </c>
    </row>
    <row r="11055" spans="1:7" x14ac:dyDescent="0.3">
      <c r="A11055">
        <v>2020</v>
      </c>
      <c r="B11055" t="s">
        <v>126</v>
      </c>
      <c r="C11055" s="60" t="str">
        <f>VLOOKUP(B11055,lookup!A:C,3,FALSE)</f>
        <v>Metropolitan Fire Authorities</v>
      </c>
      <c r="D11055" s="60" t="str">
        <f>VLOOKUP(B11055,lookup!A:D,4,FALSE)</f>
        <v>E31000044</v>
      </c>
      <c r="E11055" t="s">
        <v>1087</v>
      </c>
      <c r="F11055" t="s">
        <v>158</v>
      </c>
      <c r="G11055">
        <v>0</v>
      </c>
    </row>
    <row r="11056" spans="1:7" x14ac:dyDescent="0.3">
      <c r="A11056">
        <v>2020</v>
      </c>
      <c r="B11056" t="s">
        <v>126</v>
      </c>
      <c r="C11056" s="60" t="str">
        <f>VLOOKUP(B11056,lookup!A:C,3,FALSE)</f>
        <v>Metropolitan Fire Authorities</v>
      </c>
      <c r="D11056" s="60" t="str">
        <f>VLOOKUP(B11056,lookup!A:D,4,FALSE)</f>
        <v>E31000044</v>
      </c>
      <c r="E11056" t="s">
        <v>1088</v>
      </c>
      <c r="F11056" t="s">
        <v>158</v>
      </c>
      <c r="G11056">
        <v>0</v>
      </c>
    </row>
    <row r="11057" spans="1:7" x14ac:dyDescent="0.3">
      <c r="A11057">
        <v>2020</v>
      </c>
      <c r="B11057" t="s">
        <v>126</v>
      </c>
      <c r="C11057" s="60" t="str">
        <f>VLOOKUP(B11057,lookup!A:C,3,FALSE)</f>
        <v>Metropolitan Fire Authorities</v>
      </c>
      <c r="D11057" s="60" t="str">
        <f>VLOOKUP(B11057,lookup!A:D,4,FALSE)</f>
        <v>E31000044</v>
      </c>
      <c r="E11057" t="s">
        <v>1089</v>
      </c>
      <c r="F11057" t="s">
        <v>158</v>
      </c>
      <c r="G11057">
        <v>0</v>
      </c>
    </row>
    <row r="11058" spans="1:7" x14ac:dyDescent="0.3">
      <c r="A11058">
        <v>2020</v>
      </c>
      <c r="B11058" t="s">
        <v>129</v>
      </c>
      <c r="C11058" s="60" t="str">
        <f>VLOOKUP(B11058,lookup!A:C,3,FALSE)</f>
        <v>Non Metropolitan Fire Authorities</v>
      </c>
      <c r="D11058" s="60" t="str">
        <f>VLOOKUP(B11058,lookup!A:D,4,FALSE)</f>
        <v>E31000037</v>
      </c>
      <c r="E11058" t="s">
        <v>175</v>
      </c>
      <c r="F11058" t="s">
        <v>158</v>
      </c>
      <c r="G11058">
        <v>234</v>
      </c>
    </row>
    <row r="11059" spans="1:7" x14ac:dyDescent="0.3">
      <c r="A11059">
        <v>2020</v>
      </c>
      <c r="B11059" t="s">
        <v>129</v>
      </c>
      <c r="C11059" s="60" t="str">
        <f>VLOOKUP(B11059,lookup!A:C,3,FALSE)</f>
        <v>Non Metropolitan Fire Authorities</v>
      </c>
      <c r="D11059" s="60" t="str">
        <f>VLOOKUP(B11059,lookup!A:D,4,FALSE)</f>
        <v>E31000037</v>
      </c>
      <c r="E11059" t="s">
        <v>1086</v>
      </c>
      <c r="F11059" t="s">
        <v>158</v>
      </c>
      <c r="G11059">
        <v>3</v>
      </c>
    </row>
    <row r="11060" spans="1:7" x14ac:dyDescent="0.3">
      <c r="A11060">
        <v>2020</v>
      </c>
      <c r="B11060" t="s">
        <v>129</v>
      </c>
      <c r="C11060" s="60" t="str">
        <f>VLOOKUP(B11060,lookup!A:C,3,FALSE)</f>
        <v>Non Metropolitan Fire Authorities</v>
      </c>
      <c r="D11060" s="60" t="str">
        <f>VLOOKUP(B11060,lookup!A:D,4,FALSE)</f>
        <v>E31000037</v>
      </c>
      <c r="E11060" t="s">
        <v>177</v>
      </c>
      <c r="F11060" t="s">
        <v>158</v>
      </c>
      <c r="G11060">
        <v>0</v>
      </c>
    </row>
    <row r="11061" spans="1:7" x14ac:dyDescent="0.3">
      <c r="A11061">
        <v>2020</v>
      </c>
      <c r="B11061" t="s">
        <v>129</v>
      </c>
      <c r="C11061" s="60" t="str">
        <f>VLOOKUP(B11061,lookup!A:C,3,FALSE)</f>
        <v>Non Metropolitan Fire Authorities</v>
      </c>
      <c r="D11061" s="60" t="str">
        <f>VLOOKUP(B11061,lookup!A:D,4,FALSE)</f>
        <v>E31000037</v>
      </c>
      <c r="E11061" t="s">
        <v>178</v>
      </c>
      <c r="F11061" t="s">
        <v>158</v>
      </c>
      <c r="G11061">
        <v>0</v>
      </c>
    </row>
    <row r="11062" spans="1:7" x14ac:dyDescent="0.3">
      <c r="A11062">
        <v>2020</v>
      </c>
      <c r="B11062" t="s">
        <v>129</v>
      </c>
      <c r="C11062" s="60" t="str">
        <f>VLOOKUP(B11062,lookup!A:C,3,FALSE)</f>
        <v>Non Metropolitan Fire Authorities</v>
      </c>
      <c r="D11062" s="60" t="str">
        <f>VLOOKUP(B11062,lookup!A:D,4,FALSE)</f>
        <v>E31000037</v>
      </c>
      <c r="E11062" t="s">
        <v>179</v>
      </c>
      <c r="F11062" t="s">
        <v>158</v>
      </c>
      <c r="G11062">
        <v>0</v>
      </c>
    </row>
    <row r="11063" spans="1:7" x14ac:dyDescent="0.3">
      <c r="A11063">
        <v>2020</v>
      </c>
      <c r="B11063" t="s">
        <v>129</v>
      </c>
      <c r="C11063" s="60" t="str">
        <f>VLOOKUP(B11063,lookup!A:C,3,FALSE)</f>
        <v>Non Metropolitan Fire Authorities</v>
      </c>
      <c r="D11063" s="60" t="str">
        <f>VLOOKUP(B11063,lookup!A:D,4,FALSE)</f>
        <v>E31000037</v>
      </c>
      <c r="E11063" t="s">
        <v>1087</v>
      </c>
      <c r="F11063" t="s">
        <v>158</v>
      </c>
      <c r="G11063">
        <v>0</v>
      </c>
    </row>
    <row r="11064" spans="1:7" x14ac:dyDescent="0.3">
      <c r="A11064">
        <v>2020</v>
      </c>
      <c r="B11064" t="s">
        <v>129</v>
      </c>
      <c r="C11064" s="60" t="str">
        <f>VLOOKUP(B11064,lookup!A:C,3,FALSE)</f>
        <v>Non Metropolitan Fire Authorities</v>
      </c>
      <c r="D11064" s="60" t="str">
        <f>VLOOKUP(B11064,lookup!A:D,4,FALSE)</f>
        <v>E31000037</v>
      </c>
      <c r="E11064" t="s">
        <v>1088</v>
      </c>
      <c r="F11064" t="s">
        <v>158</v>
      </c>
      <c r="G11064">
        <v>1</v>
      </c>
    </row>
    <row r="11065" spans="1:7" x14ac:dyDescent="0.3">
      <c r="A11065">
        <v>2020</v>
      </c>
      <c r="B11065" t="s">
        <v>129</v>
      </c>
      <c r="C11065" s="60" t="str">
        <f>VLOOKUP(B11065,lookup!A:C,3,FALSE)</f>
        <v>Non Metropolitan Fire Authorities</v>
      </c>
      <c r="D11065" s="60" t="str">
        <f>VLOOKUP(B11065,lookup!A:D,4,FALSE)</f>
        <v>E31000037</v>
      </c>
      <c r="E11065" t="s">
        <v>1089</v>
      </c>
      <c r="F11065" t="s">
        <v>158</v>
      </c>
      <c r="G11065">
        <v>60</v>
      </c>
    </row>
    <row r="11066" spans="1:7" x14ac:dyDescent="0.3">
      <c r="A11066">
        <v>2020</v>
      </c>
      <c r="B11066" t="s">
        <v>132</v>
      </c>
      <c r="C11066" s="60" t="str">
        <f>VLOOKUP(B11066,lookup!A:C,3,FALSE)</f>
        <v>Metropolitan Fire Authorities</v>
      </c>
      <c r="D11066" s="60" t="str">
        <f>VLOOKUP(B11066,lookup!A:D,4,FALSE)</f>
        <v>E31000045</v>
      </c>
      <c r="E11066" t="s">
        <v>175</v>
      </c>
      <c r="F11066" t="s">
        <v>158</v>
      </c>
      <c r="G11066">
        <v>137</v>
      </c>
    </row>
    <row r="11067" spans="1:7" x14ac:dyDescent="0.3">
      <c r="A11067">
        <v>2020</v>
      </c>
      <c r="B11067" t="s">
        <v>132</v>
      </c>
      <c r="C11067" s="60" t="str">
        <f>VLOOKUP(B11067,lookup!A:C,3,FALSE)</f>
        <v>Metropolitan Fire Authorities</v>
      </c>
      <c r="D11067" s="60" t="str">
        <f>VLOOKUP(B11067,lookup!A:D,4,FALSE)</f>
        <v>E31000045</v>
      </c>
      <c r="E11067" t="s">
        <v>1086</v>
      </c>
      <c r="F11067" t="s">
        <v>158</v>
      </c>
      <c r="G11067">
        <v>1</v>
      </c>
    </row>
    <row r="11068" spans="1:7" x14ac:dyDescent="0.3">
      <c r="A11068">
        <v>2020</v>
      </c>
      <c r="B11068" t="s">
        <v>132</v>
      </c>
      <c r="C11068" s="60" t="str">
        <f>VLOOKUP(B11068,lookup!A:C,3,FALSE)</f>
        <v>Metropolitan Fire Authorities</v>
      </c>
      <c r="D11068" s="60" t="str">
        <f>VLOOKUP(B11068,lookup!A:D,4,FALSE)</f>
        <v>E31000045</v>
      </c>
      <c r="E11068" t="s">
        <v>177</v>
      </c>
      <c r="F11068" t="s">
        <v>158</v>
      </c>
      <c r="G11068">
        <v>1</v>
      </c>
    </row>
    <row r="11069" spans="1:7" x14ac:dyDescent="0.3">
      <c r="A11069">
        <v>2020</v>
      </c>
      <c r="B11069" t="s">
        <v>132</v>
      </c>
      <c r="C11069" s="60" t="str">
        <f>VLOOKUP(B11069,lookup!A:C,3,FALSE)</f>
        <v>Metropolitan Fire Authorities</v>
      </c>
      <c r="D11069" s="60" t="str">
        <f>VLOOKUP(B11069,lookup!A:D,4,FALSE)</f>
        <v>E31000045</v>
      </c>
      <c r="E11069" t="s">
        <v>178</v>
      </c>
      <c r="F11069" t="s">
        <v>158</v>
      </c>
      <c r="G11069">
        <v>1</v>
      </c>
    </row>
    <row r="11070" spans="1:7" x14ac:dyDescent="0.3">
      <c r="A11070">
        <v>2020</v>
      </c>
      <c r="B11070" t="s">
        <v>132</v>
      </c>
      <c r="C11070" s="60" t="str">
        <f>VLOOKUP(B11070,lookup!A:C,3,FALSE)</f>
        <v>Metropolitan Fire Authorities</v>
      </c>
      <c r="D11070" s="60" t="str">
        <f>VLOOKUP(B11070,lookup!A:D,4,FALSE)</f>
        <v>E31000045</v>
      </c>
      <c r="E11070" t="s">
        <v>179</v>
      </c>
      <c r="F11070" t="s">
        <v>158</v>
      </c>
      <c r="G11070">
        <v>0</v>
      </c>
    </row>
    <row r="11071" spans="1:7" x14ac:dyDescent="0.3">
      <c r="A11071">
        <v>2020</v>
      </c>
      <c r="B11071" t="s">
        <v>132</v>
      </c>
      <c r="C11071" s="60" t="str">
        <f>VLOOKUP(B11071,lookup!A:C,3,FALSE)</f>
        <v>Metropolitan Fire Authorities</v>
      </c>
      <c r="D11071" s="60" t="str">
        <f>VLOOKUP(B11071,lookup!A:D,4,FALSE)</f>
        <v>E31000045</v>
      </c>
      <c r="E11071" t="s">
        <v>1087</v>
      </c>
      <c r="F11071" t="s">
        <v>158</v>
      </c>
      <c r="G11071">
        <v>0</v>
      </c>
    </row>
    <row r="11072" spans="1:7" x14ac:dyDescent="0.3">
      <c r="A11072">
        <v>2020</v>
      </c>
      <c r="B11072" t="s">
        <v>132</v>
      </c>
      <c r="C11072" s="60" t="str">
        <f>VLOOKUP(B11072,lookup!A:C,3,FALSE)</f>
        <v>Metropolitan Fire Authorities</v>
      </c>
      <c r="D11072" s="60" t="str">
        <f>VLOOKUP(B11072,lookup!A:D,4,FALSE)</f>
        <v>E31000045</v>
      </c>
      <c r="E11072" t="s">
        <v>1088</v>
      </c>
      <c r="F11072" t="s">
        <v>158</v>
      </c>
      <c r="G11072">
        <v>0</v>
      </c>
    </row>
    <row r="11073" spans="1:7" x14ac:dyDescent="0.3">
      <c r="A11073">
        <v>2020</v>
      </c>
      <c r="B11073" t="s">
        <v>132</v>
      </c>
      <c r="C11073" s="60" t="str">
        <f>VLOOKUP(B11073,lookup!A:C,3,FALSE)</f>
        <v>Metropolitan Fire Authorities</v>
      </c>
      <c r="D11073" s="60" t="str">
        <f>VLOOKUP(B11073,lookup!A:D,4,FALSE)</f>
        <v>E31000045</v>
      </c>
      <c r="E11073" t="s">
        <v>1089</v>
      </c>
      <c r="F11073" t="s">
        <v>158</v>
      </c>
      <c r="G11073">
        <v>16</v>
      </c>
    </row>
    <row r="11074" spans="1:7" x14ac:dyDescent="0.3">
      <c r="A11074">
        <v>2020</v>
      </c>
      <c r="B11074" t="s">
        <v>203</v>
      </c>
      <c r="C11074" s="60" t="str">
        <f>VLOOKUP(B11074,lookup!A:C,3,FALSE)</f>
        <v>Non Metropolitan Fire Authorities</v>
      </c>
      <c r="D11074" s="60" t="str">
        <f>VLOOKUP(B11074,lookup!A:D,4,FALSE)</f>
        <v>E31000047</v>
      </c>
      <c r="E11074" t="s">
        <v>175</v>
      </c>
      <c r="F11074" t="s">
        <v>158</v>
      </c>
      <c r="G11074">
        <v>539</v>
      </c>
    </row>
    <row r="11075" spans="1:7" x14ac:dyDescent="0.3">
      <c r="A11075">
        <v>2020</v>
      </c>
      <c r="B11075" t="s">
        <v>203</v>
      </c>
      <c r="C11075" s="60" t="str">
        <f>VLOOKUP(B11075,lookup!A:C,3,FALSE)</f>
        <v>Non Metropolitan Fire Authorities</v>
      </c>
      <c r="D11075" s="60" t="str">
        <f>VLOOKUP(B11075,lookup!A:D,4,FALSE)</f>
        <v>E31000047</v>
      </c>
      <c r="E11075" t="s">
        <v>1086</v>
      </c>
      <c r="F11075" t="s">
        <v>158</v>
      </c>
      <c r="G11075">
        <v>14</v>
      </c>
    </row>
    <row r="11076" spans="1:7" x14ac:dyDescent="0.3">
      <c r="A11076">
        <v>2020</v>
      </c>
      <c r="B11076" t="s">
        <v>203</v>
      </c>
      <c r="C11076" s="60" t="str">
        <f>VLOOKUP(B11076,lookup!A:C,3,FALSE)</f>
        <v>Non Metropolitan Fire Authorities</v>
      </c>
      <c r="D11076" s="60" t="str">
        <f>VLOOKUP(B11076,lookup!A:D,4,FALSE)</f>
        <v>E31000047</v>
      </c>
      <c r="E11076" t="s">
        <v>177</v>
      </c>
      <c r="F11076" t="s">
        <v>158</v>
      </c>
      <c r="G11076">
        <v>2</v>
      </c>
    </row>
    <row r="11077" spans="1:7" x14ac:dyDescent="0.3">
      <c r="A11077">
        <v>2020</v>
      </c>
      <c r="B11077" t="s">
        <v>203</v>
      </c>
      <c r="C11077" s="60" t="str">
        <f>VLOOKUP(B11077,lookup!A:C,3,FALSE)</f>
        <v>Non Metropolitan Fire Authorities</v>
      </c>
      <c r="D11077" s="60" t="str">
        <f>VLOOKUP(B11077,lookup!A:D,4,FALSE)</f>
        <v>E31000047</v>
      </c>
      <c r="E11077" t="s">
        <v>178</v>
      </c>
      <c r="F11077" t="s">
        <v>158</v>
      </c>
      <c r="G11077">
        <v>0</v>
      </c>
    </row>
    <row r="11078" spans="1:7" x14ac:dyDescent="0.3">
      <c r="A11078">
        <v>2020</v>
      </c>
      <c r="B11078" t="s">
        <v>203</v>
      </c>
      <c r="C11078" s="60" t="str">
        <f>VLOOKUP(B11078,lookup!A:C,3,FALSE)</f>
        <v>Non Metropolitan Fire Authorities</v>
      </c>
      <c r="D11078" s="60" t="str">
        <f>VLOOKUP(B11078,lookup!A:D,4,FALSE)</f>
        <v>E31000047</v>
      </c>
      <c r="E11078" t="s">
        <v>179</v>
      </c>
      <c r="F11078" t="s">
        <v>158</v>
      </c>
      <c r="G11078">
        <v>1</v>
      </c>
    </row>
    <row r="11079" spans="1:7" x14ac:dyDescent="0.3">
      <c r="A11079">
        <v>2020</v>
      </c>
      <c r="B11079" t="s">
        <v>203</v>
      </c>
      <c r="C11079" s="60" t="str">
        <f>VLOOKUP(B11079,lookup!A:C,3,FALSE)</f>
        <v>Non Metropolitan Fire Authorities</v>
      </c>
      <c r="D11079" s="60" t="str">
        <f>VLOOKUP(B11079,lookup!A:D,4,FALSE)</f>
        <v>E31000047</v>
      </c>
      <c r="E11079" t="s">
        <v>1087</v>
      </c>
      <c r="F11079" t="s">
        <v>158</v>
      </c>
      <c r="G11079">
        <v>0</v>
      </c>
    </row>
    <row r="11080" spans="1:7" x14ac:dyDescent="0.3">
      <c r="A11080">
        <v>2020</v>
      </c>
      <c r="B11080" t="s">
        <v>203</v>
      </c>
      <c r="C11080" s="60" t="str">
        <f>VLOOKUP(B11080,lookup!A:C,3,FALSE)</f>
        <v>Non Metropolitan Fire Authorities</v>
      </c>
      <c r="D11080" s="60" t="str">
        <f>VLOOKUP(B11080,lookup!A:D,4,FALSE)</f>
        <v>E31000047</v>
      </c>
      <c r="E11080" t="s">
        <v>1088</v>
      </c>
      <c r="F11080" t="s">
        <v>158</v>
      </c>
      <c r="G11080">
        <v>0</v>
      </c>
    </row>
    <row r="11081" spans="1:7" x14ac:dyDescent="0.3">
      <c r="A11081">
        <v>2020</v>
      </c>
      <c r="B11081" t="s">
        <v>203</v>
      </c>
      <c r="C11081" s="60" t="str">
        <f>VLOOKUP(B11081,lookup!A:C,3,FALSE)</f>
        <v>Non Metropolitan Fire Authorities</v>
      </c>
      <c r="D11081" s="60" t="str">
        <f>VLOOKUP(B11081,lookup!A:D,4,FALSE)</f>
        <v>E31000047</v>
      </c>
      <c r="E11081" t="s">
        <v>1089</v>
      </c>
      <c r="F11081" t="s">
        <v>158</v>
      </c>
      <c r="G11081">
        <v>54</v>
      </c>
    </row>
    <row r="11082" spans="1:7" x14ac:dyDescent="0.3">
      <c r="A11082">
        <v>2020</v>
      </c>
      <c r="B11082" t="s">
        <v>138</v>
      </c>
      <c r="C11082" s="60" t="str">
        <f>VLOOKUP(B11082,lookup!A:C,3,FALSE)</f>
        <v>Non Metropolitan Fire Authorities</v>
      </c>
      <c r="D11082" s="60" t="str">
        <f>VLOOKUP(B11082,lookup!A:D,4,FALSE)</f>
        <v>NWFC</v>
      </c>
      <c r="E11082" t="s">
        <v>175</v>
      </c>
      <c r="F11082" t="s">
        <v>158</v>
      </c>
      <c r="G11082">
        <v>0</v>
      </c>
    </row>
    <row r="11083" spans="1:7" x14ac:dyDescent="0.3">
      <c r="A11083">
        <v>2020</v>
      </c>
      <c r="B11083" t="s">
        <v>138</v>
      </c>
      <c r="C11083" s="60" t="str">
        <f>VLOOKUP(B11083,lookup!A:C,3,FALSE)</f>
        <v>Non Metropolitan Fire Authorities</v>
      </c>
      <c r="D11083" s="60" t="str">
        <f>VLOOKUP(B11083,lookup!A:D,4,FALSE)</f>
        <v>NWFC</v>
      </c>
      <c r="E11083" t="s">
        <v>1086</v>
      </c>
      <c r="F11083" t="s">
        <v>158</v>
      </c>
      <c r="G11083">
        <v>0</v>
      </c>
    </row>
    <row r="11084" spans="1:7" x14ac:dyDescent="0.3">
      <c r="A11084">
        <v>2020</v>
      </c>
      <c r="B11084" t="s">
        <v>138</v>
      </c>
      <c r="C11084" s="60" t="str">
        <f>VLOOKUP(B11084,lookup!A:C,3,FALSE)</f>
        <v>Non Metropolitan Fire Authorities</v>
      </c>
      <c r="D11084" s="60" t="str">
        <f>VLOOKUP(B11084,lookup!A:D,4,FALSE)</f>
        <v>NWFC</v>
      </c>
      <c r="E11084" t="s">
        <v>177</v>
      </c>
      <c r="F11084" t="s">
        <v>158</v>
      </c>
      <c r="G11084">
        <v>0</v>
      </c>
    </row>
    <row r="11085" spans="1:7" x14ac:dyDescent="0.3">
      <c r="A11085">
        <v>2020</v>
      </c>
      <c r="B11085" t="s">
        <v>138</v>
      </c>
      <c r="C11085" s="60" t="str">
        <f>VLOOKUP(B11085,lookup!A:C,3,FALSE)</f>
        <v>Non Metropolitan Fire Authorities</v>
      </c>
      <c r="D11085" s="60" t="str">
        <f>VLOOKUP(B11085,lookup!A:D,4,FALSE)</f>
        <v>NWFC</v>
      </c>
      <c r="E11085" t="s">
        <v>178</v>
      </c>
      <c r="F11085" t="s">
        <v>158</v>
      </c>
      <c r="G11085">
        <v>0</v>
      </c>
    </row>
    <row r="11086" spans="1:7" x14ac:dyDescent="0.3">
      <c r="A11086">
        <v>2020</v>
      </c>
      <c r="B11086" t="s">
        <v>138</v>
      </c>
      <c r="C11086" s="60" t="str">
        <f>VLOOKUP(B11086,lookup!A:C,3,FALSE)</f>
        <v>Non Metropolitan Fire Authorities</v>
      </c>
      <c r="D11086" s="60" t="str">
        <f>VLOOKUP(B11086,lookup!A:D,4,FALSE)</f>
        <v>NWFC</v>
      </c>
      <c r="E11086" t="s">
        <v>179</v>
      </c>
      <c r="F11086" t="s">
        <v>158</v>
      </c>
      <c r="G11086">
        <v>0</v>
      </c>
    </row>
    <row r="11087" spans="1:7" x14ac:dyDescent="0.3">
      <c r="A11087">
        <v>2020</v>
      </c>
      <c r="B11087" t="s">
        <v>138</v>
      </c>
      <c r="C11087" s="60" t="str">
        <f>VLOOKUP(B11087,lookup!A:C,3,FALSE)</f>
        <v>Non Metropolitan Fire Authorities</v>
      </c>
      <c r="D11087" s="60" t="str">
        <f>VLOOKUP(B11087,lookup!A:D,4,FALSE)</f>
        <v>NWFC</v>
      </c>
      <c r="E11087" t="s">
        <v>1087</v>
      </c>
      <c r="F11087" t="s">
        <v>158</v>
      </c>
      <c r="G11087">
        <v>0</v>
      </c>
    </row>
    <row r="11088" spans="1:7" x14ac:dyDescent="0.3">
      <c r="A11088">
        <v>2020</v>
      </c>
      <c r="B11088" t="s">
        <v>138</v>
      </c>
      <c r="C11088" s="60" t="str">
        <f>VLOOKUP(B11088,lookup!A:C,3,FALSE)</f>
        <v>Non Metropolitan Fire Authorities</v>
      </c>
      <c r="D11088" s="60" t="str">
        <f>VLOOKUP(B11088,lookup!A:D,4,FALSE)</f>
        <v>NWFC</v>
      </c>
      <c r="E11088" t="s">
        <v>1088</v>
      </c>
      <c r="F11088" t="s">
        <v>158</v>
      </c>
      <c r="G11088">
        <v>0</v>
      </c>
    </row>
    <row r="11089" spans="1:7" x14ac:dyDescent="0.3">
      <c r="A11089">
        <v>2020</v>
      </c>
      <c r="B11089" t="s">
        <v>138</v>
      </c>
      <c r="C11089" s="60" t="str">
        <f>VLOOKUP(B11089,lookup!A:C,3,FALSE)</f>
        <v>Non Metropolitan Fire Authorities</v>
      </c>
      <c r="D11089" s="60" t="str">
        <f>VLOOKUP(B11089,lookup!A:D,4,FALSE)</f>
        <v>NWFC</v>
      </c>
      <c r="E11089" t="s">
        <v>1089</v>
      </c>
      <c r="F11089" t="s">
        <v>158</v>
      </c>
      <c r="G11089">
        <v>0</v>
      </c>
    </row>
    <row r="11090" spans="1:7" x14ac:dyDescent="0.3">
      <c r="A11090">
        <v>2020</v>
      </c>
      <c r="B11090" t="s">
        <v>0</v>
      </c>
      <c r="C11090" s="60" t="str">
        <f>VLOOKUP(B11090,lookup!A:C,3,FALSE)</f>
        <v>Non Metropolitan Fire Authorities</v>
      </c>
      <c r="D11090" s="60" t="str">
        <f>VLOOKUP(B11090,lookup!A:D,4,FALSE)</f>
        <v>E31000001</v>
      </c>
      <c r="E11090" t="s">
        <v>175</v>
      </c>
      <c r="F11090" t="s">
        <v>1071</v>
      </c>
      <c r="G11090">
        <v>37</v>
      </c>
    </row>
    <row r="11091" spans="1:7" x14ac:dyDescent="0.3">
      <c r="A11091">
        <v>2020</v>
      </c>
      <c r="B11091" t="s">
        <v>0</v>
      </c>
      <c r="C11091" s="60" t="str">
        <f>VLOOKUP(B11091,lookup!A:C,3,FALSE)</f>
        <v>Non Metropolitan Fire Authorities</v>
      </c>
      <c r="D11091" s="60" t="str">
        <f>VLOOKUP(B11091,lookup!A:D,4,FALSE)</f>
        <v>E31000001</v>
      </c>
      <c r="E11091" t="s">
        <v>1086</v>
      </c>
      <c r="F11091" t="s">
        <v>1071</v>
      </c>
      <c r="G11091">
        <v>1</v>
      </c>
    </row>
    <row r="11092" spans="1:7" x14ac:dyDescent="0.3">
      <c r="A11092">
        <v>2020</v>
      </c>
      <c r="B11092" t="s">
        <v>0</v>
      </c>
      <c r="C11092" s="60" t="str">
        <f>VLOOKUP(B11092,lookup!A:C,3,FALSE)</f>
        <v>Non Metropolitan Fire Authorities</v>
      </c>
      <c r="D11092" s="60" t="str">
        <f>VLOOKUP(B11092,lookup!A:D,4,FALSE)</f>
        <v>E31000001</v>
      </c>
      <c r="E11092" t="s">
        <v>177</v>
      </c>
      <c r="F11092" t="s">
        <v>1071</v>
      </c>
      <c r="G11092">
        <v>1</v>
      </c>
    </row>
    <row r="11093" spans="1:7" x14ac:dyDescent="0.3">
      <c r="A11093">
        <v>2020</v>
      </c>
      <c r="B11093" t="s">
        <v>0</v>
      </c>
      <c r="C11093" s="60" t="str">
        <f>VLOOKUP(B11093,lookup!A:C,3,FALSE)</f>
        <v>Non Metropolitan Fire Authorities</v>
      </c>
      <c r="D11093" s="60" t="str">
        <f>VLOOKUP(B11093,lookup!A:D,4,FALSE)</f>
        <v>E31000001</v>
      </c>
      <c r="E11093" t="s">
        <v>178</v>
      </c>
      <c r="F11093" t="s">
        <v>1071</v>
      </c>
      <c r="G11093">
        <v>0</v>
      </c>
    </row>
    <row r="11094" spans="1:7" x14ac:dyDescent="0.3">
      <c r="A11094">
        <v>2020</v>
      </c>
      <c r="B11094" t="s">
        <v>0</v>
      </c>
      <c r="C11094" s="60" t="str">
        <f>VLOOKUP(B11094,lookup!A:C,3,FALSE)</f>
        <v>Non Metropolitan Fire Authorities</v>
      </c>
      <c r="D11094" s="60" t="str">
        <f>VLOOKUP(B11094,lookup!A:D,4,FALSE)</f>
        <v>E31000001</v>
      </c>
      <c r="E11094" t="s">
        <v>179</v>
      </c>
      <c r="F11094" t="s">
        <v>1071</v>
      </c>
      <c r="G11094">
        <v>0</v>
      </c>
    </row>
    <row r="11095" spans="1:7" x14ac:dyDescent="0.3">
      <c r="A11095">
        <v>2020</v>
      </c>
      <c r="B11095" t="s">
        <v>0</v>
      </c>
      <c r="C11095" s="60" t="str">
        <f>VLOOKUP(B11095,lookup!A:C,3,FALSE)</f>
        <v>Non Metropolitan Fire Authorities</v>
      </c>
      <c r="D11095" s="60" t="str">
        <f>VLOOKUP(B11095,lookup!A:D,4,FALSE)</f>
        <v>E31000001</v>
      </c>
      <c r="E11095" t="s">
        <v>1087</v>
      </c>
      <c r="F11095" t="s">
        <v>1071</v>
      </c>
      <c r="G11095">
        <v>0</v>
      </c>
    </row>
    <row r="11096" spans="1:7" x14ac:dyDescent="0.3">
      <c r="A11096">
        <v>2020</v>
      </c>
      <c r="B11096" t="s">
        <v>0</v>
      </c>
      <c r="C11096" s="60" t="str">
        <f>VLOOKUP(B11096,lookup!A:C,3,FALSE)</f>
        <v>Non Metropolitan Fire Authorities</v>
      </c>
      <c r="D11096" s="60" t="str">
        <f>VLOOKUP(B11096,lookup!A:D,4,FALSE)</f>
        <v>E31000001</v>
      </c>
      <c r="E11096" t="s">
        <v>1088</v>
      </c>
      <c r="F11096" t="s">
        <v>1071</v>
      </c>
      <c r="G11096">
        <v>0</v>
      </c>
    </row>
    <row r="11097" spans="1:7" x14ac:dyDescent="0.3">
      <c r="A11097">
        <v>2020</v>
      </c>
      <c r="B11097" t="s">
        <v>0</v>
      </c>
      <c r="C11097" s="60" t="str">
        <f>VLOOKUP(B11097,lookup!A:C,3,FALSE)</f>
        <v>Non Metropolitan Fire Authorities</v>
      </c>
      <c r="D11097" s="60" t="str">
        <f>VLOOKUP(B11097,lookup!A:D,4,FALSE)</f>
        <v>E31000001</v>
      </c>
      <c r="E11097" t="s">
        <v>1089</v>
      </c>
      <c r="F11097" t="s">
        <v>1071</v>
      </c>
      <c r="G11097">
        <v>5</v>
      </c>
    </row>
    <row r="11098" spans="1:7" x14ac:dyDescent="0.3">
      <c r="A11098">
        <v>2020</v>
      </c>
      <c r="B11098" t="s">
        <v>3</v>
      </c>
      <c r="C11098" s="60" t="str">
        <f>VLOOKUP(B11098,lookup!A:C,3,FALSE)</f>
        <v>Non Metropolitan Fire Authorities</v>
      </c>
      <c r="D11098" s="60" t="str">
        <f>VLOOKUP(B11098,lookup!A:D,4,FALSE)</f>
        <v>E31000002</v>
      </c>
      <c r="E11098" t="s">
        <v>175</v>
      </c>
      <c r="F11098" t="s">
        <v>1071</v>
      </c>
      <c r="G11098">
        <v>21</v>
      </c>
    </row>
    <row r="11099" spans="1:7" x14ac:dyDescent="0.3">
      <c r="A11099">
        <v>2020</v>
      </c>
      <c r="B11099" t="s">
        <v>3</v>
      </c>
      <c r="C11099" s="60" t="str">
        <f>VLOOKUP(B11099,lookup!A:C,3,FALSE)</f>
        <v>Non Metropolitan Fire Authorities</v>
      </c>
      <c r="D11099" s="60" t="str">
        <f>VLOOKUP(B11099,lookup!A:D,4,FALSE)</f>
        <v>E31000002</v>
      </c>
      <c r="E11099" t="s">
        <v>1086</v>
      </c>
      <c r="F11099" t="s">
        <v>1071</v>
      </c>
      <c r="G11099">
        <v>1</v>
      </c>
    </row>
    <row r="11100" spans="1:7" x14ac:dyDescent="0.3">
      <c r="A11100">
        <v>2020</v>
      </c>
      <c r="B11100" t="s">
        <v>3</v>
      </c>
      <c r="C11100" s="60" t="str">
        <f>VLOOKUP(B11100,lookup!A:C,3,FALSE)</f>
        <v>Non Metropolitan Fire Authorities</v>
      </c>
      <c r="D11100" s="60" t="str">
        <f>VLOOKUP(B11100,lookup!A:D,4,FALSE)</f>
        <v>E31000002</v>
      </c>
      <c r="E11100" t="s">
        <v>177</v>
      </c>
      <c r="F11100" t="s">
        <v>1071</v>
      </c>
      <c r="G11100">
        <v>0</v>
      </c>
    </row>
    <row r="11101" spans="1:7" x14ac:dyDescent="0.3">
      <c r="A11101">
        <v>2020</v>
      </c>
      <c r="B11101" t="s">
        <v>3</v>
      </c>
      <c r="C11101" s="60" t="str">
        <f>VLOOKUP(B11101,lookup!A:C,3,FALSE)</f>
        <v>Non Metropolitan Fire Authorities</v>
      </c>
      <c r="D11101" s="60" t="str">
        <f>VLOOKUP(B11101,lookup!A:D,4,FALSE)</f>
        <v>E31000002</v>
      </c>
      <c r="E11101" t="s">
        <v>178</v>
      </c>
      <c r="F11101" t="s">
        <v>1071</v>
      </c>
      <c r="G11101">
        <v>0</v>
      </c>
    </row>
    <row r="11102" spans="1:7" x14ac:dyDescent="0.3">
      <c r="A11102">
        <v>2020</v>
      </c>
      <c r="B11102" t="s">
        <v>3</v>
      </c>
      <c r="C11102" s="60" t="str">
        <f>VLOOKUP(B11102,lookup!A:C,3,FALSE)</f>
        <v>Non Metropolitan Fire Authorities</v>
      </c>
      <c r="D11102" s="60" t="str">
        <f>VLOOKUP(B11102,lookup!A:D,4,FALSE)</f>
        <v>E31000002</v>
      </c>
      <c r="E11102" t="s">
        <v>179</v>
      </c>
      <c r="F11102" t="s">
        <v>1071</v>
      </c>
      <c r="G11102">
        <v>1</v>
      </c>
    </row>
    <row r="11103" spans="1:7" x14ac:dyDescent="0.3">
      <c r="A11103">
        <v>2020</v>
      </c>
      <c r="B11103" t="s">
        <v>3</v>
      </c>
      <c r="C11103" s="60" t="str">
        <f>VLOOKUP(B11103,lookup!A:C,3,FALSE)</f>
        <v>Non Metropolitan Fire Authorities</v>
      </c>
      <c r="D11103" s="60" t="str">
        <f>VLOOKUP(B11103,lookup!A:D,4,FALSE)</f>
        <v>E31000002</v>
      </c>
      <c r="E11103" t="s">
        <v>1087</v>
      </c>
      <c r="F11103" t="s">
        <v>1071</v>
      </c>
      <c r="G11103">
        <v>0</v>
      </c>
    </row>
    <row r="11104" spans="1:7" x14ac:dyDescent="0.3">
      <c r="A11104">
        <v>2020</v>
      </c>
      <c r="B11104" t="s">
        <v>3</v>
      </c>
      <c r="C11104" s="60" t="str">
        <f>VLOOKUP(B11104,lookup!A:C,3,FALSE)</f>
        <v>Non Metropolitan Fire Authorities</v>
      </c>
      <c r="D11104" s="60" t="str">
        <f>VLOOKUP(B11104,lookup!A:D,4,FALSE)</f>
        <v>E31000002</v>
      </c>
      <c r="E11104" t="s">
        <v>1088</v>
      </c>
      <c r="F11104" t="s">
        <v>1071</v>
      </c>
      <c r="G11104">
        <v>0</v>
      </c>
    </row>
    <row r="11105" spans="1:7" x14ac:dyDescent="0.3">
      <c r="A11105">
        <v>2020</v>
      </c>
      <c r="B11105" t="s">
        <v>3</v>
      </c>
      <c r="C11105" s="60" t="str">
        <f>VLOOKUP(B11105,lookup!A:C,3,FALSE)</f>
        <v>Non Metropolitan Fire Authorities</v>
      </c>
      <c r="D11105" s="60" t="str">
        <f>VLOOKUP(B11105,lookup!A:D,4,FALSE)</f>
        <v>E31000002</v>
      </c>
      <c r="E11105" t="s">
        <v>1089</v>
      </c>
      <c r="F11105" t="s">
        <v>1071</v>
      </c>
      <c r="G11105">
        <v>1</v>
      </c>
    </row>
    <row r="11106" spans="1:7" x14ac:dyDescent="0.3">
      <c r="A11106">
        <v>2020</v>
      </c>
      <c r="B11106" t="s">
        <v>6</v>
      </c>
      <c r="C11106" s="60" t="str">
        <f>VLOOKUP(B11106,lookup!A:C,3,FALSE)</f>
        <v>Non Metropolitan Fire Authorities</v>
      </c>
      <c r="D11106" s="60" t="str">
        <f>VLOOKUP(B11106,lookup!A:D,4,FALSE)</f>
        <v>E31000003</v>
      </c>
      <c r="E11106" t="s">
        <v>175</v>
      </c>
      <c r="F11106" t="s">
        <v>1071</v>
      </c>
      <c r="G11106">
        <v>39</v>
      </c>
    </row>
    <row r="11107" spans="1:7" x14ac:dyDescent="0.3">
      <c r="A11107">
        <v>2020</v>
      </c>
      <c r="B11107" t="s">
        <v>6</v>
      </c>
      <c r="C11107" s="60" t="str">
        <f>VLOOKUP(B11107,lookup!A:C,3,FALSE)</f>
        <v>Non Metropolitan Fire Authorities</v>
      </c>
      <c r="D11107" s="60" t="str">
        <f>VLOOKUP(B11107,lookup!A:D,4,FALSE)</f>
        <v>E31000003</v>
      </c>
      <c r="E11107" t="s">
        <v>1086</v>
      </c>
      <c r="F11107" t="s">
        <v>1071</v>
      </c>
      <c r="G11107">
        <v>0</v>
      </c>
    </row>
    <row r="11108" spans="1:7" x14ac:dyDescent="0.3">
      <c r="A11108">
        <v>2020</v>
      </c>
      <c r="B11108" t="s">
        <v>6</v>
      </c>
      <c r="C11108" s="60" t="str">
        <f>VLOOKUP(B11108,lookup!A:C,3,FALSE)</f>
        <v>Non Metropolitan Fire Authorities</v>
      </c>
      <c r="D11108" s="60" t="str">
        <f>VLOOKUP(B11108,lookup!A:D,4,FALSE)</f>
        <v>E31000003</v>
      </c>
      <c r="E11108" t="s">
        <v>177</v>
      </c>
      <c r="F11108" t="s">
        <v>1071</v>
      </c>
      <c r="G11108">
        <v>0</v>
      </c>
    </row>
    <row r="11109" spans="1:7" x14ac:dyDescent="0.3">
      <c r="A11109">
        <v>2020</v>
      </c>
      <c r="B11109" t="s">
        <v>6</v>
      </c>
      <c r="C11109" s="60" t="str">
        <f>VLOOKUP(B11109,lookup!A:C,3,FALSE)</f>
        <v>Non Metropolitan Fire Authorities</v>
      </c>
      <c r="D11109" s="60" t="str">
        <f>VLOOKUP(B11109,lookup!A:D,4,FALSE)</f>
        <v>E31000003</v>
      </c>
      <c r="E11109" t="s">
        <v>178</v>
      </c>
      <c r="F11109" t="s">
        <v>1071</v>
      </c>
      <c r="G11109">
        <v>0</v>
      </c>
    </row>
    <row r="11110" spans="1:7" x14ac:dyDescent="0.3">
      <c r="A11110">
        <v>2020</v>
      </c>
      <c r="B11110" t="s">
        <v>6</v>
      </c>
      <c r="C11110" s="60" t="str">
        <f>VLOOKUP(B11110,lookup!A:C,3,FALSE)</f>
        <v>Non Metropolitan Fire Authorities</v>
      </c>
      <c r="D11110" s="60" t="str">
        <f>VLOOKUP(B11110,lookup!A:D,4,FALSE)</f>
        <v>E31000003</v>
      </c>
      <c r="E11110" t="s">
        <v>179</v>
      </c>
      <c r="F11110" t="s">
        <v>1071</v>
      </c>
      <c r="G11110">
        <v>1</v>
      </c>
    </row>
    <row r="11111" spans="1:7" x14ac:dyDescent="0.3">
      <c r="A11111">
        <v>2020</v>
      </c>
      <c r="B11111" t="s">
        <v>6</v>
      </c>
      <c r="C11111" s="60" t="str">
        <f>VLOOKUP(B11111,lookup!A:C,3,FALSE)</f>
        <v>Non Metropolitan Fire Authorities</v>
      </c>
      <c r="D11111" s="60" t="str">
        <f>VLOOKUP(B11111,lookup!A:D,4,FALSE)</f>
        <v>E31000003</v>
      </c>
      <c r="E11111" t="s">
        <v>1087</v>
      </c>
      <c r="F11111" t="s">
        <v>1071</v>
      </c>
      <c r="G11111">
        <v>0</v>
      </c>
    </row>
    <row r="11112" spans="1:7" x14ac:dyDescent="0.3">
      <c r="A11112">
        <v>2020</v>
      </c>
      <c r="B11112" t="s">
        <v>6</v>
      </c>
      <c r="C11112" s="60" t="str">
        <f>VLOOKUP(B11112,lookup!A:C,3,FALSE)</f>
        <v>Non Metropolitan Fire Authorities</v>
      </c>
      <c r="D11112" s="60" t="str">
        <f>VLOOKUP(B11112,lookup!A:D,4,FALSE)</f>
        <v>E31000003</v>
      </c>
      <c r="E11112" t="s">
        <v>1088</v>
      </c>
      <c r="F11112" t="s">
        <v>1071</v>
      </c>
      <c r="G11112">
        <v>0</v>
      </c>
    </row>
    <row r="11113" spans="1:7" x14ac:dyDescent="0.3">
      <c r="A11113">
        <v>2020</v>
      </c>
      <c r="B11113" t="s">
        <v>6</v>
      </c>
      <c r="C11113" s="60" t="str">
        <f>VLOOKUP(B11113,lookup!A:C,3,FALSE)</f>
        <v>Non Metropolitan Fire Authorities</v>
      </c>
      <c r="D11113" s="60" t="str">
        <f>VLOOKUP(B11113,lookup!A:D,4,FALSE)</f>
        <v>E31000003</v>
      </c>
      <c r="E11113" t="s">
        <v>1089</v>
      </c>
      <c r="F11113" t="s">
        <v>1071</v>
      </c>
      <c r="G11113">
        <v>1</v>
      </c>
    </row>
    <row r="11114" spans="1:7" x14ac:dyDescent="0.3">
      <c r="A11114">
        <v>2020</v>
      </c>
      <c r="B11114" t="s">
        <v>9</v>
      </c>
      <c r="C11114" s="60" t="str">
        <f>VLOOKUP(B11114,lookup!A:C,3,FALSE)</f>
        <v>Non Metropolitan Fire Authorities</v>
      </c>
      <c r="D11114" s="60" t="str">
        <f>VLOOKUP(B11114,lookup!A:D,4,FALSE)</f>
        <v>E31000004</v>
      </c>
      <c r="E11114" t="s">
        <v>175</v>
      </c>
      <c r="F11114" t="s">
        <v>1071</v>
      </c>
      <c r="G11114">
        <v>0</v>
      </c>
    </row>
    <row r="11115" spans="1:7" x14ac:dyDescent="0.3">
      <c r="A11115">
        <v>2020</v>
      </c>
      <c r="B11115" t="s">
        <v>9</v>
      </c>
      <c r="C11115" s="60" t="str">
        <f>VLOOKUP(B11115,lookup!A:C,3,FALSE)</f>
        <v>Non Metropolitan Fire Authorities</v>
      </c>
      <c r="D11115" s="60" t="str">
        <f>VLOOKUP(B11115,lookup!A:D,4,FALSE)</f>
        <v>E31000004</v>
      </c>
      <c r="E11115" t="s">
        <v>1086</v>
      </c>
      <c r="F11115" t="s">
        <v>1071</v>
      </c>
      <c r="G11115">
        <v>0</v>
      </c>
    </row>
    <row r="11116" spans="1:7" x14ac:dyDescent="0.3">
      <c r="A11116">
        <v>2020</v>
      </c>
      <c r="B11116" t="s">
        <v>9</v>
      </c>
      <c r="C11116" s="60" t="str">
        <f>VLOOKUP(B11116,lookup!A:C,3,FALSE)</f>
        <v>Non Metropolitan Fire Authorities</v>
      </c>
      <c r="D11116" s="60" t="str">
        <f>VLOOKUP(B11116,lookup!A:D,4,FALSE)</f>
        <v>E31000004</v>
      </c>
      <c r="E11116" t="s">
        <v>177</v>
      </c>
      <c r="F11116" t="s">
        <v>1071</v>
      </c>
      <c r="G11116">
        <v>0</v>
      </c>
    </row>
    <row r="11117" spans="1:7" x14ac:dyDescent="0.3">
      <c r="A11117">
        <v>2020</v>
      </c>
      <c r="B11117" t="s">
        <v>9</v>
      </c>
      <c r="C11117" s="60" t="str">
        <f>VLOOKUP(B11117,lookup!A:C,3,FALSE)</f>
        <v>Non Metropolitan Fire Authorities</v>
      </c>
      <c r="D11117" s="60" t="str">
        <f>VLOOKUP(B11117,lookup!A:D,4,FALSE)</f>
        <v>E31000004</v>
      </c>
      <c r="E11117" t="s">
        <v>178</v>
      </c>
      <c r="F11117" t="s">
        <v>1071</v>
      </c>
      <c r="G11117">
        <v>0</v>
      </c>
    </row>
    <row r="11118" spans="1:7" x14ac:dyDescent="0.3">
      <c r="A11118">
        <v>2020</v>
      </c>
      <c r="B11118" t="s">
        <v>9</v>
      </c>
      <c r="C11118" s="60" t="str">
        <f>VLOOKUP(B11118,lookup!A:C,3,FALSE)</f>
        <v>Non Metropolitan Fire Authorities</v>
      </c>
      <c r="D11118" s="60" t="str">
        <f>VLOOKUP(B11118,lookup!A:D,4,FALSE)</f>
        <v>E31000004</v>
      </c>
      <c r="E11118" t="s">
        <v>179</v>
      </c>
      <c r="F11118" t="s">
        <v>1071</v>
      </c>
      <c r="G11118">
        <v>0</v>
      </c>
    </row>
    <row r="11119" spans="1:7" x14ac:dyDescent="0.3">
      <c r="A11119">
        <v>2020</v>
      </c>
      <c r="B11119" t="s">
        <v>9</v>
      </c>
      <c r="C11119" s="60" t="str">
        <f>VLOOKUP(B11119,lookup!A:C,3,FALSE)</f>
        <v>Non Metropolitan Fire Authorities</v>
      </c>
      <c r="D11119" s="60" t="str">
        <f>VLOOKUP(B11119,lookup!A:D,4,FALSE)</f>
        <v>E31000004</v>
      </c>
      <c r="E11119" t="s">
        <v>1087</v>
      </c>
      <c r="F11119" t="s">
        <v>1071</v>
      </c>
      <c r="G11119">
        <v>0</v>
      </c>
    </row>
    <row r="11120" spans="1:7" x14ac:dyDescent="0.3">
      <c r="A11120">
        <v>2020</v>
      </c>
      <c r="B11120" t="s">
        <v>9</v>
      </c>
      <c r="C11120" s="60" t="str">
        <f>VLOOKUP(B11120,lookup!A:C,3,FALSE)</f>
        <v>Non Metropolitan Fire Authorities</v>
      </c>
      <c r="D11120" s="60" t="str">
        <f>VLOOKUP(B11120,lookup!A:D,4,FALSE)</f>
        <v>E31000004</v>
      </c>
      <c r="E11120" t="s">
        <v>1088</v>
      </c>
      <c r="F11120" t="s">
        <v>1071</v>
      </c>
      <c r="G11120">
        <v>0</v>
      </c>
    </row>
    <row r="11121" spans="1:7" x14ac:dyDescent="0.3">
      <c r="A11121">
        <v>2020</v>
      </c>
      <c r="B11121" t="s">
        <v>9</v>
      </c>
      <c r="C11121" s="60" t="str">
        <f>VLOOKUP(B11121,lookup!A:C,3,FALSE)</f>
        <v>Non Metropolitan Fire Authorities</v>
      </c>
      <c r="D11121" s="60" t="str">
        <f>VLOOKUP(B11121,lookup!A:D,4,FALSE)</f>
        <v>E31000004</v>
      </c>
      <c r="E11121" t="s">
        <v>1089</v>
      </c>
      <c r="F11121" t="s">
        <v>1071</v>
      </c>
      <c r="G11121">
        <v>0</v>
      </c>
    </row>
    <row r="11122" spans="1:7" x14ac:dyDescent="0.3">
      <c r="A11122">
        <v>2020</v>
      </c>
      <c r="B11122" t="s">
        <v>12</v>
      </c>
      <c r="C11122" s="60" t="str">
        <f>VLOOKUP(B11122,lookup!A:C,3,FALSE)</f>
        <v>Non Metropolitan Fire Authorities</v>
      </c>
      <c r="D11122" s="60" t="str">
        <f>VLOOKUP(B11122,lookup!A:D,4,FALSE)</f>
        <v>E31000005</v>
      </c>
      <c r="E11122" t="s">
        <v>175</v>
      </c>
      <c r="F11122" t="s">
        <v>1071</v>
      </c>
      <c r="G11122">
        <v>40</v>
      </c>
    </row>
    <row r="11123" spans="1:7" x14ac:dyDescent="0.3">
      <c r="A11123">
        <v>2020</v>
      </c>
      <c r="B11123" t="s">
        <v>12</v>
      </c>
      <c r="C11123" s="60" t="str">
        <f>VLOOKUP(B11123,lookup!A:C,3,FALSE)</f>
        <v>Non Metropolitan Fire Authorities</v>
      </c>
      <c r="D11123" s="60" t="str">
        <f>VLOOKUP(B11123,lookup!A:D,4,FALSE)</f>
        <v>E31000005</v>
      </c>
      <c r="E11123" t="s">
        <v>1086</v>
      </c>
      <c r="F11123" t="s">
        <v>1071</v>
      </c>
      <c r="G11123">
        <v>1</v>
      </c>
    </row>
    <row r="11124" spans="1:7" x14ac:dyDescent="0.3">
      <c r="A11124">
        <v>2020</v>
      </c>
      <c r="B11124" t="s">
        <v>12</v>
      </c>
      <c r="C11124" s="60" t="str">
        <f>VLOOKUP(B11124,lookup!A:C,3,FALSE)</f>
        <v>Non Metropolitan Fire Authorities</v>
      </c>
      <c r="D11124" s="60" t="str">
        <f>VLOOKUP(B11124,lookup!A:D,4,FALSE)</f>
        <v>E31000005</v>
      </c>
      <c r="E11124" t="s">
        <v>177</v>
      </c>
      <c r="F11124" t="s">
        <v>1071</v>
      </c>
      <c r="G11124">
        <v>0</v>
      </c>
    </row>
    <row r="11125" spans="1:7" x14ac:dyDescent="0.3">
      <c r="A11125">
        <v>2020</v>
      </c>
      <c r="B11125" t="s">
        <v>12</v>
      </c>
      <c r="C11125" s="60" t="str">
        <f>VLOOKUP(B11125,lookup!A:C,3,FALSE)</f>
        <v>Non Metropolitan Fire Authorities</v>
      </c>
      <c r="D11125" s="60" t="str">
        <f>VLOOKUP(B11125,lookup!A:D,4,FALSE)</f>
        <v>E31000005</v>
      </c>
      <c r="E11125" t="s">
        <v>178</v>
      </c>
      <c r="F11125" t="s">
        <v>1071</v>
      </c>
      <c r="G11125">
        <v>1</v>
      </c>
    </row>
    <row r="11126" spans="1:7" x14ac:dyDescent="0.3">
      <c r="A11126">
        <v>2020</v>
      </c>
      <c r="B11126" t="s">
        <v>12</v>
      </c>
      <c r="C11126" s="60" t="str">
        <f>VLOOKUP(B11126,lookup!A:C,3,FALSE)</f>
        <v>Non Metropolitan Fire Authorities</v>
      </c>
      <c r="D11126" s="60" t="str">
        <f>VLOOKUP(B11126,lookup!A:D,4,FALSE)</f>
        <v>E31000005</v>
      </c>
      <c r="E11126" t="s">
        <v>179</v>
      </c>
      <c r="F11126" t="s">
        <v>1071</v>
      </c>
      <c r="G11126">
        <v>0</v>
      </c>
    </row>
    <row r="11127" spans="1:7" x14ac:dyDescent="0.3">
      <c r="A11127">
        <v>2020</v>
      </c>
      <c r="B11127" t="s">
        <v>12</v>
      </c>
      <c r="C11127" s="60" t="str">
        <f>VLOOKUP(B11127,lookup!A:C,3,FALSE)</f>
        <v>Non Metropolitan Fire Authorities</v>
      </c>
      <c r="D11127" s="60" t="str">
        <f>VLOOKUP(B11127,lookup!A:D,4,FALSE)</f>
        <v>E31000005</v>
      </c>
      <c r="E11127" t="s">
        <v>1087</v>
      </c>
      <c r="F11127" t="s">
        <v>1071</v>
      </c>
      <c r="G11127">
        <v>0</v>
      </c>
    </row>
    <row r="11128" spans="1:7" x14ac:dyDescent="0.3">
      <c r="A11128">
        <v>2020</v>
      </c>
      <c r="B11128" t="s">
        <v>12</v>
      </c>
      <c r="C11128" s="60" t="str">
        <f>VLOOKUP(B11128,lookup!A:C,3,FALSE)</f>
        <v>Non Metropolitan Fire Authorities</v>
      </c>
      <c r="D11128" s="60" t="str">
        <f>VLOOKUP(B11128,lookup!A:D,4,FALSE)</f>
        <v>E31000005</v>
      </c>
      <c r="E11128" t="s">
        <v>1088</v>
      </c>
      <c r="F11128" t="s">
        <v>1071</v>
      </c>
      <c r="G11128">
        <v>0</v>
      </c>
    </row>
    <row r="11129" spans="1:7" x14ac:dyDescent="0.3">
      <c r="A11129">
        <v>2020</v>
      </c>
      <c r="B11129" t="s">
        <v>12</v>
      </c>
      <c r="C11129" s="60" t="str">
        <f>VLOOKUP(B11129,lookup!A:C,3,FALSE)</f>
        <v>Non Metropolitan Fire Authorities</v>
      </c>
      <c r="D11129" s="60" t="str">
        <f>VLOOKUP(B11129,lookup!A:D,4,FALSE)</f>
        <v>E31000005</v>
      </c>
      <c r="E11129" t="s">
        <v>1089</v>
      </c>
      <c r="F11129" t="s">
        <v>1071</v>
      </c>
      <c r="G11129">
        <v>0</v>
      </c>
    </row>
    <row r="11130" spans="1:7" x14ac:dyDescent="0.3">
      <c r="A11130">
        <v>2020</v>
      </c>
      <c r="B11130" t="s">
        <v>15</v>
      </c>
      <c r="C11130" s="60" t="str">
        <f>VLOOKUP(B11130,lookup!A:C,3,FALSE)</f>
        <v>Non Metropolitan Fire Authorities</v>
      </c>
      <c r="D11130" s="60" t="str">
        <f>VLOOKUP(B11130,lookup!A:D,4,FALSE)</f>
        <v>E31000006</v>
      </c>
      <c r="E11130" t="s">
        <v>175</v>
      </c>
      <c r="F11130" t="s">
        <v>1071</v>
      </c>
      <c r="G11130">
        <v>0</v>
      </c>
    </row>
    <row r="11131" spans="1:7" x14ac:dyDescent="0.3">
      <c r="A11131">
        <v>2020</v>
      </c>
      <c r="B11131" t="s">
        <v>15</v>
      </c>
      <c r="C11131" s="60" t="str">
        <f>VLOOKUP(B11131,lookup!A:C,3,FALSE)</f>
        <v>Non Metropolitan Fire Authorities</v>
      </c>
      <c r="D11131" s="60" t="str">
        <f>VLOOKUP(B11131,lookup!A:D,4,FALSE)</f>
        <v>E31000006</v>
      </c>
      <c r="E11131" t="s">
        <v>1086</v>
      </c>
      <c r="F11131" t="s">
        <v>1071</v>
      </c>
      <c r="G11131">
        <v>0</v>
      </c>
    </row>
    <row r="11132" spans="1:7" x14ac:dyDescent="0.3">
      <c r="A11132">
        <v>2020</v>
      </c>
      <c r="B11132" t="s">
        <v>15</v>
      </c>
      <c r="C11132" s="60" t="str">
        <f>VLOOKUP(B11132,lookup!A:C,3,FALSE)</f>
        <v>Non Metropolitan Fire Authorities</v>
      </c>
      <c r="D11132" s="60" t="str">
        <f>VLOOKUP(B11132,lookup!A:D,4,FALSE)</f>
        <v>E31000006</v>
      </c>
      <c r="E11132" t="s">
        <v>177</v>
      </c>
      <c r="F11132" t="s">
        <v>1071</v>
      </c>
      <c r="G11132">
        <v>0</v>
      </c>
    </row>
    <row r="11133" spans="1:7" x14ac:dyDescent="0.3">
      <c r="A11133">
        <v>2020</v>
      </c>
      <c r="B11133" t="s">
        <v>15</v>
      </c>
      <c r="C11133" s="60" t="str">
        <f>VLOOKUP(B11133,lookup!A:C,3,FALSE)</f>
        <v>Non Metropolitan Fire Authorities</v>
      </c>
      <c r="D11133" s="60" t="str">
        <f>VLOOKUP(B11133,lookup!A:D,4,FALSE)</f>
        <v>E31000006</v>
      </c>
      <c r="E11133" t="s">
        <v>178</v>
      </c>
      <c r="F11133" t="s">
        <v>1071</v>
      </c>
      <c r="G11133">
        <v>0</v>
      </c>
    </row>
    <row r="11134" spans="1:7" x14ac:dyDescent="0.3">
      <c r="A11134">
        <v>2020</v>
      </c>
      <c r="B11134" t="s">
        <v>15</v>
      </c>
      <c r="C11134" s="60" t="str">
        <f>VLOOKUP(B11134,lookup!A:C,3,FALSE)</f>
        <v>Non Metropolitan Fire Authorities</v>
      </c>
      <c r="D11134" s="60" t="str">
        <f>VLOOKUP(B11134,lookup!A:D,4,FALSE)</f>
        <v>E31000006</v>
      </c>
      <c r="E11134" t="s">
        <v>179</v>
      </c>
      <c r="F11134" t="s">
        <v>1071</v>
      </c>
      <c r="G11134">
        <v>0</v>
      </c>
    </row>
    <row r="11135" spans="1:7" x14ac:dyDescent="0.3">
      <c r="A11135">
        <v>2020</v>
      </c>
      <c r="B11135" t="s">
        <v>15</v>
      </c>
      <c r="C11135" s="60" t="str">
        <f>VLOOKUP(B11135,lookup!A:C,3,FALSE)</f>
        <v>Non Metropolitan Fire Authorities</v>
      </c>
      <c r="D11135" s="60" t="str">
        <f>VLOOKUP(B11135,lookup!A:D,4,FALSE)</f>
        <v>E31000006</v>
      </c>
      <c r="E11135" t="s">
        <v>1087</v>
      </c>
      <c r="F11135" t="s">
        <v>1071</v>
      </c>
      <c r="G11135">
        <v>0</v>
      </c>
    </row>
    <row r="11136" spans="1:7" x14ac:dyDescent="0.3">
      <c r="A11136">
        <v>2020</v>
      </c>
      <c r="B11136" t="s">
        <v>15</v>
      </c>
      <c r="C11136" s="60" t="str">
        <f>VLOOKUP(B11136,lookup!A:C,3,FALSE)</f>
        <v>Non Metropolitan Fire Authorities</v>
      </c>
      <c r="D11136" s="60" t="str">
        <f>VLOOKUP(B11136,lookup!A:D,4,FALSE)</f>
        <v>E31000006</v>
      </c>
      <c r="E11136" t="s">
        <v>1088</v>
      </c>
      <c r="F11136" t="s">
        <v>1071</v>
      </c>
      <c r="G11136">
        <v>0</v>
      </c>
    </row>
    <row r="11137" spans="1:7" x14ac:dyDescent="0.3">
      <c r="A11137">
        <v>2020</v>
      </c>
      <c r="B11137" t="s">
        <v>15</v>
      </c>
      <c r="C11137" s="60" t="str">
        <f>VLOOKUP(B11137,lookup!A:C,3,FALSE)</f>
        <v>Non Metropolitan Fire Authorities</v>
      </c>
      <c r="D11137" s="60" t="str">
        <f>VLOOKUP(B11137,lookup!A:D,4,FALSE)</f>
        <v>E31000006</v>
      </c>
      <c r="E11137" t="s">
        <v>1089</v>
      </c>
      <c r="F11137" t="s">
        <v>1071</v>
      </c>
      <c r="G11137">
        <v>0</v>
      </c>
    </row>
    <row r="11138" spans="1:7" x14ac:dyDescent="0.3">
      <c r="A11138">
        <v>2020</v>
      </c>
      <c r="B11138" t="s">
        <v>18</v>
      </c>
      <c r="C11138" s="60" t="str">
        <f>VLOOKUP(B11138,lookup!A:C,3,FALSE)</f>
        <v>Non Metropolitan Fire Authorities</v>
      </c>
      <c r="D11138" s="60" t="str">
        <f>VLOOKUP(B11138,lookup!A:D,4,FALSE)</f>
        <v>E31000007</v>
      </c>
      <c r="E11138" t="s">
        <v>175</v>
      </c>
      <c r="F11138" t="s">
        <v>1071</v>
      </c>
      <c r="G11138">
        <v>22</v>
      </c>
    </row>
    <row r="11139" spans="1:7" x14ac:dyDescent="0.3">
      <c r="A11139">
        <v>2020</v>
      </c>
      <c r="B11139" t="s">
        <v>18</v>
      </c>
      <c r="C11139" s="60" t="str">
        <f>VLOOKUP(B11139,lookup!A:C,3,FALSE)</f>
        <v>Non Metropolitan Fire Authorities</v>
      </c>
      <c r="D11139" s="60" t="str">
        <f>VLOOKUP(B11139,lookup!A:D,4,FALSE)</f>
        <v>E31000007</v>
      </c>
      <c r="E11139" t="s">
        <v>1086</v>
      </c>
      <c r="F11139" t="s">
        <v>1071</v>
      </c>
      <c r="G11139">
        <v>0</v>
      </c>
    </row>
    <row r="11140" spans="1:7" x14ac:dyDescent="0.3">
      <c r="A11140">
        <v>2020</v>
      </c>
      <c r="B11140" t="s">
        <v>18</v>
      </c>
      <c r="C11140" s="60" t="str">
        <f>VLOOKUP(B11140,lookup!A:C,3,FALSE)</f>
        <v>Non Metropolitan Fire Authorities</v>
      </c>
      <c r="D11140" s="60" t="str">
        <f>VLOOKUP(B11140,lookup!A:D,4,FALSE)</f>
        <v>E31000007</v>
      </c>
      <c r="E11140" t="s">
        <v>177</v>
      </c>
      <c r="F11140" t="s">
        <v>1071</v>
      </c>
      <c r="G11140">
        <v>0</v>
      </c>
    </row>
    <row r="11141" spans="1:7" x14ac:dyDescent="0.3">
      <c r="A11141">
        <v>2020</v>
      </c>
      <c r="B11141" t="s">
        <v>18</v>
      </c>
      <c r="C11141" s="60" t="str">
        <f>VLOOKUP(B11141,lookup!A:C,3,FALSE)</f>
        <v>Non Metropolitan Fire Authorities</v>
      </c>
      <c r="D11141" s="60" t="str">
        <f>VLOOKUP(B11141,lookup!A:D,4,FALSE)</f>
        <v>E31000007</v>
      </c>
      <c r="E11141" t="s">
        <v>178</v>
      </c>
      <c r="F11141" t="s">
        <v>1071</v>
      </c>
      <c r="G11141">
        <v>0</v>
      </c>
    </row>
    <row r="11142" spans="1:7" x14ac:dyDescent="0.3">
      <c r="A11142">
        <v>2020</v>
      </c>
      <c r="B11142" t="s">
        <v>18</v>
      </c>
      <c r="C11142" s="60" t="str">
        <f>VLOOKUP(B11142,lookup!A:C,3,FALSE)</f>
        <v>Non Metropolitan Fire Authorities</v>
      </c>
      <c r="D11142" s="60" t="str">
        <f>VLOOKUP(B11142,lookup!A:D,4,FALSE)</f>
        <v>E31000007</v>
      </c>
      <c r="E11142" t="s">
        <v>179</v>
      </c>
      <c r="F11142" t="s">
        <v>1071</v>
      </c>
      <c r="G11142">
        <v>0</v>
      </c>
    </row>
    <row r="11143" spans="1:7" x14ac:dyDescent="0.3">
      <c r="A11143">
        <v>2020</v>
      </c>
      <c r="B11143" t="s">
        <v>18</v>
      </c>
      <c r="C11143" s="60" t="str">
        <f>VLOOKUP(B11143,lookup!A:C,3,FALSE)</f>
        <v>Non Metropolitan Fire Authorities</v>
      </c>
      <c r="D11143" s="60" t="str">
        <f>VLOOKUP(B11143,lookup!A:D,4,FALSE)</f>
        <v>E31000007</v>
      </c>
      <c r="E11143" t="s">
        <v>1087</v>
      </c>
      <c r="F11143" t="s">
        <v>1071</v>
      </c>
      <c r="G11143">
        <v>0</v>
      </c>
    </row>
    <row r="11144" spans="1:7" x14ac:dyDescent="0.3">
      <c r="A11144">
        <v>2020</v>
      </c>
      <c r="B11144" t="s">
        <v>18</v>
      </c>
      <c r="C11144" s="60" t="str">
        <f>VLOOKUP(B11144,lookup!A:C,3,FALSE)</f>
        <v>Non Metropolitan Fire Authorities</v>
      </c>
      <c r="D11144" s="60" t="str">
        <f>VLOOKUP(B11144,lookup!A:D,4,FALSE)</f>
        <v>E31000007</v>
      </c>
      <c r="E11144" t="s">
        <v>1088</v>
      </c>
      <c r="F11144" t="s">
        <v>1071</v>
      </c>
      <c r="G11144">
        <v>0</v>
      </c>
    </row>
    <row r="11145" spans="1:7" x14ac:dyDescent="0.3">
      <c r="A11145">
        <v>2020</v>
      </c>
      <c r="B11145" t="s">
        <v>18</v>
      </c>
      <c r="C11145" s="60" t="str">
        <f>VLOOKUP(B11145,lookup!A:C,3,FALSE)</f>
        <v>Non Metropolitan Fire Authorities</v>
      </c>
      <c r="D11145" s="60" t="str">
        <f>VLOOKUP(B11145,lookup!A:D,4,FALSE)</f>
        <v>E31000007</v>
      </c>
      <c r="E11145" t="s">
        <v>1089</v>
      </c>
      <c r="F11145" t="s">
        <v>1071</v>
      </c>
      <c r="G11145">
        <v>0</v>
      </c>
    </row>
    <row r="11146" spans="1:7" x14ac:dyDescent="0.3">
      <c r="A11146">
        <v>2020</v>
      </c>
      <c r="B11146" t="s">
        <v>21</v>
      </c>
      <c r="C11146" s="60" t="str">
        <f>VLOOKUP(B11146,lookup!A:C,3,FALSE)</f>
        <v>Non Metropolitan Fire Authorities</v>
      </c>
      <c r="D11146" s="60" t="str">
        <f>VLOOKUP(B11146,lookup!A:D,4,FALSE)</f>
        <v>E31000008</v>
      </c>
      <c r="E11146" t="s">
        <v>175</v>
      </c>
      <c r="F11146" t="s">
        <v>1071</v>
      </c>
      <c r="G11146">
        <v>9</v>
      </c>
    </row>
    <row r="11147" spans="1:7" x14ac:dyDescent="0.3">
      <c r="A11147">
        <v>2020</v>
      </c>
      <c r="B11147" t="s">
        <v>21</v>
      </c>
      <c r="C11147" s="60" t="str">
        <f>VLOOKUP(B11147,lookup!A:C,3,FALSE)</f>
        <v>Non Metropolitan Fire Authorities</v>
      </c>
      <c r="D11147" s="60" t="str">
        <f>VLOOKUP(B11147,lookup!A:D,4,FALSE)</f>
        <v>E31000008</v>
      </c>
      <c r="E11147" t="s">
        <v>1086</v>
      </c>
      <c r="F11147" t="s">
        <v>1071</v>
      </c>
      <c r="G11147">
        <v>1</v>
      </c>
    </row>
    <row r="11148" spans="1:7" x14ac:dyDescent="0.3">
      <c r="A11148">
        <v>2020</v>
      </c>
      <c r="B11148" t="s">
        <v>21</v>
      </c>
      <c r="C11148" s="60" t="str">
        <f>VLOOKUP(B11148,lookup!A:C,3,FALSE)</f>
        <v>Non Metropolitan Fire Authorities</v>
      </c>
      <c r="D11148" s="60" t="str">
        <f>VLOOKUP(B11148,lookup!A:D,4,FALSE)</f>
        <v>E31000008</v>
      </c>
      <c r="E11148" t="s">
        <v>177</v>
      </c>
      <c r="F11148" t="s">
        <v>1071</v>
      </c>
      <c r="G11148">
        <v>0</v>
      </c>
    </row>
    <row r="11149" spans="1:7" x14ac:dyDescent="0.3">
      <c r="A11149">
        <v>2020</v>
      </c>
      <c r="B11149" t="s">
        <v>21</v>
      </c>
      <c r="C11149" s="60" t="str">
        <f>VLOOKUP(B11149,lookup!A:C,3,FALSE)</f>
        <v>Non Metropolitan Fire Authorities</v>
      </c>
      <c r="D11149" s="60" t="str">
        <f>VLOOKUP(B11149,lookup!A:D,4,FALSE)</f>
        <v>E31000008</v>
      </c>
      <c r="E11149" t="s">
        <v>178</v>
      </c>
      <c r="F11149" t="s">
        <v>1071</v>
      </c>
      <c r="G11149">
        <v>0</v>
      </c>
    </row>
    <row r="11150" spans="1:7" x14ac:dyDescent="0.3">
      <c r="A11150">
        <v>2020</v>
      </c>
      <c r="B11150" t="s">
        <v>21</v>
      </c>
      <c r="C11150" s="60" t="str">
        <f>VLOOKUP(B11150,lookup!A:C,3,FALSE)</f>
        <v>Non Metropolitan Fire Authorities</v>
      </c>
      <c r="D11150" s="60" t="str">
        <f>VLOOKUP(B11150,lookup!A:D,4,FALSE)</f>
        <v>E31000008</v>
      </c>
      <c r="E11150" t="s">
        <v>179</v>
      </c>
      <c r="F11150" t="s">
        <v>1071</v>
      </c>
      <c r="G11150">
        <v>0</v>
      </c>
    </row>
    <row r="11151" spans="1:7" x14ac:dyDescent="0.3">
      <c r="A11151">
        <v>2020</v>
      </c>
      <c r="B11151" t="s">
        <v>21</v>
      </c>
      <c r="C11151" s="60" t="str">
        <f>VLOOKUP(B11151,lookup!A:C,3,FALSE)</f>
        <v>Non Metropolitan Fire Authorities</v>
      </c>
      <c r="D11151" s="60" t="str">
        <f>VLOOKUP(B11151,lookup!A:D,4,FALSE)</f>
        <v>E31000008</v>
      </c>
      <c r="E11151" t="s">
        <v>1087</v>
      </c>
      <c r="F11151" t="s">
        <v>1071</v>
      </c>
      <c r="G11151">
        <v>0</v>
      </c>
    </row>
    <row r="11152" spans="1:7" x14ac:dyDescent="0.3">
      <c r="A11152">
        <v>2020</v>
      </c>
      <c r="B11152" t="s">
        <v>21</v>
      </c>
      <c r="C11152" s="60" t="str">
        <f>VLOOKUP(B11152,lookup!A:C,3,FALSE)</f>
        <v>Non Metropolitan Fire Authorities</v>
      </c>
      <c r="D11152" s="60" t="str">
        <f>VLOOKUP(B11152,lookup!A:D,4,FALSE)</f>
        <v>E31000008</v>
      </c>
      <c r="E11152" t="s">
        <v>1088</v>
      </c>
      <c r="F11152" t="s">
        <v>1071</v>
      </c>
      <c r="G11152">
        <v>0</v>
      </c>
    </row>
    <row r="11153" spans="1:7" x14ac:dyDescent="0.3">
      <c r="A11153">
        <v>2020</v>
      </c>
      <c r="B11153" t="s">
        <v>21</v>
      </c>
      <c r="C11153" s="60" t="str">
        <f>VLOOKUP(B11153,lookup!A:C,3,FALSE)</f>
        <v>Non Metropolitan Fire Authorities</v>
      </c>
      <c r="D11153" s="60" t="str">
        <f>VLOOKUP(B11153,lookup!A:D,4,FALSE)</f>
        <v>E31000008</v>
      </c>
      <c r="E11153" t="s">
        <v>1089</v>
      </c>
      <c r="F11153" t="s">
        <v>1071</v>
      </c>
      <c r="G11153">
        <v>11</v>
      </c>
    </row>
    <row r="11154" spans="1:7" x14ac:dyDescent="0.3">
      <c r="A11154">
        <v>2020</v>
      </c>
      <c r="B11154" t="s">
        <v>24</v>
      </c>
      <c r="C11154" s="60" t="str">
        <f>VLOOKUP(B11154,lookup!A:C,3,FALSE)</f>
        <v>Non Metropolitan Fire Authorities</v>
      </c>
      <c r="D11154" s="60" t="str">
        <f>VLOOKUP(B11154,lookup!A:D,4,FALSE)</f>
        <v>E31000009</v>
      </c>
      <c r="E11154" t="s">
        <v>175</v>
      </c>
      <c r="F11154" t="s">
        <v>1071</v>
      </c>
      <c r="G11154">
        <v>0</v>
      </c>
    </row>
    <row r="11155" spans="1:7" x14ac:dyDescent="0.3">
      <c r="A11155">
        <v>2020</v>
      </c>
      <c r="B11155" t="s">
        <v>24</v>
      </c>
      <c r="C11155" s="60" t="str">
        <f>VLOOKUP(B11155,lookup!A:C,3,FALSE)</f>
        <v>Non Metropolitan Fire Authorities</v>
      </c>
      <c r="D11155" s="60" t="str">
        <f>VLOOKUP(B11155,lookup!A:D,4,FALSE)</f>
        <v>E31000009</v>
      </c>
      <c r="E11155" t="s">
        <v>1086</v>
      </c>
      <c r="F11155" t="s">
        <v>1071</v>
      </c>
      <c r="G11155">
        <v>0</v>
      </c>
    </row>
    <row r="11156" spans="1:7" x14ac:dyDescent="0.3">
      <c r="A11156">
        <v>2020</v>
      </c>
      <c r="B11156" t="s">
        <v>24</v>
      </c>
      <c r="C11156" s="60" t="str">
        <f>VLOOKUP(B11156,lookup!A:C,3,FALSE)</f>
        <v>Non Metropolitan Fire Authorities</v>
      </c>
      <c r="D11156" s="60" t="str">
        <f>VLOOKUP(B11156,lookup!A:D,4,FALSE)</f>
        <v>E31000009</v>
      </c>
      <c r="E11156" t="s">
        <v>177</v>
      </c>
      <c r="F11156" t="s">
        <v>1071</v>
      </c>
      <c r="G11156">
        <v>0</v>
      </c>
    </row>
    <row r="11157" spans="1:7" x14ac:dyDescent="0.3">
      <c r="A11157">
        <v>2020</v>
      </c>
      <c r="B11157" t="s">
        <v>24</v>
      </c>
      <c r="C11157" s="60" t="str">
        <f>VLOOKUP(B11157,lookup!A:C,3,FALSE)</f>
        <v>Non Metropolitan Fire Authorities</v>
      </c>
      <c r="D11157" s="60" t="str">
        <f>VLOOKUP(B11157,lookup!A:D,4,FALSE)</f>
        <v>E31000009</v>
      </c>
      <c r="E11157" t="s">
        <v>178</v>
      </c>
      <c r="F11157" t="s">
        <v>1071</v>
      </c>
      <c r="G11157">
        <v>0</v>
      </c>
    </row>
    <row r="11158" spans="1:7" x14ac:dyDescent="0.3">
      <c r="A11158">
        <v>2020</v>
      </c>
      <c r="B11158" t="s">
        <v>24</v>
      </c>
      <c r="C11158" s="60" t="str">
        <f>VLOOKUP(B11158,lookup!A:C,3,FALSE)</f>
        <v>Non Metropolitan Fire Authorities</v>
      </c>
      <c r="D11158" s="60" t="str">
        <f>VLOOKUP(B11158,lookup!A:D,4,FALSE)</f>
        <v>E31000009</v>
      </c>
      <c r="E11158" t="s">
        <v>179</v>
      </c>
      <c r="F11158" t="s">
        <v>1071</v>
      </c>
      <c r="G11158">
        <v>0</v>
      </c>
    </row>
    <row r="11159" spans="1:7" x14ac:dyDescent="0.3">
      <c r="A11159">
        <v>2020</v>
      </c>
      <c r="B11159" t="s">
        <v>24</v>
      </c>
      <c r="C11159" s="60" t="str">
        <f>VLOOKUP(B11159,lookup!A:C,3,FALSE)</f>
        <v>Non Metropolitan Fire Authorities</v>
      </c>
      <c r="D11159" s="60" t="str">
        <f>VLOOKUP(B11159,lookup!A:D,4,FALSE)</f>
        <v>E31000009</v>
      </c>
      <c r="E11159" t="s">
        <v>1087</v>
      </c>
      <c r="F11159" t="s">
        <v>1071</v>
      </c>
      <c r="G11159">
        <v>0</v>
      </c>
    </row>
    <row r="11160" spans="1:7" x14ac:dyDescent="0.3">
      <c r="A11160">
        <v>2020</v>
      </c>
      <c r="B11160" t="s">
        <v>24</v>
      </c>
      <c r="C11160" s="60" t="str">
        <f>VLOOKUP(B11160,lookup!A:C,3,FALSE)</f>
        <v>Non Metropolitan Fire Authorities</v>
      </c>
      <c r="D11160" s="60" t="str">
        <f>VLOOKUP(B11160,lookup!A:D,4,FALSE)</f>
        <v>E31000009</v>
      </c>
      <c r="E11160" t="s">
        <v>1088</v>
      </c>
      <c r="F11160" t="s">
        <v>1071</v>
      </c>
      <c r="G11160">
        <v>0</v>
      </c>
    </row>
    <row r="11161" spans="1:7" x14ac:dyDescent="0.3">
      <c r="A11161">
        <v>2020</v>
      </c>
      <c r="B11161" t="s">
        <v>24</v>
      </c>
      <c r="C11161" s="60" t="str">
        <f>VLOOKUP(B11161,lookup!A:C,3,FALSE)</f>
        <v>Non Metropolitan Fire Authorities</v>
      </c>
      <c r="D11161" s="60" t="str">
        <f>VLOOKUP(B11161,lookup!A:D,4,FALSE)</f>
        <v>E31000009</v>
      </c>
      <c r="E11161" t="s">
        <v>1089</v>
      </c>
      <c r="F11161" t="s">
        <v>1071</v>
      </c>
      <c r="G11161">
        <v>0</v>
      </c>
    </row>
    <row r="11162" spans="1:7" x14ac:dyDescent="0.3">
      <c r="A11162">
        <v>2020</v>
      </c>
      <c r="B11162" t="s">
        <v>27</v>
      </c>
      <c r="C11162" s="60" t="str">
        <f>VLOOKUP(B11162,lookup!A:C,3,FALSE)</f>
        <v>Non Metropolitan Fire Authorities</v>
      </c>
      <c r="D11162" s="60" t="str">
        <f>VLOOKUP(B11162,lookup!A:D,4,FALSE)</f>
        <v>E31000010</v>
      </c>
      <c r="E11162" t="s">
        <v>175</v>
      </c>
      <c r="F11162" t="s">
        <v>1071</v>
      </c>
      <c r="G11162">
        <v>32</v>
      </c>
    </row>
    <row r="11163" spans="1:7" x14ac:dyDescent="0.3">
      <c r="A11163">
        <v>2020</v>
      </c>
      <c r="B11163" t="s">
        <v>27</v>
      </c>
      <c r="C11163" s="60" t="str">
        <f>VLOOKUP(B11163,lookup!A:C,3,FALSE)</f>
        <v>Non Metropolitan Fire Authorities</v>
      </c>
      <c r="D11163" s="60" t="str">
        <f>VLOOKUP(B11163,lookup!A:D,4,FALSE)</f>
        <v>E31000010</v>
      </c>
      <c r="E11163" t="s">
        <v>1086</v>
      </c>
      <c r="F11163" t="s">
        <v>1071</v>
      </c>
      <c r="G11163">
        <v>1</v>
      </c>
    </row>
    <row r="11164" spans="1:7" x14ac:dyDescent="0.3">
      <c r="A11164">
        <v>2020</v>
      </c>
      <c r="B11164" t="s">
        <v>27</v>
      </c>
      <c r="C11164" s="60" t="str">
        <f>VLOOKUP(B11164,lookup!A:C,3,FALSE)</f>
        <v>Non Metropolitan Fire Authorities</v>
      </c>
      <c r="D11164" s="60" t="str">
        <f>VLOOKUP(B11164,lookup!A:D,4,FALSE)</f>
        <v>E31000010</v>
      </c>
      <c r="E11164" t="s">
        <v>177</v>
      </c>
      <c r="F11164" t="s">
        <v>1071</v>
      </c>
      <c r="G11164">
        <v>0</v>
      </c>
    </row>
    <row r="11165" spans="1:7" x14ac:dyDescent="0.3">
      <c r="A11165">
        <v>2020</v>
      </c>
      <c r="B11165" t="s">
        <v>27</v>
      </c>
      <c r="C11165" s="60" t="str">
        <f>VLOOKUP(B11165,lookup!A:C,3,FALSE)</f>
        <v>Non Metropolitan Fire Authorities</v>
      </c>
      <c r="D11165" s="60" t="str">
        <f>VLOOKUP(B11165,lookup!A:D,4,FALSE)</f>
        <v>E31000010</v>
      </c>
      <c r="E11165" t="s">
        <v>178</v>
      </c>
      <c r="F11165" t="s">
        <v>1071</v>
      </c>
      <c r="G11165">
        <v>0</v>
      </c>
    </row>
    <row r="11166" spans="1:7" x14ac:dyDescent="0.3">
      <c r="A11166">
        <v>2020</v>
      </c>
      <c r="B11166" t="s">
        <v>27</v>
      </c>
      <c r="C11166" s="60" t="str">
        <f>VLOOKUP(B11166,lookup!A:C,3,FALSE)</f>
        <v>Non Metropolitan Fire Authorities</v>
      </c>
      <c r="D11166" s="60" t="str">
        <f>VLOOKUP(B11166,lookup!A:D,4,FALSE)</f>
        <v>E31000010</v>
      </c>
      <c r="E11166" t="s">
        <v>179</v>
      </c>
      <c r="F11166" t="s">
        <v>1071</v>
      </c>
      <c r="G11166">
        <v>0</v>
      </c>
    </row>
    <row r="11167" spans="1:7" x14ac:dyDescent="0.3">
      <c r="A11167">
        <v>2020</v>
      </c>
      <c r="B11167" t="s">
        <v>27</v>
      </c>
      <c r="C11167" s="60" t="str">
        <f>VLOOKUP(B11167,lookup!A:C,3,FALSE)</f>
        <v>Non Metropolitan Fire Authorities</v>
      </c>
      <c r="D11167" s="60" t="str">
        <f>VLOOKUP(B11167,lookup!A:D,4,FALSE)</f>
        <v>E31000010</v>
      </c>
      <c r="E11167" t="s">
        <v>1087</v>
      </c>
      <c r="F11167" t="s">
        <v>1071</v>
      </c>
      <c r="G11167">
        <v>0</v>
      </c>
    </row>
    <row r="11168" spans="1:7" x14ac:dyDescent="0.3">
      <c r="A11168">
        <v>2020</v>
      </c>
      <c r="B11168" t="s">
        <v>27</v>
      </c>
      <c r="C11168" s="60" t="str">
        <f>VLOOKUP(B11168,lookup!A:C,3,FALSE)</f>
        <v>Non Metropolitan Fire Authorities</v>
      </c>
      <c r="D11168" s="60" t="str">
        <f>VLOOKUP(B11168,lookup!A:D,4,FALSE)</f>
        <v>E31000010</v>
      </c>
      <c r="E11168" t="s">
        <v>1088</v>
      </c>
      <c r="F11168" t="s">
        <v>1071</v>
      </c>
      <c r="G11168">
        <v>0</v>
      </c>
    </row>
    <row r="11169" spans="1:7" x14ac:dyDescent="0.3">
      <c r="A11169">
        <v>2020</v>
      </c>
      <c r="B11169" t="s">
        <v>27</v>
      </c>
      <c r="C11169" s="60" t="str">
        <f>VLOOKUP(B11169,lookup!A:C,3,FALSE)</f>
        <v>Non Metropolitan Fire Authorities</v>
      </c>
      <c r="D11169" s="60" t="str">
        <f>VLOOKUP(B11169,lookup!A:D,4,FALSE)</f>
        <v>E31000010</v>
      </c>
      <c r="E11169" t="s">
        <v>1089</v>
      </c>
      <c r="F11169" t="s">
        <v>1071</v>
      </c>
      <c r="G11169">
        <v>2</v>
      </c>
    </row>
    <row r="11170" spans="1:7" x14ac:dyDescent="0.3">
      <c r="A11170">
        <v>2020</v>
      </c>
      <c r="B11170" t="s">
        <v>30</v>
      </c>
      <c r="C11170" s="60" t="str">
        <f>VLOOKUP(B11170,lookup!A:C,3,FALSE)</f>
        <v>Non Metropolitan Fire Authorities</v>
      </c>
      <c r="D11170" s="60" t="str">
        <f>VLOOKUP(B11170,lookup!A:D,4,FALSE)</f>
        <v>E31000011</v>
      </c>
      <c r="E11170" t="s">
        <v>175</v>
      </c>
      <c r="F11170" t="s">
        <v>1071</v>
      </c>
      <c r="G11170">
        <v>36</v>
      </c>
    </row>
    <row r="11171" spans="1:7" x14ac:dyDescent="0.3">
      <c r="A11171">
        <v>2020</v>
      </c>
      <c r="B11171" t="s">
        <v>30</v>
      </c>
      <c r="C11171" s="60" t="str">
        <f>VLOOKUP(B11171,lookup!A:C,3,FALSE)</f>
        <v>Non Metropolitan Fire Authorities</v>
      </c>
      <c r="D11171" s="60" t="str">
        <f>VLOOKUP(B11171,lookup!A:D,4,FALSE)</f>
        <v>E31000011</v>
      </c>
      <c r="E11171" t="s">
        <v>1086</v>
      </c>
      <c r="F11171" t="s">
        <v>1071</v>
      </c>
      <c r="G11171">
        <v>0</v>
      </c>
    </row>
    <row r="11172" spans="1:7" x14ac:dyDescent="0.3">
      <c r="A11172">
        <v>2020</v>
      </c>
      <c r="B11172" t="s">
        <v>30</v>
      </c>
      <c r="C11172" s="60" t="str">
        <f>VLOOKUP(B11172,lookup!A:C,3,FALSE)</f>
        <v>Non Metropolitan Fire Authorities</v>
      </c>
      <c r="D11172" s="60" t="str">
        <f>VLOOKUP(B11172,lookup!A:D,4,FALSE)</f>
        <v>E31000011</v>
      </c>
      <c r="E11172" t="s">
        <v>177</v>
      </c>
      <c r="F11172" t="s">
        <v>1071</v>
      </c>
      <c r="G11172">
        <v>1</v>
      </c>
    </row>
    <row r="11173" spans="1:7" x14ac:dyDescent="0.3">
      <c r="A11173">
        <v>2020</v>
      </c>
      <c r="B11173" t="s">
        <v>30</v>
      </c>
      <c r="C11173" s="60" t="str">
        <f>VLOOKUP(B11173,lookup!A:C,3,FALSE)</f>
        <v>Non Metropolitan Fire Authorities</v>
      </c>
      <c r="D11173" s="60" t="str">
        <f>VLOOKUP(B11173,lookup!A:D,4,FALSE)</f>
        <v>E31000011</v>
      </c>
      <c r="E11173" t="s">
        <v>178</v>
      </c>
      <c r="F11173" t="s">
        <v>1071</v>
      </c>
      <c r="G11173">
        <v>0</v>
      </c>
    </row>
    <row r="11174" spans="1:7" x14ac:dyDescent="0.3">
      <c r="A11174">
        <v>2020</v>
      </c>
      <c r="B11174" t="s">
        <v>30</v>
      </c>
      <c r="C11174" s="60" t="str">
        <f>VLOOKUP(B11174,lookup!A:C,3,FALSE)</f>
        <v>Non Metropolitan Fire Authorities</v>
      </c>
      <c r="D11174" s="60" t="str">
        <f>VLOOKUP(B11174,lookup!A:D,4,FALSE)</f>
        <v>E31000011</v>
      </c>
      <c r="E11174" t="s">
        <v>179</v>
      </c>
      <c r="F11174" t="s">
        <v>1071</v>
      </c>
      <c r="G11174">
        <v>0</v>
      </c>
    </row>
    <row r="11175" spans="1:7" x14ac:dyDescent="0.3">
      <c r="A11175">
        <v>2020</v>
      </c>
      <c r="B11175" t="s">
        <v>30</v>
      </c>
      <c r="C11175" s="60" t="str">
        <f>VLOOKUP(B11175,lookup!A:C,3,FALSE)</f>
        <v>Non Metropolitan Fire Authorities</v>
      </c>
      <c r="D11175" s="60" t="str">
        <f>VLOOKUP(B11175,lookup!A:D,4,FALSE)</f>
        <v>E31000011</v>
      </c>
      <c r="E11175" t="s">
        <v>1087</v>
      </c>
      <c r="F11175" t="s">
        <v>1071</v>
      </c>
      <c r="G11175">
        <v>0</v>
      </c>
    </row>
    <row r="11176" spans="1:7" x14ac:dyDescent="0.3">
      <c r="A11176">
        <v>2020</v>
      </c>
      <c r="B11176" t="s">
        <v>30</v>
      </c>
      <c r="C11176" s="60" t="str">
        <f>VLOOKUP(B11176,lookup!A:C,3,FALSE)</f>
        <v>Non Metropolitan Fire Authorities</v>
      </c>
      <c r="D11176" s="60" t="str">
        <f>VLOOKUP(B11176,lookup!A:D,4,FALSE)</f>
        <v>E31000011</v>
      </c>
      <c r="E11176" t="s">
        <v>1088</v>
      </c>
      <c r="F11176" t="s">
        <v>1071</v>
      </c>
      <c r="G11176">
        <v>0</v>
      </c>
    </row>
    <row r="11177" spans="1:7" x14ac:dyDescent="0.3">
      <c r="A11177">
        <v>2020</v>
      </c>
      <c r="B11177" t="s">
        <v>30</v>
      </c>
      <c r="C11177" s="60" t="str">
        <f>VLOOKUP(B11177,lookup!A:C,3,FALSE)</f>
        <v>Non Metropolitan Fire Authorities</v>
      </c>
      <c r="D11177" s="60" t="str">
        <f>VLOOKUP(B11177,lookup!A:D,4,FALSE)</f>
        <v>E31000011</v>
      </c>
      <c r="E11177" t="s">
        <v>1089</v>
      </c>
      <c r="F11177" t="s">
        <v>1071</v>
      </c>
      <c r="G11177">
        <v>0</v>
      </c>
    </row>
    <row r="11178" spans="1:7" x14ac:dyDescent="0.3">
      <c r="A11178">
        <v>2020</v>
      </c>
      <c r="B11178" t="s">
        <v>36</v>
      </c>
      <c r="C11178" s="60" t="str">
        <f>VLOOKUP(B11178,lookup!A:C,3,FALSE)</f>
        <v>Non Metropolitan Fire Authorities</v>
      </c>
      <c r="D11178" s="60" t="str">
        <f>VLOOKUP(B11178,lookup!A:D,4,FALSE)</f>
        <v>E31000013</v>
      </c>
      <c r="E11178" t="s">
        <v>175</v>
      </c>
      <c r="F11178" t="s">
        <v>1071</v>
      </c>
      <c r="G11178">
        <v>22</v>
      </c>
    </row>
    <row r="11179" spans="1:7" x14ac:dyDescent="0.3">
      <c r="A11179">
        <v>2020</v>
      </c>
      <c r="B11179" t="s">
        <v>36</v>
      </c>
      <c r="C11179" s="60" t="str">
        <f>VLOOKUP(B11179,lookup!A:C,3,FALSE)</f>
        <v>Non Metropolitan Fire Authorities</v>
      </c>
      <c r="D11179" s="60" t="str">
        <f>VLOOKUP(B11179,lookup!A:D,4,FALSE)</f>
        <v>E31000013</v>
      </c>
      <c r="E11179" t="s">
        <v>1086</v>
      </c>
      <c r="F11179" t="s">
        <v>1071</v>
      </c>
      <c r="G11179">
        <v>0</v>
      </c>
    </row>
    <row r="11180" spans="1:7" x14ac:dyDescent="0.3">
      <c r="A11180">
        <v>2020</v>
      </c>
      <c r="B11180" t="s">
        <v>36</v>
      </c>
      <c r="C11180" s="60" t="str">
        <f>VLOOKUP(B11180,lookup!A:C,3,FALSE)</f>
        <v>Non Metropolitan Fire Authorities</v>
      </c>
      <c r="D11180" s="60" t="str">
        <f>VLOOKUP(B11180,lookup!A:D,4,FALSE)</f>
        <v>E31000013</v>
      </c>
      <c r="E11180" t="s">
        <v>177</v>
      </c>
      <c r="F11180" t="s">
        <v>1071</v>
      </c>
      <c r="G11180">
        <v>0</v>
      </c>
    </row>
    <row r="11181" spans="1:7" x14ac:dyDescent="0.3">
      <c r="A11181">
        <v>2020</v>
      </c>
      <c r="B11181" t="s">
        <v>36</v>
      </c>
      <c r="C11181" s="60" t="str">
        <f>VLOOKUP(B11181,lookup!A:C,3,FALSE)</f>
        <v>Non Metropolitan Fire Authorities</v>
      </c>
      <c r="D11181" s="60" t="str">
        <f>VLOOKUP(B11181,lookup!A:D,4,FALSE)</f>
        <v>E31000013</v>
      </c>
      <c r="E11181" t="s">
        <v>178</v>
      </c>
      <c r="F11181" t="s">
        <v>1071</v>
      </c>
      <c r="G11181">
        <v>0</v>
      </c>
    </row>
    <row r="11182" spans="1:7" x14ac:dyDescent="0.3">
      <c r="A11182">
        <v>2020</v>
      </c>
      <c r="B11182" t="s">
        <v>36</v>
      </c>
      <c r="C11182" s="60" t="str">
        <f>VLOOKUP(B11182,lookup!A:C,3,FALSE)</f>
        <v>Non Metropolitan Fire Authorities</v>
      </c>
      <c r="D11182" s="60" t="str">
        <f>VLOOKUP(B11182,lookup!A:D,4,FALSE)</f>
        <v>E31000013</v>
      </c>
      <c r="E11182" t="s">
        <v>179</v>
      </c>
      <c r="F11182" t="s">
        <v>1071</v>
      </c>
      <c r="G11182">
        <v>0</v>
      </c>
    </row>
    <row r="11183" spans="1:7" x14ac:dyDescent="0.3">
      <c r="A11183">
        <v>2020</v>
      </c>
      <c r="B11183" t="s">
        <v>36</v>
      </c>
      <c r="C11183" s="60" t="str">
        <f>VLOOKUP(B11183,lookup!A:C,3,FALSE)</f>
        <v>Non Metropolitan Fire Authorities</v>
      </c>
      <c r="D11183" s="60" t="str">
        <f>VLOOKUP(B11183,lookup!A:D,4,FALSE)</f>
        <v>E31000013</v>
      </c>
      <c r="E11183" t="s">
        <v>1087</v>
      </c>
      <c r="F11183" t="s">
        <v>1071</v>
      </c>
      <c r="G11183">
        <v>0</v>
      </c>
    </row>
    <row r="11184" spans="1:7" x14ac:dyDescent="0.3">
      <c r="A11184">
        <v>2020</v>
      </c>
      <c r="B11184" t="s">
        <v>36</v>
      </c>
      <c r="C11184" s="60" t="str">
        <f>VLOOKUP(B11184,lookup!A:C,3,FALSE)</f>
        <v>Non Metropolitan Fire Authorities</v>
      </c>
      <c r="D11184" s="60" t="str">
        <f>VLOOKUP(B11184,lookup!A:D,4,FALSE)</f>
        <v>E31000013</v>
      </c>
      <c r="E11184" t="s">
        <v>1088</v>
      </c>
      <c r="F11184" t="s">
        <v>1071</v>
      </c>
      <c r="G11184">
        <v>0</v>
      </c>
    </row>
    <row r="11185" spans="1:7" x14ac:dyDescent="0.3">
      <c r="A11185">
        <v>2020</v>
      </c>
      <c r="B11185" t="s">
        <v>36</v>
      </c>
      <c r="C11185" s="60" t="str">
        <f>VLOOKUP(B11185,lookup!A:C,3,FALSE)</f>
        <v>Non Metropolitan Fire Authorities</v>
      </c>
      <c r="D11185" s="60" t="str">
        <f>VLOOKUP(B11185,lookup!A:D,4,FALSE)</f>
        <v>E31000013</v>
      </c>
      <c r="E11185" t="s">
        <v>1089</v>
      </c>
      <c r="F11185" t="s">
        <v>1071</v>
      </c>
      <c r="G11185">
        <v>0</v>
      </c>
    </row>
    <row r="11186" spans="1:7" x14ac:dyDescent="0.3">
      <c r="A11186">
        <v>2020</v>
      </c>
      <c r="B11186" t="s">
        <v>39</v>
      </c>
      <c r="C11186" s="60" t="str">
        <f>VLOOKUP(B11186,lookup!A:C,3,FALSE)</f>
        <v>Non Metropolitan Fire Authorities</v>
      </c>
      <c r="D11186" s="60" t="str">
        <f>VLOOKUP(B11186,lookup!A:D,4,FALSE)</f>
        <v>E31000014</v>
      </c>
      <c r="E11186" t="s">
        <v>175</v>
      </c>
      <c r="F11186" t="s">
        <v>1071</v>
      </c>
      <c r="G11186">
        <v>28</v>
      </c>
    </row>
    <row r="11187" spans="1:7" x14ac:dyDescent="0.3">
      <c r="A11187">
        <v>2020</v>
      </c>
      <c r="B11187" t="s">
        <v>39</v>
      </c>
      <c r="C11187" s="60" t="str">
        <f>VLOOKUP(B11187,lookup!A:C,3,FALSE)</f>
        <v>Non Metropolitan Fire Authorities</v>
      </c>
      <c r="D11187" s="60" t="str">
        <f>VLOOKUP(B11187,lookup!A:D,4,FALSE)</f>
        <v>E31000014</v>
      </c>
      <c r="E11187" t="s">
        <v>1086</v>
      </c>
      <c r="F11187" t="s">
        <v>1071</v>
      </c>
      <c r="G11187">
        <v>1</v>
      </c>
    </row>
    <row r="11188" spans="1:7" x14ac:dyDescent="0.3">
      <c r="A11188">
        <v>2020</v>
      </c>
      <c r="B11188" t="s">
        <v>39</v>
      </c>
      <c r="C11188" s="60" t="str">
        <f>VLOOKUP(B11188,lookup!A:C,3,FALSE)</f>
        <v>Non Metropolitan Fire Authorities</v>
      </c>
      <c r="D11188" s="60" t="str">
        <f>VLOOKUP(B11188,lookup!A:D,4,FALSE)</f>
        <v>E31000014</v>
      </c>
      <c r="E11188" t="s">
        <v>177</v>
      </c>
      <c r="F11188" t="s">
        <v>1071</v>
      </c>
      <c r="G11188">
        <v>2</v>
      </c>
    </row>
    <row r="11189" spans="1:7" x14ac:dyDescent="0.3">
      <c r="A11189">
        <v>2020</v>
      </c>
      <c r="B11189" t="s">
        <v>39</v>
      </c>
      <c r="C11189" s="60" t="str">
        <f>VLOOKUP(B11189,lookup!A:C,3,FALSE)</f>
        <v>Non Metropolitan Fire Authorities</v>
      </c>
      <c r="D11189" s="60" t="str">
        <f>VLOOKUP(B11189,lookup!A:D,4,FALSE)</f>
        <v>E31000014</v>
      </c>
      <c r="E11189" t="s">
        <v>178</v>
      </c>
      <c r="F11189" t="s">
        <v>1071</v>
      </c>
      <c r="G11189">
        <v>0</v>
      </c>
    </row>
    <row r="11190" spans="1:7" x14ac:dyDescent="0.3">
      <c r="A11190">
        <v>2020</v>
      </c>
      <c r="B11190" t="s">
        <v>39</v>
      </c>
      <c r="C11190" s="60" t="str">
        <f>VLOOKUP(B11190,lookup!A:C,3,FALSE)</f>
        <v>Non Metropolitan Fire Authorities</v>
      </c>
      <c r="D11190" s="60" t="str">
        <f>VLOOKUP(B11190,lookup!A:D,4,FALSE)</f>
        <v>E31000014</v>
      </c>
      <c r="E11190" t="s">
        <v>179</v>
      </c>
      <c r="F11190" t="s">
        <v>1071</v>
      </c>
      <c r="G11190">
        <v>0</v>
      </c>
    </row>
    <row r="11191" spans="1:7" x14ac:dyDescent="0.3">
      <c r="A11191">
        <v>2020</v>
      </c>
      <c r="B11191" t="s">
        <v>39</v>
      </c>
      <c r="C11191" s="60" t="str">
        <f>VLOOKUP(B11191,lookup!A:C,3,FALSE)</f>
        <v>Non Metropolitan Fire Authorities</v>
      </c>
      <c r="D11191" s="60" t="str">
        <f>VLOOKUP(B11191,lookup!A:D,4,FALSE)</f>
        <v>E31000014</v>
      </c>
      <c r="E11191" t="s">
        <v>1087</v>
      </c>
      <c r="F11191" t="s">
        <v>1071</v>
      </c>
      <c r="G11191">
        <v>0</v>
      </c>
    </row>
    <row r="11192" spans="1:7" x14ac:dyDescent="0.3">
      <c r="A11192">
        <v>2020</v>
      </c>
      <c r="B11192" t="s">
        <v>39</v>
      </c>
      <c r="C11192" s="60" t="str">
        <f>VLOOKUP(B11192,lookup!A:C,3,FALSE)</f>
        <v>Non Metropolitan Fire Authorities</v>
      </c>
      <c r="D11192" s="60" t="str">
        <f>VLOOKUP(B11192,lookup!A:D,4,FALSE)</f>
        <v>E31000014</v>
      </c>
      <c r="E11192" t="s">
        <v>1088</v>
      </c>
      <c r="F11192" t="s">
        <v>1071</v>
      </c>
      <c r="G11192">
        <v>0</v>
      </c>
    </row>
    <row r="11193" spans="1:7" x14ac:dyDescent="0.3">
      <c r="A11193">
        <v>2020</v>
      </c>
      <c r="B11193" t="s">
        <v>39</v>
      </c>
      <c r="C11193" s="60" t="str">
        <f>VLOOKUP(B11193,lookup!A:C,3,FALSE)</f>
        <v>Non Metropolitan Fire Authorities</v>
      </c>
      <c r="D11193" s="60" t="str">
        <f>VLOOKUP(B11193,lookup!A:D,4,FALSE)</f>
        <v>E31000014</v>
      </c>
      <c r="E11193" t="s">
        <v>1089</v>
      </c>
      <c r="F11193" t="s">
        <v>1071</v>
      </c>
      <c r="G11193">
        <v>2</v>
      </c>
    </row>
    <row r="11194" spans="1:7" x14ac:dyDescent="0.3">
      <c r="A11194">
        <v>2020</v>
      </c>
      <c r="B11194" t="s">
        <v>42</v>
      </c>
      <c r="C11194" s="60" t="str">
        <f>VLOOKUP(B11194,lookup!A:C,3,FALSE)</f>
        <v>Non Metropolitan Fire Authorities</v>
      </c>
      <c r="D11194" s="60" t="str">
        <f>VLOOKUP(B11194,lookup!A:D,4,FALSE)</f>
        <v>E31000015</v>
      </c>
      <c r="E11194" t="s">
        <v>175</v>
      </c>
      <c r="F11194" t="s">
        <v>1071</v>
      </c>
      <c r="G11194">
        <v>24</v>
      </c>
    </row>
    <row r="11195" spans="1:7" x14ac:dyDescent="0.3">
      <c r="A11195">
        <v>2020</v>
      </c>
      <c r="B11195" t="s">
        <v>42</v>
      </c>
      <c r="C11195" s="60" t="str">
        <f>VLOOKUP(B11195,lookup!A:C,3,FALSE)</f>
        <v>Non Metropolitan Fire Authorities</v>
      </c>
      <c r="D11195" s="60" t="str">
        <f>VLOOKUP(B11195,lookup!A:D,4,FALSE)</f>
        <v>E31000015</v>
      </c>
      <c r="E11195" t="s">
        <v>1086</v>
      </c>
      <c r="F11195" t="s">
        <v>1071</v>
      </c>
      <c r="G11195">
        <v>0</v>
      </c>
    </row>
    <row r="11196" spans="1:7" x14ac:dyDescent="0.3">
      <c r="A11196">
        <v>2020</v>
      </c>
      <c r="B11196" t="s">
        <v>42</v>
      </c>
      <c r="C11196" s="60" t="str">
        <f>VLOOKUP(B11196,lookup!A:C,3,FALSE)</f>
        <v>Non Metropolitan Fire Authorities</v>
      </c>
      <c r="D11196" s="60" t="str">
        <f>VLOOKUP(B11196,lookup!A:D,4,FALSE)</f>
        <v>E31000015</v>
      </c>
      <c r="E11196" t="s">
        <v>177</v>
      </c>
      <c r="F11196" t="s">
        <v>1071</v>
      </c>
      <c r="G11196">
        <v>1</v>
      </c>
    </row>
    <row r="11197" spans="1:7" x14ac:dyDescent="0.3">
      <c r="A11197">
        <v>2020</v>
      </c>
      <c r="B11197" t="s">
        <v>42</v>
      </c>
      <c r="C11197" s="60" t="str">
        <f>VLOOKUP(B11197,lookup!A:C,3,FALSE)</f>
        <v>Non Metropolitan Fire Authorities</v>
      </c>
      <c r="D11197" s="60" t="str">
        <f>VLOOKUP(B11197,lookup!A:D,4,FALSE)</f>
        <v>E31000015</v>
      </c>
      <c r="E11197" t="s">
        <v>178</v>
      </c>
      <c r="F11197" t="s">
        <v>1071</v>
      </c>
      <c r="G11197">
        <v>0</v>
      </c>
    </row>
    <row r="11198" spans="1:7" x14ac:dyDescent="0.3">
      <c r="A11198">
        <v>2020</v>
      </c>
      <c r="B11198" t="s">
        <v>42</v>
      </c>
      <c r="C11198" s="60" t="str">
        <f>VLOOKUP(B11198,lookup!A:C,3,FALSE)</f>
        <v>Non Metropolitan Fire Authorities</v>
      </c>
      <c r="D11198" s="60" t="str">
        <f>VLOOKUP(B11198,lookup!A:D,4,FALSE)</f>
        <v>E31000015</v>
      </c>
      <c r="E11198" t="s">
        <v>179</v>
      </c>
      <c r="F11198" t="s">
        <v>1071</v>
      </c>
      <c r="G11198">
        <v>0</v>
      </c>
    </row>
    <row r="11199" spans="1:7" x14ac:dyDescent="0.3">
      <c r="A11199">
        <v>2020</v>
      </c>
      <c r="B11199" t="s">
        <v>42</v>
      </c>
      <c r="C11199" s="60" t="str">
        <f>VLOOKUP(B11199,lookup!A:C,3,FALSE)</f>
        <v>Non Metropolitan Fire Authorities</v>
      </c>
      <c r="D11199" s="60" t="str">
        <f>VLOOKUP(B11199,lookup!A:D,4,FALSE)</f>
        <v>E31000015</v>
      </c>
      <c r="E11199" t="s">
        <v>1087</v>
      </c>
      <c r="F11199" t="s">
        <v>1071</v>
      </c>
      <c r="G11199">
        <v>0</v>
      </c>
    </row>
    <row r="11200" spans="1:7" x14ac:dyDescent="0.3">
      <c r="A11200">
        <v>2020</v>
      </c>
      <c r="B11200" t="s">
        <v>42</v>
      </c>
      <c r="C11200" s="60" t="str">
        <f>VLOOKUP(B11200,lookup!A:C,3,FALSE)</f>
        <v>Non Metropolitan Fire Authorities</v>
      </c>
      <c r="D11200" s="60" t="str">
        <f>VLOOKUP(B11200,lookup!A:D,4,FALSE)</f>
        <v>E31000015</v>
      </c>
      <c r="E11200" t="s">
        <v>1088</v>
      </c>
      <c r="F11200" t="s">
        <v>1071</v>
      </c>
      <c r="G11200">
        <v>0</v>
      </c>
    </row>
    <row r="11201" spans="1:7" x14ac:dyDescent="0.3">
      <c r="A11201">
        <v>2020</v>
      </c>
      <c r="B11201" t="s">
        <v>42</v>
      </c>
      <c r="C11201" s="60" t="str">
        <f>VLOOKUP(B11201,lookup!A:C,3,FALSE)</f>
        <v>Non Metropolitan Fire Authorities</v>
      </c>
      <c r="D11201" s="60" t="str">
        <f>VLOOKUP(B11201,lookup!A:D,4,FALSE)</f>
        <v>E31000015</v>
      </c>
      <c r="E11201" t="s">
        <v>1089</v>
      </c>
      <c r="F11201" t="s">
        <v>1071</v>
      </c>
      <c r="G11201">
        <v>10</v>
      </c>
    </row>
    <row r="11202" spans="1:7" x14ac:dyDescent="0.3">
      <c r="A11202">
        <v>2020</v>
      </c>
      <c r="B11202" t="s">
        <v>45</v>
      </c>
      <c r="C11202" s="60" t="str">
        <f>VLOOKUP(B11202,lookup!A:C,3,FALSE)</f>
        <v>Non Metropolitan Fire Authorities</v>
      </c>
      <c r="D11202" s="60" t="str">
        <f>VLOOKUP(B11202,lookup!A:D,4,FALSE)</f>
        <v>E31000016</v>
      </c>
      <c r="E11202" t="s">
        <v>175</v>
      </c>
      <c r="F11202" t="s">
        <v>1071</v>
      </c>
      <c r="G11202">
        <v>18</v>
      </c>
    </row>
    <row r="11203" spans="1:7" x14ac:dyDescent="0.3">
      <c r="A11203">
        <v>2020</v>
      </c>
      <c r="B11203" t="s">
        <v>45</v>
      </c>
      <c r="C11203" s="60" t="str">
        <f>VLOOKUP(B11203,lookup!A:C,3,FALSE)</f>
        <v>Non Metropolitan Fire Authorities</v>
      </c>
      <c r="D11203" s="60" t="str">
        <f>VLOOKUP(B11203,lookup!A:D,4,FALSE)</f>
        <v>E31000016</v>
      </c>
      <c r="E11203" t="s">
        <v>1086</v>
      </c>
      <c r="F11203" t="s">
        <v>1071</v>
      </c>
      <c r="G11203">
        <v>1</v>
      </c>
    </row>
    <row r="11204" spans="1:7" x14ac:dyDescent="0.3">
      <c r="A11204">
        <v>2020</v>
      </c>
      <c r="B11204" t="s">
        <v>45</v>
      </c>
      <c r="C11204" s="60" t="str">
        <f>VLOOKUP(B11204,lookup!A:C,3,FALSE)</f>
        <v>Non Metropolitan Fire Authorities</v>
      </c>
      <c r="D11204" s="60" t="str">
        <f>VLOOKUP(B11204,lookup!A:D,4,FALSE)</f>
        <v>E31000016</v>
      </c>
      <c r="E11204" t="s">
        <v>177</v>
      </c>
      <c r="F11204" t="s">
        <v>1071</v>
      </c>
      <c r="G11204">
        <v>0</v>
      </c>
    </row>
    <row r="11205" spans="1:7" x14ac:dyDescent="0.3">
      <c r="A11205">
        <v>2020</v>
      </c>
      <c r="B11205" t="s">
        <v>45</v>
      </c>
      <c r="C11205" s="60" t="str">
        <f>VLOOKUP(B11205,lookup!A:C,3,FALSE)</f>
        <v>Non Metropolitan Fire Authorities</v>
      </c>
      <c r="D11205" s="60" t="str">
        <f>VLOOKUP(B11205,lookup!A:D,4,FALSE)</f>
        <v>E31000016</v>
      </c>
      <c r="E11205" t="s">
        <v>178</v>
      </c>
      <c r="F11205" t="s">
        <v>1071</v>
      </c>
      <c r="G11205">
        <v>0</v>
      </c>
    </row>
    <row r="11206" spans="1:7" x14ac:dyDescent="0.3">
      <c r="A11206">
        <v>2020</v>
      </c>
      <c r="B11206" t="s">
        <v>45</v>
      </c>
      <c r="C11206" s="60" t="str">
        <f>VLOOKUP(B11206,lookup!A:C,3,FALSE)</f>
        <v>Non Metropolitan Fire Authorities</v>
      </c>
      <c r="D11206" s="60" t="str">
        <f>VLOOKUP(B11206,lookup!A:D,4,FALSE)</f>
        <v>E31000016</v>
      </c>
      <c r="E11206" t="s">
        <v>179</v>
      </c>
      <c r="F11206" t="s">
        <v>1071</v>
      </c>
      <c r="G11206">
        <v>0</v>
      </c>
    </row>
    <row r="11207" spans="1:7" x14ac:dyDescent="0.3">
      <c r="A11207">
        <v>2020</v>
      </c>
      <c r="B11207" t="s">
        <v>45</v>
      </c>
      <c r="C11207" s="60" t="str">
        <f>VLOOKUP(B11207,lookup!A:C,3,FALSE)</f>
        <v>Non Metropolitan Fire Authorities</v>
      </c>
      <c r="D11207" s="60" t="str">
        <f>VLOOKUP(B11207,lookup!A:D,4,FALSE)</f>
        <v>E31000016</v>
      </c>
      <c r="E11207" t="s">
        <v>1087</v>
      </c>
      <c r="F11207" t="s">
        <v>1071</v>
      </c>
      <c r="G11207">
        <v>0</v>
      </c>
    </row>
    <row r="11208" spans="1:7" x14ac:dyDescent="0.3">
      <c r="A11208">
        <v>2020</v>
      </c>
      <c r="B11208" t="s">
        <v>45</v>
      </c>
      <c r="C11208" s="60" t="str">
        <f>VLOOKUP(B11208,lookup!A:C,3,FALSE)</f>
        <v>Non Metropolitan Fire Authorities</v>
      </c>
      <c r="D11208" s="60" t="str">
        <f>VLOOKUP(B11208,lookup!A:D,4,FALSE)</f>
        <v>E31000016</v>
      </c>
      <c r="E11208" t="s">
        <v>1088</v>
      </c>
      <c r="F11208" t="s">
        <v>1071</v>
      </c>
      <c r="G11208">
        <v>0</v>
      </c>
    </row>
    <row r="11209" spans="1:7" x14ac:dyDescent="0.3">
      <c r="A11209">
        <v>2020</v>
      </c>
      <c r="B11209" t="s">
        <v>45</v>
      </c>
      <c r="C11209" s="60" t="str">
        <f>VLOOKUP(B11209,lookup!A:C,3,FALSE)</f>
        <v>Non Metropolitan Fire Authorities</v>
      </c>
      <c r="D11209" s="60" t="str">
        <f>VLOOKUP(B11209,lookup!A:D,4,FALSE)</f>
        <v>E31000016</v>
      </c>
      <c r="E11209" t="s">
        <v>1089</v>
      </c>
      <c r="F11209" t="s">
        <v>1071</v>
      </c>
      <c r="G11209">
        <v>1</v>
      </c>
    </row>
    <row r="11210" spans="1:7" x14ac:dyDescent="0.3">
      <c r="A11210">
        <v>2020</v>
      </c>
      <c r="B11210" t="s">
        <v>48</v>
      </c>
      <c r="C11210" s="60" t="str">
        <f>VLOOKUP(B11210,lookup!A:C,3,FALSE)</f>
        <v>Metropolitan Fire Authorities</v>
      </c>
      <c r="D11210" s="60" t="str">
        <f>VLOOKUP(B11210,lookup!A:D,4,FALSE)</f>
        <v>E31000046</v>
      </c>
      <c r="E11210" t="s">
        <v>175</v>
      </c>
      <c r="F11210" t="s">
        <v>1071</v>
      </c>
      <c r="G11210">
        <v>92</v>
      </c>
    </row>
    <row r="11211" spans="1:7" x14ac:dyDescent="0.3">
      <c r="A11211">
        <v>2020</v>
      </c>
      <c r="B11211" t="s">
        <v>48</v>
      </c>
      <c r="C11211" s="60" t="str">
        <f>VLOOKUP(B11211,lookup!A:C,3,FALSE)</f>
        <v>Metropolitan Fire Authorities</v>
      </c>
      <c r="D11211" s="60" t="str">
        <f>VLOOKUP(B11211,lookup!A:D,4,FALSE)</f>
        <v>E31000046</v>
      </c>
      <c r="E11211" t="s">
        <v>1086</v>
      </c>
      <c r="F11211" t="s">
        <v>1071</v>
      </c>
      <c r="G11211">
        <v>2</v>
      </c>
    </row>
    <row r="11212" spans="1:7" x14ac:dyDescent="0.3">
      <c r="A11212">
        <v>2020</v>
      </c>
      <c r="B11212" t="s">
        <v>48</v>
      </c>
      <c r="C11212" s="60" t="str">
        <f>VLOOKUP(B11212,lookup!A:C,3,FALSE)</f>
        <v>Metropolitan Fire Authorities</v>
      </c>
      <c r="D11212" s="60" t="str">
        <f>VLOOKUP(B11212,lookup!A:D,4,FALSE)</f>
        <v>E31000046</v>
      </c>
      <c r="E11212" t="s">
        <v>177</v>
      </c>
      <c r="F11212" t="s">
        <v>1071</v>
      </c>
      <c r="G11212">
        <v>7</v>
      </c>
    </row>
    <row r="11213" spans="1:7" x14ac:dyDescent="0.3">
      <c r="A11213">
        <v>2020</v>
      </c>
      <c r="B11213" t="s">
        <v>48</v>
      </c>
      <c r="C11213" s="60" t="str">
        <f>VLOOKUP(B11213,lookup!A:C,3,FALSE)</f>
        <v>Metropolitan Fire Authorities</v>
      </c>
      <c r="D11213" s="60" t="str">
        <f>VLOOKUP(B11213,lookup!A:D,4,FALSE)</f>
        <v>E31000046</v>
      </c>
      <c r="E11213" t="s">
        <v>178</v>
      </c>
      <c r="F11213" t="s">
        <v>1071</v>
      </c>
      <c r="G11213">
        <v>0</v>
      </c>
    </row>
    <row r="11214" spans="1:7" x14ac:dyDescent="0.3">
      <c r="A11214">
        <v>2020</v>
      </c>
      <c r="B11214" t="s">
        <v>48</v>
      </c>
      <c r="C11214" s="60" t="str">
        <f>VLOOKUP(B11214,lookup!A:C,3,FALSE)</f>
        <v>Metropolitan Fire Authorities</v>
      </c>
      <c r="D11214" s="60" t="str">
        <f>VLOOKUP(B11214,lookup!A:D,4,FALSE)</f>
        <v>E31000046</v>
      </c>
      <c r="E11214" t="s">
        <v>179</v>
      </c>
      <c r="F11214" t="s">
        <v>1071</v>
      </c>
      <c r="G11214">
        <v>6</v>
      </c>
    </row>
    <row r="11215" spans="1:7" x14ac:dyDescent="0.3">
      <c r="A11215">
        <v>2020</v>
      </c>
      <c r="B11215" t="s">
        <v>48</v>
      </c>
      <c r="C11215" s="60" t="str">
        <f>VLOOKUP(B11215,lookup!A:C,3,FALSE)</f>
        <v>Metropolitan Fire Authorities</v>
      </c>
      <c r="D11215" s="60" t="str">
        <f>VLOOKUP(B11215,lookup!A:D,4,FALSE)</f>
        <v>E31000046</v>
      </c>
      <c r="E11215" t="s">
        <v>1087</v>
      </c>
      <c r="F11215" t="s">
        <v>1071</v>
      </c>
      <c r="G11215">
        <v>0</v>
      </c>
    </row>
    <row r="11216" spans="1:7" x14ac:dyDescent="0.3">
      <c r="A11216">
        <v>2020</v>
      </c>
      <c r="B11216" t="s">
        <v>48</v>
      </c>
      <c r="C11216" s="60" t="str">
        <f>VLOOKUP(B11216,lookup!A:C,3,FALSE)</f>
        <v>Metropolitan Fire Authorities</v>
      </c>
      <c r="D11216" s="60" t="str">
        <f>VLOOKUP(B11216,lookup!A:D,4,FALSE)</f>
        <v>E31000046</v>
      </c>
      <c r="E11216" t="s">
        <v>1088</v>
      </c>
      <c r="F11216" t="s">
        <v>1071</v>
      </c>
      <c r="G11216">
        <v>1</v>
      </c>
    </row>
    <row r="11217" spans="1:7" x14ac:dyDescent="0.3">
      <c r="A11217">
        <v>2020</v>
      </c>
      <c r="B11217" t="s">
        <v>48</v>
      </c>
      <c r="C11217" s="60" t="str">
        <f>VLOOKUP(B11217,lookup!A:C,3,FALSE)</f>
        <v>Metropolitan Fire Authorities</v>
      </c>
      <c r="D11217" s="60" t="str">
        <f>VLOOKUP(B11217,lookup!A:D,4,FALSE)</f>
        <v>E31000046</v>
      </c>
      <c r="E11217" t="s">
        <v>1089</v>
      </c>
      <c r="F11217" t="s">
        <v>1071</v>
      </c>
      <c r="G11217">
        <v>1</v>
      </c>
    </row>
    <row r="11218" spans="1:7" x14ac:dyDescent="0.3">
      <c r="A11218">
        <v>2020</v>
      </c>
      <c r="B11218" t="s">
        <v>51</v>
      </c>
      <c r="C11218" s="60" t="str">
        <f>VLOOKUP(B11218,lookup!A:C,3,FALSE)</f>
        <v>Metropolitan Fire Authorities</v>
      </c>
      <c r="D11218" s="60" t="str">
        <f>VLOOKUP(B11218,lookup!A:D,4,FALSE)</f>
        <v>E31000040</v>
      </c>
      <c r="E11218" t="s">
        <v>175</v>
      </c>
      <c r="F11218" t="s">
        <v>1071</v>
      </c>
      <c r="G11218">
        <v>0</v>
      </c>
    </row>
    <row r="11219" spans="1:7" x14ac:dyDescent="0.3">
      <c r="A11219">
        <v>2020</v>
      </c>
      <c r="B11219" t="s">
        <v>51</v>
      </c>
      <c r="C11219" s="60" t="str">
        <f>VLOOKUP(B11219,lookup!A:C,3,FALSE)</f>
        <v>Metropolitan Fire Authorities</v>
      </c>
      <c r="D11219" s="60" t="str">
        <f>VLOOKUP(B11219,lookup!A:D,4,FALSE)</f>
        <v>E31000040</v>
      </c>
      <c r="E11219" t="s">
        <v>1086</v>
      </c>
      <c r="F11219" t="s">
        <v>1071</v>
      </c>
      <c r="G11219">
        <v>0</v>
      </c>
    </row>
    <row r="11220" spans="1:7" x14ac:dyDescent="0.3">
      <c r="A11220">
        <v>2020</v>
      </c>
      <c r="B11220" t="s">
        <v>51</v>
      </c>
      <c r="C11220" s="60" t="str">
        <f>VLOOKUP(B11220,lookup!A:C,3,FALSE)</f>
        <v>Metropolitan Fire Authorities</v>
      </c>
      <c r="D11220" s="60" t="str">
        <f>VLOOKUP(B11220,lookup!A:D,4,FALSE)</f>
        <v>E31000040</v>
      </c>
      <c r="E11220" t="s">
        <v>177</v>
      </c>
      <c r="F11220" t="s">
        <v>1071</v>
      </c>
      <c r="G11220">
        <v>0</v>
      </c>
    </row>
    <row r="11221" spans="1:7" x14ac:dyDescent="0.3">
      <c r="A11221">
        <v>2020</v>
      </c>
      <c r="B11221" t="s">
        <v>51</v>
      </c>
      <c r="C11221" s="60" t="str">
        <f>VLOOKUP(B11221,lookup!A:C,3,FALSE)</f>
        <v>Metropolitan Fire Authorities</v>
      </c>
      <c r="D11221" s="60" t="str">
        <f>VLOOKUP(B11221,lookup!A:D,4,FALSE)</f>
        <v>E31000040</v>
      </c>
      <c r="E11221" t="s">
        <v>178</v>
      </c>
      <c r="F11221" t="s">
        <v>1071</v>
      </c>
      <c r="G11221">
        <v>0</v>
      </c>
    </row>
    <row r="11222" spans="1:7" x14ac:dyDescent="0.3">
      <c r="A11222">
        <v>2020</v>
      </c>
      <c r="B11222" t="s">
        <v>51</v>
      </c>
      <c r="C11222" s="60" t="str">
        <f>VLOOKUP(B11222,lookup!A:C,3,FALSE)</f>
        <v>Metropolitan Fire Authorities</v>
      </c>
      <c r="D11222" s="60" t="str">
        <f>VLOOKUP(B11222,lookup!A:D,4,FALSE)</f>
        <v>E31000040</v>
      </c>
      <c r="E11222" t="s">
        <v>179</v>
      </c>
      <c r="F11222" t="s">
        <v>1071</v>
      </c>
      <c r="G11222">
        <v>0</v>
      </c>
    </row>
    <row r="11223" spans="1:7" x14ac:dyDescent="0.3">
      <c r="A11223">
        <v>2020</v>
      </c>
      <c r="B11223" t="s">
        <v>51</v>
      </c>
      <c r="C11223" s="60" t="str">
        <f>VLOOKUP(B11223,lookup!A:C,3,FALSE)</f>
        <v>Metropolitan Fire Authorities</v>
      </c>
      <c r="D11223" s="60" t="str">
        <f>VLOOKUP(B11223,lookup!A:D,4,FALSE)</f>
        <v>E31000040</v>
      </c>
      <c r="E11223" t="s">
        <v>1087</v>
      </c>
      <c r="F11223" t="s">
        <v>1071</v>
      </c>
      <c r="G11223">
        <v>0</v>
      </c>
    </row>
    <row r="11224" spans="1:7" x14ac:dyDescent="0.3">
      <c r="A11224">
        <v>2020</v>
      </c>
      <c r="B11224" t="s">
        <v>51</v>
      </c>
      <c r="C11224" s="60" t="str">
        <f>VLOOKUP(B11224,lookup!A:C,3,FALSE)</f>
        <v>Metropolitan Fire Authorities</v>
      </c>
      <c r="D11224" s="60" t="str">
        <f>VLOOKUP(B11224,lookup!A:D,4,FALSE)</f>
        <v>E31000040</v>
      </c>
      <c r="E11224" t="s">
        <v>1088</v>
      </c>
      <c r="F11224" t="s">
        <v>1071</v>
      </c>
      <c r="G11224">
        <v>0</v>
      </c>
    </row>
    <row r="11225" spans="1:7" x14ac:dyDescent="0.3">
      <c r="A11225">
        <v>2020</v>
      </c>
      <c r="B11225" t="s">
        <v>51</v>
      </c>
      <c r="C11225" s="60" t="str">
        <f>VLOOKUP(B11225,lookup!A:C,3,FALSE)</f>
        <v>Metropolitan Fire Authorities</v>
      </c>
      <c r="D11225" s="60" t="str">
        <f>VLOOKUP(B11225,lookup!A:D,4,FALSE)</f>
        <v>E31000040</v>
      </c>
      <c r="E11225" t="s">
        <v>1089</v>
      </c>
      <c r="F11225" t="s">
        <v>1071</v>
      </c>
      <c r="G11225">
        <v>0</v>
      </c>
    </row>
    <row r="11226" spans="1:7" x14ac:dyDescent="0.3">
      <c r="A11226">
        <v>2020</v>
      </c>
      <c r="B11226" t="s">
        <v>54</v>
      </c>
      <c r="C11226" s="60" t="str">
        <f>VLOOKUP(B11226,lookup!A:C,3,FALSE)</f>
        <v>Non Metropolitan Fire Authorities</v>
      </c>
      <c r="D11226" s="60" t="str">
        <f>VLOOKUP(B11226,lookup!A:D,4,FALSE)</f>
        <v>E31000017</v>
      </c>
      <c r="E11226" t="s">
        <v>175</v>
      </c>
      <c r="F11226" t="s">
        <v>1071</v>
      </c>
      <c r="G11226">
        <v>36</v>
      </c>
    </row>
    <row r="11227" spans="1:7" x14ac:dyDescent="0.3">
      <c r="A11227">
        <v>2020</v>
      </c>
      <c r="B11227" t="s">
        <v>54</v>
      </c>
      <c r="C11227" s="60" t="str">
        <f>VLOOKUP(B11227,lookup!A:C,3,FALSE)</f>
        <v>Non Metropolitan Fire Authorities</v>
      </c>
      <c r="D11227" s="60" t="str">
        <f>VLOOKUP(B11227,lookup!A:D,4,FALSE)</f>
        <v>E31000017</v>
      </c>
      <c r="E11227" t="s">
        <v>1086</v>
      </c>
      <c r="F11227" t="s">
        <v>1071</v>
      </c>
      <c r="G11227">
        <v>1</v>
      </c>
    </row>
    <row r="11228" spans="1:7" x14ac:dyDescent="0.3">
      <c r="A11228">
        <v>2020</v>
      </c>
      <c r="B11228" t="s">
        <v>54</v>
      </c>
      <c r="C11228" s="60" t="str">
        <f>VLOOKUP(B11228,lookup!A:C,3,FALSE)</f>
        <v>Non Metropolitan Fire Authorities</v>
      </c>
      <c r="D11228" s="60" t="str">
        <f>VLOOKUP(B11228,lookup!A:D,4,FALSE)</f>
        <v>E31000017</v>
      </c>
      <c r="E11228" t="s">
        <v>177</v>
      </c>
      <c r="F11228" t="s">
        <v>1071</v>
      </c>
      <c r="G11228">
        <v>0</v>
      </c>
    </row>
    <row r="11229" spans="1:7" x14ac:dyDescent="0.3">
      <c r="A11229">
        <v>2020</v>
      </c>
      <c r="B11229" t="s">
        <v>54</v>
      </c>
      <c r="C11229" s="60" t="str">
        <f>VLOOKUP(B11229,lookup!A:C,3,FALSE)</f>
        <v>Non Metropolitan Fire Authorities</v>
      </c>
      <c r="D11229" s="60" t="str">
        <f>VLOOKUP(B11229,lookup!A:D,4,FALSE)</f>
        <v>E31000017</v>
      </c>
      <c r="E11229" t="s">
        <v>178</v>
      </c>
      <c r="F11229" t="s">
        <v>1071</v>
      </c>
      <c r="G11229">
        <v>0</v>
      </c>
    </row>
    <row r="11230" spans="1:7" x14ac:dyDescent="0.3">
      <c r="A11230">
        <v>2020</v>
      </c>
      <c r="B11230" t="s">
        <v>54</v>
      </c>
      <c r="C11230" s="60" t="str">
        <f>VLOOKUP(B11230,lookup!A:C,3,FALSE)</f>
        <v>Non Metropolitan Fire Authorities</v>
      </c>
      <c r="D11230" s="60" t="str">
        <f>VLOOKUP(B11230,lookup!A:D,4,FALSE)</f>
        <v>E31000017</v>
      </c>
      <c r="E11230" t="s">
        <v>179</v>
      </c>
      <c r="F11230" t="s">
        <v>1071</v>
      </c>
      <c r="G11230">
        <v>0</v>
      </c>
    </row>
    <row r="11231" spans="1:7" x14ac:dyDescent="0.3">
      <c r="A11231">
        <v>2020</v>
      </c>
      <c r="B11231" t="s">
        <v>54</v>
      </c>
      <c r="C11231" s="60" t="str">
        <f>VLOOKUP(B11231,lookup!A:C,3,FALSE)</f>
        <v>Non Metropolitan Fire Authorities</v>
      </c>
      <c r="D11231" s="60" t="str">
        <f>VLOOKUP(B11231,lookup!A:D,4,FALSE)</f>
        <v>E31000017</v>
      </c>
      <c r="E11231" t="s">
        <v>1087</v>
      </c>
      <c r="F11231" t="s">
        <v>1071</v>
      </c>
      <c r="G11231">
        <v>0</v>
      </c>
    </row>
    <row r="11232" spans="1:7" x14ac:dyDescent="0.3">
      <c r="A11232">
        <v>2020</v>
      </c>
      <c r="B11232" t="s">
        <v>54</v>
      </c>
      <c r="C11232" s="60" t="str">
        <f>VLOOKUP(B11232,lookup!A:C,3,FALSE)</f>
        <v>Non Metropolitan Fire Authorities</v>
      </c>
      <c r="D11232" s="60" t="str">
        <f>VLOOKUP(B11232,lookup!A:D,4,FALSE)</f>
        <v>E31000017</v>
      </c>
      <c r="E11232" t="s">
        <v>1088</v>
      </c>
      <c r="F11232" t="s">
        <v>1071</v>
      </c>
      <c r="G11232">
        <v>0</v>
      </c>
    </row>
    <row r="11233" spans="1:7" x14ac:dyDescent="0.3">
      <c r="A11233">
        <v>2020</v>
      </c>
      <c r="B11233" t="s">
        <v>54</v>
      </c>
      <c r="C11233" s="60" t="str">
        <f>VLOOKUP(B11233,lookup!A:C,3,FALSE)</f>
        <v>Non Metropolitan Fire Authorities</v>
      </c>
      <c r="D11233" s="60" t="str">
        <f>VLOOKUP(B11233,lookup!A:D,4,FALSE)</f>
        <v>E31000017</v>
      </c>
      <c r="E11233" t="s">
        <v>1089</v>
      </c>
      <c r="F11233" t="s">
        <v>1071</v>
      </c>
      <c r="G11233">
        <v>2</v>
      </c>
    </row>
    <row r="11234" spans="1:7" x14ac:dyDescent="0.3">
      <c r="A11234">
        <v>2020</v>
      </c>
      <c r="B11234" t="s">
        <v>57</v>
      </c>
      <c r="C11234" s="60" t="str">
        <f>VLOOKUP(B11234,lookup!A:C,3,FALSE)</f>
        <v>Non Metropolitan Fire Authorities</v>
      </c>
      <c r="D11234" s="60" t="str">
        <f>VLOOKUP(B11234,lookup!A:D,4,FALSE)</f>
        <v>E31000018</v>
      </c>
      <c r="E11234" t="s">
        <v>175</v>
      </c>
      <c r="F11234" t="s">
        <v>1071</v>
      </c>
      <c r="G11234">
        <v>21</v>
      </c>
    </row>
    <row r="11235" spans="1:7" x14ac:dyDescent="0.3">
      <c r="A11235">
        <v>2020</v>
      </c>
      <c r="B11235" t="s">
        <v>57</v>
      </c>
      <c r="C11235" s="60" t="str">
        <f>VLOOKUP(B11235,lookup!A:C,3,FALSE)</f>
        <v>Non Metropolitan Fire Authorities</v>
      </c>
      <c r="D11235" s="60" t="str">
        <f>VLOOKUP(B11235,lookup!A:D,4,FALSE)</f>
        <v>E31000018</v>
      </c>
      <c r="E11235" t="s">
        <v>1086</v>
      </c>
      <c r="F11235" t="s">
        <v>1071</v>
      </c>
      <c r="G11235">
        <v>0</v>
      </c>
    </row>
    <row r="11236" spans="1:7" x14ac:dyDescent="0.3">
      <c r="A11236">
        <v>2020</v>
      </c>
      <c r="B11236" t="s">
        <v>57</v>
      </c>
      <c r="C11236" s="60" t="str">
        <f>VLOOKUP(B11236,lookup!A:C,3,FALSE)</f>
        <v>Non Metropolitan Fire Authorities</v>
      </c>
      <c r="D11236" s="60" t="str">
        <f>VLOOKUP(B11236,lookup!A:D,4,FALSE)</f>
        <v>E31000018</v>
      </c>
      <c r="E11236" t="s">
        <v>177</v>
      </c>
      <c r="F11236" t="s">
        <v>1071</v>
      </c>
      <c r="G11236">
        <v>0</v>
      </c>
    </row>
    <row r="11237" spans="1:7" x14ac:dyDescent="0.3">
      <c r="A11237">
        <v>2020</v>
      </c>
      <c r="B11237" t="s">
        <v>57</v>
      </c>
      <c r="C11237" s="60" t="str">
        <f>VLOOKUP(B11237,lookup!A:C,3,FALSE)</f>
        <v>Non Metropolitan Fire Authorities</v>
      </c>
      <c r="D11237" s="60" t="str">
        <f>VLOOKUP(B11237,lookup!A:D,4,FALSE)</f>
        <v>E31000018</v>
      </c>
      <c r="E11237" t="s">
        <v>178</v>
      </c>
      <c r="F11237" t="s">
        <v>1071</v>
      </c>
      <c r="G11237">
        <v>0</v>
      </c>
    </row>
    <row r="11238" spans="1:7" x14ac:dyDescent="0.3">
      <c r="A11238">
        <v>2020</v>
      </c>
      <c r="B11238" t="s">
        <v>57</v>
      </c>
      <c r="C11238" s="60" t="str">
        <f>VLOOKUP(B11238,lookup!A:C,3,FALSE)</f>
        <v>Non Metropolitan Fire Authorities</v>
      </c>
      <c r="D11238" s="60" t="str">
        <f>VLOOKUP(B11238,lookup!A:D,4,FALSE)</f>
        <v>E31000018</v>
      </c>
      <c r="E11238" t="s">
        <v>179</v>
      </c>
      <c r="F11238" t="s">
        <v>1071</v>
      </c>
      <c r="G11238">
        <v>0</v>
      </c>
    </row>
    <row r="11239" spans="1:7" x14ac:dyDescent="0.3">
      <c r="A11239">
        <v>2020</v>
      </c>
      <c r="B11239" t="s">
        <v>57</v>
      </c>
      <c r="C11239" s="60" t="str">
        <f>VLOOKUP(B11239,lookup!A:C,3,FALSE)</f>
        <v>Non Metropolitan Fire Authorities</v>
      </c>
      <c r="D11239" s="60" t="str">
        <f>VLOOKUP(B11239,lookup!A:D,4,FALSE)</f>
        <v>E31000018</v>
      </c>
      <c r="E11239" t="s">
        <v>1087</v>
      </c>
      <c r="F11239" t="s">
        <v>1071</v>
      </c>
      <c r="G11239">
        <v>0</v>
      </c>
    </row>
    <row r="11240" spans="1:7" x14ac:dyDescent="0.3">
      <c r="A11240">
        <v>2020</v>
      </c>
      <c r="B11240" t="s">
        <v>57</v>
      </c>
      <c r="C11240" s="60" t="str">
        <f>VLOOKUP(B11240,lookup!A:C,3,FALSE)</f>
        <v>Non Metropolitan Fire Authorities</v>
      </c>
      <c r="D11240" s="60" t="str">
        <f>VLOOKUP(B11240,lookup!A:D,4,FALSE)</f>
        <v>E31000018</v>
      </c>
      <c r="E11240" t="s">
        <v>1088</v>
      </c>
      <c r="F11240" t="s">
        <v>1071</v>
      </c>
      <c r="G11240">
        <v>0</v>
      </c>
    </row>
    <row r="11241" spans="1:7" x14ac:dyDescent="0.3">
      <c r="A11241">
        <v>2020</v>
      </c>
      <c r="B11241" t="s">
        <v>57</v>
      </c>
      <c r="C11241" s="60" t="str">
        <f>VLOOKUP(B11241,lookup!A:C,3,FALSE)</f>
        <v>Non Metropolitan Fire Authorities</v>
      </c>
      <c r="D11241" s="60" t="str">
        <f>VLOOKUP(B11241,lookup!A:D,4,FALSE)</f>
        <v>E31000018</v>
      </c>
      <c r="E11241" t="s">
        <v>1089</v>
      </c>
      <c r="F11241" t="s">
        <v>1071</v>
      </c>
      <c r="G11241">
        <v>0</v>
      </c>
    </row>
    <row r="11242" spans="1:7" x14ac:dyDescent="0.3">
      <c r="A11242">
        <v>2020</v>
      </c>
      <c r="B11242" t="s">
        <v>60</v>
      </c>
      <c r="C11242" s="60" t="str">
        <f>VLOOKUP(B11242,lookup!A:C,3,FALSE)</f>
        <v>Non Metropolitan Fire Authorities</v>
      </c>
      <c r="D11242" s="60" t="str">
        <f>VLOOKUP(B11242,lookup!A:D,4,FALSE)</f>
        <v>E31000019</v>
      </c>
      <c r="E11242" t="s">
        <v>175</v>
      </c>
      <c r="F11242" t="s">
        <v>1071</v>
      </c>
      <c r="G11242">
        <v>26</v>
      </c>
    </row>
    <row r="11243" spans="1:7" x14ac:dyDescent="0.3">
      <c r="A11243">
        <v>2020</v>
      </c>
      <c r="B11243" t="s">
        <v>60</v>
      </c>
      <c r="C11243" s="60" t="str">
        <f>VLOOKUP(B11243,lookup!A:C,3,FALSE)</f>
        <v>Non Metropolitan Fire Authorities</v>
      </c>
      <c r="D11243" s="60" t="str">
        <f>VLOOKUP(B11243,lookup!A:D,4,FALSE)</f>
        <v>E31000019</v>
      </c>
      <c r="E11243" t="s">
        <v>1086</v>
      </c>
      <c r="F11243" t="s">
        <v>1071</v>
      </c>
      <c r="G11243">
        <v>0</v>
      </c>
    </row>
    <row r="11244" spans="1:7" x14ac:dyDescent="0.3">
      <c r="A11244">
        <v>2020</v>
      </c>
      <c r="B11244" t="s">
        <v>60</v>
      </c>
      <c r="C11244" s="60" t="str">
        <f>VLOOKUP(B11244,lookup!A:C,3,FALSE)</f>
        <v>Non Metropolitan Fire Authorities</v>
      </c>
      <c r="D11244" s="60" t="str">
        <f>VLOOKUP(B11244,lookup!A:D,4,FALSE)</f>
        <v>E31000019</v>
      </c>
      <c r="E11244" t="s">
        <v>177</v>
      </c>
      <c r="F11244" t="s">
        <v>1071</v>
      </c>
      <c r="G11244">
        <v>0</v>
      </c>
    </row>
    <row r="11245" spans="1:7" x14ac:dyDescent="0.3">
      <c r="A11245">
        <v>2020</v>
      </c>
      <c r="B11245" t="s">
        <v>60</v>
      </c>
      <c r="C11245" s="60" t="str">
        <f>VLOOKUP(B11245,lookup!A:C,3,FALSE)</f>
        <v>Non Metropolitan Fire Authorities</v>
      </c>
      <c r="D11245" s="60" t="str">
        <f>VLOOKUP(B11245,lookup!A:D,4,FALSE)</f>
        <v>E31000019</v>
      </c>
      <c r="E11245" t="s">
        <v>178</v>
      </c>
      <c r="F11245" t="s">
        <v>1071</v>
      </c>
      <c r="G11245">
        <v>0</v>
      </c>
    </row>
    <row r="11246" spans="1:7" x14ac:dyDescent="0.3">
      <c r="A11246">
        <v>2020</v>
      </c>
      <c r="B11246" t="s">
        <v>60</v>
      </c>
      <c r="C11246" s="60" t="str">
        <f>VLOOKUP(B11246,lookup!A:C,3,FALSE)</f>
        <v>Non Metropolitan Fire Authorities</v>
      </c>
      <c r="D11246" s="60" t="str">
        <f>VLOOKUP(B11246,lookup!A:D,4,FALSE)</f>
        <v>E31000019</v>
      </c>
      <c r="E11246" t="s">
        <v>179</v>
      </c>
      <c r="F11246" t="s">
        <v>1071</v>
      </c>
      <c r="G11246">
        <v>0</v>
      </c>
    </row>
    <row r="11247" spans="1:7" x14ac:dyDescent="0.3">
      <c r="A11247">
        <v>2020</v>
      </c>
      <c r="B11247" t="s">
        <v>60</v>
      </c>
      <c r="C11247" s="60" t="str">
        <f>VLOOKUP(B11247,lookup!A:C,3,FALSE)</f>
        <v>Non Metropolitan Fire Authorities</v>
      </c>
      <c r="D11247" s="60" t="str">
        <f>VLOOKUP(B11247,lookup!A:D,4,FALSE)</f>
        <v>E31000019</v>
      </c>
      <c r="E11247" t="s">
        <v>1087</v>
      </c>
      <c r="F11247" t="s">
        <v>1071</v>
      </c>
      <c r="G11247">
        <v>0</v>
      </c>
    </row>
    <row r="11248" spans="1:7" x14ac:dyDescent="0.3">
      <c r="A11248">
        <v>2020</v>
      </c>
      <c r="B11248" t="s">
        <v>60</v>
      </c>
      <c r="C11248" s="60" t="str">
        <f>VLOOKUP(B11248,lookup!A:C,3,FALSE)</f>
        <v>Non Metropolitan Fire Authorities</v>
      </c>
      <c r="D11248" s="60" t="str">
        <f>VLOOKUP(B11248,lookup!A:D,4,FALSE)</f>
        <v>E31000019</v>
      </c>
      <c r="E11248" t="s">
        <v>1088</v>
      </c>
      <c r="F11248" t="s">
        <v>1071</v>
      </c>
      <c r="G11248">
        <v>0</v>
      </c>
    </row>
    <row r="11249" spans="1:7" x14ac:dyDescent="0.3">
      <c r="A11249">
        <v>2020</v>
      </c>
      <c r="B11249" t="s">
        <v>60</v>
      </c>
      <c r="C11249" s="60" t="str">
        <f>VLOOKUP(B11249,lookup!A:C,3,FALSE)</f>
        <v>Non Metropolitan Fire Authorities</v>
      </c>
      <c r="D11249" s="60" t="str">
        <f>VLOOKUP(B11249,lookup!A:D,4,FALSE)</f>
        <v>E31000019</v>
      </c>
      <c r="E11249" t="s">
        <v>1089</v>
      </c>
      <c r="F11249" t="s">
        <v>1071</v>
      </c>
      <c r="G11249">
        <v>0</v>
      </c>
    </row>
    <row r="11250" spans="1:7" x14ac:dyDescent="0.3">
      <c r="A11250">
        <v>2020</v>
      </c>
      <c r="B11250" t="s">
        <v>63</v>
      </c>
      <c r="C11250" s="60" t="str">
        <f>VLOOKUP(B11250,lookup!A:C,3,FALSE)</f>
        <v>Non Metropolitan Fire Authorities</v>
      </c>
      <c r="D11250" s="60" t="str">
        <f>VLOOKUP(B11250,lookup!A:D,4,FALSE)</f>
        <v>E31000020</v>
      </c>
      <c r="E11250" t="s">
        <v>175</v>
      </c>
      <c r="F11250" t="s">
        <v>1071</v>
      </c>
      <c r="G11250">
        <v>30</v>
      </c>
    </row>
    <row r="11251" spans="1:7" x14ac:dyDescent="0.3">
      <c r="A11251">
        <v>2020</v>
      </c>
      <c r="B11251" t="s">
        <v>63</v>
      </c>
      <c r="C11251" s="60" t="str">
        <f>VLOOKUP(B11251,lookup!A:C,3,FALSE)</f>
        <v>Non Metropolitan Fire Authorities</v>
      </c>
      <c r="D11251" s="60" t="str">
        <f>VLOOKUP(B11251,lookup!A:D,4,FALSE)</f>
        <v>E31000020</v>
      </c>
      <c r="E11251" t="s">
        <v>1086</v>
      </c>
      <c r="F11251" t="s">
        <v>1071</v>
      </c>
      <c r="G11251">
        <v>0</v>
      </c>
    </row>
    <row r="11252" spans="1:7" x14ac:dyDescent="0.3">
      <c r="A11252">
        <v>2020</v>
      </c>
      <c r="B11252" t="s">
        <v>63</v>
      </c>
      <c r="C11252" s="60" t="str">
        <f>VLOOKUP(B11252,lookup!A:C,3,FALSE)</f>
        <v>Non Metropolitan Fire Authorities</v>
      </c>
      <c r="D11252" s="60" t="str">
        <f>VLOOKUP(B11252,lookup!A:D,4,FALSE)</f>
        <v>E31000020</v>
      </c>
      <c r="E11252" t="s">
        <v>177</v>
      </c>
      <c r="F11252" t="s">
        <v>1071</v>
      </c>
      <c r="G11252">
        <v>1</v>
      </c>
    </row>
    <row r="11253" spans="1:7" x14ac:dyDescent="0.3">
      <c r="A11253">
        <v>2020</v>
      </c>
      <c r="B11253" t="s">
        <v>63</v>
      </c>
      <c r="C11253" s="60" t="str">
        <f>VLOOKUP(B11253,lookup!A:C,3,FALSE)</f>
        <v>Non Metropolitan Fire Authorities</v>
      </c>
      <c r="D11253" s="60" t="str">
        <f>VLOOKUP(B11253,lookup!A:D,4,FALSE)</f>
        <v>E31000020</v>
      </c>
      <c r="E11253" t="s">
        <v>178</v>
      </c>
      <c r="F11253" t="s">
        <v>1071</v>
      </c>
      <c r="G11253">
        <v>0</v>
      </c>
    </row>
    <row r="11254" spans="1:7" x14ac:dyDescent="0.3">
      <c r="A11254">
        <v>2020</v>
      </c>
      <c r="B11254" t="s">
        <v>63</v>
      </c>
      <c r="C11254" s="60" t="str">
        <f>VLOOKUP(B11254,lookup!A:C,3,FALSE)</f>
        <v>Non Metropolitan Fire Authorities</v>
      </c>
      <c r="D11254" s="60" t="str">
        <f>VLOOKUP(B11254,lookup!A:D,4,FALSE)</f>
        <v>E31000020</v>
      </c>
      <c r="E11254" t="s">
        <v>179</v>
      </c>
      <c r="F11254" t="s">
        <v>1071</v>
      </c>
      <c r="G11254">
        <v>0</v>
      </c>
    </row>
    <row r="11255" spans="1:7" x14ac:dyDescent="0.3">
      <c r="A11255">
        <v>2020</v>
      </c>
      <c r="B11255" t="s">
        <v>63</v>
      </c>
      <c r="C11255" s="60" t="str">
        <f>VLOOKUP(B11255,lookup!A:C,3,FALSE)</f>
        <v>Non Metropolitan Fire Authorities</v>
      </c>
      <c r="D11255" s="60" t="str">
        <f>VLOOKUP(B11255,lookup!A:D,4,FALSE)</f>
        <v>E31000020</v>
      </c>
      <c r="E11255" t="s">
        <v>1087</v>
      </c>
      <c r="F11255" t="s">
        <v>1071</v>
      </c>
      <c r="G11255">
        <v>0</v>
      </c>
    </row>
    <row r="11256" spans="1:7" x14ac:dyDescent="0.3">
      <c r="A11256">
        <v>2020</v>
      </c>
      <c r="B11256" t="s">
        <v>63</v>
      </c>
      <c r="C11256" s="60" t="str">
        <f>VLOOKUP(B11256,lookup!A:C,3,FALSE)</f>
        <v>Non Metropolitan Fire Authorities</v>
      </c>
      <c r="D11256" s="60" t="str">
        <f>VLOOKUP(B11256,lookup!A:D,4,FALSE)</f>
        <v>E31000020</v>
      </c>
      <c r="E11256" t="s">
        <v>1088</v>
      </c>
      <c r="F11256" t="s">
        <v>1071</v>
      </c>
      <c r="G11256">
        <v>0</v>
      </c>
    </row>
    <row r="11257" spans="1:7" x14ac:dyDescent="0.3">
      <c r="A11257">
        <v>2020</v>
      </c>
      <c r="B11257" t="s">
        <v>63</v>
      </c>
      <c r="C11257" s="60" t="str">
        <f>VLOOKUP(B11257,lookup!A:C,3,FALSE)</f>
        <v>Non Metropolitan Fire Authorities</v>
      </c>
      <c r="D11257" s="60" t="str">
        <f>VLOOKUP(B11257,lookup!A:D,4,FALSE)</f>
        <v>E31000020</v>
      </c>
      <c r="E11257" t="s">
        <v>1089</v>
      </c>
      <c r="F11257" t="s">
        <v>1071</v>
      </c>
      <c r="G11257">
        <v>0</v>
      </c>
    </row>
    <row r="11258" spans="1:7" x14ac:dyDescent="0.3">
      <c r="A11258">
        <v>2020</v>
      </c>
      <c r="B11258" t="s">
        <v>66</v>
      </c>
      <c r="C11258" s="60" t="str">
        <f>VLOOKUP(B11258,lookup!A:C,3,FALSE)</f>
        <v>Non Metropolitan Fire Authorities</v>
      </c>
      <c r="D11258" s="60" t="str">
        <f>VLOOKUP(B11258,lookup!A:D,4,FALSE)</f>
        <v>E31000021</v>
      </c>
      <c r="E11258" t="s">
        <v>175</v>
      </c>
      <c r="F11258" t="s">
        <v>1071</v>
      </c>
      <c r="G11258">
        <v>0</v>
      </c>
    </row>
    <row r="11259" spans="1:7" x14ac:dyDescent="0.3">
      <c r="A11259">
        <v>2020</v>
      </c>
      <c r="B11259" t="s">
        <v>66</v>
      </c>
      <c r="C11259" s="60" t="str">
        <f>VLOOKUP(B11259,lookup!A:C,3,FALSE)</f>
        <v>Non Metropolitan Fire Authorities</v>
      </c>
      <c r="D11259" s="60" t="str">
        <f>VLOOKUP(B11259,lookup!A:D,4,FALSE)</f>
        <v>E31000021</v>
      </c>
      <c r="E11259" t="s">
        <v>1086</v>
      </c>
      <c r="F11259" t="s">
        <v>1071</v>
      </c>
      <c r="G11259">
        <v>0</v>
      </c>
    </row>
    <row r="11260" spans="1:7" x14ac:dyDescent="0.3">
      <c r="A11260">
        <v>2020</v>
      </c>
      <c r="B11260" t="s">
        <v>66</v>
      </c>
      <c r="C11260" s="60" t="str">
        <f>VLOOKUP(B11260,lookup!A:C,3,FALSE)</f>
        <v>Non Metropolitan Fire Authorities</v>
      </c>
      <c r="D11260" s="60" t="str">
        <f>VLOOKUP(B11260,lookup!A:D,4,FALSE)</f>
        <v>E31000021</v>
      </c>
      <c r="E11260" t="s">
        <v>177</v>
      </c>
      <c r="F11260" t="s">
        <v>1071</v>
      </c>
      <c r="G11260">
        <v>0</v>
      </c>
    </row>
    <row r="11261" spans="1:7" x14ac:dyDescent="0.3">
      <c r="A11261">
        <v>2020</v>
      </c>
      <c r="B11261" t="s">
        <v>66</v>
      </c>
      <c r="C11261" s="60" t="str">
        <f>VLOOKUP(B11261,lookup!A:C,3,FALSE)</f>
        <v>Non Metropolitan Fire Authorities</v>
      </c>
      <c r="D11261" s="60" t="str">
        <f>VLOOKUP(B11261,lookup!A:D,4,FALSE)</f>
        <v>E31000021</v>
      </c>
      <c r="E11261" t="s">
        <v>178</v>
      </c>
      <c r="F11261" t="s">
        <v>1071</v>
      </c>
      <c r="G11261">
        <v>0</v>
      </c>
    </row>
    <row r="11262" spans="1:7" x14ac:dyDescent="0.3">
      <c r="A11262">
        <v>2020</v>
      </c>
      <c r="B11262" t="s">
        <v>66</v>
      </c>
      <c r="C11262" s="60" t="str">
        <f>VLOOKUP(B11262,lookup!A:C,3,FALSE)</f>
        <v>Non Metropolitan Fire Authorities</v>
      </c>
      <c r="D11262" s="60" t="str">
        <f>VLOOKUP(B11262,lookup!A:D,4,FALSE)</f>
        <v>E31000021</v>
      </c>
      <c r="E11262" t="s">
        <v>179</v>
      </c>
      <c r="F11262" t="s">
        <v>1071</v>
      </c>
      <c r="G11262">
        <v>0</v>
      </c>
    </row>
    <row r="11263" spans="1:7" x14ac:dyDescent="0.3">
      <c r="A11263">
        <v>2020</v>
      </c>
      <c r="B11263" t="s">
        <v>66</v>
      </c>
      <c r="C11263" s="60" t="str">
        <f>VLOOKUP(B11263,lookup!A:C,3,FALSE)</f>
        <v>Non Metropolitan Fire Authorities</v>
      </c>
      <c r="D11263" s="60" t="str">
        <f>VLOOKUP(B11263,lookup!A:D,4,FALSE)</f>
        <v>E31000021</v>
      </c>
      <c r="E11263" t="s">
        <v>1087</v>
      </c>
      <c r="F11263" t="s">
        <v>1071</v>
      </c>
      <c r="G11263">
        <v>0</v>
      </c>
    </row>
    <row r="11264" spans="1:7" x14ac:dyDescent="0.3">
      <c r="A11264">
        <v>2020</v>
      </c>
      <c r="B11264" t="s">
        <v>66</v>
      </c>
      <c r="C11264" s="60" t="str">
        <f>VLOOKUP(B11264,lookup!A:C,3,FALSE)</f>
        <v>Non Metropolitan Fire Authorities</v>
      </c>
      <c r="D11264" s="60" t="str">
        <f>VLOOKUP(B11264,lookup!A:D,4,FALSE)</f>
        <v>E31000021</v>
      </c>
      <c r="E11264" t="s">
        <v>1088</v>
      </c>
      <c r="F11264" t="s">
        <v>1071</v>
      </c>
      <c r="G11264">
        <v>0</v>
      </c>
    </row>
    <row r="11265" spans="1:7" x14ac:dyDescent="0.3">
      <c r="A11265">
        <v>2020</v>
      </c>
      <c r="B11265" t="s">
        <v>66</v>
      </c>
      <c r="C11265" s="60" t="str">
        <f>VLOOKUP(B11265,lookup!A:C,3,FALSE)</f>
        <v>Non Metropolitan Fire Authorities</v>
      </c>
      <c r="D11265" s="60" t="str">
        <f>VLOOKUP(B11265,lookup!A:D,4,FALSE)</f>
        <v>E31000021</v>
      </c>
      <c r="E11265" t="s">
        <v>1089</v>
      </c>
      <c r="F11265" t="s">
        <v>1071</v>
      </c>
      <c r="G11265">
        <v>0</v>
      </c>
    </row>
    <row r="11266" spans="1:7" x14ac:dyDescent="0.3">
      <c r="A11266">
        <v>2020</v>
      </c>
      <c r="B11266" t="s">
        <v>69</v>
      </c>
      <c r="C11266" s="60" t="str">
        <f>VLOOKUP(B11266,lookup!A:C,3,FALSE)</f>
        <v>Non Metropolitan Fire Authorities</v>
      </c>
      <c r="D11266" s="60" t="str">
        <f>VLOOKUP(B11266,lookup!A:D,4,FALSE)</f>
        <v>E31000039</v>
      </c>
      <c r="E11266" t="s">
        <v>175</v>
      </c>
      <c r="F11266" t="s">
        <v>1071</v>
      </c>
      <c r="G11266">
        <v>0</v>
      </c>
    </row>
    <row r="11267" spans="1:7" x14ac:dyDescent="0.3">
      <c r="A11267">
        <v>2020</v>
      </c>
      <c r="B11267" t="s">
        <v>69</v>
      </c>
      <c r="C11267" s="60" t="str">
        <f>VLOOKUP(B11267,lookup!A:C,3,FALSE)</f>
        <v>Non Metropolitan Fire Authorities</v>
      </c>
      <c r="D11267" s="60" t="str">
        <f>VLOOKUP(B11267,lookup!A:D,4,FALSE)</f>
        <v>E31000039</v>
      </c>
      <c r="E11267" t="s">
        <v>1086</v>
      </c>
      <c r="F11267" t="s">
        <v>1071</v>
      </c>
      <c r="G11267">
        <v>0</v>
      </c>
    </row>
    <row r="11268" spans="1:7" x14ac:dyDescent="0.3">
      <c r="A11268">
        <v>2020</v>
      </c>
      <c r="B11268" t="s">
        <v>69</v>
      </c>
      <c r="C11268" s="60" t="str">
        <f>VLOOKUP(B11268,lookup!A:C,3,FALSE)</f>
        <v>Non Metropolitan Fire Authorities</v>
      </c>
      <c r="D11268" s="60" t="str">
        <f>VLOOKUP(B11268,lookup!A:D,4,FALSE)</f>
        <v>E31000039</v>
      </c>
      <c r="E11268" t="s">
        <v>177</v>
      </c>
      <c r="F11268" t="s">
        <v>1071</v>
      </c>
      <c r="G11268">
        <v>0</v>
      </c>
    </row>
    <row r="11269" spans="1:7" x14ac:dyDescent="0.3">
      <c r="A11269">
        <v>2020</v>
      </c>
      <c r="B11269" t="s">
        <v>69</v>
      </c>
      <c r="C11269" s="60" t="str">
        <f>VLOOKUP(B11269,lookup!A:C,3,FALSE)</f>
        <v>Non Metropolitan Fire Authorities</v>
      </c>
      <c r="D11269" s="60" t="str">
        <f>VLOOKUP(B11269,lookup!A:D,4,FALSE)</f>
        <v>E31000039</v>
      </c>
      <c r="E11269" t="s">
        <v>178</v>
      </c>
      <c r="F11269" t="s">
        <v>1071</v>
      </c>
      <c r="G11269">
        <v>0</v>
      </c>
    </row>
    <row r="11270" spans="1:7" x14ac:dyDescent="0.3">
      <c r="A11270">
        <v>2020</v>
      </c>
      <c r="B11270" t="s">
        <v>69</v>
      </c>
      <c r="C11270" s="60" t="str">
        <f>VLOOKUP(B11270,lookup!A:C,3,FALSE)</f>
        <v>Non Metropolitan Fire Authorities</v>
      </c>
      <c r="D11270" s="60" t="str">
        <f>VLOOKUP(B11270,lookup!A:D,4,FALSE)</f>
        <v>E31000039</v>
      </c>
      <c r="E11270" t="s">
        <v>179</v>
      </c>
      <c r="F11270" t="s">
        <v>1071</v>
      </c>
      <c r="G11270">
        <v>0</v>
      </c>
    </row>
    <row r="11271" spans="1:7" x14ac:dyDescent="0.3">
      <c r="A11271">
        <v>2020</v>
      </c>
      <c r="B11271" t="s">
        <v>69</v>
      </c>
      <c r="C11271" s="60" t="str">
        <f>VLOOKUP(B11271,lookup!A:C,3,FALSE)</f>
        <v>Non Metropolitan Fire Authorities</v>
      </c>
      <c r="D11271" s="60" t="str">
        <f>VLOOKUP(B11271,lookup!A:D,4,FALSE)</f>
        <v>E31000039</v>
      </c>
      <c r="E11271" t="s">
        <v>1087</v>
      </c>
      <c r="F11271" t="s">
        <v>1071</v>
      </c>
      <c r="G11271">
        <v>0</v>
      </c>
    </row>
    <row r="11272" spans="1:7" x14ac:dyDescent="0.3">
      <c r="A11272">
        <v>2020</v>
      </c>
      <c r="B11272" t="s">
        <v>69</v>
      </c>
      <c r="C11272" s="60" t="str">
        <f>VLOOKUP(B11272,lookup!A:C,3,FALSE)</f>
        <v>Non Metropolitan Fire Authorities</v>
      </c>
      <c r="D11272" s="60" t="str">
        <f>VLOOKUP(B11272,lookup!A:D,4,FALSE)</f>
        <v>E31000039</v>
      </c>
      <c r="E11272" t="s">
        <v>1088</v>
      </c>
      <c r="F11272" t="s">
        <v>1071</v>
      </c>
      <c r="G11272">
        <v>0</v>
      </c>
    </row>
    <row r="11273" spans="1:7" x14ac:dyDescent="0.3">
      <c r="A11273">
        <v>2020</v>
      </c>
      <c r="B11273" t="s">
        <v>69</v>
      </c>
      <c r="C11273" s="60" t="str">
        <f>VLOOKUP(B11273,lookup!A:C,3,FALSE)</f>
        <v>Non Metropolitan Fire Authorities</v>
      </c>
      <c r="D11273" s="60" t="str">
        <f>VLOOKUP(B11273,lookup!A:D,4,FALSE)</f>
        <v>E31000039</v>
      </c>
      <c r="E11273" t="s">
        <v>1089</v>
      </c>
      <c r="F11273" t="s">
        <v>1071</v>
      </c>
      <c r="G11273">
        <v>0</v>
      </c>
    </row>
    <row r="11274" spans="1:7" x14ac:dyDescent="0.3">
      <c r="A11274">
        <v>2020</v>
      </c>
      <c r="B11274" t="s">
        <v>72</v>
      </c>
      <c r="C11274" s="60" t="str">
        <f>VLOOKUP(B11274,lookup!A:C,3,FALSE)</f>
        <v>Non Metropolitan Fire Authorities</v>
      </c>
      <c r="D11274" s="60" t="str">
        <f>VLOOKUP(B11274,lookup!A:D,4,FALSE)</f>
        <v>E31000022</v>
      </c>
      <c r="E11274" t="s">
        <v>175</v>
      </c>
      <c r="F11274" t="s">
        <v>1071</v>
      </c>
      <c r="G11274">
        <v>32</v>
      </c>
    </row>
    <row r="11275" spans="1:7" x14ac:dyDescent="0.3">
      <c r="A11275">
        <v>2020</v>
      </c>
      <c r="B11275" t="s">
        <v>72</v>
      </c>
      <c r="C11275" s="60" t="str">
        <f>VLOOKUP(B11275,lookup!A:C,3,FALSE)</f>
        <v>Non Metropolitan Fire Authorities</v>
      </c>
      <c r="D11275" s="60" t="str">
        <f>VLOOKUP(B11275,lookup!A:D,4,FALSE)</f>
        <v>E31000022</v>
      </c>
      <c r="E11275" t="s">
        <v>1086</v>
      </c>
      <c r="F11275" t="s">
        <v>1071</v>
      </c>
      <c r="G11275">
        <v>0</v>
      </c>
    </row>
    <row r="11276" spans="1:7" x14ac:dyDescent="0.3">
      <c r="A11276">
        <v>2020</v>
      </c>
      <c r="B11276" t="s">
        <v>72</v>
      </c>
      <c r="C11276" s="60" t="str">
        <f>VLOOKUP(B11276,lookup!A:C,3,FALSE)</f>
        <v>Non Metropolitan Fire Authorities</v>
      </c>
      <c r="D11276" s="60" t="str">
        <f>VLOOKUP(B11276,lookup!A:D,4,FALSE)</f>
        <v>E31000022</v>
      </c>
      <c r="E11276" t="s">
        <v>177</v>
      </c>
      <c r="F11276" t="s">
        <v>1071</v>
      </c>
      <c r="G11276">
        <v>0</v>
      </c>
    </row>
    <row r="11277" spans="1:7" x14ac:dyDescent="0.3">
      <c r="A11277">
        <v>2020</v>
      </c>
      <c r="B11277" t="s">
        <v>72</v>
      </c>
      <c r="C11277" s="60" t="str">
        <f>VLOOKUP(B11277,lookup!A:C,3,FALSE)</f>
        <v>Non Metropolitan Fire Authorities</v>
      </c>
      <c r="D11277" s="60" t="str">
        <f>VLOOKUP(B11277,lookup!A:D,4,FALSE)</f>
        <v>E31000022</v>
      </c>
      <c r="E11277" t="s">
        <v>178</v>
      </c>
      <c r="F11277" t="s">
        <v>1071</v>
      </c>
      <c r="G11277">
        <v>0</v>
      </c>
    </row>
    <row r="11278" spans="1:7" x14ac:dyDescent="0.3">
      <c r="A11278">
        <v>2020</v>
      </c>
      <c r="B11278" t="s">
        <v>72</v>
      </c>
      <c r="C11278" s="60" t="str">
        <f>VLOOKUP(B11278,lookup!A:C,3,FALSE)</f>
        <v>Non Metropolitan Fire Authorities</v>
      </c>
      <c r="D11278" s="60" t="str">
        <f>VLOOKUP(B11278,lookup!A:D,4,FALSE)</f>
        <v>E31000022</v>
      </c>
      <c r="E11278" t="s">
        <v>179</v>
      </c>
      <c r="F11278" t="s">
        <v>1071</v>
      </c>
      <c r="G11278">
        <v>0</v>
      </c>
    </row>
    <row r="11279" spans="1:7" x14ac:dyDescent="0.3">
      <c r="A11279">
        <v>2020</v>
      </c>
      <c r="B11279" t="s">
        <v>72</v>
      </c>
      <c r="C11279" s="60" t="str">
        <f>VLOOKUP(B11279,lookup!A:C,3,FALSE)</f>
        <v>Non Metropolitan Fire Authorities</v>
      </c>
      <c r="D11279" s="60" t="str">
        <f>VLOOKUP(B11279,lookup!A:D,4,FALSE)</f>
        <v>E31000022</v>
      </c>
      <c r="E11279" t="s">
        <v>1087</v>
      </c>
      <c r="F11279" t="s">
        <v>1071</v>
      </c>
      <c r="G11279">
        <v>0</v>
      </c>
    </row>
    <row r="11280" spans="1:7" x14ac:dyDescent="0.3">
      <c r="A11280">
        <v>2020</v>
      </c>
      <c r="B11280" t="s">
        <v>72</v>
      </c>
      <c r="C11280" s="60" t="str">
        <f>VLOOKUP(B11280,lookup!A:C,3,FALSE)</f>
        <v>Non Metropolitan Fire Authorities</v>
      </c>
      <c r="D11280" s="60" t="str">
        <f>VLOOKUP(B11280,lookup!A:D,4,FALSE)</f>
        <v>E31000022</v>
      </c>
      <c r="E11280" t="s">
        <v>1088</v>
      </c>
      <c r="F11280" t="s">
        <v>1071</v>
      </c>
      <c r="G11280">
        <v>0</v>
      </c>
    </row>
    <row r="11281" spans="1:7" x14ac:dyDescent="0.3">
      <c r="A11281">
        <v>2020</v>
      </c>
      <c r="B11281" t="s">
        <v>72</v>
      </c>
      <c r="C11281" s="60" t="str">
        <f>VLOOKUP(B11281,lookup!A:C,3,FALSE)</f>
        <v>Non Metropolitan Fire Authorities</v>
      </c>
      <c r="D11281" s="60" t="str">
        <f>VLOOKUP(B11281,lookup!A:D,4,FALSE)</f>
        <v>E31000022</v>
      </c>
      <c r="E11281" t="s">
        <v>1089</v>
      </c>
      <c r="F11281" t="s">
        <v>1071</v>
      </c>
      <c r="G11281">
        <v>8</v>
      </c>
    </row>
    <row r="11282" spans="1:7" x14ac:dyDescent="0.3">
      <c r="A11282">
        <v>2020</v>
      </c>
      <c r="B11282" t="s">
        <v>75</v>
      </c>
      <c r="C11282" s="60" t="str">
        <f>VLOOKUP(B11282,lookup!A:C,3,FALSE)</f>
        <v>Non Metropolitan Fire Authorities</v>
      </c>
      <c r="D11282" s="60" t="str">
        <f>VLOOKUP(B11282,lookup!A:D,4,FALSE)</f>
        <v>E31000023</v>
      </c>
      <c r="E11282" t="s">
        <v>175</v>
      </c>
      <c r="F11282" t="s">
        <v>1071</v>
      </c>
      <c r="G11282">
        <v>1</v>
      </c>
    </row>
    <row r="11283" spans="1:7" x14ac:dyDescent="0.3">
      <c r="A11283">
        <v>2020</v>
      </c>
      <c r="B11283" t="s">
        <v>75</v>
      </c>
      <c r="C11283" s="60" t="str">
        <f>VLOOKUP(B11283,lookup!A:C,3,FALSE)</f>
        <v>Non Metropolitan Fire Authorities</v>
      </c>
      <c r="D11283" s="60" t="str">
        <f>VLOOKUP(B11283,lookup!A:D,4,FALSE)</f>
        <v>E31000023</v>
      </c>
      <c r="E11283" t="s">
        <v>1086</v>
      </c>
      <c r="F11283" t="s">
        <v>1071</v>
      </c>
      <c r="G11283">
        <v>0</v>
      </c>
    </row>
    <row r="11284" spans="1:7" x14ac:dyDescent="0.3">
      <c r="A11284">
        <v>2020</v>
      </c>
      <c r="B11284" t="s">
        <v>75</v>
      </c>
      <c r="C11284" s="60" t="str">
        <f>VLOOKUP(B11284,lookup!A:C,3,FALSE)</f>
        <v>Non Metropolitan Fire Authorities</v>
      </c>
      <c r="D11284" s="60" t="str">
        <f>VLOOKUP(B11284,lookup!A:D,4,FALSE)</f>
        <v>E31000023</v>
      </c>
      <c r="E11284" t="s">
        <v>177</v>
      </c>
      <c r="F11284" t="s">
        <v>1071</v>
      </c>
      <c r="G11284">
        <v>0</v>
      </c>
    </row>
    <row r="11285" spans="1:7" x14ac:dyDescent="0.3">
      <c r="A11285">
        <v>2020</v>
      </c>
      <c r="B11285" t="s">
        <v>75</v>
      </c>
      <c r="C11285" s="60" t="str">
        <f>VLOOKUP(B11285,lookup!A:C,3,FALSE)</f>
        <v>Non Metropolitan Fire Authorities</v>
      </c>
      <c r="D11285" s="60" t="str">
        <f>VLOOKUP(B11285,lookup!A:D,4,FALSE)</f>
        <v>E31000023</v>
      </c>
      <c r="E11285" t="s">
        <v>178</v>
      </c>
      <c r="F11285" t="s">
        <v>1071</v>
      </c>
      <c r="G11285">
        <v>0</v>
      </c>
    </row>
    <row r="11286" spans="1:7" x14ac:dyDescent="0.3">
      <c r="A11286">
        <v>2020</v>
      </c>
      <c r="B11286" t="s">
        <v>75</v>
      </c>
      <c r="C11286" s="60" t="str">
        <f>VLOOKUP(B11286,lookup!A:C,3,FALSE)</f>
        <v>Non Metropolitan Fire Authorities</v>
      </c>
      <c r="D11286" s="60" t="str">
        <f>VLOOKUP(B11286,lookup!A:D,4,FALSE)</f>
        <v>E31000023</v>
      </c>
      <c r="E11286" t="s">
        <v>179</v>
      </c>
      <c r="F11286" t="s">
        <v>1071</v>
      </c>
      <c r="G11286">
        <v>0</v>
      </c>
    </row>
    <row r="11287" spans="1:7" x14ac:dyDescent="0.3">
      <c r="A11287">
        <v>2020</v>
      </c>
      <c r="B11287" t="s">
        <v>75</v>
      </c>
      <c r="C11287" s="60" t="str">
        <f>VLOOKUP(B11287,lookup!A:C,3,FALSE)</f>
        <v>Non Metropolitan Fire Authorities</v>
      </c>
      <c r="D11287" s="60" t="str">
        <f>VLOOKUP(B11287,lookup!A:D,4,FALSE)</f>
        <v>E31000023</v>
      </c>
      <c r="E11287" t="s">
        <v>1087</v>
      </c>
      <c r="F11287" t="s">
        <v>1071</v>
      </c>
      <c r="G11287">
        <v>0</v>
      </c>
    </row>
    <row r="11288" spans="1:7" x14ac:dyDescent="0.3">
      <c r="A11288">
        <v>2020</v>
      </c>
      <c r="B11288" t="s">
        <v>75</v>
      </c>
      <c r="C11288" s="60" t="str">
        <f>VLOOKUP(B11288,lookup!A:C,3,FALSE)</f>
        <v>Non Metropolitan Fire Authorities</v>
      </c>
      <c r="D11288" s="60" t="str">
        <f>VLOOKUP(B11288,lookup!A:D,4,FALSE)</f>
        <v>E31000023</v>
      </c>
      <c r="E11288" t="s">
        <v>1088</v>
      </c>
      <c r="F11288" t="s">
        <v>1071</v>
      </c>
      <c r="G11288">
        <v>0</v>
      </c>
    </row>
    <row r="11289" spans="1:7" x14ac:dyDescent="0.3">
      <c r="A11289">
        <v>2020</v>
      </c>
      <c r="B11289" t="s">
        <v>75</v>
      </c>
      <c r="C11289" s="60" t="str">
        <f>VLOOKUP(B11289,lookup!A:C,3,FALSE)</f>
        <v>Non Metropolitan Fire Authorities</v>
      </c>
      <c r="D11289" s="60" t="str">
        <f>VLOOKUP(B11289,lookup!A:D,4,FALSE)</f>
        <v>E31000023</v>
      </c>
      <c r="E11289" t="s">
        <v>1089</v>
      </c>
      <c r="F11289" t="s">
        <v>1071</v>
      </c>
      <c r="G11289">
        <v>0</v>
      </c>
    </row>
    <row r="11290" spans="1:7" x14ac:dyDescent="0.3">
      <c r="A11290">
        <v>2020</v>
      </c>
      <c r="B11290" t="s">
        <v>78</v>
      </c>
      <c r="C11290" s="60" t="str">
        <f>VLOOKUP(B11290,lookup!A:C,3,FALSE)</f>
        <v>Non Metropolitan Fire Authorities</v>
      </c>
      <c r="D11290" s="60" t="str">
        <f>VLOOKUP(B11290,lookup!A:D,4,FALSE)</f>
        <v>E31000024</v>
      </c>
      <c r="E11290" t="s">
        <v>175</v>
      </c>
      <c r="F11290" t="s">
        <v>1071</v>
      </c>
      <c r="G11290">
        <v>20</v>
      </c>
    </row>
    <row r="11291" spans="1:7" x14ac:dyDescent="0.3">
      <c r="A11291">
        <v>2020</v>
      </c>
      <c r="B11291" t="s">
        <v>78</v>
      </c>
      <c r="C11291" s="60" t="str">
        <f>VLOOKUP(B11291,lookup!A:C,3,FALSE)</f>
        <v>Non Metropolitan Fire Authorities</v>
      </c>
      <c r="D11291" s="60" t="str">
        <f>VLOOKUP(B11291,lookup!A:D,4,FALSE)</f>
        <v>E31000024</v>
      </c>
      <c r="E11291" t="s">
        <v>1086</v>
      </c>
      <c r="F11291" t="s">
        <v>1071</v>
      </c>
      <c r="G11291">
        <v>2</v>
      </c>
    </row>
    <row r="11292" spans="1:7" x14ac:dyDescent="0.3">
      <c r="A11292">
        <v>2020</v>
      </c>
      <c r="B11292" t="s">
        <v>78</v>
      </c>
      <c r="C11292" s="60" t="str">
        <f>VLOOKUP(B11292,lookup!A:C,3,FALSE)</f>
        <v>Non Metropolitan Fire Authorities</v>
      </c>
      <c r="D11292" s="60" t="str">
        <f>VLOOKUP(B11292,lookup!A:D,4,FALSE)</f>
        <v>E31000024</v>
      </c>
      <c r="E11292" t="s">
        <v>177</v>
      </c>
      <c r="F11292" t="s">
        <v>1071</v>
      </c>
      <c r="G11292">
        <v>0</v>
      </c>
    </row>
    <row r="11293" spans="1:7" x14ac:dyDescent="0.3">
      <c r="A11293">
        <v>2020</v>
      </c>
      <c r="B11293" t="s">
        <v>78</v>
      </c>
      <c r="C11293" s="60" t="str">
        <f>VLOOKUP(B11293,lookup!A:C,3,FALSE)</f>
        <v>Non Metropolitan Fire Authorities</v>
      </c>
      <c r="D11293" s="60" t="str">
        <f>VLOOKUP(B11293,lookup!A:D,4,FALSE)</f>
        <v>E31000024</v>
      </c>
      <c r="E11293" t="s">
        <v>178</v>
      </c>
      <c r="F11293" t="s">
        <v>1071</v>
      </c>
      <c r="G11293">
        <v>2</v>
      </c>
    </row>
    <row r="11294" spans="1:7" x14ac:dyDescent="0.3">
      <c r="A11294">
        <v>2020</v>
      </c>
      <c r="B11294" t="s">
        <v>78</v>
      </c>
      <c r="C11294" s="60" t="str">
        <f>VLOOKUP(B11294,lookup!A:C,3,FALSE)</f>
        <v>Non Metropolitan Fire Authorities</v>
      </c>
      <c r="D11294" s="60" t="str">
        <f>VLOOKUP(B11294,lookup!A:D,4,FALSE)</f>
        <v>E31000024</v>
      </c>
      <c r="E11294" t="s">
        <v>179</v>
      </c>
      <c r="F11294" t="s">
        <v>1071</v>
      </c>
      <c r="G11294">
        <v>0</v>
      </c>
    </row>
    <row r="11295" spans="1:7" x14ac:dyDescent="0.3">
      <c r="A11295">
        <v>2020</v>
      </c>
      <c r="B11295" t="s">
        <v>78</v>
      </c>
      <c r="C11295" s="60" t="str">
        <f>VLOOKUP(B11295,lookup!A:C,3,FALSE)</f>
        <v>Non Metropolitan Fire Authorities</v>
      </c>
      <c r="D11295" s="60" t="str">
        <f>VLOOKUP(B11295,lookup!A:D,4,FALSE)</f>
        <v>E31000024</v>
      </c>
      <c r="E11295" t="s">
        <v>1087</v>
      </c>
      <c r="F11295" t="s">
        <v>1071</v>
      </c>
      <c r="G11295">
        <v>0</v>
      </c>
    </row>
    <row r="11296" spans="1:7" x14ac:dyDescent="0.3">
      <c r="A11296">
        <v>2020</v>
      </c>
      <c r="B11296" t="s">
        <v>78</v>
      </c>
      <c r="C11296" s="60" t="str">
        <f>VLOOKUP(B11296,lookup!A:C,3,FALSE)</f>
        <v>Non Metropolitan Fire Authorities</v>
      </c>
      <c r="D11296" s="60" t="str">
        <f>VLOOKUP(B11296,lookup!A:D,4,FALSE)</f>
        <v>E31000024</v>
      </c>
      <c r="E11296" t="s">
        <v>1088</v>
      </c>
      <c r="F11296" t="s">
        <v>1071</v>
      </c>
      <c r="G11296">
        <v>0</v>
      </c>
    </row>
    <row r="11297" spans="1:7" x14ac:dyDescent="0.3">
      <c r="A11297">
        <v>2020</v>
      </c>
      <c r="B11297" t="s">
        <v>78</v>
      </c>
      <c r="C11297" s="60" t="str">
        <f>VLOOKUP(B11297,lookup!A:C,3,FALSE)</f>
        <v>Non Metropolitan Fire Authorities</v>
      </c>
      <c r="D11297" s="60" t="str">
        <f>VLOOKUP(B11297,lookup!A:D,4,FALSE)</f>
        <v>E31000024</v>
      </c>
      <c r="E11297" t="s">
        <v>1089</v>
      </c>
      <c r="F11297" t="s">
        <v>1071</v>
      </c>
      <c r="G11297">
        <v>2</v>
      </c>
    </row>
    <row r="11298" spans="1:7" x14ac:dyDescent="0.3">
      <c r="A11298">
        <v>2020</v>
      </c>
      <c r="B11298" t="s">
        <v>81</v>
      </c>
      <c r="C11298" s="60" t="str">
        <f>VLOOKUP(B11298,lookup!A:C,3,FALSE)</f>
        <v>Non Metropolitan Fire Authorities</v>
      </c>
      <c r="D11298" s="60" t="str">
        <f>VLOOKUP(B11298,lookup!A:D,4,FALSE)</f>
        <v>E31000025</v>
      </c>
      <c r="E11298" t="s">
        <v>175</v>
      </c>
      <c r="F11298" t="s">
        <v>1071</v>
      </c>
      <c r="G11298">
        <v>17</v>
      </c>
    </row>
    <row r="11299" spans="1:7" x14ac:dyDescent="0.3">
      <c r="A11299">
        <v>2020</v>
      </c>
      <c r="B11299" t="s">
        <v>81</v>
      </c>
      <c r="C11299" s="60" t="str">
        <f>VLOOKUP(B11299,lookup!A:C,3,FALSE)</f>
        <v>Non Metropolitan Fire Authorities</v>
      </c>
      <c r="D11299" s="60" t="str">
        <f>VLOOKUP(B11299,lookup!A:D,4,FALSE)</f>
        <v>E31000025</v>
      </c>
      <c r="E11299" t="s">
        <v>1086</v>
      </c>
      <c r="F11299" t="s">
        <v>1071</v>
      </c>
      <c r="G11299">
        <v>0</v>
      </c>
    </row>
    <row r="11300" spans="1:7" x14ac:dyDescent="0.3">
      <c r="A11300">
        <v>2020</v>
      </c>
      <c r="B11300" t="s">
        <v>81</v>
      </c>
      <c r="C11300" s="60" t="str">
        <f>VLOOKUP(B11300,lookup!A:C,3,FALSE)</f>
        <v>Non Metropolitan Fire Authorities</v>
      </c>
      <c r="D11300" s="60" t="str">
        <f>VLOOKUP(B11300,lookup!A:D,4,FALSE)</f>
        <v>E31000025</v>
      </c>
      <c r="E11300" t="s">
        <v>177</v>
      </c>
      <c r="F11300" t="s">
        <v>1071</v>
      </c>
      <c r="G11300">
        <v>0</v>
      </c>
    </row>
    <row r="11301" spans="1:7" x14ac:dyDescent="0.3">
      <c r="A11301">
        <v>2020</v>
      </c>
      <c r="B11301" t="s">
        <v>81</v>
      </c>
      <c r="C11301" s="60" t="str">
        <f>VLOOKUP(B11301,lookup!A:C,3,FALSE)</f>
        <v>Non Metropolitan Fire Authorities</v>
      </c>
      <c r="D11301" s="60" t="str">
        <f>VLOOKUP(B11301,lookup!A:D,4,FALSE)</f>
        <v>E31000025</v>
      </c>
      <c r="E11301" t="s">
        <v>178</v>
      </c>
      <c r="F11301" t="s">
        <v>1071</v>
      </c>
      <c r="G11301">
        <v>0</v>
      </c>
    </row>
    <row r="11302" spans="1:7" x14ac:dyDescent="0.3">
      <c r="A11302">
        <v>2020</v>
      </c>
      <c r="B11302" t="s">
        <v>81</v>
      </c>
      <c r="C11302" s="60" t="str">
        <f>VLOOKUP(B11302,lookup!A:C,3,FALSE)</f>
        <v>Non Metropolitan Fire Authorities</v>
      </c>
      <c r="D11302" s="60" t="str">
        <f>VLOOKUP(B11302,lookup!A:D,4,FALSE)</f>
        <v>E31000025</v>
      </c>
      <c r="E11302" t="s">
        <v>179</v>
      </c>
      <c r="F11302" t="s">
        <v>1071</v>
      </c>
      <c r="G11302">
        <v>0</v>
      </c>
    </row>
    <row r="11303" spans="1:7" x14ac:dyDescent="0.3">
      <c r="A11303">
        <v>2020</v>
      </c>
      <c r="B11303" t="s">
        <v>81</v>
      </c>
      <c r="C11303" s="60" t="str">
        <f>VLOOKUP(B11303,lookup!A:C,3,FALSE)</f>
        <v>Non Metropolitan Fire Authorities</v>
      </c>
      <c r="D11303" s="60" t="str">
        <f>VLOOKUP(B11303,lookup!A:D,4,FALSE)</f>
        <v>E31000025</v>
      </c>
      <c r="E11303" t="s">
        <v>1087</v>
      </c>
      <c r="F11303" t="s">
        <v>1071</v>
      </c>
      <c r="G11303">
        <v>0</v>
      </c>
    </row>
    <row r="11304" spans="1:7" x14ac:dyDescent="0.3">
      <c r="A11304">
        <v>2020</v>
      </c>
      <c r="B11304" t="s">
        <v>81</v>
      </c>
      <c r="C11304" s="60" t="str">
        <f>VLOOKUP(B11304,lookup!A:C,3,FALSE)</f>
        <v>Non Metropolitan Fire Authorities</v>
      </c>
      <c r="D11304" s="60" t="str">
        <f>VLOOKUP(B11304,lookup!A:D,4,FALSE)</f>
        <v>E31000025</v>
      </c>
      <c r="E11304" t="s">
        <v>1088</v>
      </c>
      <c r="F11304" t="s">
        <v>1071</v>
      </c>
      <c r="G11304">
        <v>0</v>
      </c>
    </row>
    <row r="11305" spans="1:7" x14ac:dyDescent="0.3">
      <c r="A11305">
        <v>2020</v>
      </c>
      <c r="B11305" t="s">
        <v>81</v>
      </c>
      <c r="C11305" s="60" t="str">
        <f>VLOOKUP(B11305,lookup!A:C,3,FALSE)</f>
        <v>Non Metropolitan Fire Authorities</v>
      </c>
      <c r="D11305" s="60" t="str">
        <f>VLOOKUP(B11305,lookup!A:D,4,FALSE)</f>
        <v>E31000025</v>
      </c>
      <c r="E11305" t="s">
        <v>1089</v>
      </c>
      <c r="F11305" t="s">
        <v>1071</v>
      </c>
      <c r="G11305">
        <v>1</v>
      </c>
    </row>
    <row r="11306" spans="1:7" x14ac:dyDescent="0.3">
      <c r="A11306">
        <v>2020</v>
      </c>
      <c r="B11306" t="s">
        <v>84</v>
      </c>
      <c r="C11306" s="60" t="str">
        <f>VLOOKUP(B11306,lookup!A:C,3,FALSE)</f>
        <v>Metropolitan Fire Authorities</v>
      </c>
      <c r="D11306" s="60" t="str">
        <f>VLOOKUP(B11306,lookup!A:D,4,FALSE)</f>
        <v>E31000041</v>
      </c>
      <c r="E11306" t="s">
        <v>175</v>
      </c>
      <c r="F11306" t="s">
        <v>1071</v>
      </c>
      <c r="G11306">
        <v>37</v>
      </c>
    </row>
    <row r="11307" spans="1:7" x14ac:dyDescent="0.3">
      <c r="A11307">
        <v>2020</v>
      </c>
      <c r="B11307" t="s">
        <v>84</v>
      </c>
      <c r="C11307" s="60" t="str">
        <f>VLOOKUP(B11307,lookup!A:C,3,FALSE)</f>
        <v>Metropolitan Fire Authorities</v>
      </c>
      <c r="D11307" s="60" t="str">
        <f>VLOOKUP(B11307,lookup!A:D,4,FALSE)</f>
        <v>E31000041</v>
      </c>
      <c r="E11307" t="s">
        <v>1086</v>
      </c>
      <c r="F11307" t="s">
        <v>1071</v>
      </c>
      <c r="G11307">
        <v>0</v>
      </c>
    </row>
    <row r="11308" spans="1:7" x14ac:dyDescent="0.3">
      <c r="A11308">
        <v>2020</v>
      </c>
      <c r="B11308" t="s">
        <v>84</v>
      </c>
      <c r="C11308" s="60" t="str">
        <f>VLOOKUP(B11308,lookup!A:C,3,FALSE)</f>
        <v>Metropolitan Fire Authorities</v>
      </c>
      <c r="D11308" s="60" t="str">
        <f>VLOOKUP(B11308,lookup!A:D,4,FALSE)</f>
        <v>E31000041</v>
      </c>
      <c r="E11308" t="s">
        <v>177</v>
      </c>
      <c r="F11308" t="s">
        <v>1071</v>
      </c>
      <c r="G11308">
        <v>0</v>
      </c>
    </row>
    <row r="11309" spans="1:7" x14ac:dyDescent="0.3">
      <c r="A11309">
        <v>2020</v>
      </c>
      <c r="B11309" t="s">
        <v>84</v>
      </c>
      <c r="C11309" s="60" t="str">
        <f>VLOOKUP(B11309,lookup!A:C,3,FALSE)</f>
        <v>Metropolitan Fire Authorities</v>
      </c>
      <c r="D11309" s="60" t="str">
        <f>VLOOKUP(B11309,lookup!A:D,4,FALSE)</f>
        <v>E31000041</v>
      </c>
      <c r="E11309" t="s">
        <v>178</v>
      </c>
      <c r="F11309" t="s">
        <v>1071</v>
      </c>
      <c r="G11309">
        <v>0</v>
      </c>
    </row>
    <row r="11310" spans="1:7" x14ac:dyDescent="0.3">
      <c r="A11310">
        <v>2020</v>
      </c>
      <c r="B11310" t="s">
        <v>84</v>
      </c>
      <c r="C11310" s="60" t="str">
        <f>VLOOKUP(B11310,lookup!A:C,3,FALSE)</f>
        <v>Metropolitan Fire Authorities</v>
      </c>
      <c r="D11310" s="60" t="str">
        <f>VLOOKUP(B11310,lookup!A:D,4,FALSE)</f>
        <v>E31000041</v>
      </c>
      <c r="E11310" t="s">
        <v>179</v>
      </c>
      <c r="F11310" t="s">
        <v>1071</v>
      </c>
      <c r="G11310">
        <v>0</v>
      </c>
    </row>
    <row r="11311" spans="1:7" x14ac:dyDescent="0.3">
      <c r="A11311">
        <v>2020</v>
      </c>
      <c r="B11311" t="s">
        <v>84</v>
      </c>
      <c r="C11311" s="60" t="str">
        <f>VLOOKUP(B11311,lookup!A:C,3,FALSE)</f>
        <v>Metropolitan Fire Authorities</v>
      </c>
      <c r="D11311" s="60" t="str">
        <f>VLOOKUP(B11311,lookup!A:D,4,FALSE)</f>
        <v>E31000041</v>
      </c>
      <c r="E11311" t="s">
        <v>1087</v>
      </c>
      <c r="F11311" t="s">
        <v>1071</v>
      </c>
      <c r="G11311">
        <v>0</v>
      </c>
    </row>
    <row r="11312" spans="1:7" x14ac:dyDescent="0.3">
      <c r="A11312">
        <v>2020</v>
      </c>
      <c r="B11312" t="s">
        <v>84</v>
      </c>
      <c r="C11312" s="60" t="str">
        <f>VLOOKUP(B11312,lookup!A:C,3,FALSE)</f>
        <v>Metropolitan Fire Authorities</v>
      </c>
      <c r="D11312" s="60" t="str">
        <f>VLOOKUP(B11312,lookup!A:D,4,FALSE)</f>
        <v>E31000041</v>
      </c>
      <c r="E11312" t="s">
        <v>1088</v>
      </c>
      <c r="F11312" t="s">
        <v>1071</v>
      </c>
      <c r="G11312">
        <v>0</v>
      </c>
    </row>
    <row r="11313" spans="1:7" x14ac:dyDescent="0.3">
      <c r="A11313">
        <v>2020</v>
      </c>
      <c r="B11313" t="s">
        <v>84</v>
      </c>
      <c r="C11313" s="60" t="str">
        <f>VLOOKUP(B11313,lookup!A:C,3,FALSE)</f>
        <v>Metropolitan Fire Authorities</v>
      </c>
      <c r="D11313" s="60" t="str">
        <f>VLOOKUP(B11313,lookup!A:D,4,FALSE)</f>
        <v>E31000041</v>
      </c>
      <c r="E11313" t="s">
        <v>1089</v>
      </c>
      <c r="F11313" t="s">
        <v>1071</v>
      </c>
      <c r="G11313">
        <v>0</v>
      </c>
    </row>
    <row r="11314" spans="1:7" x14ac:dyDescent="0.3">
      <c r="A11314">
        <v>2020</v>
      </c>
      <c r="B11314" t="s">
        <v>87</v>
      </c>
      <c r="C11314" s="60" t="str">
        <f>VLOOKUP(B11314,lookup!A:C,3,FALSE)</f>
        <v>Non Metropolitan Fire Authorities</v>
      </c>
      <c r="D11314" s="60" t="str">
        <f>VLOOKUP(B11314,lookup!A:D,4,FALSE)</f>
        <v>E31000026</v>
      </c>
      <c r="E11314" t="s">
        <v>175</v>
      </c>
      <c r="F11314" t="s">
        <v>1071</v>
      </c>
      <c r="G11314">
        <v>21</v>
      </c>
    </row>
    <row r="11315" spans="1:7" x14ac:dyDescent="0.3">
      <c r="A11315">
        <v>2020</v>
      </c>
      <c r="B11315" t="s">
        <v>87</v>
      </c>
      <c r="C11315" s="60" t="str">
        <f>VLOOKUP(B11315,lookup!A:C,3,FALSE)</f>
        <v>Non Metropolitan Fire Authorities</v>
      </c>
      <c r="D11315" s="60" t="str">
        <f>VLOOKUP(B11315,lookup!A:D,4,FALSE)</f>
        <v>E31000026</v>
      </c>
      <c r="E11315" t="s">
        <v>1086</v>
      </c>
      <c r="F11315" t="s">
        <v>1071</v>
      </c>
      <c r="G11315">
        <v>4</v>
      </c>
    </row>
    <row r="11316" spans="1:7" x14ac:dyDescent="0.3">
      <c r="A11316">
        <v>2020</v>
      </c>
      <c r="B11316" t="s">
        <v>87</v>
      </c>
      <c r="C11316" s="60" t="str">
        <f>VLOOKUP(B11316,lookup!A:C,3,FALSE)</f>
        <v>Non Metropolitan Fire Authorities</v>
      </c>
      <c r="D11316" s="60" t="str">
        <f>VLOOKUP(B11316,lookup!A:D,4,FALSE)</f>
        <v>E31000026</v>
      </c>
      <c r="E11316" t="s">
        <v>177</v>
      </c>
      <c r="F11316" t="s">
        <v>1071</v>
      </c>
      <c r="G11316">
        <v>0</v>
      </c>
    </row>
    <row r="11317" spans="1:7" x14ac:dyDescent="0.3">
      <c r="A11317">
        <v>2020</v>
      </c>
      <c r="B11317" t="s">
        <v>87</v>
      </c>
      <c r="C11317" s="60" t="str">
        <f>VLOOKUP(B11317,lookup!A:C,3,FALSE)</f>
        <v>Non Metropolitan Fire Authorities</v>
      </c>
      <c r="D11317" s="60" t="str">
        <f>VLOOKUP(B11317,lookup!A:D,4,FALSE)</f>
        <v>E31000026</v>
      </c>
      <c r="E11317" t="s">
        <v>178</v>
      </c>
      <c r="F11317" t="s">
        <v>1071</v>
      </c>
      <c r="G11317">
        <v>0</v>
      </c>
    </row>
    <row r="11318" spans="1:7" x14ac:dyDescent="0.3">
      <c r="A11318">
        <v>2020</v>
      </c>
      <c r="B11318" t="s">
        <v>87</v>
      </c>
      <c r="C11318" s="60" t="str">
        <f>VLOOKUP(B11318,lookup!A:C,3,FALSE)</f>
        <v>Non Metropolitan Fire Authorities</v>
      </c>
      <c r="D11318" s="60" t="str">
        <f>VLOOKUP(B11318,lookup!A:D,4,FALSE)</f>
        <v>E31000026</v>
      </c>
      <c r="E11318" t="s">
        <v>179</v>
      </c>
      <c r="F11318" t="s">
        <v>1071</v>
      </c>
      <c r="G11318">
        <v>0</v>
      </c>
    </row>
    <row r="11319" spans="1:7" x14ac:dyDescent="0.3">
      <c r="A11319">
        <v>2020</v>
      </c>
      <c r="B11319" t="s">
        <v>87</v>
      </c>
      <c r="C11319" s="60" t="str">
        <f>VLOOKUP(B11319,lookup!A:C,3,FALSE)</f>
        <v>Non Metropolitan Fire Authorities</v>
      </c>
      <c r="D11319" s="60" t="str">
        <f>VLOOKUP(B11319,lookup!A:D,4,FALSE)</f>
        <v>E31000026</v>
      </c>
      <c r="E11319" t="s">
        <v>1087</v>
      </c>
      <c r="F11319" t="s">
        <v>1071</v>
      </c>
      <c r="G11319">
        <v>0</v>
      </c>
    </row>
    <row r="11320" spans="1:7" x14ac:dyDescent="0.3">
      <c r="A11320">
        <v>2020</v>
      </c>
      <c r="B11320" t="s">
        <v>87</v>
      </c>
      <c r="C11320" s="60" t="str">
        <f>VLOOKUP(B11320,lookup!A:C,3,FALSE)</f>
        <v>Non Metropolitan Fire Authorities</v>
      </c>
      <c r="D11320" s="60" t="str">
        <f>VLOOKUP(B11320,lookup!A:D,4,FALSE)</f>
        <v>E31000026</v>
      </c>
      <c r="E11320" t="s">
        <v>1088</v>
      </c>
      <c r="F11320" t="s">
        <v>1071</v>
      </c>
      <c r="G11320">
        <v>0</v>
      </c>
    </row>
    <row r="11321" spans="1:7" x14ac:dyDescent="0.3">
      <c r="A11321">
        <v>2020</v>
      </c>
      <c r="B11321" t="s">
        <v>87</v>
      </c>
      <c r="C11321" s="60" t="str">
        <f>VLOOKUP(B11321,lookup!A:C,3,FALSE)</f>
        <v>Non Metropolitan Fire Authorities</v>
      </c>
      <c r="D11321" s="60" t="str">
        <f>VLOOKUP(B11321,lookup!A:D,4,FALSE)</f>
        <v>E31000026</v>
      </c>
      <c r="E11321" t="s">
        <v>1089</v>
      </c>
      <c r="F11321" t="s">
        <v>1071</v>
      </c>
      <c r="G11321">
        <v>0</v>
      </c>
    </row>
    <row r="11322" spans="1:7" x14ac:dyDescent="0.3">
      <c r="A11322">
        <v>2020</v>
      </c>
      <c r="B11322" t="s">
        <v>90</v>
      </c>
      <c r="C11322" s="60" t="str">
        <f>VLOOKUP(B11322,lookup!A:C,3,FALSE)</f>
        <v>Non Metropolitan Fire Authorities</v>
      </c>
      <c r="D11322" s="60" t="str">
        <f>VLOOKUP(B11322,lookup!A:D,4,FALSE)</f>
        <v>E31000027</v>
      </c>
      <c r="E11322" t="s">
        <v>175</v>
      </c>
      <c r="F11322" t="s">
        <v>1071</v>
      </c>
      <c r="G11322">
        <v>20</v>
      </c>
    </row>
    <row r="11323" spans="1:7" x14ac:dyDescent="0.3">
      <c r="A11323">
        <v>2020</v>
      </c>
      <c r="B11323" t="s">
        <v>90</v>
      </c>
      <c r="C11323" s="60" t="str">
        <f>VLOOKUP(B11323,lookup!A:C,3,FALSE)</f>
        <v>Non Metropolitan Fire Authorities</v>
      </c>
      <c r="D11323" s="60" t="str">
        <f>VLOOKUP(B11323,lookup!A:D,4,FALSE)</f>
        <v>E31000027</v>
      </c>
      <c r="E11323" t="s">
        <v>1086</v>
      </c>
      <c r="F11323" t="s">
        <v>1071</v>
      </c>
      <c r="G11323">
        <v>0</v>
      </c>
    </row>
    <row r="11324" spans="1:7" x14ac:dyDescent="0.3">
      <c r="A11324">
        <v>2020</v>
      </c>
      <c r="B11324" t="s">
        <v>90</v>
      </c>
      <c r="C11324" s="60" t="str">
        <f>VLOOKUP(B11324,lookup!A:C,3,FALSE)</f>
        <v>Non Metropolitan Fire Authorities</v>
      </c>
      <c r="D11324" s="60" t="str">
        <f>VLOOKUP(B11324,lookup!A:D,4,FALSE)</f>
        <v>E31000027</v>
      </c>
      <c r="E11324" t="s">
        <v>177</v>
      </c>
      <c r="F11324" t="s">
        <v>1071</v>
      </c>
      <c r="G11324">
        <v>0</v>
      </c>
    </row>
    <row r="11325" spans="1:7" x14ac:dyDescent="0.3">
      <c r="A11325">
        <v>2020</v>
      </c>
      <c r="B11325" t="s">
        <v>90</v>
      </c>
      <c r="C11325" s="60" t="str">
        <f>VLOOKUP(B11325,lookup!A:C,3,FALSE)</f>
        <v>Non Metropolitan Fire Authorities</v>
      </c>
      <c r="D11325" s="60" t="str">
        <f>VLOOKUP(B11325,lookup!A:D,4,FALSE)</f>
        <v>E31000027</v>
      </c>
      <c r="E11325" t="s">
        <v>178</v>
      </c>
      <c r="F11325" t="s">
        <v>1071</v>
      </c>
      <c r="G11325">
        <v>0</v>
      </c>
    </row>
    <row r="11326" spans="1:7" x14ac:dyDescent="0.3">
      <c r="A11326">
        <v>2020</v>
      </c>
      <c r="B11326" t="s">
        <v>90</v>
      </c>
      <c r="C11326" s="60" t="str">
        <f>VLOOKUP(B11326,lookup!A:C,3,FALSE)</f>
        <v>Non Metropolitan Fire Authorities</v>
      </c>
      <c r="D11326" s="60" t="str">
        <f>VLOOKUP(B11326,lookup!A:D,4,FALSE)</f>
        <v>E31000027</v>
      </c>
      <c r="E11326" t="s">
        <v>179</v>
      </c>
      <c r="F11326" t="s">
        <v>1071</v>
      </c>
      <c r="G11326">
        <v>0</v>
      </c>
    </row>
    <row r="11327" spans="1:7" x14ac:dyDescent="0.3">
      <c r="A11327">
        <v>2020</v>
      </c>
      <c r="B11327" t="s">
        <v>90</v>
      </c>
      <c r="C11327" s="60" t="str">
        <f>VLOOKUP(B11327,lookup!A:C,3,FALSE)</f>
        <v>Non Metropolitan Fire Authorities</v>
      </c>
      <c r="D11327" s="60" t="str">
        <f>VLOOKUP(B11327,lookup!A:D,4,FALSE)</f>
        <v>E31000027</v>
      </c>
      <c r="E11327" t="s">
        <v>1087</v>
      </c>
      <c r="F11327" t="s">
        <v>1071</v>
      </c>
      <c r="G11327">
        <v>0</v>
      </c>
    </row>
    <row r="11328" spans="1:7" x14ac:dyDescent="0.3">
      <c r="A11328">
        <v>2020</v>
      </c>
      <c r="B11328" t="s">
        <v>90</v>
      </c>
      <c r="C11328" s="60" t="str">
        <f>VLOOKUP(B11328,lookup!A:C,3,FALSE)</f>
        <v>Non Metropolitan Fire Authorities</v>
      </c>
      <c r="D11328" s="60" t="str">
        <f>VLOOKUP(B11328,lookup!A:D,4,FALSE)</f>
        <v>E31000027</v>
      </c>
      <c r="E11328" t="s">
        <v>1088</v>
      </c>
      <c r="F11328" t="s">
        <v>1071</v>
      </c>
      <c r="G11328">
        <v>0</v>
      </c>
    </row>
    <row r="11329" spans="1:7" x14ac:dyDescent="0.3">
      <c r="A11329">
        <v>2020</v>
      </c>
      <c r="B11329" t="s">
        <v>90</v>
      </c>
      <c r="C11329" s="60" t="str">
        <f>VLOOKUP(B11329,lookup!A:C,3,FALSE)</f>
        <v>Non Metropolitan Fire Authorities</v>
      </c>
      <c r="D11329" s="60" t="str">
        <f>VLOOKUP(B11329,lookup!A:D,4,FALSE)</f>
        <v>E31000027</v>
      </c>
      <c r="E11329" t="s">
        <v>1089</v>
      </c>
      <c r="F11329" t="s">
        <v>1071</v>
      </c>
      <c r="G11329">
        <v>0</v>
      </c>
    </row>
    <row r="11330" spans="1:7" x14ac:dyDescent="0.3">
      <c r="A11330">
        <v>2020</v>
      </c>
      <c r="B11330" t="s">
        <v>93</v>
      </c>
      <c r="C11330" s="60" t="str">
        <f>VLOOKUP(B11330,lookup!A:C,3,FALSE)</f>
        <v>Non Metropolitan Fire Authorities</v>
      </c>
      <c r="D11330" s="60" t="str">
        <f>VLOOKUP(B11330,lookup!A:D,4,FALSE)</f>
        <v>E31000028</v>
      </c>
      <c r="E11330" t="s">
        <v>175</v>
      </c>
      <c r="F11330" t="s">
        <v>1071</v>
      </c>
      <c r="G11330">
        <v>16</v>
      </c>
    </row>
    <row r="11331" spans="1:7" x14ac:dyDescent="0.3">
      <c r="A11331">
        <v>2020</v>
      </c>
      <c r="B11331" t="s">
        <v>93</v>
      </c>
      <c r="C11331" s="60" t="str">
        <f>VLOOKUP(B11331,lookup!A:C,3,FALSE)</f>
        <v>Non Metropolitan Fire Authorities</v>
      </c>
      <c r="D11331" s="60" t="str">
        <f>VLOOKUP(B11331,lookup!A:D,4,FALSE)</f>
        <v>E31000028</v>
      </c>
      <c r="E11331" t="s">
        <v>1086</v>
      </c>
      <c r="F11331" t="s">
        <v>1071</v>
      </c>
      <c r="G11331">
        <v>0</v>
      </c>
    </row>
    <row r="11332" spans="1:7" x14ac:dyDescent="0.3">
      <c r="A11332">
        <v>2020</v>
      </c>
      <c r="B11332" t="s">
        <v>93</v>
      </c>
      <c r="C11332" s="60" t="str">
        <f>VLOOKUP(B11332,lookup!A:C,3,FALSE)</f>
        <v>Non Metropolitan Fire Authorities</v>
      </c>
      <c r="D11332" s="60" t="str">
        <f>VLOOKUP(B11332,lookup!A:D,4,FALSE)</f>
        <v>E31000028</v>
      </c>
      <c r="E11332" t="s">
        <v>177</v>
      </c>
      <c r="F11332" t="s">
        <v>1071</v>
      </c>
      <c r="G11332">
        <v>0</v>
      </c>
    </row>
    <row r="11333" spans="1:7" x14ac:dyDescent="0.3">
      <c r="A11333">
        <v>2020</v>
      </c>
      <c r="B11333" t="s">
        <v>93</v>
      </c>
      <c r="C11333" s="60" t="str">
        <f>VLOOKUP(B11333,lookup!A:C,3,FALSE)</f>
        <v>Non Metropolitan Fire Authorities</v>
      </c>
      <c r="D11333" s="60" t="str">
        <f>VLOOKUP(B11333,lookup!A:D,4,FALSE)</f>
        <v>E31000028</v>
      </c>
      <c r="E11333" t="s">
        <v>178</v>
      </c>
      <c r="F11333" t="s">
        <v>1071</v>
      </c>
      <c r="G11333">
        <v>0</v>
      </c>
    </row>
    <row r="11334" spans="1:7" x14ac:dyDescent="0.3">
      <c r="A11334">
        <v>2020</v>
      </c>
      <c r="B11334" t="s">
        <v>93</v>
      </c>
      <c r="C11334" s="60" t="str">
        <f>VLOOKUP(B11334,lookup!A:C,3,FALSE)</f>
        <v>Non Metropolitan Fire Authorities</v>
      </c>
      <c r="D11334" s="60" t="str">
        <f>VLOOKUP(B11334,lookup!A:D,4,FALSE)</f>
        <v>E31000028</v>
      </c>
      <c r="E11334" t="s">
        <v>179</v>
      </c>
      <c r="F11334" t="s">
        <v>1071</v>
      </c>
      <c r="G11334">
        <v>0</v>
      </c>
    </row>
    <row r="11335" spans="1:7" x14ac:dyDescent="0.3">
      <c r="A11335">
        <v>2020</v>
      </c>
      <c r="B11335" t="s">
        <v>93</v>
      </c>
      <c r="C11335" s="60" t="str">
        <f>VLOOKUP(B11335,lookup!A:C,3,FALSE)</f>
        <v>Non Metropolitan Fire Authorities</v>
      </c>
      <c r="D11335" s="60" t="str">
        <f>VLOOKUP(B11335,lookup!A:D,4,FALSE)</f>
        <v>E31000028</v>
      </c>
      <c r="E11335" t="s">
        <v>1087</v>
      </c>
      <c r="F11335" t="s">
        <v>1071</v>
      </c>
      <c r="G11335">
        <v>0</v>
      </c>
    </row>
    <row r="11336" spans="1:7" x14ac:dyDescent="0.3">
      <c r="A11336">
        <v>2020</v>
      </c>
      <c r="B11336" t="s">
        <v>93</v>
      </c>
      <c r="C11336" s="60" t="str">
        <f>VLOOKUP(B11336,lookup!A:C,3,FALSE)</f>
        <v>Non Metropolitan Fire Authorities</v>
      </c>
      <c r="D11336" s="60" t="str">
        <f>VLOOKUP(B11336,lookup!A:D,4,FALSE)</f>
        <v>E31000028</v>
      </c>
      <c r="E11336" t="s">
        <v>1088</v>
      </c>
      <c r="F11336" t="s">
        <v>1071</v>
      </c>
      <c r="G11336">
        <v>0</v>
      </c>
    </row>
    <row r="11337" spans="1:7" x14ac:dyDescent="0.3">
      <c r="A11337">
        <v>2020</v>
      </c>
      <c r="B11337" t="s">
        <v>93</v>
      </c>
      <c r="C11337" s="60" t="str">
        <f>VLOOKUP(B11337,lookup!A:C,3,FALSE)</f>
        <v>Non Metropolitan Fire Authorities</v>
      </c>
      <c r="D11337" s="60" t="str">
        <f>VLOOKUP(B11337,lookup!A:D,4,FALSE)</f>
        <v>E31000028</v>
      </c>
      <c r="E11337" t="s">
        <v>1089</v>
      </c>
      <c r="F11337" t="s">
        <v>1071</v>
      </c>
      <c r="G11337">
        <v>3</v>
      </c>
    </row>
    <row r="11338" spans="1:7" x14ac:dyDescent="0.3">
      <c r="A11338">
        <v>2020</v>
      </c>
      <c r="B11338" t="s">
        <v>96</v>
      </c>
      <c r="C11338" s="60" t="str">
        <f>VLOOKUP(B11338,lookup!A:C,3,FALSE)</f>
        <v>Non Metropolitan Fire Authorities</v>
      </c>
      <c r="D11338" s="60" t="str">
        <f>VLOOKUP(B11338,lookup!A:D,4,FALSE)</f>
        <v>E31000029</v>
      </c>
      <c r="E11338" t="s">
        <v>175</v>
      </c>
      <c r="F11338" t="s">
        <v>1071</v>
      </c>
      <c r="G11338">
        <v>16</v>
      </c>
    </row>
    <row r="11339" spans="1:7" x14ac:dyDescent="0.3">
      <c r="A11339">
        <v>2020</v>
      </c>
      <c r="B11339" t="s">
        <v>96</v>
      </c>
      <c r="C11339" s="60" t="str">
        <f>VLOOKUP(B11339,lookup!A:C,3,FALSE)</f>
        <v>Non Metropolitan Fire Authorities</v>
      </c>
      <c r="D11339" s="60" t="str">
        <f>VLOOKUP(B11339,lookup!A:D,4,FALSE)</f>
        <v>E31000029</v>
      </c>
      <c r="E11339" t="s">
        <v>1086</v>
      </c>
      <c r="F11339" t="s">
        <v>1071</v>
      </c>
      <c r="G11339">
        <v>0</v>
      </c>
    </row>
    <row r="11340" spans="1:7" x14ac:dyDescent="0.3">
      <c r="A11340">
        <v>2020</v>
      </c>
      <c r="B11340" t="s">
        <v>96</v>
      </c>
      <c r="C11340" s="60" t="str">
        <f>VLOOKUP(B11340,lookup!A:C,3,FALSE)</f>
        <v>Non Metropolitan Fire Authorities</v>
      </c>
      <c r="D11340" s="60" t="str">
        <f>VLOOKUP(B11340,lookup!A:D,4,FALSE)</f>
        <v>E31000029</v>
      </c>
      <c r="E11340" t="s">
        <v>177</v>
      </c>
      <c r="F11340" t="s">
        <v>1071</v>
      </c>
      <c r="G11340">
        <v>0</v>
      </c>
    </row>
    <row r="11341" spans="1:7" x14ac:dyDescent="0.3">
      <c r="A11341">
        <v>2020</v>
      </c>
      <c r="B11341" t="s">
        <v>96</v>
      </c>
      <c r="C11341" s="60" t="str">
        <f>VLOOKUP(B11341,lookup!A:C,3,FALSE)</f>
        <v>Non Metropolitan Fire Authorities</v>
      </c>
      <c r="D11341" s="60" t="str">
        <f>VLOOKUP(B11341,lookup!A:D,4,FALSE)</f>
        <v>E31000029</v>
      </c>
      <c r="E11341" t="s">
        <v>178</v>
      </c>
      <c r="F11341" t="s">
        <v>1071</v>
      </c>
      <c r="G11341">
        <v>0</v>
      </c>
    </row>
    <row r="11342" spans="1:7" x14ac:dyDescent="0.3">
      <c r="A11342">
        <v>2020</v>
      </c>
      <c r="B11342" t="s">
        <v>96</v>
      </c>
      <c r="C11342" s="60" t="str">
        <f>VLOOKUP(B11342,lookup!A:C,3,FALSE)</f>
        <v>Non Metropolitan Fire Authorities</v>
      </c>
      <c r="D11342" s="60" t="str">
        <f>VLOOKUP(B11342,lookup!A:D,4,FALSE)</f>
        <v>E31000029</v>
      </c>
      <c r="E11342" t="s">
        <v>179</v>
      </c>
      <c r="F11342" t="s">
        <v>1071</v>
      </c>
      <c r="G11342">
        <v>0</v>
      </c>
    </row>
    <row r="11343" spans="1:7" x14ac:dyDescent="0.3">
      <c r="A11343">
        <v>2020</v>
      </c>
      <c r="B11343" t="s">
        <v>96</v>
      </c>
      <c r="C11343" s="60" t="str">
        <f>VLOOKUP(B11343,lookup!A:C,3,FALSE)</f>
        <v>Non Metropolitan Fire Authorities</v>
      </c>
      <c r="D11343" s="60" t="str">
        <f>VLOOKUP(B11343,lookup!A:D,4,FALSE)</f>
        <v>E31000029</v>
      </c>
      <c r="E11343" t="s">
        <v>1087</v>
      </c>
      <c r="F11343" t="s">
        <v>1071</v>
      </c>
      <c r="G11343">
        <v>0</v>
      </c>
    </row>
    <row r="11344" spans="1:7" x14ac:dyDescent="0.3">
      <c r="A11344">
        <v>2020</v>
      </c>
      <c r="B11344" t="s">
        <v>96</v>
      </c>
      <c r="C11344" s="60" t="str">
        <f>VLOOKUP(B11344,lookup!A:C,3,FALSE)</f>
        <v>Non Metropolitan Fire Authorities</v>
      </c>
      <c r="D11344" s="60" t="str">
        <f>VLOOKUP(B11344,lookup!A:D,4,FALSE)</f>
        <v>E31000029</v>
      </c>
      <c r="E11344" t="s">
        <v>1088</v>
      </c>
      <c r="F11344" t="s">
        <v>1071</v>
      </c>
      <c r="G11344">
        <v>0</v>
      </c>
    </row>
    <row r="11345" spans="1:7" x14ac:dyDescent="0.3">
      <c r="A11345">
        <v>2020</v>
      </c>
      <c r="B11345" t="s">
        <v>96</v>
      </c>
      <c r="C11345" s="60" t="str">
        <f>VLOOKUP(B11345,lookup!A:C,3,FALSE)</f>
        <v>Non Metropolitan Fire Authorities</v>
      </c>
      <c r="D11345" s="60" t="str">
        <f>VLOOKUP(B11345,lookup!A:D,4,FALSE)</f>
        <v>E31000029</v>
      </c>
      <c r="E11345" t="s">
        <v>1089</v>
      </c>
      <c r="F11345" t="s">
        <v>1071</v>
      </c>
      <c r="G11345">
        <v>0</v>
      </c>
    </row>
    <row r="11346" spans="1:7" x14ac:dyDescent="0.3">
      <c r="A11346">
        <v>2020</v>
      </c>
      <c r="B11346" t="s">
        <v>99</v>
      </c>
      <c r="C11346" s="60" t="str">
        <f>VLOOKUP(B11346,lookup!A:C,3,FALSE)</f>
        <v>Non Metropolitan Fire Authorities</v>
      </c>
      <c r="D11346" s="60" t="str">
        <f>VLOOKUP(B11346,lookup!A:D,4,FALSE)</f>
        <v>E31000030</v>
      </c>
      <c r="E11346" t="s">
        <v>175</v>
      </c>
      <c r="F11346" t="s">
        <v>1071</v>
      </c>
      <c r="G11346">
        <v>0</v>
      </c>
    </row>
    <row r="11347" spans="1:7" x14ac:dyDescent="0.3">
      <c r="A11347">
        <v>2020</v>
      </c>
      <c r="B11347" t="s">
        <v>99</v>
      </c>
      <c r="C11347" s="60" t="str">
        <f>VLOOKUP(B11347,lookup!A:C,3,FALSE)</f>
        <v>Non Metropolitan Fire Authorities</v>
      </c>
      <c r="D11347" s="60" t="str">
        <f>VLOOKUP(B11347,lookup!A:D,4,FALSE)</f>
        <v>E31000030</v>
      </c>
      <c r="E11347" t="s">
        <v>1086</v>
      </c>
      <c r="F11347" t="s">
        <v>1071</v>
      </c>
      <c r="G11347">
        <v>0</v>
      </c>
    </row>
    <row r="11348" spans="1:7" x14ac:dyDescent="0.3">
      <c r="A11348">
        <v>2020</v>
      </c>
      <c r="B11348" t="s">
        <v>99</v>
      </c>
      <c r="C11348" s="60" t="str">
        <f>VLOOKUP(B11348,lookup!A:C,3,FALSE)</f>
        <v>Non Metropolitan Fire Authorities</v>
      </c>
      <c r="D11348" s="60" t="str">
        <f>VLOOKUP(B11348,lookup!A:D,4,FALSE)</f>
        <v>E31000030</v>
      </c>
      <c r="E11348" t="s">
        <v>177</v>
      </c>
      <c r="F11348" t="s">
        <v>1071</v>
      </c>
      <c r="G11348">
        <v>0</v>
      </c>
    </row>
    <row r="11349" spans="1:7" x14ac:dyDescent="0.3">
      <c r="A11349">
        <v>2020</v>
      </c>
      <c r="B11349" t="s">
        <v>99</v>
      </c>
      <c r="C11349" s="60" t="str">
        <f>VLOOKUP(B11349,lookup!A:C,3,FALSE)</f>
        <v>Non Metropolitan Fire Authorities</v>
      </c>
      <c r="D11349" s="60" t="str">
        <f>VLOOKUP(B11349,lookup!A:D,4,FALSE)</f>
        <v>E31000030</v>
      </c>
      <c r="E11349" t="s">
        <v>178</v>
      </c>
      <c r="F11349" t="s">
        <v>1071</v>
      </c>
      <c r="G11349">
        <v>0</v>
      </c>
    </row>
    <row r="11350" spans="1:7" x14ac:dyDescent="0.3">
      <c r="A11350">
        <v>2020</v>
      </c>
      <c r="B11350" t="s">
        <v>99</v>
      </c>
      <c r="C11350" s="60" t="str">
        <f>VLOOKUP(B11350,lookup!A:C,3,FALSE)</f>
        <v>Non Metropolitan Fire Authorities</v>
      </c>
      <c r="D11350" s="60" t="str">
        <f>VLOOKUP(B11350,lookup!A:D,4,FALSE)</f>
        <v>E31000030</v>
      </c>
      <c r="E11350" t="s">
        <v>179</v>
      </c>
      <c r="F11350" t="s">
        <v>1071</v>
      </c>
      <c r="G11350">
        <v>0</v>
      </c>
    </row>
    <row r="11351" spans="1:7" x14ac:dyDescent="0.3">
      <c r="A11351">
        <v>2020</v>
      </c>
      <c r="B11351" t="s">
        <v>99</v>
      </c>
      <c r="C11351" s="60" t="str">
        <f>VLOOKUP(B11351,lookup!A:C,3,FALSE)</f>
        <v>Non Metropolitan Fire Authorities</v>
      </c>
      <c r="D11351" s="60" t="str">
        <f>VLOOKUP(B11351,lookup!A:D,4,FALSE)</f>
        <v>E31000030</v>
      </c>
      <c r="E11351" t="s">
        <v>1087</v>
      </c>
      <c r="F11351" t="s">
        <v>1071</v>
      </c>
      <c r="G11351">
        <v>0</v>
      </c>
    </row>
    <row r="11352" spans="1:7" x14ac:dyDescent="0.3">
      <c r="A11352">
        <v>2020</v>
      </c>
      <c r="B11352" t="s">
        <v>99</v>
      </c>
      <c r="C11352" s="60" t="str">
        <f>VLOOKUP(B11352,lookup!A:C,3,FALSE)</f>
        <v>Non Metropolitan Fire Authorities</v>
      </c>
      <c r="D11352" s="60" t="str">
        <f>VLOOKUP(B11352,lookup!A:D,4,FALSE)</f>
        <v>E31000030</v>
      </c>
      <c r="E11352" t="s">
        <v>1088</v>
      </c>
      <c r="F11352" t="s">
        <v>1071</v>
      </c>
      <c r="G11352">
        <v>0</v>
      </c>
    </row>
    <row r="11353" spans="1:7" x14ac:dyDescent="0.3">
      <c r="A11353">
        <v>2020</v>
      </c>
      <c r="B11353" t="s">
        <v>99</v>
      </c>
      <c r="C11353" s="60" t="str">
        <f>VLOOKUP(B11353,lookup!A:C,3,FALSE)</f>
        <v>Non Metropolitan Fire Authorities</v>
      </c>
      <c r="D11353" s="60" t="str">
        <f>VLOOKUP(B11353,lookup!A:D,4,FALSE)</f>
        <v>E31000030</v>
      </c>
      <c r="E11353" t="s">
        <v>1089</v>
      </c>
      <c r="F11353" t="s">
        <v>1071</v>
      </c>
      <c r="G11353">
        <v>0</v>
      </c>
    </row>
    <row r="11354" spans="1:7" x14ac:dyDescent="0.3">
      <c r="A11354">
        <v>2020</v>
      </c>
      <c r="B11354" t="s">
        <v>102</v>
      </c>
      <c r="C11354" s="60" t="str">
        <f>VLOOKUP(B11354,lookup!A:C,3,FALSE)</f>
        <v>Non Metropolitan Fire Authorities</v>
      </c>
      <c r="D11354" s="60" t="str">
        <f>VLOOKUP(B11354,lookup!A:D,4,FALSE)</f>
        <v>E31000031</v>
      </c>
      <c r="E11354" t="s">
        <v>175</v>
      </c>
      <c r="F11354" t="s">
        <v>1071</v>
      </c>
      <c r="G11354">
        <v>0</v>
      </c>
    </row>
    <row r="11355" spans="1:7" x14ac:dyDescent="0.3">
      <c r="A11355">
        <v>2020</v>
      </c>
      <c r="B11355" t="s">
        <v>102</v>
      </c>
      <c r="C11355" s="60" t="str">
        <f>VLOOKUP(B11355,lookup!A:C,3,FALSE)</f>
        <v>Non Metropolitan Fire Authorities</v>
      </c>
      <c r="D11355" s="60" t="str">
        <f>VLOOKUP(B11355,lookup!A:D,4,FALSE)</f>
        <v>E31000031</v>
      </c>
      <c r="E11355" t="s">
        <v>1086</v>
      </c>
      <c r="F11355" t="s">
        <v>1071</v>
      </c>
      <c r="G11355">
        <v>0</v>
      </c>
    </row>
    <row r="11356" spans="1:7" x14ac:dyDescent="0.3">
      <c r="A11356">
        <v>2020</v>
      </c>
      <c r="B11356" t="s">
        <v>102</v>
      </c>
      <c r="C11356" s="60" t="str">
        <f>VLOOKUP(B11356,lookup!A:C,3,FALSE)</f>
        <v>Non Metropolitan Fire Authorities</v>
      </c>
      <c r="D11356" s="60" t="str">
        <f>VLOOKUP(B11356,lookup!A:D,4,FALSE)</f>
        <v>E31000031</v>
      </c>
      <c r="E11356" t="s">
        <v>177</v>
      </c>
      <c r="F11356" t="s">
        <v>1071</v>
      </c>
      <c r="G11356">
        <v>0</v>
      </c>
    </row>
    <row r="11357" spans="1:7" x14ac:dyDescent="0.3">
      <c r="A11357">
        <v>2020</v>
      </c>
      <c r="B11357" t="s">
        <v>102</v>
      </c>
      <c r="C11357" s="60" t="str">
        <f>VLOOKUP(B11357,lookup!A:C,3,FALSE)</f>
        <v>Non Metropolitan Fire Authorities</v>
      </c>
      <c r="D11357" s="60" t="str">
        <f>VLOOKUP(B11357,lookup!A:D,4,FALSE)</f>
        <v>E31000031</v>
      </c>
      <c r="E11357" t="s">
        <v>178</v>
      </c>
      <c r="F11357" t="s">
        <v>1071</v>
      </c>
      <c r="G11357">
        <v>0</v>
      </c>
    </row>
    <row r="11358" spans="1:7" x14ac:dyDescent="0.3">
      <c r="A11358">
        <v>2020</v>
      </c>
      <c r="B11358" t="s">
        <v>102</v>
      </c>
      <c r="C11358" s="60" t="str">
        <f>VLOOKUP(B11358,lookup!A:C,3,FALSE)</f>
        <v>Non Metropolitan Fire Authorities</v>
      </c>
      <c r="D11358" s="60" t="str">
        <f>VLOOKUP(B11358,lookup!A:D,4,FALSE)</f>
        <v>E31000031</v>
      </c>
      <c r="E11358" t="s">
        <v>179</v>
      </c>
      <c r="F11358" t="s">
        <v>1071</v>
      </c>
      <c r="G11358">
        <v>0</v>
      </c>
    </row>
    <row r="11359" spans="1:7" x14ac:dyDescent="0.3">
      <c r="A11359">
        <v>2020</v>
      </c>
      <c r="B11359" t="s">
        <v>102</v>
      </c>
      <c r="C11359" s="60" t="str">
        <f>VLOOKUP(B11359,lookup!A:C,3,FALSE)</f>
        <v>Non Metropolitan Fire Authorities</v>
      </c>
      <c r="D11359" s="60" t="str">
        <f>VLOOKUP(B11359,lookup!A:D,4,FALSE)</f>
        <v>E31000031</v>
      </c>
      <c r="E11359" t="s">
        <v>1087</v>
      </c>
      <c r="F11359" t="s">
        <v>1071</v>
      </c>
      <c r="G11359">
        <v>0</v>
      </c>
    </row>
    <row r="11360" spans="1:7" x14ac:dyDescent="0.3">
      <c r="A11360">
        <v>2020</v>
      </c>
      <c r="B11360" t="s">
        <v>102</v>
      </c>
      <c r="C11360" s="60" t="str">
        <f>VLOOKUP(B11360,lookup!A:C,3,FALSE)</f>
        <v>Non Metropolitan Fire Authorities</v>
      </c>
      <c r="D11360" s="60" t="str">
        <f>VLOOKUP(B11360,lookup!A:D,4,FALSE)</f>
        <v>E31000031</v>
      </c>
      <c r="E11360" t="s">
        <v>1088</v>
      </c>
      <c r="F11360" t="s">
        <v>1071</v>
      </c>
      <c r="G11360">
        <v>0</v>
      </c>
    </row>
    <row r="11361" spans="1:7" x14ac:dyDescent="0.3">
      <c r="A11361">
        <v>2020</v>
      </c>
      <c r="B11361" t="s">
        <v>102</v>
      </c>
      <c r="C11361" s="60" t="str">
        <f>VLOOKUP(B11361,lookup!A:C,3,FALSE)</f>
        <v>Non Metropolitan Fire Authorities</v>
      </c>
      <c r="D11361" s="60" t="str">
        <f>VLOOKUP(B11361,lookup!A:D,4,FALSE)</f>
        <v>E31000031</v>
      </c>
      <c r="E11361" t="s">
        <v>1089</v>
      </c>
      <c r="F11361" t="s">
        <v>1071</v>
      </c>
      <c r="G11361">
        <v>0</v>
      </c>
    </row>
    <row r="11362" spans="1:7" x14ac:dyDescent="0.3">
      <c r="A11362">
        <v>2020</v>
      </c>
      <c r="B11362" t="s">
        <v>105</v>
      </c>
      <c r="C11362" s="60" t="str">
        <f>VLOOKUP(B11362,lookup!A:C,3,FALSE)</f>
        <v>Non Metropolitan Fire Authorities</v>
      </c>
      <c r="D11362" s="60" t="str">
        <f>VLOOKUP(B11362,lookup!A:D,4,FALSE)</f>
        <v>E31000032</v>
      </c>
      <c r="E11362" t="s">
        <v>175</v>
      </c>
      <c r="F11362" t="s">
        <v>1071</v>
      </c>
      <c r="G11362">
        <v>9</v>
      </c>
    </row>
    <row r="11363" spans="1:7" x14ac:dyDescent="0.3">
      <c r="A11363">
        <v>2020</v>
      </c>
      <c r="B11363" t="s">
        <v>105</v>
      </c>
      <c r="C11363" s="60" t="str">
        <f>VLOOKUP(B11363,lookup!A:C,3,FALSE)</f>
        <v>Non Metropolitan Fire Authorities</v>
      </c>
      <c r="D11363" s="60" t="str">
        <f>VLOOKUP(B11363,lookup!A:D,4,FALSE)</f>
        <v>E31000032</v>
      </c>
      <c r="E11363" t="s">
        <v>1086</v>
      </c>
      <c r="F11363" t="s">
        <v>1071</v>
      </c>
      <c r="G11363">
        <v>5</v>
      </c>
    </row>
    <row r="11364" spans="1:7" x14ac:dyDescent="0.3">
      <c r="A11364">
        <v>2020</v>
      </c>
      <c r="B11364" t="s">
        <v>105</v>
      </c>
      <c r="C11364" s="60" t="str">
        <f>VLOOKUP(B11364,lookup!A:C,3,FALSE)</f>
        <v>Non Metropolitan Fire Authorities</v>
      </c>
      <c r="D11364" s="60" t="str">
        <f>VLOOKUP(B11364,lookup!A:D,4,FALSE)</f>
        <v>E31000032</v>
      </c>
      <c r="E11364" t="s">
        <v>177</v>
      </c>
      <c r="F11364" t="s">
        <v>1071</v>
      </c>
      <c r="G11364">
        <v>0</v>
      </c>
    </row>
    <row r="11365" spans="1:7" x14ac:dyDescent="0.3">
      <c r="A11365">
        <v>2020</v>
      </c>
      <c r="B11365" t="s">
        <v>105</v>
      </c>
      <c r="C11365" s="60" t="str">
        <f>VLOOKUP(B11365,lookup!A:C,3,FALSE)</f>
        <v>Non Metropolitan Fire Authorities</v>
      </c>
      <c r="D11365" s="60" t="str">
        <f>VLOOKUP(B11365,lookup!A:D,4,FALSE)</f>
        <v>E31000032</v>
      </c>
      <c r="E11365" t="s">
        <v>178</v>
      </c>
      <c r="F11365" t="s">
        <v>1071</v>
      </c>
      <c r="G11365">
        <v>0</v>
      </c>
    </row>
    <row r="11366" spans="1:7" x14ac:dyDescent="0.3">
      <c r="A11366">
        <v>2020</v>
      </c>
      <c r="B11366" t="s">
        <v>105</v>
      </c>
      <c r="C11366" s="60" t="str">
        <f>VLOOKUP(B11366,lookup!A:C,3,FALSE)</f>
        <v>Non Metropolitan Fire Authorities</v>
      </c>
      <c r="D11366" s="60" t="str">
        <f>VLOOKUP(B11366,lookup!A:D,4,FALSE)</f>
        <v>E31000032</v>
      </c>
      <c r="E11366" t="s">
        <v>179</v>
      </c>
      <c r="F11366" t="s">
        <v>1071</v>
      </c>
      <c r="G11366">
        <v>0</v>
      </c>
    </row>
    <row r="11367" spans="1:7" x14ac:dyDescent="0.3">
      <c r="A11367">
        <v>2020</v>
      </c>
      <c r="B11367" t="s">
        <v>105</v>
      </c>
      <c r="C11367" s="60" t="str">
        <f>VLOOKUP(B11367,lookup!A:C,3,FALSE)</f>
        <v>Non Metropolitan Fire Authorities</v>
      </c>
      <c r="D11367" s="60" t="str">
        <f>VLOOKUP(B11367,lookup!A:D,4,FALSE)</f>
        <v>E31000032</v>
      </c>
      <c r="E11367" t="s">
        <v>1087</v>
      </c>
      <c r="F11367" t="s">
        <v>1071</v>
      </c>
      <c r="G11367">
        <v>0</v>
      </c>
    </row>
    <row r="11368" spans="1:7" x14ac:dyDescent="0.3">
      <c r="A11368">
        <v>2020</v>
      </c>
      <c r="B11368" t="s">
        <v>105</v>
      </c>
      <c r="C11368" s="60" t="str">
        <f>VLOOKUP(B11368,lookup!A:C,3,FALSE)</f>
        <v>Non Metropolitan Fire Authorities</v>
      </c>
      <c r="D11368" s="60" t="str">
        <f>VLOOKUP(B11368,lookup!A:D,4,FALSE)</f>
        <v>E31000032</v>
      </c>
      <c r="E11368" t="s">
        <v>1088</v>
      </c>
      <c r="F11368" t="s">
        <v>1071</v>
      </c>
      <c r="G11368">
        <v>0</v>
      </c>
    </row>
    <row r="11369" spans="1:7" x14ac:dyDescent="0.3">
      <c r="A11369">
        <v>2020</v>
      </c>
      <c r="B11369" t="s">
        <v>105</v>
      </c>
      <c r="C11369" s="60" t="str">
        <f>VLOOKUP(B11369,lookup!A:C,3,FALSE)</f>
        <v>Non Metropolitan Fire Authorities</v>
      </c>
      <c r="D11369" s="60" t="str">
        <f>VLOOKUP(B11369,lookup!A:D,4,FALSE)</f>
        <v>E31000032</v>
      </c>
      <c r="E11369" t="s">
        <v>1089</v>
      </c>
      <c r="F11369" t="s">
        <v>1071</v>
      </c>
      <c r="G11369">
        <v>6</v>
      </c>
    </row>
    <row r="11370" spans="1:7" x14ac:dyDescent="0.3">
      <c r="A11370">
        <v>2020</v>
      </c>
      <c r="B11370" t="s">
        <v>108</v>
      </c>
      <c r="C11370" s="60" t="str">
        <f>VLOOKUP(B11370,lookup!A:C,3,FALSE)</f>
        <v>Metropolitan Fire Authorities</v>
      </c>
      <c r="D11370" s="60" t="str">
        <f>VLOOKUP(B11370,lookup!A:D,4,FALSE)</f>
        <v>E31000042</v>
      </c>
      <c r="E11370" t="s">
        <v>175</v>
      </c>
      <c r="F11370" t="s">
        <v>1071</v>
      </c>
      <c r="G11370">
        <v>29</v>
      </c>
    </row>
    <row r="11371" spans="1:7" x14ac:dyDescent="0.3">
      <c r="A11371">
        <v>2020</v>
      </c>
      <c r="B11371" t="s">
        <v>108</v>
      </c>
      <c r="C11371" s="60" t="str">
        <f>VLOOKUP(B11371,lookup!A:C,3,FALSE)</f>
        <v>Metropolitan Fire Authorities</v>
      </c>
      <c r="D11371" s="60" t="str">
        <f>VLOOKUP(B11371,lookup!A:D,4,FALSE)</f>
        <v>E31000042</v>
      </c>
      <c r="E11371" t="s">
        <v>1086</v>
      </c>
      <c r="F11371" t="s">
        <v>1071</v>
      </c>
      <c r="G11371">
        <v>0</v>
      </c>
    </row>
    <row r="11372" spans="1:7" x14ac:dyDescent="0.3">
      <c r="A11372">
        <v>2020</v>
      </c>
      <c r="B11372" t="s">
        <v>108</v>
      </c>
      <c r="C11372" s="60" t="str">
        <f>VLOOKUP(B11372,lookup!A:C,3,FALSE)</f>
        <v>Metropolitan Fire Authorities</v>
      </c>
      <c r="D11372" s="60" t="str">
        <f>VLOOKUP(B11372,lookup!A:D,4,FALSE)</f>
        <v>E31000042</v>
      </c>
      <c r="E11372" t="s">
        <v>177</v>
      </c>
      <c r="F11372" t="s">
        <v>1071</v>
      </c>
      <c r="G11372">
        <v>1</v>
      </c>
    </row>
    <row r="11373" spans="1:7" x14ac:dyDescent="0.3">
      <c r="A11373">
        <v>2020</v>
      </c>
      <c r="B11373" t="s">
        <v>108</v>
      </c>
      <c r="C11373" s="60" t="str">
        <f>VLOOKUP(B11373,lookup!A:C,3,FALSE)</f>
        <v>Metropolitan Fire Authorities</v>
      </c>
      <c r="D11373" s="60" t="str">
        <f>VLOOKUP(B11373,lookup!A:D,4,FALSE)</f>
        <v>E31000042</v>
      </c>
      <c r="E11373" t="s">
        <v>178</v>
      </c>
      <c r="F11373" t="s">
        <v>1071</v>
      </c>
      <c r="G11373">
        <v>0</v>
      </c>
    </row>
    <row r="11374" spans="1:7" x14ac:dyDescent="0.3">
      <c r="A11374">
        <v>2020</v>
      </c>
      <c r="B11374" t="s">
        <v>108</v>
      </c>
      <c r="C11374" s="60" t="str">
        <f>VLOOKUP(B11374,lookup!A:C,3,FALSE)</f>
        <v>Metropolitan Fire Authorities</v>
      </c>
      <c r="D11374" s="60" t="str">
        <f>VLOOKUP(B11374,lookup!A:D,4,FALSE)</f>
        <v>E31000042</v>
      </c>
      <c r="E11374" t="s">
        <v>179</v>
      </c>
      <c r="F11374" t="s">
        <v>1071</v>
      </c>
      <c r="G11374">
        <v>0</v>
      </c>
    </row>
    <row r="11375" spans="1:7" x14ac:dyDescent="0.3">
      <c r="A11375">
        <v>2020</v>
      </c>
      <c r="B11375" t="s">
        <v>108</v>
      </c>
      <c r="C11375" s="60" t="str">
        <f>VLOOKUP(B11375,lookup!A:C,3,FALSE)</f>
        <v>Metropolitan Fire Authorities</v>
      </c>
      <c r="D11375" s="60" t="str">
        <f>VLOOKUP(B11375,lookup!A:D,4,FALSE)</f>
        <v>E31000042</v>
      </c>
      <c r="E11375" t="s">
        <v>1087</v>
      </c>
      <c r="F11375" t="s">
        <v>1071</v>
      </c>
      <c r="G11375">
        <v>0</v>
      </c>
    </row>
    <row r="11376" spans="1:7" x14ac:dyDescent="0.3">
      <c r="A11376">
        <v>2020</v>
      </c>
      <c r="B11376" t="s">
        <v>108</v>
      </c>
      <c r="C11376" s="60" t="str">
        <f>VLOOKUP(B11376,lookup!A:C,3,FALSE)</f>
        <v>Metropolitan Fire Authorities</v>
      </c>
      <c r="D11376" s="60" t="str">
        <f>VLOOKUP(B11376,lookup!A:D,4,FALSE)</f>
        <v>E31000042</v>
      </c>
      <c r="E11376" t="s">
        <v>1088</v>
      </c>
      <c r="F11376" t="s">
        <v>1071</v>
      </c>
      <c r="G11376">
        <v>0</v>
      </c>
    </row>
    <row r="11377" spans="1:7" x14ac:dyDescent="0.3">
      <c r="A11377">
        <v>2020</v>
      </c>
      <c r="B11377" t="s">
        <v>108</v>
      </c>
      <c r="C11377" s="60" t="str">
        <f>VLOOKUP(B11377,lookup!A:C,3,FALSE)</f>
        <v>Metropolitan Fire Authorities</v>
      </c>
      <c r="D11377" s="60" t="str">
        <f>VLOOKUP(B11377,lookup!A:D,4,FALSE)</f>
        <v>E31000042</v>
      </c>
      <c r="E11377" t="s">
        <v>1089</v>
      </c>
      <c r="F11377" t="s">
        <v>1071</v>
      </c>
      <c r="G11377">
        <v>0</v>
      </c>
    </row>
    <row r="11378" spans="1:7" x14ac:dyDescent="0.3">
      <c r="A11378">
        <v>2020</v>
      </c>
      <c r="B11378" t="s">
        <v>111</v>
      </c>
      <c r="C11378" s="60" t="str">
        <f>VLOOKUP(B11378,lookup!A:C,3,FALSE)</f>
        <v>Non Metropolitan Fire Authorities</v>
      </c>
      <c r="D11378" s="60" t="str">
        <f>VLOOKUP(B11378,lookup!A:D,4,FALSE)</f>
        <v>E31000033</v>
      </c>
      <c r="E11378" t="s">
        <v>175</v>
      </c>
      <c r="F11378" t="s">
        <v>1071</v>
      </c>
      <c r="G11378">
        <v>0</v>
      </c>
    </row>
    <row r="11379" spans="1:7" x14ac:dyDescent="0.3">
      <c r="A11379">
        <v>2020</v>
      </c>
      <c r="B11379" t="s">
        <v>111</v>
      </c>
      <c r="C11379" s="60" t="str">
        <f>VLOOKUP(B11379,lookup!A:C,3,FALSE)</f>
        <v>Non Metropolitan Fire Authorities</v>
      </c>
      <c r="D11379" s="60" t="str">
        <f>VLOOKUP(B11379,lookup!A:D,4,FALSE)</f>
        <v>E31000033</v>
      </c>
      <c r="E11379" t="s">
        <v>1086</v>
      </c>
      <c r="F11379" t="s">
        <v>1071</v>
      </c>
      <c r="G11379">
        <v>0</v>
      </c>
    </row>
    <row r="11380" spans="1:7" x14ac:dyDescent="0.3">
      <c r="A11380">
        <v>2020</v>
      </c>
      <c r="B11380" t="s">
        <v>111</v>
      </c>
      <c r="C11380" s="60" t="str">
        <f>VLOOKUP(B11380,lookup!A:C,3,FALSE)</f>
        <v>Non Metropolitan Fire Authorities</v>
      </c>
      <c r="D11380" s="60" t="str">
        <f>VLOOKUP(B11380,lookup!A:D,4,FALSE)</f>
        <v>E31000033</v>
      </c>
      <c r="E11380" t="s">
        <v>177</v>
      </c>
      <c r="F11380" t="s">
        <v>1071</v>
      </c>
      <c r="G11380">
        <v>0</v>
      </c>
    </row>
    <row r="11381" spans="1:7" x14ac:dyDescent="0.3">
      <c r="A11381">
        <v>2020</v>
      </c>
      <c r="B11381" t="s">
        <v>111</v>
      </c>
      <c r="C11381" s="60" t="str">
        <f>VLOOKUP(B11381,lookup!A:C,3,FALSE)</f>
        <v>Non Metropolitan Fire Authorities</v>
      </c>
      <c r="D11381" s="60" t="str">
        <f>VLOOKUP(B11381,lookup!A:D,4,FALSE)</f>
        <v>E31000033</v>
      </c>
      <c r="E11381" t="s">
        <v>178</v>
      </c>
      <c r="F11381" t="s">
        <v>1071</v>
      </c>
      <c r="G11381">
        <v>0</v>
      </c>
    </row>
    <row r="11382" spans="1:7" x14ac:dyDescent="0.3">
      <c r="A11382">
        <v>2020</v>
      </c>
      <c r="B11382" t="s">
        <v>111</v>
      </c>
      <c r="C11382" s="60" t="str">
        <f>VLOOKUP(B11382,lookup!A:C,3,FALSE)</f>
        <v>Non Metropolitan Fire Authorities</v>
      </c>
      <c r="D11382" s="60" t="str">
        <f>VLOOKUP(B11382,lookup!A:D,4,FALSE)</f>
        <v>E31000033</v>
      </c>
      <c r="E11382" t="s">
        <v>179</v>
      </c>
      <c r="F11382" t="s">
        <v>1071</v>
      </c>
      <c r="G11382">
        <v>0</v>
      </c>
    </row>
    <row r="11383" spans="1:7" x14ac:dyDescent="0.3">
      <c r="A11383">
        <v>2020</v>
      </c>
      <c r="B11383" t="s">
        <v>111</v>
      </c>
      <c r="C11383" s="60" t="str">
        <f>VLOOKUP(B11383,lookup!A:C,3,FALSE)</f>
        <v>Non Metropolitan Fire Authorities</v>
      </c>
      <c r="D11383" s="60" t="str">
        <f>VLOOKUP(B11383,lookup!A:D,4,FALSE)</f>
        <v>E31000033</v>
      </c>
      <c r="E11383" t="s">
        <v>1087</v>
      </c>
      <c r="F11383" t="s">
        <v>1071</v>
      </c>
      <c r="G11383">
        <v>0</v>
      </c>
    </row>
    <row r="11384" spans="1:7" x14ac:dyDescent="0.3">
      <c r="A11384">
        <v>2020</v>
      </c>
      <c r="B11384" t="s">
        <v>111</v>
      </c>
      <c r="C11384" s="60" t="str">
        <f>VLOOKUP(B11384,lookup!A:C,3,FALSE)</f>
        <v>Non Metropolitan Fire Authorities</v>
      </c>
      <c r="D11384" s="60" t="str">
        <f>VLOOKUP(B11384,lookup!A:D,4,FALSE)</f>
        <v>E31000033</v>
      </c>
      <c r="E11384" t="s">
        <v>1088</v>
      </c>
      <c r="F11384" t="s">
        <v>1071</v>
      </c>
      <c r="G11384">
        <v>0</v>
      </c>
    </row>
    <row r="11385" spans="1:7" x14ac:dyDescent="0.3">
      <c r="A11385">
        <v>2020</v>
      </c>
      <c r="B11385" t="s">
        <v>111</v>
      </c>
      <c r="C11385" s="60" t="str">
        <f>VLOOKUP(B11385,lookup!A:C,3,FALSE)</f>
        <v>Non Metropolitan Fire Authorities</v>
      </c>
      <c r="D11385" s="60" t="str">
        <f>VLOOKUP(B11385,lookup!A:D,4,FALSE)</f>
        <v>E31000033</v>
      </c>
      <c r="E11385" t="s">
        <v>1089</v>
      </c>
      <c r="F11385" t="s">
        <v>1071</v>
      </c>
      <c r="G11385">
        <v>0</v>
      </c>
    </row>
    <row r="11386" spans="1:7" x14ac:dyDescent="0.3">
      <c r="A11386">
        <v>2020</v>
      </c>
      <c r="B11386" t="s">
        <v>114</v>
      </c>
      <c r="C11386" s="60" t="str">
        <f>VLOOKUP(B11386,lookup!A:C,3,FALSE)</f>
        <v>Non Metropolitan Fire Authorities</v>
      </c>
      <c r="D11386" s="60" t="str">
        <f>VLOOKUP(B11386,lookup!A:D,4,FALSE)</f>
        <v>E31000034</v>
      </c>
      <c r="E11386" t="s">
        <v>175</v>
      </c>
      <c r="F11386" t="s">
        <v>1071</v>
      </c>
      <c r="G11386">
        <v>0</v>
      </c>
    </row>
    <row r="11387" spans="1:7" x14ac:dyDescent="0.3">
      <c r="A11387">
        <v>2020</v>
      </c>
      <c r="B11387" t="s">
        <v>114</v>
      </c>
      <c r="C11387" s="60" t="str">
        <f>VLOOKUP(B11387,lookup!A:C,3,FALSE)</f>
        <v>Non Metropolitan Fire Authorities</v>
      </c>
      <c r="D11387" s="60" t="str">
        <f>VLOOKUP(B11387,lookup!A:D,4,FALSE)</f>
        <v>E31000034</v>
      </c>
      <c r="E11387" t="s">
        <v>1086</v>
      </c>
      <c r="F11387" t="s">
        <v>1071</v>
      </c>
      <c r="G11387">
        <v>0</v>
      </c>
    </row>
    <row r="11388" spans="1:7" x14ac:dyDescent="0.3">
      <c r="A11388">
        <v>2020</v>
      </c>
      <c r="B11388" t="s">
        <v>114</v>
      </c>
      <c r="C11388" s="60" t="str">
        <f>VLOOKUP(B11388,lookup!A:C,3,FALSE)</f>
        <v>Non Metropolitan Fire Authorities</v>
      </c>
      <c r="D11388" s="60" t="str">
        <f>VLOOKUP(B11388,lookup!A:D,4,FALSE)</f>
        <v>E31000034</v>
      </c>
      <c r="E11388" t="s">
        <v>177</v>
      </c>
      <c r="F11388" t="s">
        <v>1071</v>
      </c>
      <c r="G11388">
        <v>0</v>
      </c>
    </row>
    <row r="11389" spans="1:7" x14ac:dyDescent="0.3">
      <c r="A11389">
        <v>2020</v>
      </c>
      <c r="B11389" t="s">
        <v>114</v>
      </c>
      <c r="C11389" s="60" t="str">
        <f>VLOOKUP(B11389,lookup!A:C,3,FALSE)</f>
        <v>Non Metropolitan Fire Authorities</v>
      </c>
      <c r="D11389" s="60" t="str">
        <f>VLOOKUP(B11389,lookup!A:D,4,FALSE)</f>
        <v>E31000034</v>
      </c>
      <c r="E11389" t="s">
        <v>178</v>
      </c>
      <c r="F11389" t="s">
        <v>1071</v>
      </c>
      <c r="G11389">
        <v>0</v>
      </c>
    </row>
    <row r="11390" spans="1:7" x14ac:dyDescent="0.3">
      <c r="A11390">
        <v>2020</v>
      </c>
      <c r="B11390" t="s">
        <v>114</v>
      </c>
      <c r="C11390" s="60" t="str">
        <f>VLOOKUP(B11390,lookup!A:C,3,FALSE)</f>
        <v>Non Metropolitan Fire Authorities</v>
      </c>
      <c r="D11390" s="60" t="str">
        <f>VLOOKUP(B11390,lookup!A:D,4,FALSE)</f>
        <v>E31000034</v>
      </c>
      <c r="E11390" t="s">
        <v>179</v>
      </c>
      <c r="F11390" t="s">
        <v>1071</v>
      </c>
      <c r="G11390">
        <v>0</v>
      </c>
    </row>
    <row r="11391" spans="1:7" x14ac:dyDescent="0.3">
      <c r="A11391">
        <v>2020</v>
      </c>
      <c r="B11391" t="s">
        <v>114</v>
      </c>
      <c r="C11391" s="60" t="str">
        <f>VLOOKUP(B11391,lookup!A:C,3,FALSE)</f>
        <v>Non Metropolitan Fire Authorities</v>
      </c>
      <c r="D11391" s="60" t="str">
        <f>VLOOKUP(B11391,lookup!A:D,4,FALSE)</f>
        <v>E31000034</v>
      </c>
      <c r="E11391" t="s">
        <v>1087</v>
      </c>
      <c r="F11391" t="s">
        <v>1071</v>
      </c>
      <c r="G11391">
        <v>0</v>
      </c>
    </row>
    <row r="11392" spans="1:7" x14ac:dyDescent="0.3">
      <c r="A11392">
        <v>2020</v>
      </c>
      <c r="B11392" t="s">
        <v>114</v>
      </c>
      <c r="C11392" s="60" t="str">
        <f>VLOOKUP(B11392,lookup!A:C,3,FALSE)</f>
        <v>Non Metropolitan Fire Authorities</v>
      </c>
      <c r="D11392" s="60" t="str">
        <f>VLOOKUP(B11392,lookup!A:D,4,FALSE)</f>
        <v>E31000034</v>
      </c>
      <c r="E11392" t="s">
        <v>1088</v>
      </c>
      <c r="F11392" t="s">
        <v>1071</v>
      </c>
      <c r="G11392">
        <v>0</v>
      </c>
    </row>
    <row r="11393" spans="1:7" x14ac:dyDescent="0.3">
      <c r="A11393">
        <v>2020</v>
      </c>
      <c r="B11393" t="s">
        <v>114</v>
      </c>
      <c r="C11393" s="60" t="str">
        <f>VLOOKUP(B11393,lookup!A:C,3,FALSE)</f>
        <v>Non Metropolitan Fire Authorities</v>
      </c>
      <c r="D11393" s="60" t="str">
        <f>VLOOKUP(B11393,lookup!A:D,4,FALSE)</f>
        <v>E31000034</v>
      </c>
      <c r="E11393" t="s">
        <v>1089</v>
      </c>
      <c r="F11393" t="s">
        <v>1071</v>
      </c>
      <c r="G11393">
        <v>0</v>
      </c>
    </row>
    <row r="11394" spans="1:7" x14ac:dyDescent="0.3">
      <c r="A11394">
        <v>2020</v>
      </c>
      <c r="B11394" t="s">
        <v>117</v>
      </c>
      <c r="C11394" s="60" t="str">
        <f>VLOOKUP(B11394,lookup!A:C,3,FALSE)</f>
        <v>Non Metropolitan Fire Authorities</v>
      </c>
      <c r="D11394" s="60" t="str">
        <f>VLOOKUP(B11394,lookup!A:D,4,FALSE)</f>
        <v>E31000035</v>
      </c>
      <c r="E11394" t="s">
        <v>175</v>
      </c>
      <c r="F11394" t="s">
        <v>1071</v>
      </c>
      <c r="G11394">
        <v>35</v>
      </c>
    </row>
    <row r="11395" spans="1:7" x14ac:dyDescent="0.3">
      <c r="A11395">
        <v>2020</v>
      </c>
      <c r="B11395" t="s">
        <v>117</v>
      </c>
      <c r="C11395" s="60" t="str">
        <f>VLOOKUP(B11395,lookup!A:C,3,FALSE)</f>
        <v>Non Metropolitan Fire Authorities</v>
      </c>
      <c r="D11395" s="60" t="str">
        <f>VLOOKUP(B11395,lookup!A:D,4,FALSE)</f>
        <v>E31000035</v>
      </c>
      <c r="E11395" t="s">
        <v>1086</v>
      </c>
      <c r="F11395" t="s">
        <v>1071</v>
      </c>
      <c r="G11395">
        <v>0</v>
      </c>
    </row>
    <row r="11396" spans="1:7" x14ac:dyDescent="0.3">
      <c r="A11396">
        <v>2020</v>
      </c>
      <c r="B11396" t="s">
        <v>117</v>
      </c>
      <c r="C11396" s="60" t="str">
        <f>VLOOKUP(B11396,lookup!A:C,3,FALSE)</f>
        <v>Non Metropolitan Fire Authorities</v>
      </c>
      <c r="D11396" s="60" t="str">
        <f>VLOOKUP(B11396,lookup!A:D,4,FALSE)</f>
        <v>E31000035</v>
      </c>
      <c r="E11396" t="s">
        <v>177</v>
      </c>
      <c r="F11396" t="s">
        <v>1071</v>
      </c>
      <c r="G11396">
        <v>0</v>
      </c>
    </row>
    <row r="11397" spans="1:7" x14ac:dyDescent="0.3">
      <c r="A11397">
        <v>2020</v>
      </c>
      <c r="B11397" t="s">
        <v>117</v>
      </c>
      <c r="C11397" s="60" t="str">
        <f>VLOOKUP(B11397,lookup!A:C,3,FALSE)</f>
        <v>Non Metropolitan Fire Authorities</v>
      </c>
      <c r="D11397" s="60" t="str">
        <f>VLOOKUP(B11397,lookup!A:D,4,FALSE)</f>
        <v>E31000035</v>
      </c>
      <c r="E11397" t="s">
        <v>178</v>
      </c>
      <c r="F11397" t="s">
        <v>1071</v>
      </c>
      <c r="G11397">
        <v>0</v>
      </c>
    </row>
    <row r="11398" spans="1:7" x14ac:dyDescent="0.3">
      <c r="A11398">
        <v>2020</v>
      </c>
      <c r="B11398" t="s">
        <v>117</v>
      </c>
      <c r="C11398" s="60" t="str">
        <f>VLOOKUP(B11398,lookup!A:C,3,FALSE)</f>
        <v>Non Metropolitan Fire Authorities</v>
      </c>
      <c r="D11398" s="60" t="str">
        <f>VLOOKUP(B11398,lookup!A:D,4,FALSE)</f>
        <v>E31000035</v>
      </c>
      <c r="E11398" t="s">
        <v>179</v>
      </c>
      <c r="F11398" t="s">
        <v>1071</v>
      </c>
      <c r="G11398">
        <v>0</v>
      </c>
    </row>
    <row r="11399" spans="1:7" x14ac:dyDescent="0.3">
      <c r="A11399">
        <v>2020</v>
      </c>
      <c r="B11399" t="s">
        <v>117</v>
      </c>
      <c r="C11399" s="60" t="str">
        <f>VLOOKUP(B11399,lookup!A:C,3,FALSE)</f>
        <v>Non Metropolitan Fire Authorities</v>
      </c>
      <c r="D11399" s="60" t="str">
        <f>VLOOKUP(B11399,lookup!A:D,4,FALSE)</f>
        <v>E31000035</v>
      </c>
      <c r="E11399" t="s">
        <v>1087</v>
      </c>
      <c r="F11399" t="s">
        <v>1071</v>
      </c>
      <c r="G11399">
        <v>0</v>
      </c>
    </row>
    <row r="11400" spans="1:7" x14ac:dyDescent="0.3">
      <c r="A11400">
        <v>2020</v>
      </c>
      <c r="B11400" t="s">
        <v>117</v>
      </c>
      <c r="C11400" s="60" t="str">
        <f>VLOOKUP(B11400,lookup!A:C,3,FALSE)</f>
        <v>Non Metropolitan Fire Authorities</v>
      </c>
      <c r="D11400" s="60" t="str">
        <f>VLOOKUP(B11400,lookup!A:D,4,FALSE)</f>
        <v>E31000035</v>
      </c>
      <c r="E11400" t="s">
        <v>1088</v>
      </c>
      <c r="F11400" t="s">
        <v>1071</v>
      </c>
      <c r="G11400">
        <v>0</v>
      </c>
    </row>
    <row r="11401" spans="1:7" x14ac:dyDescent="0.3">
      <c r="A11401">
        <v>2020</v>
      </c>
      <c r="B11401" t="s">
        <v>117</v>
      </c>
      <c r="C11401" s="60" t="str">
        <f>VLOOKUP(B11401,lookup!A:C,3,FALSE)</f>
        <v>Non Metropolitan Fire Authorities</v>
      </c>
      <c r="D11401" s="60" t="str">
        <f>VLOOKUP(B11401,lookup!A:D,4,FALSE)</f>
        <v>E31000035</v>
      </c>
      <c r="E11401" t="s">
        <v>1089</v>
      </c>
      <c r="F11401" t="s">
        <v>1071</v>
      </c>
      <c r="G11401">
        <v>1</v>
      </c>
    </row>
    <row r="11402" spans="1:7" x14ac:dyDescent="0.3">
      <c r="A11402">
        <v>2020</v>
      </c>
      <c r="B11402" t="s">
        <v>120</v>
      </c>
      <c r="C11402" s="60" t="str">
        <f>VLOOKUP(B11402,lookup!A:C,3,FALSE)</f>
        <v>Metropolitan Fire Authorities</v>
      </c>
      <c r="D11402" s="60" t="str">
        <f>VLOOKUP(B11402,lookup!A:D,4,FALSE)</f>
        <v>E31000043</v>
      </c>
      <c r="E11402" t="s">
        <v>175</v>
      </c>
      <c r="F11402" t="s">
        <v>1071</v>
      </c>
      <c r="G11402">
        <v>34</v>
      </c>
    </row>
    <row r="11403" spans="1:7" x14ac:dyDescent="0.3">
      <c r="A11403">
        <v>2020</v>
      </c>
      <c r="B11403" t="s">
        <v>120</v>
      </c>
      <c r="C11403" s="60" t="str">
        <f>VLOOKUP(B11403,lookup!A:C,3,FALSE)</f>
        <v>Metropolitan Fire Authorities</v>
      </c>
      <c r="D11403" s="60" t="str">
        <f>VLOOKUP(B11403,lookup!A:D,4,FALSE)</f>
        <v>E31000043</v>
      </c>
      <c r="E11403" t="s">
        <v>1086</v>
      </c>
      <c r="F11403" t="s">
        <v>1071</v>
      </c>
      <c r="G11403">
        <v>0</v>
      </c>
    </row>
    <row r="11404" spans="1:7" x14ac:dyDescent="0.3">
      <c r="A11404">
        <v>2020</v>
      </c>
      <c r="B11404" t="s">
        <v>120</v>
      </c>
      <c r="C11404" s="60" t="str">
        <f>VLOOKUP(B11404,lookup!A:C,3,FALSE)</f>
        <v>Metropolitan Fire Authorities</v>
      </c>
      <c r="D11404" s="60" t="str">
        <f>VLOOKUP(B11404,lookup!A:D,4,FALSE)</f>
        <v>E31000043</v>
      </c>
      <c r="E11404" t="s">
        <v>177</v>
      </c>
      <c r="F11404" t="s">
        <v>1071</v>
      </c>
      <c r="G11404">
        <v>0</v>
      </c>
    </row>
    <row r="11405" spans="1:7" x14ac:dyDescent="0.3">
      <c r="A11405">
        <v>2020</v>
      </c>
      <c r="B11405" t="s">
        <v>120</v>
      </c>
      <c r="C11405" s="60" t="str">
        <f>VLOOKUP(B11405,lookup!A:C,3,FALSE)</f>
        <v>Metropolitan Fire Authorities</v>
      </c>
      <c r="D11405" s="60" t="str">
        <f>VLOOKUP(B11405,lookup!A:D,4,FALSE)</f>
        <v>E31000043</v>
      </c>
      <c r="E11405" t="s">
        <v>178</v>
      </c>
      <c r="F11405" t="s">
        <v>1071</v>
      </c>
      <c r="G11405">
        <v>0</v>
      </c>
    </row>
    <row r="11406" spans="1:7" x14ac:dyDescent="0.3">
      <c r="A11406">
        <v>2020</v>
      </c>
      <c r="B11406" t="s">
        <v>120</v>
      </c>
      <c r="C11406" s="60" t="str">
        <f>VLOOKUP(B11406,lookup!A:C,3,FALSE)</f>
        <v>Metropolitan Fire Authorities</v>
      </c>
      <c r="D11406" s="60" t="str">
        <f>VLOOKUP(B11406,lookup!A:D,4,FALSE)</f>
        <v>E31000043</v>
      </c>
      <c r="E11406" t="s">
        <v>179</v>
      </c>
      <c r="F11406" t="s">
        <v>1071</v>
      </c>
      <c r="G11406">
        <v>0</v>
      </c>
    </row>
    <row r="11407" spans="1:7" x14ac:dyDescent="0.3">
      <c r="A11407">
        <v>2020</v>
      </c>
      <c r="B11407" t="s">
        <v>120</v>
      </c>
      <c r="C11407" s="60" t="str">
        <f>VLOOKUP(B11407,lookup!A:C,3,FALSE)</f>
        <v>Metropolitan Fire Authorities</v>
      </c>
      <c r="D11407" s="60" t="str">
        <f>VLOOKUP(B11407,lookup!A:D,4,FALSE)</f>
        <v>E31000043</v>
      </c>
      <c r="E11407" t="s">
        <v>1087</v>
      </c>
      <c r="F11407" t="s">
        <v>1071</v>
      </c>
      <c r="G11407">
        <v>0</v>
      </c>
    </row>
    <row r="11408" spans="1:7" x14ac:dyDescent="0.3">
      <c r="A11408">
        <v>2020</v>
      </c>
      <c r="B11408" t="s">
        <v>120</v>
      </c>
      <c r="C11408" s="60" t="str">
        <f>VLOOKUP(B11408,lookup!A:C,3,FALSE)</f>
        <v>Metropolitan Fire Authorities</v>
      </c>
      <c r="D11408" s="60" t="str">
        <f>VLOOKUP(B11408,lookup!A:D,4,FALSE)</f>
        <v>E31000043</v>
      </c>
      <c r="E11408" t="s">
        <v>1088</v>
      </c>
      <c r="F11408" t="s">
        <v>1071</v>
      </c>
      <c r="G11408">
        <v>0</v>
      </c>
    </row>
    <row r="11409" spans="1:7" x14ac:dyDescent="0.3">
      <c r="A11409">
        <v>2020</v>
      </c>
      <c r="B11409" t="s">
        <v>120</v>
      </c>
      <c r="C11409" s="60" t="str">
        <f>VLOOKUP(B11409,lookup!A:C,3,FALSE)</f>
        <v>Metropolitan Fire Authorities</v>
      </c>
      <c r="D11409" s="60" t="str">
        <f>VLOOKUP(B11409,lookup!A:D,4,FALSE)</f>
        <v>E31000043</v>
      </c>
      <c r="E11409" t="s">
        <v>1089</v>
      </c>
      <c r="F11409" t="s">
        <v>1071</v>
      </c>
      <c r="G11409">
        <v>0</v>
      </c>
    </row>
    <row r="11410" spans="1:7" x14ac:dyDescent="0.3">
      <c r="A11410">
        <v>2020</v>
      </c>
      <c r="B11410" t="s">
        <v>123</v>
      </c>
      <c r="C11410" s="60" t="str">
        <f>VLOOKUP(B11410,lookup!A:C,3,FALSE)</f>
        <v>Non Metropolitan Fire Authorities</v>
      </c>
      <c r="D11410" s="60" t="str">
        <f>VLOOKUP(B11410,lookup!A:D,4,FALSE)</f>
        <v>E31000036</v>
      </c>
      <c r="E11410" t="s">
        <v>175</v>
      </c>
      <c r="F11410" t="s">
        <v>1071</v>
      </c>
      <c r="G11410">
        <v>17</v>
      </c>
    </row>
    <row r="11411" spans="1:7" x14ac:dyDescent="0.3">
      <c r="A11411">
        <v>2020</v>
      </c>
      <c r="B11411" t="s">
        <v>123</v>
      </c>
      <c r="C11411" s="60" t="str">
        <f>VLOOKUP(B11411,lookup!A:C,3,FALSE)</f>
        <v>Non Metropolitan Fire Authorities</v>
      </c>
      <c r="D11411" s="60" t="str">
        <f>VLOOKUP(B11411,lookup!A:D,4,FALSE)</f>
        <v>E31000036</v>
      </c>
      <c r="E11411" t="s">
        <v>1086</v>
      </c>
      <c r="F11411" t="s">
        <v>1071</v>
      </c>
      <c r="G11411">
        <v>0</v>
      </c>
    </row>
    <row r="11412" spans="1:7" x14ac:dyDescent="0.3">
      <c r="A11412">
        <v>2020</v>
      </c>
      <c r="B11412" t="s">
        <v>123</v>
      </c>
      <c r="C11412" s="60" t="str">
        <f>VLOOKUP(B11412,lookup!A:C,3,FALSE)</f>
        <v>Non Metropolitan Fire Authorities</v>
      </c>
      <c r="D11412" s="60" t="str">
        <f>VLOOKUP(B11412,lookup!A:D,4,FALSE)</f>
        <v>E31000036</v>
      </c>
      <c r="E11412" t="s">
        <v>177</v>
      </c>
      <c r="F11412" t="s">
        <v>1071</v>
      </c>
      <c r="G11412">
        <v>0</v>
      </c>
    </row>
    <row r="11413" spans="1:7" x14ac:dyDescent="0.3">
      <c r="A11413">
        <v>2020</v>
      </c>
      <c r="B11413" t="s">
        <v>123</v>
      </c>
      <c r="C11413" s="60" t="str">
        <f>VLOOKUP(B11413,lookup!A:C,3,FALSE)</f>
        <v>Non Metropolitan Fire Authorities</v>
      </c>
      <c r="D11413" s="60" t="str">
        <f>VLOOKUP(B11413,lookup!A:D,4,FALSE)</f>
        <v>E31000036</v>
      </c>
      <c r="E11413" t="s">
        <v>178</v>
      </c>
      <c r="F11413" t="s">
        <v>1071</v>
      </c>
      <c r="G11413">
        <v>0</v>
      </c>
    </row>
    <row r="11414" spans="1:7" x14ac:dyDescent="0.3">
      <c r="A11414">
        <v>2020</v>
      </c>
      <c r="B11414" t="s">
        <v>123</v>
      </c>
      <c r="C11414" s="60" t="str">
        <f>VLOOKUP(B11414,lookup!A:C,3,FALSE)</f>
        <v>Non Metropolitan Fire Authorities</v>
      </c>
      <c r="D11414" s="60" t="str">
        <f>VLOOKUP(B11414,lookup!A:D,4,FALSE)</f>
        <v>E31000036</v>
      </c>
      <c r="E11414" t="s">
        <v>179</v>
      </c>
      <c r="F11414" t="s">
        <v>1071</v>
      </c>
      <c r="G11414">
        <v>0</v>
      </c>
    </row>
    <row r="11415" spans="1:7" x14ac:dyDescent="0.3">
      <c r="A11415">
        <v>2020</v>
      </c>
      <c r="B11415" t="s">
        <v>123</v>
      </c>
      <c r="C11415" s="60" t="str">
        <f>VLOOKUP(B11415,lookup!A:C,3,FALSE)</f>
        <v>Non Metropolitan Fire Authorities</v>
      </c>
      <c r="D11415" s="60" t="str">
        <f>VLOOKUP(B11415,lookup!A:D,4,FALSE)</f>
        <v>E31000036</v>
      </c>
      <c r="E11415" t="s">
        <v>1087</v>
      </c>
      <c r="F11415" t="s">
        <v>1071</v>
      </c>
      <c r="G11415">
        <v>0</v>
      </c>
    </row>
    <row r="11416" spans="1:7" x14ac:dyDescent="0.3">
      <c r="A11416">
        <v>2020</v>
      </c>
      <c r="B11416" t="s">
        <v>123</v>
      </c>
      <c r="C11416" s="60" t="str">
        <f>VLOOKUP(B11416,lookup!A:C,3,FALSE)</f>
        <v>Non Metropolitan Fire Authorities</v>
      </c>
      <c r="D11416" s="60" t="str">
        <f>VLOOKUP(B11416,lookup!A:D,4,FALSE)</f>
        <v>E31000036</v>
      </c>
      <c r="E11416" t="s">
        <v>1088</v>
      </c>
      <c r="F11416" t="s">
        <v>1071</v>
      </c>
      <c r="G11416">
        <v>0</v>
      </c>
    </row>
    <row r="11417" spans="1:7" x14ac:dyDescent="0.3">
      <c r="A11417">
        <v>2020</v>
      </c>
      <c r="B11417" t="s">
        <v>123</v>
      </c>
      <c r="C11417" s="60" t="str">
        <f>VLOOKUP(B11417,lookup!A:C,3,FALSE)</f>
        <v>Non Metropolitan Fire Authorities</v>
      </c>
      <c r="D11417" s="60" t="str">
        <f>VLOOKUP(B11417,lookup!A:D,4,FALSE)</f>
        <v>E31000036</v>
      </c>
      <c r="E11417" t="s">
        <v>1089</v>
      </c>
      <c r="F11417" t="s">
        <v>1071</v>
      </c>
      <c r="G11417">
        <v>3</v>
      </c>
    </row>
    <row r="11418" spans="1:7" x14ac:dyDescent="0.3">
      <c r="A11418">
        <v>2020</v>
      </c>
      <c r="B11418" t="s">
        <v>126</v>
      </c>
      <c r="C11418" s="60" t="str">
        <f>VLOOKUP(B11418,lookup!A:C,3,FALSE)</f>
        <v>Metropolitan Fire Authorities</v>
      </c>
      <c r="D11418" s="60" t="str">
        <f>VLOOKUP(B11418,lookup!A:D,4,FALSE)</f>
        <v>E31000044</v>
      </c>
      <c r="E11418" t="s">
        <v>175</v>
      </c>
      <c r="F11418" t="s">
        <v>1071</v>
      </c>
      <c r="G11418">
        <v>60</v>
      </c>
    </row>
    <row r="11419" spans="1:7" x14ac:dyDescent="0.3">
      <c r="A11419">
        <v>2020</v>
      </c>
      <c r="B11419" t="s">
        <v>126</v>
      </c>
      <c r="C11419" s="60" t="str">
        <f>VLOOKUP(B11419,lookup!A:C,3,FALSE)</f>
        <v>Metropolitan Fire Authorities</v>
      </c>
      <c r="D11419" s="60" t="str">
        <f>VLOOKUP(B11419,lookup!A:D,4,FALSE)</f>
        <v>E31000044</v>
      </c>
      <c r="E11419" t="s">
        <v>1086</v>
      </c>
      <c r="F11419" t="s">
        <v>1071</v>
      </c>
      <c r="G11419">
        <v>2</v>
      </c>
    </row>
    <row r="11420" spans="1:7" x14ac:dyDescent="0.3">
      <c r="A11420">
        <v>2020</v>
      </c>
      <c r="B11420" t="s">
        <v>126</v>
      </c>
      <c r="C11420" s="60" t="str">
        <f>VLOOKUP(B11420,lookup!A:C,3,FALSE)</f>
        <v>Metropolitan Fire Authorities</v>
      </c>
      <c r="D11420" s="60" t="str">
        <f>VLOOKUP(B11420,lookup!A:D,4,FALSE)</f>
        <v>E31000044</v>
      </c>
      <c r="E11420" t="s">
        <v>177</v>
      </c>
      <c r="F11420" t="s">
        <v>1071</v>
      </c>
      <c r="G11420">
        <v>0</v>
      </c>
    </row>
    <row r="11421" spans="1:7" x14ac:dyDescent="0.3">
      <c r="A11421">
        <v>2020</v>
      </c>
      <c r="B11421" t="s">
        <v>126</v>
      </c>
      <c r="C11421" s="60" t="str">
        <f>VLOOKUP(B11421,lookup!A:C,3,FALSE)</f>
        <v>Metropolitan Fire Authorities</v>
      </c>
      <c r="D11421" s="60" t="str">
        <f>VLOOKUP(B11421,lookup!A:D,4,FALSE)</f>
        <v>E31000044</v>
      </c>
      <c r="E11421" t="s">
        <v>178</v>
      </c>
      <c r="F11421" t="s">
        <v>1071</v>
      </c>
      <c r="G11421">
        <v>0</v>
      </c>
    </row>
    <row r="11422" spans="1:7" x14ac:dyDescent="0.3">
      <c r="A11422">
        <v>2020</v>
      </c>
      <c r="B11422" t="s">
        <v>126</v>
      </c>
      <c r="C11422" s="60" t="str">
        <f>VLOOKUP(B11422,lookup!A:C,3,FALSE)</f>
        <v>Metropolitan Fire Authorities</v>
      </c>
      <c r="D11422" s="60" t="str">
        <f>VLOOKUP(B11422,lookup!A:D,4,FALSE)</f>
        <v>E31000044</v>
      </c>
      <c r="E11422" t="s">
        <v>179</v>
      </c>
      <c r="F11422" t="s">
        <v>1071</v>
      </c>
      <c r="G11422">
        <v>1</v>
      </c>
    </row>
    <row r="11423" spans="1:7" x14ac:dyDescent="0.3">
      <c r="A11423">
        <v>2020</v>
      </c>
      <c r="B11423" t="s">
        <v>126</v>
      </c>
      <c r="C11423" s="60" t="str">
        <f>VLOOKUP(B11423,lookup!A:C,3,FALSE)</f>
        <v>Metropolitan Fire Authorities</v>
      </c>
      <c r="D11423" s="60" t="str">
        <f>VLOOKUP(B11423,lookup!A:D,4,FALSE)</f>
        <v>E31000044</v>
      </c>
      <c r="E11423" t="s">
        <v>1087</v>
      </c>
      <c r="F11423" t="s">
        <v>1071</v>
      </c>
      <c r="G11423">
        <v>0</v>
      </c>
    </row>
    <row r="11424" spans="1:7" x14ac:dyDescent="0.3">
      <c r="A11424">
        <v>2020</v>
      </c>
      <c r="B11424" t="s">
        <v>126</v>
      </c>
      <c r="C11424" s="60" t="str">
        <f>VLOOKUP(B11424,lookup!A:C,3,FALSE)</f>
        <v>Metropolitan Fire Authorities</v>
      </c>
      <c r="D11424" s="60" t="str">
        <f>VLOOKUP(B11424,lookup!A:D,4,FALSE)</f>
        <v>E31000044</v>
      </c>
      <c r="E11424" t="s">
        <v>1088</v>
      </c>
      <c r="F11424" t="s">
        <v>1071</v>
      </c>
      <c r="G11424">
        <v>0</v>
      </c>
    </row>
    <row r="11425" spans="1:7" x14ac:dyDescent="0.3">
      <c r="A11425">
        <v>2020</v>
      </c>
      <c r="B11425" t="s">
        <v>126</v>
      </c>
      <c r="C11425" s="60" t="str">
        <f>VLOOKUP(B11425,lookup!A:C,3,FALSE)</f>
        <v>Metropolitan Fire Authorities</v>
      </c>
      <c r="D11425" s="60" t="str">
        <f>VLOOKUP(B11425,lookup!A:D,4,FALSE)</f>
        <v>E31000044</v>
      </c>
      <c r="E11425" t="s">
        <v>1089</v>
      </c>
      <c r="F11425" t="s">
        <v>1071</v>
      </c>
      <c r="G11425">
        <v>2</v>
      </c>
    </row>
    <row r="11426" spans="1:7" x14ac:dyDescent="0.3">
      <c r="A11426">
        <v>2020</v>
      </c>
      <c r="B11426" t="s">
        <v>129</v>
      </c>
      <c r="C11426" s="60" t="str">
        <f>VLOOKUP(B11426,lookup!A:C,3,FALSE)</f>
        <v>Non Metropolitan Fire Authorities</v>
      </c>
      <c r="D11426" s="60" t="str">
        <f>VLOOKUP(B11426,lookup!A:D,4,FALSE)</f>
        <v>E31000037</v>
      </c>
      <c r="E11426" t="s">
        <v>175</v>
      </c>
      <c r="F11426" t="s">
        <v>1071</v>
      </c>
      <c r="G11426">
        <v>0</v>
      </c>
    </row>
    <row r="11427" spans="1:7" x14ac:dyDescent="0.3">
      <c r="A11427">
        <v>2020</v>
      </c>
      <c r="B11427" t="s">
        <v>129</v>
      </c>
      <c r="C11427" s="60" t="str">
        <f>VLOOKUP(B11427,lookup!A:C,3,FALSE)</f>
        <v>Non Metropolitan Fire Authorities</v>
      </c>
      <c r="D11427" s="60" t="str">
        <f>VLOOKUP(B11427,lookup!A:D,4,FALSE)</f>
        <v>E31000037</v>
      </c>
      <c r="E11427" t="s">
        <v>1086</v>
      </c>
      <c r="F11427" t="s">
        <v>1071</v>
      </c>
      <c r="G11427">
        <v>0</v>
      </c>
    </row>
    <row r="11428" spans="1:7" x14ac:dyDescent="0.3">
      <c r="A11428">
        <v>2020</v>
      </c>
      <c r="B11428" t="s">
        <v>129</v>
      </c>
      <c r="C11428" s="60" t="str">
        <f>VLOOKUP(B11428,lookup!A:C,3,FALSE)</f>
        <v>Non Metropolitan Fire Authorities</v>
      </c>
      <c r="D11428" s="60" t="str">
        <f>VLOOKUP(B11428,lookup!A:D,4,FALSE)</f>
        <v>E31000037</v>
      </c>
      <c r="E11428" t="s">
        <v>177</v>
      </c>
      <c r="F11428" t="s">
        <v>1071</v>
      </c>
      <c r="G11428">
        <v>0</v>
      </c>
    </row>
    <row r="11429" spans="1:7" x14ac:dyDescent="0.3">
      <c r="A11429">
        <v>2020</v>
      </c>
      <c r="B11429" t="s">
        <v>129</v>
      </c>
      <c r="C11429" s="60" t="str">
        <f>VLOOKUP(B11429,lookup!A:C,3,FALSE)</f>
        <v>Non Metropolitan Fire Authorities</v>
      </c>
      <c r="D11429" s="60" t="str">
        <f>VLOOKUP(B11429,lookup!A:D,4,FALSE)</f>
        <v>E31000037</v>
      </c>
      <c r="E11429" t="s">
        <v>178</v>
      </c>
      <c r="F11429" t="s">
        <v>1071</v>
      </c>
      <c r="G11429">
        <v>0</v>
      </c>
    </row>
    <row r="11430" spans="1:7" x14ac:dyDescent="0.3">
      <c r="A11430">
        <v>2020</v>
      </c>
      <c r="B11430" t="s">
        <v>129</v>
      </c>
      <c r="C11430" s="60" t="str">
        <f>VLOOKUP(B11430,lookup!A:C,3,FALSE)</f>
        <v>Non Metropolitan Fire Authorities</v>
      </c>
      <c r="D11430" s="60" t="str">
        <f>VLOOKUP(B11430,lookup!A:D,4,FALSE)</f>
        <v>E31000037</v>
      </c>
      <c r="E11430" t="s">
        <v>179</v>
      </c>
      <c r="F11430" t="s">
        <v>1071</v>
      </c>
      <c r="G11430">
        <v>0</v>
      </c>
    </row>
    <row r="11431" spans="1:7" x14ac:dyDescent="0.3">
      <c r="A11431">
        <v>2020</v>
      </c>
      <c r="B11431" t="s">
        <v>129</v>
      </c>
      <c r="C11431" s="60" t="str">
        <f>VLOOKUP(B11431,lookup!A:C,3,FALSE)</f>
        <v>Non Metropolitan Fire Authorities</v>
      </c>
      <c r="D11431" s="60" t="str">
        <f>VLOOKUP(B11431,lookup!A:D,4,FALSE)</f>
        <v>E31000037</v>
      </c>
      <c r="E11431" t="s">
        <v>1087</v>
      </c>
      <c r="F11431" t="s">
        <v>1071</v>
      </c>
      <c r="G11431">
        <v>0</v>
      </c>
    </row>
    <row r="11432" spans="1:7" x14ac:dyDescent="0.3">
      <c r="A11432">
        <v>2020</v>
      </c>
      <c r="B11432" t="s">
        <v>129</v>
      </c>
      <c r="C11432" s="60" t="str">
        <f>VLOOKUP(B11432,lookup!A:C,3,FALSE)</f>
        <v>Non Metropolitan Fire Authorities</v>
      </c>
      <c r="D11432" s="60" t="str">
        <f>VLOOKUP(B11432,lookup!A:D,4,FALSE)</f>
        <v>E31000037</v>
      </c>
      <c r="E11432" t="s">
        <v>1088</v>
      </c>
      <c r="F11432" t="s">
        <v>1071</v>
      </c>
      <c r="G11432">
        <v>0</v>
      </c>
    </row>
    <row r="11433" spans="1:7" x14ac:dyDescent="0.3">
      <c r="A11433">
        <v>2020</v>
      </c>
      <c r="B11433" t="s">
        <v>129</v>
      </c>
      <c r="C11433" s="60" t="str">
        <f>VLOOKUP(B11433,lookup!A:C,3,FALSE)</f>
        <v>Non Metropolitan Fire Authorities</v>
      </c>
      <c r="D11433" s="60" t="str">
        <f>VLOOKUP(B11433,lookup!A:D,4,FALSE)</f>
        <v>E31000037</v>
      </c>
      <c r="E11433" t="s">
        <v>1089</v>
      </c>
      <c r="F11433" t="s">
        <v>1071</v>
      </c>
      <c r="G11433">
        <v>0</v>
      </c>
    </row>
    <row r="11434" spans="1:7" x14ac:dyDescent="0.3">
      <c r="A11434">
        <v>2020</v>
      </c>
      <c r="B11434" t="s">
        <v>132</v>
      </c>
      <c r="C11434" s="60" t="str">
        <f>VLOOKUP(B11434,lookup!A:C,3,FALSE)</f>
        <v>Metropolitan Fire Authorities</v>
      </c>
      <c r="D11434" s="60" t="str">
        <f>VLOOKUP(B11434,lookup!A:D,4,FALSE)</f>
        <v>E31000045</v>
      </c>
      <c r="E11434" t="s">
        <v>175</v>
      </c>
      <c r="F11434" t="s">
        <v>1071</v>
      </c>
      <c r="G11434">
        <v>42</v>
      </c>
    </row>
    <row r="11435" spans="1:7" x14ac:dyDescent="0.3">
      <c r="A11435">
        <v>2020</v>
      </c>
      <c r="B11435" t="s">
        <v>132</v>
      </c>
      <c r="C11435" s="60" t="str">
        <f>VLOOKUP(B11435,lookup!A:C,3,FALSE)</f>
        <v>Metropolitan Fire Authorities</v>
      </c>
      <c r="D11435" s="60" t="str">
        <f>VLOOKUP(B11435,lookup!A:D,4,FALSE)</f>
        <v>E31000045</v>
      </c>
      <c r="E11435" t="s">
        <v>1086</v>
      </c>
      <c r="F11435" t="s">
        <v>1071</v>
      </c>
      <c r="G11435">
        <v>0</v>
      </c>
    </row>
    <row r="11436" spans="1:7" x14ac:dyDescent="0.3">
      <c r="A11436">
        <v>2020</v>
      </c>
      <c r="B11436" t="s">
        <v>132</v>
      </c>
      <c r="C11436" s="60" t="str">
        <f>VLOOKUP(B11436,lookup!A:C,3,FALSE)</f>
        <v>Metropolitan Fire Authorities</v>
      </c>
      <c r="D11436" s="60" t="str">
        <f>VLOOKUP(B11436,lookup!A:D,4,FALSE)</f>
        <v>E31000045</v>
      </c>
      <c r="E11436" t="s">
        <v>177</v>
      </c>
      <c r="F11436" t="s">
        <v>1071</v>
      </c>
      <c r="G11436">
        <v>2</v>
      </c>
    </row>
    <row r="11437" spans="1:7" x14ac:dyDescent="0.3">
      <c r="A11437">
        <v>2020</v>
      </c>
      <c r="B11437" t="s">
        <v>132</v>
      </c>
      <c r="C11437" s="60" t="str">
        <f>VLOOKUP(B11437,lookup!A:C,3,FALSE)</f>
        <v>Metropolitan Fire Authorities</v>
      </c>
      <c r="D11437" s="60" t="str">
        <f>VLOOKUP(B11437,lookup!A:D,4,FALSE)</f>
        <v>E31000045</v>
      </c>
      <c r="E11437" t="s">
        <v>178</v>
      </c>
      <c r="F11437" t="s">
        <v>1071</v>
      </c>
      <c r="G11437">
        <v>0</v>
      </c>
    </row>
    <row r="11438" spans="1:7" x14ac:dyDescent="0.3">
      <c r="A11438">
        <v>2020</v>
      </c>
      <c r="B11438" t="s">
        <v>132</v>
      </c>
      <c r="C11438" s="60" t="str">
        <f>VLOOKUP(B11438,lookup!A:C,3,FALSE)</f>
        <v>Metropolitan Fire Authorities</v>
      </c>
      <c r="D11438" s="60" t="str">
        <f>VLOOKUP(B11438,lookup!A:D,4,FALSE)</f>
        <v>E31000045</v>
      </c>
      <c r="E11438" t="s">
        <v>179</v>
      </c>
      <c r="F11438" t="s">
        <v>1071</v>
      </c>
      <c r="G11438">
        <v>0</v>
      </c>
    </row>
    <row r="11439" spans="1:7" x14ac:dyDescent="0.3">
      <c r="A11439">
        <v>2020</v>
      </c>
      <c r="B11439" t="s">
        <v>132</v>
      </c>
      <c r="C11439" s="60" t="str">
        <f>VLOOKUP(B11439,lookup!A:C,3,FALSE)</f>
        <v>Metropolitan Fire Authorities</v>
      </c>
      <c r="D11439" s="60" t="str">
        <f>VLOOKUP(B11439,lookup!A:D,4,FALSE)</f>
        <v>E31000045</v>
      </c>
      <c r="E11439" t="s">
        <v>1087</v>
      </c>
      <c r="F11439" t="s">
        <v>1071</v>
      </c>
      <c r="G11439">
        <v>0</v>
      </c>
    </row>
    <row r="11440" spans="1:7" x14ac:dyDescent="0.3">
      <c r="A11440">
        <v>2020</v>
      </c>
      <c r="B11440" t="s">
        <v>132</v>
      </c>
      <c r="C11440" s="60" t="str">
        <f>VLOOKUP(B11440,lookup!A:C,3,FALSE)</f>
        <v>Metropolitan Fire Authorities</v>
      </c>
      <c r="D11440" s="60" t="str">
        <f>VLOOKUP(B11440,lookup!A:D,4,FALSE)</f>
        <v>E31000045</v>
      </c>
      <c r="E11440" t="s">
        <v>1088</v>
      </c>
      <c r="F11440" t="s">
        <v>1071</v>
      </c>
      <c r="G11440">
        <v>1</v>
      </c>
    </row>
    <row r="11441" spans="1:7" x14ac:dyDescent="0.3">
      <c r="A11441">
        <v>2020</v>
      </c>
      <c r="B11441" t="s">
        <v>132</v>
      </c>
      <c r="C11441" s="60" t="str">
        <f>VLOOKUP(B11441,lookup!A:C,3,FALSE)</f>
        <v>Metropolitan Fire Authorities</v>
      </c>
      <c r="D11441" s="60" t="str">
        <f>VLOOKUP(B11441,lookup!A:D,4,FALSE)</f>
        <v>E31000045</v>
      </c>
      <c r="E11441" t="s">
        <v>1089</v>
      </c>
      <c r="F11441" t="s">
        <v>1071</v>
      </c>
      <c r="G11441">
        <v>1</v>
      </c>
    </row>
    <row r="11442" spans="1:7" x14ac:dyDescent="0.3">
      <c r="A11442">
        <v>2020</v>
      </c>
      <c r="B11442" t="s">
        <v>203</v>
      </c>
      <c r="C11442" s="60" t="str">
        <f>VLOOKUP(B11442,lookup!A:C,3,FALSE)</f>
        <v>Non Metropolitan Fire Authorities</v>
      </c>
      <c r="D11442" s="60" t="str">
        <f>VLOOKUP(B11442,lookup!A:D,4,FALSE)</f>
        <v>E31000047</v>
      </c>
      <c r="E11442" t="s">
        <v>175</v>
      </c>
      <c r="F11442" t="s">
        <v>1071</v>
      </c>
      <c r="G11442">
        <v>31</v>
      </c>
    </row>
    <row r="11443" spans="1:7" x14ac:dyDescent="0.3">
      <c r="A11443">
        <v>2020</v>
      </c>
      <c r="B11443" t="s">
        <v>203</v>
      </c>
      <c r="C11443" s="60" t="str">
        <f>VLOOKUP(B11443,lookup!A:C,3,FALSE)</f>
        <v>Non Metropolitan Fire Authorities</v>
      </c>
      <c r="D11443" s="60" t="str">
        <f>VLOOKUP(B11443,lookup!A:D,4,FALSE)</f>
        <v>E31000047</v>
      </c>
      <c r="E11443" t="s">
        <v>1086</v>
      </c>
      <c r="F11443" t="s">
        <v>1071</v>
      </c>
      <c r="G11443">
        <v>0</v>
      </c>
    </row>
    <row r="11444" spans="1:7" x14ac:dyDescent="0.3">
      <c r="A11444">
        <v>2020</v>
      </c>
      <c r="B11444" t="s">
        <v>203</v>
      </c>
      <c r="C11444" s="60" t="str">
        <f>VLOOKUP(B11444,lookup!A:C,3,FALSE)</f>
        <v>Non Metropolitan Fire Authorities</v>
      </c>
      <c r="D11444" s="60" t="str">
        <f>VLOOKUP(B11444,lookup!A:D,4,FALSE)</f>
        <v>E31000047</v>
      </c>
      <c r="E11444" t="s">
        <v>177</v>
      </c>
      <c r="F11444" t="s">
        <v>1071</v>
      </c>
      <c r="G11444">
        <v>0</v>
      </c>
    </row>
    <row r="11445" spans="1:7" x14ac:dyDescent="0.3">
      <c r="A11445">
        <v>2020</v>
      </c>
      <c r="B11445" t="s">
        <v>203</v>
      </c>
      <c r="C11445" s="60" t="str">
        <f>VLOOKUP(B11445,lookup!A:C,3,FALSE)</f>
        <v>Non Metropolitan Fire Authorities</v>
      </c>
      <c r="D11445" s="60" t="str">
        <f>VLOOKUP(B11445,lookup!A:D,4,FALSE)</f>
        <v>E31000047</v>
      </c>
      <c r="E11445" t="s">
        <v>178</v>
      </c>
      <c r="F11445" t="s">
        <v>1071</v>
      </c>
      <c r="G11445">
        <v>0</v>
      </c>
    </row>
    <row r="11446" spans="1:7" x14ac:dyDescent="0.3">
      <c r="A11446">
        <v>2020</v>
      </c>
      <c r="B11446" t="s">
        <v>203</v>
      </c>
      <c r="C11446" s="60" t="str">
        <f>VLOOKUP(B11446,lookup!A:C,3,FALSE)</f>
        <v>Non Metropolitan Fire Authorities</v>
      </c>
      <c r="D11446" s="60" t="str">
        <f>VLOOKUP(B11446,lookup!A:D,4,FALSE)</f>
        <v>E31000047</v>
      </c>
      <c r="E11446" t="s">
        <v>179</v>
      </c>
      <c r="F11446" t="s">
        <v>1071</v>
      </c>
      <c r="G11446">
        <v>0</v>
      </c>
    </row>
    <row r="11447" spans="1:7" x14ac:dyDescent="0.3">
      <c r="A11447">
        <v>2020</v>
      </c>
      <c r="B11447" t="s">
        <v>203</v>
      </c>
      <c r="C11447" s="60" t="str">
        <f>VLOOKUP(B11447,lookup!A:C,3,FALSE)</f>
        <v>Non Metropolitan Fire Authorities</v>
      </c>
      <c r="D11447" s="60" t="str">
        <f>VLOOKUP(B11447,lookup!A:D,4,FALSE)</f>
        <v>E31000047</v>
      </c>
      <c r="E11447" t="s">
        <v>1087</v>
      </c>
      <c r="F11447" t="s">
        <v>1071</v>
      </c>
      <c r="G11447">
        <v>0</v>
      </c>
    </row>
    <row r="11448" spans="1:7" x14ac:dyDescent="0.3">
      <c r="A11448">
        <v>2020</v>
      </c>
      <c r="B11448" t="s">
        <v>203</v>
      </c>
      <c r="C11448" s="60" t="str">
        <f>VLOOKUP(B11448,lookup!A:C,3,FALSE)</f>
        <v>Non Metropolitan Fire Authorities</v>
      </c>
      <c r="D11448" s="60" t="str">
        <f>VLOOKUP(B11448,lookup!A:D,4,FALSE)</f>
        <v>E31000047</v>
      </c>
      <c r="E11448" t="s">
        <v>1088</v>
      </c>
      <c r="F11448" t="s">
        <v>1071</v>
      </c>
      <c r="G11448">
        <v>0</v>
      </c>
    </row>
    <row r="11449" spans="1:7" x14ac:dyDescent="0.3">
      <c r="A11449">
        <v>2020</v>
      </c>
      <c r="B11449" t="s">
        <v>203</v>
      </c>
      <c r="C11449" s="60" t="str">
        <f>VLOOKUP(B11449,lookup!A:C,3,FALSE)</f>
        <v>Non Metropolitan Fire Authorities</v>
      </c>
      <c r="D11449" s="60" t="str">
        <f>VLOOKUP(B11449,lookup!A:D,4,FALSE)</f>
        <v>E31000047</v>
      </c>
      <c r="E11449" t="s">
        <v>1089</v>
      </c>
      <c r="F11449" t="s">
        <v>1071</v>
      </c>
      <c r="G11449">
        <v>4</v>
      </c>
    </row>
    <row r="11450" spans="1:7" x14ac:dyDescent="0.3">
      <c r="A11450">
        <v>2020</v>
      </c>
      <c r="B11450" t="s">
        <v>138</v>
      </c>
      <c r="C11450" s="60" t="str">
        <f>VLOOKUP(B11450,lookup!A:C,3,FALSE)</f>
        <v>Non Metropolitan Fire Authorities</v>
      </c>
      <c r="D11450" s="60" t="str">
        <f>VLOOKUP(B11450,lookup!A:D,4,FALSE)</f>
        <v>NWFC</v>
      </c>
      <c r="E11450" t="s">
        <v>175</v>
      </c>
      <c r="F11450" t="s">
        <v>1071</v>
      </c>
      <c r="G11450">
        <v>60</v>
      </c>
    </row>
    <row r="11451" spans="1:7" x14ac:dyDescent="0.3">
      <c r="A11451">
        <v>2020</v>
      </c>
      <c r="B11451" t="s">
        <v>138</v>
      </c>
      <c r="C11451" s="60" t="str">
        <f>VLOOKUP(B11451,lookup!A:C,3,FALSE)</f>
        <v>Non Metropolitan Fire Authorities</v>
      </c>
      <c r="D11451" s="60" t="str">
        <f>VLOOKUP(B11451,lookup!A:D,4,FALSE)</f>
        <v>NWFC</v>
      </c>
      <c r="E11451" t="s">
        <v>1086</v>
      </c>
      <c r="F11451" t="s">
        <v>1071</v>
      </c>
      <c r="G11451">
        <v>0</v>
      </c>
    </row>
    <row r="11452" spans="1:7" x14ac:dyDescent="0.3">
      <c r="A11452">
        <v>2020</v>
      </c>
      <c r="B11452" t="s">
        <v>138</v>
      </c>
      <c r="C11452" s="60" t="str">
        <f>VLOOKUP(B11452,lookup!A:C,3,FALSE)</f>
        <v>Non Metropolitan Fire Authorities</v>
      </c>
      <c r="D11452" s="60" t="str">
        <f>VLOOKUP(B11452,lookup!A:D,4,FALSE)</f>
        <v>NWFC</v>
      </c>
      <c r="E11452" t="s">
        <v>177</v>
      </c>
      <c r="F11452" t="s">
        <v>1071</v>
      </c>
      <c r="G11452">
        <v>0</v>
      </c>
    </row>
    <row r="11453" spans="1:7" x14ac:dyDescent="0.3">
      <c r="A11453">
        <v>2020</v>
      </c>
      <c r="B11453" t="s">
        <v>138</v>
      </c>
      <c r="C11453" s="60" t="str">
        <f>VLOOKUP(B11453,lookup!A:C,3,FALSE)</f>
        <v>Non Metropolitan Fire Authorities</v>
      </c>
      <c r="D11453" s="60" t="str">
        <f>VLOOKUP(B11453,lookup!A:D,4,FALSE)</f>
        <v>NWFC</v>
      </c>
      <c r="E11453" t="s">
        <v>178</v>
      </c>
      <c r="F11453" t="s">
        <v>1071</v>
      </c>
      <c r="G11453">
        <v>1</v>
      </c>
    </row>
    <row r="11454" spans="1:7" x14ac:dyDescent="0.3">
      <c r="A11454">
        <v>2020</v>
      </c>
      <c r="B11454" t="s">
        <v>138</v>
      </c>
      <c r="C11454" s="60" t="str">
        <f>VLOOKUP(B11454,lookup!A:C,3,FALSE)</f>
        <v>Non Metropolitan Fire Authorities</v>
      </c>
      <c r="D11454" s="60" t="str">
        <f>VLOOKUP(B11454,lookup!A:D,4,FALSE)</f>
        <v>NWFC</v>
      </c>
      <c r="E11454" t="s">
        <v>179</v>
      </c>
      <c r="F11454" t="s">
        <v>1071</v>
      </c>
      <c r="G11454">
        <v>0</v>
      </c>
    </row>
    <row r="11455" spans="1:7" x14ac:dyDescent="0.3">
      <c r="A11455">
        <v>2020</v>
      </c>
      <c r="B11455" t="s">
        <v>138</v>
      </c>
      <c r="C11455" s="60" t="str">
        <f>VLOOKUP(B11455,lookup!A:C,3,FALSE)</f>
        <v>Non Metropolitan Fire Authorities</v>
      </c>
      <c r="D11455" s="60" t="str">
        <f>VLOOKUP(B11455,lookup!A:D,4,FALSE)</f>
        <v>NWFC</v>
      </c>
      <c r="E11455" t="s">
        <v>1087</v>
      </c>
      <c r="F11455" t="s">
        <v>1071</v>
      </c>
      <c r="G11455">
        <v>0</v>
      </c>
    </row>
    <row r="11456" spans="1:7" x14ac:dyDescent="0.3">
      <c r="A11456">
        <v>2020</v>
      </c>
      <c r="B11456" t="s">
        <v>138</v>
      </c>
      <c r="C11456" s="60" t="str">
        <f>VLOOKUP(B11456,lookup!A:C,3,FALSE)</f>
        <v>Non Metropolitan Fire Authorities</v>
      </c>
      <c r="D11456" s="60" t="str">
        <f>VLOOKUP(B11456,lookup!A:D,4,FALSE)</f>
        <v>NWFC</v>
      </c>
      <c r="E11456" t="s">
        <v>1088</v>
      </c>
      <c r="F11456" t="s">
        <v>1071</v>
      </c>
      <c r="G11456">
        <v>0</v>
      </c>
    </row>
    <row r="11457" spans="1:7" x14ac:dyDescent="0.3">
      <c r="A11457">
        <v>2020</v>
      </c>
      <c r="B11457" t="s">
        <v>138</v>
      </c>
      <c r="C11457" s="60" t="str">
        <f>VLOOKUP(B11457,lookup!A:C,3,FALSE)</f>
        <v>Non Metropolitan Fire Authorities</v>
      </c>
      <c r="D11457" s="60" t="str">
        <f>VLOOKUP(B11457,lookup!A:D,4,FALSE)</f>
        <v>NWFC</v>
      </c>
      <c r="E11457" t="s">
        <v>1089</v>
      </c>
      <c r="F11457" t="s">
        <v>1071</v>
      </c>
      <c r="G11457">
        <v>0</v>
      </c>
    </row>
    <row r="11458" spans="1:7" x14ac:dyDescent="0.3">
      <c r="A11458">
        <v>2020</v>
      </c>
      <c r="B11458" t="s">
        <v>0</v>
      </c>
      <c r="C11458" s="60" t="str">
        <f>VLOOKUP(B11458,lookup!A:C,3,FALSE)</f>
        <v>Non Metropolitan Fire Authorities</v>
      </c>
      <c r="D11458" s="60" t="str">
        <f>VLOOKUP(B11458,lookup!A:D,4,FALSE)</f>
        <v>E31000001</v>
      </c>
      <c r="E11458" t="s">
        <v>175</v>
      </c>
      <c r="F11458" t="s">
        <v>1077</v>
      </c>
      <c r="G11458">
        <v>119</v>
      </c>
    </row>
    <row r="11459" spans="1:7" x14ac:dyDescent="0.3">
      <c r="A11459">
        <v>2020</v>
      </c>
      <c r="B11459" t="s">
        <v>0</v>
      </c>
      <c r="C11459" s="60" t="str">
        <f>VLOOKUP(B11459,lookup!A:C,3,FALSE)</f>
        <v>Non Metropolitan Fire Authorities</v>
      </c>
      <c r="D11459" s="60" t="str">
        <f>VLOOKUP(B11459,lookup!A:D,4,FALSE)</f>
        <v>E31000001</v>
      </c>
      <c r="E11459" t="s">
        <v>1086</v>
      </c>
      <c r="F11459" t="s">
        <v>1077</v>
      </c>
      <c r="G11459">
        <v>3</v>
      </c>
    </row>
    <row r="11460" spans="1:7" x14ac:dyDescent="0.3">
      <c r="A11460">
        <v>2020</v>
      </c>
      <c r="B11460" t="s">
        <v>0</v>
      </c>
      <c r="C11460" s="60" t="str">
        <f>VLOOKUP(B11460,lookup!A:C,3,FALSE)</f>
        <v>Non Metropolitan Fire Authorities</v>
      </c>
      <c r="D11460" s="60" t="str">
        <f>VLOOKUP(B11460,lookup!A:D,4,FALSE)</f>
        <v>E31000001</v>
      </c>
      <c r="E11460" t="s">
        <v>177</v>
      </c>
      <c r="F11460" t="s">
        <v>1077</v>
      </c>
      <c r="G11460">
        <v>3</v>
      </c>
    </row>
    <row r="11461" spans="1:7" x14ac:dyDescent="0.3">
      <c r="A11461">
        <v>2020</v>
      </c>
      <c r="B11461" t="s">
        <v>0</v>
      </c>
      <c r="C11461" s="60" t="str">
        <f>VLOOKUP(B11461,lookup!A:C,3,FALSE)</f>
        <v>Non Metropolitan Fire Authorities</v>
      </c>
      <c r="D11461" s="60" t="str">
        <f>VLOOKUP(B11461,lookup!A:D,4,FALSE)</f>
        <v>E31000001</v>
      </c>
      <c r="E11461" t="s">
        <v>178</v>
      </c>
      <c r="F11461" t="s">
        <v>1077</v>
      </c>
    </row>
    <row r="11462" spans="1:7" x14ac:dyDescent="0.3">
      <c r="A11462">
        <v>2020</v>
      </c>
      <c r="B11462" t="s">
        <v>0</v>
      </c>
      <c r="C11462" s="60" t="str">
        <f>VLOOKUP(B11462,lookup!A:C,3,FALSE)</f>
        <v>Non Metropolitan Fire Authorities</v>
      </c>
      <c r="D11462" s="60" t="str">
        <f>VLOOKUP(B11462,lookup!A:D,4,FALSE)</f>
        <v>E31000001</v>
      </c>
      <c r="E11462" t="s">
        <v>179</v>
      </c>
      <c r="F11462" t="s">
        <v>1077</v>
      </c>
      <c r="G11462">
        <v>1</v>
      </c>
    </row>
    <row r="11463" spans="1:7" x14ac:dyDescent="0.3">
      <c r="A11463">
        <v>2020</v>
      </c>
      <c r="B11463" t="s">
        <v>0</v>
      </c>
      <c r="C11463" s="60" t="str">
        <f>VLOOKUP(B11463,lookup!A:C,3,FALSE)</f>
        <v>Non Metropolitan Fire Authorities</v>
      </c>
      <c r="D11463" s="60" t="str">
        <f>VLOOKUP(B11463,lookup!A:D,4,FALSE)</f>
        <v>E31000001</v>
      </c>
      <c r="E11463" t="s">
        <v>1087</v>
      </c>
      <c r="F11463" t="s">
        <v>1077</v>
      </c>
      <c r="G11463">
        <v>1</v>
      </c>
    </row>
    <row r="11464" spans="1:7" x14ac:dyDescent="0.3">
      <c r="A11464">
        <v>2020</v>
      </c>
      <c r="B11464" t="s">
        <v>0</v>
      </c>
      <c r="C11464" s="60" t="str">
        <f>VLOOKUP(B11464,lookup!A:C,3,FALSE)</f>
        <v>Non Metropolitan Fire Authorities</v>
      </c>
      <c r="D11464" s="60" t="str">
        <f>VLOOKUP(B11464,lookup!A:D,4,FALSE)</f>
        <v>E31000001</v>
      </c>
      <c r="E11464" t="s">
        <v>1088</v>
      </c>
      <c r="F11464" t="s">
        <v>1077</v>
      </c>
    </row>
    <row r="11465" spans="1:7" x14ac:dyDescent="0.3">
      <c r="A11465">
        <v>2020</v>
      </c>
      <c r="B11465" t="s">
        <v>0</v>
      </c>
      <c r="C11465" s="60" t="str">
        <f>VLOOKUP(B11465,lookup!A:C,3,FALSE)</f>
        <v>Non Metropolitan Fire Authorities</v>
      </c>
      <c r="D11465" s="60" t="str">
        <f>VLOOKUP(B11465,lookup!A:D,4,FALSE)</f>
        <v>E31000001</v>
      </c>
      <c r="E11465" t="s">
        <v>1089</v>
      </c>
      <c r="F11465" t="s">
        <v>1077</v>
      </c>
      <c r="G11465">
        <v>25</v>
      </c>
    </row>
    <row r="11466" spans="1:7" x14ac:dyDescent="0.3">
      <c r="A11466">
        <v>2020</v>
      </c>
      <c r="B11466" t="s">
        <v>3</v>
      </c>
      <c r="C11466" s="60" t="str">
        <f>VLOOKUP(B11466,lookup!A:C,3,FALSE)</f>
        <v>Non Metropolitan Fire Authorities</v>
      </c>
      <c r="D11466" s="60" t="str">
        <f>VLOOKUP(B11466,lookup!A:D,4,FALSE)</f>
        <v>E31000002</v>
      </c>
      <c r="E11466" t="s">
        <v>175</v>
      </c>
      <c r="F11466" t="s">
        <v>1077</v>
      </c>
      <c r="G11466">
        <v>135</v>
      </c>
    </row>
    <row r="11467" spans="1:7" x14ac:dyDescent="0.3">
      <c r="A11467">
        <v>2020</v>
      </c>
      <c r="B11467" t="s">
        <v>3</v>
      </c>
      <c r="C11467" s="60" t="str">
        <f>VLOOKUP(B11467,lookup!A:C,3,FALSE)</f>
        <v>Non Metropolitan Fire Authorities</v>
      </c>
      <c r="D11467" s="60" t="str">
        <f>VLOOKUP(B11467,lookup!A:D,4,FALSE)</f>
        <v>E31000002</v>
      </c>
      <c r="E11467" t="s">
        <v>1086</v>
      </c>
      <c r="F11467" t="s">
        <v>1077</v>
      </c>
      <c r="G11467">
        <v>0</v>
      </c>
    </row>
    <row r="11468" spans="1:7" x14ac:dyDescent="0.3">
      <c r="A11468">
        <v>2020</v>
      </c>
      <c r="B11468" t="s">
        <v>3</v>
      </c>
      <c r="C11468" s="60" t="str">
        <f>VLOOKUP(B11468,lookup!A:C,3,FALSE)</f>
        <v>Non Metropolitan Fire Authorities</v>
      </c>
      <c r="D11468" s="60" t="str">
        <f>VLOOKUP(B11468,lookup!A:D,4,FALSE)</f>
        <v>E31000002</v>
      </c>
      <c r="E11468" t="s">
        <v>177</v>
      </c>
      <c r="F11468" t="s">
        <v>1077</v>
      </c>
      <c r="G11468">
        <v>0</v>
      </c>
    </row>
    <row r="11469" spans="1:7" x14ac:dyDescent="0.3">
      <c r="A11469">
        <v>2020</v>
      </c>
      <c r="B11469" t="s">
        <v>3</v>
      </c>
      <c r="C11469" s="60" t="str">
        <f>VLOOKUP(B11469,lookup!A:C,3,FALSE)</f>
        <v>Non Metropolitan Fire Authorities</v>
      </c>
      <c r="D11469" s="60" t="str">
        <f>VLOOKUP(B11469,lookup!A:D,4,FALSE)</f>
        <v>E31000002</v>
      </c>
      <c r="E11469" t="s">
        <v>178</v>
      </c>
      <c r="F11469" t="s">
        <v>1077</v>
      </c>
      <c r="G11469">
        <v>5</v>
      </c>
    </row>
    <row r="11470" spans="1:7" x14ac:dyDescent="0.3">
      <c r="A11470">
        <v>2020</v>
      </c>
      <c r="B11470" t="s">
        <v>3</v>
      </c>
      <c r="C11470" s="60" t="str">
        <f>VLOOKUP(B11470,lookup!A:C,3,FALSE)</f>
        <v>Non Metropolitan Fire Authorities</v>
      </c>
      <c r="D11470" s="60" t="str">
        <f>VLOOKUP(B11470,lookup!A:D,4,FALSE)</f>
        <v>E31000002</v>
      </c>
      <c r="E11470" t="s">
        <v>179</v>
      </c>
      <c r="F11470" t="s">
        <v>1077</v>
      </c>
      <c r="G11470">
        <v>9</v>
      </c>
    </row>
    <row r="11471" spans="1:7" x14ac:dyDescent="0.3">
      <c r="A11471">
        <v>2020</v>
      </c>
      <c r="B11471" t="s">
        <v>3</v>
      </c>
      <c r="C11471" s="60" t="str">
        <f>VLOOKUP(B11471,lookup!A:C,3,FALSE)</f>
        <v>Non Metropolitan Fire Authorities</v>
      </c>
      <c r="D11471" s="60" t="str">
        <f>VLOOKUP(B11471,lookup!A:D,4,FALSE)</f>
        <v>E31000002</v>
      </c>
      <c r="E11471" t="s">
        <v>1087</v>
      </c>
      <c r="F11471" t="s">
        <v>1077</v>
      </c>
      <c r="G11471">
        <v>0</v>
      </c>
    </row>
    <row r="11472" spans="1:7" x14ac:dyDescent="0.3">
      <c r="A11472">
        <v>2020</v>
      </c>
      <c r="B11472" t="s">
        <v>3</v>
      </c>
      <c r="C11472" s="60" t="str">
        <f>VLOOKUP(B11472,lookup!A:C,3,FALSE)</f>
        <v>Non Metropolitan Fire Authorities</v>
      </c>
      <c r="D11472" s="60" t="str">
        <f>VLOOKUP(B11472,lookup!A:D,4,FALSE)</f>
        <v>E31000002</v>
      </c>
      <c r="E11472" t="s">
        <v>1088</v>
      </c>
      <c r="F11472" t="s">
        <v>1077</v>
      </c>
      <c r="G11472">
        <v>0</v>
      </c>
    </row>
    <row r="11473" spans="1:7" x14ac:dyDescent="0.3">
      <c r="A11473">
        <v>2020</v>
      </c>
      <c r="B11473" t="s">
        <v>3</v>
      </c>
      <c r="C11473" s="60" t="str">
        <f>VLOOKUP(B11473,lookup!A:C,3,FALSE)</f>
        <v>Non Metropolitan Fire Authorities</v>
      </c>
      <c r="D11473" s="60" t="str">
        <f>VLOOKUP(B11473,lookup!A:D,4,FALSE)</f>
        <v>E31000002</v>
      </c>
      <c r="E11473" t="s">
        <v>1089</v>
      </c>
      <c r="F11473" t="s">
        <v>1077</v>
      </c>
      <c r="G11473">
        <v>7</v>
      </c>
    </row>
    <row r="11474" spans="1:7" x14ac:dyDescent="0.3">
      <c r="A11474">
        <v>2020</v>
      </c>
      <c r="B11474" t="s">
        <v>6</v>
      </c>
      <c r="C11474" s="60" t="str">
        <f>VLOOKUP(B11474,lookup!A:C,3,FALSE)</f>
        <v>Non Metropolitan Fire Authorities</v>
      </c>
      <c r="D11474" s="60" t="str">
        <f>VLOOKUP(B11474,lookup!A:D,4,FALSE)</f>
        <v>E31000003</v>
      </c>
      <c r="E11474" t="s">
        <v>175</v>
      </c>
      <c r="F11474" t="s">
        <v>1077</v>
      </c>
      <c r="G11474">
        <v>138</v>
      </c>
    </row>
    <row r="11475" spans="1:7" x14ac:dyDescent="0.3">
      <c r="A11475">
        <v>2020</v>
      </c>
      <c r="B11475" t="s">
        <v>6</v>
      </c>
      <c r="C11475" s="60" t="str">
        <f>VLOOKUP(B11475,lookup!A:C,3,FALSE)</f>
        <v>Non Metropolitan Fire Authorities</v>
      </c>
      <c r="D11475" s="60" t="str">
        <f>VLOOKUP(B11475,lookup!A:D,4,FALSE)</f>
        <v>E31000003</v>
      </c>
      <c r="E11475" t="s">
        <v>1086</v>
      </c>
      <c r="F11475" t="s">
        <v>1077</v>
      </c>
      <c r="G11475">
        <v>4</v>
      </c>
    </row>
    <row r="11476" spans="1:7" x14ac:dyDescent="0.3">
      <c r="A11476">
        <v>2020</v>
      </c>
      <c r="B11476" t="s">
        <v>6</v>
      </c>
      <c r="C11476" s="60" t="str">
        <f>VLOOKUP(B11476,lookup!A:C,3,FALSE)</f>
        <v>Non Metropolitan Fire Authorities</v>
      </c>
      <c r="D11476" s="60" t="str">
        <f>VLOOKUP(B11476,lookup!A:D,4,FALSE)</f>
        <v>E31000003</v>
      </c>
      <c r="E11476" t="s">
        <v>177</v>
      </c>
      <c r="F11476" t="s">
        <v>1077</v>
      </c>
      <c r="G11476">
        <v>2</v>
      </c>
    </row>
    <row r="11477" spans="1:7" x14ac:dyDescent="0.3">
      <c r="A11477">
        <v>2020</v>
      </c>
      <c r="B11477" t="s">
        <v>6</v>
      </c>
      <c r="C11477" s="60" t="str">
        <f>VLOOKUP(B11477,lookup!A:C,3,FALSE)</f>
        <v>Non Metropolitan Fire Authorities</v>
      </c>
      <c r="D11477" s="60" t="str">
        <f>VLOOKUP(B11477,lookup!A:D,4,FALSE)</f>
        <v>E31000003</v>
      </c>
      <c r="E11477" t="s">
        <v>178</v>
      </c>
      <c r="F11477" t="s">
        <v>1077</v>
      </c>
      <c r="G11477">
        <v>7</v>
      </c>
    </row>
    <row r="11478" spans="1:7" x14ac:dyDescent="0.3">
      <c r="A11478">
        <v>2020</v>
      </c>
      <c r="B11478" t="s">
        <v>6</v>
      </c>
      <c r="C11478" s="60" t="str">
        <f>VLOOKUP(B11478,lookup!A:C,3,FALSE)</f>
        <v>Non Metropolitan Fire Authorities</v>
      </c>
      <c r="D11478" s="60" t="str">
        <f>VLOOKUP(B11478,lookup!A:D,4,FALSE)</f>
        <v>E31000003</v>
      </c>
      <c r="E11478" t="s">
        <v>179</v>
      </c>
      <c r="F11478" t="s">
        <v>1077</v>
      </c>
      <c r="G11478">
        <v>5</v>
      </c>
    </row>
    <row r="11479" spans="1:7" x14ac:dyDescent="0.3">
      <c r="A11479">
        <v>2020</v>
      </c>
      <c r="B11479" t="s">
        <v>6</v>
      </c>
      <c r="C11479" s="60" t="str">
        <f>VLOOKUP(B11479,lookup!A:C,3,FALSE)</f>
        <v>Non Metropolitan Fire Authorities</v>
      </c>
      <c r="D11479" s="60" t="str">
        <f>VLOOKUP(B11479,lookup!A:D,4,FALSE)</f>
        <v>E31000003</v>
      </c>
      <c r="E11479" t="s">
        <v>1087</v>
      </c>
      <c r="F11479" t="s">
        <v>1077</v>
      </c>
      <c r="G11479">
        <v>1</v>
      </c>
    </row>
    <row r="11480" spans="1:7" x14ac:dyDescent="0.3">
      <c r="A11480">
        <v>2020</v>
      </c>
      <c r="B11480" t="s">
        <v>6</v>
      </c>
      <c r="C11480" s="60" t="str">
        <f>VLOOKUP(B11480,lookup!A:C,3,FALSE)</f>
        <v>Non Metropolitan Fire Authorities</v>
      </c>
      <c r="D11480" s="60" t="str">
        <f>VLOOKUP(B11480,lookup!A:D,4,FALSE)</f>
        <v>E31000003</v>
      </c>
      <c r="E11480" t="s">
        <v>1088</v>
      </c>
      <c r="F11480" t="s">
        <v>1077</v>
      </c>
      <c r="G11480">
        <v>0</v>
      </c>
    </row>
    <row r="11481" spans="1:7" x14ac:dyDescent="0.3">
      <c r="A11481">
        <v>2020</v>
      </c>
      <c r="B11481" t="s">
        <v>6</v>
      </c>
      <c r="C11481" s="60" t="str">
        <f>VLOOKUP(B11481,lookup!A:C,3,FALSE)</f>
        <v>Non Metropolitan Fire Authorities</v>
      </c>
      <c r="D11481" s="60" t="str">
        <f>VLOOKUP(B11481,lookup!A:D,4,FALSE)</f>
        <v>E31000003</v>
      </c>
      <c r="E11481" t="s">
        <v>1089</v>
      </c>
      <c r="F11481" t="s">
        <v>1077</v>
      </c>
      <c r="G11481">
        <v>3</v>
      </c>
    </row>
    <row r="11482" spans="1:7" x14ac:dyDescent="0.3">
      <c r="A11482">
        <v>2020</v>
      </c>
      <c r="B11482" t="s">
        <v>9</v>
      </c>
      <c r="C11482" s="60" t="str">
        <f>VLOOKUP(B11482,lookup!A:C,3,FALSE)</f>
        <v>Non Metropolitan Fire Authorities</v>
      </c>
      <c r="D11482" s="60" t="str">
        <f>VLOOKUP(B11482,lookup!A:D,4,FALSE)</f>
        <v>E31000004</v>
      </c>
      <c r="E11482" t="s">
        <v>175</v>
      </c>
      <c r="F11482" t="s">
        <v>1077</v>
      </c>
      <c r="G11482">
        <v>102</v>
      </c>
    </row>
    <row r="11483" spans="1:7" x14ac:dyDescent="0.3">
      <c r="A11483">
        <v>2020</v>
      </c>
      <c r="B11483" t="s">
        <v>9</v>
      </c>
      <c r="C11483" s="60" t="str">
        <f>VLOOKUP(B11483,lookup!A:C,3,FALSE)</f>
        <v>Non Metropolitan Fire Authorities</v>
      </c>
      <c r="D11483" s="60" t="str">
        <f>VLOOKUP(B11483,lookup!A:D,4,FALSE)</f>
        <v>E31000004</v>
      </c>
      <c r="E11483" t="s">
        <v>1086</v>
      </c>
      <c r="F11483" t="s">
        <v>1077</v>
      </c>
    </row>
    <row r="11484" spans="1:7" x14ac:dyDescent="0.3">
      <c r="A11484">
        <v>2020</v>
      </c>
      <c r="B11484" t="s">
        <v>9</v>
      </c>
      <c r="C11484" s="60" t="str">
        <f>VLOOKUP(B11484,lookup!A:C,3,FALSE)</f>
        <v>Non Metropolitan Fire Authorities</v>
      </c>
      <c r="D11484" s="60" t="str">
        <f>VLOOKUP(B11484,lookup!A:D,4,FALSE)</f>
        <v>E31000004</v>
      </c>
      <c r="E11484" t="s">
        <v>177</v>
      </c>
      <c r="F11484" t="s">
        <v>1077</v>
      </c>
      <c r="G11484">
        <v>2</v>
      </c>
    </row>
    <row r="11485" spans="1:7" x14ac:dyDescent="0.3">
      <c r="A11485">
        <v>2020</v>
      </c>
      <c r="B11485" t="s">
        <v>9</v>
      </c>
      <c r="C11485" s="60" t="str">
        <f>VLOOKUP(B11485,lookup!A:C,3,FALSE)</f>
        <v>Non Metropolitan Fire Authorities</v>
      </c>
      <c r="D11485" s="60" t="str">
        <f>VLOOKUP(B11485,lookup!A:D,4,FALSE)</f>
        <v>E31000004</v>
      </c>
      <c r="E11485" t="s">
        <v>178</v>
      </c>
      <c r="F11485" t="s">
        <v>1077</v>
      </c>
      <c r="G11485">
        <v>3</v>
      </c>
    </row>
    <row r="11486" spans="1:7" x14ac:dyDescent="0.3">
      <c r="A11486">
        <v>2020</v>
      </c>
      <c r="B11486" t="s">
        <v>9</v>
      </c>
      <c r="C11486" s="60" t="str">
        <f>VLOOKUP(B11486,lookup!A:C,3,FALSE)</f>
        <v>Non Metropolitan Fire Authorities</v>
      </c>
      <c r="D11486" s="60" t="str">
        <f>VLOOKUP(B11486,lookup!A:D,4,FALSE)</f>
        <v>E31000004</v>
      </c>
      <c r="E11486" t="s">
        <v>179</v>
      </c>
      <c r="F11486" t="s">
        <v>1077</v>
      </c>
      <c r="G11486">
        <v>3</v>
      </c>
    </row>
    <row r="11487" spans="1:7" x14ac:dyDescent="0.3">
      <c r="A11487">
        <v>2020</v>
      </c>
      <c r="B11487" t="s">
        <v>9</v>
      </c>
      <c r="C11487" s="60" t="str">
        <f>VLOOKUP(B11487,lookup!A:C,3,FALSE)</f>
        <v>Non Metropolitan Fire Authorities</v>
      </c>
      <c r="D11487" s="60" t="str">
        <f>VLOOKUP(B11487,lookup!A:D,4,FALSE)</f>
        <v>E31000004</v>
      </c>
      <c r="E11487" t="s">
        <v>1087</v>
      </c>
      <c r="F11487" t="s">
        <v>1077</v>
      </c>
    </row>
    <row r="11488" spans="1:7" x14ac:dyDescent="0.3">
      <c r="A11488">
        <v>2020</v>
      </c>
      <c r="B11488" t="s">
        <v>9</v>
      </c>
      <c r="C11488" s="60" t="str">
        <f>VLOOKUP(B11488,lookup!A:C,3,FALSE)</f>
        <v>Non Metropolitan Fire Authorities</v>
      </c>
      <c r="D11488" s="60" t="str">
        <f>VLOOKUP(B11488,lookup!A:D,4,FALSE)</f>
        <v>E31000004</v>
      </c>
      <c r="E11488" t="s">
        <v>1088</v>
      </c>
      <c r="F11488" t="s">
        <v>1077</v>
      </c>
      <c r="G11488">
        <v>1</v>
      </c>
    </row>
    <row r="11489" spans="1:7" x14ac:dyDescent="0.3">
      <c r="A11489">
        <v>2020</v>
      </c>
      <c r="B11489" t="s">
        <v>9</v>
      </c>
      <c r="C11489" s="60" t="str">
        <f>VLOOKUP(B11489,lookup!A:C,3,FALSE)</f>
        <v>Non Metropolitan Fire Authorities</v>
      </c>
      <c r="D11489" s="60" t="str">
        <f>VLOOKUP(B11489,lookup!A:D,4,FALSE)</f>
        <v>E31000004</v>
      </c>
      <c r="E11489" t="s">
        <v>1089</v>
      </c>
      <c r="F11489" t="s">
        <v>1077</v>
      </c>
      <c r="G11489">
        <v>10</v>
      </c>
    </row>
    <row r="11490" spans="1:7" x14ac:dyDescent="0.3">
      <c r="A11490">
        <v>2020</v>
      </c>
      <c r="B11490" t="s">
        <v>12</v>
      </c>
      <c r="C11490" s="60" t="str">
        <f>VLOOKUP(B11490,lookup!A:C,3,FALSE)</f>
        <v>Non Metropolitan Fire Authorities</v>
      </c>
      <c r="D11490" s="60" t="str">
        <f>VLOOKUP(B11490,lookup!A:D,4,FALSE)</f>
        <v>E31000005</v>
      </c>
      <c r="E11490" t="s">
        <v>175</v>
      </c>
      <c r="F11490" t="s">
        <v>1077</v>
      </c>
      <c r="G11490">
        <v>126</v>
      </c>
    </row>
    <row r="11491" spans="1:7" x14ac:dyDescent="0.3">
      <c r="A11491">
        <v>2020</v>
      </c>
      <c r="B11491" t="s">
        <v>12</v>
      </c>
      <c r="C11491" s="60" t="str">
        <f>VLOOKUP(B11491,lookup!A:C,3,FALSE)</f>
        <v>Non Metropolitan Fire Authorities</v>
      </c>
      <c r="D11491" s="60" t="str">
        <f>VLOOKUP(B11491,lookup!A:D,4,FALSE)</f>
        <v>E31000005</v>
      </c>
      <c r="E11491" t="s">
        <v>1086</v>
      </c>
      <c r="F11491" t="s">
        <v>1077</v>
      </c>
      <c r="G11491">
        <v>3</v>
      </c>
    </row>
    <row r="11492" spans="1:7" x14ac:dyDescent="0.3">
      <c r="A11492">
        <v>2020</v>
      </c>
      <c r="B11492" t="s">
        <v>12</v>
      </c>
      <c r="C11492" s="60" t="str">
        <f>VLOOKUP(B11492,lookup!A:C,3,FALSE)</f>
        <v>Non Metropolitan Fire Authorities</v>
      </c>
      <c r="D11492" s="60" t="str">
        <f>VLOOKUP(B11492,lookup!A:D,4,FALSE)</f>
        <v>E31000005</v>
      </c>
      <c r="E11492" t="s">
        <v>177</v>
      </c>
      <c r="F11492" t="s">
        <v>1077</v>
      </c>
    </row>
    <row r="11493" spans="1:7" x14ac:dyDescent="0.3">
      <c r="A11493">
        <v>2020</v>
      </c>
      <c r="B11493" t="s">
        <v>12</v>
      </c>
      <c r="C11493" s="60" t="str">
        <f>VLOOKUP(B11493,lookup!A:C,3,FALSE)</f>
        <v>Non Metropolitan Fire Authorities</v>
      </c>
      <c r="D11493" s="60" t="str">
        <f>VLOOKUP(B11493,lookup!A:D,4,FALSE)</f>
        <v>E31000005</v>
      </c>
      <c r="E11493" t="s">
        <v>178</v>
      </c>
      <c r="F11493" t="s">
        <v>1077</v>
      </c>
      <c r="G11493">
        <v>4</v>
      </c>
    </row>
    <row r="11494" spans="1:7" x14ac:dyDescent="0.3">
      <c r="A11494">
        <v>2020</v>
      </c>
      <c r="B11494" t="s">
        <v>12</v>
      </c>
      <c r="C11494" s="60" t="str">
        <f>VLOOKUP(B11494,lookup!A:C,3,FALSE)</f>
        <v>Non Metropolitan Fire Authorities</v>
      </c>
      <c r="D11494" s="60" t="str">
        <f>VLOOKUP(B11494,lookup!A:D,4,FALSE)</f>
        <v>E31000005</v>
      </c>
      <c r="E11494" t="s">
        <v>179</v>
      </c>
      <c r="F11494" t="s">
        <v>1077</v>
      </c>
      <c r="G11494">
        <v>3</v>
      </c>
    </row>
    <row r="11495" spans="1:7" x14ac:dyDescent="0.3">
      <c r="A11495">
        <v>2020</v>
      </c>
      <c r="B11495" t="s">
        <v>12</v>
      </c>
      <c r="C11495" s="60" t="str">
        <f>VLOOKUP(B11495,lookup!A:C,3,FALSE)</f>
        <v>Non Metropolitan Fire Authorities</v>
      </c>
      <c r="D11495" s="60" t="str">
        <f>VLOOKUP(B11495,lookup!A:D,4,FALSE)</f>
        <v>E31000005</v>
      </c>
      <c r="E11495" t="s">
        <v>1087</v>
      </c>
      <c r="F11495" t="s">
        <v>1077</v>
      </c>
    </row>
    <row r="11496" spans="1:7" x14ac:dyDescent="0.3">
      <c r="A11496">
        <v>2020</v>
      </c>
      <c r="B11496" t="s">
        <v>12</v>
      </c>
      <c r="C11496" s="60" t="str">
        <f>VLOOKUP(B11496,lookup!A:C,3,FALSE)</f>
        <v>Non Metropolitan Fire Authorities</v>
      </c>
      <c r="D11496" s="60" t="str">
        <f>VLOOKUP(B11496,lookup!A:D,4,FALSE)</f>
        <v>E31000005</v>
      </c>
      <c r="E11496" t="s">
        <v>1088</v>
      </c>
      <c r="F11496" t="s">
        <v>1077</v>
      </c>
      <c r="G11496">
        <v>1</v>
      </c>
    </row>
    <row r="11497" spans="1:7" x14ac:dyDescent="0.3">
      <c r="A11497">
        <v>2020</v>
      </c>
      <c r="B11497" t="s">
        <v>12</v>
      </c>
      <c r="C11497" s="60" t="str">
        <f>VLOOKUP(B11497,lookup!A:C,3,FALSE)</f>
        <v>Non Metropolitan Fire Authorities</v>
      </c>
      <c r="D11497" s="60" t="str">
        <f>VLOOKUP(B11497,lookup!A:D,4,FALSE)</f>
        <v>E31000005</v>
      </c>
      <c r="E11497" t="s">
        <v>1089</v>
      </c>
      <c r="F11497" t="s">
        <v>1077</v>
      </c>
      <c r="G11497">
        <v>5</v>
      </c>
    </row>
    <row r="11498" spans="1:7" x14ac:dyDescent="0.3">
      <c r="A11498">
        <v>2020</v>
      </c>
      <c r="B11498" t="s">
        <v>15</v>
      </c>
      <c r="C11498" s="60" t="str">
        <f>VLOOKUP(B11498,lookup!A:C,3,FALSE)</f>
        <v>Non Metropolitan Fire Authorities</v>
      </c>
      <c r="D11498" s="60" t="str">
        <f>VLOOKUP(B11498,lookup!A:D,4,FALSE)</f>
        <v>E31000006</v>
      </c>
      <c r="E11498" t="s">
        <v>175</v>
      </c>
      <c r="F11498" t="s">
        <v>1077</v>
      </c>
      <c r="G11498">
        <v>171</v>
      </c>
    </row>
    <row r="11499" spans="1:7" x14ac:dyDescent="0.3">
      <c r="A11499">
        <v>2020</v>
      </c>
      <c r="B11499" t="s">
        <v>15</v>
      </c>
      <c r="C11499" s="60" t="str">
        <f>VLOOKUP(B11499,lookup!A:C,3,FALSE)</f>
        <v>Non Metropolitan Fire Authorities</v>
      </c>
      <c r="D11499" s="60" t="str">
        <f>VLOOKUP(B11499,lookup!A:D,4,FALSE)</f>
        <v>E31000006</v>
      </c>
      <c r="E11499" t="s">
        <v>1086</v>
      </c>
      <c r="F11499" t="s">
        <v>1077</v>
      </c>
      <c r="G11499">
        <v>1</v>
      </c>
    </row>
    <row r="11500" spans="1:7" x14ac:dyDescent="0.3">
      <c r="A11500">
        <v>2020</v>
      </c>
      <c r="B11500" t="s">
        <v>15</v>
      </c>
      <c r="C11500" s="60" t="str">
        <f>VLOOKUP(B11500,lookup!A:C,3,FALSE)</f>
        <v>Non Metropolitan Fire Authorities</v>
      </c>
      <c r="D11500" s="60" t="str">
        <f>VLOOKUP(B11500,lookup!A:D,4,FALSE)</f>
        <v>E31000006</v>
      </c>
      <c r="E11500" t="s">
        <v>177</v>
      </c>
      <c r="F11500" t="s">
        <v>1077</v>
      </c>
      <c r="G11500">
        <v>2</v>
      </c>
    </row>
    <row r="11501" spans="1:7" x14ac:dyDescent="0.3">
      <c r="A11501">
        <v>2020</v>
      </c>
      <c r="B11501" t="s">
        <v>15</v>
      </c>
      <c r="C11501" s="60" t="str">
        <f>VLOOKUP(B11501,lookup!A:C,3,FALSE)</f>
        <v>Non Metropolitan Fire Authorities</v>
      </c>
      <c r="D11501" s="60" t="str">
        <f>VLOOKUP(B11501,lookup!A:D,4,FALSE)</f>
        <v>E31000006</v>
      </c>
      <c r="E11501" t="s">
        <v>178</v>
      </c>
      <c r="F11501" t="s">
        <v>1077</v>
      </c>
      <c r="G11501">
        <v>1</v>
      </c>
    </row>
    <row r="11502" spans="1:7" x14ac:dyDescent="0.3">
      <c r="A11502">
        <v>2020</v>
      </c>
      <c r="B11502" t="s">
        <v>15</v>
      </c>
      <c r="C11502" s="60" t="str">
        <f>VLOOKUP(B11502,lookup!A:C,3,FALSE)</f>
        <v>Non Metropolitan Fire Authorities</v>
      </c>
      <c r="D11502" s="60" t="str">
        <f>VLOOKUP(B11502,lookup!A:D,4,FALSE)</f>
        <v>E31000006</v>
      </c>
      <c r="E11502" t="s">
        <v>179</v>
      </c>
      <c r="F11502" t="s">
        <v>1077</v>
      </c>
      <c r="G11502">
        <v>0</v>
      </c>
    </row>
    <row r="11503" spans="1:7" x14ac:dyDescent="0.3">
      <c r="A11503">
        <v>2020</v>
      </c>
      <c r="B11503" t="s">
        <v>15</v>
      </c>
      <c r="C11503" s="60" t="str">
        <f>VLOOKUP(B11503,lookup!A:C,3,FALSE)</f>
        <v>Non Metropolitan Fire Authorities</v>
      </c>
      <c r="D11503" s="60" t="str">
        <f>VLOOKUP(B11503,lookup!A:D,4,FALSE)</f>
        <v>E31000006</v>
      </c>
      <c r="E11503" t="s">
        <v>1087</v>
      </c>
      <c r="F11503" t="s">
        <v>1077</v>
      </c>
      <c r="G11503">
        <v>0</v>
      </c>
    </row>
    <row r="11504" spans="1:7" x14ac:dyDescent="0.3">
      <c r="A11504">
        <v>2020</v>
      </c>
      <c r="B11504" t="s">
        <v>15</v>
      </c>
      <c r="C11504" s="60" t="str">
        <f>VLOOKUP(B11504,lookup!A:C,3,FALSE)</f>
        <v>Non Metropolitan Fire Authorities</v>
      </c>
      <c r="D11504" s="60" t="str">
        <f>VLOOKUP(B11504,lookup!A:D,4,FALSE)</f>
        <v>E31000006</v>
      </c>
      <c r="E11504" t="s">
        <v>1088</v>
      </c>
      <c r="F11504" t="s">
        <v>1077</v>
      </c>
      <c r="G11504">
        <v>0</v>
      </c>
    </row>
    <row r="11505" spans="1:7" x14ac:dyDescent="0.3">
      <c r="A11505">
        <v>2020</v>
      </c>
      <c r="B11505" t="s">
        <v>15</v>
      </c>
      <c r="C11505" s="60" t="str">
        <f>VLOOKUP(B11505,lookup!A:C,3,FALSE)</f>
        <v>Non Metropolitan Fire Authorities</v>
      </c>
      <c r="D11505" s="60" t="str">
        <f>VLOOKUP(B11505,lookup!A:D,4,FALSE)</f>
        <v>E31000006</v>
      </c>
      <c r="E11505" t="s">
        <v>1089</v>
      </c>
      <c r="F11505" t="s">
        <v>1077</v>
      </c>
      <c r="G11505">
        <v>4</v>
      </c>
    </row>
    <row r="11506" spans="1:7" x14ac:dyDescent="0.3">
      <c r="A11506">
        <v>2020</v>
      </c>
      <c r="B11506" t="s">
        <v>18</v>
      </c>
      <c r="C11506" s="60" t="str">
        <f>VLOOKUP(B11506,lookup!A:C,3,FALSE)</f>
        <v>Non Metropolitan Fire Authorities</v>
      </c>
      <c r="D11506" s="60" t="str">
        <f>VLOOKUP(B11506,lookup!A:D,4,FALSE)</f>
        <v>E31000007</v>
      </c>
      <c r="E11506" t="s">
        <v>175</v>
      </c>
      <c r="F11506" t="s">
        <v>1077</v>
      </c>
      <c r="G11506">
        <v>117</v>
      </c>
    </row>
    <row r="11507" spans="1:7" x14ac:dyDescent="0.3">
      <c r="A11507">
        <v>2020</v>
      </c>
      <c r="B11507" t="s">
        <v>18</v>
      </c>
      <c r="C11507" s="60" t="str">
        <f>VLOOKUP(B11507,lookup!A:C,3,FALSE)</f>
        <v>Non Metropolitan Fire Authorities</v>
      </c>
      <c r="D11507" s="60" t="str">
        <f>VLOOKUP(B11507,lookup!A:D,4,FALSE)</f>
        <v>E31000007</v>
      </c>
      <c r="E11507" t="s">
        <v>1086</v>
      </c>
      <c r="F11507" t="s">
        <v>1077</v>
      </c>
      <c r="G11507">
        <v>0</v>
      </c>
    </row>
    <row r="11508" spans="1:7" x14ac:dyDescent="0.3">
      <c r="A11508">
        <v>2020</v>
      </c>
      <c r="B11508" t="s">
        <v>18</v>
      </c>
      <c r="C11508" s="60" t="str">
        <f>VLOOKUP(B11508,lookup!A:C,3,FALSE)</f>
        <v>Non Metropolitan Fire Authorities</v>
      </c>
      <c r="D11508" s="60" t="str">
        <f>VLOOKUP(B11508,lookup!A:D,4,FALSE)</f>
        <v>E31000007</v>
      </c>
      <c r="E11508" t="s">
        <v>177</v>
      </c>
      <c r="F11508" t="s">
        <v>1077</v>
      </c>
      <c r="G11508">
        <v>0</v>
      </c>
    </row>
    <row r="11509" spans="1:7" x14ac:dyDescent="0.3">
      <c r="A11509">
        <v>2020</v>
      </c>
      <c r="B11509" t="s">
        <v>18</v>
      </c>
      <c r="C11509" s="60" t="str">
        <f>VLOOKUP(B11509,lookup!A:C,3,FALSE)</f>
        <v>Non Metropolitan Fire Authorities</v>
      </c>
      <c r="D11509" s="60" t="str">
        <f>VLOOKUP(B11509,lookup!A:D,4,FALSE)</f>
        <v>E31000007</v>
      </c>
      <c r="E11509" t="s">
        <v>178</v>
      </c>
      <c r="F11509" t="s">
        <v>1077</v>
      </c>
      <c r="G11509">
        <v>1</v>
      </c>
    </row>
    <row r="11510" spans="1:7" x14ac:dyDescent="0.3">
      <c r="A11510">
        <v>2020</v>
      </c>
      <c r="B11510" t="s">
        <v>18</v>
      </c>
      <c r="C11510" s="60" t="str">
        <f>VLOOKUP(B11510,lookup!A:C,3,FALSE)</f>
        <v>Non Metropolitan Fire Authorities</v>
      </c>
      <c r="D11510" s="60" t="str">
        <f>VLOOKUP(B11510,lookup!A:D,4,FALSE)</f>
        <v>E31000007</v>
      </c>
      <c r="E11510" t="s">
        <v>179</v>
      </c>
      <c r="F11510" t="s">
        <v>1077</v>
      </c>
      <c r="G11510">
        <v>0</v>
      </c>
    </row>
    <row r="11511" spans="1:7" x14ac:dyDescent="0.3">
      <c r="A11511">
        <v>2020</v>
      </c>
      <c r="B11511" t="s">
        <v>18</v>
      </c>
      <c r="C11511" s="60" t="str">
        <f>VLOOKUP(B11511,lookup!A:C,3,FALSE)</f>
        <v>Non Metropolitan Fire Authorities</v>
      </c>
      <c r="D11511" s="60" t="str">
        <f>VLOOKUP(B11511,lookup!A:D,4,FALSE)</f>
        <v>E31000007</v>
      </c>
      <c r="E11511" t="s">
        <v>1087</v>
      </c>
      <c r="F11511" t="s">
        <v>1077</v>
      </c>
      <c r="G11511">
        <v>0</v>
      </c>
    </row>
    <row r="11512" spans="1:7" x14ac:dyDescent="0.3">
      <c r="A11512">
        <v>2020</v>
      </c>
      <c r="B11512" t="s">
        <v>18</v>
      </c>
      <c r="C11512" s="60" t="str">
        <f>VLOOKUP(B11512,lookup!A:C,3,FALSE)</f>
        <v>Non Metropolitan Fire Authorities</v>
      </c>
      <c r="D11512" s="60" t="str">
        <f>VLOOKUP(B11512,lookup!A:D,4,FALSE)</f>
        <v>E31000007</v>
      </c>
      <c r="E11512" t="s">
        <v>1088</v>
      </c>
      <c r="F11512" t="s">
        <v>1077</v>
      </c>
      <c r="G11512">
        <v>0</v>
      </c>
    </row>
    <row r="11513" spans="1:7" x14ac:dyDescent="0.3">
      <c r="A11513">
        <v>2020</v>
      </c>
      <c r="B11513" t="s">
        <v>18</v>
      </c>
      <c r="C11513" s="60" t="str">
        <f>VLOOKUP(B11513,lookup!A:C,3,FALSE)</f>
        <v>Non Metropolitan Fire Authorities</v>
      </c>
      <c r="D11513" s="60" t="str">
        <f>VLOOKUP(B11513,lookup!A:D,4,FALSE)</f>
        <v>E31000007</v>
      </c>
      <c r="E11513" t="s">
        <v>1089</v>
      </c>
      <c r="F11513" t="s">
        <v>1077</v>
      </c>
      <c r="G11513">
        <v>2</v>
      </c>
    </row>
    <row r="11514" spans="1:7" x14ac:dyDescent="0.3">
      <c r="A11514">
        <v>2020</v>
      </c>
      <c r="B11514" t="s">
        <v>21</v>
      </c>
      <c r="C11514" s="60" t="str">
        <f>VLOOKUP(B11514,lookup!A:C,3,FALSE)</f>
        <v>Non Metropolitan Fire Authorities</v>
      </c>
      <c r="D11514" s="60" t="str">
        <f>VLOOKUP(B11514,lookup!A:D,4,FALSE)</f>
        <v>E31000008</v>
      </c>
      <c r="E11514" t="s">
        <v>175</v>
      </c>
      <c r="F11514" t="s">
        <v>1077</v>
      </c>
      <c r="G11514">
        <v>66</v>
      </c>
    </row>
    <row r="11515" spans="1:7" x14ac:dyDescent="0.3">
      <c r="A11515">
        <v>2020</v>
      </c>
      <c r="B11515" t="s">
        <v>21</v>
      </c>
      <c r="C11515" s="60" t="str">
        <f>VLOOKUP(B11515,lookup!A:C,3,FALSE)</f>
        <v>Non Metropolitan Fire Authorities</v>
      </c>
      <c r="D11515" s="60" t="str">
        <f>VLOOKUP(B11515,lookup!A:D,4,FALSE)</f>
        <v>E31000008</v>
      </c>
      <c r="E11515" t="s">
        <v>1086</v>
      </c>
      <c r="F11515" t="s">
        <v>1077</v>
      </c>
      <c r="G11515">
        <v>3</v>
      </c>
    </row>
    <row r="11516" spans="1:7" x14ac:dyDescent="0.3">
      <c r="A11516">
        <v>2020</v>
      </c>
      <c r="B11516" t="s">
        <v>21</v>
      </c>
      <c r="C11516" s="60" t="str">
        <f>VLOOKUP(B11516,lookup!A:C,3,FALSE)</f>
        <v>Non Metropolitan Fire Authorities</v>
      </c>
      <c r="D11516" s="60" t="str">
        <f>VLOOKUP(B11516,lookup!A:D,4,FALSE)</f>
        <v>E31000008</v>
      </c>
      <c r="E11516" t="s">
        <v>177</v>
      </c>
      <c r="F11516" t="s">
        <v>1077</v>
      </c>
    </row>
    <row r="11517" spans="1:7" x14ac:dyDescent="0.3">
      <c r="A11517">
        <v>2020</v>
      </c>
      <c r="B11517" t="s">
        <v>21</v>
      </c>
      <c r="C11517" s="60" t="str">
        <f>VLOOKUP(B11517,lookup!A:C,3,FALSE)</f>
        <v>Non Metropolitan Fire Authorities</v>
      </c>
      <c r="D11517" s="60" t="str">
        <f>VLOOKUP(B11517,lookup!A:D,4,FALSE)</f>
        <v>E31000008</v>
      </c>
      <c r="E11517" t="s">
        <v>178</v>
      </c>
      <c r="F11517" t="s">
        <v>1077</v>
      </c>
    </row>
    <row r="11518" spans="1:7" x14ac:dyDescent="0.3">
      <c r="A11518">
        <v>2020</v>
      </c>
      <c r="B11518" t="s">
        <v>21</v>
      </c>
      <c r="C11518" s="60" t="str">
        <f>VLOOKUP(B11518,lookup!A:C,3,FALSE)</f>
        <v>Non Metropolitan Fire Authorities</v>
      </c>
      <c r="D11518" s="60" t="str">
        <f>VLOOKUP(B11518,lookup!A:D,4,FALSE)</f>
        <v>E31000008</v>
      </c>
      <c r="E11518" t="s">
        <v>179</v>
      </c>
      <c r="F11518" t="s">
        <v>1077</v>
      </c>
      <c r="G11518">
        <v>1</v>
      </c>
    </row>
    <row r="11519" spans="1:7" x14ac:dyDescent="0.3">
      <c r="A11519">
        <v>2020</v>
      </c>
      <c r="B11519" t="s">
        <v>21</v>
      </c>
      <c r="C11519" s="60" t="str">
        <f>VLOOKUP(B11519,lookup!A:C,3,FALSE)</f>
        <v>Non Metropolitan Fire Authorities</v>
      </c>
      <c r="D11519" s="60" t="str">
        <f>VLOOKUP(B11519,lookup!A:D,4,FALSE)</f>
        <v>E31000008</v>
      </c>
      <c r="E11519" t="s">
        <v>1087</v>
      </c>
      <c r="F11519" t="s">
        <v>1077</v>
      </c>
    </row>
    <row r="11520" spans="1:7" x14ac:dyDescent="0.3">
      <c r="A11520">
        <v>2020</v>
      </c>
      <c r="B11520" t="s">
        <v>21</v>
      </c>
      <c r="C11520" s="60" t="str">
        <f>VLOOKUP(B11520,lookup!A:C,3,FALSE)</f>
        <v>Non Metropolitan Fire Authorities</v>
      </c>
      <c r="D11520" s="60" t="str">
        <f>VLOOKUP(B11520,lookup!A:D,4,FALSE)</f>
        <v>E31000008</v>
      </c>
      <c r="E11520" t="s">
        <v>1088</v>
      </c>
      <c r="F11520" t="s">
        <v>1077</v>
      </c>
    </row>
    <row r="11521" spans="1:7" x14ac:dyDescent="0.3">
      <c r="A11521">
        <v>2020</v>
      </c>
      <c r="B11521" t="s">
        <v>21</v>
      </c>
      <c r="C11521" s="60" t="str">
        <f>VLOOKUP(B11521,lookup!A:C,3,FALSE)</f>
        <v>Non Metropolitan Fire Authorities</v>
      </c>
      <c r="D11521" s="60" t="str">
        <f>VLOOKUP(B11521,lookup!A:D,4,FALSE)</f>
        <v>E31000008</v>
      </c>
      <c r="E11521" t="s">
        <v>1089</v>
      </c>
      <c r="F11521" t="s">
        <v>1077</v>
      </c>
      <c r="G11521">
        <v>38</v>
      </c>
    </row>
    <row r="11522" spans="1:7" x14ac:dyDescent="0.3">
      <c r="A11522">
        <v>2020</v>
      </c>
      <c r="B11522" t="s">
        <v>24</v>
      </c>
      <c r="C11522" s="60" t="str">
        <f>VLOOKUP(B11522,lookup!A:C,3,FALSE)</f>
        <v>Non Metropolitan Fire Authorities</v>
      </c>
      <c r="D11522" s="60" t="str">
        <f>VLOOKUP(B11522,lookup!A:D,4,FALSE)</f>
        <v>E31000009</v>
      </c>
      <c r="E11522" t="s">
        <v>175</v>
      </c>
      <c r="F11522" t="s">
        <v>1077</v>
      </c>
      <c r="G11522">
        <v>63</v>
      </c>
    </row>
    <row r="11523" spans="1:7" x14ac:dyDescent="0.3">
      <c r="A11523">
        <v>2020</v>
      </c>
      <c r="B11523" t="s">
        <v>24</v>
      </c>
      <c r="C11523" s="60" t="str">
        <f>VLOOKUP(B11523,lookup!A:C,3,FALSE)</f>
        <v>Non Metropolitan Fire Authorities</v>
      </c>
      <c r="D11523" s="60" t="str">
        <f>VLOOKUP(B11523,lookup!A:D,4,FALSE)</f>
        <v>E31000009</v>
      </c>
      <c r="E11523" t="s">
        <v>1086</v>
      </c>
      <c r="F11523" t="s">
        <v>1077</v>
      </c>
      <c r="G11523">
        <v>1</v>
      </c>
    </row>
    <row r="11524" spans="1:7" x14ac:dyDescent="0.3">
      <c r="A11524">
        <v>2020</v>
      </c>
      <c r="B11524" t="s">
        <v>24</v>
      </c>
      <c r="C11524" s="60" t="str">
        <f>VLOOKUP(B11524,lookup!A:C,3,FALSE)</f>
        <v>Non Metropolitan Fire Authorities</v>
      </c>
      <c r="D11524" s="60" t="str">
        <f>VLOOKUP(B11524,lookup!A:D,4,FALSE)</f>
        <v>E31000009</v>
      </c>
      <c r="E11524" t="s">
        <v>177</v>
      </c>
      <c r="F11524" t="s">
        <v>1077</v>
      </c>
    </row>
    <row r="11525" spans="1:7" x14ac:dyDescent="0.3">
      <c r="A11525">
        <v>2020</v>
      </c>
      <c r="B11525" t="s">
        <v>24</v>
      </c>
      <c r="C11525" s="60" t="str">
        <f>VLOOKUP(B11525,lookup!A:C,3,FALSE)</f>
        <v>Non Metropolitan Fire Authorities</v>
      </c>
      <c r="D11525" s="60" t="str">
        <f>VLOOKUP(B11525,lookup!A:D,4,FALSE)</f>
        <v>E31000009</v>
      </c>
      <c r="E11525" t="s">
        <v>178</v>
      </c>
      <c r="F11525" t="s">
        <v>1077</v>
      </c>
      <c r="G11525">
        <v>1</v>
      </c>
    </row>
    <row r="11526" spans="1:7" x14ac:dyDescent="0.3">
      <c r="A11526">
        <v>2020</v>
      </c>
      <c r="B11526" t="s">
        <v>24</v>
      </c>
      <c r="C11526" s="60" t="str">
        <f>VLOOKUP(B11526,lookup!A:C,3,FALSE)</f>
        <v>Non Metropolitan Fire Authorities</v>
      </c>
      <c r="D11526" s="60" t="str">
        <f>VLOOKUP(B11526,lookup!A:D,4,FALSE)</f>
        <v>E31000009</v>
      </c>
      <c r="E11526" t="s">
        <v>179</v>
      </c>
      <c r="F11526" t="s">
        <v>1077</v>
      </c>
    </row>
    <row r="11527" spans="1:7" x14ac:dyDescent="0.3">
      <c r="A11527">
        <v>2020</v>
      </c>
      <c r="B11527" t="s">
        <v>24</v>
      </c>
      <c r="C11527" s="60" t="str">
        <f>VLOOKUP(B11527,lookup!A:C,3,FALSE)</f>
        <v>Non Metropolitan Fire Authorities</v>
      </c>
      <c r="D11527" s="60" t="str">
        <f>VLOOKUP(B11527,lookup!A:D,4,FALSE)</f>
        <v>E31000009</v>
      </c>
      <c r="E11527" t="s">
        <v>1087</v>
      </c>
      <c r="F11527" t="s">
        <v>1077</v>
      </c>
    </row>
    <row r="11528" spans="1:7" x14ac:dyDescent="0.3">
      <c r="A11528">
        <v>2020</v>
      </c>
      <c r="B11528" t="s">
        <v>24</v>
      </c>
      <c r="C11528" s="60" t="str">
        <f>VLOOKUP(B11528,lookup!A:C,3,FALSE)</f>
        <v>Non Metropolitan Fire Authorities</v>
      </c>
      <c r="D11528" s="60" t="str">
        <f>VLOOKUP(B11528,lookup!A:D,4,FALSE)</f>
        <v>E31000009</v>
      </c>
      <c r="E11528" t="s">
        <v>1088</v>
      </c>
      <c r="F11528" t="s">
        <v>1077</v>
      </c>
    </row>
    <row r="11529" spans="1:7" x14ac:dyDescent="0.3">
      <c r="A11529">
        <v>2020</v>
      </c>
      <c r="B11529" t="s">
        <v>24</v>
      </c>
      <c r="C11529" s="60" t="str">
        <f>VLOOKUP(B11529,lookup!A:C,3,FALSE)</f>
        <v>Non Metropolitan Fire Authorities</v>
      </c>
      <c r="D11529" s="60" t="str">
        <f>VLOOKUP(B11529,lookup!A:D,4,FALSE)</f>
        <v>E31000009</v>
      </c>
      <c r="E11529" t="s">
        <v>1089</v>
      </c>
      <c r="F11529" t="s">
        <v>1077</v>
      </c>
      <c r="G11529">
        <v>3</v>
      </c>
    </row>
    <row r="11530" spans="1:7" x14ac:dyDescent="0.3">
      <c r="A11530">
        <v>2020</v>
      </c>
      <c r="B11530" t="s">
        <v>27</v>
      </c>
      <c r="C11530" s="60" t="str">
        <f>VLOOKUP(B11530,lookup!A:C,3,FALSE)</f>
        <v>Non Metropolitan Fire Authorities</v>
      </c>
      <c r="D11530" s="60" t="str">
        <f>VLOOKUP(B11530,lookup!A:D,4,FALSE)</f>
        <v>E31000010</v>
      </c>
      <c r="E11530" t="s">
        <v>175</v>
      </c>
      <c r="F11530" t="s">
        <v>1077</v>
      </c>
      <c r="G11530">
        <v>148</v>
      </c>
    </row>
    <row r="11531" spans="1:7" x14ac:dyDescent="0.3">
      <c r="A11531">
        <v>2020</v>
      </c>
      <c r="B11531" t="s">
        <v>27</v>
      </c>
      <c r="C11531" s="60" t="str">
        <f>VLOOKUP(B11531,lookup!A:C,3,FALSE)</f>
        <v>Non Metropolitan Fire Authorities</v>
      </c>
      <c r="D11531" s="60" t="str">
        <f>VLOOKUP(B11531,lookup!A:D,4,FALSE)</f>
        <v>E31000010</v>
      </c>
      <c r="E11531" t="s">
        <v>1086</v>
      </c>
      <c r="F11531" t="s">
        <v>1077</v>
      </c>
      <c r="G11531">
        <v>3</v>
      </c>
    </row>
    <row r="11532" spans="1:7" x14ac:dyDescent="0.3">
      <c r="A11532">
        <v>2020</v>
      </c>
      <c r="B11532" t="s">
        <v>27</v>
      </c>
      <c r="C11532" s="60" t="str">
        <f>VLOOKUP(B11532,lookup!A:C,3,FALSE)</f>
        <v>Non Metropolitan Fire Authorities</v>
      </c>
      <c r="D11532" s="60" t="str">
        <f>VLOOKUP(B11532,lookup!A:D,4,FALSE)</f>
        <v>E31000010</v>
      </c>
      <c r="E11532" t="s">
        <v>177</v>
      </c>
      <c r="F11532" t="s">
        <v>1077</v>
      </c>
      <c r="G11532">
        <v>2</v>
      </c>
    </row>
    <row r="11533" spans="1:7" x14ac:dyDescent="0.3">
      <c r="A11533">
        <v>2020</v>
      </c>
      <c r="B11533" t="s">
        <v>27</v>
      </c>
      <c r="C11533" s="60" t="str">
        <f>VLOOKUP(B11533,lookup!A:C,3,FALSE)</f>
        <v>Non Metropolitan Fire Authorities</v>
      </c>
      <c r="D11533" s="60" t="str">
        <f>VLOOKUP(B11533,lookup!A:D,4,FALSE)</f>
        <v>E31000010</v>
      </c>
      <c r="E11533" t="s">
        <v>178</v>
      </c>
      <c r="F11533" t="s">
        <v>1077</v>
      </c>
      <c r="G11533">
        <v>4</v>
      </c>
    </row>
    <row r="11534" spans="1:7" x14ac:dyDescent="0.3">
      <c r="A11534">
        <v>2020</v>
      </c>
      <c r="B11534" t="s">
        <v>27</v>
      </c>
      <c r="C11534" s="60" t="str">
        <f>VLOOKUP(B11534,lookup!A:C,3,FALSE)</f>
        <v>Non Metropolitan Fire Authorities</v>
      </c>
      <c r="D11534" s="60" t="str">
        <f>VLOOKUP(B11534,lookup!A:D,4,FALSE)</f>
        <v>E31000010</v>
      </c>
      <c r="E11534" t="s">
        <v>179</v>
      </c>
      <c r="F11534" t="s">
        <v>1077</v>
      </c>
    </row>
    <row r="11535" spans="1:7" x14ac:dyDescent="0.3">
      <c r="A11535">
        <v>2020</v>
      </c>
      <c r="B11535" t="s">
        <v>27</v>
      </c>
      <c r="C11535" s="60" t="str">
        <f>VLOOKUP(B11535,lookup!A:C,3,FALSE)</f>
        <v>Non Metropolitan Fire Authorities</v>
      </c>
      <c r="D11535" s="60" t="str">
        <f>VLOOKUP(B11535,lookup!A:D,4,FALSE)</f>
        <v>E31000010</v>
      </c>
      <c r="E11535" t="s">
        <v>1087</v>
      </c>
      <c r="F11535" t="s">
        <v>1077</v>
      </c>
      <c r="G11535">
        <v>3</v>
      </c>
    </row>
    <row r="11536" spans="1:7" x14ac:dyDescent="0.3">
      <c r="A11536">
        <v>2020</v>
      </c>
      <c r="B11536" t="s">
        <v>27</v>
      </c>
      <c r="C11536" s="60" t="str">
        <f>VLOOKUP(B11536,lookup!A:C,3,FALSE)</f>
        <v>Non Metropolitan Fire Authorities</v>
      </c>
      <c r="D11536" s="60" t="str">
        <f>VLOOKUP(B11536,lookup!A:D,4,FALSE)</f>
        <v>E31000010</v>
      </c>
      <c r="E11536" t="s">
        <v>1088</v>
      </c>
      <c r="F11536" t="s">
        <v>1077</v>
      </c>
    </row>
    <row r="11537" spans="1:7" x14ac:dyDescent="0.3">
      <c r="A11537">
        <v>2020</v>
      </c>
      <c r="B11537" t="s">
        <v>27</v>
      </c>
      <c r="C11537" s="60" t="str">
        <f>VLOOKUP(B11537,lookup!A:C,3,FALSE)</f>
        <v>Non Metropolitan Fire Authorities</v>
      </c>
      <c r="D11537" s="60" t="str">
        <f>VLOOKUP(B11537,lookup!A:D,4,FALSE)</f>
        <v>E31000010</v>
      </c>
      <c r="E11537" t="s">
        <v>1089</v>
      </c>
      <c r="F11537" t="s">
        <v>1077</v>
      </c>
      <c r="G11537">
        <v>11</v>
      </c>
    </row>
    <row r="11538" spans="1:7" x14ac:dyDescent="0.3">
      <c r="A11538">
        <v>2020</v>
      </c>
      <c r="B11538" t="s">
        <v>30</v>
      </c>
      <c r="C11538" s="60" t="str">
        <f>VLOOKUP(B11538,lookup!A:C,3,FALSE)</f>
        <v>Non Metropolitan Fire Authorities</v>
      </c>
      <c r="D11538" s="60" t="str">
        <f>VLOOKUP(B11538,lookup!A:D,4,FALSE)</f>
        <v>E31000011</v>
      </c>
      <c r="E11538" t="s">
        <v>175</v>
      </c>
      <c r="F11538" t="s">
        <v>1077</v>
      </c>
      <c r="G11538">
        <v>276</v>
      </c>
    </row>
    <row r="11539" spans="1:7" x14ac:dyDescent="0.3">
      <c r="A11539">
        <v>2020</v>
      </c>
      <c r="B11539" t="s">
        <v>30</v>
      </c>
      <c r="C11539" s="60" t="str">
        <f>VLOOKUP(B11539,lookup!A:C,3,FALSE)</f>
        <v>Non Metropolitan Fire Authorities</v>
      </c>
      <c r="D11539" s="60" t="str">
        <f>VLOOKUP(B11539,lookup!A:D,4,FALSE)</f>
        <v>E31000011</v>
      </c>
      <c r="E11539" t="s">
        <v>1086</v>
      </c>
      <c r="F11539" t="s">
        <v>1077</v>
      </c>
      <c r="G11539">
        <v>9</v>
      </c>
    </row>
    <row r="11540" spans="1:7" x14ac:dyDescent="0.3">
      <c r="A11540">
        <v>2020</v>
      </c>
      <c r="B11540" t="s">
        <v>30</v>
      </c>
      <c r="C11540" s="60" t="str">
        <f>VLOOKUP(B11540,lookup!A:C,3,FALSE)</f>
        <v>Non Metropolitan Fire Authorities</v>
      </c>
      <c r="D11540" s="60" t="str">
        <f>VLOOKUP(B11540,lookup!A:D,4,FALSE)</f>
        <v>E31000011</v>
      </c>
      <c r="E11540" t="s">
        <v>177</v>
      </c>
      <c r="F11540" t="s">
        <v>1077</v>
      </c>
      <c r="G11540">
        <v>3</v>
      </c>
    </row>
    <row r="11541" spans="1:7" x14ac:dyDescent="0.3">
      <c r="A11541">
        <v>2020</v>
      </c>
      <c r="B11541" t="s">
        <v>30</v>
      </c>
      <c r="C11541" s="60" t="str">
        <f>VLOOKUP(B11541,lookup!A:C,3,FALSE)</f>
        <v>Non Metropolitan Fire Authorities</v>
      </c>
      <c r="D11541" s="60" t="str">
        <f>VLOOKUP(B11541,lookup!A:D,4,FALSE)</f>
        <v>E31000011</v>
      </c>
      <c r="E11541" t="s">
        <v>178</v>
      </c>
      <c r="F11541" t="s">
        <v>1077</v>
      </c>
      <c r="G11541">
        <v>1</v>
      </c>
    </row>
    <row r="11542" spans="1:7" x14ac:dyDescent="0.3">
      <c r="A11542">
        <v>2020</v>
      </c>
      <c r="B11542" t="s">
        <v>30</v>
      </c>
      <c r="C11542" s="60" t="str">
        <f>VLOOKUP(B11542,lookup!A:C,3,FALSE)</f>
        <v>Non Metropolitan Fire Authorities</v>
      </c>
      <c r="D11542" s="60" t="str">
        <f>VLOOKUP(B11542,lookup!A:D,4,FALSE)</f>
        <v>E31000011</v>
      </c>
      <c r="E11542" t="s">
        <v>179</v>
      </c>
      <c r="F11542" t="s">
        <v>1077</v>
      </c>
      <c r="G11542">
        <v>1</v>
      </c>
    </row>
    <row r="11543" spans="1:7" x14ac:dyDescent="0.3">
      <c r="A11543">
        <v>2020</v>
      </c>
      <c r="B11543" t="s">
        <v>30</v>
      </c>
      <c r="C11543" s="60" t="str">
        <f>VLOOKUP(B11543,lookup!A:C,3,FALSE)</f>
        <v>Non Metropolitan Fire Authorities</v>
      </c>
      <c r="D11543" s="60" t="str">
        <f>VLOOKUP(B11543,lookup!A:D,4,FALSE)</f>
        <v>E31000011</v>
      </c>
      <c r="E11543" t="s">
        <v>1087</v>
      </c>
      <c r="F11543" t="s">
        <v>1077</v>
      </c>
      <c r="G11543">
        <v>0</v>
      </c>
    </row>
    <row r="11544" spans="1:7" x14ac:dyDescent="0.3">
      <c r="A11544">
        <v>2020</v>
      </c>
      <c r="B11544" t="s">
        <v>30</v>
      </c>
      <c r="C11544" s="60" t="str">
        <f>VLOOKUP(B11544,lookup!A:C,3,FALSE)</f>
        <v>Non Metropolitan Fire Authorities</v>
      </c>
      <c r="D11544" s="60" t="str">
        <f>VLOOKUP(B11544,lookup!A:D,4,FALSE)</f>
        <v>E31000011</v>
      </c>
      <c r="E11544" t="s">
        <v>1088</v>
      </c>
      <c r="F11544" t="s">
        <v>1077</v>
      </c>
      <c r="G11544">
        <v>0</v>
      </c>
    </row>
    <row r="11545" spans="1:7" x14ac:dyDescent="0.3">
      <c r="A11545">
        <v>2020</v>
      </c>
      <c r="B11545" t="s">
        <v>30</v>
      </c>
      <c r="C11545" s="60" t="str">
        <f>VLOOKUP(B11545,lookup!A:C,3,FALSE)</f>
        <v>Non Metropolitan Fire Authorities</v>
      </c>
      <c r="D11545" s="60" t="str">
        <f>VLOOKUP(B11545,lookup!A:D,4,FALSE)</f>
        <v>E31000011</v>
      </c>
      <c r="E11545" t="s">
        <v>1089</v>
      </c>
      <c r="F11545" t="s">
        <v>1077</v>
      </c>
      <c r="G11545">
        <v>23</v>
      </c>
    </row>
    <row r="11546" spans="1:7" x14ac:dyDescent="0.3">
      <c r="A11546">
        <v>2020</v>
      </c>
      <c r="B11546" t="s">
        <v>36</v>
      </c>
      <c r="C11546" s="60" t="str">
        <f>VLOOKUP(B11546,lookup!A:C,3,FALSE)</f>
        <v>Non Metropolitan Fire Authorities</v>
      </c>
      <c r="D11546" s="60" t="str">
        <f>VLOOKUP(B11546,lookup!A:D,4,FALSE)</f>
        <v>E31000013</v>
      </c>
      <c r="E11546" t="s">
        <v>175</v>
      </c>
      <c r="F11546" t="s">
        <v>1077</v>
      </c>
      <c r="G11546">
        <v>62</v>
      </c>
    </row>
    <row r="11547" spans="1:7" x14ac:dyDescent="0.3">
      <c r="A11547">
        <v>2020</v>
      </c>
      <c r="B11547" t="s">
        <v>36</v>
      </c>
      <c r="C11547" s="60" t="str">
        <f>VLOOKUP(B11547,lookup!A:C,3,FALSE)</f>
        <v>Non Metropolitan Fire Authorities</v>
      </c>
      <c r="D11547" s="60" t="str">
        <f>VLOOKUP(B11547,lookup!A:D,4,FALSE)</f>
        <v>E31000013</v>
      </c>
      <c r="E11547" t="s">
        <v>1086</v>
      </c>
      <c r="F11547" t="s">
        <v>1077</v>
      </c>
      <c r="G11547">
        <v>1</v>
      </c>
    </row>
    <row r="11548" spans="1:7" x14ac:dyDescent="0.3">
      <c r="A11548">
        <v>2020</v>
      </c>
      <c r="B11548" t="s">
        <v>36</v>
      </c>
      <c r="C11548" s="60" t="str">
        <f>VLOOKUP(B11548,lookup!A:C,3,FALSE)</f>
        <v>Non Metropolitan Fire Authorities</v>
      </c>
      <c r="D11548" s="60" t="str">
        <f>VLOOKUP(B11548,lookup!A:D,4,FALSE)</f>
        <v>E31000013</v>
      </c>
      <c r="E11548" t="s">
        <v>177</v>
      </c>
      <c r="F11548" t="s">
        <v>1077</v>
      </c>
    </row>
    <row r="11549" spans="1:7" x14ac:dyDescent="0.3">
      <c r="A11549">
        <v>2020</v>
      </c>
      <c r="B11549" t="s">
        <v>36</v>
      </c>
      <c r="C11549" s="60" t="str">
        <f>VLOOKUP(B11549,lookup!A:C,3,FALSE)</f>
        <v>Non Metropolitan Fire Authorities</v>
      </c>
      <c r="D11549" s="60" t="str">
        <f>VLOOKUP(B11549,lookup!A:D,4,FALSE)</f>
        <v>E31000013</v>
      </c>
      <c r="E11549" t="s">
        <v>178</v>
      </c>
      <c r="F11549" t="s">
        <v>1077</v>
      </c>
    </row>
    <row r="11550" spans="1:7" x14ac:dyDescent="0.3">
      <c r="A11550">
        <v>2020</v>
      </c>
      <c r="B11550" t="s">
        <v>36</v>
      </c>
      <c r="C11550" s="60" t="str">
        <f>VLOOKUP(B11550,lookup!A:C,3,FALSE)</f>
        <v>Non Metropolitan Fire Authorities</v>
      </c>
      <c r="D11550" s="60" t="str">
        <f>VLOOKUP(B11550,lookup!A:D,4,FALSE)</f>
        <v>E31000013</v>
      </c>
      <c r="E11550" t="s">
        <v>179</v>
      </c>
      <c r="F11550" t="s">
        <v>1077</v>
      </c>
    </row>
    <row r="11551" spans="1:7" x14ac:dyDescent="0.3">
      <c r="A11551">
        <v>2020</v>
      </c>
      <c r="B11551" t="s">
        <v>36</v>
      </c>
      <c r="C11551" s="60" t="str">
        <f>VLOOKUP(B11551,lookup!A:C,3,FALSE)</f>
        <v>Non Metropolitan Fire Authorities</v>
      </c>
      <c r="D11551" s="60" t="str">
        <f>VLOOKUP(B11551,lookup!A:D,4,FALSE)</f>
        <v>E31000013</v>
      </c>
      <c r="E11551" t="s">
        <v>1087</v>
      </c>
      <c r="F11551" t="s">
        <v>1077</v>
      </c>
    </row>
    <row r="11552" spans="1:7" x14ac:dyDescent="0.3">
      <c r="A11552">
        <v>2020</v>
      </c>
      <c r="B11552" t="s">
        <v>36</v>
      </c>
      <c r="C11552" s="60" t="str">
        <f>VLOOKUP(B11552,lookup!A:C,3,FALSE)</f>
        <v>Non Metropolitan Fire Authorities</v>
      </c>
      <c r="D11552" s="60" t="str">
        <f>VLOOKUP(B11552,lookup!A:D,4,FALSE)</f>
        <v>E31000013</v>
      </c>
      <c r="E11552" t="s">
        <v>1088</v>
      </c>
      <c r="F11552" t="s">
        <v>1077</v>
      </c>
    </row>
    <row r="11553" spans="1:7" x14ac:dyDescent="0.3">
      <c r="A11553">
        <v>2020</v>
      </c>
      <c r="B11553" t="s">
        <v>36</v>
      </c>
      <c r="C11553" s="60" t="str">
        <f>VLOOKUP(B11553,lookup!A:C,3,FALSE)</f>
        <v>Non Metropolitan Fire Authorities</v>
      </c>
      <c r="D11553" s="60" t="str">
        <f>VLOOKUP(B11553,lookup!A:D,4,FALSE)</f>
        <v>E31000013</v>
      </c>
      <c r="E11553" t="s">
        <v>1089</v>
      </c>
      <c r="F11553" t="s">
        <v>1077</v>
      </c>
      <c r="G11553">
        <v>19</v>
      </c>
    </row>
    <row r="11554" spans="1:7" x14ac:dyDescent="0.3">
      <c r="A11554">
        <v>2020</v>
      </c>
      <c r="B11554" t="s">
        <v>39</v>
      </c>
      <c r="C11554" s="60" t="str">
        <f>VLOOKUP(B11554,lookup!A:C,3,FALSE)</f>
        <v>Non Metropolitan Fire Authorities</v>
      </c>
      <c r="D11554" s="60" t="str">
        <f>VLOOKUP(B11554,lookup!A:D,4,FALSE)</f>
        <v>E31000014</v>
      </c>
      <c r="E11554" t="s">
        <v>175</v>
      </c>
      <c r="F11554" t="s">
        <v>1077</v>
      </c>
      <c r="G11554">
        <v>142</v>
      </c>
    </row>
    <row r="11555" spans="1:7" x14ac:dyDescent="0.3">
      <c r="A11555">
        <v>2020</v>
      </c>
      <c r="B11555" t="s">
        <v>39</v>
      </c>
      <c r="C11555" s="60" t="str">
        <f>VLOOKUP(B11555,lookup!A:C,3,FALSE)</f>
        <v>Non Metropolitan Fire Authorities</v>
      </c>
      <c r="D11555" s="60" t="str">
        <f>VLOOKUP(B11555,lookup!A:D,4,FALSE)</f>
        <v>E31000014</v>
      </c>
      <c r="E11555" t="s">
        <v>1086</v>
      </c>
      <c r="F11555" t="s">
        <v>1077</v>
      </c>
      <c r="G11555">
        <v>9</v>
      </c>
    </row>
    <row r="11556" spans="1:7" x14ac:dyDescent="0.3">
      <c r="A11556">
        <v>2020</v>
      </c>
      <c r="B11556" t="s">
        <v>39</v>
      </c>
      <c r="C11556" s="60" t="str">
        <f>VLOOKUP(B11556,lookup!A:C,3,FALSE)</f>
        <v>Non Metropolitan Fire Authorities</v>
      </c>
      <c r="D11556" s="60" t="str">
        <f>VLOOKUP(B11556,lookup!A:D,4,FALSE)</f>
        <v>E31000014</v>
      </c>
      <c r="E11556" t="s">
        <v>177</v>
      </c>
      <c r="F11556" t="s">
        <v>1077</v>
      </c>
      <c r="G11556">
        <v>2</v>
      </c>
    </row>
    <row r="11557" spans="1:7" x14ac:dyDescent="0.3">
      <c r="A11557">
        <v>2020</v>
      </c>
      <c r="B11557" t="s">
        <v>39</v>
      </c>
      <c r="C11557" s="60" t="str">
        <f>VLOOKUP(B11557,lookup!A:C,3,FALSE)</f>
        <v>Non Metropolitan Fire Authorities</v>
      </c>
      <c r="D11557" s="60" t="str">
        <f>VLOOKUP(B11557,lookup!A:D,4,FALSE)</f>
        <v>E31000014</v>
      </c>
      <c r="E11557" t="s">
        <v>178</v>
      </c>
      <c r="F11557" t="s">
        <v>1077</v>
      </c>
      <c r="G11557">
        <v>1</v>
      </c>
    </row>
    <row r="11558" spans="1:7" x14ac:dyDescent="0.3">
      <c r="A11558">
        <v>2020</v>
      </c>
      <c r="B11558" t="s">
        <v>39</v>
      </c>
      <c r="C11558" s="60" t="str">
        <f>VLOOKUP(B11558,lookup!A:C,3,FALSE)</f>
        <v>Non Metropolitan Fire Authorities</v>
      </c>
      <c r="D11558" s="60" t="str">
        <f>VLOOKUP(B11558,lookup!A:D,4,FALSE)</f>
        <v>E31000014</v>
      </c>
      <c r="E11558" t="s">
        <v>179</v>
      </c>
      <c r="F11558" t="s">
        <v>1077</v>
      </c>
      <c r="G11558">
        <v>1</v>
      </c>
    </row>
    <row r="11559" spans="1:7" x14ac:dyDescent="0.3">
      <c r="A11559">
        <v>2020</v>
      </c>
      <c r="B11559" t="s">
        <v>39</v>
      </c>
      <c r="C11559" s="60" t="str">
        <f>VLOOKUP(B11559,lookup!A:C,3,FALSE)</f>
        <v>Non Metropolitan Fire Authorities</v>
      </c>
      <c r="D11559" s="60" t="str">
        <f>VLOOKUP(B11559,lookup!A:D,4,FALSE)</f>
        <v>E31000014</v>
      </c>
      <c r="E11559" t="s">
        <v>1087</v>
      </c>
      <c r="F11559" t="s">
        <v>1077</v>
      </c>
      <c r="G11559">
        <v>0</v>
      </c>
    </row>
    <row r="11560" spans="1:7" x14ac:dyDescent="0.3">
      <c r="A11560">
        <v>2020</v>
      </c>
      <c r="B11560" t="s">
        <v>39</v>
      </c>
      <c r="C11560" s="60" t="str">
        <f>VLOOKUP(B11560,lookup!A:C,3,FALSE)</f>
        <v>Non Metropolitan Fire Authorities</v>
      </c>
      <c r="D11560" s="60" t="str">
        <f>VLOOKUP(B11560,lookup!A:D,4,FALSE)</f>
        <v>E31000014</v>
      </c>
      <c r="E11560" t="s">
        <v>1088</v>
      </c>
      <c r="F11560" t="s">
        <v>1077</v>
      </c>
      <c r="G11560">
        <v>1</v>
      </c>
    </row>
    <row r="11561" spans="1:7" x14ac:dyDescent="0.3">
      <c r="A11561">
        <v>2020</v>
      </c>
      <c r="B11561" t="s">
        <v>39</v>
      </c>
      <c r="C11561" s="60" t="str">
        <f>VLOOKUP(B11561,lookup!A:C,3,FALSE)</f>
        <v>Non Metropolitan Fire Authorities</v>
      </c>
      <c r="D11561" s="60" t="str">
        <f>VLOOKUP(B11561,lookup!A:D,4,FALSE)</f>
        <v>E31000014</v>
      </c>
      <c r="E11561" t="s">
        <v>1089</v>
      </c>
      <c r="F11561" t="s">
        <v>1077</v>
      </c>
      <c r="G11561">
        <v>19</v>
      </c>
    </row>
    <row r="11562" spans="1:7" x14ac:dyDescent="0.3">
      <c r="A11562">
        <v>2020</v>
      </c>
      <c r="B11562" t="s">
        <v>42</v>
      </c>
      <c r="C11562" s="60" t="str">
        <f>VLOOKUP(B11562,lookup!A:C,3,FALSE)</f>
        <v>Non Metropolitan Fire Authorities</v>
      </c>
      <c r="D11562" s="60" t="str">
        <f>VLOOKUP(B11562,lookup!A:D,4,FALSE)</f>
        <v>E31000015</v>
      </c>
      <c r="E11562" t="s">
        <v>175</v>
      </c>
      <c r="F11562" t="s">
        <v>1077</v>
      </c>
      <c r="G11562">
        <v>197</v>
      </c>
    </row>
    <row r="11563" spans="1:7" x14ac:dyDescent="0.3">
      <c r="A11563">
        <v>2020</v>
      </c>
      <c r="B11563" t="s">
        <v>42</v>
      </c>
      <c r="C11563" s="60" t="str">
        <f>VLOOKUP(B11563,lookup!A:C,3,FALSE)</f>
        <v>Non Metropolitan Fire Authorities</v>
      </c>
      <c r="D11563" s="60" t="str">
        <f>VLOOKUP(B11563,lookup!A:D,4,FALSE)</f>
        <v>E31000015</v>
      </c>
      <c r="E11563" t="s">
        <v>1086</v>
      </c>
      <c r="F11563" t="s">
        <v>1077</v>
      </c>
      <c r="G11563">
        <v>5</v>
      </c>
    </row>
    <row r="11564" spans="1:7" x14ac:dyDescent="0.3">
      <c r="A11564">
        <v>2020</v>
      </c>
      <c r="B11564" t="s">
        <v>42</v>
      </c>
      <c r="C11564" s="60" t="str">
        <f>VLOOKUP(B11564,lookup!A:C,3,FALSE)</f>
        <v>Non Metropolitan Fire Authorities</v>
      </c>
      <c r="D11564" s="60" t="str">
        <f>VLOOKUP(B11564,lookup!A:D,4,FALSE)</f>
        <v>E31000015</v>
      </c>
      <c r="E11564" t="s">
        <v>177</v>
      </c>
      <c r="F11564" t="s">
        <v>1077</v>
      </c>
      <c r="G11564">
        <v>1</v>
      </c>
    </row>
    <row r="11565" spans="1:7" x14ac:dyDescent="0.3">
      <c r="A11565">
        <v>2020</v>
      </c>
      <c r="B11565" t="s">
        <v>42</v>
      </c>
      <c r="C11565" s="60" t="str">
        <f>VLOOKUP(B11565,lookup!A:C,3,FALSE)</f>
        <v>Non Metropolitan Fire Authorities</v>
      </c>
      <c r="D11565" s="60" t="str">
        <f>VLOOKUP(B11565,lookup!A:D,4,FALSE)</f>
        <v>E31000015</v>
      </c>
      <c r="E11565" t="s">
        <v>178</v>
      </c>
      <c r="F11565" t="s">
        <v>1077</v>
      </c>
      <c r="G11565">
        <v>2</v>
      </c>
    </row>
    <row r="11566" spans="1:7" x14ac:dyDescent="0.3">
      <c r="A11566">
        <v>2020</v>
      </c>
      <c r="B11566" t="s">
        <v>42</v>
      </c>
      <c r="C11566" s="60" t="str">
        <f>VLOOKUP(B11566,lookup!A:C,3,FALSE)</f>
        <v>Non Metropolitan Fire Authorities</v>
      </c>
      <c r="D11566" s="60" t="str">
        <f>VLOOKUP(B11566,lookup!A:D,4,FALSE)</f>
        <v>E31000015</v>
      </c>
      <c r="E11566" t="s">
        <v>179</v>
      </c>
      <c r="F11566" t="s">
        <v>1077</v>
      </c>
      <c r="G11566">
        <v>1</v>
      </c>
    </row>
    <row r="11567" spans="1:7" x14ac:dyDescent="0.3">
      <c r="A11567">
        <v>2020</v>
      </c>
      <c r="B11567" t="s">
        <v>42</v>
      </c>
      <c r="C11567" s="60" t="str">
        <f>VLOOKUP(B11567,lookup!A:C,3,FALSE)</f>
        <v>Non Metropolitan Fire Authorities</v>
      </c>
      <c r="D11567" s="60" t="str">
        <f>VLOOKUP(B11567,lookup!A:D,4,FALSE)</f>
        <v>E31000015</v>
      </c>
      <c r="E11567" t="s">
        <v>1087</v>
      </c>
      <c r="F11567" t="s">
        <v>1077</v>
      </c>
      <c r="G11567">
        <v>0</v>
      </c>
    </row>
    <row r="11568" spans="1:7" x14ac:dyDescent="0.3">
      <c r="A11568">
        <v>2020</v>
      </c>
      <c r="B11568" t="s">
        <v>42</v>
      </c>
      <c r="C11568" s="60" t="str">
        <f>VLOOKUP(B11568,lookup!A:C,3,FALSE)</f>
        <v>Non Metropolitan Fire Authorities</v>
      </c>
      <c r="D11568" s="60" t="str">
        <f>VLOOKUP(B11568,lookup!A:D,4,FALSE)</f>
        <v>E31000015</v>
      </c>
      <c r="E11568" t="s">
        <v>1088</v>
      </c>
      <c r="F11568" t="s">
        <v>1077</v>
      </c>
      <c r="G11568">
        <v>1</v>
      </c>
    </row>
    <row r="11569" spans="1:7" x14ac:dyDescent="0.3">
      <c r="A11569">
        <v>2020</v>
      </c>
      <c r="B11569" t="s">
        <v>42</v>
      </c>
      <c r="C11569" s="60" t="str">
        <f>VLOOKUP(B11569,lookup!A:C,3,FALSE)</f>
        <v>Non Metropolitan Fire Authorities</v>
      </c>
      <c r="D11569" s="60" t="str">
        <f>VLOOKUP(B11569,lookup!A:D,4,FALSE)</f>
        <v>E31000015</v>
      </c>
      <c r="E11569" t="s">
        <v>1089</v>
      </c>
      <c r="F11569" t="s">
        <v>1077</v>
      </c>
      <c r="G11569">
        <v>99</v>
      </c>
    </row>
    <row r="11570" spans="1:7" x14ac:dyDescent="0.3">
      <c r="A11570">
        <v>2020</v>
      </c>
      <c r="B11570" t="s">
        <v>45</v>
      </c>
      <c r="C11570" s="60" t="str">
        <f>VLOOKUP(B11570,lookup!A:C,3,FALSE)</f>
        <v>Non Metropolitan Fire Authorities</v>
      </c>
      <c r="D11570" s="60" t="str">
        <f>VLOOKUP(B11570,lookup!A:D,4,FALSE)</f>
        <v>E31000016</v>
      </c>
      <c r="E11570" t="s">
        <v>175</v>
      </c>
      <c r="F11570" t="s">
        <v>1077</v>
      </c>
      <c r="G11570">
        <v>38</v>
      </c>
    </row>
    <row r="11571" spans="1:7" x14ac:dyDescent="0.3">
      <c r="A11571">
        <v>2020</v>
      </c>
      <c r="B11571" t="s">
        <v>45</v>
      </c>
      <c r="C11571" s="60" t="str">
        <f>VLOOKUP(B11571,lookup!A:C,3,FALSE)</f>
        <v>Non Metropolitan Fire Authorities</v>
      </c>
      <c r="D11571" s="60" t="str">
        <f>VLOOKUP(B11571,lookup!A:D,4,FALSE)</f>
        <v>E31000016</v>
      </c>
      <c r="E11571" t="s">
        <v>1086</v>
      </c>
      <c r="F11571" t="s">
        <v>1077</v>
      </c>
    </row>
    <row r="11572" spans="1:7" x14ac:dyDescent="0.3">
      <c r="A11572">
        <v>2020</v>
      </c>
      <c r="B11572" t="s">
        <v>45</v>
      </c>
      <c r="C11572" s="60" t="str">
        <f>VLOOKUP(B11572,lookup!A:C,3,FALSE)</f>
        <v>Non Metropolitan Fire Authorities</v>
      </c>
      <c r="D11572" s="60" t="str">
        <f>VLOOKUP(B11572,lookup!A:D,4,FALSE)</f>
        <v>E31000016</v>
      </c>
      <c r="E11572" t="s">
        <v>177</v>
      </c>
      <c r="F11572" t="s">
        <v>1077</v>
      </c>
    </row>
    <row r="11573" spans="1:7" x14ac:dyDescent="0.3">
      <c r="A11573">
        <v>2020</v>
      </c>
      <c r="B11573" t="s">
        <v>45</v>
      </c>
      <c r="C11573" s="60" t="str">
        <f>VLOOKUP(B11573,lookup!A:C,3,FALSE)</f>
        <v>Non Metropolitan Fire Authorities</v>
      </c>
      <c r="D11573" s="60" t="str">
        <f>VLOOKUP(B11573,lookup!A:D,4,FALSE)</f>
        <v>E31000016</v>
      </c>
      <c r="E11573" t="s">
        <v>178</v>
      </c>
      <c r="F11573" t="s">
        <v>1077</v>
      </c>
    </row>
    <row r="11574" spans="1:7" x14ac:dyDescent="0.3">
      <c r="A11574">
        <v>2020</v>
      </c>
      <c r="B11574" t="s">
        <v>45</v>
      </c>
      <c r="C11574" s="60" t="str">
        <f>VLOOKUP(B11574,lookup!A:C,3,FALSE)</f>
        <v>Non Metropolitan Fire Authorities</v>
      </c>
      <c r="D11574" s="60" t="str">
        <f>VLOOKUP(B11574,lookup!A:D,4,FALSE)</f>
        <v>E31000016</v>
      </c>
      <c r="E11574" t="s">
        <v>179</v>
      </c>
      <c r="F11574" t="s">
        <v>1077</v>
      </c>
    </row>
    <row r="11575" spans="1:7" x14ac:dyDescent="0.3">
      <c r="A11575">
        <v>2020</v>
      </c>
      <c r="B11575" t="s">
        <v>45</v>
      </c>
      <c r="C11575" s="60" t="str">
        <f>VLOOKUP(B11575,lookup!A:C,3,FALSE)</f>
        <v>Non Metropolitan Fire Authorities</v>
      </c>
      <c r="D11575" s="60" t="str">
        <f>VLOOKUP(B11575,lookup!A:D,4,FALSE)</f>
        <v>E31000016</v>
      </c>
      <c r="E11575" t="s">
        <v>1087</v>
      </c>
      <c r="F11575" t="s">
        <v>1077</v>
      </c>
    </row>
    <row r="11576" spans="1:7" x14ac:dyDescent="0.3">
      <c r="A11576">
        <v>2020</v>
      </c>
      <c r="B11576" t="s">
        <v>45</v>
      </c>
      <c r="C11576" s="60" t="str">
        <f>VLOOKUP(B11576,lookup!A:C,3,FALSE)</f>
        <v>Non Metropolitan Fire Authorities</v>
      </c>
      <c r="D11576" s="60" t="str">
        <f>VLOOKUP(B11576,lookup!A:D,4,FALSE)</f>
        <v>E31000016</v>
      </c>
      <c r="E11576" t="s">
        <v>1088</v>
      </c>
      <c r="F11576" t="s">
        <v>1077</v>
      </c>
    </row>
    <row r="11577" spans="1:7" x14ac:dyDescent="0.3">
      <c r="A11577">
        <v>2020</v>
      </c>
      <c r="B11577" t="s">
        <v>45</v>
      </c>
      <c r="C11577" s="60" t="str">
        <f>VLOOKUP(B11577,lookup!A:C,3,FALSE)</f>
        <v>Non Metropolitan Fire Authorities</v>
      </c>
      <c r="D11577" s="60" t="str">
        <f>VLOOKUP(B11577,lookup!A:D,4,FALSE)</f>
        <v>E31000016</v>
      </c>
      <c r="E11577" t="s">
        <v>1089</v>
      </c>
      <c r="F11577" t="s">
        <v>1077</v>
      </c>
      <c r="G11577">
        <v>10</v>
      </c>
    </row>
    <row r="11578" spans="1:7" x14ac:dyDescent="0.3">
      <c r="A11578">
        <v>2020</v>
      </c>
      <c r="B11578" t="s">
        <v>48</v>
      </c>
      <c r="C11578" s="60" t="str">
        <f>VLOOKUP(B11578,lookup!A:C,3,FALSE)</f>
        <v>Metropolitan Fire Authorities</v>
      </c>
      <c r="D11578" s="60" t="str">
        <f>VLOOKUP(B11578,lookup!A:D,4,FALSE)</f>
        <v>E31000046</v>
      </c>
      <c r="E11578" t="s">
        <v>175</v>
      </c>
      <c r="F11578" t="s">
        <v>1077</v>
      </c>
      <c r="G11578">
        <v>563</v>
      </c>
    </row>
    <row r="11579" spans="1:7" x14ac:dyDescent="0.3">
      <c r="A11579">
        <v>2020</v>
      </c>
      <c r="B11579" t="s">
        <v>48</v>
      </c>
      <c r="C11579" s="60" t="str">
        <f>VLOOKUP(B11579,lookup!A:C,3,FALSE)</f>
        <v>Metropolitan Fire Authorities</v>
      </c>
      <c r="D11579" s="60" t="str">
        <f>VLOOKUP(B11579,lookup!A:D,4,FALSE)</f>
        <v>E31000046</v>
      </c>
      <c r="E11579" t="s">
        <v>1086</v>
      </c>
      <c r="F11579" t="s">
        <v>1077</v>
      </c>
      <c r="G11579">
        <v>45</v>
      </c>
    </row>
    <row r="11580" spans="1:7" x14ac:dyDescent="0.3">
      <c r="A11580">
        <v>2020</v>
      </c>
      <c r="B11580" t="s">
        <v>48</v>
      </c>
      <c r="C11580" s="60" t="str">
        <f>VLOOKUP(B11580,lookup!A:C,3,FALSE)</f>
        <v>Metropolitan Fire Authorities</v>
      </c>
      <c r="D11580" s="60" t="str">
        <f>VLOOKUP(B11580,lookup!A:D,4,FALSE)</f>
        <v>E31000046</v>
      </c>
      <c r="E11580" t="s">
        <v>177</v>
      </c>
      <c r="F11580" t="s">
        <v>1077</v>
      </c>
      <c r="G11580">
        <v>33</v>
      </c>
    </row>
    <row r="11581" spans="1:7" x14ac:dyDescent="0.3">
      <c r="A11581">
        <v>2020</v>
      </c>
      <c r="B11581" t="s">
        <v>48</v>
      </c>
      <c r="C11581" s="60" t="str">
        <f>VLOOKUP(B11581,lookup!A:C,3,FALSE)</f>
        <v>Metropolitan Fire Authorities</v>
      </c>
      <c r="D11581" s="60" t="str">
        <f>VLOOKUP(B11581,lookup!A:D,4,FALSE)</f>
        <v>E31000046</v>
      </c>
      <c r="E11581" t="s">
        <v>178</v>
      </c>
      <c r="F11581" t="s">
        <v>1077</v>
      </c>
      <c r="G11581">
        <v>61</v>
      </c>
    </row>
    <row r="11582" spans="1:7" x14ac:dyDescent="0.3">
      <c r="A11582">
        <v>2020</v>
      </c>
      <c r="B11582" t="s">
        <v>48</v>
      </c>
      <c r="C11582" s="60" t="str">
        <f>VLOOKUP(B11582,lookup!A:C,3,FALSE)</f>
        <v>Metropolitan Fire Authorities</v>
      </c>
      <c r="D11582" s="60" t="str">
        <f>VLOOKUP(B11582,lookup!A:D,4,FALSE)</f>
        <v>E31000046</v>
      </c>
      <c r="E11582" t="s">
        <v>179</v>
      </c>
      <c r="F11582" t="s">
        <v>1077</v>
      </c>
      <c r="G11582">
        <v>130</v>
      </c>
    </row>
    <row r="11583" spans="1:7" x14ac:dyDescent="0.3">
      <c r="A11583">
        <v>2020</v>
      </c>
      <c r="B11583" t="s">
        <v>48</v>
      </c>
      <c r="C11583" s="60" t="str">
        <f>VLOOKUP(B11583,lookup!A:C,3,FALSE)</f>
        <v>Metropolitan Fire Authorities</v>
      </c>
      <c r="D11583" s="60" t="str">
        <f>VLOOKUP(B11583,lookup!A:D,4,FALSE)</f>
        <v>E31000046</v>
      </c>
      <c r="E11583" t="s">
        <v>1087</v>
      </c>
      <c r="F11583" t="s">
        <v>1077</v>
      </c>
      <c r="G11583">
        <v>4</v>
      </c>
    </row>
    <row r="11584" spans="1:7" x14ac:dyDescent="0.3">
      <c r="A11584">
        <v>2020</v>
      </c>
      <c r="B11584" t="s">
        <v>48</v>
      </c>
      <c r="C11584" s="60" t="str">
        <f>VLOOKUP(B11584,lookup!A:C,3,FALSE)</f>
        <v>Metropolitan Fire Authorities</v>
      </c>
      <c r="D11584" s="60" t="str">
        <f>VLOOKUP(B11584,lookup!A:D,4,FALSE)</f>
        <v>E31000046</v>
      </c>
      <c r="E11584" t="s">
        <v>1088</v>
      </c>
      <c r="F11584" t="s">
        <v>1077</v>
      </c>
      <c r="G11584">
        <v>27</v>
      </c>
    </row>
    <row r="11585" spans="1:7" x14ac:dyDescent="0.3">
      <c r="A11585">
        <v>2020</v>
      </c>
      <c r="B11585" t="s">
        <v>48</v>
      </c>
      <c r="C11585" s="60" t="str">
        <f>VLOOKUP(B11585,lookup!A:C,3,FALSE)</f>
        <v>Metropolitan Fire Authorities</v>
      </c>
      <c r="D11585" s="60" t="str">
        <f>VLOOKUP(B11585,lookup!A:D,4,FALSE)</f>
        <v>E31000046</v>
      </c>
      <c r="E11585" t="s">
        <v>1089</v>
      </c>
      <c r="F11585" t="s">
        <v>1077</v>
      </c>
      <c r="G11585">
        <v>15</v>
      </c>
    </row>
    <row r="11586" spans="1:7" x14ac:dyDescent="0.3">
      <c r="A11586">
        <v>2020</v>
      </c>
      <c r="B11586" t="s">
        <v>51</v>
      </c>
      <c r="C11586" s="60" t="str">
        <f>VLOOKUP(B11586,lookup!A:C,3,FALSE)</f>
        <v>Metropolitan Fire Authorities</v>
      </c>
      <c r="D11586" s="60" t="str">
        <f>VLOOKUP(B11586,lookup!A:D,4,FALSE)</f>
        <v>E31000040</v>
      </c>
      <c r="E11586" t="s">
        <v>175</v>
      </c>
      <c r="F11586" t="s">
        <v>1077</v>
      </c>
      <c r="G11586">
        <v>250</v>
      </c>
    </row>
    <row r="11587" spans="1:7" x14ac:dyDescent="0.3">
      <c r="A11587">
        <v>2020</v>
      </c>
      <c r="B11587" t="s">
        <v>51</v>
      </c>
      <c r="C11587" s="60" t="str">
        <f>VLOOKUP(B11587,lookup!A:C,3,FALSE)</f>
        <v>Metropolitan Fire Authorities</v>
      </c>
      <c r="D11587" s="60" t="str">
        <f>VLOOKUP(B11587,lookup!A:D,4,FALSE)</f>
        <v>E31000040</v>
      </c>
      <c r="E11587" t="s">
        <v>1086</v>
      </c>
      <c r="F11587" t="s">
        <v>1077</v>
      </c>
      <c r="G11587">
        <v>4</v>
      </c>
    </row>
    <row r="11588" spans="1:7" x14ac:dyDescent="0.3">
      <c r="A11588">
        <v>2020</v>
      </c>
      <c r="B11588" t="s">
        <v>51</v>
      </c>
      <c r="C11588" s="60" t="str">
        <f>VLOOKUP(B11588,lookup!A:C,3,FALSE)</f>
        <v>Metropolitan Fire Authorities</v>
      </c>
      <c r="D11588" s="60" t="str">
        <f>VLOOKUP(B11588,lookup!A:D,4,FALSE)</f>
        <v>E31000040</v>
      </c>
      <c r="E11588" t="s">
        <v>177</v>
      </c>
      <c r="F11588" t="s">
        <v>1077</v>
      </c>
      <c r="G11588">
        <v>3</v>
      </c>
    </row>
    <row r="11589" spans="1:7" x14ac:dyDescent="0.3">
      <c r="A11589">
        <v>2020</v>
      </c>
      <c r="B11589" t="s">
        <v>51</v>
      </c>
      <c r="C11589" s="60" t="str">
        <f>VLOOKUP(B11589,lookup!A:C,3,FALSE)</f>
        <v>Metropolitan Fire Authorities</v>
      </c>
      <c r="D11589" s="60" t="str">
        <f>VLOOKUP(B11589,lookup!A:D,4,FALSE)</f>
        <v>E31000040</v>
      </c>
      <c r="E11589" t="s">
        <v>178</v>
      </c>
      <c r="F11589" t="s">
        <v>1077</v>
      </c>
      <c r="G11589">
        <v>2</v>
      </c>
    </row>
    <row r="11590" spans="1:7" x14ac:dyDescent="0.3">
      <c r="A11590">
        <v>2020</v>
      </c>
      <c r="B11590" t="s">
        <v>51</v>
      </c>
      <c r="C11590" s="60" t="str">
        <f>VLOOKUP(B11590,lookup!A:C,3,FALSE)</f>
        <v>Metropolitan Fire Authorities</v>
      </c>
      <c r="D11590" s="60" t="str">
        <f>VLOOKUP(B11590,lookup!A:D,4,FALSE)</f>
        <v>E31000040</v>
      </c>
      <c r="E11590" t="s">
        <v>179</v>
      </c>
      <c r="F11590" t="s">
        <v>1077</v>
      </c>
      <c r="G11590">
        <v>7</v>
      </c>
    </row>
    <row r="11591" spans="1:7" x14ac:dyDescent="0.3">
      <c r="A11591">
        <v>2020</v>
      </c>
      <c r="B11591" t="s">
        <v>51</v>
      </c>
      <c r="C11591" s="60" t="str">
        <f>VLOOKUP(B11591,lookup!A:C,3,FALSE)</f>
        <v>Metropolitan Fire Authorities</v>
      </c>
      <c r="D11591" s="60" t="str">
        <f>VLOOKUP(B11591,lookup!A:D,4,FALSE)</f>
        <v>E31000040</v>
      </c>
      <c r="E11591" t="s">
        <v>1087</v>
      </c>
      <c r="F11591" t="s">
        <v>1077</v>
      </c>
      <c r="G11591">
        <v>1</v>
      </c>
    </row>
    <row r="11592" spans="1:7" x14ac:dyDescent="0.3">
      <c r="A11592">
        <v>2020</v>
      </c>
      <c r="B11592" t="s">
        <v>51</v>
      </c>
      <c r="C11592" s="60" t="str">
        <f>VLOOKUP(B11592,lookup!A:C,3,FALSE)</f>
        <v>Metropolitan Fire Authorities</v>
      </c>
      <c r="D11592" s="60" t="str">
        <f>VLOOKUP(B11592,lookup!A:D,4,FALSE)</f>
        <v>E31000040</v>
      </c>
      <c r="E11592" t="s">
        <v>1088</v>
      </c>
      <c r="F11592" t="s">
        <v>1077</v>
      </c>
    </row>
    <row r="11593" spans="1:7" x14ac:dyDescent="0.3">
      <c r="A11593">
        <v>2020</v>
      </c>
      <c r="B11593" t="s">
        <v>51</v>
      </c>
      <c r="C11593" s="60" t="str">
        <f>VLOOKUP(B11593,lookup!A:C,3,FALSE)</f>
        <v>Metropolitan Fire Authorities</v>
      </c>
      <c r="D11593" s="60" t="str">
        <f>VLOOKUP(B11593,lookup!A:D,4,FALSE)</f>
        <v>E31000040</v>
      </c>
      <c r="E11593" t="s">
        <v>1089</v>
      </c>
      <c r="F11593" t="s">
        <v>1077</v>
      </c>
      <c r="G11593">
        <v>22</v>
      </c>
    </row>
    <row r="11594" spans="1:7" x14ac:dyDescent="0.3">
      <c r="A11594">
        <v>2020</v>
      </c>
      <c r="B11594" t="s">
        <v>54</v>
      </c>
      <c r="C11594" s="60" t="str">
        <f>VLOOKUP(B11594,lookup!A:C,3,FALSE)</f>
        <v>Non Metropolitan Fire Authorities</v>
      </c>
      <c r="D11594" s="60" t="str">
        <f>VLOOKUP(B11594,lookup!A:D,4,FALSE)</f>
        <v>E31000017</v>
      </c>
      <c r="E11594" t="s">
        <v>175</v>
      </c>
      <c r="F11594" t="s">
        <v>1077</v>
      </c>
      <c r="G11594">
        <v>254</v>
      </c>
    </row>
    <row r="11595" spans="1:7" x14ac:dyDescent="0.3">
      <c r="A11595">
        <v>2020</v>
      </c>
      <c r="B11595" t="s">
        <v>54</v>
      </c>
      <c r="C11595" s="60" t="str">
        <f>VLOOKUP(B11595,lookup!A:C,3,FALSE)</f>
        <v>Non Metropolitan Fire Authorities</v>
      </c>
      <c r="D11595" s="60" t="str">
        <f>VLOOKUP(B11595,lookup!A:D,4,FALSE)</f>
        <v>E31000017</v>
      </c>
      <c r="E11595" t="s">
        <v>1086</v>
      </c>
      <c r="F11595" t="s">
        <v>1077</v>
      </c>
      <c r="G11595">
        <v>8</v>
      </c>
    </row>
    <row r="11596" spans="1:7" x14ac:dyDescent="0.3">
      <c r="A11596">
        <v>2020</v>
      </c>
      <c r="B11596" t="s">
        <v>54</v>
      </c>
      <c r="C11596" s="60" t="str">
        <f>VLOOKUP(B11596,lookup!A:C,3,FALSE)</f>
        <v>Non Metropolitan Fire Authorities</v>
      </c>
      <c r="D11596" s="60" t="str">
        <f>VLOOKUP(B11596,lookup!A:D,4,FALSE)</f>
        <v>E31000017</v>
      </c>
      <c r="E11596" t="s">
        <v>177</v>
      </c>
      <c r="F11596" t="s">
        <v>1077</v>
      </c>
      <c r="G11596">
        <v>5</v>
      </c>
    </row>
    <row r="11597" spans="1:7" x14ac:dyDescent="0.3">
      <c r="A11597">
        <v>2020</v>
      </c>
      <c r="B11597" t="s">
        <v>54</v>
      </c>
      <c r="C11597" s="60" t="str">
        <f>VLOOKUP(B11597,lookup!A:C,3,FALSE)</f>
        <v>Non Metropolitan Fire Authorities</v>
      </c>
      <c r="D11597" s="60" t="str">
        <f>VLOOKUP(B11597,lookup!A:D,4,FALSE)</f>
        <v>E31000017</v>
      </c>
      <c r="E11597" t="s">
        <v>178</v>
      </c>
      <c r="F11597" t="s">
        <v>1077</v>
      </c>
      <c r="G11597">
        <v>4</v>
      </c>
    </row>
    <row r="11598" spans="1:7" x14ac:dyDescent="0.3">
      <c r="A11598">
        <v>2020</v>
      </c>
      <c r="B11598" t="s">
        <v>54</v>
      </c>
      <c r="C11598" s="60" t="str">
        <f>VLOOKUP(B11598,lookup!A:C,3,FALSE)</f>
        <v>Non Metropolitan Fire Authorities</v>
      </c>
      <c r="D11598" s="60" t="str">
        <f>VLOOKUP(B11598,lookup!A:D,4,FALSE)</f>
        <v>E31000017</v>
      </c>
      <c r="E11598" t="s">
        <v>179</v>
      </c>
      <c r="F11598" t="s">
        <v>1077</v>
      </c>
      <c r="G11598">
        <v>1</v>
      </c>
    </row>
    <row r="11599" spans="1:7" x14ac:dyDescent="0.3">
      <c r="A11599">
        <v>2020</v>
      </c>
      <c r="B11599" t="s">
        <v>54</v>
      </c>
      <c r="C11599" s="60" t="str">
        <f>VLOOKUP(B11599,lookup!A:C,3,FALSE)</f>
        <v>Non Metropolitan Fire Authorities</v>
      </c>
      <c r="D11599" s="60" t="str">
        <f>VLOOKUP(B11599,lookup!A:D,4,FALSE)</f>
        <v>E31000017</v>
      </c>
      <c r="E11599" t="s">
        <v>1087</v>
      </c>
      <c r="F11599" t="s">
        <v>1077</v>
      </c>
    </row>
    <row r="11600" spans="1:7" x14ac:dyDescent="0.3">
      <c r="A11600">
        <v>2020</v>
      </c>
      <c r="B11600" t="s">
        <v>54</v>
      </c>
      <c r="C11600" s="60" t="str">
        <f>VLOOKUP(B11600,lookup!A:C,3,FALSE)</f>
        <v>Non Metropolitan Fire Authorities</v>
      </c>
      <c r="D11600" s="60" t="str">
        <f>VLOOKUP(B11600,lookup!A:D,4,FALSE)</f>
        <v>E31000017</v>
      </c>
      <c r="E11600" t="s">
        <v>1088</v>
      </c>
      <c r="F11600" t="s">
        <v>1077</v>
      </c>
      <c r="G11600">
        <v>2</v>
      </c>
    </row>
    <row r="11601" spans="1:7" x14ac:dyDescent="0.3">
      <c r="A11601">
        <v>2020</v>
      </c>
      <c r="B11601" t="s">
        <v>54</v>
      </c>
      <c r="C11601" s="60" t="str">
        <f>VLOOKUP(B11601,lookup!A:C,3,FALSE)</f>
        <v>Non Metropolitan Fire Authorities</v>
      </c>
      <c r="D11601" s="60" t="str">
        <f>VLOOKUP(B11601,lookup!A:D,4,FALSE)</f>
        <v>E31000017</v>
      </c>
      <c r="E11601" t="s">
        <v>1089</v>
      </c>
      <c r="F11601" t="s">
        <v>1077</v>
      </c>
      <c r="G11601">
        <v>38</v>
      </c>
    </row>
    <row r="11602" spans="1:7" x14ac:dyDescent="0.3">
      <c r="A11602">
        <v>2020</v>
      </c>
      <c r="B11602" t="s">
        <v>57</v>
      </c>
      <c r="C11602" s="60" t="str">
        <f>VLOOKUP(B11602,lookup!A:C,3,FALSE)</f>
        <v>Non Metropolitan Fire Authorities</v>
      </c>
      <c r="D11602" s="60" t="str">
        <f>VLOOKUP(B11602,lookup!A:D,4,FALSE)</f>
        <v>E31000018</v>
      </c>
      <c r="E11602" t="s">
        <v>175</v>
      </c>
      <c r="F11602" t="s">
        <v>1077</v>
      </c>
      <c r="G11602">
        <v>90</v>
      </c>
    </row>
    <row r="11603" spans="1:7" x14ac:dyDescent="0.3">
      <c r="A11603">
        <v>2020</v>
      </c>
      <c r="B11603" t="s">
        <v>57</v>
      </c>
      <c r="C11603" s="60" t="str">
        <f>VLOOKUP(B11603,lookup!A:C,3,FALSE)</f>
        <v>Non Metropolitan Fire Authorities</v>
      </c>
      <c r="D11603" s="60" t="str">
        <f>VLOOKUP(B11603,lookup!A:D,4,FALSE)</f>
        <v>E31000018</v>
      </c>
      <c r="E11603" t="s">
        <v>1086</v>
      </c>
      <c r="F11603" t="s">
        <v>1077</v>
      </c>
      <c r="G11603">
        <v>12</v>
      </c>
    </row>
    <row r="11604" spans="1:7" x14ac:dyDescent="0.3">
      <c r="A11604">
        <v>2020</v>
      </c>
      <c r="B11604" t="s">
        <v>57</v>
      </c>
      <c r="C11604" s="60" t="str">
        <f>VLOOKUP(B11604,lookup!A:C,3,FALSE)</f>
        <v>Non Metropolitan Fire Authorities</v>
      </c>
      <c r="D11604" s="60" t="str">
        <f>VLOOKUP(B11604,lookup!A:D,4,FALSE)</f>
        <v>E31000018</v>
      </c>
      <c r="E11604" t="s">
        <v>177</v>
      </c>
      <c r="F11604" t="s">
        <v>1077</v>
      </c>
      <c r="G11604">
        <v>0</v>
      </c>
    </row>
    <row r="11605" spans="1:7" x14ac:dyDescent="0.3">
      <c r="A11605">
        <v>2020</v>
      </c>
      <c r="B11605" t="s">
        <v>57</v>
      </c>
      <c r="C11605" s="60" t="str">
        <f>VLOOKUP(B11605,lookup!A:C,3,FALSE)</f>
        <v>Non Metropolitan Fire Authorities</v>
      </c>
      <c r="D11605" s="60" t="str">
        <f>VLOOKUP(B11605,lookup!A:D,4,FALSE)</f>
        <v>E31000018</v>
      </c>
      <c r="E11605" t="s">
        <v>178</v>
      </c>
      <c r="F11605" t="s">
        <v>1077</v>
      </c>
      <c r="G11605">
        <v>0</v>
      </c>
    </row>
    <row r="11606" spans="1:7" x14ac:dyDescent="0.3">
      <c r="A11606">
        <v>2020</v>
      </c>
      <c r="B11606" t="s">
        <v>57</v>
      </c>
      <c r="C11606" s="60" t="str">
        <f>VLOOKUP(B11606,lookup!A:C,3,FALSE)</f>
        <v>Non Metropolitan Fire Authorities</v>
      </c>
      <c r="D11606" s="60" t="str">
        <f>VLOOKUP(B11606,lookup!A:D,4,FALSE)</f>
        <v>E31000018</v>
      </c>
      <c r="E11606" t="s">
        <v>179</v>
      </c>
      <c r="F11606" t="s">
        <v>1077</v>
      </c>
      <c r="G11606">
        <v>2</v>
      </c>
    </row>
    <row r="11607" spans="1:7" x14ac:dyDescent="0.3">
      <c r="A11607">
        <v>2020</v>
      </c>
      <c r="B11607" t="s">
        <v>57</v>
      </c>
      <c r="C11607" s="60" t="str">
        <f>VLOOKUP(B11607,lookup!A:C,3,FALSE)</f>
        <v>Non Metropolitan Fire Authorities</v>
      </c>
      <c r="D11607" s="60" t="str">
        <f>VLOOKUP(B11607,lookup!A:D,4,FALSE)</f>
        <v>E31000018</v>
      </c>
      <c r="E11607" t="s">
        <v>1087</v>
      </c>
      <c r="F11607" t="s">
        <v>1077</v>
      </c>
      <c r="G11607">
        <v>0</v>
      </c>
    </row>
    <row r="11608" spans="1:7" x14ac:dyDescent="0.3">
      <c r="A11608">
        <v>2020</v>
      </c>
      <c r="B11608" t="s">
        <v>57</v>
      </c>
      <c r="C11608" s="60" t="str">
        <f>VLOOKUP(B11608,lookup!A:C,3,FALSE)</f>
        <v>Non Metropolitan Fire Authorities</v>
      </c>
      <c r="D11608" s="60" t="str">
        <f>VLOOKUP(B11608,lookup!A:D,4,FALSE)</f>
        <v>E31000018</v>
      </c>
      <c r="E11608" t="s">
        <v>1088</v>
      </c>
      <c r="F11608" t="s">
        <v>1077</v>
      </c>
      <c r="G11608">
        <v>0</v>
      </c>
    </row>
    <row r="11609" spans="1:7" x14ac:dyDescent="0.3">
      <c r="A11609">
        <v>2020</v>
      </c>
      <c r="B11609" t="s">
        <v>57</v>
      </c>
      <c r="C11609" s="60" t="str">
        <f>VLOOKUP(B11609,lookup!A:C,3,FALSE)</f>
        <v>Non Metropolitan Fire Authorities</v>
      </c>
      <c r="D11609" s="60" t="str">
        <f>VLOOKUP(B11609,lookup!A:D,4,FALSE)</f>
        <v>E31000018</v>
      </c>
      <c r="E11609" t="s">
        <v>1089</v>
      </c>
      <c r="F11609" t="s">
        <v>1077</v>
      </c>
      <c r="G11609">
        <v>11</v>
      </c>
    </row>
    <row r="11610" spans="1:7" x14ac:dyDescent="0.3">
      <c r="A11610">
        <v>2020</v>
      </c>
      <c r="B11610" t="s">
        <v>60</v>
      </c>
      <c r="C11610" s="60" t="str">
        <f>VLOOKUP(B11610,lookup!A:C,3,FALSE)</f>
        <v>Non Metropolitan Fire Authorities</v>
      </c>
      <c r="D11610" s="60" t="str">
        <f>VLOOKUP(B11610,lookup!A:D,4,FALSE)</f>
        <v>E31000019</v>
      </c>
      <c r="E11610" t="s">
        <v>175</v>
      </c>
      <c r="F11610" t="s">
        <v>1077</v>
      </c>
      <c r="G11610">
        <v>156</v>
      </c>
    </row>
    <row r="11611" spans="1:7" x14ac:dyDescent="0.3">
      <c r="A11611">
        <v>2020</v>
      </c>
      <c r="B11611" t="s">
        <v>60</v>
      </c>
      <c r="C11611" s="60" t="str">
        <f>VLOOKUP(B11611,lookup!A:C,3,FALSE)</f>
        <v>Non Metropolitan Fire Authorities</v>
      </c>
      <c r="D11611" s="60" t="str">
        <f>VLOOKUP(B11611,lookup!A:D,4,FALSE)</f>
        <v>E31000019</v>
      </c>
      <c r="E11611" t="s">
        <v>1086</v>
      </c>
      <c r="F11611" t="s">
        <v>1077</v>
      </c>
      <c r="G11611">
        <v>0</v>
      </c>
    </row>
    <row r="11612" spans="1:7" x14ac:dyDescent="0.3">
      <c r="A11612">
        <v>2020</v>
      </c>
      <c r="B11612" t="s">
        <v>60</v>
      </c>
      <c r="C11612" s="60" t="str">
        <f>VLOOKUP(B11612,lookup!A:C,3,FALSE)</f>
        <v>Non Metropolitan Fire Authorities</v>
      </c>
      <c r="D11612" s="60" t="str">
        <f>VLOOKUP(B11612,lookup!A:D,4,FALSE)</f>
        <v>E31000019</v>
      </c>
      <c r="E11612" t="s">
        <v>177</v>
      </c>
      <c r="F11612" t="s">
        <v>1077</v>
      </c>
      <c r="G11612">
        <v>4</v>
      </c>
    </row>
    <row r="11613" spans="1:7" x14ac:dyDescent="0.3">
      <c r="A11613">
        <v>2020</v>
      </c>
      <c r="B11613" t="s">
        <v>60</v>
      </c>
      <c r="C11613" s="60" t="str">
        <f>VLOOKUP(B11613,lookup!A:C,3,FALSE)</f>
        <v>Non Metropolitan Fire Authorities</v>
      </c>
      <c r="D11613" s="60" t="str">
        <f>VLOOKUP(B11613,lookup!A:D,4,FALSE)</f>
        <v>E31000019</v>
      </c>
      <c r="E11613" t="s">
        <v>178</v>
      </c>
      <c r="F11613" t="s">
        <v>1077</v>
      </c>
      <c r="G11613">
        <v>1</v>
      </c>
    </row>
    <row r="11614" spans="1:7" x14ac:dyDescent="0.3">
      <c r="A11614">
        <v>2020</v>
      </c>
      <c r="B11614" t="s">
        <v>60</v>
      </c>
      <c r="C11614" s="60" t="str">
        <f>VLOOKUP(B11614,lookup!A:C,3,FALSE)</f>
        <v>Non Metropolitan Fire Authorities</v>
      </c>
      <c r="D11614" s="60" t="str">
        <f>VLOOKUP(B11614,lookup!A:D,4,FALSE)</f>
        <v>E31000019</v>
      </c>
      <c r="E11614" t="s">
        <v>179</v>
      </c>
      <c r="F11614" t="s">
        <v>1077</v>
      </c>
      <c r="G11614">
        <v>2</v>
      </c>
    </row>
    <row r="11615" spans="1:7" x14ac:dyDescent="0.3">
      <c r="A11615">
        <v>2020</v>
      </c>
      <c r="B11615" t="s">
        <v>60</v>
      </c>
      <c r="C11615" s="60" t="str">
        <f>VLOOKUP(B11615,lookup!A:C,3,FALSE)</f>
        <v>Non Metropolitan Fire Authorities</v>
      </c>
      <c r="D11615" s="60" t="str">
        <f>VLOOKUP(B11615,lookup!A:D,4,FALSE)</f>
        <v>E31000019</v>
      </c>
      <c r="E11615" t="s">
        <v>1087</v>
      </c>
      <c r="F11615" t="s">
        <v>1077</v>
      </c>
      <c r="G11615">
        <v>0</v>
      </c>
    </row>
    <row r="11616" spans="1:7" x14ac:dyDescent="0.3">
      <c r="A11616">
        <v>2020</v>
      </c>
      <c r="B11616" t="s">
        <v>60</v>
      </c>
      <c r="C11616" s="60" t="str">
        <f>VLOOKUP(B11616,lookup!A:C,3,FALSE)</f>
        <v>Non Metropolitan Fire Authorities</v>
      </c>
      <c r="D11616" s="60" t="str">
        <f>VLOOKUP(B11616,lookup!A:D,4,FALSE)</f>
        <v>E31000019</v>
      </c>
      <c r="E11616" t="s">
        <v>1088</v>
      </c>
      <c r="F11616" t="s">
        <v>1077</v>
      </c>
      <c r="G11616">
        <v>1</v>
      </c>
    </row>
    <row r="11617" spans="1:7" x14ac:dyDescent="0.3">
      <c r="A11617">
        <v>2020</v>
      </c>
      <c r="B11617" t="s">
        <v>60</v>
      </c>
      <c r="C11617" s="60" t="str">
        <f>VLOOKUP(B11617,lookup!A:C,3,FALSE)</f>
        <v>Non Metropolitan Fire Authorities</v>
      </c>
      <c r="D11617" s="60" t="str">
        <f>VLOOKUP(B11617,lookup!A:D,4,FALSE)</f>
        <v>E31000019</v>
      </c>
      <c r="E11617" t="s">
        <v>1089</v>
      </c>
      <c r="F11617" t="s">
        <v>1077</v>
      </c>
      <c r="G11617">
        <v>7</v>
      </c>
    </row>
    <row r="11618" spans="1:7" x14ac:dyDescent="0.3">
      <c r="A11618">
        <v>2020</v>
      </c>
      <c r="B11618" t="s">
        <v>63</v>
      </c>
      <c r="C11618" s="60" t="str">
        <f>VLOOKUP(B11618,lookup!A:C,3,FALSE)</f>
        <v>Non Metropolitan Fire Authorities</v>
      </c>
      <c r="D11618" s="60" t="str">
        <f>VLOOKUP(B11618,lookup!A:D,4,FALSE)</f>
        <v>E31000020</v>
      </c>
      <c r="E11618" t="s">
        <v>175</v>
      </c>
      <c r="F11618" t="s">
        <v>1077</v>
      </c>
      <c r="G11618">
        <v>209</v>
      </c>
    </row>
    <row r="11619" spans="1:7" x14ac:dyDescent="0.3">
      <c r="A11619">
        <v>2020</v>
      </c>
      <c r="B11619" t="s">
        <v>63</v>
      </c>
      <c r="C11619" s="60" t="str">
        <f>VLOOKUP(B11619,lookup!A:C,3,FALSE)</f>
        <v>Non Metropolitan Fire Authorities</v>
      </c>
      <c r="D11619" s="60" t="str">
        <f>VLOOKUP(B11619,lookup!A:D,4,FALSE)</f>
        <v>E31000020</v>
      </c>
      <c r="E11619" t="s">
        <v>1086</v>
      </c>
      <c r="F11619" t="s">
        <v>1077</v>
      </c>
      <c r="G11619">
        <v>3</v>
      </c>
    </row>
    <row r="11620" spans="1:7" x14ac:dyDescent="0.3">
      <c r="A11620">
        <v>2020</v>
      </c>
      <c r="B11620" t="s">
        <v>63</v>
      </c>
      <c r="C11620" s="60" t="str">
        <f>VLOOKUP(B11620,lookup!A:C,3,FALSE)</f>
        <v>Non Metropolitan Fire Authorities</v>
      </c>
      <c r="D11620" s="60" t="str">
        <f>VLOOKUP(B11620,lookup!A:D,4,FALSE)</f>
        <v>E31000020</v>
      </c>
      <c r="E11620" t="s">
        <v>177</v>
      </c>
      <c r="F11620" t="s">
        <v>1077</v>
      </c>
      <c r="G11620">
        <v>4</v>
      </c>
    </row>
    <row r="11621" spans="1:7" x14ac:dyDescent="0.3">
      <c r="A11621">
        <v>2020</v>
      </c>
      <c r="B11621" t="s">
        <v>63</v>
      </c>
      <c r="C11621" s="60" t="str">
        <f>VLOOKUP(B11621,lookup!A:C,3,FALSE)</f>
        <v>Non Metropolitan Fire Authorities</v>
      </c>
      <c r="D11621" s="60" t="str">
        <f>VLOOKUP(B11621,lookup!A:D,4,FALSE)</f>
        <v>E31000020</v>
      </c>
      <c r="E11621" t="s">
        <v>178</v>
      </c>
      <c r="F11621" t="s">
        <v>1077</v>
      </c>
      <c r="G11621">
        <v>1</v>
      </c>
    </row>
    <row r="11622" spans="1:7" x14ac:dyDescent="0.3">
      <c r="A11622">
        <v>2020</v>
      </c>
      <c r="B11622" t="s">
        <v>63</v>
      </c>
      <c r="C11622" s="60" t="str">
        <f>VLOOKUP(B11622,lookup!A:C,3,FALSE)</f>
        <v>Non Metropolitan Fire Authorities</v>
      </c>
      <c r="D11622" s="60" t="str">
        <f>VLOOKUP(B11622,lookup!A:D,4,FALSE)</f>
        <v>E31000020</v>
      </c>
      <c r="E11622" t="s">
        <v>179</v>
      </c>
      <c r="F11622" t="s">
        <v>1077</v>
      </c>
    </row>
    <row r="11623" spans="1:7" x14ac:dyDescent="0.3">
      <c r="A11623">
        <v>2020</v>
      </c>
      <c r="B11623" t="s">
        <v>63</v>
      </c>
      <c r="C11623" s="60" t="str">
        <f>VLOOKUP(B11623,lookup!A:C,3,FALSE)</f>
        <v>Non Metropolitan Fire Authorities</v>
      </c>
      <c r="D11623" s="60" t="str">
        <f>VLOOKUP(B11623,lookup!A:D,4,FALSE)</f>
        <v>E31000020</v>
      </c>
      <c r="E11623" t="s">
        <v>1087</v>
      </c>
      <c r="F11623" t="s">
        <v>1077</v>
      </c>
    </row>
    <row r="11624" spans="1:7" x14ac:dyDescent="0.3">
      <c r="A11624">
        <v>2020</v>
      </c>
      <c r="B11624" t="s">
        <v>63</v>
      </c>
      <c r="C11624" s="60" t="str">
        <f>VLOOKUP(B11624,lookup!A:C,3,FALSE)</f>
        <v>Non Metropolitan Fire Authorities</v>
      </c>
      <c r="D11624" s="60" t="str">
        <f>VLOOKUP(B11624,lookup!A:D,4,FALSE)</f>
        <v>E31000020</v>
      </c>
      <c r="E11624" t="s">
        <v>1088</v>
      </c>
      <c r="F11624" t="s">
        <v>1077</v>
      </c>
    </row>
    <row r="11625" spans="1:7" x14ac:dyDescent="0.3">
      <c r="A11625">
        <v>2020</v>
      </c>
      <c r="B11625" t="s">
        <v>63</v>
      </c>
      <c r="C11625" s="60" t="str">
        <f>VLOOKUP(B11625,lookup!A:C,3,FALSE)</f>
        <v>Non Metropolitan Fire Authorities</v>
      </c>
      <c r="D11625" s="60" t="str">
        <f>VLOOKUP(B11625,lookup!A:D,4,FALSE)</f>
        <v>E31000020</v>
      </c>
      <c r="E11625" t="s">
        <v>1089</v>
      </c>
      <c r="F11625" t="s">
        <v>1077</v>
      </c>
      <c r="G11625">
        <v>3</v>
      </c>
    </row>
    <row r="11626" spans="1:7" x14ac:dyDescent="0.3">
      <c r="A11626">
        <v>2020</v>
      </c>
      <c r="B11626" t="s">
        <v>66</v>
      </c>
      <c r="C11626" s="60" t="str">
        <f>VLOOKUP(B11626,lookup!A:C,3,FALSE)</f>
        <v>Non Metropolitan Fire Authorities</v>
      </c>
      <c r="D11626" s="60" t="str">
        <f>VLOOKUP(B11626,lookup!A:D,4,FALSE)</f>
        <v>E31000021</v>
      </c>
      <c r="E11626" t="s">
        <v>175</v>
      </c>
      <c r="F11626" t="s">
        <v>1077</v>
      </c>
      <c r="G11626">
        <v>14</v>
      </c>
    </row>
    <row r="11627" spans="1:7" x14ac:dyDescent="0.3">
      <c r="A11627">
        <v>2020</v>
      </c>
      <c r="B11627" t="s">
        <v>66</v>
      </c>
      <c r="C11627" s="60" t="str">
        <f>VLOOKUP(B11627,lookup!A:C,3,FALSE)</f>
        <v>Non Metropolitan Fire Authorities</v>
      </c>
      <c r="D11627" s="60" t="str">
        <f>VLOOKUP(B11627,lookup!A:D,4,FALSE)</f>
        <v>E31000021</v>
      </c>
      <c r="E11627" t="s">
        <v>1086</v>
      </c>
      <c r="F11627" t="s">
        <v>1077</v>
      </c>
    </row>
    <row r="11628" spans="1:7" x14ac:dyDescent="0.3">
      <c r="A11628">
        <v>2020</v>
      </c>
      <c r="B11628" t="s">
        <v>66</v>
      </c>
      <c r="C11628" s="60" t="str">
        <f>VLOOKUP(B11628,lookup!A:C,3,FALSE)</f>
        <v>Non Metropolitan Fire Authorities</v>
      </c>
      <c r="D11628" s="60" t="str">
        <f>VLOOKUP(B11628,lookup!A:D,4,FALSE)</f>
        <v>E31000021</v>
      </c>
      <c r="E11628" t="s">
        <v>177</v>
      </c>
      <c r="F11628" t="s">
        <v>1077</v>
      </c>
    </row>
    <row r="11629" spans="1:7" x14ac:dyDescent="0.3">
      <c r="A11629">
        <v>2020</v>
      </c>
      <c r="B11629" t="s">
        <v>66</v>
      </c>
      <c r="C11629" s="60" t="str">
        <f>VLOOKUP(B11629,lookup!A:C,3,FALSE)</f>
        <v>Non Metropolitan Fire Authorities</v>
      </c>
      <c r="D11629" s="60" t="str">
        <f>VLOOKUP(B11629,lookup!A:D,4,FALSE)</f>
        <v>E31000021</v>
      </c>
      <c r="E11629" t="s">
        <v>178</v>
      </c>
      <c r="F11629" t="s">
        <v>1077</v>
      </c>
    </row>
    <row r="11630" spans="1:7" x14ac:dyDescent="0.3">
      <c r="A11630">
        <v>2020</v>
      </c>
      <c r="B11630" t="s">
        <v>66</v>
      </c>
      <c r="C11630" s="60" t="str">
        <f>VLOOKUP(B11630,lookup!A:C,3,FALSE)</f>
        <v>Non Metropolitan Fire Authorities</v>
      </c>
      <c r="D11630" s="60" t="str">
        <f>VLOOKUP(B11630,lookup!A:D,4,FALSE)</f>
        <v>E31000021</v>
      </c>
      <c r="E11630" t="s">
        <v>179</v>
      </c>
      <c r="F11630" t="s">
        <v>1077</v>
      </c>
    </row>
    <row r="11631" spans="1:7" x14ac:dyDescent="0.3">
      <c r="A11631">
        <v>2020</v>
      </c>
      <c r="B11631" t="s">
        <v>66</v>
      </c>
      <c r="C11631" s="60" t="str">
        <f>VLOOKUP(B11631,lookup!A:C,3,FALSE)</f>
        <v>Non Metropolitan Fire Authorities</v>
      </c>
      <c r="D11631" s="60" t="str">
        <f>VLOOKUP(B11631,lookup!A:D,4,FALSE)</f>
        <v>E31000021</v>
      </c>
      <c r="E11631" t="s">
        <v>1087</v>
      </c>
      <c r="F11631" t="s">
        <v>1077</v>
      </c>
    </row>
    <row r="11632" spans="1:7" x14ac:dyDescent="0.3">
      <c r="A11632">
        <v>2020</v>
      </c>
      <c r="B11632" t="s">
        <v>66</v>
      </c>
      <c r="C11632" s="60" t="str">
        <f>VLOOKUP(B11632,lookup!A:C,3,FALSE)</f>
        <v>Non Metropolitan Fire Authorities</v>
      </c>
      <c r="D11632" s="60" t="str">
        <f>VLOOKUP(B11632,lookup!A:D,4,FALSE)</f>
        <v>E31000021</v>
      </c>
      <c r="E11632" t="s">
        <v>1088</v>
      </c>
      <c r="F11632" t="s">
        <v>1077</v>
      </c>
    </row>
    <row r="11633" spans="1:7" x14ac:dyDescent="0.3">
      <c r="A11633">
        <v>2020</v>
      </c>
      <c r="B11633" t="s">
        <v>66</v>
      </c>
      <c r="C11633" s="60" t="str">
        <f>VLOOKUP(B11633,lookup!A:C,3,FALSE)</f>
        <v>Non Metropolitan Fire Authorities</v>
      </c>
      <c r="D11633" s="60" t="str">
        <f>VLOOKUP(B11633,lookup!A:D,4,FALSE)</f>
        <v>E31000021</v>
      </c>
      <c r="E11633" t="s">
        <v>1089</v>
      </c>
      <c r="F11633" t="s">
        <v>1077</v>
      </c>
      <c r="G11633">
        <v>3</v>
      </c>
    </row>
    <row r="11634" spans="1:7" x14ac:dyDescent="0.3">
      <c r="A11634">
        <v>2020</v>
      </c>
      <c r="B11634" t="s">
        <v>69</v>
      </c>
      <c r="C11634" s="60" t="str">
        <f>VLOOKUP(B11634,lookup!A:C,3,FALSE)</f>
        <v>Non Metropolitan Fire Authorities</v>
      </c>
      <c r="D11634" s="60" t="str">
        <f>VLOOKUP(B11634,lookup!A:D,4,FALSE)</f>
        <v>E31000039</v>
      </c>
      <c r="E11634" t="s">
        <v>175</v>
      </c>
      <c r="F11634" t="s">
        <v>1077</v>
      </c>
      <c r="G11634">
        <v>1</v>
      </c>
    </row>
    <row r="11635" spans="1:7" x14ac:dyDescent="0.3">
      <c r="A11635">
        <v>2020</v>
      </c>
      <c r="B11635" t="s">
        <v>69</v>
      </c>
      <c r="C11635" s="60" t="str">
        <f>VLOOKUP(B11635,lookup!A:C,3,FALSE)</f>
        <v>Non Metropolitan Fire Authorities</v>
      </c>
      <c r="D11635" s="60" t="str">
        <f>VLOOKUP(B11635,lookup!A:D,4,FALSE)</f>
        <v>E31000039</v>
      </c>
      <c r="E11635" t="s">
        <v>1086</v>
      </c>
      <c r="F11635" t="s">
        <v>1077</v>
      </c>
      <c r="G11635">
        <v>0</v>
      </c>
    </row>
    <row r="11636" spans="1:7" x14ac:dyDescent="0.3">
      <c r="A11636">
        <v>2020</v>
      </c>
      <c r="B11636" t="s">
        <v>69</v>
      </c>
      <c r="C11636" s="60" t="str">
        <f>VLOOKUP(B11636,lookup!A:C,3,FALSE)</f>
        <v>Non Metropolitan Fire Authorities</v>
      </c>
      <c r="D11636" s="60" t="str">
        <f>VLOOKUP(B11636,lookup!A:D,4,FALSE)</f>
        <v>E31000039</v>
      </c>
      <c r="E11636" t="s">
        <v>177</v>
      </c>
      <c r="F11636" t="s">
        <v>1077</v>
      </c>
      <c r="G11636">
        <v>0</v>
      </c>
    </row>
    <row r="11637" spans="1:7" x14ac:dyDescent="0.3">
      <c r="A11637">
        <v>2020</v>
      </c>
      <c r="B11637" t="s">
        <v>69</v>
      </c>
      <c r="C11637" s="60" t="str">
        <f>VLOOKUP(B11637,lookup!A:C,3,FALSE)</f>
        <v>Non Metropolitan Fire Authorities</v>
      </c>
      <c r="D11637" s="60" t="str">
        <f>VLOOKUP(B11637,lookup!A:D,4,FALSE)</f>
        <v>E31000039</v>
      </c>
      <c r="E11637" t="s">
        <v>178</v>
      </c>
      <c r="F11637" t="s">
        <v>1077</v>
      </c>
      <c r="G11637">
        <v>0</v>
      </c>
    </row>
    <row r="11638" spans="1:7" x14ac:dyDescent="0.3">
      <c r="A11638">
        <v>2020</v>
      </c>
      <c r="B11638" t="s">
        <v>69</v>
      </c>
      <c r="C11638" s="60" t="str">
        <f>VLOOKUP(B11638,lookup!A:C,3,FALSE)</f>
        <v>Non Metropolitan Fire Authorities</v>
      </c>
      <c r="D11638" s="60" t="str">
        <f>VLOOKUP(B11638,lookup!A:D,4,FALSE)</f>
        <v>E31000039</v>
      </c>
      <c r="E11638" t="s">
        <v>179</v>
      </c>
      <c r="F11638" t="s">
        <v>1077</v>
      </c>
      <c r="G11638">
        <v>0</v>
      </c>
    </row>
    <row r="11639" spans="1:7" x14ac:dyDescent="0.3">
      <c r="A11639">
        <v>2020</v>
      </c>
      <c r="B11639" t="s">
        <v>69</v>
      </c>
      <c r="C11639" s="60" t="str">
        <f>VLOOKUP(B11639,lookup!A:C,3,FALSE)</f>
        <v>Non Metropolitan Fire Authorities</v>
      </c>
      <c r="D11639" s="60" t="str">
        <f>VLOOKUP(B11639,lookup!A:D,4,FALSE)</f>
        <v>E31000039</v>
      </c>
      <c r="E11639" t="s">
        <v>1087</v>
      </c>
      <c r="F11639" t="s">
        <v>1077</v>
      </c>
      <c r="G11639">
        <v>0</v>
      </c>
    </row>
    <row r="11640" spans="1:7" x14ac:dyDescent="0.3">
      <c r="A11640">
        <v>2020</v>
      </c>
      <c r="B11640" t="s">
        <v>69</v>
      </c>
      <c r="C11640" s="60" t="str">
        <f>VLOOKUP(B11640,lookup!A:C,3,FALSE)</f>
        <v>Non Metropolitan Fire Authorities</v>
      </c>
      <c r="D11640" s="60" t="str">
        <f>VLOOKUP(B11640,lookup!A:D,4,FALSE)</f>
        <v>E31000039</v>
      </c>
      <c r="E11640" t="s">
        <v>1088</v>
      </c>
      <c r="F11640" t="s">
        <v>1077</v>
      </c>
      <c r="G11640">
        <v>0</v>
      </c>
    </row>
    <row r="11641" spans="1:7" x14ac:dyDescent="0.3">
      <c r="A11641">
        <v>2020</v>
      </c>
      <c r="B11641" t="s">
        <v>69</v>
      </c>
      <c r="C11641" s="60" t="str">
        <f>VLOOKUP(B11641,lookup!A:C,3,FALSE)</f>
        <v>Non Metropolitan Fire Authorities</v>
      </c>
      <c r="D11641" s="60" t="str">
        <f>VLOOKUP(B11641,lookup!A:D,4,FALSE)</f>
        <v>E31000039</v>
      </c>
      <c r="E11641" t="s">
        <v>1089</v>
      </c>
      <c r="F11641" t="s">
        <v>1077</v>
      </c>
      <c r="G11641">
        <v>0</v>
      </c>
    </row>
    <row r="11642" spans="1:7" x14ac:dyDescent="0.3">
      <c r="A11642">
        <v>2020</v>
      </c>
      <c r="B11642" t="s">
        <v>72</v>
      </c>
      <c r="C11642" s="60" t="str">
        <f>VLOOKUP(B11642,lookup!A:C,3,FALSE)</f>
        <v>Non Metropolitan Fire Authorities</v>
      </c>
      <c r="D11642" s="60" t="str">
        <f>VLOOKUP(B11642,lookup!A:D,4,FALSE)</f>
        <v>E31000022</v>
      </c>
      <c r="E11642" t="s">
        <v>175</v>
      </c>
      <c r="F11642" t="s">
        <v>1077</v>
      </c>
      <c r="G11642">
        <v>196</v>
      </c>
    </row>
    <row r="11643" spans="1:7" x14ac:dyDescent="0.3">
      <c r="A11643">
        <v>2020</v>
      </c>
      <c r="B11643" t="s">
        <v>72</v>
      </c>
      <c r="C11643" s="60" t="str">
        <f>VLOOKUP(B11643,lookup!A:C,3,FALSE)</f>
        <v>Non Metropolitan Fire Authorities</v>
      </c>
      <c r="D11643" s="60" t="str">
        <f>VLOOKUP(B11643,lookup!A:D,4,FALSE)</f>
        <v>E31000022</v>
      </c>
      <c r="E11643" t="s">
        <v>1086</v>
      </c>
      <c r="F11643" t="s">
        <v>1077</v>
      </c>
      <c r="G11643">
        <v>8</v>
      </c>
    </row>
    <row r="11644" spans="1:7" x14ac:dyDescent="0.3">
      <c r="A11644">
        <v>2020</v>
      </c>
      <c r="B11644" t="s">
        <v>72</v>
      </c>
      <c r="C11644" s="60" t="str">
        <f>VLOOKUP(B11644,lookup!A:C,3,FALSE)</f>
        <v>Non Metropolitan Fire Authorities</v>
      </c>
      <c r="D11644" s="60" t="str">
        <f>VLOOKUP(B11644,lookup!A:D,4,FALSE)</f>
        <v>E31000022</v>
      </c>
      <c r="E11644" t="s">
        <v>177</v>
      </c>
      <c r="F11644" t="s">
        <v>1077</v>
      </c>
      <c r="G11644">
        <v>3</v>
      </c>
    </row>
    <row r="11645" spans="1:7" x14ac:dyDescent="0.3">
      <c r="A11645">
        <v>2020</v>
      </c>
      <c r="B11645" t="s">
        <v>72</v>
      </c>
      <c r="C11645" s="60" t="str">
        <f>VLOOKUP(B11645,lookup!A:C,3,FALSE)</f>
        <v>Non Metropolitan Fire Authorities</v>
      </c>
      <c r="D11645" s="60" t="str">
        <f>VLOOKUP(B11645,lookup!A:D,4,FALSE)</f>
        <v>E31000022</v>
      </c>
      <c r="E11645" t="s">
        <v>178</v>
      </c>
      <c r="F11645" t="s">
        <v>1077</v>
      </c>
      <c r="G11645">
        <v>3</v>
      </c>
    </row>
    <row r="11646" spans="1:7" x14ac:dyDescent="0.3">
      <c r="A11646">
        <v>2020</v>
      </c>
      <c r="B11646" t="s">
        <v>72</v>
      </c>
      <c r="C11646" s="60" t="str">
        <f>VLOOKUP(B11646,lookup!A:C,3,FALSE)</f>
        <v>Non Metropolitan Fire Authorities</v>
      </c>
      <c r="D11646" s="60" t="str">
        <f>VLOOKUP(B11646,lookup!A:D,4,FALSE)</f>
        <v>E31000022</v>
      </c>
      <c r="E11646" t="s">
        <v>179</v>
      </c>
      <c r="F11646" t="s">
        <v>1077</v>
      </c>
    </row>
    <row r="11647" spans="1:7" x14ac:dyDescent="0.3">
      <c r="A11647">
        <v>2020</v>
      </c>
      <c r="B11647" t="s">
        <v>72</v>
      </c>
      <c r="C11647" s="60" t="str">
        <f>VLOOKUP(B11647,lookup!A:C,3,FALSE)</f>
        <v>Non Metropolitan Fire Authorities</v>
      </c>
      <c r="D11647" s="60" t="str">
        <f>VLOOKUP(B11647,lookup!A:D,4,FALSE)</f>
        <v>E31000022</v>
      </c>
      <c r="E11647" t="s">
        <v>1087</v>
      </c>
      <c r="F11647" t="s">
        <v>1077</v>
      </c>
    </row>
    <row r="11648" spans="1:7" x14ac:dyDescent="0.3">
      <c r="A11648">
        <v>2020</v>
      </c>
      <c r="B11648" t="s">
        <v>72</v>
      </c>
      <c r="C11648" s="60" t="str">
        <f>VLOOKUP(B11648,lookup!A:C,3,FALSE)</f>
        <v>Non Metropolitan Fire Authorities</v>
      </c>
      <c r="D11648" s="60" t="str">
        <f>VLOOKUP(B11648,lookup!A:D,4,FALSE)</f>
        <v>E31000022</v>
      </c>
      <c r="E11648" t="s">
        <v>1088</v>
      </c>
      <c r="F11648" t="s">
        <v>1077</v>
      </c>
      <c r="G11648">
        <v>4</v>
      </c>
    </row>
    <row r="11649" spans="1:7" x14ac:dyDescent="0.3">
      <c r="A11649">
        <v>2020</v>
      </c>
      <c r="B11649" t="s">
        <v>72</v>
      </c>
      <c r="C11649" s="60" t="str">
        <f>VLOOKUP(B11649,lookup!A:C,3,FALSE)</f>
        <v>Non Metropolitan Fire Authorities</v>
      </c>
      <c r="D11649" s="60" t="str">
        <f>VLOOKUP(B11649,lookup!A:D,4,FALSE)</f>
        <v>E31000022</v>
      </c>
      <c r="E11649" t="s">
        <v>1089</v>
      </c>
      <c r="F11649" t="s">
        <v>1077</v>
      </c>
      <c r="G11649">
        <v>111</v>
      </c>
    </row>
    <row r="11650" spans="1:7" x14ac:dyDescent="0.3">
      <c r="A11650">
        <v>2020</v>
      </c>
      <c r="B11650" t="s">
        <v>75</v>
      </c>
      <c r="C11650" s="60" t="str">
        <f>VLOOKUP(B11650,lookup!A:C,3,FALSE)</f>
        <v>Non Metropolitan Fire Authorities</v>
      </c>
      <c r="D11650" s="60" t="str">
        <f>VLOOKUP(B11650,lookup!A:D,4,FALSE)</f>
        <v>E31000023</v>
      </c>
      <c r="E11650" t="s">
        <v>175</v>
      </c>
      <c r="F11650" t="s">
        <v>1077</v>
      </c>
      <c r="G11650">
        <v>202</v>
      </c>
    </row>
    <row r="11651" spans="1:7" x14ac:dyDescent="0.3">
      <c r="A11651">
        <v>2020</v>
      </c>
      <c r="B11651" t="s">
        <v>75</v>
      </c>
      <c r="C11651" s="60" t="str">
        <f>VLOOKUP(B11651,lookup!A:C,3,FALSE)</f>
        <v>Non Metropolitan Fire Authorities</v>
      </c>
      <c r="D11651" s="60" t="str">
        <f>VLOOKUP(B11651,lookup!A:D,4,FALSE)</f>
        <v>E31000023</v>
      </c>
      <c r="E11651" t="s">
        <v>1086</v>
      </c>
      <c r="F11651" t="s">
        <v>1077</v>
      </c>
    </row>
    <row r="11652" spans="1:7" x14ac:dyDescent="0.3">
      <c r="A11652">
        <v>2020</v>
      </c>
      <c r="B11652" t="s">
        <v>75</v>
      </c>
      <c r="C11652" s="60" t="str">
        <f>VLOOKUP(B11652,lookup!A:C,3,FALSE)</f>
        <v>Non Metropolitan Fire Authorities</v>
      </c>
      <c r="D11652" s="60" t="str">
        <f>VLOOKUP(B11652,lookup!A:D,4,FALSE)</f>
        <v>E31000023</v>
      </c>
      <c r="E11652" t="s">
        <v>177</v>
      </c>
      <c r="F11652" t="s">
        <v>1077</v>
      </c>
      <c r="G11652">
        <v>1</v>
      </c>
    </row>
    <row r="11653" spans="1:7" x14ac:dyDescent="0.3">
      <c r="A11653">
        <v>2020</v>
      </c>
      <c r="B11653" t="s">
        <v>75</v>
      </c>
      <c r="C11653" s="60" t="str">
        <f>VLOOKUP(B11653,lookup!A:C,3,FALSE)</f>
        <v>Non Metropolitan Fire Authorities</v>
      </c>
      <c r="D11653" s="60" t="str">
        <f>VLOOKUP(B11653,lookup!A:D,4,FALSE)</f>
        <v>E31000023</v>
      </c>
      <c r="E11653" t="s">
        <v>178</v>
      </c>
      <c r="F11653" t="s">
        <v>1077</v>
      </c>
      <c r="G11653">
        <v>9</v>
      </c>
    </row>
    <row r="11654" spans="1:7" x14ac:dyDescent="0.3">
      <c r="A11654">
        <v>2020</v>
      </c>
      <c r="B11654" t="s">
        <v>75</v>
      </c>
      <c r="C11654" s="60" t="str">
        <f>VLOOKUP(B11654,lookup!A:C,3,FALSE)</f>
        <v>Non Metropolitan Fire Authorities</v>
      </c>
      <c r="D11654" s="60" t="str">
        <f>VLOOKUP(B11654,lookup!A:D,4,FALSE)</f>
        <v>E31000023</v>
      </c>
      <c r="E11654" t="s">
        <v>179</v>
      </c>
      <c r="F11654" t="s">
        <v>1077</v>
      </c>
      <c r="G11654">
        <v>1</v>
      </c>
    </row>
    <row r="11655" spans="1:7" x14ac:dyDescent="0.3">
      <c r="A11655">
        <v>2020</v>
      </c>
      <c r="B11655" t="s">
        <v>75</v>
      </c>
      <c r="C11655" s="60" t="str">
        <f>VLOOKUP(B11655,lookup!A:C,3,FALSE)</f>
        <v>Non Metropolitan Fire Authorities</v>
      </c>
      <c r="D11655" s="60" t="str">
        <f>VLOOKUP(B11655,lookup!A:D,4,FALSE)</f>
        <v>E31000023</v>
      </c>
      <c r="E11655" t="s">
        <v>1087</v>
      </c>
      <c r="F11655" t="s">
        <v>1077</v>
      </c>
    </row>
    <row r="11656" spans="1:7" x14ac:dyDescent="0.3">
      <c r="A11656">
        <v>2020</v>
      </c>
      <c r="B11656" t="s">
        <v>75</v>
      </c>
      <c r="C11656" s="60" t="str">
        <f>VLOOKUP(B11656,lookup!A:C,3,FALSE)</f>
        <v>Non Metropolitan Fire Authorities</v>
      </c>
      <c r="D11656" s="60" t="str">
        <f>VLOOKUP(B11656,lookup!A:D,4,FALSE)</f>
        <v>E31000023</v>
      </c>
      <c r="E11656" t="s">
        <v>1088</v>
      </c>
      <c r="F11656" t="s">
        <v>1077</v>
      </c>
      <c r="G11656">
        <v>2</v>
      </c>
    </row>
    <row r="11657" spans="1:7" x14ac:dyDescent="0.3">
      <c r="A11657">
        <v>2020</v>
      </c>
      <c r="B11657" t="s">
        <v>75</v>
      </c>
      <c r="C11657" s="60" t="str">
        <f>VLOOKUP(B11657,lookup!A:C,3,FALSE)</f>
        <v>Non Metropolitan Fire Authorities</v>
      </c>
      <c r="D11657" s="60" t="str">
        <f>VLOOKUP(B11657,lookup!A:D,4,FALSE)</f>
        <v>E31000023</v>
      </c>
      <c r="E11657" t="s">
        <v>1089</v>
      </c>
      <c r="F11657" t="s">
        <v>1077</v>
      </c>
      <c r="G11657">
        <v>9</v>
      </c>
    </row>
    <row r="11658" spans="1:7" x14ac:dyDescent="0.3">
      <c r="A11658">
        <v>2020</v>
      </c>
      <c r="B11658" t="s">
        <v>78</v>
      </c>
      <c r="C11658" s="60" t="str">
        <f>VLOOKUP(B11658,lookup!A:C,3,FALSE)</f>
        <v>Non Metropolitan Fire Authorities</v>
      </c>
      <c r="D11658" s="60" t="str">
        <f>VLOOKUP(B11658,lookup!A:D,4,FALSE)</f>
        <v>E31000024</v>
      </c>
      <c r="E11658" t="s">
        <v>175</v>
      </c>
      <c r="F11658" t="s">
        <v>1077</v>
      </c>
      <c r="G11658">
        <v>98</v>
      </c>
    </row>
    <row r="11659" spans="1:7" x14ac:dyDescent="0.3">
      <c r="A11659">
        <v>2020</v>
      </c>
      <c r="B11659" t="s">
        <v>78</v>
      </c>
      <c r="C11659" s="60" t="str">
        <f>VLOOKUP(B11659,lookup!A:C,3,FALSE)</f>
        <v>Non Metropolitan Fire Authorities</v>
      </c>
      <c r="D11659" s="60" t="str">
        <f>VLOOKUP(B11659,lookup!A:D,4,FALSE)</f>
        <v>E31000024</v>
      </c>
      <c r="E11659" t="s">
        <v>1086</v>
      </c>
      <c r="F11659" t="s">
        <v>1077</v>
      </c>
      <c r="G11659">
        <v>0</v>
      </c>
    </row>
    <row r="11660" spans="1:7" x14ac:dyDescent="0.3">
      <c r="A11660">
        <v>2020</v>
      </c>
      <c r="B11660" t="s">
        <v>78</v>
      </c>
      <c r="C11660" s="60" t="str">
        <f>VLOOKUP(B11660,lookup!A:C,3,FALSE)</f>
        <v>Non Metropolitan Fire Authorities</v>
      </c>
      <c r="D11660" s="60" t="str">
        <f>VLOOKUP(B11660,lookup!A:D,4,FALSE)</f>
        <v>E31000024</v>
      </c>
      <c r="E11660" t="s">
        <v>177</v>
      </c>
      <c r="F11660" t="s">
        <v>1077</v>
      </c>
      <c r="G11660">
        <v>4</v>
      </c>
    </row>
    <row r="11661" spans="1:7" x14ac:dyDescent="0.3">
      <c r="A11661">
        <v>2020</v>
      </c>
      <c r="B11661" t="s">
        <v>78</v>
      </c>
      <c r="C11661" s="60" t="str">
        <f>VLOOKUP(B11661,lookup!A:C,3,FALSE)</f>
        <v>Non Metropolitan Fire Authorities</v>
      </c>
      <c r="D11661" s="60" t="str">
        <f>VLOOKUP(B11661,lookup!A:D,4,FALSE)</f>
        <v>E31000024</v>
      </c>
      <c r="E11661" t="s">
        <v>178</v>
      </c>
      <c r="F11661" t="s">
        <v>1077</v>
      </c>
      <c r="G11661">
        <v>9</v>
      </c>
    </row>
    <row r="11662" spans="1:7" x14ac:dyDescent="0.3">
      <c r="A11662">
        <v>2020</v>
      </c>
      <c r="B11662" t="s">
        <v>78</v>
      </c>
      <c r="C11662" s="60" t="str">
        <f>VLOOKUP(B11662,lookup!A:C,3,FALSE)</f>
        <v>Non Metropolitan Fire Authorities</v>
      </c>
      <c r="D11662" s="60" t="str">
        <f>VLOOKUP(B11662,lookup!A:D,4,FALSE)</f>
        <v>E31000024</v>
      </c>
      <c r="E11662" t="s">
        <v>179</v>
      </c>
      <c r="F11662" t="s">
        <v>1077</v>
      </c>
      <c r="G11662">
        <v>1</v>
      </c>
    </row>
    <row r="11663" spans="1:7" x14ac:dyDescent="0.3">
      <c r="A11663">
        <v>2020</v>
      </c>
      <c r="B11663" t="s">
        <v>78</v>
      </c>
      <c r="C11663" s="60" t="str">
        <f>VLOOKUP(B11663,lookup!A:C,3,FALSE)</f>
        <v>Non Metropolitan Fire Authorities</v>
      </c>
      <c r="D11663" s="60" t="str">
        <f>VLOOKUP(B11663,lookup!A:D,4,FALSE)</f>
        <v>E31000024</v>
      </c>
      <c r="E11663" t="s">
        <v>1087</v>
      </c>
      <c r="F11663" t="s">
        <v>1077</v>
      </c>
      <c r="G11663">
        <v>0</v>
      </c>
    </row>
    <row r="11664" spans="1:7" x14ac:dyDescent="0.3">
      <c r="A11664">
        <v>2020</v>
      </c>
      <c r="B11664" t="s">
        <v>78</v>
      </c>
      <c r="C11664" s="60" t="str">
        <f>VLOOKUP(B11664,lookup!A:C,3,FALSE)</f>
        <v>Non Metropolitan Fire Authorities</v>
      </c>
      <c r="D11664" s="60" t="str">
        <f>VLOOKUP(B11664,lookup!A:D,4,FALSE)</f>
        <v>E31000024</v>
      </c>
      <c r="E11664" t="s">
        <v>1088</v>
      </c>
      <c r="F11664" t="s">
        <v>1077</v>
      </c>
      <c r="G11664">
        <v>0</v>
      </c>
    </row>
    <row r="11665" spans="1:7" x14ac:dyDescent="0.3">
      <c r="A11665">
        <v>2020</v>
      </c>
      <c r="B11665" t="s">
        <v>78</v>
      </c>
      <c r="C11665" s="60" t="str">
        <f>VLOOKUP(B11665,lookup!A:C,3,FALSE)</f>
        <v>Non Metropolitan Fire Authorities</v>
      </c>
      <c r="D11665" s="60" t="str">
        <f>VLOOKUP(B11665,lookup!A:D,4,FALSE)</f>
        <v>E31000024</v>
      </c>
      <c r="E11665" t="s">
        <v>1089</v>
      </c>
      <c r="F11665" t="s">
        <v>1077</v>
      </c>
      <c r="G11665">
        <v>10</v>
      </c>
    </row>
    <row r="11666" spans="1:7" x14ac:dyDescent="0.3">
      <c r="A11666">
        <v>2020</v>
      </c>
      <c r="B11666" t="s">
        <v>81</v>
      </c>
      <c r="C11666" s="60" t="str">
        <f>VLOOKUP(B11666,lookup!A:C,3,FALSE)</f>
        <v>Non Metropolitan Fire Authorities</v>
      </c>
      <c r="D11666" s="60" t="str">
        <f>VLOOKUP(B11666,lookup!A:D,4,FALSE)</f>
        <v>E31000025</v>
      </c>
      <c r="E11666" t="s">
        <v>175</v>
      </c>
      <c r="F11666" t="s">
        <v>1077</v>
      </c>
      <c r="G11666">
        <v>54</v>
      </c>
    </row>
    <row r="11667" spans="1:7" x14ac:dyDescent="0.3">
      <c r="A11667">
        <v>2020</v>
      </c>
      <c r="B11667" t="s">
        <v>81</v>
      </c>
      <c r="C11667" s="60" t="str">
        <f>VLOOKUP(B11667,lookup!A:C,3,FALSE)</f>
        <v>Non Metropolitan Fire Authorities</v>
      </c>
      <c r="D11667" s="60" t="str">
        <f>VLOOKUP(B11667,lookup!A:D,4,FALSE)</f>
        <v>E31000025</v>
      </c>
      <c r="E11667" t="s">
        <v>1086</v>
      </c>
      <c r="F11667" t="s">
        <v>1077</v>
      </c>
      <c r="G11667">
        <v>2</v>
      </c>
    </row>
    <row r="11668" spans="1:7" x14ac:dyDescent="0.3">
      <c r="A11668">
        <v>2020</v>
      </c>
      <c r="B11668" t="s">
        <v>81</v>
      </c>
      <c r="C11668" s="60" t="str">
        <f>VLOOKUP(B11668,lookup!A:C,3,FALSE)</f>
        <v>Non Metropolitan Fire Authorities</v>
      </c>
      <c r="D11668" s="60" t="str">
        <f>VLOOKUP(B11668,lookup!A:D,4,FALSE)</f>
        <v>E31000025</v>
      </c>
      <c r="E11668" t="s">
        <v>177</v>
      </c>
      <c r="F11668" t="s">
        <v>1077</v>
      </c>
    </row>
    <row r="11669" spans="1:7" x14ac:dyDescent="0.3">
      <c r="A11669">
        <v>2020</v>
      </c>
      <c r="B11669" t="s">
        <v>81</v>
      </c>
      <c r="C11669" s="60" t="str">
        <f>VLOOKUP(B11669,lookup!A:C,3,FALSE)</f>
        <v>Non Metropolitan Fire Authorities</v>
      </c>
      <c r="D11669" s="60" t="str">
        <f>VLOOKUP(B11669,lookup!A:D,4,FALSE)</f>
        <v>E31000025</v>
      </c>
      <c r="E11669" t="s">
        <v>178</v>
      </c>
      <c r="F11669" t="s">
        <v>1077</v>
      </c>
    </row>
    <row r="11670" spans="1:7" x14ac:dyDescent="0.3">
      <c r="A11670">
        <v>2020</v>
      </c>
      <c r="B11670" t="s">
        <v>81</v>
      </c>
      <c r="C11670" s="60" t="str">
        <f>VLOOKUP(B11670,lookup!A:C,3,FALSE)</f>
        <v>Non Metropolitan Fire Authorities</v>
      </c>
      <c r="D11670" s="60" t="str">
        <f>VLOOKUP(B11670,lookup!A:D,4,FALSE)</f>
        <v>E31000025</v>
      </c>
      <c r="E11670" t="s">
        <v>179</v>
      </c>
      <c r="F11670" t="s">
        <v>1077</v>
      </c>
      <c r="G11670">
        <v>1</v>
      </c>
    </row>
    <row r="11671" spans="1:7" x14ac:dyDescent="0.3">
      <c r="A11671">
        <v>2020</v>
      </c>
      <c r="B11671" t="s">
        <v>81</v>
      </c>
      <c r="C11671" s="60" t="str">
        <f>VLOOKUP(B11671,lookup!A:C,3,FALSE)</f>
        <v>Non Metropolitan Fire Authorities</v>
      </c>
      <c r="D11671" s="60" t="str">
        <f>VLOOKUP(B11671,lookup!A:D,4,FALSE)</f>
        <v>E31000025</v>
      </c>
      <c r="E11671" t="s">
        <v>1087</v>
      </c>
      <c r="F11671" t="s">
        <v>1077</v>
      </c>
    </row>
    <row r="11672" spans="1:7" x14ac:dyDescent="0.3">
      <c r="A11672">
        <v>2020</v>
      </c>
      <c r="B11672" t="s">
        <v>81</v>
      </c>
      <c r="C11672" s="60" t="str">
        <f>VLOOKUP(B11672,lookup!A:C,3,FALSE)</f>
        <v>Non Metropolitan Fire Authorities</v>
      </c>
      <c r="D11672" s="60" t="str">
        <f>VLOOKUP(B11672,lookup!A:D,4,FALSE)</f>
        <v>E31000025</v>
      </c>
      <c r="E11672" t="s">
        <v>1088</v>
      </c>
      <c r="F11672" t="s">
        <v>1077</v>
      </c>
    </row>
    <row r="11673" spans="1:7" x14ac:dyDescent="0.3">
      <c r="A11673">
        <v>2020</v>
      </c>
      <c r="B11673" t="s">
        <v>81</v>
      </c>
      <c r="C11673" s="60" t="str">
        <f>VLOOKUP(B11673,lookup!A:C,3,FALSE)</f>
        <v>Non Metropolitan Fire Authorities</v>
      </c>
      <c r="D11673" s="60" t="str">
        <f>VLOOKUP(B11673,lookup!A:D,4,FALSE)</f>
        <v>E31000025</v>
      </c>
      <c r="E11673" t="s">
        <v>1089</v>
      </c>
      <c r="F11673" t="s">
        <v>1077</v>
      </c>
      <c r="G11673">
        <v>2</v>
      </c>
    </row>
    <row r="11674" spans="1:7" x14ac:dyDescent="0.3">
      <c r="A11674">
        <v>2020</v>
      </c>
      <c r="B11674" t="s">
        <v>84</v>
      </c>
      <c r="C11674" s="60" t="str">
        <f>VLOOKUP(B11674,lookup!A:C,3,FALSE)</f>
        <v>Metropolitan Fire Authorities</v>
      </c>
      <c r="D11674" s="60" t="str">
        <f>VLOOKUP(B11674,lookup!A:D,4,FALSE)</f>
        <v>E31000041</v>
      </c>
      <c r="E11674" t="s">
        <v>175</v>
      </c>
      <c r="F11674" t="s">
        <v>1077</v>
      </c>
      <c r="G11674">
        <v>291</v>
      </c>
    </row>
    <row r="11675" spans="1:7" x14ac:dyDescent="0.3">
      <c r="A11675">
        <v>2020</v>
      </c>
      <c r="B11675" t="s">
        <v>84</v>
      </c>
      <c r="C11675" s="60" t="str">
        <f>VLOOKUP(B11675,lookup!A:C,3,FALSE)</f>
        <v>Metropolitan Fire Authorities</v>
      </c>
      <c r="D11675" s="60" t="str">
        <f>VLOOKUP(B11675,lookup!A:D,4,FALSE)</f>
        <v>E31000041</v>
      </c>
      <c r="E11675" t="s">
        <v>1086</v>
      </c>
      <c r="F11675" t="s">
        <v>1077</v>
      </c>
      <c r="G11675">
        <v>2</v>
      </c>
    </row>
    <row r="11676" spans="1:7" x14ac:dyDescent="0.3">
      <c r="A11676">
        <v>2020</v>
      </c>
      <c r="B11676" t="s">
        <v>84</v>
      </c>
      <c r="C11676" s="60" t="str">
        <f>VLOOKUP(B11676,lookup!A:C,3,FALSE)</f>
        <v>Metropolitan Fire Authorities</v>
      </c>
      <c r="D11676" s="60" t="str">
        <f>VLOOKUP(B11676,lookup!A:D,4,FALSE)</f>
        <v>E31000041</v>
      </c>
      <c r="E11676" t="s">
        <v>177</v>
      </c>
      <c r="F11676" t="s">
        <v>1077</v>
      </c>
      <c r="G11676">
        <v>3</v>
      </c>
    </row>
    <row r="11677" spans="1:7" x14ac:dyDescent="0.3">
      <c r="A11677">
        <v>2020</v>
      </c>
      <c r="B11677" t="s">
        <v>84</v>
      </c>
      <c r="C11677" s="60" t="str">
        <f>VLOOKUP(B11677,lookup!A:C,3,FALSE)</f>
        <v>Metropolitan Fire Authorities</v>
      </c>
      <c r="D11677" s="60" t="str">
        <f>VLOOKUP(B11677,lookup!A:D,4,FALSE)</f>
        <v>E31000041</v>
      </c>
      <c r="E11677" t="s">
        <v>178</v>
      </c>
      <c r="F11677" t="s">
        <v>1077</v>
      </c>
      <c r="G11677">
        <v>2</v>
      </c>
    </row>
    <row r="11678" spans="1:7" x14ac:dyDescent="0.3">
      <c r="A11678">
        <v>2020</v>
      </c>
      <c r="B11678" t="s">
        <v>84</v>
      </c>
      <c r="C11678" s="60" t="str">
        <f>VLOOKUP(B11678,lookup!A:C,3,FALSE)</f>
        <v>Metropolitan Fire Authorities</v>
      </c>
      <c r="D11678" s="60" t="str">
        <f>VLOOKUP(B11678,lookup!A:D,4,FALSE)</f>
        <v>E31000041</v>
      </c>
      <c r="E11678" t="s">
        <v>179</v>
      </c>
      <c r="F11678" t="s">
        <v>1077</v>
      </c>
      <c r="G11678">
        <v>3</v>
      </c>
    </row>
    <row r="11679" spans="1:7" x14ac:dyDescent="0.3">
      <c r="A11679">
        <v>2020</v>
      </c>
      <c r="B11679" t="s">
        <v>84</v>
      </c>
      <c r="C11679" s="60" t="str">
        <f>VLOOKUP(B11679,lookup!A:C,3,FALSE)</f>
        <v>Metropolitan Fire Authorities</v>
      </c>
      <c r="D11679" s="60" t="str">
        <f>VLOOKUP(B11679,lookup!A:D,4,FALSE)</f>
        <v>E31000041</v>
      </c>
      <c r="E11679" t="s">
        <v>1087</v>
      </c>
      <c r="F11679" t="s">
        <v>1077</v>
      </c>
    </row>
    <row r="11680" spans="1:7" x14ac:dyDescent="0.3">
      <c r="A11680">
        <v>2020</v>
      </c>
      <c r="B11680" t="s">
        <v>84</v>
      </c>
      <c r="C11680" s="60" t="str">
        <f>VLOOKUP(B11680,lookup!A:C,3,FALSE)</f>
        <v>Metropolitan Fire Authorities</v>
      </c>
      <c r="D11680" s="60" t="str">
        <f>VLOOKUP(B11680,lookup!A:D,4,FALSE)</f>
        <v>E31000041</v>
      </c>
      <c r="E11680" t="s">
        <v>1088</v>
      </c>
      <c r="F11680" t="s">
        <v>1077</v>
      </c>
    </row>
    <row r="11681" spans="1:7" x14ac:dyDescent="0.3">
      <c r="A11681">
        <v>2020</v>
      </c>
      <c r="B11681" t="s">
        <v>84</v>
      </c>
      <c r="C11681" s="60" t="str">
        <f>VLOOKUP(B11681,lookup!A:C,3,FALSE)</f>
        <v>Metropolitan Fire Authorities</v>
      </c>
      <c r="D11681" s="60" t="str">
        <f>VLOOKUP(B11681,lookup!A:D,4,FALSE)</f>
        <v>E31000041</v>
      </c>
      <c r="E11681" t="s">
        <v>1089</v>
      </c>
      <c r="F11681" t="s">
        <v>1077</v>
      </c>
      <c r="G11681">
        <v>10</v>
      </c>
    </row>
    <row r="11682" spans="1:7" x14ac:dyDescent="0.3">
      <c r="A11682">
        <v>2020</v>
      </c>
      <c r="B11682" t="s">
        <v>87</v>
      </c>
      <c r="C11682" s="60" t="str">
        <f>VLOOKUP(B11682,lookup!A:C,3,FALSE)</f>
        <v>Non Metropolitan Fire Authorities</v>
      </c>
      <c r="D11682" s="60" t="str">
        <f>VLOOKUP(B11682,lookup!A:D,4,FALSE)</f>
        <v>E31000026</v>
      </c>
      <c r="E11682" t="s">
        <v>175</v>
      </c>
      <c r="F11682" t="s">
        <v>1077</v>
      </c>
      <c r="G11682">
        <v>64</v>
      </c>
    </row>
    <row r="11683" spans="1:7" x14ac:dyDescent="0.3">
      <c r="A11683">
        <v>2020</v>
      </c>
      <c r="B11683" t="s">
        <v>87</v>
      </c>
      <c r="C11683" s="60" t="str">
        <f>VLOOKUP(B11683,lookup!A:C,3,FALSE)</f>
        <v>Non Metropolitan Fire Authorities</v>
      </c>
      <c r="D11683" s="60" t="str">
        <f>VLOOKUP(B11683,lookup!A:D,4,FALSE)</f>
        <v>E31000026</v>
      </c>
      <c r="E11683" t="s">
        <v>1086</v>
      </c>
      <c r="F11683" t="s">
        <v>1077</v>
      </c>
      <c r="G11683">
        <v>7</v>
      </c>
    </row>
    <row r="11684" spans="1:7" x14ac:dyDescent="0.3">
      <c r="A11684">
        <v>2020</v>
      </c>
      <c r="B11684" t="s">
        <v>87</v>
      </c>
      <c r="C11684" s="60" t="str">
        <f>VLOOKUP(B11684,lookup!A:C,3,FALSE)</f>
        <v>Non Metropolitan Fire Authorities</v>
      </c>
      <c r="D11684" s="60" t="str">
        <f>VLOOKUP(B11684,lookup!A:D,4,FALSE)</f>
        <v>E31000026</v>
      </c>
      <c r="E11684" t="s">
        <v>177</v>
      </c>
      <c r="F11684" t="s">
        <v>1077</v>
      </c>
      <c r="G11684">
        <v>0</v>
      </c>
    </row>
    <row r="11685" spans="1:7" x14ac:dyDescent="0.3">
      <c r="A11685">
        <v>2020</v>
      </c>
      <c r="B11685" t="s">
        <v>87</v>
      </c>
      <c r="C11685" s="60" t="str">
        <f>VLOOKUP(B11685,lookup!A:C,3,FALSE)</f>
        <v>Non Metropolitan Fire Authorities</v>
      </c>
      <c r="D11685" s="60" t="str">
        <f>VLOOKUP(B11685,lookup!A:D,4,FALSE)</f>
        <v>E31000026</v>
      </c>
      <c r="E11685" t="s">
        <v>178</v>
      </c>
      <c r="F11685" t="s">
        <v>1077</v>
      </c>
      <c r="G11685">
        <v>0</v>
      </c>
    </row>
    <row r="11686" spans="1:7" x14ac:dyDescent="0.3">
      <c r="A11686">
        <v>2020</v>
      </c>
      <c r="B11686" t="s">
        <v>87</v>
      </c>
      <c r="C11686" s="60" t="str">
        <f>VLOOKUP(B11686,lookup!A:C,3,FALSE)</f>
        <v>Non Metropolitan Fire Authorities</v>
      </c>
      <c r="D11686" s="60" t="str">
        <f>VLOOKUP(B11686,lookup!A:D,4,FALSE)</f>
        <v>E31000026</v>
      </c>
      <c r="E11686" t="s">
        <v>179</v>
      </c>
      <c r="F11686" t="s">
        <v>1077</v>
      </c>
      <c r="G11686">
        <v>0</v>
      </c>
    </row>
    <row r="11687" spans="1:7" x14ac:dyDescent="0.3">
      <c r="A11687">
        <v>2020</v>
      </c>
      <c r="B11687" t="s">
        <v>87</v>
      </c>
      <c r="C11687" s="60" t="str">
        <f>VLOOKUP(B11687,lookup!A:C,3,FALSE)</f>
        <v>Non Metropolitan Fire Authorities</v>
      </c>
      <c r="D11687" s="60" t="str">
        <f>VLOOKUP(B11687,lookup!A:D,4,FALSE)</f>
        <v>E31000026</v>
      </c>
      <c r="E11687" t="s">
        <v>1087</v>
      </c>
      <c r="F11687" t="s">
        <v>1077</v>
      </c>
      <c r="G11687">
        <v>0</v>
      </c>
    </row>
    <row r="11688" spans="1:7" x14ac:dyDescent="0.3">
      <c r="A11688">
        <v>2020</v>
      </c>
      <c r="B11688" t="s">
        <v>87</v>
      </c>
      <c r="C11688" s="60" t="str">
        <f>VLOOKUP(B11688,lookup!A:C,3,FALSE)</f>
        <v>Non Metropolitan Fire Authorities</v>
      </c>
      <c r="D11688" s="60" t="str">
        <f>VLOOKUP(B11688,lookup!A:D,4,FALSE)</f>
        <v>E31000026</v>
      </c>
      <c r="E11688" t="s">
        <v>1088</v>
      </c>
      <c r="F11688" t="s">
        <v>1077</v>
      </c>
      <c r="G11688">
        <v>0</v>
      </c>
    </row>
    <row r="11689" spans="1:7" x14ac:dyDescent="0.3">
      <c r="A11689">
        <v>2020</v>
      </c>
      <c r="B11689" t="s">
        <v>87</v>
      </c>
      <c r="C11689" s="60" t="str">
        <f>VLOOKUP(B11689,lookup!A:C,3,FALSE)</f>
        <v>Non Metropolitan Fire Authorities</v>
      </c>
      <c r="D11689" s="60" t="str">
        <f>VLOOKUP(B11689,lookup!A:D,4,FALSE)</f>
        <v>E31000026</v>
      </c>
      <c r="E11689" t="s">
        <v>1089</v>
      </c>
      <c r="F11689" t="s">
        <v>1077</v>
      </c>
      <c r="G11689">
        <v>82</v>
      </c>
    </row>
    <row r="11690" spans="1:7" x14ac:dyDescent="0.3">
      <c r="A11690">
        <v>2020</v>
      </c>
      <c r="B11690" t="s">
        <v>90</v>
      </c>
      <c r="C11690" s="60" t="str">
        <f>VLOOKUP(B11690,lookup!A:C,3,FALSE)</f>
        <v>Non Metropolitan Fire Authorities</v>
      </c>
      <c r="D11690" s="60" t="str">
        <f>VLOOKUP(B11690,lookup!A:D,4,FALSE)</f>
        <v>E31000027</v>
      </c>
      <c r="E11690" t="s">
        <v>175</v>
      </c>
      <c r="F11690" t="s">
        <v>1077</v>
      </c>
      <c r="G11690">
        <v>87</v>
      </c>
    </row>
    <row r="11691" spans="1:7" x14ac:dyDescent="0.3">
      <c r="A11691">
        <v>2020</v>
      </c>
      <c r="B11691" t="s">
        <v>90</v>
      </c>
      <c r="C11691" s="60" t="str">
        <f>VLOOKUP(B11691,lookup!A:C,3,FALSE)</f>
        <v>Non Metropolitan Fire Authorities</v>
      </c>
      <c r="D11691" s="60" t="str">
        <f>VLOOKUP(B11691,lookup!A:D,4,FALSE)</f>
        <v>E31000027</v>
      </c>
      <c r="E11691" t="s">
        <v>1086</v>
      </c>
      <c r="F11691" t="s">
        <v>1077</v>
      </c>
    </row>
    <row r="11692" spans="1:7" x14ac:dyDescent="0.3">
      <c r="A11692">
        <v>2020</v>
      </c>
      <c r="B11692" t="s">
        <v>90</v>
      </c>
      <c r="C11692" s="60" t="str">
        <f>VLOOKUP(B11692,lookup!A:C,3,FALSE)</f>
        <v>Non Metropolitan Fire Authorities</v>
      </c>
      <c r="D11692" s="60" t="str">
        <f>VLOOKUP(B11692,lookup!A:D,4,FALSE)</f>
        <v>E31000027</v>
      </c>
      <c r="E11692" t="s">
        <v>177</v>
      </c>
      <c r="F11692" t="s">
        <v>1077</v>
      </c>
      <c r="G11692">
        <v>1</v>
      </c>
    </row>
    <row r="11693" spans="1:7" x14ac:dyDescent="0.3">
      <c r="A11693">
        <v>2020</v>
      </c>
      <c r="B11693" t="s">
        <v>90</v>
      </c>
      <c r="C11693" s="60" t="str">
        <f>VLOOKUP(B11693,lookup!A:C,3,FALSE)</f>
        <v>Non Metropolitan Fire Authorities</v>
      </c>
      <c r="D11693" s="60" t="str">
        <f>VLOOKUP(B11693,lookup!A:D,4,FALSE)</f>
        <v>E31000027</v>
      </c>
      <c r="E11693" t="s">
        <v>178</v>
      </c>
      <c r="F11693" t="s">
        <v>1077</v>
      </c>
      <c r="G11693">
        <v>1</v>
      </c>
    </row>
    <row r="11694" spans="1:7" x14ac:dyDescent="0.3">
      <c r="A11694">
        <v>2020</v>
      </c>
      <c r="B11694" t="s">
        <v>90</v>
      </c>
      <c r="C11694" s="60" t="str">
        <f>VLOOKUP(B11694,lookup!A:C,3,FALSE)</f>
        <v>Non Metropolitan Fire Authorities</v>
      </c>
      <c r="D11694" s="60" t="str">
        <f>VLOOKUP(B11694,lookup!A:D,4,FALSE)</f>
        <v>E31000027</v>
      </c>
      <c r="E11694" t="s">
        <v>179</v>
      </c>
      <c r="F11694" t="s">
        <v>1077</v>
      </c>
      <c r="G11694">
        <v>1</v>
      </c>
    </row>
    <row r="11695" spans="1:7" x14ac:dyDescent="0.3">
      <c r="A11695">
        <v>2020</v>
      </c>
      <c r="B11695" t="s">
        <v>90</v>
      </c>
      <c r="C11695" s="60" t="str">
        <f>VLOOKUP(B11695,lookup!A:C,3,FALSE)</f>
        <v>Non Metropolitan Fire Authorities</v>
      </c>
      <c r="D11695" s="60" t="str">
        <f>VLOOKUP(B11695,lookup!A:D,4,FALSE)</f>
        <v>E31000027</v>
      </c>
      <c r="E11695" t="s">
        <v>1087</v>
      </c>
      <c r="F11695" t="s">
        <v>1077</v>
      </c>
    </row>
    <row r="11696" spans="1:7" x14ac:dyDescent="0.3">
      <c r="A11696">
        <v>2020</v>
      </c>
      <c r="B11696" t="s">
        <v>90</v>
      </c>
      <c r="C11696" s="60" t="str">
        <f>VLOOKUP(B11696,lookup!A:C,3,FALSE)</f>
        <v>Non Metropolitan Fire Authorities</v>
      </c>
      <c r="D11696" s="60" t="str">
        <f>VLOOKUP(B11696,lookup!A:D,4,FALSE)</f>
        <v>E31000027</v>
      </c>
      <c r="E11696" t="s">
        <v>1088</v>
      </c>
      <c r="F11696" t="s">
        <v>1077</v>
      </c>
    </row>
    <row r="11697" spans="1:7" x14ac:dyDescent="0.3">
      <c r="A11697">
        <v>2020</v>
      </c>
      <c r="B11697" t="s">
        <v>90</v>
      </c>
      <c r="C11697" s="60" t="str">
        <f>VLOOKUP(B11697,lookup!A:C,3,FALSE)</f>
        <v>Non Metropolitan Fire Authorities</v>
      </c>
      <c r="D11697" s="60" t="str">
        <f>VLOOKUP(B11697,lookup!A:D,4,FALSE)</f>
        <v>E31000027</v>
      </c>
      <c r="E11697" t="s">
        <v>1089</v>
      </c>
      <c r="F11697" t="s">
        <v>1077</v>
      </c>
      <c r="G11697">
        <v>3</v>
      </c>
    </row>
    <row r="11698" spans="1:7" x14ac:dyDescent="0.3">
      <c r="A11698">
        <v>2020</v>
      </c>
      <c r="B11698" t="s">
        <v>93</v>
      </c>
      <c r="C11698" s="60" t="str">
        <f>VLOOKUP(B11698,lookup!A:C,3,FALSE)</f>
        <v>Non Metropolitan Fire Authorities</v>
      </c>
      <c r="D11698" s="60" t="str">
        <f>VLOOKUP(B11698,lookup!A:D,4,FALSE)</f>
        <v>E31000028</v>
      </c>
      <c r="E11698" t="s">
        <v>175</v>
      </c>
      <c r="F11698" t="s">
        <v>1077</v>
      </c>
      <c r="G11698">
        <v>44</v>
      </c>
    </row>
    <row r="11699" spans="1:7" x14ac:dyDescent="0.3">
      <c r="A11699">
        <v>2020</v>
      </c>
      <c r="B11699" t="s">
        <v>93</v>
      </c>
      <c r="C11699" s="60" t="str">
        <f>VLOOKUP(B11699,lookup!A:C,3,FALSE)</f>
        <v>Non Metropolitan Fire Authorities</v>
      </c>
      <c r="D11699" s="60" t="str">
        <f>VLOOKUP(B11699,lookup!A:D,4,FALSE)</f>
        <v>E31000028</v>
      </c>
      <c r="E11699" t="s">
        <v>1086</v>
      </c>
      <c r="F11699" t="s">
        <v>1077</v>
      </c>
      <c r="G11699">
        <v>2</v>
      </c>
    </row>
    <row r="11700" spans="1:7" x14ac:dyDescent="0.3">
      <c r="A11700">
        <v>2020</v>
      </c>
      <c r="B11700" t="s">
        <v>93</v>
      </c>
      <c r="C11700" s="60" t="str">
        <f>VLOOKUP(B11700,lookup!A:C,3,FALSE)</f>
        <v>Non Metropolitan Fire Authorities</v>
      </c>
      <c r="D11700" s="60" t="str">
        <f>VLOOKUP(B11700,lookup!A:D,4,FALSE)</f>
        <v>E31000028</v>
      </c>
      <c r="E11700" t="s">
        <v>177</v>
      </c>
      <c r="F11700" t="s">
        <v>1077</v>
      </c>
      <c r="G11700">
        <v>1</v>
      </c>
    </row>
    <row r="11701" spans="1:7" x14ac:dyDescent="0.3">
      <c r="A11701">
        <v>2020</v>
      </c>
      <c r="B11701" t="s">
        <v>93</v>
      </c>
      <c r="C11701" s="60" t="str">
        <f>VLOOKUP(B11701,lookup!A:C,3,FALSE)</f>
        <v>Non Metropolitan Fire Authorities</v>
      </c>
      <c r="D11701" s="60" t="str">
        <f>VLOOKUP(B11701,lookup!A:D,4,FALSE)</f>
        <v>E31000028</v>
      </c>
      <c r="E11701" t="s">
        <v>178</v>
      </c>
      <c r="F11701" t="s">
        <v>1077</v>
      </c>
    </row>
    <row r="11702" spans="1:7" x14ac:dyDescent="0.3">
      <c r="A11702">
        <v>2020</v>
      </c>
      <c r="B11702" t="s">
        <v>93</v>
      </c>
      <c r="C11702" s="60" t="str">
        <f>VLOOKUP(B11702,lookup!A:C,3,FALSE)</f>
        <v>Non Metropolitan Fire Authorities</v>
      </c>
      <c r="D11702" s="60" t="str">
        <f>VLOOKUP(B11702,lookup!A:D,4,FALSE)</f>
        <v>E31000028</v>
      </c>
      <c r="E11702" t="s">
        <v>179</v>
      </c>
      <c r="F11702" t="s">
        <v>1077</v>
      </c>
      <c r="G11702">
        <v>1</v>
      </c>
    </row>
    <row r="11703" spans="1:7" x14ac:dyDescent="0.3">
      <c r="A11703">
        <v>2020</v>
      </c>
      <c r="B11703" t="s">
        <v>93</v>
      </c>
      <c r="C11703" s="60" t="str">
        <f>VLOOKUP(B11703,lookup!A:C,3,FALSE)</f>
        <v>Non Metropolitan Fire Authorities</v>
      </c>
      <c r="D11703" s="60" t="str">
        <f>VLOOKUP(B11703,lookup!A:D,4,FALSE)</f>
        <v>E31000028</v>
      </c>
      <c r="E11703" t="s">
        <v>1087</v>
      </c>
      <c r="F11703" t="s">
        <v>1077</v>
      </c>
    </row>
    <row r="11704" spans="1:7" x14ac:dyDescent="0.3">
      <c r="A11704">
        <v>2020</v>
      </c>
      <c r="B11704" t="s">
        <v>93</v>
      </c>
      <c r="C11704" s="60" t="str">
        <f>VLOOKUP(B11704,lookup!A:C,3,FALSE)</f>
        <v>Non Metropolitan Fire Authorities</v>
      </c>
      <c r="D11704" s="60" t="str">
        <f>VLOOKUP(B11704,lookup!A:D,4,FALSE)</f>
        <v>E31000028</v>
      </c>
      <c r="E11704" t="s">
        <v>1088</v>
      </c>
      <c r="F11704" t="s">
        <v>1077</v>
      </c>
      <c r="G11704">
        <v>1</v>
      </c>
    </row>
    <row r="11705" spans="1:7" x14ac:dyDescent="0.3">
      <c r="A11705">
        <v>2020</v>
      </c>
      <c r="B11705" t="s">
        <v>93</v>
      </c>
      <c r="C11705" s="60" t="str">
        <f>VLOOKUP(B11705,lookup!A:C,3,FALSE)</f>
        <v>Non Metropolitan Fire Authorities</v>
      </c>
      <c r="D11705" s="60" t="str">
        <f>VLOOKUP(B11705,lookup!A:D,4,FALSE)</f>
        <v>E31000028</v>
      </c>
      <c r="E11705" t="s">
        <v>1089</v>
      </c>
      <c r="F11705" t="s">
        <v>1077</v>
      </c>
      <c r="G11705">
        <v>29</v>
      </c>
    </row>
    <row r="11706" spans="1:7" x14ac:dyDescent="0.3">
      <c r="A11706">
        <v>2020</v>
      </c>
      <c r="B11706" t="s">
        <v>96</v>
      </c>
      <c r="C11706" s="60" t="str">
        <f>VLOOKUP(B11706,lookup!A:C,3,FALSE)</f>
        <v>Non Metropolitan Fire Authorities</v>
      </c>
      <c r="D11706" s="60" t="str">
        <f>VLOOKUP(B11706,lookup!A:D,4,FALSE)</f>
        <v>E31000029</v>
      </c>
      <c r="E11706" t="s">
        <v>175</v>
      </c>
      <c r="F11706" t="s">
        <v>1077</v>
      </c>
      <c r="G11706">
        <v>24</v>
      </c>
    </row>
    <row r="11707" spans="1:7" x14ac:dyDescent="0.3">
      <c r="A11707">
        <v>2020</v>
      </c>
      <c r="B11707" t="s">
        <v>96</v>
      </c>
      <c r="C11707" s="60" t="str">
        <f>VLOOKUP(B11707,lookup!A:C,3,FALSE)</f>
        <v>Non Metropolitan Fire Authorities</v>
      </c>
      <c r="D11707" s="60" t="str">
        <f>VLOOKUP(B11707,lookup!A:D,4,FALSE)</f>
        <v>E31000029</v>
      </c>
      <c r="E11707" t="s">
        <v>1086</v>
      </c>
      <c r="F11707" t="s">
        <v>1077</v>
      </c>
    </row>
    <row r="11708" spans="1:7" x14ac:dyDescent="0.3">
      <c r="A11708">
        <v>2020</v>
      </c>
      <c r="B11708" t="s">
        <v>96</v>
      </c>
      <c r="C11708" s="60" t="str">
        <f>VLOOKUP(B11708,lookup!A:C,3,FALSE)</f>
        <v>Non Metropolitan Fire Authorities</v>
      </c>
      <c r="D11708" s="60" t="str">
        <f>VLOOKUP(B11708,lookup!A:D,4,FALSE)</f>
        <v>E31000029</v>
      </c>
      <c r="E11708" t="s">
        <v>177</v>
      </c>
      <c r="F11708" t="s">
        <v>1077</v>
      </c>
    </row>
    <row r="11709" spans="1:7" x14ac:dyDescent="0.3">
      <c r="A11709">
        <v>2020</v>
      </c>
      <c r="B11709" t="s">
        <v>96</v>
      </c>
      <c r="C11709" s="60" t="str">
        <f>VLOOKUP(B11709,lookup!A:C,3,FALSE)</f>
        <v>Non Metropolitan Fire Authorities</v>
      </c>
      <c r="D11709" s="60" t="str">
        <f>VLOOKUP(B11709,lookup!A:D,4,FALSE)</f>
        <v>E31000029</v>
      </c>
      <c r="E11709" t="s">
        <v>178</v>
      </c>
      <c r="F11709" t="s">
        <v>1077</v>
      </c>
    </row>
    <row r="11710" spans="1:7" x14ac:dyDescent="0.3">
      <c r="A11710">
        <v>2020</v>
      </c>
      <c r="B11710" t="s">
        <v>96</v>
      </c>
      <c r="C11710" s="60" t="str">
        <f>VLOOKUP(B11710,lookup!A:C,3,FALSE)</f>
        <v>Non Metropolitan Fire Authorities</v>
      </c>
      <c r="D11710" s="60" t="str">
        <f>VLOOKUP(B11710,lookup!A:D,4,FALSE)</f>
        <v>E31000029</v>
      </c>
      <c r="E11710" t="s">
        <v>179</v>
      </c>
      <c r="F11710" t="s">
        <v>1077</v>
      </c>
    </row>
    <row r="11711" spans="1:7" x14ac:dyDescent="0.3">
      <c r="A11711">
        <v>2020</v>
      </c>
      <c r="B11711" t="s">
        <v>96</v>
      </c>
      <c r="C11711" s="60" t="str">
        <f>VLOOKUP(B11711,lookup!A:C,3,FALSE)</f>
        <v>Non Metropolitan Fire Authorities</v>
      </c>
      <c r="D11711" s="60" t="str">
        <f>VLOOKUP(B11711,lookup!A:D,4,FALSE)</f>
        <v>E31000029</v>
      </c>
      <c r="E11711" t="s">
        <v>1087</v>
      </c>
      <c r="F11711" t="s">
        <v>1077</v>
      </c>
    </row>
    <row r="11712" spans="1:7" x14ac:dyDescent="0.3">
      <c r="A11712">
        <v>2020</v>
      </c>
      <c r="B11712" t="s">
        <v>96</v>
      </c>
      <c r="C11712" s="60" t="str">
        <f>VLOOKUP(B11712,lookup!A:C,3,FALSE)</f>
        <v>Non Metropolitan Fire Authorities</v>
      </c>
      <c r="D11712" s="60" t="str">
        <f>VLOOKUP(B11712,lookup!A:D,4,FALSE)</f>
        <v>E31000029</v>
      </c>
      <c r="E11712" t="s">
        <v>1088</v>
      </c>
      <c r="F11712" t="s">
        <v>1077</v>
      </c>
    </row>
    <row r="11713" spans="1:7" x14ac:dyDescent="0.3">
      <c r="A11713">
        <v>2020</v>
      </c>
      <c r="B11713" t="s">
        <v>96</v>
      </c>
      <c r="C11713" s="60" t="str">
        <f>VLOOKUP(B11713,lookup!A:C,3,FALSE)</f>
        <v>Non Metropolitan Fire Authorities</v>
      </c>
      <c r="D11713" s="60" t="str">
        <f>VLOOKUP(B11713,lookup!A:D,4,FALSE)</f>
        <v>E31000029</v>
      </c>
      <c r="E11713" t="s">
        <v>1089</v>
      </c>
      <c r="F11713" t="s">
        <v>1077</v>
      </c>
      <c r="G11713">
        <v>13</v>
      </c>
    </row>
    <row r="11714" spans="1:7" x14ac:dyDescent="0.3">
      <c r="A11714">
        <v>2020</v>
      </c>
      <c r="B11714" t="s">
        <v>99</v>
      </c>
      <c r="C11714" s="60" t="str">
        <f>VLOOKUP(B11714,lookup!A:C,3,FALSE)</f>
        <v>Non Metropolitan Fire Authorities</v>
      </c>
      <c r="D11714" s="60" t="str">
        <f>VLOOKUP(B11714,lookup!A:D,4,FALSE)</f>
        <v>E31000030</v>
      </c>
      <c r="E11714" t="s">
        <v>175</v>
      </c>
      <c r="F11714" t="s">
        <v>1077</v>
      </c>
      <c r="G11714">
        <v>129</v>
      </c>
    </row>
    <row r="11715" spans="1:7" x14ac:dyDescent="0.3">
      <c r="A11715">
        <v>2020</v>
      </c>
      <c r="B11715" t="s">
        <v>99</v>
      </c>
      <c r="C11715" s="60" t="str">
        <f>VLOOKUP(B11715,lookup!A:C,3,FALSE)</f>
        <v>Non Metropolitan Fire Authorities</v>
      </c>
      <c r="D11715" s="60" t="str">
        <f>VLOOKUP(B11715,lookup!A:D,4,FALSE)</f>
        <v>E31000030</v>
      </c>
      <c r="E11715" t="s">
        <v>1086</v>
      </c>
      <c r="F11715" t="s">
        <v>1077</v>
      </c>
      <c r="G11715">
        <v>5</v>
      </c>
    </row>
    <row r="11716" spans="1:7" x14ac:dyDescent="0.3">
      <c r="A11716">
        <v>2020</v>
      </c>
      <c r="B11716" t="s">
        <v>99</v>
      </c>
      <c r="C11716" s="60" t="str">
        <f>VLOOKUP(B11716,lookup!A:C,3,FALSE)</f>
        <v>Non Metropolitan Fire Authorities</v>
      </c>
      <c r="D11716" s="60" t="str">
        <f>VLOOKUP(B11716,lookup!A:D,4,FALSE)</f>
        <v>E31000030</v>
      </c>
      <c r="E11716" t="s">
        <v>177</v>
      </c>
      <c r="F11716" t="s">
        <v>1077</v>
      </c>
      <c r="G11716">
        <v>1</v>
      </c>
    </row>
    <row r="11717" spans="1:7" x14ac:dyDescent="0.3">
      <c r="A11717">
        <v>2020</v>
      </c>
      <c r="B11717" t="s">
        <v>99</v>
      </c>
      <c r="C11717" s="60" t="str">
        <f>VLOOKUP(B11717,lookup!A:C,3,FALSE)</f>
        <v>Non Metropolitan Fire Authorities</v>
      </c>
      <c r="D11717" s="60" t="str">
        <f>VLOOKUP(B11717,lookup!A:D,4,FALSE)</f>
        <v>E31000030</v>
      </c>
      <c r="E11717" t="s">
        <v>178</v>
      </c>
      <c r="F11717" t="s">
        <v>1077</v>
      </c>
      <c r="G11717">
        <v>4</v>
      </c>
    </row>
    <row r="11718" spans="1:7" x14ac:dyDescent="0.3">
      <c r="A11718">
        <v>2020</v>
      </c>
      <c r="B11718" t="s">
        <v>99</v>
      </c>
      <c r="C11718" s="60" t="str">
        <f>VLOOKUP(B11718,lookup!A:C,3,FALSE)</f>
        <v>Non Metropolitan Fire Authorities</v>
      </c>
      <c r="D11718" s="60" t="str">
        <f>VLOOKUP(B11718,lookup!A:D,4,FALSE)</f>
        <v>E31000030</v>
      </c>
      <c r="E11718" t="s">
        <v>179</v>
      </c>
      <c r="F11718" t="s">
        <v>1077</v>
      </c>
      <c r="G11718">
        <v>4</v>
      </c>
    </row>
    <row r="11719" spans="1:7" x14ac:dyDescent="0.3">
      <c r="A11719">
        <v>2020</v>
      </c>
      <c r="B11719" t="s">
        <v>99</v>
      </c>
      <c r="C11719" s="60" t="str">
        <f>VLOOKUP(B11719,lookup!A:C,3,FALSE)</f>
        <v>Non Metropolitan Fire Authorities</v>
      </c>
      <c r="D11719" s="60" t="str">
        <f>VLOOKUP(B11719,lookup!A:D,4,FALSE)</f>
        <v>E31000030</v>
      </c>
      <c r="E11719" t="s">
        <v>1087</v>
      </c>
      <c r="F11719" t="s">
        <v>1077</v>
      </c>
    </row>
    <row r="11720" spans="1:7" x14ac:dyDescent="0.3">
      <c r="A11720">
        <v>2020</v>
      </c>
      <c r="B11720" t="s">
        <v>99</v>
      </c>
      <c r="C11720" s="60" t="str">
        <f>VLOOKUP(B11720,lookup!A:C,3,FALSE)</f>
        <v>Non Metropolitan Fire Authorities</v>
      </c>
      <c r="D11720" s="60" t="str">
        <f>VLOOKUP(B11720,lookup!A:D,4,FALSE)</f>
        <v>E31000030</v>
      </c>
      <c r="E11720" t="s">
        <v>1088</v>
      </c>
      <c r="F11720" t="s">
        <v>1077</v>
      </c>
      <c r="G11720">
        <v>1</v>
      </c>
    </row>
    <row r="11721" spans="1:7" x14ac:dyDescent="0.3">
      <c r="A11721">
        <v>2020</v>
      </c>
      <c r="B11721" t="s">
        <v>99</v>
      </c>
      <c r="C11721" s="60" t="str">
        <f>VLOOKUP(B11721,lookup!A:C,3,FALSE)</f>
        <v>Non Metropolitan Fire Authorities</v>
      </c>
      <c r="D11721" s="60" t="str">
        <f>VLOOKUP(B11721,lookup!A:D,4,FALSE)</f>
        <v>E31000030</v>
      </c>
      <c r="E11721" t="s">
        <v>1089</v>
      </c>
      <c r="F11721" t="s">
        <v>1077</v>
      </c>
      <c r="G11721">
        <v>20</v>
      </c>
    </row>
    <row r="11722" spans="1:7" x14ac:dyDescent="0.3">
      <c r="A11722">
        <v>2020</v>
      </c>
      <c r="B11722" t="s">
        <v>102</v>
      </c>
      <c r="C11722" s="60" t="str">
        <f>VLOOKUP(B11722,lookup!A:C,3,FALSE)</f>
        <v>Non Metropolitan Fire Authorities</v>
      </c>
      <c r="D11722" s="60" t="str">
        <f>VLOOKUP(B11722,lookup!A:D,4,FALSE)</f>
        <v>E31000031</v>
      </c>
      <c r="E11722" t="s">
        <v>175</v>
      </c>
      <c r="F11722" t="s">
        <v>1077</v>
      </c>
      <c r="G11722">
        <v>65</v>
      </c>
    </row>
    <row r="11723" spans="1:7" x14ac:dyDescent="0.3">
      <c r="A11723">
        <v>2020</v>
      </c>
      <c r="B11723" t="s">
        <v>102</v>
      </c>
      <c r="C11723" s="60" t="str">
        <f>VLOOKUP(B11723,lookup!A:C,3,FALSE)</f>
        <v>Non Metropolitan Fire Authorities</v>
      </c>
      <c r="D11723" s="60" t="str">
        <f>VLOOKUP(B11723,lookup!A:D,4,FALSE)</f>
        <v>E31000031</v>
      </c>
      <c r="E11723" t="s">
        <v>1086</v>
      </c>
      <c r="F11723" t="s">
        <v>1077</v>
      </c>
      <c r="G11723">
        <v>5</v>
      </c>
    </row>
    <row r="11724" spans="1:7" x14ac:dyDescent="0.3">
      <c r="A11724">
        <v>2020</v>
      </c>
      <c r="B11724" t="s">
        <v>102</v>
      </c>
      <c r="C11724" s="60" t="str">
        <f>VLOOKUP(B11724,lookup!A:C,3,FALSE)</f>
        <v>Non Metropolitan Fire Authorities</v>
      </c>
      <c r="D11724" s="60" t="str">
        <f>VLOOKUP(B11724,lookup!A:D,4,FALSE)</f>
        <v>E31000031</v>
      </c>
      <c r="E11724" t="s">
        <v>177</v>
      </c>
      <c r="F11724" t="s">
        <v>1077</v>
      </c>
      <c r="G11724">
        <v>4</v>
      </c>
    </row>
    <row r="11725" spans="1:7" x14ac:dyDescent="0.3">
      <c r="A11725">
        <v>2020</v>
      </c>
      <c r="B11725" t="s">
        <v>102</v>
      </c>
      <c r="C11725" s="60" t="str">
        <f>VLOOKUP(B11725,lookup!A:C,3,FALSE)</f>
        <v>Non Metropolitan Fire Authorities</v>
      </c>
      <c r="D11725" s="60" t="str">
        <f>VLOOKUP(B11725,lookup!A:D,4,FALSE)</f>
        <v>E31000031</v>
      </c>
      <c r="E11725" t="s">
        <v>178</v>
      </c>
      <c r="F11725" t="s">
        <v>1077</v>
      </c>
    </row>
    <row r="11726" spans="1:7" x14ac:dyDescent="0.3">
      <c r="A11726">
        <v>2020</v>
      </c>
      <c r="B11726" t="s">
        <v>102</v>
      </c>
      <c r="C11726" s="60" t="str">
        <f>VLOOKUP(B11726,lookup!A:C,3,FALSE)</f>
        <v>Non Metropolitan Fire Authorities</v>
      </c>
      <c r="D11726" s="60" t="str">
        <f>VLOOKUP(B11726,lookup!A:D,4,FALSE)</f>
        <v>E31000031</v>
      </c>
      <c r="E11726" t="s">
        <v>179</v>
      </c>
      <c r="F11726" t="s">
        <v>1077</v>
      </c>
      <c r="G11726">
        <v>1</v>
      </c>
    </row>
    <row r="11727" spans="1:7" x14ac:dyDescent="0.3">
      <c r="A11727">
        <v>2020</v>
      </c>
      <c r="B11727" t="s">
        <v>102</v>
      </c>
      <c r="C11727" s="60" t="str">
        <f>VLOOKUP(B11727,lookup!A:C,3,FALSE)</f>
        <v>Non Metropolitan Fire Authorities</v>
      </c>
      <c r="D11727" s="60" t="str">
        <f>VLOOKUP(B11727,lookup!A:D,4,FALSE)</f>
        <v>E31000031</v>
      </c>
      <c r="E11727" t="s">
        <v>1087</v>
      </c>
      <c r="F11727" t="s">
        <v>1077</v>
      </c>
    </row>
    <row r="11728" spans="1:7" x14ac:dyDescent="0.3">
      <c r="A11728">
        <v>2020</v>
      </c>
      <c r="B11728" t="s">
        <v>102</v>
      </c>
      <c r="C11728" s="60" t="str">
        <f>VLOOKUP(B11728,lookup!A:C,3,FALSE)</f>
        <v>Non Metropolitan Fire Authorities</v>
      </c>
      <c r="D11728" s="60" t="str">
        <f>VLOOKUP(B11728,lookup!A:D,4,FALSE)</f>
        <v>E31000031</v>
      </c>
      <c r="E11728" t="s">
        <v>1088</v>
      </c>
      <c r="F11728" t="s">
        <v>1077</v>
      </c>
      <c r="G11728">
        <v>1</v>
      </c>
    </row>
    <row r="11729" spans="1:7" x14ac:dyDescent="0.3">
      <c r="A11729">
        <v>2020</v>
      </c>
      <c r="B11729" t="s">
        <v>102</v>
      </c>
      <c r="C11729" s="60" t="str">
        <f>VLOOKUP(B11729,lookup!A:C,3,FALSE)</f>
        <v>Non Metropolitan Fire Authorities</v>
      </c>
      <c r="D11729" s="60" t="str">
        <f>VLOOKUP(B11729,lookup!A:D,4,FALSE)</f>
        <v>E31000031</v>
      </c>
      <c r="E11729" t="s">
        <v>1089</v>
      </c>
      <c r="F11729" t="s">
        <v>1077</v>
      </c>
      <c r="G11729">
        <v>10</v>
      </c>
    </row>
    <row r="11730" spans="1:7" x14ac:dyDescent="0.3">
      <c r="A11730">
        <v>2020</v>
      </c>
      <c r="B11730" t="s">
        <v>105</v>
      </c>
      <c r="C11730" s="60" t="str">
        <f>VLOOKUP(B11730,lookup!A:C,3,FALSE)</f>
        <v>Non Metropolitan Fire Authorities</v>
      </c>
      <c r="D11730" s="60" t="str">
        <f>VLOOKUP(B11730,lookup!A:D,4,FALSE)</f>
        <v>E31000032</v>
      </c>
      <c r="E11730" t="s">
        <v>175</v>
      </c>
      <c r="F11730" t="s">
        <v>1077</v>
      </c>
      <c r="G11730">
        <v>50</v>
      </c>
    </row>
    <row r="11731" spans="1:7" x14ac:dyDescent="0.3">
      <c r="A11731">
        <v>2020</v>
      </c>
      <c r="B11731" t="s">
        <v>105</v>
      </c>
      <c r="C11731" s="60" t="str">
        <f>VLOOKUP(B11731,lookup!A:C,3,FALSE)</f>
        <v>Non Metropolitan Fire Authorities</v>
      </c>
      <c r="D11731" s="60" t="str">
        <f>VLOOKUP(B11731,lookup!A:D,4,FALSE)</f>
        <v>E31000032</v>
      </c>
      <c r="E11731" t="s">
        <v>1086</v>
      </c>
      <c r="F11731" t="s">
        <v>1077</v>
      </c>
      <c r="G11731">
        <v>14</v>
      </c>
    </row>
    <row r="11732" spans="1:7" x14ac:dyDescent="0.3">
      <c r="A11732">
        <v>2020</v>
      </c>
      <c r="B11732" t="s">
        <v>105</v>
      </c>
      <c r="C11732" s="60" t="str">
        <f>VLOOKUP(B11732,lookup!A:C,3,FALSE)</f>
        <v>Non Metropolitan Fire Authorities</v>
      </c>
      <c r="D11732" s="60" t="str">
        <f>VLOOKUP(B11732,lookup!A:D,4,FALSE)</f>
        <v>E31000032</v>
      </c>
      <c r="E11732" t="s">
        <v>177</v>
      </c>
      <c r="F11732" t="s">
        <v>1077</v>
      </c>
      <c r="G11732">
        <v>0</v>
      </c>
    </row>
    <row r="11733" spans="1:7" x14ac:dyDescent="0.3">
      <c r="A11733">
        <v>2020</v>
      </c>
      <c r="B11733" t="s">
        <v>105</v>
      </c>
      <c r="C11733" s="60" t="str">
        <f>VLOOKUP(B11733,lookup!A:C,3,FALSE)</f>
        <v>Non Metropolitan Fire Authorities</v>
      </c>
      <c r="D11733" s="60" t="str">
        <f>VLOOKUP(B11733,lookup!A:D,4,FALSE)</f>
        <v>E31000032</v>
      </c>
      <c r="E11733" t="s">
        <v>178</v>
      </c>
      <c r="F11733" t="s">
        <v>1077</v>
      </c>
      <c r="G11733">
        <v>2</v>
      </c>
    </row>
    <row r="11734" spans="1:7" x14ac:dyDescent="0.3">
      <c r="A11734">
        <v>2020</v>
      </c>
      <c r="B11734" t="s">
        <v>105</v>
      </c>
      <c r="C11734" s="60" t="str">
        <f>VLOOKUP(B11734,lookup!A:C,3,FALSE)</f>
        <v>Non Metropolitan Fire Authorities</v>
      </c>
      <c r="D11734" s="60" t="str">
        <f>VLOOKUP(B11734,lookup!A:D,4,FALSE)</f>
        <v>E31000032</v>
      </c>
      <c r="E11734" t="s">
        <v>179</v>
      </c>
      <c r="F11734" t="s">
        <v>1077</v>
      </c>
      <c r="G11734">
        <v>0</v>
      </c>
    </row>
    <row r="11735" spans="1:7" x14ac:dyDescent="0.3">
      <c r="A11735">
        <v>2020</v>
      </c>
      <c r="B11735" t="s">
        <v>105</v>
      </c>
      <c r="C11735" s="60" t="str">
        <f>VLOOKUP(B11735,lookup!A:C,3,FALSE)</f>
        <v>Non Metropolitan Fire Authorities</v>
      </c>
      <c r="D11735" s="60" t="str">
        <f>VLOOKUP(B11735,lookup!A:D,4,FALSE)</f>
        <v>E31000032</v>
      </c>
      <c r="E11735" t="s">
        <v>1087</v>
      </c>
      <c r="F11735" t="s">
        <v>1077</v>
      </c>
      <c r="G11735">
        <v>0</v>
      </c>
    </row>
    <row r="11736" spans="1:7" x14ac:dyDescent="0.3">
      <c r="A11736">
        <v>2020</v>
      </c>
      <c r="B11736" t="s">
        <v>105</v>
      </c>
      <c r="C11736" s="60" t="str">
        <f>VLOOKUP(B11736,lookup!A:C,3,FALSE)</f>
        <v>Non Metropolitan Fire Authorities</v>
      </c>
      <c r="D11736" s="60" t="str">
        <f>VLOOKUP(B11736,lookup!A:D,4,FALSE)</f>
        <v>E31000032</v>
      </c>
      <c r="E11736" t="s">
        <v>1088</v>
      </c>
      <c r="F11736" t="s">
        <v>1077</v>
      </c>
      <c r="G11736">
        <v>2</v>
      </c>
    </row>
    <row r="11737" spans="1:7" x14ac:dyDescent="0.3">
      <c r="A11737">
        <v>2020</v>
      </c>
      <c r="B11737" t="s">
        <v>105</v>
      </c>
      <c r="C11737" s="60" t="str">
        <f>VLOOKUP(B11737,lookup!A:C,3,FALSE)</f>
        <v>Non Metropolitan Fire Authorities</v>
      </c>
      <c r="D11737" s="60" t="str">
        <f>VLOOKUP(B11737,lookup!A:D,4,FALSE)</f>
        <v>E31000032</v>
      </c>
      <c r="E11737" t="s">
        <v>1089</v>
      </c>
      <c r="F11737" t="s">
        <v>1077</v>
      </c>
      <c r="G11737">
        <v>14</v>
      </c>
    </row>
    <row r="11738" spans="1:7" x14ac:dyDescent="0.3">
      <c r="A11738">
        <v>2020</v>
      </c>
      <c r="B11738" t="s">
        <v>108</v>
      </c>
      <c r="C11738" s="60" t="str">
        <f>VLOOKUP(B11738,lookup!A:C,3,FALSE)</f>
        <v>Metropolitan Fire Authorities</v>
      </c>
      <c r="D11738" s="60" t="str">
        <f>VLOOKUP(B11738,lookup!A:D,4,FALSE)</f>
        <v>E31000042</v>
      </c>
      <c r="E11738" t="s">
        <v>175</v>
      </c>
      <c r="F11738" t="s">
        <v>1077</v>
      </c>
      <c r="G11738">
        <v>206</v>
      </c>
    </row>
    <row r="11739" spans="1:7" x14ac:dyDescent="0.3">
      <c r="A11739">
        <v>2020</v>
      </c>
      <c r="B11739" t="s">
        <v>108</v>
      </c>
      <c r="C11739" s="60" t="str">
        <f>VLOOKUP(B11739,lookup!A:C,3,FALSE)</f>
        <v>Metropolitan Fire Authorities</v>
      </c>
      <c r="D11739" s="60" t="str">
        <f>VLOOKUP(B11739,lookup!A:D,4,FALSE)</f>
        <v>E31000042</v>
      </c>
      <c r="E11739" t="s">
        <v>1086</v>
      </c>
      <c r="F11739" t="s">
        <v>1077</v>
      </c>
      <c r="G11739">
        <v>4</v>
      </c>
    </row>
    <row r="11740" spans="1:7" x14ac:dyDescent="0.3">
      <c r="A11740">
        <v>2020</v>
      </c>
      <c r="B11740" t="s">
        <v>108</v>
      </c>
      <c r="C11740" s="60" t="str">
        <f>VLOOKUP(B11740,lookup!A:C,3,FALSE)</f>
        <v>Metropolitan Fire Authorities</v>
      </c>
      <c r="D11740" s="60" t="str">
        <f>VLOOKUP(B11740,lookup!A:D,4,FALSE)</f>
        <v>E31000042</v>
      </c>
      <c r="E11740" t="s">
        <v>177</v>
      </c>
      <c r="F11740" t="s">
        <v>1077</v>
      </c>
      <c r="G11740">
        <v>2</v>
      </c>
    </row>
    <row r="11741" spans="1:7" x14ac:dyDescent="0.3">
      <c r="A11741">
        <v>2020</v>
      </c>
      <c r="B11741" t="s">
        <v>108</v>
      </c>
      <c r="C11741" s="60" t="str">
        <f>VLOOKUP(B11741,lookup!A:C,3,FALSE)</f>
        <v>Metropolitan Fire Authorities</v>
      </c>
      <c r="D11741" s="60" t="str">
        <f>VLOOKUP(B11741,lookup!A:D,4,FALSE)</f>
        <v>E31000042</v>
      </c>
      <c r="E11741" t="s">
        <v>178</v>
      </c>
      <c r="F11741" t="s">
        <v>1077</v>
      </c>
      <c r="G11741">
        <v>4</v>
      </c>
    </row>
    <row r="11742" spans="1:7" x14ac:dyDescent="0.3">
      <c r="A11742">
        <v>2020</v>
      </c>
      <c r="B11742" t="s">
        <v>108</v>
      </c>
      <c r="C11742" s="60" t="str">
        <f>VLOOKUP(B11742,lookup!A:C,3,FALSE)</f>
        <v>Metropolitan Fire Authorities</v>
      </c>
      <c r="D11742" s="60" t="str">
        <f>VLOOKUP(B11742,lookup!A:D,4,FALSE)</f>
        <v>E31000042</v>
      </c>
      <c r="E11742" t="s">
        <v>179</v>
      </c>
      <c r="F11742" t="s">
        <v>1077</v>
      </c>
      <c r="G11742">
        <v>6</v>
      </c>
    </row>
    <row r="11743" spans="1:7" x14ac:dyDescent="0.3">
      <c r="A11743">
        <v>2020</v>
      </c>
      <c r="B11743" t="s">
        <v>108</v>
      </c>
      <c r="C11743" s="60" t="str">
        <f>VLOOKUP(B11743,lookup!A:C,3,FALSE)</f>
        <v>Metropolitan Fire Authorities</v>
      </c>
      <c r="D11743" s="60" t="str">
        <f>VLOOKUP(B11743,lookup!A:D,4,FALSE)</f>
        <v>E31000042</v>
      </c>
      <c r="E11743" t="s">
        <v>1087</v>
      </c>
      <c r="F11743" t="s">
        <v>1077</v>
      </c>
      <c r="G11743">
        <v>3</v>
      </c>
    </row>
    <row r="11744" spans="1:7" x14ac:dyDescent="0.3">
      <c r="A11744">
        <v>2020</v>
      </c>
      <c r="B11744" t="s">
        <v>108</v>
      </c>
      <c r="C11744" s="60" t="str">
        <f>VLOOKUP(B11744,lookup!A:C,3,FALSE)</f>
        <v>Metropolitan Fire Authorities</v>
      </c>
      <c r="D11744" s="60" t="str">
        <f>VLOOKUP(B11744,lookup!A:D,4,FALSE)</f>
        <v>E31000042</v>
      </c>
      <c r="E11744" t="s">
        <v>1088</v>
      </c>
      <c r="F11744" t="s">
        <v>1077</v>
      </c>
      <c r="G11744">
        <v>1</v>
      </c>
    </row>
    <row r="11745" spans="1:7" x14ac:dyDescent="0.3">
      <c r="A11745">
        <v>2020</v>
      </c>
      <c r="B11745" t="s">
        <v>108</v>
      </c>
      <c r="C11745" s="60" t="str">
        <f>VLOOKUP(B11745,lookup!A:C,3,FALSE)</f>
        <v>Metropolitan Fire Authorities</v>
      </c>
      <c r="D11745" s="60" t="str">
        <f>VLOOKUP(B11745,lookup!A:D,4,FALSE)</f>
        <v>E31000042</v>
      </c>
      <c r="E11745" t="s">
        <v>1089</v>
      </c>
      <c r="F11745" t="s">
        <v>1077</v>
      </c>
      <c r="G11745">
        <v>0</v>
      </c>
    </row>
    <row r="11746" spans="1:7" x14ac:dyDescent="0.3">
      <c r="A11746">
        <v>2020</v>
      </c>
      <c r="B11746" t="s">
        <v>111</v>
      </c>
      <c r="C11746" s="60" t="str">
        <f>VLOOKUP(B11746,lookup!A:C,3,FALSE)</f>
        <v>Non Metropolitan Fire Authorities</v>
      </c>
      <c r="D11746" s="60" t="str">
        <f>VLOOKUP(B11746,lookup!A:D,4,FALSE)</f>
        <v>E31000033</v>
      </c>
      <c r="E11746" t="s">
        <v>175</v>
      </c>
      <c r="F11746" t="s">
        <v>1077</v>
      </c>
      <c r="G11746">
        <v>186</v>
      </c>
    </row>
    <row r="11747" spans="1:7" x14ac:dyDescent="0.3">
      <c r="A11747">
        <v>2020</v>
      </c>
      <c r="B11747" t="s">
        <v>111</v>
      </c>
      <c r="C11747" s="60" t="str">
        <f>VLOOKUP(B11747,lookup!A:C,3,FALSE)</f>
        <v>Non Metropolitan Fire Authorities</v>
      </c>
      <c r="D11747" s="60" t="str">
        <f>VLOOKUP(B11747,lookup!A:D,4,FALSE)</f>
        <v>E31000033</v>
      </c>
      <c r="E11747" t="s">
        <v>1086</v>
      </c>
      <c r="F11747" t="s">
        <v>1077</v>
      </c>
      <c r="G11747">
        <v>2</v>
      </c>
    </row>
    <row r="11748" spans="1:7" x14ac:dyDescent="0.3">
      <c r="A11748">
        <v>2020</v>
      </c>
      <c r="B11748" t="s">
        <v>111</v>
      </c>
      <c r="C11748" s="60" t="str">
        <f>VLOOKUP(B11748,lookup!A:C,3,FALSE)</f>
        <v>Non Metropolitan Fire Authorities</v>
      </c>
      <c r="D11748" s="60" t="str">
        <f>VLOOKUP(B11748,lookup!A:D,4,FALSE)</f>
        <v>E31000033</v>
      </c>
      <c r="E11748" t="s">
        <v>177</v>
      </c>
      <c r="F11748" t="s">
        <v>1077</v>
      </c>
    </row>
    <row r="11749" spans="1:7" x14ac:dyDescent="0.3">
      <c r="A11749">
        <v>2020</v>
      </c>
      <c r="B11749" t="s">
        <v>111</v>
      </c>
      <c r="C11749" s="60" t="str">
        <f>VLOOKUP(B11749,lookup!A:C,3,FALSE)</f>
        <v>Non Metropolitan Fire Authorities</v>
      </c>
      <c r="D11749" s="60" t="str">
        <f>VLOOKUP(B11749,lookup!A:D,4,FALSE)</f>
        <v>E31000033</v>
      </c>
      <c r="E11749" t="s">
        <v>178</v>
      </c>
      <c r="F11749" t="s">
        <v>1077</v>
      </c>
    </row>
    <row r="11750" spans="1:7" x14ac:dyDescent="0.3">
      <c r="A11750">
        <v>2020</v>
      </c>
      <c r="B11750" t="s">
        <v>111</v>
      </c>
      <c r="C11750" s="60" t="str">
        <f>VLOOKUP(B11750,lookup!A:C,3,FALSE)</f>
        <v>Non Metropolitan Fire Authorities</v>
      </c>
      <c r="D11750" s="60" t="str">
        <f>VLOOKUP(B11750,lookup!A:D,4,FALSE)</f>
        <v>E31000033</v>
      </c>
      <c r="E11750" t="s">
        <v>179</v>
      </c>
      <c r="F11750" t="s">
        <v>1077</v>
      </c>
      <c r="G11750">
        <v>3</v>
      </c>
    </row>
    <row r="11751" spans="1:7" x14ac:dyDescent="0.3">
      <c r="A11751">
        <v>2020</v>
      </c>
      <c r="B11751" t="s">
        <v>111</v>
      </c>
      <c r="C11751" s="60" t="str">
        <f>VLOOKUP(B11751,lookup!A:C,3,FALSE)</f>
        <v>Non Metropolitan Fire Authorities</v>
      </c>
      <c r="D11751" s="60" t="str">
        <f>VLOOKUP(B11751,lookup!A:D,4,FALSE)</f>
        <v>E31000033</v>
      </c>
      <c r="E11751" t="s">
        <v>1087</v>
      </c>
      <c r="F11751" t="s">
        <v>1077</v>
      </c>
    </row>
    <row r="11752" spans="1:7" x14ac:dyDescent="0.3">
      <c r="A11752">
        <v>2020</v>
      </c>
      <c r="B11752" t="s">
        <v>111</v>
      </c>
      <c r="C11752" s="60" t="str">
        <f>VLOOKUP(B11752,lookup!A:C,3,FALSE)</f>
        <v>Non Metropolitan Fire Authorities</v>
      </c>
      <c r="D11752" s="60" t="str">
        <f>VLOOKUP(B11752,lookup!A:D,4,FALSE)</f>
        <v>E31000033</v>
      </c>
      <c r="E11752" t="s">
        <v>1088</v>
      </c>
      <c r="F11752" t="s">
        <v>1077</v>
      </c>
    </row>
    <row r="11753" spans="1:7" x14ac:dyDescent="0.3">
      <c r="A11753">
        <v>2020</v>
      </c>
      <c r="B11753" t="s">
        <v>111</v>
      </c>
      <c r="C11753" s="60" t="str">
        <f>VLOOKUP(B11753,lookup!A:C,3,FALSE)</f>
        <v>Non Metropolitan Fire Authorities</v>
      </c>
      <c r="D11753" s="60" t="str">
        <f>VLOOKUP(B11753,lookup!A:D,4,FALSE)</f>
        <v>E31000033</v>
      </c>
      <c r="E11753" t="s">
        <v>1089</v>
      </c>
      <c r="F11753" t="s">
        <v>1077</v>
      </c>
    </row>
    <row r="11754" spans="1:7" x14ac:dyDescent="0.3">
      <c r="A11754">
        <v>2020</v>
      </c>
      <c r="B11754" t="s">
        <v>114</v>
      </c>
      <c r="C11754" s="60" t="str">
        <f>VLOOKUP(B11754,lookup!A:C,3,FALSE)</f>
        <v>Non Metropolitan Fire Authorities</v>
      </c>
      <c r="D11754" s="60" t="str">
        <f>VLOOKUP(B11754,lookup!A:D,4,FALSE)</f>
        <v>E31000034</v>
      </c>
      <c r="E11754" t="s">
        <v>175</v>
      </c>
      <c r="F11754" t="s">
        <v>1077</v>
      </c>
      <c r="G11754">
        <v>85</v>
      </c>
    </row>
    <row r="11755" spans="1:7" x14ac:dyDescent="0.3">
      <c r="A11755">
        <v>2020</v>
      </c>
      <c r="B11755" t="s">
        <v>114</v>
      </c>
      <c r="C11755" s="60" t="str">
        <f>VLOOKUP(B11755,lookup!A:C,3,FALSE)</f>
        <v>Non Metropolitan Fire Authorities</v>
      </c>
      <c r="D11755" s="60" t="str">
        <f>VLOOKUP(B11755,lookup!A:D,4,FALSE)</f>
        <v>E31000034</v>
      </c>
      <c r="E11755" t="s">
        <v>1086</v>
      </c>
      <c r="F11755" t="s">
        <v>1077</v>
      </c>
    </row>
    <row r="11756" spans="1:7" x14ac:dyDescent="0.3">
      <c r="A11756">
        <v>2020</v>
      </c>
      <c r="B11756" t="s">
        <v>114</v>
      </c>
      <c r="C11756" s="60" t="str">
        <f>VLOOKUP(B11756,lookup!A:C,3,FALSE)</f>
        <v>Non Metropolitan Fire Authorities</v>
      </c>
      <c r="D11756" s="60" t="str">
        <f>VLOOKUP(B11756,lookup!A:D,4,FALSE)</f>
        <v>E31000034</v>
      </c>
      <c r="E11756" t="s">
        <v>177</v>
      </c>
      <c r="F11756" t="s">
        <v>1077</v>
      </c>
      <c r="G11756">
        <v>1</v>
      </c>
    </row>
    <row r="11757" spans="1:7" x14ac:dyDescent="0.3">
      <c r="A11757">
        <v>2020</v>
      </c>
      <c r="B11757" t="s">
        <v>114</v>
      </c>
      <c r="C11757" s="60" t="str">
        <f>VLOOKUP(B11757,lookup!A:C,3,FALSE)</f>
        <v>Non Metropolitan Fire Authorities</v>
      </c>
      <c r="D11757" s="60" t="str">
        <f>VLOOKUP(B11757,lookup!A:D,4,FALSE)</f>
        <v>E31000034</v>
      </c>
      <c r="E11757" t="s">
        <v>178</v>
      </c>
      <c r="F11757" t="s">
        <v>1077</v>
      </c>
      <c r="G11757">
        <v>1</v>
      </c>
    </row>
    <row r="11758" spans="1:7" x14ac:dyDescent="0.3">
      <c r="A11758">
        <v>2020</v>
      </c>
      <c r="B11758" t="s">
        <v>114</v>
      </c>
      <c r="C11758" s="60" t="str">
        <f>VLOOKUP(B11758,lookup!A:C,3,FALSE)</f>
        <v>Non Metropolitan Fire Authorities</v>
      </c>
      <c r="D11758" s="60" t="str">
        <f>VLOOKUP(B11758,lookup!A:D,4,FALSE)</f>
        <v>E31000034</v>
      </c>
      <c r="E11758" t="s">
        <v>179</v>
      </c>
      <c r="F11758" t="s">
        <v>1077</v>
      </c>
    </row>
    <row r="11759" spans="1:7" x14ac:dyDescent="0.3">
      <c r="A11759">
        <v>2020</v>
      </c>
      <c r="B11759" t="s">
        <v>114</v>
      </c>
      <c r="C11759" s="60" t="str">
        <f>VLOOKUP(B11759,lookup!A:C,3,FALSE)</f>
        <v>Non Metropolitan Fire Authorities</v>
      </c>
      <c r="D11759" s="60" t="str">
        <f>VLOOKUP(B11759,lookup!A:D,4,FALSE)</f>
        <v>E31000034</v>
      </c>
      <c r="E11759" t="s">
        <v>1087</v>
      </c>
      <c r="F11759" t="s">
        <v>1077</v>
      </c>
    </row>
    <row r="11760" spans="1:7" x14ac:dyDescent="0.3">
      <c r="A11760">
        <v>2020</v>
      </c>
      <c r="B11760" t="s">
        <v>114</v>
      </c>
      <c r="C11760" s="60" t="str">
        <f>VLOOKUP(B11760,lookup!A:C,3,FALSE)</f>
        <v>Non Metropolitan Fire Authorities</v>
      </c>
      <c r="D11760" s="60" t="str">
        <f>VLOOKUP(B11760,lookup!A:D,4,FALSE)</f>
        <v>E31000034</v>
      </c>
      <c r="E11760" t="s">
        <v>1088</v>
      </c>
      <c r="F11760" t="s">
        <v>1077</v>
      </c>
    </row>
    <row r="11761" spans="1:7" x14ac:dyDescent="0.3">
      <c r="A11761">
        <v>2020</v>
      </c>
      <c r="B11761" t="s">
        <v>114</v>
      </c>
      <c r="C11761" s="60" t="str">
        <f>VLOOKUP(B11761,lookup!A:C,3,FALSE)</f>
        <v>Non Metropolitan Fire Authorities</v>
      </c>
      <c r="D11761" s="60" t="str">
        <f>VLOOKUP(B11761,lookup!A:D,4,FALSE)</f>
        <v>E31000034</v>
      </c>
      <c r="E11761" t="s">
        <v>1089</v>
      </c>
      <c r="F11761" t="s">
        <v>1077</v>
      </c>
      <c r="G11761">
        <v>18</v>
      </c>
    </row>
    <row r="11762" spans="1:7" x14ac:dyDescent="0.3">
      <c r="A11762">
        <v>2020</v>
      </c>
      <c r="B11762" t="s">
        <v>117</v>
      </c>
      <c r="C11762" s="60" t="str">
        <f>VLOOKUP(B11762,lookup!A:C,3,FALSE)</f>
        <v>Non Metropolitan Fire Authorities</v>
      </c>
      <c r="D11762" s="60" t="str">
        <f>VLOOKUP(B11762,lookup!A:D,4,FALSE)</f>
        <v>E31000035</v>
      </c>
      <c r="E11762" t="s">
        <v>175</v>
      </c>
      <c r="F11762" t="s">
        <v>1077</v>
      </c>
      <c r="G11762">
        <v>136</v>
      </c>
    </row>
    <row r="11763" spans="1:7" x14ac:dyDescent="0.3">
      <c r="A11763">
        <v>2020</v>
      </c>
      <c r="B11763" t="s">
        <v>117</v>
      </c>
      <c r="C11763" s="60" t="str">
        <f>VLOOKUP(B11763,lookup!A:C,3,FALSE)</f>
        <v>Non Metropolitan Fire Authorities</v>
      </c>
      <c r="D11763" s="60" t="str">
        <f>VLOOKUP(B11763,lookup!A:D,4,FALSE)</f>
        <v>E31000035</v>
      </c>
      <c r="E11763" t="s">
        <v>1086</v>
      </c>
      <c r="F11763" t="s">
        <v>1077</v>
      </c>
      <c r="G11763">
        <v>10</v>
      </c>
    </row>
    <row r="11764" spans="1:7" x14ac:dyDescent="0.3">
      <c r="A11764">
        <v>2020</v>
      </c>
      <c r="B11764" t="s">
        <v>117</v>
      </c>
      <c r="C11764" s="60" t="str">
        <f>VLOOKUP(B11764,lookup!A:C,3,FALSE)</f>
        <v>Non Metropolitan Fire Authorities</v>
      </c>
      <c r="D11764" s="60" t="str">
        <f>VLOOKUP(B11764,lookup!A:D,4,FALSE)</f>
        <v>E31000035</v>
      </c>
      <c r="E11764" t="s">
        <v>177</v>
      </c>
      <c r="F11764" t="s">
        <v>1077</v>
      </c>
      <c r="G11764">
        <v>1</v>
      </c>
    </row>
    <row r="11765" spans="1:7" x14ac:dyDescent="0.3">
      <c r="A11765">
        <v>2020</v>
      </c>
      <c r="B11765" t="s">
        <v>117</v>
      </c>
      <c r="C11765" s="60" t="str">
        <f>VLOOKUP(B11765,lookup!A:C,3,FALSE)</f>
        <v>Non Metropolitan Fire Authorities</v>
      </c>
      <c r="D11765" s="60" t="str">
        <f>VLOOKUP(B11765,lookup!A:D,4,FALSE)</f>
        <v>E31000035</v>
      </c>
      <c r="E11765" t="s">
        <v>178</v>
      </c>
      <c r="F11765" t="s">
        <v>1077</v>
      </c>
      <c r="G11765">
        <v>2</v>
      </c>
    </row>
    <row r="11766" spans="1:7" x14ac:dyDescent="0.3">
      <c r="A11766">
        <v>2020</v>
      </c>
      <c r="B11766" t="s">
        <v>117</v>
      </c>
      <c r="C11766" s="60" t="str">
        <f>VLOOKUP(B11766,lookup!A:C,3,FALSE)</f>
        <v>Non Metropolitan Fire Authorities</v>
      </c>
      <c r="D11766" s="60" t="str">
        <f>VLOOKUP(B11766,lookup!A:D,4,FALSE)</f>
        <v>E31000035</v>
      </c>
      <c r="E11766" t="s">
        <v>179</v>
      </c>
      <c r="F11766" t="s">
        <v>1077</v>
      </c>
      <c r="G11766">
        <v>3</v>
      </c>
    </row>
    <row r="11767" spans="1:7" x14ac:dyDescent="0.3">
      <c r="A11767">
        <v>2020</v>
      </c>
      <c r="B11767" t="s">
        <v>117</v>
      </c>
      <c r="C11767" s="60" t="str">
        <f>VLOOKUP(B11767,lookup!A:C,3,FALSE)</f>
        <v>Non Metropolitan Fire Authorities</v>
      </c>
      <c r="D11767" s="60" t="str">
        <f>VLOOKUP(B11767,lookup!A:D,4,FALSE)</f>
        <v>E31000035</v>
      </c>
      <c r="E11767" t="s">
        <v>1087</v>
      </c>
      <c r="F11767" t="s">
        <v>1077</v>
      </c>
    </row>
    <row r="11768" spans="1:7" x14ac:dyDescent="0.3">
      <c r="A11768">
        <v>2020</v>
      </c>
      <c r="B11768" t="s">
        <v>117</v>
      </c>
      <c r="C11768" s="60" t="str">
        <f>VLOOKUP(B11768,lookup!A:C,3,FALSE)</f>
        <v>Non Metropolitan Fire Authorities</v>
      </c>
      <c r="D11768" s="60" t="str">
        <f>VLOOKUP(B11768,lookup!A:D,4,FALSE)</f>
        <v>E31000035</v>
      </c>
      <c r="E11768" t="s">
        <v>1088</v>
      </c>
      <c r="F11768" t="s">
        <v>1077</v>
      </c>
    </row>
    <row r="11769" spans="1:7" x14ac:dyDescent="0.3">
      <c r="A11769">
        <v>2020</v>
      </c>
      <c r="B11769" t="s">
        <v>117</v>
      </c>
      <c r="C11769" s="60" t="str">
        <f>VLOOKUP(B11769,lookup!A:C,3,FALSE)</f>
        <v>Non Metropolitan Fire Authorities</v>
      </c>
      <c r="D11769" s="60" t="str">
        <f>VLOOKUP(B11769,lookup!A:D,4,FALSE)</f>
        <v>E31000035</v>
      </c>
      <c r="E11769" t="s">
        <v>1089</v>
      </c>
      <c r="F11769" t="s">
        <v>1077</v>
      </c>
      <c r="G11769">
        <v>20</v>
      </c>
    </row>
    <row r="11770" spans="1:7" x14ac:dyDescent="0.3">
      <c r="A11770">
        <v>2020</v>
      </c>
      <c r="B11770" t="s">
        <v>120</v>
      </c>
      <c r="C11770" s="60" t="str">
        <f>VLOOKUP(B11770,lookup!A:C,3,FALSE)</f>
        <v>Metropolitan Fire Authorities</v>
      </c>
      <c r="D11770" s="60" t="str">
        <f>VLOOKUP(B11770,lookup!A:D,4,FALSE)</f>
        <v>E31000043</v>
      </c>
      <c r="E11770" t="s">
        <v>175</v>
      </c>
      <c r="F11770" t="s">
        <v>1077</v>
      </c>
      <c r="G11770">
        <v>183</v>
      </c>
    </row>
    <row r="11771" spans="1:7" x14ac:dyDescent="0.3">
      <c r="A11771">
        <v>2020</v>
      </c>
      <c r="B11771" t="s">
        <v>120</v>
      </c>
      <c r="C11771" s="60" t="str">
        <f>VLOOKUP(B11771,lookup!A:C,3,FALSE)</f>
        <v>Metropolitan Fire Authorities</v>
      </c>
      <c r="D11771" s="60" t="str">
        <f>VLOOKUP(B11771,lookup!A:D,4,FALSE)</f>
        <v>E31000043</v>
      </c>
      <c r="E11771" t="s">
        <v>1086</v>
      </c>
      <c r="F11771" t="s">
        <v>1077</v>
      </c>
      <c r="G11771">
        <v>2</v>
      </c>
    </row>
    <row r="11772" spans="1:7" x14ac:dyDescent="0.3">
      <c r="A11772">
        <v>2020</v>
      </c>
      <c r="B11772" t="s">
        <v>120</v>
      </c>
      <c r="C11772" s="60" t="str">
        <f>VLOOKUP(B11772,lookup!A:C,3,FALSE)</f>
        <v>Metropolitan Fire Authorities</v>
      </c>
      <c r="D11772" s="60" t="str">
        <f>VLOOKUP(B11772,lookup!A:D,4,FALSE)</f>
        <v>E31000043</v>
      </c>
      <c r="E11772" t="s">
        <v>177</v>
      </c>
      <c r="F11772" t="s">
        <v>1077</v>
      </c>
      <c r="G11772">
        <v>0</v>
      </c>
    </row>
    <row r="11773" spans="1:7" x14ac:dyDescent="0.3">
      <c r="A11773">
        <v>2020</v>
      </c>
      <c r="B11773" t="s">
        <v>120</v>
      </c>
      <c r="C11773" s="60" t="str">
        <f>VLOOKUP(B11773,lookup!A:C,3,FALSE)</f>
        <v>Metropolitan Fire Authorities</v>
      </c>
      <c r="D11773" s="60" t="str">
        <f>VLOOKUP(B11773,lookup!A:D,4,FALSE)</f>
        <v>E31000043</v>
      </c>
      <c r="E11773" t="s">
        <v>178</v>
      </c>
      <c r="F11773" t="s">
        <v>1077</v>
      </c>
      <c r="G11773">
        <v>2</v>
      </c>
    </row>
    <row r="11774" spans="1:7" x14ac:dyDescent="0.3">
      <c r="A11774">
        <v>2020</v>
      </c>
      <c r="B11774" t="s">
        <v>120</v>
      </c>
      <c r="C11774" s="60" t="str">
        <f>VLOOKUP(B11774,lookup!A:C,3,FALSE)</f>
        <v>Metropolitan Fire Authorities</v>
      </c>
      <c r="D11774" s="60" t="str">
        <f>VLOOKUP(B11774,lookup!A:D,4,FALSE)</f>
        <v>E31000043</v>
      </c>
      <c r="E11774" t="s">
        <v>179</v>
      </c>
      <c r="F11774" t="s">
        <v>1077</v>
      </c>
      <c r="G11774">
        <v>1</v>
      </c>
    </row>
    <row r="11775" spans="1:7" x14ac:dyDescent="0.3">
      <c r="A11775">
        <v>2020</v>
      </c>
      <c r="B11775" t="s">
        <v>120</v>
      </c>
      <c r="C11775" s="60" t="str">
        <f>VLOOKUP(B11775,lookup!A:C,3,FALSE)</f>
        <v>Metropolitan Fire Authorities</v>
      </c>
      <c r="D11775" s="60" t="str">
        <f>VLOOKUP(B11775,lookup!A:D,4,FALSE)</f>
        <v>E31000043</v>
      </c>
      <c r="E11775" t="s">
        <v>1087</v>
      </c>
      <c r="F11775" t="s">
        <v>1077</v>
      </c>
      <c r="G11775">
        <v>0</v>
      </c>
    </row>
    <row r="11776" spans="1:7" x14ac:dyDescent="0.3">
      <c r="A11776">
        <v>2020</v>
      </c>
      <c r="B11776" t="s">
        <v>120</v>
      </c>
      <c r="C11776" s="60" t="str">
        <f>VLOOKUP(B11776,lookup!A:C,3,FALSE)</f>
        <v>Metropolitan Fire Authorities</v>
      </c>
      <c r="D11776" s="60" t="str">
        <f>VLOOKUP(B11776,lookup!A:D,4,FALSE)</f>
        <v>E31000043</v>
      </c>
      <c r="E11776" t="s">
        <v>1088</v>
      </c>
      <c r="F11776" t="s">
        <v>1077</v>
      </c>
      <c r="G11776">
        <v>1</v>
      </c>
    </row>
    <row r="11777" spans="1:7" x14ac:dyDescent="0.3">
      <c r="A11777">
        <v>2020</v>
      </c>
      <c r="B11777" t="s">
        <v>120</v>
      </c>
      <c r="C11777" s="60" t="str">
        <f>VLOOKUP(B11777,lookup!A:C,3,FALSE)</f>
        <v>Metropolitan Fire Authorities</v>
      </c>
      <c r="D11777" s="60" t="str">
        <f>VLOOKUP(B11777,lookup!A:D,4,FALSE)</f>
        <v>E31000043</v>
      </c>
      <c r="E11777" t="s">
        <v>1089</v>
      </c>
      <c r="F11777" t="s">
        <v>1077</v>
      </c>
      <c r="G11777">
        <v>6</v>
      </c>
    </row>
    <row r="11778" spans="1:7" x14ac:dyDescent="0.3">
      <c r="A11778">
        <v>2020</v>
      </c>
      <c r="B11778" t="s">
        <v>123</v>
      </c>
      <c r="C11778" s="60" t="str">
        <f>VLOOKUP(B11778,lookup!A:C,3,FALSE)</f>
        <v>Non Metropolitan Fire Authorities</v>
      </c>
      <c r="D11778" s="60" t="str">
        <f>VLOOKUP(B11778,lookup!A:D,4,FALSE)</f>
        <v>E31000036</v>
      </c>
      <c r="E11778" t="s">
        <v>175</v>
      </c>
      <c r="F11778" t="s">
        <v>1077</v>
      </c>
      <c r="G11778">
        <v>66</v>
      </c>
    </row>
    <row r="11779" spans="1:7" x14ac:dyDescent="0.3">
      <c r="A11779">
        <v>2020</v>
      </c>
      <c r="B11779" t="s">
        <v>123</v>
      </c>
      <c r="C11779" s="60" t="str">
        <f>VLOOKUP(B11779,lookup!A:C,3,FALSE)</f>
        <v>Non Metropolitan Fire Authorities</v>
      </c>
      <c r="D11779" s="60" t="str">
        <f>VLOOKUP(B11779,lookup!A:D,4,FALSE)</f>
        <v>E31000036</v>
      </c>
      <c r="E11779" t="s">
        <v>1086</v>
      </c>
      <c r="F11779" t="s">
        <v>1077</v>
      </c>
      <c r="G11779">
        <v>0</v>
      </c>
    </row>
    <row r="11780" spans="1:7" x14ac:dyDescent="0.3">
      <c r="A11780">
        <v>2020</v>
      </c>
      <c r="B11780" t="s">
        <v>123</v>
      </c>
      <c r="C11780" s="60" t="str">
        <f>VLOOKUP(B11780,lookup!A:C,3,FALSE)</f>
        <v>Non Metropolitan Fire Authorities</v>
      </c>
      <c r="D11780" s="60" t="str">
        <f>VLOOKUP(B11780,lookup!A:D,4,FALSE)</f>
        <v>E31000036</v>
      </c>
      <c r="E11780" t="s">
        <v>177</v>
      </c>
      <c r="F11780" t="s">
        <v>1077</v>
      </c>
      <c r="G11780">
        <v>0</v>
      </c>
    </row>
    <row r="11781" spans="1:7" x14ac:dyDescent="0.3">
      <c r="A11781">
        <v>2020</v>
      </c>
      <c r="B11781" t="s">
        <v>123</v>
      </c>
      <c r="C11781" s="60" t="str">
        <f>VLOOKUP(B11781,lookup!A:C,3,FALSE)</f>
        <v>Non Metropolitan Fire Authorities</v>
      </c>
      <c r="D11781" s="60" t="str">
        <f>VLOOKUP(B11781,lookup!A:D,4,FALSE)</f>
        <v>E31000036</v>
      </c>
      <c r="E11781" t="s">
        <v>178</v>
      </c>
      <c r="F11781" t="s">
        <v>1077</v>
      </c>
      <c r="G11781">
        <v>2</v>
      </c>
    </row>
    <row r="11782" spans="1:7" x14ac:dyDescent="0.3">
      <c r="A11782">
        <v>2020</v>
      </c>
      <c r="B11782" t="s">
        <v>123</v>
      </c>
      <c r="C11782" s="60" t="str">
        <f>VLOOKUP(B11782,lookup!A:C,3,FALSE)</f>
        <v>Non Metropolitan Fire Authorities</v>
      </c>
      <c r="D11782" s="60" t="str">
        <f>VLOOKUP(B11782,lookup!A:D,4,FALSE)</f>
        <v>E31000036</v>
      </c>
      <c r="E11782" t="s">
        <v>179</v>
      </c>
      <c r="F11782" t="s">
        <v>1077</v>
      </c>
      <c r="G11782">
        <v>0</v>
      </c>
    </row>
    <row r="11783" spans="1:7" x14ac:dyDescent="0.3">
      <c r="A11783">
        <v>2020</v>
      </c>
      <c r="B11783" t="s">
        <v>123</v>
      </c>
      <c r="C11783" s="60" t="str">
        <f>VLOOKUP(B11783,lookup!A:C,3,FALSE)</f>
        <v>Non Metropolitan Fire Authorities</v>
      </c>
      <c r="D11783" s="60" t="str">
        <f>VLOOKUP(B11783,lookup!A:D,4,FALSE)</f>
        <v>E31000036</v>
      </c>
      <c r="E11783" t="s">
        <v>1087</v>
      </c>
      <c r="F11783" t="s">
        <v>1077</v>
      </c>
      <c r="G11783">
        <v>0</v>
      </c>
    </row>
    <row r="11784" spans="1:7" x14ac:dyDescent="0.3">
      <c r="A11784">
        <v>2020</v>
      </c>
      <c r="B11784" t="s">
        <v>123</v>
      </c>
      <c r="C11784" s="60" t="str">
        <f>VLOOKUP(B11784,lookup!A:C,3,FALSE)</f>
        <v>Non Metropolitan Fire Authorities</v>
      </c>
      <c r="D11784" s="60" t="str">
        <f>VLOOKUP(B11784,lookup!A:D,4,FALSE)</f>
        <v>E31000036</v>
      </c>
      <c r="E11784" t="s">
        <v>1088</v>
      </c>
      <c r="F11784" t="s">
        <v>1077</v>
      </c>
      <c r="G11784">
        <v>0</v>
      </c>
    </row>
    <row r="11785" spans="1:7" x14ac:dyDescent="0.3">
      <c r="A11785">
        <v>2020</v>
      </c>
      <c r="B11785" t="s">
        <v>123</v>
      </c>
      <c r="C11785" s="60" t="str">
        <f>VLOOKUP(B11785,lookup!A:C,3,FALSE)</f>
        <v>Non Metropolitan Fire Authorities</v>
      </c>
      <c r="D11785" s="60" t="str">
        <f>VLOOKUP(B11785,lookup!A:D,4,FALSE)</f>
        <v>E31000036</v>
      </c>
      <c r="E11785" t="s">
        <v>1089</v>
      </c>
      <c r="F11785" t="s">
        <v>1077</v>
      </c>
      <c r="G11785">
        <v>8</v>
      </c>
    </row>
    <row r="11786" spans="1:7" x14ac:dyDescent="0.3">
      <c r="A11786">
        <v>2020</v>
      </c>
      <c r="B11786" t="s">
        <v>126</v>
      </c>
      <c r="C11786" s="60" t="str">
        <f>VLOOKUP(B11786,lookup!A:C,3,FALSE)</f>
        <v>Metropolitan Fire Authorities</v>
      </c>
      <c r="D11786" s="60" t="str">
        <f>VLOOKUP(B11786,lookup!A:D,4,FALSE)</f>
        <v>E31000044</v>
      </c>
      <c r="E11786" t="s">
        <v>175</v>
      </c>
      <c r="F11786" t="s">
        <v>1077</v>
      </c>
      <c r="G11786">
        <v>344</v>
      </c>
    </row>
    <row r="11787" spans="1:7" x14ac:dyDescent="0.3">
      <c r="A11787">
        <v>2020</v>
      </c>
      <c r="B11787" t="s">
        <v>126</v>
      </c>
      <c r="C11787" s="60" t="str">
        <f>VLOOKUP(B11787,lookup!A:C,3,FALSE)</f>
        <v>Metropolitan Fire Authorities</v>
      </c>
      <c r="D11787" s="60" t="str">
        <f>VLOOKUP(B11787,lookup!A:D,4,FALSE)</f>
        <v>E31000044</v>
      </c>
      <c r="E11787" t="s">
        <v>1086</v>
      </c>
      <c r="F11787" t="s">
        <v>1077</v>
      </c>
      <c r="G11787">
        <v>7</v>
      </c>
    </row>
    <row r="11788" spans="1:7" x14ac:dyDescent="0.3">
      <c r="A11788">
        <v>2020</v>
      </c>
      <c r="B11788" t="s">
        <v>126</v>
      </c>
      <c r="C11788" s="60" t="str">
        <f>VLOOKUP(B11788,lookup!A:C,3,FALSE)</f>
        <v>Metropolitan Fire Authorities</v>
      </c>
      <c r="D11788" s="60" t="str">
        <f>VLOOKUP(B11788,lookup!A:D,4,FALSE)</f>
        <v>E31000044</v>
      </c>
      <c r="E11788" t="s">
        <v>177</v>
      </c>
      <c r="F11788" t="s">
        <v>1077</v>
      </c>
      <c r="G11788">
        <v>11</v>
      </c>
    </row>
    <row r="11789" spans="1:7" x14ac:dyDescent="0.3">
      <c r="A11789">
        <v>2020</v>
      </c>
      <c r="B11789" t="s">
        <v>126</v>
      </c>
      <c r="C11789" s="60" t="str">
        <f>VLOOKUP(B11789,lookup!A:C,3,FALSE)</f>
        <v>Metropolitan Fire Authorities</v>
      </c>
      <c r="D11789" s="60" t="str">
        <f>VLOOKUP(B11789,lookup!A:D,4,FALSE)</f>
        <v>E31000044</v>
      </c>
      <c r="E11789" t="s">
        <v>178</v>
      </c>
      <c r="F11789" t="s">
        <v>1077</v>
      </c>
      <c r="G11789">
        <v>40</v>
      </c>
    </row>
    <row r="11790" spans="1:7" x14ac:dyDescent="0.3">
      <c r="A11790">
        <v>2020</v>
      </c>
      <c r="B11790" t="s">
        <v>126</v>
      </c>
      <c r="C11790" s="60" t="str">
        <f>VLOOKUP(B11790,lookup!A:C,3,FALSE)</f>
        <v>Metropolitan Fire Authorities</v>
      </c>
      <c r="D11790" s="60" t="str">
        <f>VLOOKUP(B11790,lookup!A:D,4,FALSE)</f>
        <v>E31000044</v>
      </c>
      <c r="E11790" t="s">
        <v>179</v>
      </c>
      <c r="F11790" t="s">
        <v>1077</v>
      </c>
      <c r="G11790">
        <v>26</v>
      </c>
    </row>
    <row r="11791" spans="1:7" x14ac:dyDescent="0.3">
      <c r="A11791">
        <v>2020</v>
      </c>
      <c r="B11791" t="s">
        <v>126</v>
      </c>
      <c r="C11791" s="60" t="str">
        <f>VLOOKUP(B11791,lookup!A:C,3,FALSE)</f>
        <v>Metropolitan Fire Authorities</v>
      </c>
      <c r="D11791" s="60" t="str">
        <f>VLOOKUP(B11791,lookup!A:D,4,FALSE)</f>
        <v>E31000044</v>
      </c>
      <c r="E11791" t="s">
        <v>1087</v>
      </c>
      <c r="F11791" t="s">
        <v>1077</v>
      </c>
    </row>
    <row r="11792" spans="1:7" x14ac:dyDescent="0.3">
      <c r="A11792">
        <v>2020</v>
      </c>
      <c r="B11792" t="s">
        <v>126</v>
      </c>
      <c r="C11792" s="60" t="str">
        <f>VLOOKUP(B11792,lookup!A:C,3,FALSE)</f>
        <v>Metropolitan Fire Authorities</v>
      </c>
      <c r="D11792" s="60" t="str">
        <f>VLOOKUP(B11792,lookup!A:D,4,FALSE)</f>
        <v>E31000044</v>
      </c>
      <c r="E11792" t="s">
        <v>1088</v>
      </c>
      <c r="F11792" t="s">
        <v>1077</v>
      </c>
    </row>
    <row r="11793" spans="1:7" x14ac:dyDescent="0.3">
      <c r="A11793">
        <v>2020</v>
      </c>
      <c r="B11793" t="s">
        <v>126</v>
      </c>
      <c r="C11793" s="60" t="str">
        <f>VLOOKUP(B11793,lookup!A:C,3,FALSE)</f>
        <v>Metropolitan Fire Authorities</v>
      </c>
      <c r="D11793" s="60" t="str">
        <f>VLOOKUP(B11793,lookup!A:D,4,FALSE)</f>
        <v>E31000044</v>
      </c>
      <c r="E11793" t="s">
        <v>1089</v>
      </c>
      <c r="F11793" t="s">
        <v>1077</v>
      </c>
      <c r="G11793">
        <v>18</v>
      </c>
    </row>
    <row r="11794" spans="1:7" x14ac:dyDescent="0.3">
      <c r="A11794">
        <v>2020</v>
      </c>
      <c r="B11794" t="s">
        <v>129</v>
      </c>
      <c r="C11794" s="60" t="str">
        <f>VLOOKUP(B11794,lookup!A:C,3,FALSE)</f>
        <v>Non Metropolitan Fire Authorities</v>
      </c>
      <c r="D11794" s="60" t="str">
        <f>VLOOKUP(B11794,lookup!A:D,4,FALSE)</f>
        <v>E31000037</v>
      </c>
      <c r="E11794" t="s">
        <v>175</v>
      </c>
      <c r="F11794" t="s">
        <v>1077</v>
      </c>
      <c r="G11794">
        <v>32</v>
      </c>
    </row>
    <row r="11795" spans="1:7" x14ac:dyDescent="0.3">
      <c r="A11795">
        <v>2020</v>
      </c>
      <c r="B11795" t="s">
        <v>129</v>
      </c>
      <c r="C11795" s="60" t="str">
        <f>VLOOKUP(B11795,lookup!A:C,3,FALSE)</f>
        <v>Non Metropolitan Fire Authorities</v>
      </c>
      <c r="D11795" s="60" t="str">
        <f>VLOOKUP(B11795,lookup!A:D,4,FALSE)</f>
        <v>E31000037</v>
      </c>
      <c r="E11795" t="s">
        <v>1086</v>
      </c>
      <c r="F11795" t="s">
        <v>1077</v>
      </c>
      <c r="G11795">
        <v>0</v>
      </c>
    </row>
    <row r="11796" spans="1:7" x14ac:dyDescent="0.3">
      <c r="A11796">
        <v>2020</v>
      </c>
      <c r="B11796" t="s">
        <v>129</v>
      </c>
      <c r="C11796" s="60" t="str">
        <f>VLOOKUP(B11796,lookup!A:C,3,FALSE)</f>
        <v>Non Metropolitan Fire Authorities</v>
      </c>
      <c r="D11796" s="60" t="str">
        <f>VLOOKUP(B11796,lookup!A:D,4,FALSE)</f>
        <v>E31000037</v>
      </c>
      <c r="E11796" t="s">
        <v>177</v>
      </c>
      <c r="F11796" t="s">
        <v>1077</v>
      </c>
      <c r="G11796">
        <v>0</v>
      </c>
    </row>
    <row r="11797" spans="1:7" x14ac:dyDescent="0.3">
      <c r="A11797">
        <v>2020</v>
      </c>
      <c r="B11797" t="s">
        <v>129</v>
      </c>
      <c r="C11797" s="60" t="str">
        <f>VLOOKUP(B11797,lookup!A:C,3,FALSE)</f>
        <v>Non Metropolitan Fire Authorities</v>
      </c>
      <c r="D11797" s="60" t="str">
        <f>VLOOKUP(B11797,lookup!A:D,4,FALSE)</f>
        <v>E31000037</v>
      </c>
      <c r="E11797" t="s">
        <v>178</v>
      </c>
      <c r="F11797" t="s">
        <v>1077</v>
      </c>
      <c r="G11797">
        <v>0</v>
      </c>
    </row>
    <row r="11798" spans="1:7" x14ac:dyDescent="0.3">
      <c r="A11798">
        <v>2020</v>
      </c>
      <c r="B11798" t="s">
        <v>129</v>
      </c>
      <c r="C11798" s="60" t="str">
        <f>VLOOKUP(B11798,lookup!A:C,3,FALSE)</f>
        <v>Non Metropolitan Fire Authorities</v>
      </c>
      <c r="D11798" s="60" t="str">
        <f>VLOOKUP(B11798,lookup!A:D,4,FALSE)</f>
        <v>E31000037</v>
      </c>
      <c r="E11798" t="s">
        <v>179</v>
      </c>
      <c r="F11798" t="s">
        <v>1077</v>
      </c>
      <c r="G11798">
        <v>0</v>
      </c>
    </row>
    <row r="11799" spans="1:7" x14ac:dyDescent="0.3">
      <c r="A11799">
        <v>2020</v>
      </c>
      <c r="B11799" t="s">
        <v>129</v>
      </c>
      <c r="C11799" s="60" t="str">
        <f>VLOOKUP(B11799,lookup!A:C,3,FALSE)</f>
        <v>Non Metropolitan Fire Authorities</v>
      </c>
      <c r="D11799" s="60" t="str">
        <f>VLOOKUP(B11799,lookup!A:D,4,FALSE)</f>
        <v>E31000037</v>
      </c>
      <c r="E11799" t="s">
        <v>1087</v>
      </c>
      <c r="F11799" t="s">
        <v>1077</v>
      </c>
      <c r="G11799">
        <v>0</v>
      </c>
    </row>
    <row r="11800" spans="1:7" x14ac:dyDescent="0.3">
      <c r="A11800">
        <v>2020</v>
      </c>
      <c r="B11800" t="s">
        <v>129</v>
      </c>
      <c r="C11800" s="60" t="str">
        <f>VLOOKUP(B11800,lookup!A:C,3,FALSE)</f>
        <v>Non Metropolitan Fire Authorities</v>
      </c>
      <c r="D11800" s="60" t="str">
        <f>VLOOKUP(B11800,lookup!A:D,4,FALSE)</f>
        <v>E31000037</v>
      </c>
      <c r="E11800" t="s">
        <v>1088</v>
      </c>
      <c r="F11800" t="s">
        <v>1077</v>
      </c>
      <c r="G11800">
        <v>0</v>
      </c>
    </row>
    <row r="11801" spans="1:7" x14ac:dyDescent="0.3">
      <c r="A11801">
        <v>2020</v>
      </c>
      <c r="B11801" t="s">
        <v>129</v>
      </c>
      <c r="C11801" s="60" t="str">
        <f>VLOOKUP(B11801,lookup!A:C,3,FALSE)</f>
        <v>Non Metropolitan Fire Authorities</v>
      </c>
      <c r="D11801" s="60" t="str">
        <f>VLOOKUP(B11801,lookup!A:D,4,FALSE)</f>
        <v>E31000037</v>
      </c>
      <c r="E11801" t="s">
        <v>1089</v>
      </c>
      <c r="F11801" t="s">
        <v>1077</v>
      </c>
      <c r="G11801">
        <v>61</v>
      </c>
    </row>
    <row r="11802" spans="1:7" x14ac:dyDescent="0.3">
      <c r="A11802">
        <v>2020</v>
      </c>
      <c r="B11802" t="s">
        <v>132</v>
      </c>
      <c r="C11802" s="60" t="str">
        <f>VLOOKUP(B11802,lookup!A:C,3,FALSE)</f>
        <v>Metropolitan Fire Authorities</v>
      </c>
      <c r="D11802" s="60" t="str">
        <f>VLOOKUP(B11802,lookup!A:D,4,FALSE)</f>
        <v>E31000045</v>
      </c>
      <c r="E11802" t="s">
        <v>175</v>
      </c>
      <c r="F11802" t="s">
        <v>1077</v>
      </c>
      <c r="G11802">
        <v>265</v>
      </c>
    </row>
    <row r="11803" spans="1:7" x14ac:dyDescent="0.3">
      <c r="A11803">
        <v>2020</v>
      </c>
      <c r="B11803" t="s">
        <v>132</v>
      </c>
      <c r="C11803" s="60" t="str">
        <f>VLOOKUP(B11803,lookup!A:C,3,FALSE)</f>
        <v>Metropolitan Fire Authorities</v>
      </c>
      <c r="D11803" s="60" t="str">
        <f>VLOOKUP(B11803,lookup!A:D,4,FALSE)</f>
        <v>E31000045</v>
      </c>
      <c r="E11803" t="s">
        <v>1086</v>
      </c>
      <c r="F11803" t="s">
        <v>1077</v>
      </c>
      <c r="G11803">
        <v>5</v>
      </c>
    </row>
    <row r="11804" spans="1:7" x14ac:dyDescent="0.3">
      <c r="A11804">
        <v>2020</v>
      </c>
      <c r="B11804" t="s">
        <v>132</v>
      </c>
      <c r="C11804" s="60" t="str">
        <f>VLOOKUP(B11804,lookup!A:C,3,FALSE)</f>
        <v>Metropolitan Fire Authorities</v>
      </c>
      <c r="D11804" s="60" t="str">
        <f>VLOOKUP(B11804,lookup!A:D,4,FALSE)</f>
        <v>E31000045</v>
      </c>
      <c r="E11804" t="s">
        <v>177</v>
      </c>
      <c r="F11804" t="s">
        <v>1077</v>
      </c>
      <c r="G11804">
        <v>3</v>
      </c>
    </row>
    <row r="11805" spans="1:7" x14ac:dyDescent="0.3">
      <c r="A11805">
        <v>2020</v>
      </c>
      <c r="B11805" t="s">
        <v>132</v>
      </c>
      <c r="C11805" s="60" t="str">
        <f>VLOOKUP(B11805,lookup!A:C,3,FALSE)</f>
        <v>Metropolitan Fire Authorities</v>
      </c>
      <c r="D11805" s="60" t="str">
        <f>VLOOKUP(B11805,lookup!A:D,4,FALSE)</f>
        <v>E31000045</v>
      </c>
      <c r="E11805" t="s">
        <v>178</v>
      </c>
      <c r="F11805" t="s">
        <v>1077</v>
      </c>
      <c r="G11805">
        <v>18</v>
      </c>
    </row>
    <row r="11806" spans="1:7" x14ac:dyDescent="0.3">
      <c r="A11806">
        <v>2020</v>
      </c>
      <c r="B11806" t="s">
        <v>132</v>
      </c>
      <c r="C11806" s="60" t="str">
        <f>VLOOKUP(B11806,lookup!A:C,3,FALSE)</f>
        <v>Metropolitan Fire Authorities</v>
      </c>
      <c r="D11806" s="60" t="str">
        <f>VLOOKUP(B11806,lookup!A:D,4,FALSE)</f>
        <v>E31000045</v>
      </c>
      <c r="E11806" t="s">
        <v>179</v>
      </c>
      <c r="F11806" t="s">
        <v>1077</v>
      </c>
      <c r="G11806">
        <v>2</v>
      </c>
    </row>
    <row r="11807" spans="1:7" x14ac:dyDescent="0.3">
      <c r="A11807">
        <v>2020</v>
      </c>
      <c r="B11807" t="s">
        <v>132</v>
      </c>
      <c r="C11807" s="60" t="str">
        <f>VLOOKUP(B11807,lookup!A:C,3,FALSE)</f>
        <v>Metropolitan Fire Authorities</v>
      </c>
      <c r="D11807" s="60" t="str">
        <f>VLOOKUP(B11807,lookup!A:D,4,FALSE)</f>
        <v>E31000045</v>
      </c>
      <c r="E11807" t="s">
        <v>1087</v>
      </c>
      <c r="F11807" t="s">
        <v>1077</v>
      </c>
      <c r="G11807">
        <v>0</v>
      </c>
    </row>
    <row r="11808" spans="1:7" x14ac:dyDescent="0.3">
      <c r="A11808">
        <v>2020</v>
      </c>
      <c r="B11808" t="s">
        <v>132</v>
      </c>
      <c r="C11808" s="60" t="str">
        <f>VLOOKUP(B11808,lookup!A:C,3,FALSE)</f>
        <v>Metropolitan Fire Authorities</v>
      </c>
      <c r="D11808" s="60" t="str">
        <f>VLOOKUP(B11808,lookup!A:D,4,FALSE)</f>
        <v>E31000045</v>
      </c>
      <c r="E11808" t="s">
        <v>1088</v>
      </c>
      <c r="F11808" t="s">
        <v>1077</v>
      </c>
      <c r="G11808">
        <v>2</v>
      </c>
    </row>
    <row r="11809" spans="1:7" x14ac:dyDescent="0.3">
      <c r="A11809">
        <v>2020</v>
      </c>
      <c r="B11809" t="s">
        <v>132</v>
      </c>
      <c r="C11809" s="60" t="str">
        <f>VLOOKUP(B11809,lookup!A:C,3,FALSE)</f>
        <v>Metropolitan Fire Authorities</v>
      </c>
      <c r="D11809" s="60" t="str">
        <f>VLOOKUP(B11809,lookup!A:D,4,FALSE)</f>
        <v>E31000045</v>
      </c>
      <c r="E11809" t="s">
        <v>1089</v>
      </c>
      <c r="F11809" t="s">
        <v>1077</v>
      </c>
      <c r="G11809">
        <v>12</v>
      </c>
    </row>
    <row r="11810" spans="1:7" x14ac:dyDescent="0.3">
      <c r="A11810">
        <v>2020</v>
      </c>
      <c r="B11810" t="s">
        <v>203</v>
      </c>
      <c r="C11810" s="60" t="str">
        <f>VLOOKUP(B11810,lookup!A:C,3,FALSE)</f>
        <v>Non Metropolitan Fire Authorities</v>
      </c>
      <c r="D11810" s="60" t="str">
        <f>VLOOKUP(B11810,lookup!A:D,4,FALSE)</f>
        <v>E31000047</v>
      </c>
      <c r="E11810" t="s">
        <v>175</v>
      </c>
      <c r="F11810" t="s">
        <v>1077</v>
      </c>
      <c r="G11810">
        <v>278</v>
      </c>
    </row>
    <row r="11811" spans="1:7" x14ac:dyDescent="0.3">
      <c r="A11811">
        <v>2020</v>
      </c>
      <c r="B11811" t="s">
        <v>203</v>
      </c>
      <c r="C11811" s="60" t="str">
        <f>VLOOKUP(B11811,lookup!A:C,3,FALSE)</f>
        <v>Non Metropolitan Fire Authorities</v>
      </c>
      <c r="D11811" s="60" t="str">
        <f>VLOOKUP(B11811,lookup!A:D,4,FALSE)</f>
        <v>E31000047</v>
      </c>
      <c r="E11811" t="s">
        <v>1086</v>
      </c>
      <c r="F11811" t="s">
        <v>1077</v>
      </c>
      <c r="G11811">
        <v>2</v>
      </c>
    </row>
    <row r="11812" spans="1:7" x14ac:dyDescent="0.3">
      <c r="A11812">
        <v>2020</v>
      </c>
      <c r="B11812" t="s">
        <v>203</v>
      </c>
      <c r="C11812" s="60" t="str">
        <f>VLOOKUP(B11812,lookup!A:C,3,FALSE)</f>
        <v>Non Metropolitan Fire Authorities</v>
      </c>
      <c r="D11812" s="60" t="str">
        <f>VLOOKUP(B11812,lookup!A:D,4,FALSE)</f>
        <v>E31000047</v>
      </c>
      <c r="E11812" t="s">
        <v>177</v>
      </c>
      <c r="F11812" t="s">
        <v>1077</v>
      </c>
      <c r="G11812">
        <v>0</v>
      </c>
    </row>
    <row r="11813" spans="1:7" x14ac:dyDescent="0.3">
      <c r="A11813">
        <v>2020</v>
      </c>
      <c r="B11813" t="s">
        <v>203</v>
      </c>
      <c r="C11813" s="60" t="str">
        <f>VLOOKUP(B11813,lookup!A:C,3,FALSE)</f>
        <v>Non Metropolitan Fire Authorities</v>
      </c>
      <c r="D11813" s="60" t="str">
        <f>VLOOKUP(B11813,lookup!A:D,4,FALSE)</f>
        <v>E31000047</v>
      </c>
      <c r="E11813" t="s">
        <v>178</v>
      </c>
      <c r="F11813" t="s">
        <v>1077</v>
      </c>
      <c r="G11813">
        <v>1</v>
      </c>
    </row>
    <row r="11814" spans="1:7" x14ac:dyDescent="0.3">
      <c r="A11814">
        <v>2020</v>
      </c>
      <c r="B11814" t="s">
        <v>203</v>
      </c>
      <c r="C11814" s="60" t="str">
        <f>VLOOKUP(B11814,lookup!A:C,3,FALSE)</f>
        <v>Non Metropolitan Fire Authorities</v>
      </c>
      <c r="D11814" s="60" t="str">
        <f>VLOOKUP(B11814,lookup!A:D,4,FALSE)</f>
        <v>E31000047</v>
      </c>
      <c r="E11814" t="s">
        <v>179</v>
      </c>
      <c r="F11814" t="s">
        <v>1077</v>
      </c>
      <c r="G11814">
        <v>0</v>
      </c>
    </row>
    <row r="11815" spans="1:7" x14ac:dyDescent="0.3">
      <c r="A11815">
        <v>2020</v>
      </c>
      <c r="B11815" t="s">
        <v>203</v>
      </c>
      <c r="C11815" s="60" t="str">
        <f>VLOOKUP(B11815,lookup!A:C,3,FALSE)</f>
        <v>Non Metropolitan Fire Authorities</v>
      </c>
      <c r="D11815" s="60" t="str">
        <f>VLOOKUP(B11815,lookup!A:D,4,FALSE)</f>
        <v>E31000047</v>
      </c>
      <c r="E11815" t="s">
        <v>1087</v>
      </c>
      <c r="F11815" t="s">
        <v>1077</v>
      </c>
      <c r="G11815">
        <v>0</v>
      </c>
    </row>
    <row r="11816" spans="1:7" x14ac:dyDescent="0.3">
      <c r="A11816">
        <v>2020</v>
      </c>
      <c r="B11816" t="s">
        <v>203</v>
      </c>
      <c r="C11816" s="60" t="str">
        <f>VLOOKUP(B11816,lookup!A:C,3,FALSE)</f>
        <v>Non Metropolitan Fire Authorities</v>
      </c>
      <c r="D11816" s="60" t="str">
        <f>VLOOKUP(B11816,lookup!A:D,4,FALSE)</f>
        <v>E31000047</v>
      </c>
      <c r="E11816" t="s">
        <v>1088</v>
      </c>
      <c r="F11816" t="s">
        <v>1077</v>
      </c>
      <c r="G11816">
        <v>1</v>
      </c>
    </row>
    <row r="11817" spans="1:7" x14ac:dyDescent="0.3">
      <c r="A11817">
        <v>2020</v>
      </c>
      <c r="B11817" t="s">
        <v>203</v>
      </c>
      <c r="C11817" s="60" t="str">
        <f>VLOOKUP(B11817,lookup!A:C,3,FALSE)</f>
        <v>Non Metropolitan Fire Authorities</v>
      </c>
      <c r="D11817" s="60" t="str">
        <f>VLOOKUP(B11817,lookup!A:D,4,FALSE)</f>
        <v>E31000047</v>
      </c>
      <c r="E11817" t="s">
        <v>1089</v>
      </c>
      <c r="F11817" t="s">
        <v>1077</v>
      </c>
      <c r="G11817">
        <v>19</v>
      </c>
    </row>
    <row r="11818" spans="1:7" x14ac:dyDescent="0.3">
      <c r="A11818">
        <v>2020</v>
      </c>
      <c r="B11818" t="s">
        <v>138</v>
      </c>
      <c r="C11818" s="60" t="str">
        <f>VLOOKUP(B11818,lookup!A:C,3,FALSE)</f>
        <v>Non Metropolitan Fire Authorities</v>
      </c>
      <c r="D11818" s="60" t="str">
        <f>VLOOKUP(B11818,lookup!A:D,4,FALSE)</f>
        <v>NWFC</v>
      </c>
      <c r="E11818" t="s">
        <v>175</v>
      </c>
      <c r="F11818" t="s">
        <v>1077</v>
      </c>
      <c r="G11818">
        <v>4</v>
      </c>
    </row>
    <row r="11819" spans="1:7" x14ac:dyDescent="0.3">
      <c r="A11819">
        <v>2020</v>
      </c>
      <c r="B11819" t="s">
        <v>138</v>
      </c>
      <c r="C11819" s="60" t="str">
        <f>VLOOKUP(B11819,lookup!A:C,3,FALSE)</f>
        <v>Non Metropolitan Fire Authorities</v>
      </c>
      <c r="D11819" s="60" t="str">
        <f>VLOOKUP(B11819,lookup!A:D,4,FALSE)</f>
        <v>NWFC</v>
      </c>
      <c r="E11819" t="s">
        <v>1086</v>
      </c>
      <c r="F11819" t="s">
        <v>1077</v>
      </c>
    </row>
    <row r="11820" spans="1:7" x14ac:dyDescent="0.3">
      <c r="A11820">
        <v>2020</v>
      </c>
      <c r="B11820" t="s">
        <v>138</v>
      </c>
      <c r="C11820" s="60" t="str">
        <f>VLOOKUP(B11820,lookup!A:C,3,FALSE)</f>
        <v>Non Metropolitan Fire Authorities</v>
      </c>
      <c r="D11820" s="60" t="str">
        <f>VLOOKUP(B11820,lookup!A:D,4,FALSE)</f>
        <v>NWFC</v>
      </c>
      <c r="E11820" t="s">
        <v>177</v>
      </c>
      <c r="F11820" t="s">
        <v>1077</v>
      </c>
    </row>
    <row r="11821" spans="1:7" x14ac:dyDescent="0.3">
      <c r="A11821">
        <v>2020</v>
      </c>
      <c r="B11821" t="s">
        <v>138</v>
      </c>
      <c r="C11821" s="60" t="str">
        <f>VLOOKUP(B11821,lookup!A:C,3,FALSE)</f>
        <v>Non Metropolitan Fire Authorities</v>
      </c>
      <c r="D11821" s="60" t="str">
        <f>VLOOKUP(B11821,lookup!A:D,4,FALSE)</f>
        <v>NWFC</v>
      </c>
      <c r="E11821" t="s">
        <v>178</v>
      </c>
      <c r="F11821" t="s">
        <v>1077</v>
      </c>
    </row>
    <row r="11822" spans="1:7" x14ac:dyDescent="0.3">
      <c r="A11822">
        <v>2020</v>
      </c>
      <c r="B11822" t="s">
        <v>138</v>
      </c>
      <c r="C11822" s="60" t="str">
        <f>VLOOKUP(B11822,lookup!A:C,3,FALSE)</f>
        <v>Non Metropolitan Fire Authorities</v>
      </c>
      <c r="D11822" s="60" t="str">
        <f>VLOOKUP(B11822,lookup!A:D,4,FALSE)</f>
        <v>NWFC</v>
      </c>
      <c r="E11822" t="s">
        <v>179</v>
      </c>
      <c r="F11822" t="s">
        <v>1077</v>
      </c>
      <c r="G11822">
        <v>1</v>
      </c>
    </row>
    <row r="11823" spans="1:7" x14ac:dyDescent="0.3">
      <c r="A11823">
        <v>2020</v>
      </c>
      <c r="B11823" t="s">
        <v>138</v>
      </c>
      <c r="C11823" s="60" t="str">
        <f>VLOOKUP(B11823,lookup!A:C,3,FALSE)</f>
        <v>Non Metropolitan Fire Authorities</v>
      </c>
      <c r="D11823" s="60" t="str">
        <f>VLOOKUP(B11823,lookup!A:D,4,FALSE)</f>
        <v>NWFC</v>
      </c>
      <c r="E11823" t="s">
        <v>1087</v>
      </c>
      <c r="F11823" t="s">
        <v>1077</v>
      </c>
    </row>
    <row r="11824" spans="1:7" x14ac:dyDescent="0.3">
      <c r="A11824">
        <v>2020</v>
      </c>
      <c r="B11824" t="s">
        <v>138</v>
      </c>
      <c r="C11824" s="60" t="str">
        <f>VLOOKUP(B11824,lookup!A:C,3,FALSE)</f>
        <v>Non Metropolitan Fire Authorities</v>
      </c>
      <c r="D11824" s="60" t="str">
        <f>VLOOKUP(B11824,lookup!A:D,4,FALSE)</f>
        <v>NWFC</v>
      </c>
      <c r="E11824" t="s">
        <v>1088</v>
      </c>
      <c r="F11824" t="s">
        <v>1077</v>
      </c>
    </row>
    <row r="11825" spans="1:6" x14ac:dyDescent="0.3">
      <c r="A11825">
        <v>2020</v>
      </c>
      <c r="B11825" t="s">
        <v>138</v>
      </c>
      <c r="C11825" s="60" t="str">
        <f>VLOOKUP(B11825,lookup!A:C,3,FALSE)</f>
        <v>Non Metropolitan Fire Authorities</v>
      </c>
      <c r="D11825" s="60" t="str">
        <f>VLOOKUP(B11825,lookup!A:D,4,FALSE)</f>
        <v>NWFC</v>
      </c>
      <c r="E11825" t="s">
        <v>1089</v>
      </c>
      <c r="F11825" t="s">
        <v>1077</v>
      </c>
    </row>
    <row r="11826" spans="1:6" x14ac:dyDescent="0.3">
      <c r="A11826">
        <v>2020</v>
      </c>
      <c r="B11826" t="s">
        <v>138</v>
      </c>
      <c r="C11826" s="60" t="str">
        <f>VLOOKUP(B11826,lookup!A:C,3,FALSE)</f>
        <v>Non Metropolitan Fire Authorities</v>
      </c>
      <c r="D11826" s="60" t="str">
        <f>VLOOKUP(B11826,lookup!A:D,4,FALSE)</f>
        <v>NWFC</v>
      </c>
      <c r="E11826" t="s">
        <v>1089</v>
      </c>
      <c r="F11826" t="s">
        <v>1077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0975-FD8D-433C-B94B-FFD0FFE19C1D}">
  <sheetPr codeName="Sheet14"/>
  <dimension ref="B2:R74"/>
  <sheetViews>
    <sheetView topLeftCell="A31" workbookViewId="0">
      <selection activeCell="I7" sqref="I7"/>
    </sheetView>
  </sheetViews>
  <sheetFormatPr defaultColWidth="8.77734375" defaultRowHeight="12.6" x14ac:dyDescent="0.25"/>
  <cols>
    <col min="1" max="15" width="8.77734375" style="33"/>
    <col min="16" max="16" width="13.5546875" style="33" bestFit="1" customWidth="1"/>
    <col min="17" max="16384" width="8.77734375" style="33"/>
  </cols>
  <sheetData>
    <row r="2" spans="2:18" x14ac:dyDescent="0.25">
      <c r="B2" s="154" t="s">
        <v>1048</v>
      </c>
      <c r="C2" s="33" t="s">
        <v>1049</v>
      </c>
    </row>
    <row r="3" spans="2:18" ht="14.4" x14ac:dyDescent="0.3">
      <c r="B3" s="155" t="s">
        <v>1050</v>
      </c>
      <c r="C3" s="33" t="s">
        <v>1051</v>
      </c>
    </row>
    <row r="4" spans="2:18" ht="14.4" x14ac:dyDescent="0.3">
      <c r="B4" s="155"/>
    </row>
    <row r="6" spans="2:18" ht="14.4" x14ac:dyDescent="0.3">
      <c r="B6" s="156" t="s">
        <v>1052</v>
      </c>
      <c r="D6" s="156" t="s">
        <v>169</v>
      </c>
      <c r="F6" s="156" t="s">
        <v>1053</v>
      </c>
      <c r="H6" s="157">
        <f>MAX(H8:H53)</f>
        <v>46</v>
      </c>
      <c r="I6" s="156" t="s">
        <v>1054</v>
      </c>
      <c r="K6" s="156" t="s">
        <v>1055</v>
      </c>
      <c r="M6" s="65"/>
      <c r="N6" s="158"/>
      <c r="O6" s="159"/>
      <c r="P6" s="158"/>
      <c r="Q6" s="158"/>
      <c r="R6" s="158"/>
    </row>
    <row r="7" spans="2:18" ht="14.4" x14ac:dyDescent="0.3">
      <c r="B7" s="160" t="s">
        <v>1133</v>
      </c>
      <c r="D7" s="161" t="s">
        <v>1132</v>
      </c>
      <c r="F7" s="161" t="s">
        <v>1134</v>
      </c>
      <c r="H7" s="157">
        <v>47</v>
      </c>
      <c r="I7" s="154" t="e">
        <f>VLOOKUP(H7,H8:I53,2,FALSE)</f>
        <v>#N/A</v>
      </c>
      <c r="K7" s="161" t="str">
        <f>CONCATENATE("_",D7,".xlsx")</f>
        <v>_2019_20.xlsx</v>
      </c>
      <c r="M7" s="60"/>
      <c r="N7" s="158"/>
      <c r="O7" s="159"/>
      <c r="P7" s="158"/>
      <c r="Q7" s="158"/>
      <c r="R7" s="158"/>
    </row>
    <row r="8" spans="2:18" ht="14.4" x14ac:dyDescent="0.3">
      <c r="D8" s="162" t="str">
        <f>CONCATENATE(LEFT(D7,4),"-",RIGHT(D7,2))</f>
        <v>2019-20</v>
      </c>
      <c r="H8" s="33">
        <v>1</v>
      </c>
      <c r="I8" s="32" t="s">
        <v>0</v>
      </c>
      <c r="M8" s="163"/>
      <c r="N8" s="158"/>
      <c r="O8" s="158"/>
      <c r="P8" s="163"/>
      <c r="Q8" s="158"/>
      <c r="R8" s="158"/>
    </row>
    <row r="9" spans="2:18" ht="14.4" x14ac:dyDescent="0.3">
      <c r="D9" s="154" t="str">
        <f>CONCATENATE(LEFT(D7,2),RIGHT(D7,2))</f>
        <v>2020</v>
      </c>
      <c r="H9" s="33">
        <v>2</v>
      </c>
      <c r="I9" s="32" t="s">
        <v>3</v>
      </c>
      <c r="M9" s="163"/>
      <c r="N9" s="158"/>
      <c r="O9" s="158"/>
      <c r="P9" s="164"/>
      <c r="Q9" s="158"/>
      <c r="R9" s="158"/>
    </row>
    <row r="10" spans="2:18" ht="14.4" x14ac:dyDescent="0.3">
      <c r="H10" s="33">
        <v>3</v>
      </c>
      <c r="I10" s="32" t="s">
        <v>6</v>
      </c>
      <c r="M10" s="164"/>
      <c r="N10" s="158"/>
      <c r="O10" s="158"/>
      <c r="P10" s="164"/>
      <c r="Q10" s="158"/>
      <c r="R10" s="158"/>
    </row>
    <row r="11" spans="2:18" ht="14.4" x14ac:dyDescent="0.3">
      <c r="H11" s="33">
        <v>4</v>
      </c>
      <c r="I11" s="32" t="s">
        <v>9</v>
      </c>
      <c r="M11" s="164"/>
      <c r="N11" s="158"/>
      <c r="O11" s="158"/>
      <c r="P11" s="164"/>
      <c r="Q11" s="158"/>
      <c r="R11" s="158"/>
    </row>
    <row r="12" spans="2:18" ht="14.4" x14ac:dyDescent="0.3">
      <c r="H12" s="33">
        <v>5</v>
      </c>
      <c r="I12" s="32" t="s">
        <v>12</v>
      </c>
      <c r="M12" s="165"/>
      <c r="P12" s="165"/>
      <c r="R12" s="165"/>
    </row>
    <row r="13" spans="2:18" ht="14.4" x14ac:dyDescent="0.3">
      <c r="H13" s="33">
        <v>6</v>
      </c>
      <c r="I13" s="32" t="s">
        <v>15</v>
      </c>
      <c r="M13" s="166" t="s">
        <v>1056</v>
      </c>
      <c r="O13" s="157">
        <f>MAX(O15:O23)</f>
        <v>8</v>
      </c>
      <c r="P13" s="156" t="s">
        <v>1057</v>
      </c>
      <c r="Q13" s="156" t="s">
        <v>1058</v>
      </c>
      <c r="R13" s="156" t="s">
        <v>1059</v>
      </c>
    </row>
    <row r="14" spans="2:18" ht="14.4" x14ac:dyDescent="0.3">
      <c r="H14" s="33">
        <v>7</v>
      </c>
      <c r="I14" s="32" t="s">
        <v>18</v>
      </c>
      <c r="M14" s="167" t="s">
        <v>1060</v>
      </c>
      <c r="O14" s="157">
        <v>9</v>
      </c>
      <c r="P14" s="154" t="e">
        <f>VLOOKUP(O14,O15:P23,2,FALSE)</f>
        <v>#N/A</v>
      </c>
      <c r="Q14" s="154" t="e">
        <f>VLOOKUP(P14,P15:Q23,2,FALSE)</f>
        <v>#N/A</v>
      </c>
      <c r="R14" s="154" t="e">
        <f>VLOOKUP(Q14,Q15:R23,2,FALSE)</f>
        <v>#N/A</v>
      </c>
    </row>
    <row r="15" spans="2:18" ht="14.4" x14ac:dyDescent="0.3">
      <c r="H15" s="33">
        <v>8</v>
      </c>
      <c r="I15" s="32" t="s">
        <v>21</v>
      </c>
      <c r="M15" s="163"/>
      <c r="O15" s="33">
        <v>1</v>
      </c>
      <c r="P15" s="155" t="s">
        <v>1078</v>
      </c>
      <c r="Q15" s="33" t="s">
        <v>175</v>
      </c>
      <c r="R15" s="158" t="s">
        <v>157</v>
      </c>
    </row>
    <row r="16" spans="2:18" ht="14.4" x14ac:dyDescent="0.3">
      <c r="H16" s="33">
        <v>9</v>
      </c>
      <c r="I16" s="32" t="s">
        <v>24</v>
      </c>
      <c r="M16" s="163"/>
      <c r="O16" s="33">
        <v>2</v>
      </c>
      <c r="P16" s="155" t="s">
        <v>1079</v>
      </c>
      <c r="Q16" s="33" t="s">
        <v>1086</v>
      </c>
      <c r="R16" s="158" t="s">
        <v>157</v>
      </c>
    </row>
    <row r="17" spans="8:18" ht="14.4" x14ac:dyDescent="0.3">
      <c r="H17" s="33">
        <v>10</v>
      </c>
      <c r="I17" s="32" t="s">
        <v>27</v>
      </c>
      <c r="M17" s="163"/>
      <c r="O17" s="33">
        <v>3</v>
      </c>
      <c r="P17" s="155" t="s">
        <v>1080</v>
      </c>
      <c r="Q17" s="33" t="s">
        <v>177</v>
      </c>
      <c r="R17" s="158" t="s">
        <v>157</v>
      </c>
    </row>
    <row r="18" spans="8:18" ht="14.4" x14ac:dyDescent="0.3">
      <c r="H18" s="33">
        <v>11</v>
      </c>
      <c r="I18" s="32" t="s">
        <v>30</v>
      </c>
      <c r="M18" s="163"/>
      <c r="O18" s="33">
        <v>4</v>
      </c>
      <c r="P18" s="155" t="s">
        <v>1081</v>
      </c>
      <c r="Q18" s="33" t="s">
        <v>178</v>
      </c>
      <c r="R18" s="158" t="s">
        <v>157</v>
      </c>
    </row>
    <row r="19" spans="8:18" ht="14.4" x14ac:dyDescent="0.3">
      <c r="H19" s="33">
        <v>12</v>
      </c>
      <c r="I19" s="32" t="s">
        <v>36</v>
      </c>
      <c r="M19" s="163"/>
      <c r="O19" s="33">
        <v>5</v>
      </c>
      <c r="P19" s="155" t="s">
        <v>1082</v>
      </c>
      <c r="Q19" s="33" t="s">
        <v>179</v>
      </c>
      <c r="R19" s="158" t="s">
        <v>157</v>
      </c>
    </row>
    <row r="20" spans="8:18" ht="14.4" x14ac:dyDescent="0.3">
      <c r="H20" s="33">
        <v>13</v>
      </c>
      <c r="I20" s="32" t="s">
        <v>39</v>
      </c>
      <c r="M20" s="163"/>
      <c r="O20" s="33">
        <v>6</v>
      </c>
      <c r="P20" s="155" t="s">
        <v>1083</v>
      </c>
      <c r="Q20" s="33" t="s">
        <v>1087</v>
      </c>
      <c r="R20" s="158" t="s">
        <v>157</v>
      </c>
    </row>
    <row r="21" spans="8:18" ht="14.4" x14ac:dyDescent="0.3">
      <c r="H21" s="33">
        <v>14</v>
      </c>
      <c r="I21" s="32" t="s">
        <v>42</v>
      </c>
      <c r="M21" s="163"/>
      <c r="O21" s="33">
        <v>7</v>
      </c>
      <c r="P21" s="155" t="s">
        <v>1084</v>
      </c>
      <c r="Q21" s="33" t="s">
        <v>1088</v>
      </c>
      <c r="R21" s="158" t="s">
        <v>157</v>
      </c>
    </row>
    <row r="22" spans="8:18" ht="14.4" x14ac:dyDescent="0.3">
      <c r="H22" s="33">
        <v>15</v>
      </c>
      <c r="I22" s="32" t="s">
        <v>45</v>
      </c>
      <c r="M22" s="163"/>
      <c r="O22" s="33">
        <v>8</v>
      </c>
      <c r="P22" s="155" t="s">
        <v>1085</v>
      </c>
      <c r="Q22" s="33" t="s">
        <v>1089</v>
      </c>
      <c r="R22" s="158" t="s">
        <v>157</v>
      </c>
    </row>
    <row r="23" spans="8:18" ht="14.4" x14ac:dyDescent="0.3">
      <c r="H23" s="33">
        <v>16</v>
      </c>
      <c r="I23" s="32" t="s">
        <v>48</v>
      </c>
      <c r="M23" s="163"/>
      <c r="P23" s="155"/>
      <c r="R23" s="158"/>
    </row>
    <row r="24" spans="8:18" ht="14.4" x14ac:dyDescent="0.3">
      <c r="H24" s="33">
        <v>17</v>
      </c>
      <c r="I24" s="32" t="s">
        <v>51</v>
      </c>
      <c r="M24" s="166" t="s">
        <v>1061</v>
      </c>
      <c r="O24" s="157">
        <f>MAX(O26:O34)</f>
        <v>8</v>
      </c>
      <c r="P24" s="156" t="s">
        <v>1062</v>
      </c>
      <c r="Q24" s="156" t="s">
        <v>1063</v>
      </c>
      <c r="R24" s="156" t="s">
        <v>1064</v>
      </c>
    </row>
    <row r="25" spans="8:18" ht="14.4" x14ac:dyDescent="0.3">
      <c r="H25" s="33">
        <v>18</v>
      </c>
      <c r="I25" s="32" t="s">
        <v>54</v>
      </c>
      <c r="M25" s="167" t="s">
        <v>1065</v>
      </c>
      <c r="O25" s="157">
        <v>9</v>
      </c>
      <c r="P25" s="154" t="e">
        <f>VLOOKUP(O25,O26:P34,2,FALSE)</f>
        <v>#N/A</v>
      </c>
      <c r="Q25" s="154" t="e">
        <f>VLOOKUP(P25,P26:Q34,2,FALSE)</f>
        <v>#N/A</v>
      </c>
      <c r="R25" s="154" t="e">
        <f>VLOOKUP(Q25,Q26:R34,2,FALSE)</f>
        <v>#N/A</v>
      </c>
    </row>
    <row r="26" spans="8:18" ht="14.4" x14ac:dyDescent="0.3">
      <c r="H26" s="33">
        <v>19</v>
      </c>
      <c r="I26" s="32" t="s">
        <v>57</v>
      </c>
      <c r="M26" s="163"/>
      <c r="O26" s="33">
        <v>1</v>
      </c>
      <c r="P26" s="155" t="s">
        <v>1090</v>
      </c>
      <c r="Q26" s="33" t="s">
        <v>175</v>
      </c>
      <c r="R26" s="158" t="s">
        <v>158</v>
      </c>
    </row>
    <row r="27" spans="8:18" ht="14.4" x14ac:dyDescent="0.3">
      <c r="H27" s="33">
        <v>20</v>
      </c>
      <c r="I27" s="32" t="s">
        <v>60</v>
      </c>
      <c r="M27" s="163"/>
      <c r="O27" s="33">
        <v>2</v>
      </c>
      <c r="P27" s="155" t="s">
        <v>1091</v>
      </c>
      <c r="Q27" s="33" t="s">
        <v>1086</v>
      </c>
      <c r="R27" s="158" t="s">
        <v>158</v>
      </c>
    </row>
    <row r="28" spans="8:18" ht="14.4" x14ac:dyDescent="0.3">
      <c r="H28" s="33">
        <v>21</v>
      </c>
      <c r="I28" s="32" t="s">
        <v>63</v>
      </c>
      <c r="M28" s="163"/>
      <c r="O28" s="33">
        <v>3</v>
      </c>
      <c r="P28" s="155" t="s">
        <v>1092</v>
      </c>
      <c r="Q28" s="33" t="s">
        <v>177</v>
      </c>
      <c r="R28" s="158" t="s">
        <v>158</v>
      </c>
    </row>
    <row r="29" spans="8:18" ht="14.4" x14ac:dyDescent="0.3">
      <c r="H29" s="33">
        <v>22</v>
      </c>
      <c r="I29" s="32" t="s">
        <v>66</v>
      </c>
      <c r="M29" s="163"/>
      <c r="O29" s="33">
        <v>4</v>
      </c>
      <c r="P29" s="155" t="s">
        <v>1093</v>
      </c>
      <c r="Q29" s="33" t="s">
        <v>178</v>
      </c>
      <c r="R29" s="158" t="s">
        <v>158</v>
      </c>
    </row>
    <row r="30" spans="8:18" ht="14.4" x14ac:dyDescent="0.3">
      <c r="H30" s="33">
        <v>23</v>
      </c>
      <c r="I30" s="32" t="s">
        <v>69</v>
      </c>
      <c r="M30" s="163"/>
      <c r="O30" s="33">
        <v>5</v>
      </c>
      <c r="P30" s="155" t="s">
        <v>1094</v>
      </c>
      <c r="Q30" s="33" t="s">
        <v>179</v>
      </c>
      <c r="R30" s="158" t="s">
        <v>158</v>
      </c>
    </row>
    <row r="31" spans="8:18" ht="14.4" x14ac:dyDescent="0.3">
      <c r="H31" s="33">
        <v>24</v>
      </c>
      <c r="I31" s="32" t="s">
        <v>72</v>
      </c>
      <c r="M31" s="163"/>
      <c r="O31" s="33">
        <v>6</v>
      </c>
      <c r="P31" s="155" t="s">
        <v>1095</v>
      </c>
      <c r="Q31" s="33" t="s">
        <v>1087</v>
      </c>
      <c r="R31" s="158" t="s">
        <v>158</v>
      </c>
    </row>
    <row r="32" spans="8:18" ht="14.4" x14ac:dyDescent="0.3">
      <c r="H32" s="33">
        <v>25</v>
      </c>
      <c r="I32" s="32" t="s">
        <v>75</v>
      </c>
      <c r="M32" s="163"/>
      <c r="O32" s="33">
        <v>7</v>
      </c>
      <c r="P32" s="155" t="s">
        <v>1096</v>
      </c>
      <c r="Q32" s="33" t="s">
        <v>1088</v>
      </c>
      <c r="R32" s="158" t="s">
        <v>158</v>
      </c>
    </row>
    <row r="33" spans="8:18" ht="14.4" x14ac:dyDescent="0.3">
      <c r="H33" s="33">
        <v>26</v>
      </c>
      <c r="I33" s="32" t="s">
        <v>78</v>
      </c>
      <c r="M33" s="163"/>
      <c r="O33" s="33">
        <v>8</v>
      </c>
      <c r="P33" s="155" t="s">
        <v>1097</v>
      </c>
      <c r="Q33" s="33" t="s">
        <v>1089</v>
      </c>
      <c r="R33" s="158" t="s">
        <v>158</v>
      </c>
    </row>
    <row r="34" spans="8:18" ht="14.4" x14ac:dyDescent="0.3">
      <c r="H34" s="33">
        <v>27</v>
      </c>
      <c r="I34" s="32" t="s">
        <v>81</v>
      </c>
      <c r="M34" s="165"/>
      <c r="P34" s="165"/>
      <c r="R34" s="165"/>
    </row>
    <row r="35" spans="8:18" ht="14.4" x14ac:dyDescent="0.3">
      <c r="H35" s="33">
        <v>28</v>
      </c>
      <c r="I35" s="32" t="s">
        <v>84</v>
      </c>
      <c r="M35" s="166" t="s">
        <v>1066</v>
      </c>
      <c r="O35" s="157">
        <f>MAX(O37:O45)</f>
        <v>8</v>
      </c>
      <c r="P35" s="156" t="s">
        <v>1067</v>
      </c>
      <c r="Q35" s="156" t="s">
        <v>1068</v>
      </c>
      <c r="R35" s="156" t="s">
        <v>1069</v>
      </c>
    </row>
    <row r="36" spans="8:18" ht="14.4" x14ac:dyDescent="0.3">
      <c r="H36" s="33">
        <v>29</v>
      </c>
      <c r="I36" s="32" t="s">
        <v>87</v>
      </c>
      <c r="M36" s="167" t="s">
        <v>1070</v>
      </c>
      <c r="O36" s="157">
        <v>9</v>
      </c>
      <c r="P36" s="154" t="e">
        <f>VLOOKUP(O36,O37:P45,2,FALSE)</f>
        <v>#N/A</v>
      </c>
      <c r="Q36" s="154" t="e">
        <f>VLOOKUP(P36,P37:Q45,2,FALSE)</f>
        <v>#N/A</v>
      </c>
      <c r="R36" s="154" t="e">
        <f>VLOOKUP(Q36,Q37:R45,2,FALSE)</f>
        <v>#N/A</v>
      </c>
    </row>
    <row r="37" spans="8:18" ht="14.4" x14ac:dyDescent="0.3">
      <c r="H37" s="33">
        <v>30</v>
      </c>
      <c r="I37" s="32" t="s">
        <v>90</v>
      </c>
      <c r="M37" s="163"/>
      <c r="O37" s="33">
        <v>1</v>
      </c>
      <c r="P37" s="155" t="s">
        <v>1090</v>
      </c>
      <c r="Q37" s="33" t="s">
        <v>175</v>
      </c>
      <c r="R37" s="158" t="s">
        <v>1071</v>
      </c>
    </row>
    <row r="38" spans="8:18" ht="14.4" x14ac:dyDescent="0.3">
      <c r="H38" s="33">
        <v>31</v>
      </c>
      <c r="I38" s="32" t="s">
        <v>93</v>
      </c>
      <c r="M38" s="163"/>
      <c r="O38" s="33">
        <v>2</v>
      </c>
      <c r="P38" s="155" t="s">
        <v>1091</v>
      </c>
      <c r="Q38" s="33" t="s">
        <v>1086</v>
      </c>
      <c r="R38" s="158" t="s">
        <v>1071</v>
      </c>
    </row>
    <row r="39" spans="8:18" ht="14.4" x14ac:dyDescent="0.3">
      <c r="H39" s="33">
        <v>32</v>
      </c>
      <c r="I39" s="32" t="s">
        <v>96</v>
      </c>
      <c r="M39" s="163"/>
      <c r="O39" s="33">
        <v>3</v>
      </c>
      <c r="P39" s="155" t="s">
        <v>1092</v>
      </c>
      <c r="Q39" s="33" t="s">
        <v>177</v>
      </c>
      <c r="R39" s="158" t="s">
        <v>1071</v>
      </c>
    </row>
    <row r="40" spans="8:18" ht="14.4" x14ac:dyDescent="0.3">
      <c r="H40" s="33">
        <v>33</v>
      </c>
      <c r="I40" s="32" t="s">
        <v>99</v>
      </c>
      <c r="M40" s="163"/>
      <c r="O40" s="33">
        <v>4</v>
      </c>
      <c r="P40" s="155" t="s">
        <v>1093</v>
      </c>
      <c r="Q40" s="33" t="s">
        <v>178</v>
      </c>
      <c r="R40" s="158" t="s">
        <v>1071</v>
      </c>
    </row>
    <row r="41" spans="8:18" ht="14.4" x14ac:dyDescent="0.3">
      <c r="H41" s="33">
        <v>34</v>
      </c>
      <c r="I41" s="32" t="s">
        <v>102</v>
      </c>
      <c r="M41" s="163"/>
      <c r="O41" s="33">
        <v>5</v>
      </c>
      <c r="P41" s="155" t="s">
        <v>1094</v>
      </c>
      <c r="Q41" s="33" t="s">
        <v>179</v>
      </c>
      <c r="R41" s="158" t="s">
        <v>1071</v>
      </c>
    </row>
    <row r="42" spans="8:18" ht="14.4" x14ac:dyDescent="0.3">
      <c r="H42" s="33">
        <v>35</v>
      </c>
      <c r="I42" s="32" t="s">
        <v>105</v>
      </c>
      <c r="M42" s="163"/>
      <c r="O42" s="33">
        <v>6</v>
      </c>
      <c r="P42" s="155" t="s">
        <v>1095</v>
      </c>
      <c r="Q42" s="33" t="s">
        <v>1087</v>
      </c>
      <c r="R42" s="158" t="s">
        <v>1071</v>
      </c>
    </row>
    <row r="43" spans="8:18" ht="14.4" x14ac:dyDescent="0.3">
      <c r="H43" s="33">
        <v>36</v>
      </c>
      <c r="I43" s="32" t="s">
        <v>108</v>
      </c>
      <c r="M43" s="163"/>
      <c r="O43" s="33">
        <v>7</v>
      </c>
      <c r="P43" s="155" t="s">
        <v>1096</v>
      </c>
      <c r="Q43" s="33" t="s">
        <v>1088</v>
      </c>
      <c r="R43" s="158" t="s">
        <v>1071</v>
      </c>
    </row>
    <row r="44" spans="8:18" ht="14.4" x14ac:dyDescent="0.3">
      <c r="H44" s="33">
        <v>37</v>
      </c>
      <c r="I44" s="32" t="s">
        <v>111</v>
      </c>
      <c r="M44" s="163"/>
      <c r="O44" s="33">
        <v>8</v>
      </c>
      <c r="P44" s="155" t="s">
        <v>1097</v>
      </c>
      <c r="Q44" s="33" t="s">
        <v>1089</v>
      </c>
      <c r="R44" s="158" t="s">
        <v>1071</v>
      </c>
    </row>
    <row r="45" spans="8:18" ht="14.4" x14ac:dyDescent="0.3">
      <c r="H45" s="33">
        <v>38</v>
      </c>
      <c r="I45" s="32" t="s">
        <v>114</v>
      </c>
      <c r="M45" s="165"/>
      <c r="P45" s="165"/>
      <c r="R45" s="165"/>
    </row>
    <row r="46" spans="8:18" ht="14.4" x14ac:dyDescent="0.3">
      <c r="H46" s="33">
        <v>39</v>
      </c>
      <c r="I46" s="32" t="s">
        <v>117</v>
      </c>
      <c r="M46" s="166" t="s">
        <v>1072</v>
      </c>
      <c r="O46" s="157">
        <f>MAX(O48:O56)</f>
        <v>8</v>
      </c>
      <c r="P46" s="156" t="s">
        <v>1073</v>
      </c>
      <c r="Q46" s="156" t="s">
        <v>1074</v>
      </c>
      <c r="R46" s="156" t="s">
        <v>1075</v>
      </c>
    </row>
    <row r="47" spans="8:18" ht="14.4" x14ac:dyDescent="0.3">
      <c r="H47" s="33">
        <v>40</v>
      </c>
      <c r="I47" s="32" t="s">
        <v>120</v>
      </c>
      <c r="M47" s="167" t="s">
        <v>1076</v>
      </c>
      <c r="O47" s="157">
        <v>9</v>
      </c>
      <c r="P47" s="154" t="e">
        <f>VLOOKUP(O47,O48:P56,2,FALSE)</f>
        <v>#N/A</v>
      </c>
      <c r="Q47" s="154" t="e">
        <f>VLOOKUP(P47,P48:Q56,2,FALSE)</f>
        <v>#N/A</v>
      </c>
      <c r="R47" s="154" t="e">
        <f>VLOOKUP(Q47,Q48:R56,2,FALSE)</f>
        <v>#N/A</v>
      </c>
    </row>
    <row r="48" spans="8:18" ht="14.4" x14ac:dyDescent="0.3">
      <c r="H48" s="33">
        <v>41</v>
      </c>
      <c r="I48" s="32" t="s">
        <v>123</v>
      </c>
      <c r="M48" s="163"/>
      <c r="O48" s="33">
        <v>1</v>
      </c>
      <c r="P48" s="155" t="s">
        <v>1098</v>
      </c>
      <c r="Q48" s="33" t="s">
        <v>175</v>
      </c>
      <c r="R48" s="158" t="s">
        <v>1077</v>
      </c>
    </row>
    <row r="49" spans="8:18" ht="14.4" x14ac:dyDescent="0.3">
      <c r="H49" s="33">
        <v>42</v>
      </c>
      <c r="I49" s="32" t="s">
        <v>126</v>
      </c>
      <c r="M49" s="163"/>
      <c r="O49" s="33">
        <v>2</v>
      </c>
      <c r="P49" s="155" t="s">
        <v>1099</v>
      </c>
      <c r="Q49" s="33" t="s">
        <v>1086</v>
      </c>
      <c r="R49" s="158" t="s">
        <v>1077</v>
      </c>
    </row>
    <row r="50" spans="8:18" ht="14.4" x14ac:dyDescent="0.3">
      <c r="H50" s="33">
        <v>43</v>
      </c>
      <c r="I50" s="32" t="s">
        <v>129</v>
      </c>
      <c r="M50" s="155"/>
      <c r="O50" s="33">
        <v>3</v>
      </c>
      <c r="P50" s="155" t="s">
        <v>1100</v>
      </c>
      <c r="Q50" s="33" t="s">
        <v>177</v>
      </c>
      <c r="R50" s="158" t="s">
        <v>1077</v>
      </c>
    </row>
    <row r="51" spans="8:18" ht="14.4" x14ac:dyDescent="0.3">
      <c r="H51" s="33">
        <v>44</v>
      </c>
      <c r="I51" s="32" t="s">
        <v>132</v>
      </c>
      <c r="M51" s="165"/>
      <c r="O51" s="33">
        <v>4</v>
      </c>
      <c r="P51" s="155" t="s">
        <v>1101</v>
      </c>
      <c r="Q51" s="33" t="s">
        <v>178</v>
      </c>
      <c r="R51" s="158" t="s">
        <v>1077</v>
      </c>
    </row>
    <row r="52" spans="8:18" ht="14.4" x14ac:dyDescent="0.3">
      <c r="H52" s="33">
        <v>45</v>
      </c>
      <c r="I52" s="32" t="s">
        <v>203</v>
      </c>
      <c r="M52" s="165"/>
      <c r="O52" s="33">
        <v>5</v>
      </c>
      <c r="P52" s="155" t="s">
        <v>1102</v>
      </c>
      <c r="Q52" s="33" t="s">
        <v>179</v>
      </c>
      <c r="R52" s="158" t="s">
        <v>1077</v>
      </c>
    </row>
    <row r="53" spans="8:18" ht="14.4" x14ac:dyDescent="0.3">
      <c r="H53" s="33">
        <v>46</v>
      </c>
      <c r="I53" s="32" t="s">
        <v>138</v>
      </c>
      <c r="M53" s="165"/>
      <c r="O53" s="33">
        <v>6</v>
      </c>
      <c r="P53" s="155" t="s">
        <v>1103</v>
      </c>
      <c r="Q53" s="33" t="s">
        <v>1087</v>
      </c>
      <c r="R53" s="158" t="s">
        <v>1077</v>
      </c>
    </row>
    <row r="54" spans="8:18" ht="14.4" x14ac:dyDescent="0.3">
      <c r="M54" s="165"/>
      <c r="O54" s="33">
        <v>7</v>
      </c>
      <c r="P54" s="155" t="s">
        <v>1104</v>
      </c>
      <c r="Q54" s="33" t="s">
        <v>1088</v>
      </c>
      <c r="R54" s="158" t="s">
        <v>1077</v>
      </c>
    </row>
    <row r="55" spans="8:18" ht="14.4" x14ac:dyDescent="0.3">
      <c r="M55" s="165"/>
      <c r="O55" s="33">
        <v>8</v>
      </c>
      <c r="P55" s="155" t="s">
        <v>1105</v>
      </c>
      <c r="Q55" s="33" t="s">
        <v>1089</v>
      </c>
      <c r="R55" s="158" t="s">
        <v>1077</v>
      </c>
    </row>
    <row r="74" spans="9:9" ht="14.4" x14ac:dyDescent="0.3">
      <c r="I74" s="3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2"/>
  <sheetViews>
    <sheetView topLeftCell="A46" workbookViewId="0">
      <selection activeCell="D54" sqref="D54"/>
    </sheetView>
  </sheetViews>
  <sheetFormatPr defaultColWidth="9.21875" defaultRowHeight="14.4" x14ac:dyDescent="0.3"/>
  <cols>
    <col min="1" max="1" width="9.21875" style="65"/>
    <col min="2" max="2" width="31.77734375" style="65" bestFit="1" customWidth="1"/>
    <col min="3" max="3" width="10" style="65" bestFit="1" customWidth="1"/>
    <col min="4" max="4" width="14.21875" style="65" bestFit="1" customWidth="1"/>
    <col min="5" max="16384" width="9.21875" style="65"/>
  </cols>
  <sheetData>
    <row r="2" spans="2:5" x14ac:dyDescent="0.3">
      <c r="B2" s="65" t="s">
        <v>0</v>
      </c>
      <c r="C2" s="65" t="s">
        <v>2</v>
      </c>
      <c r="D2" s="65" t="str">
        <f>CONCATENATE("Notes on ",B2," data")</f>
        <v>Notes on Avon data</v>
      </c>
      <c r="E2" s="65" t="s">
        <v>183</v>
      </c>
    </row>
    <row r="3" spans="2:5" x14ac:dyDescent="0.3">
      <c r="B3" s="65" t="s">
        <v>3</v>
      </c>
      <c r="C3" s="65" t="s">
        <v>5</v>
      </c>
      <c r="D3" s="65" t="str">
        <f t="shared" ref="D3:D52" si="0">CONCATENATE("Notes on ",B3," data")</f>
        <v>Notes on Bedfordshire data</v>
      </c>
      <c r="E3" s="65" t="s">
        <v>183</v>
      </c>
    </row>
    <row r="4" spans="2:5" x14ac:dyDescent="0.3">
      <c r="B4" s="65" t="s">
        <v>6</v>
      </c>
      <c r="C4" s="65" t="s">
        <v>8</v>
      </c>
      <c r="D4" s="65" t="str">
        <f t="shared" si="0"/>
        <v>Notes on Berkshire data</v>
      </c>
      <c r="E4" s="65" t="s">
        <v>184</v>
      </c>
    </row>
    <row r="5" spans="2:5" x14ac:dyDescent="0.3">
      <c r="B5" s="65" t="s">
        <v>9</v>
      </c>
      <c r="C5" s="65" t="s">
        <v>11</v>
      </c>
      <c r="D5" s="65" t="str">
        <f t="shared" si="0"/>
        <v>Notes on Buckinghamshire data</v>
      </c>
      <c r="E5" s="65" t="s">
        <v>184</v>
      </c>
    </row>
    <row r="6" spans="2:5" x14ac:dyDescent="0.3">
      <c r="B6" s="65" t="s">
        <v>12</v>
      </c>
      <c r="C6" s="65" t="s">
        <v>14</v>
      </c>
      <c r="D6" s="65" t="str">
        <f t="shared" si="0"/>
        <v>Notes on Cambridgeshire data</v>
      </c>
      <c r="E6" s="65" t="s">
        <v>185</v>
      </c>
    </row>
    <row r="7" spans="2:5" x14ac:dyDescent="0.3">
      <c r="B7" s="65" t="s">
        <v>15</v>
      </c>
      <c r="C7" s="65" t="s">
        <v>17</v>
      </c>
      <c r="D7" s="65" t="str">
        <f t="shared" si="0"/>
        <v>Notes on Cheshire data</v>
      </c>
      <c r="E7" s="65" t="s">
        <v>186</v>
      </c>
    </row>
    <row r="8" spans="2:5" x14ac:dyDescent="0.3">
      <c r="B8" s="65" t="s">
        <v>18</v>
      </c>
      <c r="C8" s="65" t="s">
        <v>20</v>
      </c>
      <c r="D8" s="65" t="str">
        <f t="shared" si="0"/>
        <v>Notes on Cleveland data</v>
      </c>
      <c r="E8" s="65" t="s">
        <v>1037</v>
      </c>
    </row>
    <row r="9" spans="2:5" x14ac:dyDescent="0.3">
      <c r="B9" s="65" t="s">
        <v>21</v>
      </c>
      <c r="C9" s="65" t="s">
        <v>23</v>
      </c>
      <c r="D9" s="65" t="str">
        <f t="shared" si="0"/>
        <v>Notes on Cornwall data</v>
      </c>
      <c r="E9" s="65" t="s">
        <v>187</v>
      </c>
    </row>
    <row r="10" spans="2:5" x14ac:dyDescent="0.3">
      <c r="B10" s="65" t="s">
        <v>24</v>
      </c>
      <c r="C10" s="65" t="s">
        <v>26</v>
      </c>
      <c r="D10" s="65" t="str">
        <f t="shared" si="0"/>
        <v>Notes on Cumbria data</v>
      </c>
      <c r="E10" s="65" t="s">
        <v>186</v>
      </c>
    </row>
    <row r="11" spans="2:5" x14ac:dyDescent="0.3">
      <c r="B11" s="66" t="s">
        <v>27</v>
      </c>
      <c r="C11" s="65" t="s">
        <v>29</v>
      </c>
      <c r="D11" s="65" t="str">
        <f t="shared" si="0"/>
        <v>Notes on Derbyshire data</v>
      </c>
      <c r="E11" s="65" t="s">
        <v>183</v>
      </c>
    </row>
    <row r="12" spans="2:5" x14ac:dyDescent="0.3">
      <c r="B12" s="66" t="s">
        <v>30</v>
      </c>
      <c r="C12" s="65" t="s">
        <v>32</v>
      </c>
      <c r="D12" s="65" t="str">
        <f t="shared" si="0"/>
        <v>Notes on Devon and Somerset data</v>
      </c>
      <c r="E12" s="65" t="s">
        <v>188</v>
      </c>
    </row>
    <row r="13" spans="2:5" x14ac:dyDescent="0.3">
      <c r="B13" s="65" t="s">
        <v>33</v>
      </c>
      <c r="C13" s="65" t="s">
        <v>35</v>
      </c>
      <c r="D13" s="65" t="str">
        <f t="shared" si="0"/>
        <v>Notes on Dorset data</v>
      </c>
      <c r="E13" s="65" t="s">
        <v>1038</v>
      </c>
    </row>
    <row r="14" spans="2:5" x14ac:dyDescent="0.3">
      <c r="B14" s="65" t="s">
        <v>36</v>
      </c>
      <c r="C14" s="65" t="s">
        <v>38</v>
      </c>
      <c r="D14" s="65" t="str">
        <f t="shared" si="0"/>
        <v>Notes on Durham data</v>
      </c>
      <c r="E14" s="65" t="s">
        <v>183</v>
      </c>
    </row>
    <row r="15" spans="2:5" x14ac:dyDescent="0.3">
      <c r="B15" s="65" t="s">
        <v>39</v>
      </c>
      <c r="C15" s="65" t="s">
        <v>41</v>
      </c>
      <c r="D15" s="65" t="str">
        <f t="shared" si="0"/>
        <v>Notes on East Sussex data</v>
      </c>
      <c r="E15" s="65" t="s">
        <v>189</v>
      </c>
    </row>
    <row r="16" spans="2:5" x14ac:dyDescent="0.3">
      <c r="B16" s="65" t="s">
        <v>42</v>
      </c>
      <c r="C16" s="65" t="s">
        <v>44</v>
      </c>
      <c r="D16" s="65" t="str">
        <f t="shared" si="0"/>
        <v>Notes on Essex data</v>
      </c>
      <c r="E16" s="65" t="s">
        <v>183</v>
      </c>
    </row>
    <row r="17" spans="2:5" x14ac:dyDescent="0.3">
      <c r="B17" s="65" t="s">
        <v>45</v>
      </c>
      <c r="C17" s="65" t="s">
        <v>47</v>
      </c>
      <c r="D17" s="65" t="str">
        <f t="shared" si="0"/>
        <v>Notes on Gloucestershire data</v>
      </c>
      <c r="E17" s="65" t="s">
        <v>183</v>
      </c>
    </row>
    <row r="18" spans="2:5" x14ac:dyDescent="0.3">
      <c r="B18" s="65" t="s">
        <v>48</v>
      </c>
      <c r="C18" s="65" t="s">
        <v>50</v>
      </c>
      <c r="D18" s="65" t="str">
        <f t="shared" si="0"/>
        <v>Notes on Greater London data</v>
      </c>
      <c r="E18" s="65" t="s">
        <v>183</v>
      </c>
    </row>
    <row r="19" spans="2:5" x14ac:dyDescent="0.3">
      <c r="B19" s="65" t="s">
        <v>51</v>
      </c>
      <c r="C19" s="65" t="s">
        <v>53</v>
      </c>
      <c r="D19" s="65" t="str">
        <f t="shared" si="0"/>
        <v>Notes on Greater Manchester data</v>
      </c>
      <c r="E19" s="65" t="s">
        <v>186</v>
      </c>
    </row>
    <row r="20" spans="2:5" x14ac:dyDescent="0.3">
      <c r="B20" s="65" t="s">
        <v>54</v>
      </c>
      <c r="C20" s="65" t="s">
        <v>56</v>
      </c>
      <c r="D20" s="65" t="str">
        <f t="shared" si="0"/>
        <v>Notes on Hampshire data</v>
      </c>
      <c r="E20" s="65" t="s">
        <v>183</v>
      </c>
    </row>
    <row r="21" spans="2:5" x14ac:dyDescent="0.3">
      <c r="B21" s="65" t="s">
        <v>57</v>
      </c>
      <c r="C21" s="65" t="s">
        <v>59</v>
      </c>
      <c r="D21" s="65" t="str">
        <f t="shared" si="0"/>
        <v>Notes on Hereford and Worcester data</v>
      </c>
      <c r="E21" s="65" t="s">
        <v>183</v>
      </c>
    </row>
    <row r="22" spans="2:5" x14ac:dyDescent="0.3">
      <c r="B22" s="65" t="s">
        <v>60</v>
      </c>
      <c r="C22" s="65" t="s">
        <v>62</v>
      </c>
      <c r="D22" s="65" t="str">
        <f t="shared" si="0"/>
        <v>Notes on Hertfordshire data</v>
      </c>
      <c r="E22" s="65" t="s">
        <v>183</v>
      </c>
    </row>
    <row r="23" spans="2:5" x14ac:dyDescent="0.3">
      <c r="B23" s="65" t="s">
        <v>63</v>
      </c>
      <c r="C23" s="65" t="s">
        <v>65</v>
      </c>
      <c r="D23" s="65" t="str">
        <f t="shared" si="0"/>
        <v>Notes on Humberside data</v>
      </c>
      <c r="E23" s="65" t="s">
        <v>183</v>
      </c>
    </row>
    <row r="24" spans="2:5" x14ac:dyDescent="0.3">
      <c r="B24" s="65" t="s">
        <v>66</v>
      </c>
      <c r="C24" s="65" t="s">
        <v>68</v>
      </c>
      <c r="D24" s="65" t="str">
        <f t="shared" si="0"/>
        <v>Notes on Isle Of Wight data</v>
      </c>
      <c r="E24" s="65" t="s">
        <v>190</v>
      </c>
    </row>
    <row r="25" spans="2:5" x14ac:dyDescent="0.3">
      <c r="B25" s="65" t="s">
        <v>69</v>
      </c>
      <c r="C25" s="65" t="s">
        <v>71</v>
      </c>
      <c r="D25" s="65" t="str">
        <f t="shared" si="0"/>
        <v>Notes on Isles of Scilly data</v>
      </c>
      <c r="E25" s="65" t="s">
        <v>187</v>
      </c>
    </row>
    <row r="26" spans="2:5" x14ac:dyDescent="0.3">
      <c r="B26" s="65" t="s">
        <v>72</v>
      </c>
      <c r="C26" s="65" t="s">
        <v>74</v>
      </c>
      <c r="D26" s="65" t="str">
        <f t="shared" si="0"/>
        <v>Notes on Kent data</v>
      </c>
      <c r="E26" s="65" t="s">
        <v>201</v>
      </c>
    </row>
    <row r="27" spans="2:5" x14ac:dyDescent="0.3">
      <c r="B27" s="65" t="s">
        <v>75</v>
      </c>
      <c r="C27" s="65" t="s">
        <v>77</v>
      </c>
      <c r="D27" s="65" t="str">
        <f t="shared" si="0"/>
        <v>Notes on Lancashire data</v>
      </c>
      <c r="E27" s="65" t="s">
        <v>186</v>
      </c>
    </row>
    <row r="28" spans="2:5" x14ac:dyDescent="0.3">
      <c r="B28" s="65" t="s">
        <v>78</v>
      </c>
      <c r="C28" s="65" t="s">
        <v>80</v>
      </c>
      <c r="D28" s="65" t="str">
        <f t="shared" si="0"/>
        <v>Notes on Leicestershire data</v>
      </c>
      <c r="E28" s="65" t="s">
        <v>183</v>
      </c>
    </row>
    <row r="29" spans="2:5" x14ac:dyDescent="0.3">
      <c r="B29" s="65" t="s">
        <v>81</v>
      </c>
      <c r="C29" s="65" t="s">
        <v>83</v>
      </c>
      <c r="D29" s="65" t="str">
        <f t="shared" si="0"/>
        <v>Notes on Lincolnshire data</v>
      </c>
      <c r="E29" s="65" t="s">
        <v>183</v>
      </c>
    </row>
    <row r="30" spans="2:5" x14ac:dyDescent="0.3">
      <c r="B30" s="65" t="s">
        <v>84</v>
      </c>
      <c r="C30" s="65" t="s">
        <v>86</v>
      </c>
      <c r="D30" s="65" t="str">
        <f t="shared" si="0"/>
        <v>Notes on Merseyside data</v>
      </c>
      <c r="E30" s="65" t="s">
        <v>183</v>
      </c>
    </row>
    <row r="31" spans="2:5" x14ac:dyDescent="0.3">
      <c r="B31" s="65" t="s">
        <v>87</v>
      </c>
      <c r="C31" s="65" t="s">
        <v>89</v>
      </c>
      <c r="D31" s="65" t="str">
        <f t="shared" si="0"/>
        <v>Notes on Norfolk data</v>
      </c>
      <c r="E31" s="65" t="s">
        <v>183</v>
      </c>
    </row>
    <row r="32" spans="2:5" x14ac:dyDescent="0.3">
      <c r="B32" s="65" t="s">
        <v>90</v>
      </c>
      <c r="C32" s="65" t="s">
        <v>92</v>
      </c>
      <c r="D32" s="65" t="str">
        <f t="shared" si="0"/>
        <v>Notes on North Yorkshire data</v>
      </c>
      <c r="E32" s="65" t="s">
        <v>183</v>
      </c>
    </row>
    <row r="33" spans="2:5" x14ac:dyDescent="0.3">
      <c r="B33" s="65" t="s">
        <v>93</v>
      </c>
      <c r="C33" s="65" t="s">
        <v>95</v>
      </c>
      <c r="D33" s="65" t="str">
        <f t="shared" si="0"/>
        <v>Notes on Northamptonshire data</v>
      </c>
      <c r="E33" s="65" t="s">
        <v>183</v>
      </c>
    </row>
    <row r="34" spans="2:5" x14ac:dyDescent="0.3">
      <c r="B34" s="65" t="s">
        <v>96</v>
      </c>
      <c r="C34" s="65" t="s">
        <v>98</v>
      </c>
      <c r="D34" s="65" t="str">
        <f t="shared" si="0"/>
        <v>Notes on Northumberland data</v>
      </c>
      <c r="E34" s="65" t="s">
        <v>183</v>
      </c>
    </row>
    <row r="35" spans="2:5" x14ac:dyDescent="0.3">
      <c r="B35" s="65" t="s">
        <v>99</v>
      </c>
      <c r="C35" s="65" t="s">
        <v>101</v>
      </c>
      <c r="D35" s="65" t="str">
        <f t="shared" si="0"/>
        <v>Notes on Nottinghamshire data</v>
      </c>
      <c r="E35" s="65" t="s">
        <v>183</v>
      </c>
    </row>
    <row r="36" spans="2:5" x14ac:dyDescent="0.3">
      <c r="B36" s="65" t="s">
        <v>102</v>
      </c>
      <c r="C36" s="65" t="s">
        <v>104</v>
      </c>
      <c r="D36" s="65" t="str">
        <f t="shared" si="0"/>
        <v>Notes on Oxfordshire data</v>
      </c>
      <c r="E36" s="65" t="s">
        <v>191</v>
      </c>
    </row>
    <row r="37" spans="2:5" x14ac:dyDescent="0.3">
      <c r="B37" s="65" t="s">
        <v>105</v>
      </c>
      <c r="C37" s="65" t="s">
        <v>107</v>
      </c>
      <c r="D37" s="65" t="str">
        <f t="shared" si="0"/>
        <v>Notes on Shropshire data</v>
      </c>
      <c r="E37" s="65" t="s">
        <v>183</v>
      </c>
    </row>
    <row r="38" spans="2:5" x14ac:dyDescent="0.3">
      <c r="B38" s="65" t="s">
        <v>108</v>
      </c>
      <c r="C38" s="65" t="s">
        <v>110</v>
      </c>
      <c r="D38" s="65" t="str">
        <f t="shared" si="0"/>
        <v>Notes on South Yorkshire data</v>
      </c>
      <c r="E38" s="65" t="s">
        <v>183</v>
      </c>
    </row>
    <row r="39" spans="2:5" x14ac:dyDescent="0.3">
      <c r="B39" s="65" t="s">
        <v>111</v>
      </c>
      <c r="C39" s="65" t="s">
        <v>113</v>
      </c>
      <c r="D39" s="65" t="str">
        <f t="shared" si="0"/>
        <v>Notes on Staffordshire data</v>
      </c>
      <c r="E39" s="65" t="s">
        <v>192</v>
      </c>
    </row>
    <row r="40" spans="2:5" x14ac:dyDescent="0.3">
      <c r="B40" s="65" t="s">
        <v>114</v>
      </c>
      <c r="C40" s="65" t="s">
        <v>116</v>
      </c>
      <c r="D40" s="65" t="str">
        <f t="shared" si="0"/>
        <v>Notes on Suffolk data</v>
      </c>
      <c r="E40" s="65" t="s">
        <v>185</v>
      </c>
    </row>
    <row r="41" spans="2:5" x14ac:dyDescent="0.3">
      <c r="B41" s="65" t="s">
        <v>117</v>
      </c>
      <c r="C41" s="65" t="s">
        <v>119</v>
      </c>
      <c r="D41" s="65" t="str">
        <f t="shared" si="0"/>
        <v>Notes on Surrey data</v>
      </c>
      <c r="E41" s="65" t="s">
        <v>190</v>
      </c>
    </row>
    <row r="42" spans="2:5" x14ac:dyDescent="0.3">
      <c r="B42" s="65" t="s">
        <v>120</v>
      </c>
      <c r="C42" s="65" t="s">
        <v>122</v>
      </c>
      <c r="D42" s="65" t="str">
        <f t="shared" si="0"/>
        <v>Notes on Tyne and Wear data</v>
      </c>
      <c r="E42" s="65" t="s">
        <v>183</v>
      </c>
    </row>
    <row r="43" spans="2:5" x14ac:dyDescent="0.3">
      <c r="B43" s="65" t="s">
        <v>123</v>
      </c>
      <c r="C43" s="65" t="s">
        <v>125</v>
      </c>
      <c r="D43" s="65" t="str">
        <f t="shared" si="0"/>
        <v>Notes on Warwickshire data</v>
      </c>
      <c r="E43" s="65" t="s">
        <v>183</v>
      </c>
    </row>
    <row r="44" spans="2:5" x14ac:dyDescent="0.3">
      <c r="B44" s="65" t="s">
        <v>126</v>
      </c>
      <c r="C44" s="65" t="s">
        <v>128</v>
      </c>
      <c r="D44" s="65" t="str">
        <f t="shared" si="0"/>
        <v>Notes on West Midlands data</v>
      </c>
      <c r="E44" s="65" t="s">
        <v>192</v>
      </c>
    </row>
    <row r="45" spans="2:5" x14ac:dyDescent="0.3">
      <c r="B45" s="65" t="s">
        <v>129</v>
      </c>
      <c r="C45" s="65" t="s">
        <v>131</v>
      </c>
      <c r="D45" s="65" t="str">
        <f t="shared" si="0"/>
        <v>Notes on West Sussex data</v>
      </c>
      <c r="E45" s="65" t="s">
        <v>189</v>
      </c>
    </row>
    <row r="46" spans="2:5" x14ac:dyDescent="0.3">
      <c r="B46" s="65" t="s">
        <v>132</v>
      </c>
      <c r="C46" s="65" t="s">
        <v>134</v>
      </c>
      <c r="D46" s="65" t="str">
        <f t="shared" si="0"/>
        <v>Notes on West Yorkshire data</v>
      </c>
      <c r="E46" s="65" t="s">
        <v>183</v>
      </c>
    </row>
    <row r="47" spans="2:5" x14ac:dyDescent="0.3">
      <c r="B47" s="65" t="s">
        <v>135</v>
      </c>
      <c r="C47" s="65" t="s">
        <v>137</v>
      </c>
      <c r="D47" s="65" t="str">
        <f t="shared" si="0"/>
        <v>Notes on Wiltshire data</v>
      </c>
      <c r="E47" s="65" t="s">
        <v>193</v>
      </c>
    </row>
    <row r="48" spans="2:5" x14ac:dyDescent="0.3">
      <c r="B48" s="65" t="s">
        <v>203</v>
      </c>
      <c r="C48" s="65" t="s">
        <v>205</v>
      </c>
      <c r="D48" s="65" t="str">
        <f t="shared" si="0"/>
        <v>Notes on Dorset and Wiltshire data</v>
      </c>
      <c r="E48" s="65" t="s">
        <v>206</v>
      </c>
    </row>
    <row r="49" spans="2:5" x14ac:dyDescent="0.3">
      <c r="B49" s="65" t="s">
        <v>138</v>
      </c>
      <c r="C49" s="65" t="s">
        <v>139</v>
      </c>
      <c r="D49" s="65" t="str">
        <f t="shared" si="0"/>
        <v>Notes on North West Fire Control data</v>
      </c>
      <c r="E49" s="65" t="s">
        <v>194</v>
      </c>
    </row>
    <row r="50" spans="2:5" x14ac:dyDescent="0.3">
      <c r="B50" s="65" t="s">
        <v>140</v>
      </c>
      <c r="C50" s="65" t="s">
        <v>141</v>
      </c>
      <c r="D50" s="65" t="str">
        <f t="shared" si="0"/>
        <v>Notes on Metropolitan Fire Authorities data</v>
      </c>
      <c r="E50" s="65" t="s">
        <v>195</v>
      </c>
    </row>
    <row r="51" spans="2:5" x14ac:dyDescent="0.3">
      <c r="B51" s="65" t="s">
        <v>142</v>
      </c>
      <c r="C51" s="65" t="s">
        <v>143</v>
      </c>
      <c r="D51" s="65" t="str">
        <f t="shared" si="0"/>
        <v>Notes on Non Metropolitan Fire Authorities data</v>
      </c>
      <c r="E51" s="65" t="s">
        <v>196</v>
      </c>
    </row>
    <row r="52" spans="2:5" x14ac:dyDescent="0.3">
      <c r="B52" s="65" t="s">
        <v>144</v>
      </c>
      <c r="C52" s="65" t="s">
        <v>182</v>
      </c>
      <c r="D52" s="65" t="str">
        <f t="shared" si="0"/>
        <v>Notes on England data</v>
      </c>
      <c r="E52" s="65" t="s">
        <v>183</v>
      </c>
    </row>
    <row r="54" spans="2:5" x14ac:dyDescent="0.3">
      <c r="B54" s="65">
        <v>2020</v>
      </c>
      <c r="D54" s="107" t="str">
        <f t="shared" ref="D54" si="1">CONCATENATE("Notes on ",B54," data")</f>
        <v>Notes on 2020 data</v>
      </c>
      <c r="E54" s="65" t="s">
        <v>183</v>
      </c>
    </row>
    <row r="55" spans="2:5" x14ac:dyDescent="0.3">
      <c r="B55" s="65">
        <v>2019</v>
      </c>
      <c r="D55" s="107" t="str">
        <f t="shared" ref="D55" si="2">CONCATENATE("Notes on ",B55," data")</f>
        <v>Notes on 2019 data</v>
      </c>
      <c r="E55" s="65" t="s">
        <v>183</v>
      </c>
    </row>
    <row r="56" spans="2:5" x14ac:dyDescent="0.3">
      <c r="B56" s="107">
        <v>2018</v>
      </c>
      <c r="C56" s="107"/>
      <c r="D56" s="107" t="str">
        <f t="shared" ref="D56:D72" si="3">CONCATENATE("Notes on ",B56," data")</f>
        <v>Notes on 2018 data</v>
      </c>
      <c r="E56" s="65" t="s">
        <v>183</v>
      </c>
    </row>
    <row r="57" spans="2:5" x14ac:dyDescent="0.3">
      <c r="B57" s="107">
        <v>2017</v>
      </c>
      <c r="C57" s="107"/>
      <c r="D57" s="107" t="str">
        <f t="shared" ref="D57" si="4">CONCATENATE("Notes on ",B57," data")</f>
        <v>Notes on 2017 data</v>
      </c>
      <c r="E57" s="107" t="s">
        <v>206</v>
      </c>
    </row>
    <row r="58" spans="2:5" x14ac:dyDescent="0.3">
      <c r="B58" s="107">
        <v>2016</v>
      </c>
      <c r="C58" s="107"/>
      <c r="D58" s="107" t="str">
        <f t="shared" si="3"/>
        <v>Notes on 2016 data</v>
      </c>
      <c r="E58" s="107" t="s">
        <v>215</v>
      </c>
    </row>
    <row r="59" spans="2:5" x14ac:dyDescent="0.3">
      <c r="B59" s="107">
        <v>2015</v>
      </c>
      <c r="C59" s="107"/>
      <c r="D59" s="107" t="str">
        <f t="shared" si="3"/>
        <v>Notes on 2015 data</v>
      </c>
      <c r="E59" s="107" t="s">
        <v>216</v>
      </c>
    </row>
    <row r="60" spans="2:5" x14ac:dyDescent="0.3">
      <c r="B60" s="107">
        <v>2014</v>
      </c>
      <c r="C60" s="107"/>
      <c r="D60" s="107" t="str">
        <f t="shared" si="3"/>
        <v>Notes on 2014 data</v>
      </c>
      <c r="E60" s="107" t="s">
        <v>189</v>
      </c>
    </row>
    <row r="61" spans="2:5" x14ac:dyDescent="0.3">
      <c r="B61" s="107">
        <v>2013</v>
      </c>
      <c r="C61" s="107"/>
      <c r="D61" s="107" t="str">
        <f t="shared" si="3"/>
        <v>Notes on 2013 data</v>
      </c>
      <c r="E61" s="107" t="s">
        <v>190</v>
      </c>
    </row>
    <row r="62" spans="2:5" x14ac:dyDescent="0.3">
      <c r="B62" s="107">
        <v>2012</v>
      </c>
      <c r="C62" s="107"/>
      <c r="D62" s="107" t="str">
        <f t="shared" si="3"/>
        <v>Notes on 2012 data</v>
      </c>
      <c r="E62" s="107" t="s">
        <v>185</v>
      </c>
    </row>
    <row r="63" spans="2:5" x14ac:dyDescent="0.3">
      <c r="B63" s="107">
        <v>2011</v>
      </c>
      <c r="C63" s="107"/>
      <c r="D63" s="107" t="str">
        <f t="shared" si="3"/>
        <v>Notes on 2011 data</v>
      </c>
      <c r="E63" s="65" t="s">
        <v>183</v>
      </c>
    </row>
    <row r="64" spans="2:5" x14ac:dyDescent="0.3">
      <c r="B64" s="107">
        <v>2010</v>
      </c>
      <c r="C64" s="107"/>
      <c r="D64" s="107" t="str">
        <f t="shared" si="3"/>
        <v>Notes on 2010 data</v>
      </c>
      <c r="E64" s="65" t="s">
        <v>183</v>
      </c>
    </row>
    <row r="65" spans="2:5" x14ac:dyDescent="0.3">
      <c r="B65" s="107">
        <v>2009</v>
      </c>
      <c r="C65" s="107"/>
      <c r="D65" s="107" t="str">
        <f t="shared" si="3"/>
        <v>Notes on 2009 data</v>
      </c>
      <c r="E65" s="107" t="s">
        <v>188</v>
      </c>
    </row>
    <row r="66" spans="2:5" x14ac:dyDescent="0.3">
      <c r="B66" s="107">
        <v>2008</v>
      </c>
      <c r="C66" s="107"/>
      <c r="D66" s="107" t="str">
        <f t="shared" si="3"/>
        <v>Notes on 2008 data</v>
      </c>
      <c r="E66" s="107" t="s">
        <v>217</v>
      </c>
    </row>
    <row r="67" spans="2:5" x14ac:dyDescent="0.3">
      <c r="B67" s="107">
        <v>2007</v>
      </c>
      <c r="C67" s="107"/>
      <c r="D67" s="107" t="str">
        <f t="shared" si="3"/>
        <v>Notes on 2007 data</v>
      </c>
      <c r="E67" s="107" t="s">
        <v>218</v>
      </c>
    </row>
    <row r="68" spans="2:5" x14ac:dyDescent="0.3">
      <c r="B68" s="107">
        <v>2006</v>
      </c>
      <c r="C68" s="107"/>
      <c r="D68" s="107" t="str">
        <f t="shared" si="3"/>
        <v>Notes on 2006 data</v>
      </c>
      <c r="E68" s="65" t="s">
        <v>183</v>
      </c>
    </row>
    <row r="69" spans="2:5" x14ac:dyDescent="0.3">
      <c r="B69" s="107">
        <v>2005</v>
      </c>
      <c r="C69" s="107"/>
      <c r="D69" s="107" t="str">
        <f t="shared" si="3"/>
        <v>Notes on 2005 data</v>
      </c>
      <c r="E69" s="107" t="s">
        <v>219</v>
      </c>
    </row>
    <row r="70" spans="2:5" x14ac:dyDescent="0.3">
      <c r="B70" s="107">
        <v>2004</v>
      </c>
      <c r="C70" s="107"/>
      <c r="D70" s="107" t="str">
        <f t="shared" si="3"/>
        <v>Notes on 2004 data</v>
      </c>
      <c r="E70" s="65" t="s">
        <v>183</v>
      </c>
    </row>
    <row r="71" spans="2:5" x14ac:dyDescent="0.3">
      <c r="B71" s="107">
        <v>2003</v>
      </c>
      <c r="C71" s="107"/>
      <c r="D71" s="107" t="str">
        <f t="shared" si="3"/>
        <v>Notes on 2003 data</v>
      </c>
      <c r="E71" s="65" t="s">
        <v>183</v>
      </c>
    </row>
    <row r="72" spans="2:5" x14ac:dyDescent="0.3">
      <c r="B72" s="107">
        <v>2002</v>
      </c>
      <c r="C72" s="107"/>
      <c r="D72" s="107" t="str">
        <f t="shared" si="3"/>
        <v>Notes on 2002 data</v>
      </c>
      <c r="E72" s="65" t="s">
        <v>183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P20"/>
  <sheetViews>
    <sheetView workbookViewId="0">
      <selection activeCell="G18" sqref="G18"/>
    </sheetView>
  </sheetViews>
  <sheetFormatPr defaultRowHeight="14.4" x14ac:dyDescent="0.3"/>
  <cols>
    <col min="2" max="2" width="36" bestFit="1" customWidth="1"/>
  </cols>
  <sheetData>
    <row r="3" spans="2:16" ht="18" customHeight="1" x14ac:dyDescent="0.3">
      <c r="B3" s="230" t="s">
        <v>161</v>
      </c>
      <c r="C3" s="231"/>
      <c r="D3" s="231"/>
      <c r="E3" s="231"/>
      <c r="F3" s="231"/>
      <c r="G3" s="231"/>
      <c r="H3" s="231"/>
      <c r="I3" s="231"/>
      <c r="J3" s="231"/>
      <c r="K3" s="231"/>
      <c r="L3" s="231"/>
      <c r="M3" s="231"/>
      <c r="N3" s="50"/>
      <c r="O3" s="54"/>
      <c r="P3" s="51"/>
    </row>
    <row r="4" spans="2:16" x14ac:dyDescent="0.3">
      <c r="B4" s="49"/>
      <c r="C4" s="44">
        <v>2002</v>
      </c>
      <c r="D4" s="44">
        <v>2003</v>
      </c>
      <c r="E4" s="44">
        <v>2004</v>
      </c>
      <c r="F4" s="44">
        <v>2005</v>
      </c>
      <c r="G4" s="44">
        <v>2006</v>
      </c>
      <c r="H4" s="44">
        <v>2007</v>
      </c>
      <c r="I4" s="44">
        <v>2008</v>
      </c>
      <c r="J4" s="44">
        <v>2009</v>
      </c>
      <c r="K4" s="44">
        <v>2010</v>
      </c>
      <c r="L4" s="44">
        <v>2011</v>
      </c>
      <c r="M4" s="44">
        <v>2012</v>
      </c>
      <c r="N4" s="44">
        <v>2013</v>
      </c>
      <c r="O4" s="44">
        <v>2014</v>
      </c>
      <c r="P4" s="44">
        <v>2015</v>
      </c>
    </row>
    <row r="5" spans="2:16" x14ac:dyDescent="0.3">
      <c r="B5" s="39" t="s">
        <v>162</v>
      </c>
      <c r="C5" s="35">
        <v>44594</v>
      </c>
      <c r="D5" s="35">
        <v>44679</v>
      </c>
      <c r="E5" s="35">
        <v>44871</v>
      </c>
      <c r="F5" s="35">
        <v>44596</v>
      </c>
      <c r="G5" s="35">
        <v>44635</v>
      </c>
      <c r="H5" s="35">
        <v>45015.9</v>
      </c>
      <c r="I5" s="35">
        <v>44990</v>
      </c>
      <c r="J5" s="35">
        <v>44510.19</v>
      </c>
      <c r="K5" s="35">
        <v>44305</v>
      </c>
      <c r="L5" s="35">
        <v>43360</v>
      </c>
      <c r="M5" s="55">
        <v>42062</v>
      </c>
      <c r="N5" s="47">
        <v>40789</v>
      </c>
      <c r="O5" s="47">
        <v>39466</v>
      </c>
      <c r="P5" s="47">
        <v>38042.025000000001</v>
      </c>
    </row>
    <row r="6" spans="2:16" x14ac:dyDescent="0.3">
      <c r="B6" s="36" t="s">
        <v>163</v>
      </c>
      <c r="C6" s="37">
        <v>753</v>
      </c>
      <c r="D6" s="37">
        <v>938</v>
      </c>
      <c r="E6" s="37">
        <v>1081</v>
      </c>
      <c r="F6" s="37">
        <v>1132</v>
      </c>
      <c r="G6" s="37">
        <v>1239</v>
      </c>
      <c r="H6" s="37">
        <v>1383.9</v>
      </c>
      <c r="I6" s="37">
        <v>1503</v>
      </c>
      <c r="J6" s="37">
        <v>1606</v>
      </c>
      <c r="K6" s="37">
        <v>1733</v>
      </c>
      <c r="L6" s="37">
        <v>1778</v>
      </c>
      <c r="M6" s="37">
        <v>1791</v>
      </c>
      <c r="N6" s="52">
        <v>1755</v>
      </c>
      <c r="O6" s="52">
        <v>1783</v>
      </c>
      <c r="P6" s="52">
        <v>1787.675</v>
      </c>
    </row>
    <row r="7" spans="2:16" x14ac:dyDescent="0.3">
      <c r="B7" s="36" t="s">
        <v>164</v>
      </c>
      <c r="C7" s="38">
        <v>1.6885679687850385E-2</v>
      </c>
      <c r="D7" s="38">
        <v>2.0994203093175765E-2</v>
      </c>
      <c r="E7" s="38">
        <v>2.409128390274342E-2</v>
      </c>
      <c r="F7" s="38">
        <v>2.5383442461207283E-2</v>
      </c>
      <c r="G7" s="38">
        <v>2.7758485493446845E-2</v>
      </c>
      <c r="H7" s="38">
        <v>3.0742470993582269E-2</v>
      </c>
      <c r="I7" s="38">
        <v>3.3407423871971549E-2</v>
      </c>
      <c r="J7" s="38">
        <v>3.6081625353654972E-2</v>
      </c>
      <c r="K7" s="45">
        <v>3.9115665451590696E-2</v>
      </c>
      <c r="L7" s="38">
        <v>4.0965854108105618E-2</v>
      </c>
      <c r="M7" s="38">
        <v>4.258000095097713E-2</v>
      </c>
      <c r="N7" s="46">
        <v>4.3026306111941942E-2</v>
      </c>
      <c r="O7" s="46">
        <v>4.5178128008919072E-2</v>
      </c>
      <c r="P7" s="46">
        <v>4.6992109384292761E-2</v>
      </c>
    </row>
    <row r="8" spans="2:16" x14ac:dyDescent="0.3">
      <c r="B8" s="34" t="s">
        <v>165</v>
      </c>
      <c r="C8" s="35">
        <v>52754</v>
      </c>
      <c r="D8" s="35">
        <v>53083</v>
      </c>
      <c r="E8" s="35">
        <v>53633</v>
      </c>
      <c r="F8" s="35">
        <v>53953</v>
      </c>
      <c r="G8" s="35">
        <v>54297</v>
      </c>
      <c r="H8" s="55">
        <v>55035.9</v>
      </c>
      <c r="I8" s="35">
        <v>55537.1</v>
      </c>
      <c r="J8" s="55">
        <v>55540.29</v>
      </c>
      <c r="K8" s="35">
        <v>55654</v>
      </c>
      <c r="L8" s="35">
        <v>54264</v>
      </c>
      <c r="M8" s="35">
        <v>52071</v>
      </c>
      <c r="N8" s="47">
        <v>52020</v>
      </c>
      <c r="O8" s="47">
        <v>48799</v>
      </c>
      <c r="P8" s="47">
        <v>47034.55</v>
      </c>
    </row>
    <row r="9" spans="2:16" x14ac:dyDescent="0.3">
      <c r="B9" s="36" t="s">
        <v>166</v>
      </c>
      <c r="C9" s="40" t="s">
        <v>167</v>
      </c>
      <c r="D9" s="40">
        <v>1192</v>
      </c>
      <c r="E9" s="40">
        <v>1333</v>
      </c>
      <c r="F9" s="40">
        <v>1485</v>
      </c>
      <c r="G9" s="40">
        <v>1629</v>
      </c>
      <c r="H9" s="40">
        <v>1756</v>
      </c>
      <c r="I9" s="40">
        <v>1894</v>
      </c>
      <c r="J9" s="40">
        <v>1957</v>
      </c>
      <c r="K9" s="40">
        <v>2060</v>
      </c>
      <c r="L9" s="40">
        <v>1992</v>
      </c>
      <c r="M9" s="40">
        <v>1965</v>
      </c>
      <c r="N9" s="53">
        <v>1936</v>
      </c>
      <c r="O9" s="53">
        <v>1892</v>
      </c>
      <c r="P9" s="53">
        <v>1844.3</v>
      </c>
    </row>
    <row r="10" spans="2:16" x14ac:dyDescent="0.3">
      <c r="B10" s="41" t="s">
        <v>168</v>
      </c>
      <c r="C10" s="42" t="s">
        <v>167</v>
      </c>
      <c r="D10" s="43">
        <v>2.2455400033909161E-2</v>
      </c>
      <c r="E10" s="43">
        <v>2.4854101019894468E-2</v>
      </c>
      <c r="F10" s="43">
        <v>2.7523956035808945E-2</v>
      </c>
      <c r="G10" s="43">
        <v>3.0001657550140892E-2</v>
      </c>
      <c r="H10" s="43">
        <v>3.1907606039186756E-2</v>
      </c>
      <c r="I10" s="43">
        <v>3.4103329125935639E-2</v>
      </c>
      <c r="J10" s="43">
        <v>3.5235047655536991E-2</v>
      </c>
      <c r="K10" s="43">
        <v>3.701441046465663E-2</v>
      </c>
      <c r="L10" s="43">
        <v>3.6709420610349403E-2</v>
      </c>
      <c r="M10" s="43">
        <v>3.7736936106470012E-2</v>
      </c>
      <c r="N10" s="48">
        <v>3.7216455209534795E-2</v>
      </c>
      <c r="O10" s="48">
        <v>3.8771286296850345E-2</v>
      </c>
      <c r="P10" s="48">
        <v>3.9211600833855109E-2</v>
      </c>
    </row>
    <row r="11" spans="2:16" x14ac:dyDescent="0.3">
      <c r="B11" s="34"/>
      <c r="C11" s="35"/>
      <c r="D11" s="35"/>
      <c r="E11" s="35"/>
      <c r="F11" s="35"/>
      <c r="G11" s="35"/>
      <c r="H11" s="35"/>
      <c r="I11" s="35"/>
      <c r="J11" s="35"/>
      <c r="K11" s="35"/>
      <c r="L11" s="35"/>
      <c r="M11" s="33"/>
      <c r="N11" s="33"/>
      <c r="O11" s="33"/>
      <c r="P11" s="33"/>
    </row>
    <row r="13" spans="2:16" x14ac:dyDescent="0.3">
      <c r="N13" s="30"/>
      <c r="O13" s="30"/>
      <c r="P13" s="30"/>
    </row>
    <row r="14" spans="2:16" x14ac:dyDescent="0.3">
      <c r="N14" s="30"/>
      <c r="O14" s="30"/>
      <c r="P14" s="30"/>
    </row>
    <row r="16" spans="2:16" x14ac:dyDescent="0.3">
      <c r="K16" s="30"/>
      <c r="L16" s="30">
        <f>'FIRE1104 raw'!BC10+'FIRE1104 raw'!BD10+'FIRE1104 raw'!BE10+'FIRE1104 raw'!BF10+'FIRE1104 raw'!BG10+'FIRE1104 raw'!BH10</f>
        <v>54264</v>
      </c>
    </row>
    <row r="17" spans="3:16" x14ac:dyDescent="0.3">
      <c r="C17" s="30"/>
      <c r="D17" s="30"/>
      <c r="E17" s="30"/>
      <c r="F17" s="30"/>
      <c r="G17" s="30"/>
      <c r="H17" s="30"/>
      <c r="I17" s="30"/>
      <c r="J17" s="30"/>
      <c r="K17" s="64"/>
      <c r="L17" s="64">
        <f>L16-L8</f>
        <v>0</v>
      </c>
      <c r="M17" s="30"/>
      <c r="N17" s="30"/>
      <c r="O17" s="30"/>
      <c r="P17" s="30"/>
    </row>
    <row r="18" spans="3:16" x14ac:dyDescent="0.3">
      <c r="C18" s="30"/>
      <c r="D18" s="30"/>
      <c r="E18" s="30"/>
      <c r="F18" s="30"/>
      <c r="G18" s="30"/>
      <c r="H18" s="30"/>
      <c r="I18" s="30"/>
      <c r="J18" s="30"/>
      <c r="K18" s="30"/>
      <c r="L18" s="30"/>
      <c r="M18" s="30"/>
      <c r="N18" s="30"/>
      <c r="O18" s="30"/>
      <c r="P18" s="30"/>
    </row>
    <row r="19" spans="3:16" x14ac:dyDescent="0.3">
      <c r="K19" s="30"/>
      <c r="L19" s="30">
        <f>'FIRE1104 raw'!BD10+'FIRE1104 raw'!BE10+'FIRE1104 raw'!BF10+'FIRE1104 raw'!BG10</f>
        <v>1992</v>
      </c>
    </row>
    <row r="20" spans="3:16" x14ac:dyDescent="0.3">
      <c r="L20" s="64">
        <f>L19-L9</f>
        <v>0</v>
      </c>
    </row>
  </sheetData>
  <mergeCells count="1">
    <mergeCell ref="B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P39"/>
  <sheetViews>
    <sheetView topLeftCell="A32" workbookViewId="0">
      <selection activeCell="L44" sqref="L44"/>
    </sheetView>
  </sheetViews>
  <sheetFormatPr defaultRowHeight="14.4" x14ac:dyDescent="0.3"/>
  <cols>
    <col min="8" max="8" width="0" hidden="1" customWidth="1"/>
  </cols>
  <sheetData>
    <row r="2" spans="2:5" x14ac:dyDescent="0.3">
      <c r="B2" s="2" t="s">
        <v>1039</v>
      </c>
      <c r="C2" s="2"/>
    </row>
    <row r="3" spans="2:5" x14ac:dyDescent="0.3">
      <c r="B3">
        <v>2011</v>
      </c>
      <c r="C3" s="30">
        <f>FIRE1104!AZ7</f>
        <v>4661</v>
      </c>
      <c r="D3" s="74">
        <f>FIRE1104!BB7</f>
        <v>8.5999999999999993E-2</v>
      </c>
      <c r="E3" s="149" t="str">
        <f>IF(D3=MAX($D$3:$D$10),"Max",IF(D3=MIN($D$3:$D$10),"Min","-"))</f>
        <v>-</v>
      </c>
    </row>
    <row r="4" spans="2:5" x14ac:dyDescent="0.3">
      <c r="B4">
        <v>2012</v>
      </c>
      <c r="C4" s="30">
        <f>FIRE1104!AZ8</f>
        <v>3751</v>
      </c>
      <c r="D4" s="74">
        <f>FIRE1104!BB8</f>
        <v>7.1999999999999995E-2</v>
      </c>
      <c r="E4" s="149" t="str">
        <f t="shared" ref="E4:E10" si="0">IF(D4=MAX($D$3:$D$10),"Max",IF(D4=MIN($D$3:$D$10),"Min","-"))</f>
        <v>Min</v>
      </c>
    </row>
    <row r="5" spans="2:5" x14ac:dyDescent="0.3">
      <c r="B5">
        <v>2013</v>
      </c>
      <c r="C5" s="30">
        <f>FIRE1104!AZ9</f>
        <v>4156</v>
      </c>
      <c r="D5" s="74">
        <f>FIRE1104!BB9</f>
        <v>8.2000000000000003E-2</v>
      </c>
      <c r="E5" s="149" t="str">
        <f t="shared" si="0"/>
        <v>-</v>
      </c>
    </row>
    <row r="6" spans="2:5" x14ac:dyDescent="0.3">
      <c r="B6">
        <v>2014</v>
      </c>
      <c r="C6" s="30">
        <f>FIRE1104!AZ10</f>
        <v>4380</v>
      </c>
      <c r="D6" s="74">
        <f>FIRE1104!BB10</f>
        <v>0.09</v>
      </c>
      <c r="E6" s="149" t="str">
        <f t="shared" si="0"/>
        <v>-</v>
      </c>
    </row>
    <row r="7" spans="2:5" x14ac:dyDescent="0.3">
      <c r="B7">
        <v>2015</v>
      </c>
      <c r="C7" s="30">
        <f>FIRE1104!AZ11</f>
        <v>5326</v>
      </c>
      <c r="D7" s="74">
        <f>FIRE1104!BB11</f>
        <v>0.113</v>
      </c>
      <c r="E7" s="149" t="str">
        <f t="shared" si="0"/>
        <v>Max</v>
      </c>
    </row>
    <row r="8" spans="2:5" x14ac:dyDescent="0.3">
      <c r="B8">
        <v>2016</v>
      </c>
      <c r="C8" s="30">
        <f>FIRE1104!AZ12</f>
        <v>4053</v>
      </c>
      <c r="D8" s="74">
        <f>FIRE1104!BB12</f>
        <v>8.8999999999999996E-2</v>
      </c>
      <c r="E8" s="149" t="str">
        <f t="shared" si="0"/>
        <v>-</v>
      </c>
    </row>
    <row r="9" spans="2:5" x14ac:dyDescent="0.3">
      <c r="B9">
        <v>2017</v>
      </c>
      <c r="C9" s="30">
        <f>FIRE1104!AZ13</f>
        <v>4015</v>
      </c>
      <c r="D9" s="74">
        <f>FIRE1104!BB13</f>
        <v>9.0999999999999998E-2</v>
      </c>
      <c r="E9" s="149" t="str">
        <f t="shared" si="0"/>
        <v>-</v>
      </c>
    </row>
    <row r="10" spans="2:5" x14ac:dyDescent="0.3">
      <c r="B10" s="76">
        <v>2018</v>
      </c>
      <c r="C10" s="77">
        <f>FIRE1104!AZ14</f>
        <v>4220</v>
      </c>
      <c r="D10" s="78">
        <f>FIRE1104!BB14</f>
        <v>9.6000000000000002E-2</v>
      </c>
      <c r="E10" s="150" t="str">
        <f t="shared" si="0"/>
        <v>-</v>
      </c>
    </row>
    <row r="12" spans="2:5" x14ac:dyDescent="0.3">
      <c r="B12" t="s">
        <v>1040</v>
      </c>
    </row>
    <row r="13" spans="2:5" x14ac:dyDescent="0.3">
      <c r="B13">
        <v>2011</v>
      </c>
      <c r="C13" s="74">
        <f>FIRE1104!Z7</f>
        <v>3.5000000000000003E-2</v>
      </c>
    </row>
    <row r="14" spans="2:5" x14ac:dyDescent="0.3">
      <c r="B14" s="76">
        <v>2018</v>
      </c>
      <c r="C14" s="78">
        <f>FIRE1104!Z14</f>
        <v>4.1000000000000002E-2</v>
      </c>
    </row>
    <row r="17" spans="2:11" x14ac:dyDescent="0.3">
      <c r="B17">
        <v>2011</v>
      </c>
      <c r="C17" s="30">
        <f>SUM(FIRE1104!U7:X7)</f>
        <v>1378</v>
      </c>
      <c r="D17" s="30">
        <f>FIRE1104!T7</f>
        <v>38061</v>
      </c>
    </row>
    <row r="18" spans="2:11" x14ac:dyDescent="0.3">
      <c r="B18">
        <v>2012</v>
      </c>
      <c r="C18" s="30">
        <f>SUM(FIRE1104!U8:X8)</f>
        <v>1377</v>
      </c>
      <c r="D18" s="30">
        <f>FIRE1104!T8</f>
        <v>37513</v>
      </c>
    </row>
    <row r="19" spans="2:11" x14ac:dyDescent="0.3">
      <c r="B19">
        <v>2013</v>
      </c>
      <c r="C19" s="30">
        <f>SUM(FIRE1104!U9:X9)</f>
        <v>1362</v>
      </c>
      <c r="D19" s="30">
        <f>FIRE1104!T9</f>
        <v>35930</v>
      </c>
    </row>
    <row r="20" spans="2:11" x14ac:dyDescent="0.3">
      <c r="B20">
        <v>2014</v>
      </c>
      <c r="C20" s="30">
        <f>SUM(FIRE1104!U10:X10)</f>
        <v>1360</v>
      </c>
      <c r="D20" s="30">
        <f>FIRE1104!T10</f>
        <v>34481</v>
      </c>
    </row>
    <row r="21" spans="2:11" x14ac:dyDescent="0.3">
      <c r="B21">
        <v>2015</v>
      </c>
      <c r="C21" s="30">
        <f>SUM(FIRE1104!U11:X11)</f>
        <v>1276</v>
      </c>
      <c r="D21" s="30">
        <f>FIRE1104!T11</f>
        <v>32393</v>
      </c>
    </row>
    <row r="22" spans="2:11" x14ac:dyDescent="0.3">
      <c r="B22">
        <v>2016</v>
      </c>
      <c r="C22" s="30">
        <f>SUM(FIRE1104!U12:X12)</f>
        <v>1269</v>
      </c>
      <c r="D22" s="30">
        <f>FIRE1104!T12</f>
        <v>32001</v>
      </c>
    </row>
    <row r="23" spans="2:11" x14ac:dyDescent="0.3">
      <c r="B23">
        <v>2017</v>
      </c>
      <c r="C23" s="30">
        <f>SUM(FIRE1104!U13:X13)</f>
        <v>1255</v>
      </c>
      <c r="D23" s="30">
        <f>FIRE1104!T13</f>
        <v>31002</v>
      </c>
    </row>
    <row r="24" spans="2:11" x14ac:dyDescent="0.3">
      <c r="B24" s="65">
        <v>2018</v>
      </c>
      <c r="C24" s="30">
        <f>SUM(FIRE1104!U14:X14)</f>
        <v>1293</v>
      </c>
      <c r="D24" s="30">
        <f>FIRE1104!T14</f>
        <v>30346</v>
      </c>
    </row>
    <row r="26" spans="2:11" x14ac:dyDescent="0.3">
      <c r="C26" s="30">
        <f>C24-C17</f>
        <v>-85</v>
      </c>
      <c r="D26" s="30">
        <f>D24-D17</f>
        <v>-7715</v>
      </c>
    </row>
    <row r="28" spans="2:11" x14ac:dyDescent="0.3">
      <c r="B28" s="152" t="s">
        <v>1043</v>
      </c>
      <c r="C28" s="76"/>
      <c r="D28" s="76"/>
      <c r="E28" s="76"/>
      <c r="F28" s="76"/>
      <c r="G28" s="76"/>
      <c r="H28" s="76"/>
      <c r="I28" s="76"/>
      <c r="J28" s="76"/>
      <c r="K28" s="76"/>
    </row>
    <row r="29" spans="2:11" x14ac:dyDescent="0.3">
      <c r="C29">
        <v>2018</v>
      </c>
      <c r="D29" s="151" t="s">
        <v>1035</v>
      </c>
      <c r="F29">
        <v>2017</v>
      </c>
      <c r="G29" s="151" t="s">
        <v>1035</v>
      </c>
      <c r="J29">
        <v>2013</v>
      </c>
      <c r="K29" s="151" t="s">
        <v>1035</v>
      </c>
    </row>
    <row r="30" spans="2:11" x14ac:dyDescent="0.3">
      <c r="B30" t="s">
        <v>207</v>
      </c>
      <c r="C30" s="74">
        <f>FIRE1104!Z14</f>
        <v>4.1000000000000002E-2</v>
      </c>
      <c r="D30" s="30">
        <f>FIRE1104!U14+FIRE1104!V14+FIRE1104!W14+FIRE1104!X14</f>
        <v>1293</v>
      </c>
      <c r="F30" s="74">
        <f>FIRE1104!Z13</f>
        <v>3.9E-2</v>
      </c>
      <c r="G30" s="30">
        <f>FIRE1104!U13+FIRE1104!V13+FIRE1104!W13+FIRE1104!X13</f>
        <v>1255</v>
      </c>
      <c r="J30" s="74">
        <f>FIRE1104!Z9</f>
        <v>3.6999999999999998E-2</v>
      </c>
      <c r="K30" s="30">
        <f>FIRE1104!U9+FIRE1104!V9+FIRE1104!W9+FIRE1104!X9</f>
        <v>1362</v>
      </c>
    </row>
    <row r="31" spans="2:11" x14ac:dyDescent="0.3">
      <c r="B31" t="s">
        <v>1044</v>
      </c>
      <c r="C31" s="74">
        <f>FIRE1104!BA14</f>
        <v>4.7E-2</v>
      </c>
      <c r="D31" s="30">
        <f>FIRE1104!AV14+FIRE1104!AW14+FIRE1104!AX14+FIRE1104!AY14</f>
        <v>1882</v>
      </c>
      <c r="F31" s="74">
        <f>FIRE1104!BA13</f>
        <v>4.3999999999999997E-2</v>
      </c>
      <c r="G31" s="30">
        <f>FIRE1104!AV13+FIRE1104!AW13+FIRE1104!AX13+FIRE1104!AY13</f>
        <v>1786</v>
      </c>
      <c r="J31" s="74">
        <f>FIRE1104!BA9</f>
        <v>4.2000000000000003E-2</v>
      </c>
      <c r="K31" s="30">
        <f>FIRE1104!AV9+FIRE1104!AW9+FIRE1104!AX9+FIRE1104!AY9</f>
        <v>1932</v>
      </c>
    </row>
    <row r="33" spans="2:16" x14ac:dyDescent="0.3">
      <c r="B33" t="s">
        <v>1045</v>
      </c>
      <c r="K33" t="s">
        <v>94</v>
      </c>
      <c r="O33" t="s">
        <v>175</v>
      </c>
    </row>
    <row r="34" spans="2:16" x14ac:dyDescent="0.3">
      <c r="C34">
        <v>2020</v>
      </c>
      <c r="D34">
        <v>2019</v>
      </c>
      <c r="K34" t="s">
        <v>1047</v>
      </c>
      <c r="L34" t="s">
        <v>1041</v>
      </c>
      <c r="O34" t="s">
        <v>1047</v>
      </c>
      <c r="P34" t="s">
        <v>1041</v>
      </c>
    </row>
    <row r="35" spans="2:16" x14ac:dyDescent="0.3">
      <c r="B35" t="s">
        <v>1046</v>
      </c>
      <c r="C35" s="153">
        <f>K39/L39</f>
        <v>0.69560927479033052</v>
      </c>
      <c r="D35" s="153">
        <f>K38/L38</f>
        <v>0.69090909090909092</v>
      </c>
      <c r="J35">
        <v>2011</v>
      </c>
      <c r="K35" s="30">
        <f>FIRE1104!U7+FIRE1104!V7+FIRE1104!W7+FIRE1104!X7</f>
        <v>1378</v>
      </c>
    </row>
    <row r="36" spans="2:16" x14ac:dyDescent="0.3">
      <c r="B36" t="s">
        <v>175</v>
      </c>
      <c r="C36" s="73">
        <f>O39/P39</f>
        <v>0.79589156246716397</v>
      </c>
      <c r="D36" s="73">
        <f>O38/P38</f>
        <v>0.7971415034744157</v>
      </c>
      <c r="J36">
        <v>2017</v>
      </c>
      <c r="K36" s="30">
        <f>FIRE1104!U13+FIRE1104!V13+FIRE1104!W13+FIRE1104!X13</f>
        <v>1255</v>
      </c>
      <c r="L36" s="30">
        <f>FIRE1104!AV13+FIRE1104!AW13+FIRE1104!AX13+FIRE1104!AY13</f>
        <v>1786</v>
      </c>
      <c r="N36">
        <v>2017</v>
      </c>
      <c r="O36" s="30">
        <f>FIRE1104!T13</f>
        <v>31002</v>
      </c>
      <c r="P36" s="30">
        <f>FIRE1104!AU13</f>
        <v>38425</v>
      </c>
    </row>
    <row r="37" spans="2:16" x14ac:dyDescent="0.3">
      <c r="J37">
        <v>2018</v>
      </c>
      <c r="K37" s="30">
        <f>FIRE1104!U14+FIRE1104!V14+FIRE1104!W14+FIRE1104!X14</f>
        <v>1293</v>
      </c>
      <c r="L37" s="30">
        <f>FIRE1104!AV14+FIRE1104!AW14+FIRE1104!AX14+FIRE1104!AY14</f>
        <v>1882</v>
      </c>
      <c r="N37">
        <v>2018</v>
      </c>
      <c r="O37" s="30">
        <f>FIRE1104!T14</f>
        <v>30346</v>
      </c>
      <c r="P37" s="30">
        <f>FIRE1104!AU14</f>
        <v>37887</v>
      </c>
    </row>
    <row r="38" spans="2:16" x14ac:dyDescent="0.3">
      <c r="J38">
        <v>2019</v>
      </c>
      <c r="K38" s="30">
        <f>FIRE1104!U15+FIRE1104!V15+FIRE1104!W15+FIRE1104!X15</f>
        <v>1368</v>
      </c>
      <c r="L38" s="30">
        <f>FIRE1104!AV15+FIRE1104!AW15+FIRE1104!AX15+FIRE1104!AY15</f>
        <v>1980</v>
      </c>
      <c r="N38">
        <v>2019</v>
      </c>
      <c r="O38" s="30">
        <f>FIRE1104!T15</f>
        <v>30285</v>
      </c>
      <c r="P38" s="30">
        <f>FIRE1104!AU15</f>
        <v>37992</v>
      </c>
    </row>
    <row r="39" spans="2:16" x14ac:dyDescent="0.3">
      <c r="J39">
        <v>2020</v>
      </c>
      <c r="K39" s="30">
        <f>FIRE1104!U16+FIRE1104!V16+FIRE1104!W16+FIRE1104!X16</f>
        <v>1410</v>
      </c>
      <c r="L39" s="30">
        <f>FIRE1104!AV16+FIRE1104!AW16+FIRE1104!AX16+FIRE1104!AY16</f>
        <v>2027</v>
      </c>
      <c r="N39">
        <v>2020</v>
      </c>
      <c r="O39" s="30">
        <f>FIRE1104!T16</f>
        <v>30298</v>
      </c>
      <c r="P39" s="30">
        <f>FIRE1104!AU16</f>
        <v>38068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2:G8"/>
  <sheetViews>
    <sheetView topLeftCell="D1" workbookViewId="0">
      <selection activeCell="F28" sqref="F28"/>
    </sheetView>
  </sheetViews>
  <sheetFormatPr defaultRowHeight="14.4" x14ac:dyDescent="0.3"/>
  <cols>
    <col min="1" max="1" width="24.5546875" bestFit="1" customWidth="1"/>
    <col min="5" max="6" width="13.21875" bestFit="1" customWidth="1"/>
  </cols>
  <sheetData>
    <row r="2" spans="1:7" x14ac:dyDescent="0.3">
      <c r="B2" t="s">
        <v>207</v>
      </c>
      <c r="C2" t="s">
        <v>1041</v>
      </c>
      <c r="D2" t="s">
        <v>1042</v>
      </c>
      <c r="E2" t="s">
        <v>208</v>
      </c>
      <c r="F2" t="s">
        <v>1035</v>
      </c>
    </row>
    <row r="3" spans="1:7" x14ac:dyDescent="0.3">
      <c r="A3" t="s">
        <v>177</v>
      </c>
      <c r="B3" s="74">
        <f>'FIRE1104 raw'!Y19/SUM('FIRE1104 raw'!X19:AB19)</f>
        <v>1.9679576132206382E-2</v>
      </c>
      <c r="C3" s="74">
        <f>'FIRE1104 raw'!BD19/SUM('FIRE1104 raw'!BC19:BG19)</f>
        <v>1.8506048135677765E-2</v>
      </c>
      <c r="D3" s="75">
        <f>E3</f>
        <v>2.2501862581126218E-2</v>
      </c>
      <c r="E3" s="75">
        <f>F3/$F$8</f>
        <v>2.2501862581126218E-2</v>
      </c>
      <c r="F3" s="30">
        <f>SUM(KS201EW_Numbers!J18:M18)</f>
        <v>1192879</v>
      </c>
      <c r="G3" s="75"/>
    </row>
    <row r="4" spans="1:7" x14ac:dyDescent="0.3">
      <c r="A4" t="s">
        <v>178</v>
      </c>
      <c r="B4" s="74">
        <f>'FIRE1104 raw'!Z19/SUM('FIRE1104 raw'!X19:AB19)</f>
        <v>6.7806231865775194E-3</v>
      </c>
      <c r="C4" s="74">
        <f>'FIRE1104 raw'!BE19/SUM('FIRE1104 raw'!BC19:BG19)</f>
        <v>1.0425240054869684E-2</v>
      </c>
      <c r="D4" s="75">
        <f t="shared" ref="D4:D6" si="0">E4</f>
        <v>7.1000294723187321E-2</v>
      </c>
      <c r="E4" s="75">
        <f t="shared" ref="E4:E6" si="1">F4/$F$8</f>
        <v>7.1000294723187321E-2</v>
      </c>
      <c r="F4" s="30">
        <f>SUM(KS201EW_Numbers!N18:P18)+KS201EW_Numbers!R18</f>
        <v>3763900</v>
      </c>
      <c r="G4" s="75"/>
    </row>
    <row r="5" spans="1:7" x14ac:dyDescent="0.3">
      <c r="A5" t="s">
        <v>179</v>
      </c>
      <c r="B5" s="74">
        <f>'FIRE1104 raw'!AA19/SUM('FIRE1104 raw'!X19:AB19)</f>
        <v>1.330894411504983E-2</v>
      </c>
      <c r="C5" s="74">
        <f>'FIRE1104 raw'!BF19/SUM('FIRE1104 raw'!BC19:BG19)</f>
        <v>1.6286319990023695E-2</v>
      </c>
      <c r="D5" s="75">
        <f t="shared" si="0"/>
        <v>3.4833587034715008E-2</v>
      </c>
      <c r="E5" s="75">
        <f t="shared" si="1"/>
        <v>3.4833587034715008E-2</v>
      </c>
      <c r="F5" s="30">
        <f>SUM(KS201EW_Numbers!S18:U18)</f>
        <v>1846614</v>
      </c>
      <c r="G5" s="75"/>
    </row>
    <row r="6" spans="1:7" x14ac:dyDescent="0.3">
      <c r="A6" t="s">
        <v>180</v>
      </c>
      <c r="B6" s="74">
        <f>'FIRE1104 raw'!AB19/SUM('FIRE1104 raw'!X19:AB19)</f>
        <v>4.699129557209537E-3</v>
      </c>
      <c r="C6" s="74">
        <f>'FIRE1104 raw'!BG19/SUM('FIRE1104 raw'!BC19:BG19)</f>
        <v>5.3373238558423741E-3</v>
      </c>
      <c r="D6" s="75">
        <f t="shared" si="0"/>
        <v>1.750382966599397E-2</v>
      </c>
      <c r="E6" s="75">
        <f t="shared" si="1"/>
        <v>1.750382966599397E-2</v>
      </c>
      <c r="F6" s="30">
        <f>KS201EW_Numbers!Q18+KS201EW_Numbers!V18+KS201EW_Numbers!W18</f>
        <v>927921</v>
      </c>
      <c r="G6" s="75"/>
    </row>
    <row r="8" spans="1:7" x14ac:dyDescent="0.3">
      <c r="E8" t="s">
        <v>1036</v>
      </c>
      <c r="F8" s="30">
        <f>KS201EW_Numbers!E18</f>
        <v>53012456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468"/>
  <sheetViews>
    <sheetView zoomScaleNormal="100" workbookViewId="0">
      <pane xSplit="4" ySplit="14" topLeftCell="L15" activePane="bottomRight" state="frozen"/>
      <selection pane="topRight" activeCell="G1" sqref="G1"/>
      <selection pane="bottomLeft" activeCell="A14" sqref="A14"/>
      <selection pane="bottomRight" activeCell="R11" sqref="R11"/>
    </sheetView>
  </sheetViews>
  <sheetFormatPr defaultColWidth="9.21875" defaultRowHeight="14.4" x14ac:dyDescent="0.3"/>
  <cols>
    <col min="1" max="1" width="13" style="111" customWidth="1"/>
    <col min="2" max="2" width="1.77734375" style="111" customWidth="1"/>
    <col min="3" max="3" width="3.44140625" style="111" customWidth="1"/>
    <col min="4" max="4" width="28.77734375" style="111" customWidth="1"/>
    <col min="5" max="5" width="16.21875" style="111" customWidth="1"/>
    <col min="6" max="23" width="17.21875" style="111" customWidth="1"/>
    <col min="24" max="16384" width="9.21875" style="111"/>
  </cols>
  <sheetData>
    <row r="1" spans="1:23" ht="18" x14ac:dyDescent="0.35">
      <c r="A1" s="143" t="s">
        <v>1034</v>
      </c>
      <c r="B1" s="122"/>
      <c r="C1" s="122"/>
      <c r="D1" s="122"/>
    </row>
    <row r="2" spans="1:23" ht="18" x14ac:dyDescent="0.35">
      <c r="A2" s="142" t="s">
        <v>1033</v>
      </c>
      <c r="B2" s="141"/>
      <c r="C2" s="141"/>
      <c r="D2" s="141"/>
    </row>
    <row r="3" spans="1:23" ht="11.25" customHeight="1" x14ac:dyDescent="0.3">
      <c r="A3" s="140"/>
      <c r="B3" s="140"/>
      <c r="C3" s="140"/>
      <c r="D3" s="140"/>
    </row>
    <row r="4" spans="1:23" s="117" customFormat="1" x14ac:dyDescent="0.3">
      <c r="A4" s="121" t="s">
        <v>1032</v>
      </c>
      <c r="B4" s="139"/>
      <c r="C4" s="139"/>
      <c r="D4" s="139"/>
    </row>
    <row r="5" spans="1:23" s="117" customFormat="1" x14ac:dyDescent="0.3">
      <c r="A5" s="121" t="s">
        <v>1031</v>
      </c>
      <c r="B5" s="139"/>
      <c r="C5" s="139"/>
      <c r="D5" s="139"/>
    </row>
    <row r="6" spans="1:23" s="117" customFormat="1" x14ac:dyDescent="0.3">
      <c r="A6" s="121" t="s">
        <v>1030</v>
      </c>
      <c r="B6" s="139"/>
      <c r="C6" s="139"/>
      <c r="D6" s="139"/>
    </row>
    <row r="7" spans="1:23" s="117" customFormat="1" x14ac:dyDescent="0.3">
      <c r="A7" s="121"/>
      <c r="B7" s="139"/>
      <c r="C7" s="139"/>
      <c r="D7" s="139"/>
    </row>
    <row r="8" spans="1:23" s="117" customFormat="1" x14ac:dyDescent="0.3">
      <c r="A8" s="139" t="s">
        <v>1029</v>
      </c>
      <c r="B8" s="139"/>
      <c r="C8" s="139"/>
      <c r="D8" s="139"/>
    </row>
    <row r="9" spans="1:23" x14ac:dyDescent="0.3">
      <c r="A9" s="138"/>
      <c r="B9" s="138"/>
      <c r="C9" s="138"/>
      <c r="D9" s="138"/>
      <c r="E9" s="138"/>
      <c r="F9" s="138"/>
      <c r="G9" s="138"/>
      <c r="H9" s="138"/>
      <c r="I9" s="138"/>
      <c r="J9" s="138"/>
      <c r="K9" s="138"/>
      <c r="L9" s="138"/>
      <c r="M9" s="138"/>
      <c r="N9" s="138"/>
      <c r="O9" s="138"/>
      <c r="P9" s="138"/>
      <c r="Q9" s="138"/>
      <c r="R9" s="138"/>
      <c r="S9" s="138"/>
      <c r="T9" s="138"/>
      <c r="U9" s="138"/>
      <c r="V9" s="138"/>
      <c r="W9" s="138"/>
    </row>
    <row r="10" spans="1:23" ht="7.5" customHeight="1" x14ac:dyDescent="0.3">
      <c r="E10" s="137"/>
      <c r="F10" s="137"/>
      <c r="G10" s="137"/>
      <c r="H10" s="137"/>
      <c r="I10" s="137"/>
      <c r="J10" s="137"/>
      <c r="K10" s="137"/>
      <c r="L10" s="137"/>
      <c r="M10" s="137"/>
      <c r="N10" s="137"/>
      <c r="O10" s="137"/>
      <c r="P10" s="137"/>
      <c r="Q10" s="137"/>
      <c r="R10" s="137"/>
      <c r="S10" s="137"/>
      <c r="T10" s="137"/>
      <c r="U10" s="137"/>
      <c r="V10" s="137"/>
      <c r="W10" s="137"/>
    </row>
    <row r="11" spans="1:23" s="128" customFormat="1" ht="57.6" x14ac:dyDescent="0.3">
      <c r="A11" s="136" t="s">
        <v>1028</v>
      </c>
      <c r="B11" s="135" t="s">
        <v>1027</v>
      </c>
      <c r="E11" s="134" t="s">
        <v>1026</v>
      </c>
      <c r="F11" s="134" t="s">
        <v>1025</v>
      </c>
      <c r="G11" s="134" t="s">
        <v>1024</v>
      </c>
      <c r="H11" s="134" t="s">
        <v>1023</v>
      </c>
      <c r="I11" s="134" t="s">
        <v>1022</v>
      </c>
      <c r="J11" s="134" t="s">
        <v>1021</v>
      </c>
      <c r="K11" s="134" t="s">
        <v>1020</v>
      </c>
      <c r="L11" s="134" t="s">
        <v>1019</v>
      </c>
      <c r="M11" s="134" t="s">
        <v>1018</v>
      </c>
      <c r="N11" s="134" t="s">
        <v>1017</v>
      </c>
      <c r="O11" s="134" t="s">
        <v>1016</v>
      </c>
      <c r="P11" s="134" t="s">
        <v>1015</v>
      </c>
      <c r="Q11" s="134" t="s">
        <v>1014</v>
      </c>
      <c r="R11" s="134" t="s">
        <v>1013</v>
      </c>
      <c r="S11" s="134" t="s">
        <v>1012</v>
      </c>
      <c r="T11" s="134" t="s">
        <v>1011</v>
      </c>
      <c r="U11" s="134" t="s">
        <v>1010</v>
      </c>
      <c r="V11" s="134" t="s">
        <v>1009</v>
      </c>
      <c r="W11" s="134" t="s">
        <v>1008</v>
      </c>
    </row>
    <row r="12" spans="1:23" s="128" customFormat="1" x14ac:dyDescent="0.3">
      <c r="A12" s="133"/>
      <c r="B12" s="133"/>
      <c r="C12" s="133"/>
      <c r="D12" s="133"/>
      <c r="E12" s="132" t="s">
        <v>1007</v>
      </c>
      <c r="F12" s="132" t="s">
        <v>1007</v>
      </c>
      <c r="G12" s="132" t="s">
        <v>1007</v>
      </c>
      <c r="H12" s="132" t="s">
        <v>1007</v>
      </c>
      <c r="I12" s="132" t="s">
        <v>1007</v>
      </c>
      <c r="J12" s="132" t="s">
        <v>1007</v>
      </c>
      <c r="K12" s="132" t="s">
        <v>1007</v>
      </c>
      <c r="L12" s="132" t="s">
        <v>1007</v>
      </c>
      <c r="M12" s="132" t="s">
        <v>1007</v>
      </c>
      <c r="N12" s="132" t="s">
        <v>1007</v>
      </c>
      <c r="O12" s="132" t="s">
        <v>1007</v>
      </c>
      <c r="P12" s="132" t="s">
        <v>1007</v>
      </c>
      <c r="Q12" s="132" t="s">
        <v>1007</v>
      </c>
      <c r="R12" s="132" t="s">
        <v>1007</v>
      </c>
      <c r="S12" s="132" t="s">
        <v>1007</v>
      </c>
      <c r="T12" s="132" t="s">
        <v>1007</v>
      </c>
      <c r="U12" s="132" t="s">
        <v>1007</v>
      </c>
      <c r="V12" s="132" t="s">
        <v>1007</v>
      </c>
      <c r="W12" s="132" t="s">
        <v>1007</v>
      </c>
    </row>
    <row r="13" spans="1:23" s="128" customFormat="1" x14ac:dyDescent="0.3">
      <c r="A13" s="133"/>
      <c r="B13" s="133"/>
      <c r="C13" s="133"/>
      <c r="D13" s="133"/>
      <c r="E13" s="132" t="s">
        <v>1006</v>
      </c>
      <c r="F13" s="132" t="s">
        <v>1006</v>
      </c>
      <c r="G13" s="132" t="s">
        <v>1006</v>
      </c>
      <c r="H13" s="132" t="s">
        <v>1006</v>
      </c>
      <c r="I13" s="132" t="s">
        <v>1006</v>
      </c>
      <c r="J13" s="132" t="s">
        <v>1006</v>
      </c>
      <c r="K13" s="132" t="s">
        <v>1006</v>
      </c>
      <c r="L13" s="132" t="s">
        <v>1006</v>
      </c>
      <c r="M13" s="132" t="s">
        <v>1006</v>
      </c>
      <c r="N13" s="132" t="s">
        <v>1006</v>
      </c>
      <c r="O13" s="132" t="s">
        <v>1006</v>
      </c>
      <c r="P13" s="132" t="s">
        <v>1006</v>
      </c>
      <c r="Q13" s="132" t="s">
        <v>1006</v>
      </c>
      <c r="R13" s="132" t="s">
        <v>1006</v>
      </c>
      <c r="S13" s="132" t="s">
        <v>1006</v>
      </c>
      <c r="T13" s="132" t="s">
        <v>1006</v>
      </c>
      <c r="U13" s="132" t="s">
        <v>1006</v>
      </c>
      <c r="V13" s="132" t="s">
        <v>1006</v>
      </c>
      <c r="W13" s="132" t="s">
        <v>1006</v>
      </c>
    </row>
    <row r="14" spans="1:23" s="128" customFormat="1" ht="6.75" customHeight="1" x14ac:dyDescent="0.3">
      <c r="A14" s="131"/>
      <c r="B14" s="131"/>
      <c r="C14" s="131"/>
      <c r="D14" s="131"/>
      <c r="E14" s="130"/>
      <c r="F14" s="130"/>
      <c r="G14" s="129"/>
      <c r="H14" s="129"/>
      <c r="I14" s="129"/>
      <c r="J14" s="129"/>
      <c r="K14" s="129"/>
      <c r="L14" s="129"/>
      <c r="M14" s="129"/>
      <c r="N14" s="129"/>
      <c r="O14" s="129"/>
      <c r="P14" s="129"/>
      <c r="Q14" s="129"/>
      <c r="R14" s="129"/>
      <c r="S14" s="129"/>
      <c r="T14" s="129"/>
      <c r="U14" s="129"/>
      <c r="V14" s="129"/>
      <c r="W14" s="129"/>
    </row>
    <row r="16" spans="1:23" x14ac:dyDescent="0.3">
      <c r="A16" s="127" t="s">
        <v>1005</v>
      </c>
      <c r="B16" s="121" t="s">
        <v>1004</v>
      </c>
      <c r="C16" s="121"/>
      <c r="D16" s="121"/>
      <c r="E16" s="120">
        <v>56075912</v>
      </c>
      <c r="F16" s="120">
        <v>45134686</v>
      </c>
      <c r="G16" s="120">
        <v>531087</v>
      </c>
      <c r="H16" s="120">
        <v>57680</v>
      </c>
      <c r="I16" s="120">
        <v>2485942</v>
      </c>
      <c r="J16" s="120">
        <v>426715</v>
      </c>
      <c r="K16" s="120">
        <v>165974</v>
      </c>
      <c r="L16" s="120">
        <v>341727</v>
      </c>
      <c r="M16" s="120">
        <v>289984</v>
      </c>
      <c r="N16" s="120">
        <v>1412958</v>
      </c>
      <c r="O16" s="120">
        <v>1124511</v>
      </c>
      <c r="P16" s="120">
        <v>447201</v>
      </c>
      <c r="Q16" s="120">
        <v>393141</v>
      </c>
      <c r="R16" s="120">
        <v>835720</v>
      </c>
      <c r="S16" s="120">
        <v>989628</v>
      </c>
      <c r="T16" s="120">
        <v>594825</v>
      </c>
      <c r="U16" s="120">
        <v>280437</v>
      </c>
      <c r="V16" s="120">
        <v>230600</v>
      </c>
      <c r="W16" s="120">
        <v>333096</v>
      </c>
    </row>
    <row r="17" spans="1:23" x14ac:dyDescent="0.3">
      <c r="A17" s="122"/>
      <c r="B17" s="121"/>
      <c r="C17" s="121"/>
      <c r="D17" s="117"/>
      <c r="E17" s="120"/>
      <c r="F17" s="120"/>
      <c r="G17" s="120"/>
      <c r="H17" s="120"/>
      <c r="I17" s="120"/>
      <c r="J17" s="120"/>
      <c r="K17" s="120"/>
      <c r="L17" s="120"/>
      <c r="M17" s="120"/>
      <c r="N17" s="120"/>
      <c r="O17" s="120"/>
      <c r="P17" s="120"/>
      <c r="Q17" s="120"/>
      <c r="R17" s="120"/>
      <c r="S17" s="120"/>
      <c r="T17" s="120"/>
      <c r="U17" s="120"/>
      <c r="V17" s="120"/>
      <c r="W17" s="120"/>
    </row>
    <row r="18" spans="1:23" x14ac:dyDescent="0.3">
      <c r="A18" s="127" t="s">
        <v>182</v>
      </c>
      <c r="B18" s="121" t="s">
        <v>1003</v>
      </c>
      <c r="C18" s="121"/>
      <c r="D18" s="121"/>
      <c r="E18" s="120">
        <v>53012456</v>
      </c>
      <c r="F18" s="120">
        <v>42279236</v>
      </c>
      <c r="G18" s="120">
        <v>517001</v>
      </c>
      <c r="H18" s="120">
        <v>54895</v>
      </c>
      <c r="I18" s="120">
        <v>2430010</v>
      </c>
      <c r="J18" s="120">
        <v>415616</v>
      </c>
      <c r="K18" s="120">
        <v>161550</v>
      </c>
      <c r="L18" s="120">
        <v>332708</v>
      </c>
      <c r="M18" s="120">
        <v>283005</v>
      </c>
      <c r="N18" s="120">
        <v>1395702</v>
      </c>
      <c r="O18" s="120">
        <v>1112282</v>
      </c>
      <c r="P18" s="120">
        <v>436514</v>
      </c>
      <c r="Q18" s="120">
        <v>379503</v>
      </c>
      <c r="R18" s="120">
        <v>819402</v>
      </c>
      <c r="S18" s="120">
        <v>977741</v>
      </c>
      <c r="T18" s="120">
        <v>591016</v>
      </c>
      <c r="U18" s="120">
        <v>277857</v>
      </c>
      <c r="V18" s="120">
        <v>220985</v>
      </c>
      <c r="W18" s="120">
        <v>327433</v>
      </c>
    </row>
    <row r="19" spans="1:23" x14ac:dyDescent="0.3">
      <c r="A19" s="122"/>
      <c r="B19" s="121"/>
      <c r="C19" s="121"/>
      <c r="D19" s="117"/>
      <c r="E19" s="120"/>
      <c r="F19" s="120"/>
      <c r="G19" s="120"/>
      <c r="H19" s="120"/>
      <c r="I19" s="120"/>
      <c r="J19" s="120"/>
      <c r="K19" s="120"/>
      <c r="L19" s="120"/>
      <c r="M19" s="120"/>
      <c r="N19" s="120"/>
      <c r="O19" s="120"/>
      <c r="P19" s="120"/>
      <c r="Q19" s="120"/>
      <c r="R19" s="120"/>
      <c r="S19" s="120"/>
      <c r="T19" s="120"/>
      <c r="U19" s="120"/>
      <c r="V19" s="120"/>
      <c r="W19" s="120"/>
    </row>
    <row r="20" spans="1:23" x14ac:dyDescent="0.3">
      <c r="A20" s="122" t="s">
        <v>1002</v>
      </c>
      <c r="B20" s="121" t="s">
        <v>1001</v>
      </c>
      <c r="C20" s="121"/>
      <c r="D20" s="121"/>
      <c r="E20" s="120">
        <v>2596886</v>
      </c>
      <c r="F20" s="120">
        <v>2431423</v>
      </c>
      <c r="G20" s="120">
        <v>8035</v>
      </c>
      <c r="H20" s="120">
        <v>1684</v>
      </c>
      <c r="I20" s="120">
        <v>34425</v>
      </c>
      <c r="J20" s="120">
        <v>5938</v>
      </c>
      <c r="K20" s="120">
        <v>3549</v>
      </c>
      <c r="L20" s="120">
        <v>8022</v>
      </c>
      <c r="M20" s="120">
        <v>4940</v>
      </c>
      <c r="N20" s="120">
        <v>15817</v>
      </c>
      <c r="O20" s="120">
        <v>19831</v>
      </c>
      <c r="P20" s="120">
        <v>10972</v>
      </c>
      <c r="Q20" s="120">
        <v>14284</v>
      </c>
      <c r="R20" s="120">
        <v>13695</v>
      </c>
      <c r="S20" s="120">
        <v>10982</v>
      </c>
      <c r="T20" s="120">
        <v>1193</v>
      </c>
      <c r="U20" s="120">
        <v>1045</v>
      </c>
      <c r="V20" s="120">
        <v>5850</v>
      </c>
      <c r="W20" s="120">
        <v>5201</v>
      </c>
    </row>
    <row r="21" spans="1:23" x14ac:dyDescent="0.3">
      <c r="A21" s="118"/>
      <c r="B21" s="121" t="s">
        <v>1000</v>
      </c>
      <c r="C21" s="121"/>
      <c r="D21" s="117"/>
      <c r="E21" s="118"/>
      <c r="F21" s="118"/>
      <c r="G21" s="118"/>
      <c r="H21" s="118"/>
      <c r="I21" s="118"/>
      <c r="J21" s="118"/>
      <c r="K21" s="118"/>
      <c r="L21" s="118"/>
      <c r="M21" s="118"/>
      <c r="N21" s="118"/>
      <c r="O21" s="118"/>
      <c r="P21" s="118"/>
      <c r="Q21" s="118"/>
      <c r="R21" s="118"/>
      <c r="S21" s="118"/>
      <c r="T21" s="118"/>
      <c r="U21" s="118"/>
      <c r="V21" s="118"/>
      <c r="W21" s="118"/>
    </row>
    <row r="22" spans="1:23" x14ac:dyDescent="0.3">
      <c r="A22" s="122" t="s">
        <v>999</v>
      </c>
      <c r="B22" s="126"/>
      <c r="C22" s="121" t="s">
        <v>998</v>
      </c>
      <c r="D22" s="121"/>
      <c r="E22" s="120">
        <v>513242</v>
      </c>
      <c r="F22" s="120">
        <v>495664</v>
      </c>
      <c r="G22" s="120">
        <v>1229</v>
      </c>
      <c r="H22" s="120">
        <v>467</v>
      </c>
      <c r="I22" s="120">
        <v>6409</v>
      </c>
      <c r="J22" s="120">
        <v>969</v>
      </c>
      <c r="K22" s="120">
        <v>321</v>
      </c>
      <c r="L22" s="120">
        <v>1093</v>
      </c>
      <c r="M22" s="120">
        <v>711</v>
      </c>
      <c r="N22" s="120">
        <v>1368</v>
      </c>
      <c r="O22" s="120">
        <v>463</v>
      </c>
      <c r="P22" s="120">
        <v>241</v>
      </c>
      <c r="Q22" s="120">
        <v>1598</v>
      </c>
      <c r="R22" s="120">
        <v>1186</v>
      </c>
      <c r="S22" s="120">
        <v>447</v>
      </c>
      <c r="T22" s="120">
        <v>158</v>
      </c>
      <c r="U22" s="120">
        <v>96</v>
      </c>
      <c r="V22" s="120">
        <v>459</v>
      </c>
      <c r="W22" s="120">
        <v>363</v>
      </c>
    </row>
    <row r="23" spans="1:23" x14ac:dyDescent="0.3">
      <c r="A23" s="122" t="s">
        <v>997</v>
      </c>
      <c r="B23" s="126"/>
      <c r="C23" s="121" t="s">
        <v>996</v>
      </c>
      <c r="D23" s="121"/>
      <c r="E23" s="120">
        <v>105564</v>
      </c>
      <c r="F23" s="120">
        <v>98898</v>
      </c>
      <c r="G23" s="120">
        <v>328</v>
      </c>
      <c r="H23" s="120">
        <v>350</v>
      </c>
      <c r="I23" s="120">
        <v>2019</v>
      </c>
      <c r="J23" s="120">
        <v>463</v>
      </c>
      <c r="K23" s="120">
        <v>97</v>
      </c>
      <c r="L23" s="120">
        <v>350</v>
      </c>
      <c r="M23" s="120">
        <v>236</v>
      </c>
      <c r="N23" s="120">
        <v>726</v>
      </c>
      <c r="O23" s="120">
        <v>145</v>
      </c>
      <c r="P23" s="120">
        <v>523</v>
      </c>
      <c r="Q23" s="120">
        <v>349</v>
      </c>
      <c r="R23" s="120">
        <v>462</v>
      </c>
      <c r="S23" s="120">
        <v>206</v>
      </c>
      <c r="T23" s="120">
        <v>105</v>
      </c>
      <c r="U23" s="120">
        <v>46</v>
      </c>
      <c r="V23" s="120">
        <v>112</v>
      </c>
      <c r="W23" s="120">
        <v>149</v>
      </c>
    </row>
    <row r="24" spans="1:23" x14ac:dyDescent="0.3">
      <c r="A24" s="122" t="s">
        <v>995</v>
      </c>
      <c r="B24" s="126"/>
      <c r="C24" s="121" t="s">
        <v>994</v>
      </c>
      <c r="D24" s="121"/>
      <c r="E24" s="120">
        <v>92028</v>
      </c>
      <c r="F24" s="120">
        <v>88924</v>
      </c>
      <c r="G24" s="120">
        <v>193</v>
      </c>
      <c r="H24" s="120">
        <v>40</v>
      </c>
      <c r="I24" s="120">
        <v>742</v>
      </c>
      <c r="J24" s="120">
        <v>180</v>
      </c>
      <c r="K24" s="120">
        <v>54</v>
      </c>
      <c r="L24" s="120">
        <v>173</v>
      </c>
      <c r="M24" s="120">
        <v>143</v>
      </c>
      <c r="N24" s="120">
        <v>266</v>
      </c>
      <c r="O24" s="120">
        <v>291</v>
      </c>
      <c r="P24" s="120">
        <v>214</v>
      </c>
      <c r="Q24" s="120">
        <v>229</v>
      </c>
      <c r="R24" s="120">
        <v>304</v>
      </c>
      <c r="S24" s="120">
        <v>129</v>
      </c>
      <c r="T24" s="120">
        <v>36</v>
      </c>
      <c r="U24" s="120">
        <v>5</v>
      </c>
      <c r="V24" s="120">
        <v>57</v>
      </c>
      <c r="W24" s="120">
        <v>48</v>
      </c>
    </row>
    <row r="25" spans="1:23" x14ac:dyDescent="0.3">
      <c r="A25" s="122" t="s">
        <v>993</v>
      </c>
      <c r="B25" s="126"/>
      <c r="C25" s="121" t="s">
        <v>992</v>
      </c>
      <c r="D25" s="121"/>
      <c r="E25" s="120">
        <v>138412</v>
      </c>
      <c r="F25" s="120">
        <v>119106</v>
      </c>
      <c r="G25" s="120">
        <v>574</v>
      </c>
      <c r="H25" s="120">
        <v>85</v>
      </c>
      <c r="I25" s="120">
        <v>2290</v>
      </c>
      <c r="J25" s="120">
        <v>541</v>
      </c>
      <c r="K25" s="120">
        <v>452</v>
      </c>
      <c r="L25" s="120">
        <v>904</v>
      </c>
      <c r="M25" s="120">
        <v>465</v>
      </c>
      <c r="N25" s="120">
        <v>1477</v>
      </c>
      <c r="O25" s="120">
        <v>6811</v>
      </c>
      <c r="P25" s="120">
        <v>244</v>
      </c>
      <c r="Q25" s="120">
        <v>904</v>
      </c>
      <c r="R25" s="120">
        <v>1332</v>
      </c>
      <c r="S25" s="120">
        <v>1470</v>
      </c>
      <c r="T25" s="120">
        <v>92</v>
      </c>
      <c r="U25" s="120">
        <v>169</v>
      </c>
      <c r="V25" s="120">
        <v>950</v>
      </c>
      <c r="W25" s="120">
        <v>546</v>
      </c>
    </row>
    <row r="26" spans="1:23" x14ac:dyDescent="0.3">
      <c r="A26" s="122" t="s">
        <v>991</v>
      </c>
      <c r="B26" s="126"/>
      <c r="C26" s="121" t="s">
        <v>990</v>
      </c>
      <c r="D26" s="121"/>
      <c r="E26" s="120">
        <v>316028</v>
      </c>
      <c r="F26" s="120">
        <v>307097</v>
      </c>
      <c r="G26" s="120">
        <v>833</v>
      </c>
      <c r="H26" s="120">
        <v>156</v>
      </c>
      <c r="I26" s="120">
        <v>2980</v>
      </c>
      <c r="J26" s="120">
        <v>515</v>
      </c>
      <c r="K26" s="120">
        <v>230</v>
      </c>
      <c r="L26" s="120">
        <v>624</v>
      </c>
      <c r="M26" s="120">
        <v>323</v>
      </c>
      <c r="N26" s="120">
        <v>939</v>
      </c>
      <c r="O26" s="120">
        <v>351</v>
      </c>
      <c r="P26" s="120">
        <v>295</v>
      </c>
      <c r="Q26" s="120">
        <v>452</v>
      </c>
      <c r="R26" s="120">
        <v>621</v>
      </c>
      <c r="S26" s="120">
        <v>193</v>
      </c>
      <c r="T26" s="120">
        <v>114</v>
      </c>
      <c r="U26" s="120">
        <v>31</v>
      </c>
      <c r="V26" s="120">
        <v>73</v>
      </c>
      <c r="W26" s="120">
        <v>201</v>
      </c>
    </row>
    <row r="27" spans="1:23" x14ac:dyDescent="0.3">
      <c r="A27" s="122" t="s">
        <v>989</v>
      </c>
      <c r="B27" s="126"/>
      <c r="C27" s="121" t="s">
        <v>988</v>
      </c>
      <c r="D27" s="121"/>
      <c r="E27" s="120">
        <v>135177</v>
      </c>
      <c r="F27" s="120">
        <v>131928</v>
      </c>
      <c r="G27" s="120">
        <v>415</v>
      </c>
      <c r="H27" s="120">
        <v>85</v>
      </c>
      <c r="I27" s="120">
        <v>775</v>
      </c>
      <c r="J27" s="120">
        <v>298</v>
      </c>
      <c r="K27" s="120">
        <v>107</v>
      </c>
      <c r="L27" s="120">
        <v>273</v>
      </c>
      <c r="M27" s="120">
        <v>175</v>
      </c>
      <c r="N27" s="120">
        <v>91</v>
      </c>
      <c r="O27" s="120">
        <v>295</v>
      </c>
      <c r="P27" s="120">
        <v>94</v>
      </c>
      <c r="Q27" s="120">
        <v>155</v>
      </c>
      <c r="R27" s="120">
        <v>234</v>
      </c>
      <c r="S27" s="120">
        <v>80</v>
      </c>
      <c r="T27" s="120">
        <v>34</v>
      </c>
      <c r="U27" s="120">
        <v>8</v>
      </c>
      <c r="V27" s="120">
        <v>37</v>
      </c>
      <c r="W27" s="120">
        <v>93</v>
      </c>
    </row>
    <row r="28" spans="1:23" s="123" customFormat="1" x14ac:dyDescent="0.3">
      <c r="A28" s="122" t="s">
        <v>987</v>
      </c>
      <c r="B28" s="126"/>
      <c r="C28" s="121" t="s">
        <v>986</v>
      </c>
      <c r="D28" s="121"/>
      <c r="E28" s="120">
        <v>191610</v>
      </c>
      <c r="F28" s="120">
        <v>178965</v>
      </c>
      <c r="G28" s="120">
        <v>536</v>
      </c>
      <c r="H28" s="120">
        <v>143</v>
      </c>
      <c r="I28" s="120">
        <v>1655</v>
      </c>
      <c r="J28" s="120">
        <v>419</v>
      </c>
      <c r="K28" s="120">
        <v>316</v>
      </c>
      <c r="L28" s="120">
        <v>823</v>
      </c>
      <c r="M28" s="120">
        <v>439</v>
      </c>
      <c r="N28" s="120">
        <v>1488</v>
      </c>
      <c r="O28" s="120">
        <v>3072</v>
      </c>
      <c r="P28" s="120">
        <v>132</v>
      </c>
      <c r="Q28" s="120">
        <v>866</v>
      </c>
      <c r="R28" s="120">
        <v>1074</v>
      </c>
      <c r="S28" s="120">
        <v>936</v>
      </c>
      <c r="T28" s="120">
        <v>84</v>
      </c>
      <c r="U28" s="120">
        <v>113</v>
      </c>
      <c r="V28" s="120">
        <v>236</v>
      </c>
      <c r="W28" s="120">
        <v>313</v>
      </c>
    </row>
    <row r="29" spans="1:23" x14ac:dyDescent="0.3">
      <c r="A29" s="118"/>
      <c r="B29" s="117"/>
      <c r="C29" s="117"/>
      <c r="D29" s="117"/>
      <c r="E29" s="118"/>
      <c r="F29" s="118"/>
      <c r="G29" s="118"/>
      <c r="H29" s="118"/>
      <c r="I29" s="118"/>
      <c r="J29" s="118"/>
      <c r="K29" s="118"/>
      <c r="L29" s="118"/>
      <c r="M29" s="118"/>
      <c r="N29" s="118"/>
      <c r="O29" s="118"/>
      <c r="P29" s="118"/>
      <c r="Q29" s="118"/>
      <c r="R29" s="118"/>
      <c r="S29" s="118"/>
      <c r="T29" s="118"/>
      <c r="U29" s="118"/>
      <c r="V29" s="118"/>
      <c r="W29" s="118"/>
    </row>
    <row r="30" spans="1:23" x14ac:dyDescent="0.3">
      <c r="A30" s="122" t="s">
        <v>985</v>
      </c>
      <c r="B30" s="121"/>
      <c r="C30" s="121" t="s">
        <v>984</v>
      </c>
      <c r="D30" s="121"/>
      <c r="E30" s="120">
        <v>1104825</v>
      </c>
      <c r="F30" s="120">
        <v>1010841</v>
      </c>
      <c r="G30" s="120">
        <v>3927</v>
      </c>
      <c r="H30" s="120">
        <v>358</v>
      </c>
      <c r="I30" s="120">
        <v>17555</v>
      </c>
      <c r="J30" s="120">
        <v>2553</v>
      </c>
      <c r="K30" s="120">
        <v>1972</v>
      </c>
      <c r="L30" s="120">
        <v>3782</v>
      </c>
      <c r="M30" s="120">
        <v>2448</v>
      </c>
      <c r="N30" s="120">
        <v>9462</v>
      </c>
      <c r="O30" s="120">
        <v>8403</v>
      </c>
      <c r="P30" s="120">
        <v>9229</v>
      </c>
      <c r="Q30" s="120">
        <v>9731</v>
      </c>
      <c r="R30" s="120">
        <v>8482</v>
      </c>
      <c r="S30" s="120">
        <v>7521</v>
      </c>
      <c r="T30" s="120">
        <v>570</v>
      </c>
      <c r="U30" s="120">
        <v>577</v>
      </c>
      <c r="V30" s="120">
        <v>3926</v>
      </c>
      <c r="W30" s="120">
        <v>3488</v>
      </c>
    </row>
    <row r="31" spans="1:23" x14ac:dyDescent="0.3">
      <c r="A31" s="118" t="s">
        <v>983</v>
      </c>
      <c r="B31" s="117"/>
      <c r="C31" s="117"/>
      <c r="D31" s="117" t="s">
        <v>982</v>
      </c>
      <c r="E31" s="119">
        <v>200214</v>
      </c>
      <c r="F31" s="119">
        <v>188355</v>
      </c>
      <c r="G31" s="119">
        <v>592</v>
      </c>
      <c r="H31" s="119">
        <v>87</v>
      </c>
      <c r="I31" s="119">
        <v>3708</v>
      </c>
      <c r="J31" s="119">
        <v>412</v>
      </c>
      <c r="K31" s="119">
        <v>260</v>
      </c>
      <c r="L31" s="119">
        <v>523</v>
      </c>
      <c r="M31" s="119">
        <v>363</v>
      </c>
      <c r="N31" s="119">
        <v>916</v>
      </c>
      <c r="O31" s="119">
        <v>617</v>
      </c>
      <c r="P31" s="119">
        <v>242</v>
      </c>
      <c r="Q31" s="119">
        <v>1054</v>
      </c>
      <c r="R31" s="119">
        <v>909</v>
      </c>
      <c r="S31" s="119">
        <v>903</v>
      </c>
      <c r="T31" s="119">
        <v>90</v>
      </c>
      <c r="U31" s="119">
        <v>88</v>
      </c>
      <c r="V31" s="119">
        <v>289</v>
      </c>
      <c r="W31" s="119">
        <v>806</v>
      </c>
    </row>
    <row r="32" spans="1:23" x14ac:dyDescent="0.3">
      <c r="A32" s="118" t="s">
        <v>981</v>
      </c>
      <c r="B32" s="117"/>
      <c r="C32" s="117"/>
      <c r="D32" s="117" t="s">
        <v>980</v>
      </c>
      <c r="E32" s="119">
        <v>280177</v>
      </c>
      <c r="F32" s="119">
        <v>229520</v>
      </c>
      <c r="G32" s="119">
        <v>1826</v>
      </c>
      <c r="H32" s="119">
        <v>163</v>
      </c>
      <c r="I32" s="119">
        <v>8024</v>
      </c>
      <c r="J32" s="119">
        <v>830</v>
      </c>
      <c r="K32" s="119">
        <v>859</v>
      </c>
      <c r="L32" s="119">
        <v>1609</v>
      </c>
      <c r="M32" s="119">
        <v>981</v>
      </c>
      <c r="N32" s="119">
        <v>5072</v>
      </c>
      <c r="O32" s="119">
        <v>6364</v>
      </c>
      <c r="P32" s="119">
        <v>4692</v>
      </c>
      <c r="Q32" s="119">
        <v>6037</v>
      </c>
      <c r="R32" s="119">
        <v>4942</v>
      </c>
      <c r="S32" s="119">
        <v>4664</v>
      </c>
      <c r="T32" s="119">
        <v>217</v>
      </c>
      <c r="U32" s="119">
        <v>279</v>
      </c>
      <c r="V32" s="119">
        <v>2602</v>
      </c>
      <c r="W32" s="119">
        <v>1496</v>
      </c>
    </row>
    <row r="33" spans="1:23" x14ac:dyDescent="0.3">
      <c r="A33" s="118" t="s">
        <v>979</v>
      </c>
      <c r="B33" s="117"/>
      <c r="C33" s="117"/>
      <c r="D33" s="117" t="s">
        <v>978</v>
      </c>
      <c r="E33" s="119">
        <v>200801</v>
      </c>
      <c r="F33" s="119">
        <v>190936</v>
      </c>
      <c r="G33" s="119">
        <v>596</v>
      </c>
      <c r="H33" s="119">
        <v>29</v>
      </c>
      <c r="I33" s="119">
        <v>2464</v>
      </c>
      <c r="J33" s="119">
        <v>448</v>
      </c>
      <c r="K33" s="119">
        <v>385</v>
      </c>
      <c r="L33" s="119">
        <v>602</v>
      </c>
      <c r="M33" s="119">
        <v>380</v>
      </c>
      <c r="N33" s="119">
        <v>1095</v>
      </c>
      <c r="O33" s="119">
        <v>319</v>
      </c>
      <c r="P33" s="119">
        <v>686</v>
      </c>
      <c r="Q33" s="119">
        <v>869</v>
      </c>
      <c r="R33" s="119">
        <v>846</v>
      </c>
      <c r="S33" s="119">
        <v>576</v>
      </c>
      <c r="T33" s="119">
        <v>91</v>
      </c>
      <c r="U33" s="119">
        <v>67</v>
      </c>
      <c r="V33" s="119">
        <v>177</v>
      </c>
      <c r="W33" s="119">
        <v>235</v>
      </c>
    </row>
    <row r="34" spans="1:23" s="123" customFormat="1" x14ac:dyDescent="0.3">
      <c r="A34" s="118" t="s">
        <v>977</v>
      </c>
      <c r="B34" s="117"/>
      <c r="C34" s="117"/>
      <c r="D34" s="117" t="s">
        <v>976</v>
      </c>
      <c r="E34" s="119">
        <v>148127</v>
      </c>
      <c r="F34" s="119">
        <v>140821</v>
      </c>
      <c r="G34" s="119">
        <v>305</v>
      </c>
      <c r="H34" s="119">
        <v>9</v>
      </c>
      <c r="I34" s="119">
        <v>964</v>
      </c>
      <c r="J34" s="119">
        <v>324</v>
      </c>
      <c r="K34" s="119">
        <v>229</v>
      </c>
      <c r="L34" s="119">
        <v>440</v>
      </c>
      <c r="M34" s="119">
        <v>332</v>
      </c>
      <c r="N34" s="119">
        <v>643</v>
      </c>
      <c r="O34" s="119">
        <v>434</v>
      </c>
      <c r="P34" s="119">
        <v>1534</v>
      </c>
      <c r="Q34" s="119">
        <v>235</v>
      </c>
      <c r="R34" s="119">
        <v>465</v>
      </c>
      <c r="S34" s="119">
        <v>316</v>
      </c>
      <c r="T34" s="119">
        <v>61</v>
      </c>
      <c r="U34" s="119">
        <v>43</v>
      </c>
      <c r="V34" s="119">
        <v>566</v>
      </c>
      <c r="W34" s="119">
        <v>406</v>
      </c>
    </row>
    <row r="35" spans="1:23" x14ac:dyDescent="0.3">
      <c r="A35" s="118" t="s">
        <v>975</v>
      </c>
      <c r="B35" s="117"/>
      <c r="C35" s="117"/>
      <c r="D35" s="117" t="s">
        <v>974</v>
      </c>
      <c r="E35" s="119">
        <v>275506</v>
      </c>
      <c r="F35" s="119">
        <v>261209</v>
      </c>
      <c r="G35" s="119">
        <v>608</v>
      </c>
      <c r="H35" s="119">
        <v>70</v>
      </c>
      <c r="I35" s="119">
        <v>2395</v>
      </c>
      <c r="J35" s="119">
        <v>539</v>
      </c>
      <c r="K35" s="119">
        <v>239</v>
      </c>
      <c r="L35" s="119">
        <v>608</v>
      </c>
      <c r="M35" s="119">
        <v>392</v>
      </c>
      <c r="N35" s="119">
        <v>1736</v>
      </c>
      <c r="O35" s="119">
        <v>669</v>
      </c>
      <c r="P35" s="119">
        <v>2075</v>
      </c>
      <c r="Q35" s="119">
        <v>1536</v>
      </c>
      <c r="R35" s="119">
        <v>1320</v>
      </c>
      <c r="S35" s="119">
        <v>1062</v>
      </c>
      <c r="T35" s="119">
        <v>111</v>
      </c>
      <c r="U35" s="119">
        <v>100</v>
      </c>
      <c r="V35" s="119">
        <v>292</v>
      </c>
      <c r="W35" s="119">
        <v>545</v>
      </c>
    </row>
    <row r="36" spans="1:23" x14ac:dyDescent="0.3">
      <c r="A36" s="118"/>
      <c r="B36" s="117"/>
      <c r="C36" s="117"/>
      <c r="D36" s="117"/>
      <c r="E36" s="118"/>
      <c r="F36" s="118"/>
      <c r="G36" s="118"/>
      <c r="H36" s="118"/>
      <c r="I36" s="118"/>
      <c r="J36" s="118"/>
      <c r="K36" s="118"/>
      <c r="L36" s="118"/>
      <c r="M36" s="118"/>
      <c r="N36" s="118"/>
      <c r="O36" s="118"/>
      <c r="P36" s="118"/>
      <c r="Q36" s="118"/>
      <c r="R36" s="118"/>
      <c r="S36" s="118"/>
      <c r="T36" s="118"/>
      <c r="U36" s="118"/>
      <c r="V36" s="118"/>
      <c r="W36" s="118"/>
    </row>
    <row r="37" spans="1:23" x14ac:dyDescent="0.3">
      <c r="A37" s="122" t="s">
        <v>973</v>
      </c>
      <c r="B37" s="121" t="s">
        <v>972</v>
      </c>
      <c r="C37" s="121"/>
      <c r="D37" s="121"/>
      <c r="E37" s="120">
        <v>7052177</v>
      </c>
      <c r="F37" s="120">
        <v>6141069</v>
      </c>
      <c r="G37" s="120">
        <v>64930</v>
      </c>
      <c r="H37" s="120">
        <v>4147</v>
      </c>
      <c r="I37" s="120">
        <v>151570</v>
      </c>
      <c r="J37" s="120">
        <v>39204</v>
      </c>
      <c r="K37" s="120">
        <v>18392</v>
      </c>
      <c r="L37" s="120">
        <v>30529</v>
      </c>
      <c r="M37" s="120">
        <v>22766</v>
      </c>
      <c r="N37" s="120">
        <v>107353</v>
      </c>
      <c r="O37" s="120">
        <v>189436</v>
      </c>
      <c r="P37" s="120">
        <v>45897</v>
      </c>
      <c r="Q37" s="120">
        <v>48049</v>
      </c>
      <c r="R37" s="120">
        <v>46750</v>
      </c>
      <c r="S37" s="120">
        <v>59278</v>
      </c>
      <c r="T37" s="120">
        <v>23131</v>
      </c>
      <c r="U37" s="120">
        <v>15460</v>
      </c>
      <c r="V37" s="120">
        <v>24528</v>
      </c>
      <c r="W37" s="120">
        <v>19688</v>
      </c>
    </row>
    <row r="38" spans="1:23" x14ac:dyDescent="0.3">
      <c r="A38" s="118"/>
      <c r="B38" s="121"/>
      <c r="C38" s="121"/>
      <c r="D38" s="117"/>
      <c r="E38" s="118"/>
      <c r="F38" s="118"/>
      <c r="G38" s="118"/>
      <c r="H38" s="118"/>
      <c r="I38" s="118"/>
      <c r="J38" s="118"/>
      <c r="K38" s="118"/>
      <c r="L38" s="118"/>
      <c r="M38" s="118"/>
      <c r="N38" s="118"/>
      <c r="O38" s="118"/>
      <c r="P38" s="118"/>
      <c r="Q38" s="118"/>
      <c r="R38" s="118"/>
      <c r="S38" s="118"/>
      <c r="T38" s="118"/>
      <c r="U38" s="118"/>
      <c r="V38" s="118"/>
      <c r="W38" s="118"/>
    </row>
    <row r="39" spans="1:23" x14ac:dyDescent="0.3">
      <c r="A39" s="122" t="s">
        <v>971</v>
      </c>
      <c r="B39" s="121"/>
      <c r="C39" s="121" t="s">
        <v>970</v>
      </c>
      <c r="D39" s="121"/>
      <c r="E39" s="120">
        <v>147489</v>
      </c>
      <c r="F39" s="120">
        <v>98144</v>
      </c>
      <c r="G39" s="120">
        <v>794</v>
      </c>
      <c r="H39" s="120">
        <v>161</v>
      </c>
      <c r="I39" s="120">
        <v>2910</v>
      </c>
      <c r="J39" s="120">
        <v>315</v>
      </c>
      <c r="K39" s="120">
        <v>162</v>
      </c>
      <c r="L39" s="120">
        <v>989</v>
      </c>
      <c r="M39" s="120">
        <v>357</v>
      </c>
      <c r="N39" s="120">
        <v>19791</v>
      </c>
      <c r="O39" s="120">
        <v>17801</v>
      </c>
      <c r="P39" s="120">
        <v>1525</v>
      </c>
      <c r="Q39" s="120">
        <v>721</v>
      </c>
      <c r="R39" s="120">
        <v>1656</v>
      </c>
      <c r="S39" s="120">
        <v>614</v>
      </c>
      <c r="T39" s="120">
        <v>202</v>
      </c>
      <c r="U39" s="120">
        <v>117</v>
      </c>
      <c r="V39" s="120">
        <v>585</v>
      </c>
      <c r="W39" s="120">
        <v>645</v>
      </c>
    </row>
    <row r="40" spans="1:23" x14ac:dyDescent="0.3">
      <c r="A40" s="122" t="s">
        <v>969</v>
      </c>
      <c r="B40" s="121"/>
      <c r="C40" s="121" t="s">
        <v>968</v>
      </c>
      <c r="D40" s="121"/>
      <c r="E40" s="120">
        <v>142065</v>
      </c>
      <c r="F40" s="120">
        <v>133042</v>
      </c>
      <c r="G40" s="120">
        <v>1029</v>
      </c>
      <c r="H40" s="120">
        <v>237</v>
      </c>
      <c r="I40" s="120">
        <v>3031</v>
      </c>
      <c r="J40" s="120">
        <v>690</v>
      </c>
      <c r="K40" s="120">
        <v>264</v>
      </c>
      <c r="L40" s="120">
        <v>448</v>
      </c>
      <c r="M40" s="120">
        <v>351</v>
      </c>
      <c r="N40" s="120">
        <v>627</v>
      </c>
      <c r="O40" s="120">
        <v>223</v>
      </c>
      <c r="P40" s="120">
        <v>231</v>
      </c>
      <c r="Q40" s="120">
        <v>514</v>
      </c>
      <c r="R40" s="120">
        <v>687</v>
      </c>
      <c r="S40" s="120">
        <v>183</v>
      </c>
      <c r="T40" s="120">
        <v>111</v>
      </c>
      <c r="U40" s="120">
        <v>52</v>
      </c>
      <c r="V40" s="120">
        <v>170</v>
      </c>
      <c r="W40" s="120">
        <v>175</v>
      </c>
    </row>
    <row r="41" spans="1:23" s="123" customFormat="1" x14ac:dyDescent="0.3">
      <c r="A41" s="122" t="s">
        <v>967</v>
      </c>
      <c r="B41" s="121"/>
      <c r="C41" s="121" t="s">
        <v>966</v>
      </c>
      <c r="D41" s="121"/>
      <c r="E41" s="120">
        <v>370127</v>
      </c>
      <c r="F41" s="120">
        <v>346264</v>
      </c>
      <c r="G41" s="120">
        <v>2241</v>
      </c>
      <c r="H41" s="120">
        <v>313</v>
      </c>
      <c r="I41" s="120">
        <v>9122</v>
      </c>
      <c r="J41" s="120">
        <v>1341</v>
      </c>
      <c r="K41" s="120">
        <v>461</v>
      </c>
      <c r="L41" s="120">
        <v>1293</v>
      </c>
      <c r="M41" s="120">
        <v>778</v>
      </c>
      <c r="N41" s="120">
        <v>2147</v>
      </c>
      <c r="O41" s="120">
        <v>856</v>
      </c>
      <c r="P41" s="120">
        <v>504</v>
      </c>
      <c r="Q41" s="120">
        <v>1125</v>
      </c>
      <c r="R41" s="120">
        <v>1428</v>
      </c>
      <c r="S41" s="120">
        <v>664</v>
      </c>
      <c r="T41" s="120">
        <v>511</v>
      </c>
      <c r="U41" s="120">
        <v>227</v>
      </c>
      <c r="V41" s="120">
        <v>338</v>
      </c>
      <c r="W41" s="120">
        <v>514</v>
      </c>
    </row>
    <row r="42" spans="1:23" x14ac:dyDescent="0.3">
      <c r="A42" s="122" t="s">
        <v>965</v>
      </c>
      <c r="B42" s="121"/>
      <c r="C42" s="121" t="s">
        <v>964</v>
      </c>
      <c r="D42" s="121"/>
      <c r="E42" s="120">
        <v>329608</v>
      </c>
      <c r="F42" s="120">
        <v>312013</v>
      </c>
      <c r="G42" s="120">
        <v>2337</v>
      </c>
      <c r="H42" s="120">
        <v>213</v>
      </c>
      <c r="I42" s="120">
        <v>6462</v>
      </c>
      <c r="J42" s="120">
        <v>889</v>
      </c>
      <c r="K42" s="120">
        <v>411</v>
      </c>
      <c r="L42" s="120">
        <v>1059</v>
      </c>
      <c r="M42" s="120">
        <v>691</v>
      </c>
      <c r="N42" s="120">
        <v>1242</v>
      </c>
      <c r="O42" s="120">
        <v>336</v>
      </c>
      <c r="P42" s="120">
        <v>576</v>
      </c>
      <c r="Q42" s="120">
        <v>935</v>
      </c>
      <c r="R42" s="120">
        <v>1008</v>
      </c>
      <c r="S42" s="120">
        <v>586</v>
      </c>
      <c r="T42" s="120">
        <v>196</v>
      </c>
      <c r="U42" s="120">
        <v>126</v>
      </c>
      <c r="V42" s="120">
        <v>199</v>
      </c>
      <c r="W42" s="120">
        <v>329</v>
      </c>
    </row>
    <row r="43" spans="1:23" x14ac:dyDescent="0.3">
      <c r="A43" s="122" t="s">
        <v>963</v>
      </c>
      <c r="B43" s="121"/>
      <c r="C43" s="121" t="s">
        <v>962</v>
      </c>
      <c r="D43" s="121"/>
      <c r="E43" s="120">
        <v>125746</v>
      </c>
      <c r="F43" s="120">
        <v>121210</v>
      </c>
      <c r="G43" s="120">
        <v>654</v>
      </c>
      <c r="H43" s="120">
        <v>41</v>
      </c>
      <c r="I43" s="120">
        <v>1136</v>
      </c>
      <c r="J43" s="120">
        <v>465</v>
      </c>
      <c r="K43" s="120">
        <v>253</v>
      </c>
      <c r="L43" s="120">
        <v>330</v>
      </c>
      <c r="M43" s="120">
        <v>308</v>
      </c>
      <c r="N43" s="120">
        <v>282</v>
      </c>
      <c r="O43" s="120">
        <v>44</v>
      </c>
      <c r="P43" s="120">
        <v>60</v>
      </c>
      <c r="Q43" s="120">
        <v>308</v>
      </c>
      <c r="R43" s="120">
        <v>249</v>
      </c>
      <c r="S43" s="120">
        <v>95</v>
      </c>
      <c r="T43" s="120">
        <v>134</v>
      </c>
      <c r="U43" s="120">
        <v>31</v>
      </c>
      <c r="V43" s="120">
        <v>54</v>
      </c>
      <c r="W43" s="120">
        <v>92</v>
      </c>
    </row>
    <row r="44" spans="1:23" x14ac:dyDescent="0.3">
      <c r="A44" s="122" t="s">
        <v>961</v>
      </c>
      <c r="B44" s="121"/>
      <c r="C44" s="121" t="s">
        <v>960</v>
      </c>
      <c r="D44" s="121"/>
      <c r="E44" s="120">
        <v>202228</v>
      </c>
      <c r="F44" s="120">
        <v>187968</v>
      </c>
      <c r="G44" s="120">
        <v>1357</v>
      </c>
      <c r="H44" s="120">
        <v>66</v>
      </c>
      <c r="I44" s="120">
        <v>4601</v>
      </c>
      <c r="J44" s="120">
        <v>654</v>
      </c>
      <c r="K44" s="120">
        <v>357</v>
      </c>
      <c r="L44" s="120">
        <v>663</v>
      </c>
      <c r="M44" s="120">
        <v>470</v>
      </c>
      <c r="N44" s="120">
        <v>1803</v>
      </c>
      <c r="O44" s="120">
        <v>1179</v>
      </c>
      <c r="P44" s="120">
        <v>152</v>
      </c>
      <c r="Q44" s="120">
        <v>849</v>
      </c>
      <c r="R44" s="120">
        <v>928</v>
      </c>
      <c r="S44" s="120">
        <v>389</v>
      </c>
      <c r="T44" s="120">
        <v>214</v>
      </c>
      <c r="U44" s="120">
        <v>91</v>
      </c>
      <c r="V44" s="120">
        <v>237</v>
      </c>
      <c r="W44" s="120">
        <v>250</v>
      </c>
    </row>
    <row r="45" spans="1:23" x14ac:dyDescent="0.3">
      <c r="A45" s="118"/>
      <c r="B45" s="117"/>
      <c r="C45" s="117"/>
      <c r="D45" s="117"/>
      <c r="E45" s="118"/>
      <c r="F45" s="118"/>
      <c r="G45" s="118"/>
      <c r="H45" s="118"/>
      <c r="I45" s="118"/>
      <c r="J45" s="118"/>
      <c r="K45" s="118"/>
      <c r="L45" s="118"/>
      <c r="M45" s="118"/>
      <c r="N45" s="118"/>
      <c r="O45" s="118"/>
      <c r="P45" s="118"/>
      <c r="Q45" s="118"/>
      <c r="R45" s="118"/>
      <c r="S45" s="118"/>
      <c r="T45" s="118"/>
      <c r="U45" s="118"/>
      <c r="V45" s="118"/>
      <c r="W45" s="118"/>
    </row>
    <row r="46" spans="1:23" x14ac:dyDescent="0.3">
      <c r="A46" s="122" t="s">
        <v>959</v>
      </c>
      <c r="B46" s="121"/>
      <c r="C46" s="121" t="s">
        <v>958</v>
      </c>
      <c r="D46" s="121"/>
      <c r="E46" s="120">
        <v>499858</v>
      </c>
      <c r="F46" s="120">
        <v>482124</v>
      </c>
      <c r="G46" s="120">
        <v>1552</v>
      </c>
      <c r="H46" s="120">
        <v>315</v>
      </c>
      <c r="I46" s="120">
        <v>8266</v>
      </c>
      <c r="J46" s="120">
        <v>751</v>
      </c>
      <c r="K46" s="120">
        <v>314</v>
      </c>
      <c r="L46" s="120">
        <v>881</v>
      </c>
      <c r="M46" s="120">
        <v>558</v>
      </c>
      <c r="N46" s="120">
        <v>892</v>
      </c>
      <c r="O46" s="120">
        <v>316</v>
      </c>
      <c r="P46" s="120">
        <v>486</v>
      </c>
      <c r="Q46" s="120">
        <v>1153</v>
      </c>
      <c r="R46" s="120">
        <v>1219</v>
      </c>
      <c r="S46" s="120">
        <v>373</v>
      </c>
      <c r="T46" s="120">
        <v>141</v>
      </c>
      <c r="U46" s="120">
        <v>65</v>
      </c>
      <c r="V46" s="120">
        <v>153</v>
      </c>
      <c r="W46" s="120">
        <v>299</v>
      </c>
    </row>
    <row r="47" spans="1:23" x14ac:dyDescent="0.3">
      <c r="A47" s="118" t="s">
        <v>957</v>
      </c>
      <c r="B47" s="117"/>
      <c r="C47" s="117"/>
      <c r="D47" s="117" t="s">
        <v>956</v>
      </c>
      <c r="E47" s="119">
        <v>96422</v>
      </c>
      <c r="F47" s="119">
        <v>94085</v>
      </c>
      <c r="G47" s="119">
        <v>241</v>
      </c>
      <c r="H47" s="119">
        <v>14</v>
      </c>
      <c r="I47" s="119">
        <v>1045</v>
      </c>
      <c r="J47" s="119">
        <v>134</v>
      </c>
      <c r="K47" s="119">
        <v>39</v>
      </c>
      <c r="L47" s="119">
        <v>179</v>
      </c>
      <c r="M47" s="119">
        <v>74</v>
      </c>
      <c r="N47" s="119">
        <v>81</v>
      </c>
      <c r="O47" s="119">
        <v>34</v>
      </c>
      <c r="P47" s="119">
        <v>91</v>
      </c>
      <c r="Q47" s="119">
        <v>123</v>
      </c>
      <c r="R47" s="119">
        <v>148</v>
      </c>
      <c r="S47" s="119">
        <v>43</v>
      </c>
      <c r="T47" s="119">
        <v>20</v>
      </c>
      <c r="U47" s="119">
        <v>10</v>
      </c>
      <c r="V47" s="119">
        <v>2</v>
      </c>
      <c r="W47" s="119">
        <v>59</v>
      </c>
    </row>
    <row r="48" spans="1:23" s="123" customFormat="1" x14ac:dyDescent="0.3">
      <c r="A48" s="118" t="s">
        <v>955</v>
      </c>
      <c r="B48" s="117"/>
      <c r="C48" s="117"/>
      <c r="D48" s="117" t="s">
        <v>954</v>
      </c>
      <c r="E48" s="119">
        <v>69087</v>
      </c>
      <c r="F48" s="119">
        <v>67073</v>
      </c>
      <c r="G48" s="119">
        <v>222</v>
      </c>
      <c r="H48" s="119">
        <v>39</v>
      </c>
      <c r="I48" s="119">
        <v>606</v>
      </c>
      <c r="J48" s="119">
        <v>117</v>
      </c>
      <c r="K48" s="119">
        <v>45</v>
      </c>
      <c r="L48" s="119">
        <v>109</v>
      </c>
      <c r="M48" s="119">
        <v>89</v>
      </c>
      <c r="N48" s="119">
        <v>137</v>
      </c>
      <c r="O48" s="119">
        <v>47</v>
      </c>
      <c r="P48" s="119">
        <v>43</v>
      </c>
      <c r="Q48" s="119">
        <v>183</v>
      </c>
      <c r="R48" s="119">
        <v>223</v>
      </c>
      <c r="S48" s="119">
        <v>56</v>
      </c>
      <c r="T48" s="119">
        <v>7</v>
      </c>
      <c r="U48" s="119">
        <v>7</v>
      </c>
      <c r="V48" s="119">
        <v>35</v>
      </c>
      <c r="W48" s="119">
        <v>49</v>
      </c>
    </row>
    <row r="49" spans="1:23" x14ac:dyDescent="0.3">
      <c r="A49" s="118" t="s">
        <v>953</v>
      </c>
      <c r="B49" s="117"/>
      <c r="C49" s="117"/>
      <c r="D49" s="117" t="s">
        <v>952</v>
      </c>
      <c r="E49" s="119">
        <v>107524</v>
      </c>
      <c r="F49" s="119">
        <v>102189</v>
      </c>
      <c r="G49" s="119">
        <v>405</v>
      </c>
      <c r="H49" s="119">
        <v>196</v>
      </c>
      <c r="I49" s="119">
        <v>2690</v>
      </c>
      <c r="J49" s="119">
        <v>152</v>
      </c>
      <c r="K49" s="119">
        <v>91</v>
      </c>
      <c r="L49" s="119">
        <v>162</v>
      </c>
      <c r="M49" s="119">
        <v>130</v>
      </c>
      <c r="N49" s="119">
        <v>273</v>
      </c>
      <c r="O49" s="119">
        <v>109</v>
      </c>
      <c r="P49" s="119">
        <v>180</v>
      </c>
      <c r="Q49" s="119">
        <v>337</v>
      </c>
      <c r="R49" s="119">
        <v>349</v>
      </c>
      <c r="S49" s="119">
        <v>107</v>
      </c>
      <c r="T49" s="119">
        <v>19</v>
      </c>
      <c r="U49" s="119">
        <v>21</v>
      </c>
      <c r="V49" s="119">
        <v>52</v>
      </c>
      <c r="W49" s="119">
        <v>62</v>
      </c>
    </row>
    <row r="50" spans="1:23" x14ac:dyDescent="0.3">
      <c r="A50" s="118" t="s">
        <v>951</v>
      </c>
      <c r="B50" s="117"/>
      <c r="C50" s="117"/>
      <c r="D50" s="117" t="s">
        <v>950</v>
      </c>
      <c r="E50" s="119">
        <v>70603</v>
      </c>
      <c r="F50" s="119">
        <v>68679</v>
      </c>
      <c r="G50" s="119">
        <v>190</v>
      </c>
      <c r="H50" s="119">
        <v>15</v>
      </c>
      <c r="I50" s="119">
        <v>607</v>
      </c>
      <c r="J50" s="119">
        <v>117</v>
      </c>
      <c r="K50" s="119">
        <v>37</v>
      </c>
      <c r="L50" s="119">
        <v>109</v>
      </c>
      <c r="M50" s="119">
        <v>76</v>
      </c>
      <c r="N50" s="119">
        <v>137</v>
      </c>
      <c r="O50" s="119">
        <v>79</v>
      </c>
      <c r="P50" s="119">
        <v>70</v>
      </c>
      <c r="Q50" s="119">
        <v>164</v>
      </c>
      <c r="R50" s="119">
        <v>179</v>
      </c>
      <c r="S50" s="119">
        <v>52</v>
      </c>
      <c r="T50" s="119">
        <v>21</v>
      </c>
      <c r="U50" s="119">
        <v>11</v>
      </c>
      <c r="V50" s="119">
        <v>12</v>
      </c>
      <c r="W50" s="119">
        <v>48</v>
      </c>
    </row>
    <row r="51" spans="1:23" x14ac:dyDescent="0.3">
      <c r="A51" s="118" t="s">
        <v>949</v>
      </c>
      <c r="B51" s="117"/>
      <c r="C51" s="117"/>
      <c r="D51" s="117" t="s">
        <v>948</v>
      </c>
      <c r="E51" s="119">
        <v>52564</v>
      </c>
      <c r="F51" s="119">
        <v>51009</v>
      </c>
      <c r="G51" s="119">
        <v>139</v>
      </c>
      <c r="H51" s="119">
        <v>15</v>
      </c>
      <c r="I51" s="119">
        <v>836</v>
      </c>
      <c r="J51" s="119">
        <v>66</v>
      </c>
      <c r="K51" s="119">
        <v>11</v>
      </c>
      <c r="L51" s="119">
        <v>89</v>
      </c>
      <c r="M51" s="119">
        <v>45</v>
      </c>
      <c r="N51" s="119">
        <v>77</v>
      </c>
      <c r="O51" s="119">
        <v>7</v>
      </c>
      <c r="P51" s="119">
        <v>49</v>
      </c>
      <c r="Q51" s="119">
        <v>79</v>
      </c>
      <c r="R51" s="119">
        <v>80</v>
      </c>
      <c r="S51" s="119">
        <v>9</v>
      </c>
      <c r="T51" s="119">
        <v>7</v>
      </c>
      <c r="U51" s="119">
        <v>6</v>
      </c>
      <c r="V51" s="119">
        <v>17</v>
      </c>
      <c r="W51" s="119">
        <v>23</v>
      </c>
    </row>
    <row r="52" spans="1:23" x14ac:dyDescent="0.3">
      <c r="A52" s="118" t="s">
        <v>947</v>
      </c>
      <c r="B52" s="117"/>
      <c r="C52" s="117"/>
      <c r="D52" s="117" t="s">
        <v>946</v>
      </c>
      <c r="E52" s="119">
        <v>103658</v>
      </c>
      <c r="F52" s="119">
        <v>99089</v>
      </c>
      <c r="G52" s="119">
        <v>355</v>
      </c>
      <c r="H52" s="119">
        <v>36</v>
      </c>
      <c r="I52" s="119">
        <v>2482</v>
      </c>
      <c r="J52" s="119">
        <v>165</v>
      </c>
      <c r="K52" s="119">
        <v>91</v>
      </c>
      <c r="L52" s="119">
        <v>233</v>
      </c>
      <c r="M52" s="119">
        <v>144</v>
      </c>
      <c r="N52" s="119">
        <v>187</v>
      </c>
      <c r="O52" s="119">
        <v>40</v>
      </c>
      <c r="P52" s="119">
        <v>53</v>
      </c>
      <c r="Q52" s="119">
        <v>267</v>
      </c>
      <c r="R52" s="119">
        <v>240</v>
      </c>
      <c r="S52" s="119">
        <v>106</v>
      </c>
      <c r="T52" s="119">
        <v>67</v>
      </c>
      <c r="U52" s="119">
        <v>10</v>
      </c>
      <c r="V52" s="119">
        <v>35</v>
      </c>
      <c r="W52" s="119">
        <v>58</v>
      </c>
    </row>
    <row r="53" spans="1:23" x14ac:dyDescent="0.3">
      <c r="A53" s="118"/>
      <c r="B53" s="117"/>
      <c r="C53" s="117"/>
      <c r="D53" s="117"/>
      <c r="E53" s="118"/>
      <c r="F53" s="118"/>
      <c r="G53" s="118"/>
      <c r="H53" s="118"/>
      <c r="I53" s="118"/>
      <c r="J53" s="118"/>
      <c r="K53" s="118"/>
      <c r="L53" s="118"/>
      <c r="M53" s="118"/>
      <c r="N53" s="118"/>
      <c r="O53" s="118"/>
      <c r="P53" s="118"/>
      <c r="Q53" s="118"/>
      <c r="R53" s="118"/>
      <c r="S53" s="118"/>
      <c r="T53" s="118"/>
      <c r="U53" s="118"/>
      <c r="V53" s="118"/>
      <c r="W53" s="118"/>
    </row>
    <row r="54" spans="1:23" x14ac:dyDescent="0.3">
      <c r="A54" s="122" t="s">
        <v>945</v>
      </c>
      <c r="B54" s="121"/>
      <c r="C54" s="121" t="s">
        <v>944</v>
      </c>
      <c r="D54" s="121"/>
      <c r="E54" s="120">
        <v>2682528</v>
      </c>
      <c r="F54" s="120">
        <v>2141687</v>
      </c>
      <c r="G54" s="120">
        <v>34499</v>
      </c>
      <c r="H54" s="120">
        <v>1523</v>
      </c>
      <c r="I54" s="120">
        <v>70414</v>
      </c>
      <c r="J54" s="120">
        <v>23131</v>
      </c>
      <c r="K54" s="120">
        <v>9997</v>
      </c>
      <c r="L54" s="120">
        <v>15657</v>
      </c>
      <c r="M54" s="120">
        <v>11925</v>
      </c>
      <c r="N54" s="120">
        <v>53461</v>
      </c>
      <c r="O54" s="120">
        <v>130012</v>
      </c>
      <c r="P54" s="120">
        <v>34186</v>
      </c>
      <c r="Q54" s="120">
        <v>26079</v>
      </c>
      <c r="R54" s="120">
        <v>28435</v>
      </c>
      <c r="S54" s="120">
        <v>44691</v>
      </c>
      <c r="T54" s="120">
        <v>17767</v>
      </c>
      <c r="U54" s="120">
        <v>11639</v>
      </c>
      <c r="V54" s="120">
        <v>15026</v>
      </c>
      <c r="W54" s="120">
        <v>12399</v>
      </c>
    </row>
    <row r="55" spans="1:23" x14ac:dyDescent="0.3">
      <c r="A55" s="118" t="s">
        <v>943</v>
      </c>
      <c r="B55" s="117"/>
      <c r="C55" s="117"/>
      <c r="D55" s="117" t="s">
        <v>942</v>
      </c>
      <c r="E55" s="119">
        <v>276786</v>
      </c>
      <c r="F55" s="119">
        <v>219794</v>
      </c>
      <c r="G55" s="119">
        <v>1694</v>
      </c>
      <c r="H55" s="119">
        <v>214</v>
      </c>
      <c r="I55" s="119">
        <v>4943</v>
      </c>
      <c r="J55" s="119">
        <v>1576</v>
      </c>
      <c r="K55" s="119">
        <v>678</v>
      </c>
      <c r="L55" s="119">
        <v>1826</v>
      </c>
      <c r="M55" s="119">
        <v>812</v>
      </c>
      <c r="N55" s="119">
        <v>21665</v>
      </c>
      <c r="O55" s="119">
        <v>12026</v>
      </c>
      <c r="P55" s="119">
        <v>614</v>
      </c>
      <c r="Q55" s="119">
        <v>1423</v>
      </c>
      <c r="R55" s="119">
        <v>3021</v>
      </c>
      <c r="S55" s="119">
        <v>3451</v>
      </c>
      <c r="T55" s="119">
        <v>608</v>
      </c>
      <c r="U55" s="119">
        <v>593</v>
      </c>
      <c r="V55" s="119">
        <v>727</v>
      </c>
      <c r="W55" s="119">
        <v>1121</v>
      </c>
    </row>
    <row r="56" spans="1:23" x14ac:dyDescent="0.3">
      <c r="A56" s="118" t="s">
        <v>941</v>
      </c>
      <c r="B56" s="117"/>
      <c r="C56" s="117"/>
      <c r="D56" s="117" t="s">
        <v>940</v>
      </c>
      <c r="E56" s="119">
        <v>185060</v>
      </c>
      <c r="F56" s="119">
        <v>157897</v>
      </c>
      <c r="G56" s="119">
        <v>2357</v>
      </c>
      <c r="H56" s="119">
        <v>72</v>
      </c>
      <c r="I56" s="119">
        <v>4706</v>
      </c>
      <c r="J56" s="119">
        <v>1307</v>
      </c>
      <c r="K56" s="119">
        <v>444</v>
      </c>
      <c r="L56" s="119">
        <v>1005</v>
      </c>
      <c r="M56" s="119">
        <v>609</v>
      </c>
      <c r="N56" s="119">
        <v>1387</v>
      </c>
      <c r="O56" s="119">
        <v>9002</v>
      </c>
      <c r="P56" s="119">
        <v>311</v>
      </c>
      <c r="Q56" s="119">
        <v>1100</v>
      </c>
      <c r="R56" s="119">
        <v>1607</v>
      </c>
      <c r="S56" s="119">
        <v>1116</v>
      </c>
      <c r="T56" s="119">
        <v>593</v>
      </c>
      <c r="U56" s="119">
        <v>184</v>
      </c>
      <c r="V56" s="119">
        <v>465</v>
      </c>
      <c r="W56" s="119">
        <v>898</v>
      </c>
    </row>
    <row r="57" spans="1:23" x14ac:dyDescent="0.3">
      <c r="A57" s="118" t="s">
        <v>939</v>
      </c>
      <c r="B57" s="117"/>
      <c r="C57" s="117"/>
      <c r="D57" s="117" t="s">
        <v>938</v>
      </c>
      <c r="E57" s="119">
        <v>503127</v>
      </c>
      <c r="F57" s="119">
        <v>298237</v>
      </c>
      <c r="G57" s="119">
        <v>11843</v>
      </c>
      <c r="H57" s="119">
        <v>509</v>
      </c>
      <c r="I57" s="119">
        <v>24520</v>
      </c>
      <c r="J57" s="119">
        <v>8877</v>
      </c>
      <c r="K57" s="119">
        <v>4397</v>
      </c>
      <c r="L57" s="119">
        <v>4791</v>
      </c>
      <c r="M57" s="119">
        <v>5096</v>
      </c>
      <c r="N57" s="119">
        <v>11417</v>
      </c>
      <c r="O57" s="119">
        <v>42904</v>
      </c>
      <c r="P57" s="119">
        <v>6437</v>
      </c>
      <c r="Q57" s="119">
        <v>13539</v>
      </c>
      <c r="R57" s="119">
        <v>11689</v>
      </c>
      <c r="S57" s="119">
        <v>25718</v>
      </c>
      <c r="T57" s="119">
        <v>9642</v>
      </c>
      <c r="U57" s="119">
        <v>8124</v>
      </c>
      <c r="V57" s="119">
        <v>9503</v>
      </c>
      <c r="W57" s="119">
        <v>5884</v>
      </c>
    </row>
    <row r="58" spans="1:23" x14ac:dyDescent="0.3">
      <c r="A58" s="118" t="s">
        <v>937</v>
      </c>
      <c r="B58" s="117"/>
      <c r="C58" s="117"/>
      <c r="D58" s="117" t="s">
        <v>936</v>
      </c>
      <c r="E58" s="119">
        <v>224897</v>
      </c>
      <c r="F58" s="119">
        <v>169955</v>
      </c>
      <c r="G58" s="119">
        <v>1484</v>
      </c>
      <c r="H58" s="119">
        <v>62</v>
      </c>
      <c r="I58" s="119">
        <v>2825</v>
      </c>
      <c r="J58" s="119">
        <v>1950</v>
      </c>
      <c r="K58" s="119">
        <v>440</v>
      </c>
      <c r="L58" s="119">
        <v>1131</v>
      </c>
      <c r="M58" s="119">
        <v>536</v>
      </c>
      <c r="N58" s="119">
        <v>1555</v>
      </c>
      <c r="O58" s="119">
        <v>22686</v>
      </c>
      <c r="P58" s="119">
        <v>16310</v>
      </c>
      <c r="Q58" s="119">
        <v>726</v>
      </c>
      <c r="R58" s="119">
        <v>1888</v>
      </c>
      <c r="S58" s="119">
        <v>1640</v>
      </c>
      <c r="T58" s="119">
        <v>839</v>
      </c>
      <c r="U58" s="119">
        <v>318</v>
      </c>
      <c r="V58" s="119">
        <v>154</v>
      </c>
      <c r="W58" s="119">
        <v>398</v>
      </c>
    </row>
    <row r="59" spans="1:23" s="123" customFormat="1" x14ac:dyDescent="0.3">
      <c r="A59" s="118" t="s">
        <v>935</v>
      </c>
      <c r="B59" s="117"/>
      <c r="C59" s="117"/>
      <c r="D59" s="117" t="s">
        <v>934</v>
      </c>
      <c r="E59" s="119">
        <v>211699</v>
      </c>
      <c r="F59" s="119">
        <v>166481</v>
      </c>
      <c r="G59" s="119">
        <v>2131</v>
      </c>
      <c r="H59" s="119">
        <v>186</v>
      </c>
      <c r="I59" s="119">
        <v>4076</v>
      </c>
      <c r="J59" s="119">
        <v>1057</v>
      </c>
      <c r="K59" s="119">
        <v>601</v>
      </c>
      <c r="L59" s="119">
        <v>1348</v>
      </c>
      <c r="M59" s="119">
        <v>563</v>
      </c>
      <c r="N59" s="119">
        <v>1105</v>
      </c>
      <c r="O59" s="119">
        <v>22265</v>
      </c>
      <c r="P59" s="119">
        <v>4342</v>
      </c>
      <c r="Q59" s="119">
        <v>948</v>
      </c>
      <c r="R59" s="119">
        <v>2970</v>
      </c>
      <c r="S59" s="119">
        <v>2131</v>
      </c>
      <c r="T59" s="119">
        <v>285</v>
      </c>
      <c r="U59" s="119">
        <v>354</v>
      </c>
      <c r="V59" s="119">
        <v>308</v>
      </c>
      <c r="W59" s="119">
        <v>548</v>
      </c>
    </row>
    <row r="60" spans="1:23" x14ac:dyDescent="0.3">
      <c r="A60" s="118" t="s">
        <v>933</v>
      </c>
      <c r="B60" s="117"/>
      <c r="C60" s="117"/>
      <c r="D60" s="117" t="s">
        <v>932</v>
      </c>
      <c r="E60" s="119">
        <v>233933</v>
      </c>
      <c r="F60" s="119">
        <v>197445</v>
      </c>
      <c r="G60" s="119">
        <v>2882</v>
      </c>
      <c r="H60" s="119">
        <v>193</v>
      </c>
      <c r="I60" s="119">
        <v>10342</v>
      </c>
      <c r="J60" s="119">
        <v>1647</v>
      </c>
      <c r="K60" s="119">
        <v>1058</v>
      </c>
      <c r="L60" s="119">
        <v>929</v>
      </c>
      <c r="M60" s="119">
        <v>982</v>
      </c>
      <c r="N60" s="119">
        <v>2553</v>
      </c>
      <c r="O60" s="119">
        <v>1843</v>
      </c>
      <c r="P60" s="119">
        <v>605</v>
      </c>
      <c r="Q60" s="119">
        <v>2547</v>
      </c>
      <c r="R60" s="119">
        <v>1881</v>
      </c>
      <c r="S60" s="119">
        <v>5354</v>
      </c>
      <c r="T60" s="119">
        <v>666</v>
      </c>
      <c r="U60" s="119">
        <v>521</v>
      </c>
      <c r="V60" s="119">
        <v>1425</v>
      </c>
      <c r="W60" s="119">
        <v>1060</v>
      </c>
    </row>
    <row r="61" spans="1:23" x14ac:dyDescent="0.3">
      <c r="A61" s="118" t="s">
        <v>931</v>
      </c>
      <c r="B61" s="117"/>
      <c r="C61" s="117"/>
      <c r="D61" s="117" t="s">
        <v>930</v>
      </c>
      <c r="E61" s="119">
        <v>283275</v>
      </c>
      <c r="F61" s="119">
        <v>252044</v>
      </c>
      <c r="G61" s="119">
        <v>3938</v>
      </c>
      <c r="H61" s="119">
        <v>58</v>
      </c>
      <c r="I61" s="119">
        <v>4779</v>
      </c>
      <c r="J61" s="119">
        <v>1734</v>
      </c>
      <c r="K61" s="119">
        <v>775</v>
      </c>
      <c r="L61" s="119">
        <v>1460</v>
      </c>
      <c r="M61" s="119">
        <v>1135</v>
      </c>
      <c r="N61" s="119">
        <v>2786</v>
      </c>
      <c r="O61" s="119">
        <v>6673</v>
      </c>
      <c r="P61" s="119">
        <v>705</v>
      </c>
      <c r="Q61" s="119">
        <v>1722</v>
      </c>
      <c r="R61" s="119">
        <v>1876</v>
      </c>
      <c r="S61" s="119">
        <v>976</v>
      </c>
      <c r="T61" s="119">
        <v>745</v>
      </c>
      <c r="U61" s="119">
        <v>237</v>
      </c>
      <c r="V61" s="119">
        <v>727</v>
      </c>
      <c r="W61" s="119">
        <v>905</v>
      </c>
    </row>
    <row r="62" spans="1:23" x14ac:dyDescent="0.3">
      <c r="A62" s="118" t="s">
        <v>929</v>
      </c>
      <c r="B62" s="117"/>
      <c r="C62" s="117"/>
      <c r="D62" s="117" t="s">
        <v>928</v>
      </c>
      <c r="E62" s="119">
        <v>219324</v>
      </c>
      <c r="F62" s="119">
        <v>194115</v>
      </c>
      <c r="G62" s="119">
        <v>1613</v>
      </c>
      <c r="H62" s="119">
        <v>38</v>
      </c>
      <c r="I62" s="119">
        <v>3663</v>
      </c>
      <c r="J62" s="119">
        <v>1310</v>
      </c>
      <c r="K62" s="119">
        <v>506</v>
      </c>
      <c r="L62" s="119">
        <v>849</v>
      </c>
      <c r="M62" s="119">
        <v>494</v>
      </c>
      <c r="N62" s="119">
        <v>3668</v>
      </c>
      <c r="O62" s="119">
        <v>4910</v>
      </c>
      <c r="P62" s="119">
        <v>4296</v>
      </c>
      <c r="Q62" s="119">
        <v>951</v>
      </c>
      <c r="R62" s="119">
        <v>728</v>
      </c>
      <c r="S62" s="119">
        <v>1188</v>
      </c>
      <c r="T62" s="119">
        <v>371</v>
      </c>
      <c r="U62" s="119">
        <v>225</v>
      </c>
      <c r="V62" s="119">
        <v>154</v>
      </c>
      <c r="W62" s="119">
        <v>245</v>
      </c>
    </row>
    <row r="63" spans="1:23" x14ac:dyDescent="0.3">
      <c r="A63" s="118" t="s">
        <v>927</v>
      </c>
      <c r="B63" s="117"/>
      <c r="C63" s="117"/>
      <c r="D63" s="117" t="s">
        <v>926</v>
      </c>
      <c r="E63" s="119">
        <v>226578</v>
      </c>
      <c r="F63" s="119">
        <v>182200</v>
      </c>
      <c r="G63" s="119">
        <v>5098</v>
      </c>
      <c r="H63" s="119">
        <v>40</v>
      </c>
      <c r="I63" s="119">
        <v>6496</v>
      </c>
      <c r="J63" s="119">
        <v>2658</v>
      </c>
      <c r="K63" s="119">
        <v>669</v>
      </c>
      <c r="L63" s="119">
        <v>1535</v>
      </c>
      <c r="M63" s="119">
        <v>1169</v>
      </c>
      <c r="N63" s="119">
        <v>6306</v>
      </c>
      <c r="O63" s="119">
        <v>7027</v>
      </c>
      <c r="P63" s="119">
        <v>457</v>
      </c>
      <c r="Q63" s="119">
        <v>2232</v>
      </c>
      <c r="R63" s="119">
        <v>1951</v>
      </c>
      <c r="S63" s="119">
        <v>1807</v>
      </c>
      <c r="T63" s="119">
        <v>3802</v>
      </c>
      <c r="U63" s="119">
        <v>931</v>
      </c>
      <c r="V63" s="119">
        <v>1259</v>
      </c>
      <c r="W63" s="119">
        <v>941</v>
      </c>
    </row>
    <row r="64" spans="1:23" x14ac:dyDescent="0.3">
      <c r="A64" s="118" t="s">
        <v>925</v>
      </c>
      <c r="B64" s="117"/>
      <c r="C64" s="117"/>
      <c r="D64" s="117" t="s">
        <v>924</v>
      </c>
      <c r="E64" s="119">
        <v>317849</v>
      </c>
      <c r="F64" s="119">
        <v>303519</v>
      </c>
      <c r="G64" s="119">
        <v>1459</v>
      </c>
      <c r="H64" s="119">
        <v>151</v>
      </c>
      <c r="I64" s="119">
        <v>4064</v>
      </c>
      <c r="J64" s="119">
        <v>1015</v>
      </c>
      <c r="K64" s="119">
        <v>429</v>
      </c>
      <c r="L64" s="119">
        <v>783</v>
      </c>
      <c r="M64" s="119">
        <v>529</v>
      </c>
      <c r="N64" s="119">
        <v>1019</v>
      </c>
      <c r="O64" s="119">
        <v>676</v>
      </c>
      <c r="P64" s="119">
        <v>109</v>
      </c>
      <c r="Q64" s="119">
        <v>891</v>
      </c>
      <c r="R64" s="119">
        <v>824</v>
      </c>
      <c r="S64" s="119">
        <v>1310</v>
      </c>
      <c r="T64" s="119">
        <v>216</v>
      </c>
      <c r="U64" s="119">
        <v>152</v>
      </c>
      <c r="V64" s="119">
        <v>304</v>
      </c>
      <c r="W64" s="119">
        <v>399</v>
      </c>
    </row>
    <row r="65" spans="1:23" x14ac:dyDescent="0.3">
      <c r="A65" s="118"/>
      <c r="B65" s="117"/>
      <c r="C65" s="117"/>
      <c r="D65" s="117"/>
      <c r="E65" s="118"/>
      <c r="F65" s="118"/>
      <c r="G65" s="118"/>
      <c r="H65" s="118"/>
      <c r="I65" s="118"/>
      <c r="J65" s="118"/>
      <c r="K65" s="118"/>
      <c r="L65" s="118"/>
      <c r="M65" s="118"/>
      <c r="N65" s="118"/>
      <c r="O65" s="118"/>
      <c r="P65" s="118"/>
      <c r="Q65" s="118"/>
      <c r="R65" s="118"/>
      <c r="S65" s="118"/>
      <c r="T65" s="118"/>
      <c r="U65" s="118"/>
      <c r="V65" s="118"/>
      <c r="W65" s="118"/>
    </row>
    <row r="66" spans="1:23" x14ac:dyDescent="0.3">
      <c r="A66" s="122" t="s">
        <v>923</v>
      </c>
      <c r="B66" s="121"/>
      <c r="C66" s="121" t="s">
        <v>922</v>
      </c>
      <c r="D66" s="121"/>
      <c r="E66" s="120">
        <v>1171339</v>
      </c>
      <c r="F66" s="120">
        <v>1050340</v>
      </c>
      <c r="G66" s="120">
        <v>7125</v>
      </c>
      <c r="H66" s="120">
        <v>821</v>
      </c>
      <c r="I66" s="120">
        <v>22401</v>
      </c>
      <c r="J66" s="120">
        <v>4573</v>
      </c>
      <c r="K66" s="120">
        <v>1279</v>
      </c>
      <c r="L66" s="120">
        <v>4571</v>
      </c>
      <c r="M66" s="120">
        <v>2301</v>
      </c>
      <c r="N66" s="120">
        <v>19212</v>
      </c>
      <c r="O66" s="120">
        <v>36103</v>
      </c>
      <c r="P66" s="120">
        <v>5811</v>
      </c>
      <c r="Q66" s="120">
        <v>4811</v>
      </c>
      <c r="R66" s="120">
        <v>5117</v>
      </c>
      <c r="S66" s="120">
        <v>1891</v>
      </c>
      <c r="T66" s="120">
        <v>1789</v>
      </c>
      <c r="U66" s="120">
        <v>418</v>
      </c>
      <c r="V66" s="120">
        <v>1387</v>
      </c>
      <c r="W66" s="120">
        <v>1389</v>
      </c>
    </row>
    <row r="67" spans="1:23" x14ac:dyDescent="0.3">
      <c r="A67" s="118" t="s">
        <v>921</v>
      </c>
      <c r="B67" s="117"/>
      <c r="C67" s="117"/>
      <c r="D67" s="117" t="s">
        <v>920</v>
      </c>
      <c r="E67" s="119">
        <v>87059</v>
      </c>
      <c r="F67" s="119">
        <v>74464</v>
      </c>
      <c r="G67" s="119">
        <v>527</v>
      </c>
      <c r="H67" s="119">
        <v>10</v>
      </c>
      <c r="I67" s="119">
        <v>1053</v>
      </c>
      <c r="J67" s="119">
        <v>228</v>
      </c>
      <c r="K67" s="119">
        <v>90</v>
      </c>
      <c r="L67" s="119">
        <v>476</v>
      </c>
      <c r="M67" s="119">
        <v>182</v>
      </c>
      <c r="N67" s="119">
        <v>321</v>
      </c>
      <c r="O67" s="119">
        <v>5924</v>
      </c>
      <c r="P67" s="119">
        <v>2425</v>
      </c>
      <c r="Q67" s="119">
        <v>222</v>
      </c>
      <c r="R67" s="119">
        <v>686</v>
      </c>
      <c r="S67" s="119">
        <v>76</v>
      </c>
      <c r="T67" s="119">
        <v>120</v>
      </c>
      <c r="U67" s="119">
        <v>15</v>
      </c>
      <c r="V67" s="119">
        <v>55</v>
      </c>
      <c r="W67" s="119">
        <v>185</v>
      </c>
    </row>
    <row r="68" spans="1:23" x14ac:dyDescent="0.3">
      <c r="A68" s="118" t="s">
        <v>919</v>
      </c>
      <c r="B68" s="117"/>
      <c r="C68" s="117"/>
      <c r="D68" s="117" t="s">
        <v>918</v>
      </c>
      <c r="E68" s="119">
        <v>107155</v>
      </c>
      <c r="F68" s="119">
        <v>101892</v>
      </c>
      <c r="G68" s="119">
        <v>567</v>
      </c>
      <c r="H68" s="119">
        <v>57</v>
      </c>
      <c r="I68" s="119">
        <v>1317</v>
      </c>
      <c r="J68" s="119">
        <v>463</v>
      </c>
      <c r="K68" s="119">
        <v>104</v>
      </c>
      <c r="L68" s="119">
        <v>273</v>
      </c>
      <c r="M68" s="119">
        <v>176</v>
      </c>
      <c r="N68" s="119">
        <v>612</v>
      </c>
      <c r="O68" s="119">
        <v>525</v>
      </c>
      <c r="P68" s="119">
        <v>105</v>
      </c>
      <c r="Q68" s="119">
        <v>236</v>
      </c>
      <c r="R68" s="119">
        <v>232</v>
      </c>
      <c r="S68" s="119">
        <v>115</v>
      </c>
      <c r="T68" s="119">
        <v>240</v>
      </c>
      <c r="U68" s="119">
        <v>46</v>
      </c>
      <c r="V68" s="119">
        <v>113</v>
      </c>
      <c r="W68" s="119">
        <v>82</v>
      </c>
    </row>
    <row r="69" spans="1:23" x14ac:dyDescent="0.3">
      <c r="A69" s="118" t="s">
        <v>917</v>
      </c>
      <c r="B69" s="117"/>
      <c r="C69" s="117"/>
      <c r="D69" s="117" t="s">
        <v>916</v>
      </c>
      <c r="E69" s="119">
        <v>75757</v>
      </c>
      <c r="F69" s="119">
        <v>72021</v>
      </c>
      <c r="G69" s="119">
        <v>488</v>
      </c>
      <c r="H69" s="119">
        <v>15</v>
      </c>
      <c r="I69" s="119">
        <v>1320</v>
      </c>
      <c r="J69" s="119">
        <v>251</v>
      </c>
      <c r="K69" s="119">
        <v>87</v>
      </c>
      <c r="L69" s="119">
        <v>233</v>
      </c>
      <c r="M69" s="119">
        <v>171</v>
      </c>
      <c r="N69" s="119">
        <v>297</v>
      </c>
      <c r="O69" s="119">
        <v>118</v>
      </c>
      <c r="P69" s="119">
        <v>25</v>
      </c>
      <c r="Q69" s="119">
        <v>209</v>
      </c>
      <c r="R69" s="119">
        <v>196</v>
      </c>
      <c r="S69" s="119">
        <v>63</v>
      </c>
      <c r="T69" s="119">
        <v>54</v>
      </c>
      <c r="U69" s="119">
        <v>46</v>
      </c>
      <c r="V69" s="119">
        <v>67</v>
      </c>
      <c r="W69" s="119">
        <v>96</v>
      </c>
    </row>
    <row r="70" spans="1:23" x14ac:dyDescent="0.3">
      <c r="A70" s="118" t="s">
        <v>915</v>
      </c>
      <c r="B70" s="117"/>
      <c r="C70" s="117"/>
      <c r="D70" s="117" t="s">
        <v>914</v>
      </c>
      <c r="E70" s="119">
        <v>80734</v>
      </c>
      <c r="F70" s="119">
        <v>68834</v>
      </c>
      <c r="G70" s="119">
        <v>436</v>
      </c>
      <c r="H70" s="119">
        <v>97</v>
      </c>
      <c r="I70" s="119">
        <v>1411</v>
      </c>
      <c r="J70" s="119">
        <v>186</v>
      </c>
      <c r="K70" s="119">
        <v>39</v>
      </c>
      <c r="L70" s="119">
        <v>336</v>
      </c>
      <c r="M70" s="119">
        <v>135</v>
      </c>
      <c r="N70" s="119">
        <v>279</v>
      </c>
      <c r="O70" s="119">
        <v>7548</v>
      </c>
      <c r="P70" s="119">
        <v>402</v>
      </c>
      <c r="Q70" s="119">
        <v>268</v>
      </c>
      <c r="R70" s="119">
        <v>510</v>
      </c>
      <c r="S70" s="119">
        <v>52</v>
      </c>
      <c r="T70" s="119">
        <v>45</v>
      </c>
      <c r="U70" s="119">
        <v>9</v>
      </c>
      <c r="V70" s="119">
        <v>91</v>
      </c>
      <c r="W70" s="119">
        <v>56</v>
      </c>
    </row>
    <row r="71" spans="1:23" x14ac:dyDescent="0.3">
      <c r="A71" s="118" t="s">
        <v>913</v>
      </c>
      <c r="B71" s="117"/>
      <c r="C71" s="117"/>
      <c r="D71" s="117" t="s">
        <v>912</v>
      </c>
      <c r="E71" s="119">
        <v>138375</v>
      </c>
      <c r="F71" s="119">
        <v>126624</v>
      </c>
      <c r="G71" s="119">
        <v>840</v>
      </c>
      <c r="H71" s="119">
        <v>331</v>
      </c>
      <c r="I71" s="119">
        <v>4547</v>
      </c>
      <c r="J71" s="119">
        <v>373</v>
      </c>
      <c r="K71" s="119">
        <v>179</v>
      </c>
      <c r="L71" s="119">
        <v>480</v>
      </c>
      <c r="M71" s="119">
        <v>324</v>
      </c>
      <c r="N71" s="119">
        <v>1212</v>
      </c>
      <c r="O71" s="119">
        <v>413</v>
      </c>
      <c r="P71" s="119">
        <v>309</v>
      </c>
      <c r="Q71" s="119">
        <v>1231</v>
      </c>
      <c r="R71" s="119">
        <v>567</v>
      </c>
      <c r="S71" s="119">
        <v>472</v>
      </c>
      <c r="T71" s="119">
        <v>109</v>
      </c>
      <c r="U71" s="119">
        <v>47</v>
      </c>
      <c r="V71" s="119">
        <v>164</v>
      </c>
      <c r="W71" s="119">
        <v>153</v>
      </c>
    </row>
    <row r="72" spans="1:23" s="123" customFormat="1" x14ac:dyDescent="0.3">
      <c r="A72" s="118" t="s">
        <v>911</v>
      </c>
      <c r="B72" s="117"/>
      <c r="C72" s="117"/>
      <c r="D72" s="117" t="s">
        <v>910</v>
      </c>
      <c r="E72" s="119">
        <v>89452</v>
      </c>
      <c r="F72" s="119">
        <v>69074</v>
      </c>
      <c r="G72" s="119">
        <v>462</v>
      </c>
      <c r="H72" s="119">
        <v>26</v>
      </c>
      <c r="I72" s="119">
        <v>1875</v>
      </c>
      <c r="J72" s="119">
        <v>139</v>
      </c>
      <c r="K72" s="119">
        <v>65</v>
      </c>
      <c r="L72" s="119">
        <v>599</v>
      </c>
      <c r="M72" s="119">
        <v>143</v>
      </c>
      <c r="N72" s="119">
        <v>236</v>
      </c>
      <c r="O72" s="119">
        <v>15320</v>
      </c>
      <c r="P72" s="119">
        <v>383</v>
      </c>
      <c r="Q72" s="119">
        <v>281</v>
      </c>
      <c r="R72" s="119">
        <v>587</v>
      </c>
      <c r="S72" s="119">
        <v>67</v>
      </c>
      <c r="T72" s="119">
        <v>51</v>
      </c>
      <c r="U72" s="119">
        <v>8</v>
      </c>
      <c r="V72" s="119">
        <v>52</v>
      </c>
      <c r="W72" s="119">
        <v>84</v>
      </c>
    </row>
    <row r="73" spans="1:23" x14ac:dyDescent="0.3">
      <c r="A73" s="118" t="s">
        <v>909</v>
      </c>
      <c r="B73" s="117"/>
      <c r="C73" s="117"/>
      <c r="D73" s="117" t="s">
        <v>908</v>
      </c>
      <c r="E73" s="119">
        <v>140202</v>
      </c>
      <c r="F73" s="119">
        <v>106242</v>
      </c>
      <c r="G73" s="119">
        <v>1178</v>
      </c>
      <c r="H73" s="119">
        <v>111</v>
      </c>
      <c r="I73" s="119">
        <v>4884</v>
      </c>
      <c r="J73" s="119">
        <v>1627</v>
      </c>
      <c r="K73" s="119">
        <v>300</v>
      </c>
      <c r="L73" s="119">
        <v>931</v>
      </c>
      <c r="M73" s="119">
        <v>468</v>
      </c>
      <c r="N73" s="119">
        <v>14421</v>
      </c>
      <c r="O73" s="119">
        <v>4425</v>
      </c>
      <c r="P73" s="119">
        <v>375</v>
      </c>
      <c r="Q73" s="119">
        <v>1235</v>
      </c>
      <c r="R73" s="119">
        <v>1276</v>
      </c>
      <c r="S73" s="119">
        <v>661</v>
      </c>
      <c r="T73" s="119">
        <v>865</v>
      </c>
      <c r="U73" s="119">
        <v>150</v>
      </c>
      <c r="V73" s="119">
        <v>626</v>
      </c>
      <c r="W73" s="119">
        <v>427</v>
      </c>
    </row>
    <row r="74" spans="1:23" x14ac:dyDescent="0.3">
      <c r="A74" s="118" t="s">
        <v>907</v>
      </c>
      <c r="B74" s="117"/>
      <c r="C74" s="117"/>
      <c r="D74" s="117" t="s">
        <v>906</v>
      </c>
      <c r="E74" s="119">
        <v>57132</v>
      </c>
      <c r="F74" s="119">
        <v>54757</v>
      </c>
      <c r="G74" s="119">
        <v>332</v>
      </c>
      <c r="H74" s="119">
        <v>6</v>
      </c>
      <c r="I74" s="119">
        <v>809</v>
      </c>
      <c r="J74" s="119">
        <v>93</v>
      </c>
      <c r="K74" s="119">
        <v>33</v>
      </c>
      <c r="L74" s="119">
        <v>163</v>
      </c>
      <c r="M74" s="119">
        <v>71</v>
      </c>
      <c r="N74" s="119">
        <v>204</v>
      </c>
      <c r="O74" s="119">
        <v>295</v>
      </c>
      <c r="P74" s="119">
        <v>32</v>
      </c>
      <c r="Q74" s="119">
        <v>109</v>
      </c>
      <c r="R74" s="119">
        <v>89</v>
      </c>
      <c r="S74" s="119">
        <v>65</v>
      </c>
      <c r="T74" s="119">
        <v>12</v>
      </c>
      <c r="U74" s="119">
        <v>15</v>
      </c>
      <c r="V74" s="119">
        <v>9</v>
      </c>
      <c r="W74" s="119">
        <v>38</v>
      </c>
    </row>
    <row r="75" spans="1:23" x14ac:dyDescent="0.3">
      <c r="A75" s="118" t="s">
        <v>905</v>
      </c>
      <c r="B75" s="117"/>
      <c r="C75" s="117"/>
      <c r="D75" s="117" t="s">
        <v>904</v>
      </c>
      <c r="E75" s="119">
        <v>67982</v>
      </c>
      <c r="F75" s="119">
        <v>62516</v>
      </c>
      <c r="G75" s="119">
        <v>541</v>
      </c>
      <c r="H75" s="119">
        <v>47</v>
      </c>
      <c r="I75" s="119">
        <v>674</v>
      </c>
      <c r="J75" s="119">
        <v>199</v>
      </c>
      <c r="K75" s="119">
        <v>64</v>
      </c>
      <c r="L75" s="119">
        <v>218</v>
      </c>
      <c r="M75" s="119">
        <v>121</v>
      </c>
      <c r="N75" s="119">
        <v>186</v>
      </c>
      <c r="O75" s="119">
        <v>1139</v>
      </c>
      <c r="P75" s="119">
        <v>1638</v>
      </c>
      <c r="Q75" s="119">
        <v>233</v>
      </c>
      <c r="R75" s="119">
        <v>200</v>
      </c>
      <c r="S75" s="119">
        <v>49</v>
      </c>
      <c r="T75" s="119">
        <v>63</v>
      </c>
      <c r="U75" s="119">
        <v>11</v>
      </c>
      <c r="V75" s="119">
        <v>37</v>
      </c>
      <c r="W75" s="119">
        <v>46</v>
      </c>
    </row>
    <row r="76" spans="1:23" x14ac:dyDescent="0.3">
      <c r="A76" s="118" t="s">
        <v>903</v>
      </c>
      <c r="B76" s="117"/>
      <c r="C76" s="117"/>
      <c r="D76" s="117" t="s">
        <v>902</v>
      </c>
      <c r="E76" s="119">
        <v>109057</v>
      </c>
      <c r="F76" s="119">
        <v>103890</v>
      </c>
      <c r="G76" s="119">
        <v>680</v>
      </c>
      <c r="H76" s="119">
        <v>17</v>
      </c>
      <c r="I76" s="119">
        <v>1260</v>
      </c>
      <c r="J76" s="119">
        <v>514</v>
      </c>
      <c r="K76" s="119">
        <v>99</v>
      </c>
      <c r="L76" s="119">
        <v>388</v>
      </c>
      <c r="M76" s="119">
        <v>173</v>
      </c>
      <c r="N76" s="119">
        <v>798</v>
      </c>
      <c r="O76" s="119">
        <v>241</v>
      </c>
      <c r="P76" s="119">
        <v>26</v>
      </c>
      <c r="Q76" s="119">
        <v>282</v>
      </c>
      <c r="R76" s="119">
        <v>265</v>
      </c>
      <c r="S76" s="119">
        <v>78</v>
      </c>
      <c r="T76" s="119">
        <v>149</v>
      </c>
      <c r="U76" s="119">
        <v>41</v>
      </c>
      <c r="V76" s="119">
        <v>65</v>
      </c>
      <c r="W76" s="119">
        <v>91</v>
      </c>
    </row>
    <row r="77" spans="1:23" x14ac:dyDescent="0.3">
      <c r="A77" s="118" t="s">
        <v>901</v>
      </c>
      <c r="B77" s="117"/>
      <c r="C77" s="117"/>
      <c r="D77" s="117" t="s">
        <v>900</v>
      </c>
      <c r="E77" s="119">
        <v>110685</v>
      </c>
      <c r="F77" s="119">
        <v>105775</v>
      </c>
      <c r="G77" s="119">
        <v>584</v>
      </c>
      <c r="H77" s="119">
        <v>8</v>
      </c>
      <c r="I77" s="119">
        <v>2236</v>
      </c>
      <c r="J77" s="119">
        <v>266</v>
      </c>
      <c r="K77" s="119">
        <v>140</v>
      </c>
      <c r="L77" s="119">
        <v>248</v>
      </c>
      <c r="M77" s="119">
        <v>212</v>
      </c>
      <c r="N77" s="119">
        <v>411</v>
      </c>
      <c r="O77" s="119">
        <v>85</v>
      </c>
      <c r="P77" s="119">
        <v>13</v>
      </c>
      <c r="Q77" s="119">
        <v>190</v>
      </c>
      <c r="R77" s="119">
        <v>214</v>
      </c>
      <c r="S77" s="119">
        <v>115</v>
      </c>
      <c r="T77" s="119">
        <v>48</v>
      </c>
      <c r="U77" s="119">
        <v>11</v>
      </c>
      <c r="V77" s="119">
        <v>63</v>
      </c>
      <c r="W77" s="119">
        <v>66</v>
      </c>
    </row>
    <row r="78" spans="1:23" s="123" customFormat="1" x14ac:dyDescent="0.3">
      <c r="A78" s="118" t="s">
        <v>899</v>
      </c>
      <c r="B78" s="117"/>
      <c r="C78" s="117"/>
      <c r="D78" s="117" t="s">
        <v>898</v>
      </c>
      <c r="E78" s="119">
        <v>107749</v>
      </c>
      <c r="F78" s="119">
        <v>104251</v>
      </c>
      <c r="G78" s="119">
        <v>490</v>
      </c>
      <c r="H78" s="119">
        <v>96</v>
      </c>
      <c r="I78" s="119">
        <v>1015</v>
      </c>
      <c r="J78" s="119">
        <v>234</v>
      </c>
      <c r="K78" s="119">
        <v>79</v>
      </c>
      <c r="L78" s="119">
        <v>226</v>
      </c>
      <c r="M78" s="119">
        <v>125</v>
      </c>
      <c r="N78" s="119">
        <v>235</v>
      </c>
      <c r="O78" s="119">
        <v>70</v>
      </c>
      <c r="P78" s="119">
        <v>78</v>
      </c>
      <c r="Q78" s="119">
        <v>315</v>
      </c>
      <c r="R78" s="119">
        <v>295</v>
      </c>
      <c r="S78" s="119">
        <v>78</v>
      </c>
      <c r="T78" s="119">
        <v>33</v>
      </c>
      <c r="U78" s="119">
        <v>19</v>
      </c>
      <c r="V78" s="119">
        <v>45</v>
      </c>
      <c r="W78" s="119">
        <v>65</v>
      </c>
    </row>
    <row r="79" spans="1:23" x14ac:dyDescent="0.3">
      <c r="A79" s="118"/>
      <c r="B79" s="117"/>
      <c r="C79" s="117"/>
      <c r="D79" s="117"/>
      <c r="E79" s="118"/>
      <c r="F79" s="118"/>
      <c r="G79" s="118"/>
      <c r="H79" s="118"/>
      <c r="I79" s="118"/>
      <c r="J79" s="118"/>
      <c r="K79" s="118"/>
      <c r="L79" s="118"/>
      <c r="M79" s="118"/>
      <c r="N79" s="118"/>
      <c r="O79" s="118"/>
      <c r="P79" s="118"/>
      <c r="Q79" s="118"/>
      <c r="R79" s="118"/>
      <c r="S79" s="118"/>
      <c r="T79" s="118"/>
      <c r="U79" s="118"/>
      <c r="V79" s="118"/>
      <c r="W79" s="118"/>
    </row>
    <row r="80" spans="1:23" x14ac:dyDescent="0.3">
      <c r="A80" s="122" t="s">
        <v>897</v>
      </c>
      <c r="B80" s="121"/>
      <c r="C80" s="121" t="s">
        <v>896</v>
      </c>
      <c r="D80" s="121"/>
      <c r="E80" s="120">
        <v>1381189</v>
      </c>
      <c r="F80" s="120">
        <v>1268277</v>
      </c>
      <c r="G80" s="120">
        <v>13342</v>
      </c>
      <c r="H80" s="120">
        <v>457</v>
      </c>
      <c r="I80" s="120">
        <v>23227</v>
      </c>
      <c r="J80" s="120">
        <v>6395</v>
      </c>
      <c r="K80" s="120">
        <v>4894</v>
      </c>
      <c r="L80" s="120">
        <v>4638</v>
      </c>
      <c r="M80" s="120">
        <v>5027</v>
      </c>
      <c r="N80" s="120">
        <v>7896</v>
      </c>
      <c r="O80" s="120">
        <v>2566</v>
      </c>
      <c r="P80" s="120">
        <v>2366</v>
      </c>
      <c r="Q80" s="120">
        <v>11554</v>
      </c>
      <c r="R80" s="120">
        <v>6023</v>
      </c>
      <c r="S80" s="120">
        <v>9792</v>
      </c>
      <c r="T80" s="120">
        <v>2066</v>
      </c>
      <c r="U80" s="120">
        <v>2694</v>
      </c>
      <c r="V80" s="120">
        <v>6379</v>
      </c>
      <c r="W80" s="120">
        <v>3596</v>
      </c>
    </row>
    <row r="81" spans="1:23" x14ac:dyDescent="0.3">
      <c r="A81" s="118" t="s">
        <v>895</v>
      </c>
      <c r="B81" s="117"/>
      <c r="C81" s="117"/>
      <c r="D81" s="117" t="s">
        <v>894</v>
      </c>
      <c r="E81" s="119">
        <v>145893</v>
      </c>
      <c r="F81" s="119">
        <v>140135</v>
      </c>
      <c r="G81" s="119">
        <v>747</v>
      </c>
      <c r="H81" s="119">
        <v>6</v>
      </c>
      <c r="I81" s="119">
        <v>970</v>
      </c>
      <c r="J81" s="119">
        <v>683</v>
      </c>
      <c r="K81" s="119">
        <v>517</v>
      </c>
      <c r="L81" s="119">
        <v>375</v>
      </c>
      <c r="M81" s="119">
        <v>338</v>
      </c>
      <c r="N81" s="119">
        <v>467</v>
      </c>
      <c r="O81" s="119">
        <v>81</v>
      </c>
      <c r="P81" s="119">
        <v>10</v>
      </c>
      <c r="Q81" s="119">
        <v>446</v>
      </c>
      <c r="R81" s="119">
        <v>399</v>
      </c>
      <c r="S81" s="119">
        <v>297</v>
      </c>
      <c r="T81" s="119">
        <v>127</v>
      </c>
      <c r="U81" s="119">
        <v>81</v>
      </c>
      <c r="V81" s="119">
        <v>98</v>
      </c>
      <c r="W81" s="119">
        <v>116</v>
      </c>
    </row>
    <row r="82" spans="1:23" x14ac:dyDescent="0.3">
      <c r="A82" s="118" t="s">
        <v>893</v>
      </c>
      <c r="B82" s="117"/>
      <c r="C82" s="117"/>
      <c r="D82" s="117" t="s">
        <v>892</v>
      </c>
      <c r="E82" s="119">
        <v>466415</v>
      </c>
      <c r="F82" s="119">
        <v>395485</v>
      </c>
      <c r="G82" s="119">
        <v>6729</v>
      </c>
      <c r="H82" s="119">
        <v>185</v>
      </c>
      <c r="I82" s="119">
        <v>12272</v>
      </c>
      <c r="J82" s="119">
        <v>3473</v>
      </c>
      <c r="K82" s="119">
        <v>3164</v>
      </c>
      <c r="L82" s="119">
        <v>2283</v>
      </c>
      <c r="M82" s="119">
        <v>2836</v>
      </c>
      <c r="N82" s="119">
        <v>4915</v>
      </c>
      <c r="O82" s="119">
        <v>1999</v>
      </c>
      <c r="P82" s="119">
        <v>1075</v>
      </c>
      <c r="Q82" s="119">
        <v>7978</v>
      </c>
      <c r="R82" s="119">
        <v>3436</v>
      </c>
      <c r="S82" s="119">
        <v>8490</v>
      </c>
      <c r="T82" s="119">
        <v>1467</v>
      </c>
      <c r="U82" s="119">
        <v>2351</v>
      </c>
      <c r="V82" s="119">
        <v>5629</v>
      </c>
      <c r="W82" s="119">
        <v>2648</v>
      </c>
    </row>
    <row r="83" spans="1:23" x14ac:dyDescent="0.3">
      <c r="A83" s="118" t="s">
        <v>891</v>
      </c>
      <c r="B83" s="117"/>
      <c r="C83" s="117"/>
      <c r="D83" s="117" t="s">
        <v>890</v>
      </c>
      <c r="E83" s="119">
        <v>273790</v>
      </c>
      <c r="F83" s="119">
        <v>259629</v>
      </c>
      <c r="G83" s="119">
        <v>2312</v>
      </c>
      <c r="H83" s="119">
        <v>120</v>
      </c>
      <c r="I83" s="119">
        <v>4680</v>
      </c>
      <c r="J83" s="119">
        <v>830</v>
      </c>
      <c r="K83" s="119">
        <v>488</v>
      </c>
      <c r="L83" s="119">
        <v>760</v>
      </c>
      <c r="M83" s="119">
        <v>742</v>
      </c>
      <c r="N83" s="119">
        <v>666</v>
      </c>
      <c r="O83" s="119">
        <v>127</v>
      </c>
      <c r="P83" s="119">
        <v>308</v>
      </c>
      <c r="Q83" s="119">
        <v>965</v>
      </c>
      <c r="R83" s="119">
        <v>653</v>
      </c>
      <c r="S83" s="119">
        <v>464</v>
      </c>
      <c r="T83" s="119">
        <v>223</v>
      </c>
      <c r="U83" s="119">
        <v>109</v>
      </c>
      <c r="V83" s="119">
        <v>327</v>
      </c>
      <c r="W83" s="119">
        <v>387</v>
      </c>
    </row>
    <row r="84" spans="1:23" s="123" customFormat="1" x14ac:dyDescent="0.3">
      <c r="A84" s="118" t="s">
        <v>889</v>
      </c>
      <c r="B84" s="117"/>
      <c r="C84" s="117"/>
      <c r="D84" s="117" t="s">
        <v>888</v>
      </c>
      <c r="E84" s="119">
        <v>175308</v>
      </c>
      <c r="F84" s="119">
        <v>169346</v>
      </c>
      <c r="G84" s="119">
        <v>887</v>
      </c>
      <c r="H84" s="119">
        <v>69</v>
      </c>
      <c r="I84" s="119">
        <v>1575</v>
      </c>
      <c r="J84" s="119">
        <v>445</v>
      </c>
      <c r="K84" s="119">
        <v>167</v>
      </c>
      <c r="L84" s="119">
        <v>271</v>
      </c>
      <c r="M84" s="119">
        <v>296</v>
      </c>
      <c r="N84" s="119">
        <v>504</v>
      </c>
      <c r="O84" s="119">
        <v>133</v>
      </c>
      <c r="P84" s="119">
        <v>122</v>
      </c>
      <c r="Q84" s="119">
        <v>512</v>
      </c>
      <c r="R84" s="119">
        <v>493</v>
      </c>
      <c r="S84" s="119">
        <v>152</v>
      </c>
      <c r="T84" s="119">
        <v>60</v>
      </c>
      <c r="U84" s="119">
        <v>36</v>
      </c>
      <c r="V84" s="119">
        <v>117</v>
      </c>
      <c r="W84" s="119">
        <v>123</v>
      </c>
    </row>
    <row r="85" spans="1:23" x14ac:dyDescent="0.3">
      <c r="A85" s="118" t="s">
        <v>887</v>
      </c>
      <c r="B85" s="117"/>
      <c r="C85" s="117"/>
      <c r="D85" s="117" t="s">
        <v>886</v>
      </c>
      <c r="E85" s="119">
        <v>319783</v>
      </c>
      <c r="F85" s="119">
        <v>303682</v>
      </c>
      <c r="G85" s="119">
        <v>2667</v>
      </c>
      <c r="H85" s="119">
        <v>77</v>
      </c>
      <c r="I85" s="119">
        <v>3730</v>
      </c>
      <c r="J85" s="119">
        <v>964</v>
      </c>
      <c r="K85" s="119">
        <v>558</v>
      </c>
      <c r="L85" s="119">
        <v>949</v>
      </c>
      <c r="M85" s="119">
        <v>815</v>
      </c>
      <c r="N85" s="119">
        <v>1344</v>
      </c>
      <c r="O85" s="119">
        <v>226</v>
      </c>
      <c r="P85" s="119">
        <v>851</v>
      </c>
      <c r="Q85" s="119">
        <v>1653</v>
      </c>
      <c r="R85" s="119">
        <v>1042</v>
      </c>
      <c r="S85" s="119">
        <v>389</v>
      </c>
      <c r="T85" s="119">
        <v>189</v>
      </c>
      <c r="U85" s="119">
        <v>117</v>
      </c>
      <c r="V85" s="119">
        <v>208</v>
      </c>
      <c r="W85" s="119">
        <v>322</v>
      </c>
    </row>
    <row r="86" spans="1:23" x14ac:dyDescent="0.3">
      <c r="A86" s="118"/>
      <c r="B86" s="117"/>
      <c r="C86" s="117"/>
      <c r="D86" s="117"/>
      <c r="E86" s="118"/>
      <c r="F86" s="118"/>
      <c r="G86" s="118"/>
      <c r="H86" s="118"/>
      <c r="I86" s="118"/>
      <c r="J86" s="118"/>
      <c r="K86" s="118"/>
      <c r="L86" s="118"/>
      <c r="M86" s="118"/>
      <c r="N86" s="118"/>
      <c r="O86" s="118"/>
      <c r="P86" s="118"/>
      <c r="Q86" s="118"/>
      <c r="R86" s="118"/>
      <c r="S86" s="118"/>
      <c r="T86" s="118"/>
      <c r="U86" s="118"/>
      <c r="V86" s="118"/>
      <c r="W86" s="118"/>
    </row>
    <row r="87" spans="1:23" x14ac:dyDescent="0.3">
      <c r="A87" s="122" t="s">
        <v>885</v>
      </c>
      <c r="B87" s="121" t="s">
        <v>884</v>
      </c>
      <c r="C87" s="121"/>
      <c r="D87" s="121"/>
      <c r="E87" s="120">
        <v>5283733</v>
      </c>
      <c r="F87" s="120">
        <v>4531137</v>
      </c>
      <c r="G87" s="120">
        <v>26410</v>
      </c>
      <c r="H87" s="120">
        <v>4378</v>
      </c>
      <c r="I87" s="120">
        <v>130031</v>
      </c>
      <c r="J87" s="120">
        <v>33241</v>
      </c>
      <c r="K87" s="120">
        <v>9321</v>
      </c>
      <c r="L87" s="120">
        <v>26008</v>
      </c>
      <c r="M87" s="120">
        <v>15988</v>
      </c>
      <c r="N87" s="120">
        <v>69252</v>
      </c>
      <c r="O87" s="120">
        <v>225892</v>
      </c>
      <c r="P87" s="120">
        <v>22424</v>
      </c>
      <c r="Q87" s="120">
        <v>28435</v>
      </c>
      <c r="R87" s="120">
        <v>39961</v>
      </c>
      <c r="S87" s="120">
        <v>46033</v>
      </c>
      <c r="T87" s="120">
        <v>23420</v>
      </c>
      <c r="U87" s="120">
        <v>10892</v>
      </c>
      <c r="V87" s="120">
        <v>21340</v>
      </c>
      <c r="W87" s="120">
        <v>19570</v>
      </c>
    </row>
    <row r="88" spans="1:23" x14ac:dyDescent="0.3">
      <c r="A88" s="118"/>
      <c r="B88" s="121"/>
      <c r="C88" s="121"/>
      <c r="D88" s="117"/>
      <c r="E88" s="118"/>
      <c r="F88" s="118"/>
      <c r="G88" s="118"/>
      <c r="H88" s="118"/>
      <c r="I88" s="118"/>
      <c r="J88" s="118"/>
      <c r="K88" s="118"/>
      <c r="L88" s="118"/>
      <c r="M88" s="118"/>
      <c r="N88" s="118"/>
      <c r="O88" s="118"/>
      <c r="P88" s="118"/>
      <c r="Q88" s="118"/>
      <c r="R88" s="118"/>
      <c r="S88" s="118"/>
      <c r="T88" s="118"/>
      <c r="U88" s="118"/>
      <c r="V88" s="118"/>
      <c r="W88" s="118"/>
    </row>
    <row r="89" spans="1:23" x14ac:dyDescent="0.3">
      <c r="A89" s="122" t="s">
        <v>883</v>
      </c>
      <c r="B89" s="121"/>
      <c r="C89" s="121" t="s">
        <v>882</v>
      </c>
      <c r="D89" s="121"/>
      <c r="E89" s="120">
        <v>334179</v>
      </c>
      <c r="F89" s="120">
        <v>321309</v>
      </c>
      <c r="G89" s="120">
        <v>908</v>
      </c>
      <c r="H89" s="120">
        <v>227</v>
      </c>
      <c r="I89" s="120">
        <v>5345</v>
      </c>
      <c r="J89" s="120">
        <v>683</v>
      </c>
      <c r="K89" s="120">
        <v>367</v>
      </c>
      <c r="L89" s="120">
        <v>785</v>
      </c>
      <c r="M89" s="120">
        <v>466</v>
      </c>
      <c r="N89" s="120">
        <v>1081</v>
      </c>
      <c r="O89" s="120">
        <v>396</v>
      </c>
      <c r="P89" s="120">
        <v>69</v>
      </c>
      <c r="Q89" s="120">
        <v>660</v>
      </c>
      <c r="R89" s="120">
        <v>755</v>
      </c>
      <c r="S89" s="120">
        <v>355</v>
      </c>
      <c r="T89" s="120">
        <v>175</v>
      </c>
      <c r="U89" s="120">
        <v>68</v>
      </c>
      <c r="V89" s="120">
        <v>289</v>
      </c>
      <c r="W89" s="120">
        <v>241</v>
      </c>
    </row>
    <row r="90" spans="1:23" x14ac:dyDescent="0.3">
      <c r="A90" s="122" t="s">
        <v>881</v>
      </c>
      <c r="B90" s="121"/>
      <c r="C90" s="121" t="s">
        <v>880</v>
      </c>
      <c r="D90" s="121"/>
      <c r="E90" s="120">
        <v>256406</v>
      </c>
      <c r="F90" s="120">
        <v>229920</v>
      </c>
      <c r="G90" s="120">
        <v>550</v>
      </c>
      <c r="H90" s="120">
        <v>284</v>
      </c>
      <c r="I90" s="120">
        <v>10567</v>
      </c>
      <c r="J90" s="120">
        <v>871</v>
      </c>
      <c r="K90" s="120">
        <v>821</v>
      </c>
      <c r="L90" s="120">
        <v>945</v>
      </c>
      <c r="M90" s="120">
        <v>817</v>
      </c>
      <c r="N90" s="120">
        <v>1086</v>
      </c>
      <c r="O90" s="120">
        <v>882</v>
      </c>
      <c r="P90" s="120">
        <v>755</v>
      </c>
      <c r="Q90" s="120">
        <v>2124</v>
      </c>
      <c r="R90" s="120">
        <v>1624</v>
      </c>
      <c r="S90" s="120">
        <v>2472</v>
      </c>
      <c r="T90" s="120">
        <v>236</v>
      </c>
      <c r="U90" s="120">
        <v>288</v>
      </c>
      <c r="V90" s="120">
        <v>1134</v>
      </c>
      <c r="W90" s="120">
        <v>1030</v>
      </c>
    </row>
    <row r="91" spans="1:23" x14ac:dyDescent="0.3">
      <c r="A91" s="122" t="s">
        <v>879</v>
      </c>
      <c r="B91" s="121"/>
      <c r="C91" s="121" t="s">
        <v>878</v>
      </c>
      <c r="D91" s="121"/>
      <c r="E91" s="120">
        <v>159616</v>
      </c>
      <c r="F91" s="120">
        <v>152240</v>
      </c>
      <c r="G91" s="120">
        <v>414</v>
      </c>
      <c r="H91" s="120">
        <v>26</v>
      </c>
      <c r="I91" s="120">
        <v>2741</v>
      </c>
      <c r="J91" s="120">
        <v>381</v>
      </c>
      <c r="K91" s="120">
        <v>161</v>
      </c>
      <c r="L91" s="120">
        <v>369</v>
      </c>
      <c r="M91" s="120">
        <v>275</v>
      </c>
      <c r="N91" s="120">
        <v>513</v>
      </c>
      <c r="O91" s="120">
        <v>195</v>
      </c>
      <c r="P91" s="120">
        <v>268</v>
      </c>
      <c r="Q91" s="120">
        <v>605</v>
      </c>
      <c r="R91" s="120">
        <v>548</v>
      </c>
      <c r="S91" s="120">
        <v>306</v>
      </c>
      <c r="T91" s="120">
        <v>71</v>
      </c>
      <c r="U91" s="120">
        <v>34</v>
      </c>
      <c r="V91" s="120">
        <v>265</v>
      </c>
      <c r="W91" s="120">
        <v>204</v>
      </c>
    </row>
    <row r="92" spans="1:23" s="123" customFormat="1" x14ac:dyDescent="0.3">
      <c r="A92" s="122" t="s">
        <v>877</v>
      </c>
      <c r="B92" s="121"/>
      <c r="C92" s="121" t="s">
        <v>876</v>
      </c>
      <c r="D92" s="121"/>
      <c r="E92" s="120">
        <v>167446</v>
      </c>
      <c r="F92" s="120">
        <v>154526</v>
      </c>
      <c r="G92" s="120">
        <v>727</v>
      </c>
      <c r="H92" s="120">
        <v>90</v>
      </c>
      <c r="I92" s="120">
        <v>5405</v>
      </c>
      <c r="J92" s="120">
        <v>341</v>
      </c>
      <c r="K92" s="120">
        <v>166</v>
      </c>
      <c r="L92" s="120">
        <v>451</v>
      </c>
      <c r="M92" s="120">
        <v>286</v>
      </c>
      <c r="N92" s="120">
        <v>1122</v>
      </c>
      <c r="O92" s="120">
        <v>862</v>
      </c>
      <c r="P92" s="120">
        <v>1443</v>
      </c>
      <c r="Q92" s="120">
        <v>530</v>
      </c>
      <c r="R92" s="120">
        <v>592</v>
      </c>
      <c r="S92" s="120">
        <v>365</v>
      </c>
      <c r="T92" s="120">
        <v>64</v>
      </c>
      <c r="U92" s="120">
        <v>65</v>
      </c>
      <c r="V92" s="120">
        <v>173</v>
      </c>
      <c r="W92" s="120">
        <v>238</v>
      </c>
    </row>
    <row r="93" spans="1:23" x14ac:dyDescent="0.3">
      <c r="A93" s="122" t="s">
        <v>875</v>
      </c>
      <c r="B93" s="121"/>
      <c r="C93" s="121" t="s">
        <v>874</v>
      </c>
      <c r="D93" s="121"/>
      <c r="E93" s="120">
        <v>198051</v>
      </c>
      <c r="F93" s="120">
        <v>178613</v>
      </c>
      <c r="G93" s="120">
        <v>1103</v>
      </c>
      <c r="H93" s="120">
        <v>269</v>
      </c>
      <c r="I93" s="120">
        <v>6746</v>
      </c>
      <c r="J93" s="120">
        <v>529</v>
      </c>
      <c r="K93" s="120">
        <v>305</v>
      </c>
      <c r="L93" s="120">
        <v>873</v>
      </c>
      <c r="M93" s="120">
        <v>706</v>
      </c>
      <c r="N93" s="120">
        <v>1531</v>
      </c>
      <c r="O93" s="120">
        <v>417</v>
      </c>
      <c r="P93" s="120">
        <v>370</v>
      </c>
      <c r="Q93" s="120">
        <v>2449</v>
      </c>
      <c r="R93" s="120">
        <v>1973</v>
      </c>
      <c r="S93" s="120">
        <v>903</v>
      </c>
      <c r="T93" s="120">
        <v>205</v>
      </c>
      <c r="U93" s="120">
        <v>86</v>
      </c>
      <c r="V93" s="120">
        <v>498</v>
      </c>
      <c r="W93" s="120">
        <v>475</v>
      </c>
    </row>
    <row r="94" spans="1:23" x14ac:dyDescent="0.3">
      <c r="A94" s="118"/>
      <c r="B94" s="117"/>
      <c r="C94" s="117"/>
      <c r="D94" s="117"/>
      <c r="E94" s="118"/>
      <c r="F94" s="118"/>
      <c r="G94" s="118"/>
      <c r="H94" s="118"/>
      <c r="I94" s="118"/>
      <c r="J94" s="118"/>
      <c r="K94" s="118"/>
      <c r="L94" s="118"/>
      <c r="M94" s="118"/>
      <c r="N94" s="118"/>
      <c r="O94" s="118"/>
      <c r="P94" s="118"/>
      <c r="Q94" s="118"/>
      <c r="R94" s="118"/>
      <c r="S94" s="118"/>
      <c r="T94" s="118"/>
      <c r="U94" s="118"/>
      <c r="V94" s="118"/>
      <c r="W94" s="118"/>
    </row>
    <row r="95" spans="1:23" x14ac:dyDescent="0.3">
      <c r="A95" s="122" t="s">
        <v>873</v>
      </c>
      <c r="B95" s="121"/>
      <c r="C95" s="121" t="s">
        <v>872</v>
      </c>
      <c r="D95" s="121"/>
      <c r="E95" s="120">
        <v>598376</v>
      </c>
      <c r="F95" s="120">
        <v>565055</v>
      </c>
      <c r="G95" s="120">
        <v>2381</v>
      </c>
      <c r="H95" s="120">
        <v>588</v>
      </c>
      <c r="I95" s="120">
        <v>14451</v>
      </c>
      <c r="J95" s="120">
        <v>1315</v>
      </c>
      <c r="K95" s="120">
        <v>662</v>
      </c>
      <c r="L95" s="120">
        <v>1821</v>
      </c>
      <c r="M95" s="120">
        <v>1245</v>
      </c>
      <c r="N95" s="120">
        <v>1631</v>
      </c>
      <c r="O95" s="120">
        <v>894</v>
      </c>
      <c r="P95" s="120">
        <v>275</v>
      </c>
      <c r="Q95" s="120">
        <v>1733</v>
      </c>
      <c r="R95" s="120">
        <v>2823</v>
      </c>
      <c r="S95" s="120">
        <v>1428</v>
      </c>
      <c r="T95" s="120">
        <v>372</v>
      </c>
      <c r="U95" s="120">
        <v>624</v>
      </c>
      <c r="V95" s="120">
        <v>357</v>
      </c>
      <c r="W95" s="120">
        <v>721</v>
      </c>
    </row>
    <row r="96" spans="1:23" x14ac:dyDescent="0.3">
      <c r="A96" s="118" t="s">
        <v>871</v>
      </c>
      <c r="B96" s="117"/>
      <c r="C96" s="117"/>
      <c r="D96" s="117" t="s">
        <v>870</v>
      </c>
      <c r="E96" s="119">
        <v>55409</v>
      </c>
      <c r="F96" s="119">
        <v>52842</v>
      </c>
      <c r="G96" s="119">
        <v>215</v>
      </c>
      <c r="H96" s="119">
        <v>54</v>
      </c>
      <c r="I96" s="119">
        <v>853</v>
      </c>
      <c r="J96" s="119">
        <v>94</v>
      </c>
      <c r="K96" s="119">
        <v>59</v>
      </c>
      <c r="L96" s="119">
        <v>141</v>
      </c>
      <c r="M96" s="119">
        <v>81</v>
      </c>
      <c r="N96" s="119">
        <v>156</v>
      </c>
      <c r="O96" s="119">
        <v>474</v>
      </c>
      <c r="P96" s="119">
        <v>39</v>
      </c>
      <c r="Q96" s="119">
        <v>118</v>
      </c>
      <c r="R96" s="119">
        <v>183</v>
      </c>
      <c r="S96" s="119">
        <v>48</v>
      </c>
      <c r="T96" s="119">
        <v>8</v>
      </c>
      <c r="U96" s="119">
        <v>5</v>
      </c>
      <c r="V96" s="119">
        <v>25</v>
      </c>
      <c r="W96" s="119">
        <v>14</v>
      </c>
    </row>
    <row r="97" spans="1:23" s="123" customFormat="1" x14ac:dyDescent="0.3">
      <c r="A97" s="118" t="s">
        <v>869</v>
      </c>
      <c r="B97" s="117"/>
      <c r="C97" s="117"/>
      <c r="D97" s="117" t="s">
        <v>868</v>
      </c>
      <c r="E97" s="119">
        <v>89140</v>
      </c>
      <c r="F97" s="119">
        <v>85867</v>
      </c>
      <c r="G97" s="119">
        <v>306</v>
      </c>
      <c r="H97" s="119">
        <v>132</v>
      </c>
      <c r="I97" s="119">
        <v>1330</v>
      </c>
      <c r="J97" s="119">
        <v>157</v>
      </c>
      <c r="K97" s="119">
        <v>59</v>
      </c>
      <c r="L97" s="119">
        <v>246</v>
      </c>
      <c r="M97" s="119">
        <v>131</v>
      </c>
      <c r="N97" s="119">
        <v>220</v>
      </c>
      <c r="O97" s="119">
        <v>84</v>
      </c>
      <c r="P97" s="119">
        <v>30</v>
      </c>
      <c r="Q97" s="119">
        <v>126</v>
      </c>
      <c r="R97" s="119">
        <v>140</v>
      </c>
      <c r="S97" s="119">
        <v>98</v>
      </c>
      <c r="T97" s="119">
        <v>44</v>
      </c>
      <c r="U97" s="119">
        <v>46</v>
      </c>
      <c r="V97" s="119">
        <v>46</v>
      </c>
      <c r="W97" s="119">
        <v>78</v>
      </c>
    </row>
    <row r="98" spans="1:23" x14ac:dyDescent="0.3">
      <c r="A98" s="118" t="s">
        <v>867</v>
      </c>
      <c r="B98" s="117"/>
      <c r="C98" s="117"/>
      <c r="D98" s="117" t="s">
        <v>866</v>
      </c>
      <c r="E98" s="119">
        <v>157869</v>
      </c>
      <c r="F98" s="119">
        <v>144717</v>
      </c>
      <c r="G98" s="119">
        <v>771</v>
      </c>
      <c r="H98" s="119">
        <v>107</v>
      </c>
      <c r="I98" s="119">
        <v>6480</v>
      </c>
      <c r="J98" s="119">
        <v>411</v>
      </c>
      <c r="K98" s="119">
        <v>265</v>
      </c>
      <c r="L98" s="119">
        <v>626</v>
      </c>
      <c r="M98" s="119">
        <v>474</v>
      </c>
      <c r="N98" s="119">
        <v>587</v>
      </c>
      <c r="O98" s="119">
        <v>118</v>
      </c>
      <c r="P98" s="119">
        <v>68</v>
      </c>
      <c r="Q98" s="119">
        <v>869</v>
      </c>
      <c r="R98" s="119">
        <v>767</v>
      </c>
      <c r="S98" s="119">
        <v>624</v>
      </c>
      <c r="T98" s="119">
        <v>148</v>
      </c>
      <c r="U98" s="119">
        <v>375</v>
      </c>
      <c r="V98" s="119">
        <v>129</v>
      </c>
      <c r="W98" s="119">
        <v>333</v>
      </c>
    </row>
    <row r="99" spans="1:23" x14ac:dyDescent="0.3">
      <c r="A99" s="118" t="s">
        <v>865</v>
      </c>
      <c r="B99" s="117"/>
      <c r="C99" s="117"/>
      <c r="D99" s="117" t="s">
        <v>864</v>
      </c>
      <c r="E99" s="119">
        <v>51965</v>
      </c>
      <c r="F99" s="119">
        <v>48516</v>
      </c>
      <c r="G99" s="119">
        <v>200</v>
      </c>
      <c r="H99" s="119">
        <v>19</v>
      </c>
      <c r="I99" s="119">
        <v>821</v>
      </c>
      <c r="J99" s="119">
        <v>155</v>
      </c>
      <c r="K99" s="119">
        <v>74</v>
      </c>
      <c r="L99" s="119">
        <v>108</v>
      </c>
      <c r="M99" s="119">
        <v>165</v>
      </c>
      <c r="N99" s="119">
        <v>75</v>
      </c>
      <c r="O99" s="119">
        <v>27</v>
      </c>
      <c r="P99" s="119">
        <v>20</v>
      </c>
      <c r="Q99" s="119">
        <v>78</v>
      </c>
      <c r="R99" s="119">
        <v>1047</v>
      </c>
      <c r="S99" s="119">
        <v>245</v>
      </c>
      <c r="T99" s="119">
        <v>80</v>
      </c>
      <c r="U99" s="119">
        <v>171</v>
      </c>
      <c r="V99" s="119">
        <v>15</v>
      </c>
      <c r="W99" s="119">
        <v>149</v>
      </c>
    </row>
    <row r="100" spans="1:23" x14ac:dyDescent="0.3">
      <c r="A100" s="118" t="s">
        <v>863</v>
      </c>
      <c r="B100" s="117"/>
      <c r="C100" s="117"/>
      <c r="D100" s="117" t="s">
        <v>862</v>
      </c>
      <c r="E100" s="119">
        <v>51751</v>
      </c>
      <c r="F100" s="119">
        <v>49802</v>
      </c>
      <c r="G100" s="119">
        <v>262</v>
      </c>
      <c r="H100" s="119">
        <v>81</v>
      </c>
      <c r="I100" s="119">
        <v>919</v>
      </c>
      <c r="J100" s="119">
        <v>80</v>
      </c>
      <c r="K100" s="119">
        <v>46</v>
      </c>
      <c r="L100" s="119">
        <v>105</v>
      </c>
      <c r="M100" s="119">
        <v>71</v>
      </c>
      <c r="N100" s="119">
        <v>35</v>
      </c>
      <c r="O100" s="119">
        <v>5</v>
      </c>
      <c r="P100" s="119">
        <v>7</v>
      </c>
      <c r="Q100" s="119">
        <v>85</v>
      </c>
      <c r="R100" s="119">
        <v>141</v>
      </c>
      <c r="S100" s="119">
        <v>67</v>
      </c>
      <c r="T100" s="119">
        <v>8</v>
      </c>
      <c r="U100" s="119">
        <v>5</v>
      </c>
      <c r="V100" s="119">
        <v>10</v>
      </c>
      <c r="W100" s="119">
        <v>22</v>
      </c>
    </row>
    <row r="101" spans="1:23" x14ac:dyDescent="0.3">
      <c r="A101" s="118" t="s">
        <v>861</v>
      </c>
      <c r="B101" s="117"/>
      <c r="C101" s="117"/>
      <c r="D101" s="117" t="s">
        <v>860</v>
      </c>
      <c r="E101" s="119">
        <v>108793</v>
      </c>
      <c r="F101" s="119">
        <v>103625</v>
      </c>
      <c r="G101" s="119">
        <v>301</v>
      </c>
      <c r="H101" s="119">
        <v>37</v>
      </c>
      <c r="I101" s="119">
        <v>2141</v>
      </c>
      <c r="J101" s="119">
        <v>228</v>
      </c>
      <c r="K101" s="119">
        <v>109</v>
      </c>
      <c r="L101" s="119">
        <v>324</v>
      </c>
      <c r="M101" s="119">
        <v>208</v>
      </c>
      <c r="N101" s="119">
        <v>383</v>
      </c>
      <c r="O101" s="119">
        <v>169</v>
      </c>
      <c r="P101" s="119">
        <v>109</v>
      </c>
      <c r="Q101" s="119">
        <v>287</v>
      </c>
      <c r="R101" s="119">
        <v>416</v>
      </c>
      <c r="S101" s="119">
        <v>176</v>
      </c>
      <c r="T101" s="119">
        <v>51</v>
      </c>
      <c r="U101" s="119">
        <v>13</v>
      </c>
      <c r="V101" s="119">
        <v>123</v>
      </c>
      <c r="W101" s="119">
        <v>93</v>
      </c>
    </row>
    <row r="102" spans="1:23" x14ac:dyDescent="0.3">
      <c r="A102" s="118" t="s">
        <v>859</v>
      </c>
      <c r="B102" s="117"/>
      <c r="C102" s="117"/>
      <c r="D102" s="117" t="s">
        <v>858</v>
      </c>
      <c r="E102" s="119">
        <v>83449</v>
      </c>
      <c r="F102" s="119">
        <v>79686</v>
      </c>
      <c r="G102" s="119">
        <v>326</v>
      </c>
      <c r="H102" s="119">
        <v>158</v>
      </c>
      <c r="I102" s="119">
        <v>1907</v>
      </c>
      <c r="J102" s="119">
        <v>190</v>
      </c>
      <c r="K102" s="119">
        <v>50</v>
      </c>
      <c r="L102" s="119">
        <v>271</v>
      </c>
      <c r="M102" s="119">
        <v>115</v>
      </c>
      <c r="N102" s="119">
        <v>175</v>
      </c>
      <c r="O102" s="119">
        <v>17</v>
      </c>
      <c r="P102" s="119">
        <v>2</v>
      </c>
      <c r="Q102" s="119">
        <v>170</v>
      </c>
      <c r="R102" s="119">
        <v>129</v>
      </c>
      <c r="S102" s="119">
        <v>170</v>
      </c>
      <c r="T102" s="119">
        <v>33</v>
      </c>
      <c r="U102" s="119">
        <v>9</v>
      </c>
      <c r="V102" s="119">
        <v>9</v>
      </c>
      <c r="W102" s="119">
        <v>32</v>
      </c>
    </row>
    <row r="103" spans="1:23" s="123" customFormat="1" x14ac:dyDescent="0.3">
      <c r="A103" s="122"/>
      <c r="B103" s="117"/>
      <c r="C103" s="117"/>
      <c r="D103" s="117"/>
      <c r="E103" s="122"/>
      <c r="F103" s="122"/>
      <c r="G103" s="122"/>
      <c r="H103" s="122"/>
      <c r="I103" s="122"/>
      <c r="J103" s="122"/>
      <c r="K103" s="122"/>
      <c r="L103" s="122"/>
      <c r="M103" s="122"/>
      <c r="N103" s="122"/>
      <c r="O103" s="122"/>
      <c r="P103" s="122"/>
      <c r="Q103" s="122"/>
      <c r="R103" s="122"/>
      <c r="S103" s="122"/>
      <c r="T103" s="122"/>
      <c r="U103" s="122"/>
      <c r="V103" s="122"/>
      <c r="W103" s="122"/>
    </row>
    <row r="104" spans="1:23" x14ac:dyDescent="0.3">
      <c r="A104" s="122" t="s">
        <v>857</v>
      </c>
      <c r="B104" s="121"/>
      <c r="C104" s="121" t="s">
        <v>856</v>
      </c>
      <c r="D104" s="121"/>
      <c r="E104" s="120">
        <v>1343601</v>
      </c>
      <c r="F104" s="120">
        <v>1183179</v>
      </c>
      <c r="G104" s="120">
        <v>5417</v>
      </c>
      <c r="H104" s="120">
        <v>1234</v>
      </c>
      <c r="I104" s="120">
        <v>27823</v>
      </c>
      <c r="J104" s="120">
        <v>8294</v>
      </c>
      <c r="K104" s="120">
        <v>2215</v>
      </c>
      <c r="L104" s="120">
        <v>5666</v>
      </c>
      <c r="M104" s="120">
        <v>4616</v>
      </c>
      <c r="N104" s="120">
        <v>9136</v>
      </c>
      <c r="O104" s="120">
        <v>32538</v>
      </c>
      <c r="P104" s="120">
        <v>3612</v>
      </c>
      <c r="Q104" s="120">
        <v>9551</v>
      </c>
      <c r="R104" s="120">
        <v>9374</v>
      </c>
      <c r="S104" s="120">
        <v>15519</v>
      </c>
      <c r="T104" s="120">
        <v>6716</v>
      </c>
      <c r="U104" s="120">
        <v>3517</v>
      </c>
      <c r="V104" s="120">
        <v>9412</v>
      </c>
      <c r="W104" s="120">
        <v>5782</v>
      </c>
    </row>
    <row r="105" spans="1:23" x14ac:dyDescent="0.3">
      <c r="A105" s="118" t="s">
        <v>855</v>
      </c>
      <c r="B105" s="117"/>
      <c r="C105" s="117"/>
      <c r="D105" s="117" t="s">
        <v>854</v>
      </c>
      <c r="E105" s="119">
        <v>231221</v>
      </c>
      <c r="F105" s="119">
        <v>222164</v>
      </c>
      <c r="G105" s="119">
        <v>567</v>
      </c>
      <c r="H105" s="119">
        <v>163</v>
      </c>
      <c r="I105" s="119">
        <v>3391</v>
      </c>
      <c r="J105" s="119">
        <v>644</v>
      </c>
      <c r="K105" s="119">
        <v>178</v>
      </c>
      <c r="L105" s="119">
        <v>434</v>
      </c>
      <c r="M105" s="119">
        <v>374</v>
      </c>
      <c r="N105" s="119">
        <v>442</v>
      </c>
      <c r="O105" s="119">
        <v>211</v>
      </c>
      <c r="P105" s="119">
        <v>60</v>
      </c>
      <c r="Q105" s="119">
        <v>440</v>
      </c>
      <c r="R105" s="119">
        <v>508</v>
      </c>
      <c r="S105" s="119">
        <v>995</v>
      </c>
      <c r="T105" s="119">
        <v>149</v>
      </c>
      <c r="U105" s="119">
        <v>77</v>
      </c>
      <c r="V105" s="119">
        <v>168</v>
      </c>
      <c r="W105" s="119">
        <v>256</v>
      </c>
    </row>
    <row r="106" spans="1:23" x14ac:dyDescent="0.3">
      <c r="A106" s="118" t="s">
        <v>853</v>
      </c>
      <c r="B106" s="117"/>
      <c r="C106" s="117"/>
      <c r="D106" s="117" t="s">
        <v>852</v>
      </c>
      <c r="E106" s="119">
        <v>302402</v>
      </c>
      <c r="F106" s="119">
        <v>277740</v>
      </c>
      <c r="G106" s="119">
        <v>1183</v>
      </c>
      <c r="H106" s="119">
        <v>587</v>
      </c>
      <c r="I106" s="119">
        <v>8556</v>
      </c>
      <c r="J106" s="119">
        <v>1413</v>
      </c>
      <c r="K106" s="119">
        <v>440</v>
      </c>
      <c r="L106" s="119">
        <v>877</v>
      </c>
      <c r="M106" s="119">
        <v>591</v>
      </c>
      <c r="N106" s="119">
        <v>1865</v>
      </c>
      <c r="O106" s="119">
        <v>2728</v>
      </c>
      <c r="P106" s="119">
        <v>117</v>
      </c>
      <c r="Q106" s="119">
        <v>1121</v>
      </c>
      <c r="R106" s="119">
        <v>1783</v>
      </c>
      <c r="S106" s="119">
        <v>1309</v>
      </c>
      <c r="T106" s="119">
        <v>778</v>
      </c>
      <c r="U106" s="119">
        <v>250</v>
      </c>
      <c r="V106" s="119">
        <v>231</v>
      </c>
      <c r="W106" s="119">
        <v>833</v>
      </c>
    </row>
    <row r="107" spans="1:23" x14ac:dyDescent="0.3">
      <c r="A107" s="118" t="s">
        <v>851</v>
      </c>
      <c r="B107" s="117"/>
      <c r="C107" s="117"/>
      <c r="D107" s="117" t="s">
        <v>850</v>
      </c>
      <c r="E107" s="119">
        <v>257280</v>
      </c>
      <c r="F107" s="119">
        <v>236438</v>
      </c>
      <c r="G107" s="119">
        <v>776</v>
      </c>
      <c r="H107" s="119">
        <v>126</v>
      </c>
      <c r="I107" s="119">
        <v>3418</v>
      </c>
      <c r="J107" s="119">
        <v>787</v>
      </c>
      <c r="K107" s="119">
        <v>301</v>
      </c>
      <c r="L107" s="119">
        <v>865</v>
      </c>
      <c r="M107" s="119">
        <v>598</v>
      </c>
      <c r="N107" s="119">
        <v>961</v>
      </c>
      <c r="O107" s="119">
        <v>7609</v>
      </c>
      <c r="P107" s="119">
        <v>109</v>
      </c>
      <c r="Q107" s="119">
        <v>592</v>
      </c>
      <c r="R107" s="119">
        <v>1280</v>
      </c>
      <c r="S107" s="119">
        <v>1672</v>
      </c>
      <c r="T107" s="119">
        <v>283</v>
      </c>
      <c r="U107" s="119">
        <v>157</v>
      </c>
      <c r="V107" s="119">
        <v>581</v>
      </c>
      <c r="W107" s="119">
        <v>727</v>
      </c>
    </row>
    <row r="108" spans="1:23" s="123" customFormat="1" x14ac:dyDescent="0.3">
      <c r="A108" s="118" t="s">
        <v>849</v>
      </c>
      <c r="B108" s="117"/>
      <c r="C108" s="117"/>
      <c r="D108" s="117" t="s">
        <v>848</v>
      </c>
      <c r="E108" s="119">
        <v>552698</v>
      </c>
      <c r="F108" s="119">
        <v>446837</v>
      </c>
      <c r="G108" s="119">
        <v>2891</v>
      </c>
      <c r="H108" s="119">
        <v>358</v>
      </c>
      <c r="I108" s="119">
        <v>12458</v>
      </c>
      <c r="J108" s="119">
        <v>5450</v>
      </c>
      <c r="K108" s="119">
        <v>1296</v>
      </c>
      <c r="L108" s="119">
        <v>3490</v>
      </c>
      <c r="M108" s="119">
        <v>3053</v>
      </c>
      <c r="N108" s="119">
        <v>5868</v>
      </c>
      <c r="O108" s="119">
        <v>21990</v>
      </c>
      <c r="P108" s="119">
        <v>3326</v>
      </c>
      <c r="Q108" s="119">
        <v>7398</v>
      </c>
      <c r="R108" s="119">
        <v>5803</v>
      </c>
      <c r="S108" s="119">
        <v>11543</v>
      </c>
      <c r="T108" s="119">
        <v>5506</v>
      </c>
      <c r="U108" s="119">
        <v>3033</v>
      </c>
      <c r="V108" s="119">
        <v>8432</v>
      </c>
      <c r="W108" s="119">
        <v>3966</v>
      </c>
    </row>
    <row r="109" spans="1:23" x14ac:dyDescent="0.3">
      <c r="A109" s="118"/>
      <c r="B109" s="117"/>
      <c r="C109" s="117"/>
      <c r="D109" s="117"/>
      <c r="E109" s="118"/>
      <c r="F109" s="118"/>
      <c r="G109" s="118"/>
      <c r="H109" s="118"/>
      <c r="I109" s="118"/>
      <c r="J109" s="118"/>
      <c r="K109" s="118"/>
      <c r="L109" s="118"/>
      <c r="M109" s="118"/>
      <c r="N109" s="118"/>
      <c r="O109" s="118"/>
      <c r="P109" s="118"/>
      <c r="Q109" s="118"/>
      <c r="R109" s="118"/>
      <c r="S109" s="118"/>
      <c r="T109" s="118"/>
      <c r="U109" s="118"/>
      <c r="V109" s="118"/>
      <c r="W109" s="118"/>
    </row>
    <row r="110" spans="1:23" x14ac:dyDescent="0.3">
      <c r="A110" s="122" t="s">
        <v>847</v>
      </c>
      <c r="B110" s="121"/>
      <c r="C110" s="121" t="s">
        <v>846</v>
      </c>
      <c r="D110" s="121"/>
      <c r="E110" s="120">
        <v>2226058</v>
      </c>
      <c r="F110" s="120">
        <v>1746295</v>
      </c>
      <c r="G110" s="120">
        <v>14910</v>
      </c>
      <c r="H110" s="120">
        <v>1660</v>
      </c>
      <c r="I110" s="120">
        <v>56953</v>
      </c>
      <c r="J110" s="120">
        <v>20827</v>
      </c>
      <c r="K110" s="120">
        <v>4624</v>
      </c>
      <c r="L110" s="120">
        <v>15098</v>
      </c>
      <c r="M110" s="120">
        <v>7577</v>
      </c>
      <c r="N110" s="120">
        <v>53152</v>
      </c>
      <c r="O110" s="120">
        <v>189708</v>
      </c>
      <c r="P110" s="120">
        <v>15632</v>
      </c>
      <c r="Q110" s="120">
        <v>10783</v>
      </c>
      <c r="R110" s="120">
        <v>22272</v>
      </c>
      <c r="S110" s="120">
        <v>24685</v>
      </c>
      <c r="T110" s="120">
        <v>15581</v>
      </c>
      <c r="U110" s="120">
        <v>6210</v>
      </c>
      <c r="V110" s="120">
        <v>9212</v>
      </c>
      <c r="W110" s="120">
        <v>10879</v>
      </c>
    </row>
    <row r="111" spans="1:23" x14ac:dyDescent="0.3">
      <c r="A111" s="118" t="s">
        <v>845</v>
      </c>
      <c r="B111" s="117"/>
      <c r="C111" s="117"/>
      <c r="D111" s="117" t="s">
        <v>844</v>
      </c>
      <c r="E111" s="119">
        <v>522452</v>
      </c>
      <c r="F111" s="119">
        <v>333628</v>
      </c>
      <c r="G111" s="119">
        <v>2541</v>
      </c>
      <c r="H111" s="119">
        <v>433</v>
      </c>
      <c r="I111" s="119">
        <v>15715</v>
      </c>
      <c r="J111" s="119">
        <v>4663</v>
      </c>
      <c r="K111" s="119">
        <v>875</v>
      </c>
      <c r="L111" s="119">
        <v>5677</v>
      </c>
      <c r="M111" s="119">
        <v>1764</v>
      </c>
      <c r="N111" s="119">
        <v>13555</v>
      </c>
      <c r="O111" s="119">
        <v>106614</v>
      </c>
      <c r="P111" s="119">
        <v>9863</v>
      </c>
      <c r="Q111" s="119">
        <v>2086</v>
      </c>
      <c r="R111" s="119">
        <v>8031</v>
      </c>
      <c r="S111" s="119">
        <v>4993</v>
      </c>
      <c r="T111" s="119">
        <v>3581</v>
      </c>
      <c r="U111" s="119">
        <v>693</v>
      </c>
      <c r="V111" s="119">
        <v>3714</v>
      </c>
      <c r="W111" s="119">
        <v>4026</v>
      </c>
    </row>
    <row r="112" spans="1:23" x14ac:dyDescent="0.3">
      <c r="A112" s="118" t="s">
        <v>843</v>
      </c>
      <c r="B112" s="117"/>
      <c r="C112" s="117"/>
      <c r="D112" s="117" t="s">
        <v>842</v>
      </c>
      <c r="E112" s="119">
        <v>203826</v>
      </c>
      <c r="F112" s="119">
        <v>176732</v>
      </c>
      <c r="G112" s="119">
        <v>1795</v>
      </c>
      <c r="H112" s="119">
        <v>80</v>
      </c>
      <c r="I112" s="119">
        <v>4180</v>
      </c>
      <c r="J112" s="119">
        <v>1097</v>
      </c>
      <c r="K112" s="119">
        <v>247</v>
      </c>
      <c r="L112" s="119">
        <v>907</v>
      </c>
      <c r="M112" s="119">
        <v>546</v>
      </c>
      <c r="N112" s="119">
        <v>1130</v>
      </c>
      <c r="O112" s="119">
        <v>13904</v>
      </c>
      <c r="P112" s="119">
        <v>574</v>
      </c>
      <c r="Q112" s="119">
        <v>459</v>
      </c>
      <c r="R112" s="119">
        <v>808</v>
      </c>
      <c r="S112" s="119">
        <v>479</v>
      </c>
      <c r="T112" s="119">
        <v>320</v>
      </c>
      <c r="U112" s="119">
        <v>100</v>
      </c>
      <c r="V112" s="119">
        <v>111</v>
      </c>
      <c r="W112" s="119">
        <v>357</v>
      </c>
    </row>
    <row r="113" spans="1:23" x14ac:dyDescent="0.3">
      <c r="A113" s="118" t="s">
        <v>841</v>
      </c>
      <c r="B113" s="117"/>
      <c r="C113" s="117"/>
      <c r="D113" s="117" t="s">
        <v>840</v>
      </c>
      <c r="E113" s="119">
        <v>422458</v>
      </c>
      <c r="F113" s="119">
        <v>323890</v>
      </c>
      <c r="G113" s="119">
        <v>2635</v>
      </c>
      <c r="H113" s="119">
        <v>158</v>
      </c>
      <c r="I113" s="119">
        <v>7587</v>
      </c>
      <c r="J113" s="119">
        <v>5167</v>
      </c>
      <c r="K113" s="119">
        <v>641</v>
      </c>
      <c r="L113" s="119">
        <v>2714</v>
      </c>
      <c r="M113" s="119">
        <v>1268</v>
      </c>
      <c r="N113" s="119">
        <v>20797</v>
      </c>
      <c r="O113" s="119">
        <v>41802</v>
      </c>
      <c r="P113" s="119">
        <v>731</v>
      </c>
      <c r="Q113" s="119">
        <v>1452</v>
      </c>
      <c r="R113" s="119">
        <v>3000</v>
      </c>
      <c r="S113" s="119">
        <v>2364</v>
      </c>
      <c r="T113" s="119">
        <v>4626</v>
      </c>
      <c r="U113" s="119">
        <v>915</v>
      </c>
      <c r="V113" s="119">
        <v>1214</v>
      </c>
      <c r="W113" s="119">
        <v>1497</v>
      </c>
    </row>
    <row r="114" spans="1:23" x14ac:dyDescent="0.3">
      <c r="A114" s="118" t="s">
        <v>839</v>
      </c>
      <c r="B114" s="117"/>
      <c r="C114" s="117"/>
      <c r="D114" s="117" t="s">
        <v>838</v>
      </c>
      <c r="E114" s="119">
        <v>751485</v>
      </c>
      <c r="F114" s="119">
        <v>609714</v>
      </c>
      <c r="G114" s="119">
        <v>7031</v>
      </c>
      <c r="H114" s="119">
        <v>687</v>
      </c>
      <c r="I114" s="119">
        <v>22055</v>
      </c>
      <c r="J114" s="119">
        <v>8813</v>
      </c>
      <c r="K114" s="119">
        <v>2493</v>
      </c>
      <c r="L114" s="119">
        <v>4906</v>
      </c>
      <c r="M114" s="119">
        <v>3420</v>
      </c>
      <c r="N114" s="119">
        <v>16130</v>
      </c>
      <c r="O114" s="119">
        <v>22492</v>
      </c>
      <c r="P114" s="119">
        <v>4432</v>
      </c>
      <c r="Q114" s="119">
        <v>5933</v>
      </c>
      <c r="R114" s="119">
        <v>9256</v>
      </c>
      <c r="S114" s="119">
        <v>14894</v>
      </c>
      <c r="T114" s="119">
        <v>6728</v>
      </c>
      <c r="U114" s="119">
        <v>4271</v>
      </c>
      <c r="V114" s="119">
        <v>3791</v>
      </c>
      <c r="W114" s="119">
        <v>4439</v>
      </c>
    </row>
    <row r="115" spans="1:23" x14ac:dyDescent="0.3">
      <c r="A115" s="118" t="s">
        <v>837</v>
      </c>
      <c r="B115" s="117"/>
      <c r="C115" s="117"/>
      <c r="D115" s="117" t="s">
        <v>836</v>
      </c>
      <c r="E115" s="119">
        <v>325837</v>
      </c>
      <c r="F115" s="119">
        <v>302331</v>
      </c>
      <c r="G115" s="119">
        <v>908</v>
      </c>
      <c r="H115" s="119">
        <v>302</v>
      </c>
      <c r="I115" s="119">
        <v>7416</v>
      </c>
      <c r="J115" s="119">
        <v>1087</v>
      </c>
      <c r="K115" s="119">
        <v>368</v>
      </c>
      <c r="L115" s="119">
        <v>894</v>
      </c>
      <c r="M115" s="119">
        <v>579</v>
      </c>
      <c r="N115" s="119">
        <v>1540</v>
      </c>
      <c r="O115" s="119">
        <v>4896</v>
      </c>
      <c r="P115" s="119">
        <v>32</v>
      </c>
      <c r="Q115" s="119">
        <v>853</v>
      </c>
      <c r="R115" s="119">
        <v>1177</v>
      </c>
      <c r="S115" s="119">
        <v>1955</v>
      </c>
      <c r="T115" s="119">
        <v>326</v>
      </c>
      <c r="U115" s="119">
        <v>231</v>
      </c>
      <c r="V115" s="119">
        <v>382</v>
      </c>
      <c r="W115" s="119">
        <v>560</v>
      </c>
    </row>
    <row r="116" spans="1:23" x14ac:dyDescent="0.3">
      <c r="A116" s="118"/>
      <c r="B116" s="117"/>
      <c r="C116" s="117"/>
      <c r="D116" s="117"/>
      <c r="E116" s="118"/>
      <c r="F116" s="118"/>
      <c r="G116" s="118"/>
      <c r="H116" s="118"/>
      <c r="I116" s="118"/>
      <c r="J116" s="118"/>
      <c r="K116" s="118"/>
      <c r="L116" s="118"/>
      <c r="M116" s="118"/>
      <c r="N116" s="118"/>
      <c r="O116" s="118"/>
      <c r="P116" s="118"/>
      <c r="Q116" s="118"/>
      <c r="R116" s="118"/>
      <c r="S116" s="118"/>
      <c r="T116" s="118"/>
      <c r="U116" s="118"/>
      <c r="V116" s="118"/>
      <c r="W116" s="118"/>
    </row>
    <row r="117" spans="1:23" s="123" customFormat="1" x14ac:dyDescent="0.3">
      <c r="A117" s="122" t="s">
        <v>835</v>
      </c>
      <c r="B117" s="121" t="s">
        <v>834</v>
      </c>
      <c r="C117" s="121"/>
      <c r="D117" s="121"/>
      <c r="E117" s="120">
        <v>4533222</v>
      </c>
      <c r="F117" s="120">
        <v>3871146</v>
      </c>
      <c r="G117" s="120">
        <v>28676</v>
      </c>
      <c r="H117" s="120">
        <v>3418</v>
      </c>
      <c r="I117" s="120">
        <v>143116</v>
      </c>
      <c r="J117" s="120">
        <v>40404</v>
      </c>
      <c r="K117" s="120">
        <v>8814</v>
      </c>
      <c r="L117" s="120">
        <v>21688</v>
      </c>
      <c r="M117" s="120">
        <v>15318</v>
      </c>
      <c r="N117" s="120">
        <v>168928</v>
      </c>
      <c r="O117" s="120">
        <v>48940</v>
      </c>
      <c r="P117" s="120">
        <v>13258</v>
      </c>
      <c r="Q117" s="120">
        <v>24404</v>
      </c>
      <c r="R117" s="120">
        <v>37893</v>
      </c>
      <c r="S117" s="120">
        <v>41768</v>
      </c>
      <c r="T117" s="120">
        <v>28913</v>
      </c>
      <c r="U117" s="120">
        <v>10803</v>
      </c>
      <c r="V117" s="120">
        <v>9746</v>
      </c>
      <c r="W117" s="120">
        <v>15989</v>
      </c>
    </row>
    <row r="118" spans="1:23" x14ac:dyDescent="0.3">
      <c r="A118" s="118"/>
      <c r="B118" s="121"/>
      <c r="C118" s="121"/>
      <c r="D118" s="117"/>
      <c r="E118" s="118"/>
      <c r="F118" s="118"/>
      <c r="G118" s="118"/>
      <c r="H118" s="118"/>
      <c r="I118" s="118"/>
      <c r="J118" s="118"/>
      <c r="K118" s="118"/>
      <c r="L118" s="118"/>
      <c r="M118" s="118"/>
      <c r="N118" s="118"/>
      <c r="O118" s="118"/>
      <c r="P118" s="118"/>
      <c r="Q118" s="118"/>
      <c r="R118" s="118"/>
      <c r="S118" s="118"/>
      <c r="T118" s="118"/>
      <c r="U118" s="118"/>
      <c r="V118" s="118"/>
      <c r="W118" s="118"/>
    </row>
    <row r="119" spans="1:23" x14ac:dyDescent="0.3">
      <c r="A119" s="122" t="s">
        <v>833</v>
      </c>
      <c r="B119" s="121"/>
      <c r="C119" s="121" t="s">
        <v>832</v>
      </c>
      <c r="D119" s="121"/>
      <c r="E119" s="120">
        <v>248752</v>
      </c>
      <c r="F119" s="120">
        <v>187386</v>
      </c>
      <c r="G119" s="120">
        <v>2319</v>
      </c>
      <c r="H119" s="120">
        <v>295</v>
      </c>
      <c r="I119" s="120">
        <v>9751</v>
      </c>
      <c r="J119" s="120">
        <v>3916</v>
      </c>
      <c r="K119" s="120">
        <v>533</v>
      </c>
      <c r="L119" s="120">
        <v>1772</v>
      </c>
      <c r="M119" s="120">
        <v>1011</v>
      </c>
      <c r="N119" s="120">
        <v>10907</v>
      </c>
      <c r="O119" s="120">
        <v>14620</v>
      </c>
      <c r="P119" s="120">
        <v>658</v>
      </c>
      <c r="Q119" s="120">
        <v>1292</v>
      </c>
      <c r="R119" s="120">
        <v>3618</v>
      </c>
      <c r="S119" s="120">
        <v>3156</v>
      </c>
      <c r="T119" s="120">
        <v>3405</v>
      </c>
      <c r="U119" s="120">
        <v>759</v>
      </c>
      <c r="V119" s="120">
        <v>861</v>
      </c>
      <c r="W119" s="120">
        <v>2493</v>
      </c>
    </row>
    <row r="120" spans="1:23" x14ac:dyDescent="0.3">
      <c r="A120" s="122" t="s">
        <v>831</v>
      </c>
      <c r="B120" s="121"/>
      <c r="C120" s="121" t="s">
        <v>830</v>
      </c>
      <c r="D120" s="121"/>
      <c r="E120" s="120">
        <v>329839</v>
      </c>
      <c r="F120" s="120">
        <v>148629</v>
      </c>
      <c r="G120" s="120">
        <v>2524</v>
      </c>
      <c r="H120" s="120">
        <v>417</v>
      </c>
      <c r="I120" s="120">
        <v>15066</v>
      </c>
      <c r="J120" s="120">
        <v>4691</v>
      </c>
      <c r="K120" s="120">
        <v>1161</v>
      </c>
      <c r="L120" s="120">
        <v>3388</v>
      </c>
      <c r="M120" s="120">
        <v>2340</v>
      </c>
      <c r="N120" s="120">
        <v>93335</v>
      </c>
      <c r="O120" s="120">
        <v>8067</v>
      </c>
      <c r="P120" s="120">
        <v>3642</v>
      </c>
      <c r="Q120" s="120">
        <v>4245</v>
      </c>
      <c r="R120" s="120">
        <v>13181</v>
      </c>
      <c r="S120" s="120">
        <v>12480</v>
      </c>
      <c r="T120" s="120">
        <v>4790</v>
      </c>
      <c r="U120" s="120">
        <v>3315</v>
      </c>
      <c r="V120" s="120">
        <v>3311</v>
      </c>
      <c r="W120" s="120">
        <v>5257</v>
      </c>
    </row>
    <row r="121" spans="1:23" x14ac:dyDescent="0.3">
      <c r="A121" s="122" t="s">
        <v>829</v>
      </c>
      <c r="B121" s="121"/>
      <c r="C121" s="121" t="s">
        <v>828</v>
      </c>
      <c r="D121" s="121"/>
      <c r="E121" s="120">
        <v>305680</v>
      </c>
      <c r="F121" s="120">
        <v>199990</v>
      </c>
      <c r="G121" s="120">
        <v>2819</v>
      </c>
      <c r="H121" s="120">
        <v>326</v>
      </c>
      <c r="I121" s="120">
        <v>15563</v>
      </c>
      <c r="J121" s="120">
        <v>12166</v>
      </c>
      <c r="K121" s="120">
        <v>2004</v>
      </c>
      <c r="L121" s="120">
        <v>3304</v>
      </c>
      <c r="M121" s="120">
        <v>2791</v>
      </c>
      <c r="N121" s="120">
        <v>9901</v>
      </c>
      <c r="O121" s="120">
        <v>16771</v>
      </c>
      <c r="P121" s="120">
        <v>1049</v>
      </c>
      <c r="Q121" s="120">
        <v>5988</v>
      </c>
      <c r="R121" s="120">
        <v>6330</v>
      </c>
      <c r="S121" s="120">
        <v>9877</v>
      </c>
      <c r="T121" s="120">
        <v>9382</v>
      </c>
      <c r="U121" s="120">
        <v>2926</v>
      </c>
      <c r="V121" s="120">
        <v>2372</v>
      </c>
      <c r="W121" s="120">
        <v>2121</v>
      </c>
    </row>
    <row r="122" spans="1:23" x14ac:dyDescent="0.3">
      <c r="A122" s="122" t="s">
        <v>827</v>
      </c>
      <c r="B122" s="121"/>
      <c r="C122" s="121" t="s">
        <v>826</v>
      </c>
      <c r="D122" s="121"/>
      <c r="E122" s="120">
        <v>37369</v>
      </c>
      <c r="F122" s="120">
        <v>35241</v>
      </c>
      <c r="G122" s="120">
        <v>217</v>
      </c>
      <c r="H122" s="120">
        <v>58</v>
      </c>
      <c r="I122" s="120">
        <v>785</v>
      </c>
      <c r="J122" s="120">
        <v>123</v>
      </c>
      <c r="K122" s="120">
        <v>23</v>
      </c>
      <c r="L122" s="120">
        <v>141</v>
      </c>
      <c r="M122" s="120">
        <v>102</v>
      </c>
      <c r="N122" s="120">
        <v>113</v>
      </c>
      <c r="O122" s="120">
        <v>38</v>
      </c>
      <c r="P122" s="120">
        <v>7</v>
      </c>
      <c r="Q122" s="120">
        <v>125</v>
      </c>
      <c r="R122" s="120">
        <v>82</v>
      </c>
      <c r="S122" s="120">
        <v>116</v>
      </c>
      <c r="T122" s="120">
        <v>107</v>
      </c>
      <c r="U122" s="120">
        <v>28</v>
      </c>
      <c r="V122" s="120">
        <v>5</v>
      </c>
      <c r="W122" s="120">
        <v>58</v>
      </c>
    </row>
    <row r="123" spans="1:23" x14ac:dyDescent="0.3">
      <c r="A123" s="118"/>
      <c r="B123" s="117"/>
      <c r="C123" s="117"/>
      <c r="D123" s="117"/>
      <c r="E123" s="118"/>
      <c r="F123" s="118"/>
      <c r="G123" s="118"/>
      <c r="H123" s="118"/>
      <c r="I123" s="118"/>
      <c r="J123" s="118"/>
      <c r="K123" s="118"/>
      <c r="L123" s="118"/>
      <c r="M123" s="118"/>
      <c r="N123" s="118"/>
      <c r="O123" s="118"/>
      <c r="P123" s="118"/>
      <c r="Q123" s="118"/>
      <c r="R123" s="118"/>
      <c r="S123" s="118"/>
      <c r="T123" s="118"/>
      <c r="U123" s="118"/>
      <c r="V123" s="118"/>
      <c r="W123" s="118"/>
    </row>
    <row r="124" spans="1:23" x14ac:dyDescent="0.3">
      <c r="A124" s="122" t="s">
        <v>825</v>
      </c>
      <c r="B124" s="121"/>
      <c r="C124" s="121" t="s">
        <v>824</v>
      </c>
      <c r="D124" s="121"/>
      <c r="E124" s="120">
        <v>769686</v>
      </c>
      <c r="F124" s="120">
        <v>737034</v>
      </c>
      <c r="G124" s="120">
        <v>3154</v>
      </c>
      <c r="H124" s="120">
        <v>311</v>
      </c>
      <c r="I124" s="120">
        <v>9595</v>
      </c>
      <c r="J124" s="120">
        <v>3173</v>
      </c>
      <c r="K124" s="120">
        <v>678</v>
      </c>
      <c r="L124" s="120">
        <v>2053</v>
      </c>
      <c r="M124" s="120">
        <v>1215</v>
      </c>
      <c r="N124" s="120">
        <v>4132</v>
      </c>
      <c r="O124" s="120">
        <v>979</v>
      </c>
      <c r="P124" s="120">
        <v>229</v>
      </c>
      <c r="Q124" s="120">
        <v>1727</v>
      </c>
      <c r="R124" s="120">
        <v>1728</v>
      </c>
      <c r="S124" s="120">
        <v>1303</v>
      </c>
      <c r="T124" s="120">
        <v>1153</v>
      </c>
      <c r="U124" s="120">
        <v>314</v>
      </c>
      <c r="V124" s="120">
        <v>251</v>
      </c>
      <c r="W124" s="120">
        <v>657</v>
      </c>
    </row>
    <row r="125" spans="1:23" s="123" customFormat="1" x14ac:dyDescent="0.3">
      <c r="A125" s="118" t="s">
        <v>823</v>
      </c>
      <c r="B125" s="117"/>
      <c r="C125" s="117"/>
      <c r="D125" s="117" t="s">
        <v>822</v>
      </c>
      <c r="E125" s="119">
        <v>122309</v>
      </c>
      <c r="F125" s="119">
        <v>117988</v>
      </c>
      <c r="G125" s="119">
        <v>428</v>
      </c>
      <c r="H125" s="119">
        <v>44</v>
      </c>
      <c r="I125" s="119">
        <v>1563</v>
      </c>
      <c r="J125" s="119">
        <v>438</v>
      </c>
      <c r="K125" s="119">
        <v>93</v>
      </c>
      <c r="L125" s="119">
        <v>282</v>
      </c>
      <c r="M125" s="119">
        <v>167</v>
      </c>
      <c r="N125" s="119">
        <v>416</v>
      </c>
      <c r="O125" s="119">
        <v>80</v>
      </c>
      <c r="P125" s="119">
        <v>11</v>
      </c>
      <c r="Q125" s="119">
        <v>201</v>
      </c>
      <c r="R125" s="119">
        <v>221</v>
      </c>
      <c r="S125" s="119">
        <v>120</v>
      </c>
      <c r="T125" s="119">
        <v>106</v>
      </c>
      <c r="U125" s="119">
        <v>27</v>
      </c>
      <c r="V125" s="119">
        <v>27</v>
      </c>
      <c r="W125" s="119">
        <v>97</v>
      </c>
    </row>
    <row r="126" spans="1:23" x14ac:dyDescent="0.3">
      <c r="A126" s="118" t="s">
        <v>821</v>
      </c>
      <c r="B126" s="117"/>
      <c r="C126" s="117"/>
      <c r="D126" s="117" t="s">
        <v>820</v>
      </c>
      <c r="E126" s="119">
        <v>75866</v>
      </c>
      <c r="F126" s="119">
        <v>73058</v>
      </c>
      <c r="G126" s="119">
        <v>199</v>
      </c>
      <c r="H126" s="119">
        <v>66</v>
      </c>
      <c r="I126" s="119">
        <v>1129</v>
      </c>
      <c r="J126" s="119">
        <v>248</v>
      </c>
      <c r="K126" s="119">
        <v>63</v>
      </c>
      <c r="L126" s="119">
        <v>136</v>
      </c>
      <c r="M126" s="119">
        <v>71</v>
      </c>
      <c r="N126" s="119">
        <v>207</v>
      </c>
      <c r="O126" s="119">
        <v>56</v>
      </c>
      <c r="P126" s="119">
        <v>6</v>
      </c>
      <c r="Q126" s="119">
        <v>166</v>
      </c>
      <c r="R126" s="119">
        <v>177</v>
      </c>
      <c r="S126" s="119">
        <v>175</v>
      </c>
      <c r="T126" s="119">
        <v>51</v>
      </c>
      <c r="U126" s="119">
        <v>41</v>
      </c>
      <c r="V126" s="119">
        <v>2</v>
      </c>
      <c r="W126" s="119">
        <v>15</v>
      </c>
    </row>
    <row r="127" spans="1:23" x14ac:dyDescent="0.3">
      <c r="A127" s="118" t="s">
        <v>819</v>
      </c>
      <c r="B127" s="117"/>
      <c r="C127" s="117"/>
      <c r="D127" s="117" t="s">
        <v>818</v>
      </c>
      <c r="E127" s="119">
        <v>103788</v>
      </c>
      <c r="F127" s="119">
        <v>98456</v>
      </c>
      <c r="G127" s="119">
        <v>386</v>
      </c>
      <c r="H127" s="119">
        <v>5</v>
      </c>
      <c r="I127" s="119">
        <v>1325</v>
      </c>
      <c r="J127" s="119">
        <v>532</v>
      </c>
      <c r="K127" s="119">
        <v>97</v>
      </c>
      <c r="L127" s="119">
        <v>287</v>
      </c>
      <c r="M127" s="119">
        <v>178</v>
      </c>
      <c r="N127" s="119">
        <v>487</v>
      </c>
      <c r="O127" s="119">
        <v>334</v>
      </c>
      <c r="P127" s="119">
        <v>141</v>
      </c>
      <c r="Q127" s="119">
        <v>367</v>
      </c>
      <c r="R127" s="119">
        <v>263</v>
      </c>
      <c r="S127" s="119">
        <v>433</v>
      </c>
      <c r="T127" s="119">
        <v>271</v>
      </c>
      <c r="U127" s="119">
        <v>78</v>
      </c>
      <c r="V127" s="119">
        <v>60</v>
      </c>
      <c r="W127" s="119">
        <v>88</v>
      </c>
    </row>
    <row r="128" spans="1:23" x14ac:dyDescent="0.3">
      <c r="A128" s="118" t="s">
        <v>817</v>
      </c>
      <c r="B128" s="117"/>
      <c r="C128" s="117"/>
      <c r="D128" s="117" t="s">
        <v>816</v>
      </c>
      <c r="E128" s="119">
        <v>71116</v>
      </c>
      <c r="F128" s="119">
        <v>68835</v>
      </c>
      <c r="G128" s="119">
        <v>321</v>
      </c>
      <c r="H128" s="119">
        <v>15</v>
      </c>
      <c r="I128" s="119">
        <v>946</v>
      </c>
      <c r="J128" s="119">
        <v>130</v>
      </c>
      <c r="K128" s="119">
        <v>58</v>
      </c>
      <c r="L128" s="119">
        <v>173</v>
      </c>
      <c r="M128" s="119">
        <v>105</v>
      </c>
      <c r="N128" s="119">
        <v>97</v>
      </c>
      <c r="O128" s="119">
        <v>84</v>
      </c>
      <c r="P128" s="119">
        <v>4</v>
      </c>
      <c r="Q128" s="119">
        <v>95</v>
      </c>
      <c r="R128" s="119">
        <v>118</v>
      </c>
      <c r="S128" s="119">
        <v>33</v>
      </c>
      <c r="T128" s="119">
        <v>36</v>
      </c>
      <c r="U128" s="119">
        <v>18</v>
      </c>
      <c r="V128" s="119">
        <v>10</v>
      </c>
      <c r="W128" s="119">
        <v>38</v>
      </c>
    </row>
    <row r="129" spans="1:23" x14ac:dyDescent="0.3">
      <c r="A129" s="118" t="s">
        <v>815</v>
      </c>
      <c r="B129" s="117"/>
      <c r="C129" s="117"/>
      <c r="D129" s="117" t="s">
        <v>814</v>
      </c>
      <c r="E129" s="119">
        <v>112081</v>
      </c>
      <c r="F129" s="119">
        <v>106673</v>
      </c>
      <c r="G129" s="119">
        <v>574</v>
      </c>
      <c r="H129" s="119">
        <v>29</v>
      </c>
      <c r="I129" s="119">
        <v>1489</v>
      </c>
      <c r="J129" s="119">
        <v>734</v>
      </c>
      <c r="K129" s="119">
        <v>72</v>
      </c>
      <c r="L129" s="119">
        <v>276</v>
      </c>
      <c r="M129" s="119">
        <v>187</v>
      </c>
      <c r="N129" s="119">
        <v>778</v>
      </c>
      <c r="O129" s="119">
        <v>89</v>
      </c>
      <c r="P129" s="119">
        <v>21</v>
      </c>
      <c r="Q129" s="119">
        <v>266</v>
      </c>
      <c r="R129" s="119">
        <v>229</v>
      </c>
      <c r="S129" s="119">
        <v>125</v>
      </c>
      <c r="T129" s="119">
        <v>337</v>
      </c>
      <c r="U129" s="119">
        <v>74</v>
      </c>
      <c r="V129" s="119">
        <v>34</v>
      </c>
      <c r="W129" s="119">
        <v>94</v>
      </c>
    </row>
    <row r="130" spans="1:23" x14ac:dyDescent="0.3">
      <c r="A130" s="118" t="s">
        <v>813</v>
      </c>
      <c r="B130" s="117"/>
      <c r="C130" s="117"/>
      <c r="D130" s="117" t="s">
        <v>812</v>
      </c>
      <c r="E130" s="119">
        <v>90892</v>
      </c>
      <c r="F130" s="119">
        <v>87131</v>
      </c>
      <c r="G130" s="119">
        <v>596</v>
      </c>
      <c r="H130" s="119">
        <v>10</v>
      </c>
      <c r="I130" s="119">
        <v>1217</v>
      </c>
      <c r="J130" s="119">
        <v>348</v>
      </c>
      <c r="K130" s="119">
        <v>113</v>
      </c>
      <c r="L130" s="119">
        <v>284</v>
      </c>
      <c r="M130" s="119">
        <v>199</v>
      </c>
      <c r="N130" s="119">
        <v>148</v>
      </c>
      <c r="O130" s="119">
        <v>78</v>
      </c>
      <c r="P130" s="119">
        <v>10</v>
      </c>
      <c r="Q130" s="119">
        <v>228</v>
      </c>
      <c r="R130" s="119">
        <v>247</v>
      </c>
      <c r="S130" s="119">
        <v>87</v>
      </c>
      <c r="T130" s="119">
        <v>82</v>
      </c>
      <c r="U130" s="119">
        <v>15</v>
      </c>
      <c r="V130" s="119">
        <v>33</v>
      </c>
      <c r="W130" s="119">
        <v>66</v>
      </c>
    </row>
    <row r="131" spans="1:23" x14ac:dyDescent="0.3">
      <c r="A131" s="118" t="s">
        <v>811</v>
      </c>
      <c r="B131" s="117"/>
      <c r="C131" s="117"/>
      <c r="D131" s="117" t="s">
        <v>810</v>
      </c>
      <c r="E131" s="119">
        <v>99023</v>
      </c>
      <c r="F131" s="119">
        <v>95968</v>
      </c>
      <c r="G131" s="119">
        <v>264</v>
      </c>
      <c r="H131" s="119">
        <v>70</v>
      </c>
      <c r="I131" s="119">
        <v>782</v>
      </c>
      <c r="J131" s="119">
        <v>315</v>
      </c>
      <c r="K131" s="119">
        <v>103</v>
      </c>
      <c r="L131" s="119">
        <v>250</v>
      </c>
      <c r="M131" s="119">
        <v>118</v>
      </c>
      <c r="N131" s="119">
        <v>350</v>
      </c>
      <c r="O131" s="119">
        <v>79</v>
      </c>
      <c r="P131" s="119">
        <v>32</v>
      </c>
      <c r="Q131" s="119">
        <v>187</v>
      </c>
      <c r="R131" s="119">
        <v>147</v>
      </c>
      <c r="S131" s="119">
        <v>156</v>
      </c>
      <c r="T131" s="119">
        <v>65</v>
      </c>
      <c r="U131" s="119">
        <v>15</v>
      </c>
      <c r="V131" s="119">
        <v>40</v>
      </c>
      <c r="W131" s="119">
        <v>82</v>
      </c>
    </row>
    <row r="132" spans="1:23" x14ac:dyDescent="0.3">
      <c r="A132" s="118" t="s">
        <v>809</v>
      </c>
      <c r="B132" s="117"/>
      <c r="C132" s="117"/>
      <c r="D132" s="117" t="s">
        <v>808</v>
      </c>
      <c r="E132" s="119">
        <v>94611</v>
      </c>
      <c r="F132" s="119">
        <v>88925</v>
      </c>
      <c r="G132" s="119">
        <v>386</v>
      </c>
      <c r="H132" s="119">
        <v>72</v>
      </c>
      <c r="I132" s="119">
        <v>1144</v>
      </c>
      <c r="J132" s="119">
        <v>428</v>
      </c>
      <c r="K132" s="119">
        <v>79</v>
      </c>
      <c r="L132" s="119">
        <v>365</v>
      </c>
      <c r="M132" s="119">
        <v>190</v>
      </c>
      <c r="N132" s="119">
        <v>1649</v>
      </c>
      <c r="O132" s="119">
        <v>179</v>
      </c>
      <c r="P132" s="119">
        <v>4</v>
      </c>
      <c r="Q132" s="119">
        <v>217</v>
      </c>
      <c r="R132" s="119">
        <v>326</v>
      </c>
      <c r="S132" s="119">
        <v>174</v>
      </c>
      <c r="T132" s="119">
        <v>205</v>
      </c>
      <c r="U132" s="119">
        <v>46</v>
      </c>
      <c r="V132" s="119">
        <v>45</v>
      </c>
      <c r="W132" s="119">
        <v>177</v>
      </c>
    </row>
    <row r="133" spans="1:23" s="123" customFormat="1" x14ac:dyDescent="0.3">
      <c r="A133" s="122"/>
      <c r="B133" s="117"/>
      <c r="C133" s="117"/>
      <c r="D133" s="117"/>
      <c r="E133" s="122"/>
      <c r="F133" s="122"/>
      <c r="G133" s="122"/>
      <c r="H133" s="122"/>
      <c r="I133" s="122"/>
      <c r="J133" s="122"/>
      <c r="K133" s="122"/>
      <c r="L133" s="122"/>
      <c r="M133" s="122"/>
      <c r="N133" s="122"/>
      <c r="O133" s="122"/>
      <c r="P133" s="122"/>
      <c r="Q133" s="122"/>
      <c r="R133" s="122"/>
      <c r="S133" s="122"/>
      <c r="T133" s="122"/>
      <c r="U133" s="122"/>
      <c r="V133" s="122"/>
      <c r="W133" s="122"/>
    </row>
    <row r="134" spans="1:23" x14ac:dyDescent="0.3">
      <c r="A134" s="122" t="s">
        <v>807</v>
      </c>
      <c r="B134" s="121"/>
      <c r="C134" s="121" t="s">
        <v>806</v>
      </c>
      <c r="D134" s="121"/>
      <c r="E134" s="120">
        <v>650489</v>
      </c>
      <c r="F134" s="120">
        <v>578432</v>
      </c>
      <c r="G134" s="120">
        <v>3528</v>
      </c>
      <c r="H134" s="120">
        <v>411</v>
      </c>
      <c r="I134" s="120">
        <v>12396</v>
      </c>
      <c r="J134" s="120">
        <v>3024</v>
      </c>
      <c r="K134" s="120">
        <v>714</v>
      </c>
      <c r="L134" s="120">
        <v>3262</v>
      </c>
      <c r="M134" s="120">
        <v>1551</v>
      </c>
      <c r="N134" s="120">
        <v>28598</v>
      </c>
      <c r="O134" s="120">
        <v>2099</v>
      </c>
      <c r="P134" s="120">
        <v>2313</v>
      </c>
      <c r="Q134" s="120">
        <v>3502</v>
      </c>
      <c r="R134" s="120">
        <v>4265</v>
      </c>
      <c r="S134" s="120">
        <v>1990</v>
      </c>
      <c r="T134" s="120">
        <v>1379</v>
      </c>
      <c r="U134" s="120">
        <v>418</v>
      </c>
      <c r="V134" s="120">
        <v>866</v>
      </c>
      <c r="W134" s="120">
        <v>1741</v>
      </c>
    </row>
    <row r="135" spans="1:23" x14ac:dyDescent="0.3">
      <c r="A135" s="118" t="s">
        <v>805</v>
      </c>
      <c r="B135" s="117"/>
      <c r="C135" s="117"/>
      <c r="D135" s="117" t="s">
        <v>804</v>
      </c>
      <c r="E135" s="119">
        <v>93915</v>
      </c>
      <c r="F135" s="119">
        <v>83161</v>
      </c>
      <c r="G135" s="119">
        <v>545</v>
      </c>
      <c r="H135" s="119">
        <v>101</v>
      </c>
      <c r="I135" s="119">
        <v>1644</v>
      </c>
      <c r="J135" s="119">
        <v>645</v>
      </c>
      <c r="K135" s="119">
        <v>108</v>
      </c>
      <c r="L135" s="119">
        <v>486</v>
      </c>
      <c r="M135" s="119">
        <v>266</v>
      </c>
      <c r="N135" s="119">
        <v>4399</v>
      </c>
      <c r="O135" s="119">
        <v>281</v>
      </c>
      <c r="P135" s="119">
        <v>18</v>
      </c>
      <c r="Q135" s="119">
        <v>435</v>
      </c>
      <c r="R135" s="119">
        <v>585</v>
      </c>
      <c r="S135" s="119">
        <v>371</v>
      </c>
      <c r="T135" s="119">
        <v>398</v>
      </c>
      <c r="U135" s="119">
        <v>131</v>
      </c>
      <c r="V135" s="119">
        <v>96</v>
      </c>
      <c r="W135" s="119">
        <v>245</v>
      </c>
    </row>
    <row r="136" spans="1:23" x14ac:dyDescent="0.3">
      <c r="A136" s="118" t="s">
        <v>803</v>
      </c>
      <c r="B136" s="117"/>
      <c r="C136" s="117"/>
      <c r="D136" s="117" t="s">
        <v>802</v>
      </c>
      <c r="E136" s="119">
        <v>166100</v>
      </c>
      <c r="F136" s="119">
        <v>139978</v>
      </c>
      <c r="G136" s="119">
        <v>989</v>
      </c>
      <c r="H136" s="119">
        <v>74</v>
      </c>
      <c r="I136" s="119">
        <v>4073</v>
      </c>
      <c r="J136" s="119">
        <v>815</v>
      </c>
      <c r="K136" s="119">
        <v>244</v>
      </c>
      <c r="L136" s="119">
        <v>1045</v>
      </c>
      <c r="M136" s="119">
        <v>473</v>
      </c>
      <c r="N136" s="119">
        <v>10225</v>
      </c>
      <c r="O136" s="119">
        <v>428</v>
      </c>
      <c r="P136" s="119">
        <v>2022</v>
      </c>
      <c r="Q136" s="119">
        <v>1943</v>
      </c>
      <c r="R136" s="119">
        <v>1520</v>
      </c>
      <c r="S136" s="119">
        <v>875</v>
      </c>
      <c r="T136" s="119">
        <v>339</v>
      </c>
      <c r="U136" s="119">
        <v>113</v>
      </c>
      <c r="V136" s="119">
        <v>442</v>
      </c>
      <c r="W136" s="119">
        <v>502</v>
      </c>
    </row>
    <row r="137" spans="1:23" x14ac:dyDescent="0.3">
      <c r="A137" s="118" t="s">
        <v>801</v>
      </c>
      <c r="B137" s="117"/>
      <c r="C137" s="117"/>
      <c r="D137" s="117" t="s">
        <v>800</v>
      </c>
      <c r="E137" s="119">
        <v>85382</v>
      </c>
      <c r="F137" s="119">
        <v>79242</v>
      </c>
      <c r="G137" s="119">
        <v>486</v>
      </c>
      <c r="H137" s="119">
        <v>61</v>
      </c>
      <c r="I137" s="119">
        <v>1527</v>
      </c>
      <c r="J137" s="119">
        <v>308</v>
      </c>
      <c r="K137" s="119">
        <v>92</v>
      </c>
      <c r="L137" s="119">
        <v>384</v>
      </c>
      <c r="M137" s="119">
        <v>187</v>
      </c>
      <c r="N137" s="119">
        <v>1849</v>
      </c>
      <c r="O137" s="119">
        <v>132</v>
      </c>
      <c r="P137" s="119">
        <v>44</v>
      </c>
      <c r="Q137" s="119">
        <v>226</v>
      </c>
      <c r="R137" s="119">
        <v>312</v>
      </c>
      <c r="S137" s="119">
        <v>179</v>
      </c>
      <c r="T137" s="119">
        <v>111</v>
      </c>
      <c r="U137" s="119">
        <v>37</v>
      </c>
      <c r="V137" s="119">
        <v>35</v>
      </c>
      <c r="W137" s="119">
        <v>170</v>
      </c>
    </row>
    <row r="138" spans="1:23" x14ac:dyDescent="0.3">
      <c r="A138" s="118" t="s">
        <v>799</v>
      </c>
      <c r="B138" s="117"/>
      <c r="C138" s="117"/>
      <c r="D138" s="117" t="s">
        <v>798</v>
      </c>
      <c r="E138" s="119">
        <v>105078</v>
      </c>
      <c r="F138" s="119">
        <v>99440</v>
      </c>
      <c r="G138" s="119">
        <v>451</v>
      </c>
      <c r="H138" s="119">
        <v>86</v>
      </c>
      <c r="I138" s="119">
        <v>1392</v>
      </c>
      <c r="J138" s="119">
        <v>364</v>
      </c>
      <c r="K138" s="119">
        <v>81</v>
      </c>
      <c r="L138" s="119">
        <v>390</v>
      </c>
      <c r="M138" s="119">
        <v>192</v>
      </c>
      <c r="N138" s="119">
        <v>1390</v>
      </c>
      <c r="O138" s="119">
        <v>158</v>
      </c>
      <c r="P138" s="119">
        <v>81</v>
      </c>
      <c r="Q138" s="119">
        <v>269</v>
      </c>
      <c r="R138" s="119">
        <v>348</v>
      </c>
      <c r="S138" s="119">
        <v>133</v>
      </c>
      <c r="T138" s="119">
        <v>110</v>
      </c>
      <c r="U138" s="119">
        <v>19</v>
      </c>
      <c r="V138" s="119">
        <v>74</v>
      </c>
      <c r="W138" s="119">
        <v>100</v>
      </c>
    </row>
    <row r="139" spans="1:23" x14ac:dyDescent="0.3">
      <c r="A139" s="118" t="s">
        <v>797</v>
      </c>
      <c r="B139" s="117"/>
      <c r="C139" s="117"/>
      <c r="D139" s="117" t="s">
        <v>796</v>
      </c>
      <c r="E139" s="119">
        <v>50376</v>
      </c>
      <c r="F139" s="119">
        <v>47861</v>
      </c>
      <c r="G139" s="119">
        <v>264</v>
      </c>
      <c r="H139" s="119">
        <v>3</v>
      </c>
      <c r="I139" s="119">
        <v>1191</v>
      </c>
      <c r="J139" s="119">
        <v>151</v>
      </c>
      <c r="K139" s="119">
        <v>45</v>
      </c>
      <c r="L139" s="119">
        <v>142</v>
      </c>
      <c r="M139" s="119">
        <v>76</v>
      </c>
      <c r="N139" s="119">
        <v>277</v>
      </c>
      <c r="O139" s="119">
        <v>4</v>
      </c>
      <c r="P139" s="119">
        <v>0</v>
      </c>
      <c r="Q139" s="119">
        <v>103</v>
      </c>
      <c r="R139" s="119">
        <v>134</v>
      </c>
      <c r="S139" s="119">
        <v>39</v>
      </c>
      <c r="T139" s="119">
        <v>38</v>
      </c>
      <c r="U139" s="119">
        <v>18</v>
      </c>
      <c r="V139" s="119">
        <v>3</v>
      </c>
      <c r="W139" s="119">
        <v>27</v>
      </c>
    </row>
    <row r="140" spans="1:23" x14ac:dyDescent="0.3">
      <c r="A140" s="118" t="s">
        <v>795</v>
      </c>
      <c r="B140" s="117"/>
      <c r="C140" s="117"/>
      <c r="D140" s="117" t="s">
        <v>794</v>
      </c>
      <c r="E140" s="119">
        <v>93468</v>
      </c>
      <c r="F140" s="119">
        <v>89116</v>
      </c>
      <c r="G140" s="119">
        <v>406</v>
      </c>
      <c r="H140" s="119">
        <v>77</v>
      </c>
      <c r="I140" s="119">
        <v>1588</v>
      </c>
      <c r="J140" s="119">
        <v>358</v>
      </c>
      <c r="K140" s="119">
        <v>59</v>
      </c>
      <c r="L140" s="119">
        <v>322</v>
      </c>
      <c r="M140" s="119">
        <v>142</v>
      </c>
      <c r="N140" s="119">
        <v>520</v>
      </c>
      <c r="O140" s="119">
        <v>16</v>
      </c>
      <c r="P140" s="119">
        <v>20</v>
      </c>
      <c r="Q140" s="119">
        <v>198</v>
      </c>
      <c r="R140" s="119">
        <v>320</v>
      </c>
      <c r="S140" s="119">
        <v>91</v>
      </c>
      <c r="T140" s="119">
        <v>78</v>
      </c>
      <c r="U140" s="119">
        <v>36</v>
      </c>
      <c r="V140" s="119">
        <v>25</v>
      </c>
      <c r="W140" s="119">
        <v>96</v>
      </c>
    </row>
    <row r="141" spans="1:23" s="123" customFormat="1" x14ac:dyDescent="0.3">
      <c r="A141" s="118" t="s">
        <v>793</v>
      </c>
      <c r="B141" s="117"/>
      <c r="C141" s="117"/>
      <c r="D141" s="117" t="s">
        <v>792</v>
      </c>
      <c r="E141" s="119">
        <v>56170</v>
      </c>
      <c r="F141" s="119">
        <v>39634</v>
      </c>
      <c r="G141" s="119">
        <v>387</v>
      </c>
      <c r="H141" s="119">
        <v>9</v>
      </c>
      <c r="I141" s="119">
        <v>981</v>
      </c>
      <c r="J141" s="119">
        <v>383</v>
      </c>
      <c r="K141" s="119">
        <v>85</v>
      </c>
      <c r="L141" s="119">
        <v>493</v>
      </c>
      <c r="M141" s="119">
        <v>215</v>
      </c>
      <c r="N141" s="119">
        <v>9938</v>
      </c>
      <c r="O141" s="119">
        <v>1080</v>
      </c>
      <c r="P141" s="119">
        <v>128</v>
      </c>
      <c r="Q141" s="119">
        <v>328</v>
      </c>
      <c r="R141" s="119">
        <v>1046</v>
      </c>
      <c r="S141" s="119">
        <v>302</v>
      </c>
      <c r="T141" s="119">
        <v>305</v>
      </c>
      <c r="U141" s="119">
        <v>64</v>
      </c>
      <c r="V141" s="119">
        <v>191</v>
      </c>
      <c r="W141" s="119">
        <v>601</v>
      </c>
    </row>
    <row r="142" spans="1:23" x14ac:dyDescent="0.3">
      <c r="A142" s="118"/>
      <c r="B142" s="117"/>
      <c r="C142" s="117"/>
      <c r="D142" s="117"/>
      <c r="E142" s="118"/>
      <c r="F142" s="118"/>
      <c r="G142" s="118"/>
      <c r="H142" s="118"/>
      <c r="I142" s="118"/>
      <c r="J142" s="118"/>
      <c r="K142" s="118"/>
      <c r="L142" s="118"/>
      <c r="M142" s="118"/>
      <c r="N142" s="118"/>
      <c r="O142" s="118"/>
      <c r="P142" s="118"/>
      <c r="Q142" s="118"/>
      <c r="R142" s="118"/>
      <c r="S142" s="118"/>
      <c r="T142" s="118"/>
      <c r="U142" s="118"/>
      <c r="V142" s="118"/>
      <c r="W142" s="118"/>
    </row>
    <row r="143" spans="1:23" x14ac:dyDescent="0.3">
      <c r="A143" s="122" t="s">
        <v>791</v>
      </c>
      <c r="B143" s="121"/>
      <c r="C143" s="121" t="s">
        <v>81</v>
      </c>
      <c r="D143" s="121"/>
      <c r="E143" s="120">
        <v>713653</v>
      </c>
      <c r="F143" s="120">
        <v>663741</v>
      </c>
      <c r="G143" s="120">
        <v>3278</v>
      </c>
      <c r="H143" s="120">
        <v>617</v>
      </c>
      <c r="I143" s="120">
        <v>28848</v>
      </c>
      <c r="J143" s="120">
        <v>2073</v>
      </c>
      <c r="K143" s="120">
        <v>815</v>
      </c>
      <c r="L143" s="120">
        <v>1798</v>
      </c>
      <c r="M143" s="120">
        <v>1504</v>
      </c>
      <c r="N143" s="120">
        <v>2474</v>
      </c>
      <c r="O143" s="120">
        <v>584</v>
      </c>
      <c r="P143" s="120">
        <v>496</v>
      </c>
      <c r="Q143" s="120">
        <v>1737</v>
      </c>
      <c r="R143" s="120">
        <v>2025</v>
      </c>
      <c r="S143" s="120">
        <v>1540</v>
      </c>
      <c r="T143" s="120">
        <v>661</v>
      </c>
      <c r="U143" s="120">
        <v>360</v>
      </c>
      <c r="V143" s="120">
        <v>420</v>
      </c>
      <c r="W143" s="120">
        <v>682</v>
      </c>
    </row>
    <row r="144" spans="1:23" x14ac:dyDescent="0.3">
      <c r="A144" s="118" t="s">
        <v>790</v>
      </c>
      <c r="B144" s="117"/>
      <c r="C144" s="117"/>
      <c r="D144" s="117" t="s">
        <v>789</v>
      </c>
      <c r="E144" s="119">
        <v>64637</v>
      </c>
      <c r="F144" s="119">
        <v>54221</v>
      </c>
      <c r="G144" s="119">
        <v>208</v>
      </c>
      <c r="H144" s="119">
        <v>63</v>
      </c>
      <c r="I144" s="119">
        <v>8100</v>
      </c>
      <c r="J144" s="119">
        <v>171</v>
      </c>
      <c r="K144" s="119">
        <v>114</v>
      </c>
      <c r="L144" s="119">
        <v>167</v>
      </c>
      <c r="M144" s="119">
        <v>212</v>
      </c>
      <c r="N144" s="119">
        <v>374</v>
      </c>
      <c r="O144" s="119">
        <v>148</v>
      </c>
      <c r="P144" s="119">
        <v>72</v>
      </c>
      <c r="Q144" s="119">
        <v>130</v>
      </c>
      <c r="R144" s="119">
        <v>204</v>
      </c>
      <c r="S144" s="119">
        <v>174</v>
      </c>
      <c r="T144" s="119">
        <v>57</v>
      </c>
      <c r="U144" s="119">
        <v>47</v>
      </c>
      <c r="V144" s="119">
        <v>63</v>
      </c>
      <c r="W144" s="119">
        <v>112</v>
      </c>
    </row>
    <row r="145" spans="1:23" x14ac:dyDescent="0.3">
      <c r="A145" s="118" t="s">
        <v>788</v>
      </c>
      <c r="B145" s="117"/>
      <c r="C145" s="117"/>
      <c r="D145" s="117" t="s">
        <v>787</v>
      </c>
      <c r="E145" s="119">
        <v>136401</v>
      </c>
      <c r="F145" s="119">
        <v>131717</v>
      </c>
      <c r="G145" s="119">
        <v>490</v>
      </c>
      <c r="H145" s="119">
        <v>61</v>
      </c>
      <c r="I145" s="119">
        <v>2046</v>
      </c>
      <c r="J145" s="119">
        <v>414</v>
      </c>
      <c r="K145" s="119">
        <v>87</v>
      </c>
      <c r="L145" s="119">
        <v>261</v>
      </c>
      <c r="M145" s="119">
        <v>175</v>
      </c>
      <c r="N145" s="119">
        <v>231</v>
      </c>
      <c r="O145" s="119">
        <v>63</v>
      </c>
      <c r="P145" s="119">
        <v>100</v>
      </c>
      <c r="Q145" s="119">
        <v>198</v>
      </c>
      <c r="R145" s="119">
        <v>197</v>
      </c>
      <c r="S145" s="119">
        <v>160</v>
      </c>
      <c r="T145" s="119">
        <v>75</v>
      </c>
      <c r="U145" s="119">
        <v>29</v>
      </c>
      <c r="V145" s="119">
        <v>40</v>
      </c>
      <c r="W145" s="119">
        <v>57</v>
      </c>
    </row>
    <row r="146" spans="1:23" x14ac:dyDescent="0.3">
      <c r="A146" s="118" t="s">
        <v>786</v>
      </c>
      <c r="B146" s="117"/>
      <c r="C146" s="117"/>
      <c r="D146" s="117" t="s">
        <v>785</v>
      </c>
      <c r="E146" s="119">
        <v>93541</v>
      </c>
      <c r="F146" s="119">
        <v>83653</v>
      </c>
      <c r="G146" s="119">
        <v>719</v>
      </c>
      <c r="H146" s="119">
        <v>80</v>
      </c>
      <c r="I146" s="119">
        <v>4927</v>
      </c>
      <c r="J146" s="119">
        <v>367</v>
      </c>
      <c r="K146" s="119">
        <v>189</v>
      </c>
      <c r="L146" s="119">
        <v>372</v>
      </c>
      <c r="M146" s="119">
        <v>302</v>
      </c>
      <c r="N146" s="119">
        <v>522</v>
      </c>
      <c r="O146" s="119">
        <v>139</v>
      </c>
      <c r="P146" s="119">
        <v>139</v>
      </c>
      <c r="Q146" s="119">
        <v>452</v>
      </c>
      <c r="R146" s="119">
        <v>542</v>
      </c>
      <c r="S146" s="119">
        <v>504</v>
      </c>
      <c r="T146" s="119">
        <v>165</v>
      </c>
      <c r="U146" s="119">
        <v>109</v>
      </c>
      <c r="V146" s="119">
        <v>175</v>
      </c>
      <c r="W146" s="119">
        <v>185</v>
      </c>
    </row>
    <row r="147" spans="1:23" x14ac:dyDescent="0.3">
      <c r="A147" s="118" t="s">
        <v>784</v>
      </c>
      <c r="B147" s="117"/>
      <c r="C147" s="117"/>
      <c r="D147" s="117" t="s">
        <v>783</v>
      </c>
      <c r="E147" s="119">
        <v>107766</v>
      </c>
      <c r="F147" s="119">
        <v>103343</v>
      </c>
      <c r="G147" s="119">
        <v>512</v>
      </c>
      <c r="H147" s="119">
        <v>74</v>
      </c>
      <c r="I147" s="119">
        <v>1906</v>
      </c>
      <c r="J147" s="119">
        <v>242</v>
      </c>
      <c r="K147" s="119">
        <v>91</v>
      </c>
      <c r="L147" s="119">
        <v>256</v>
      </c>
      <c r="M147" s="119">
        <v>202</v>
      </c>
      <c r="N147" s="119">
        <v>217</v>
      </c>
      <c r="O147" s="119">
        <v>29</v>
      </c>
      <c r="P147" s="119">
        <v>68</v>
      </c>
      <c r="Q147" s="119">
        <v>215</v>
      </c>
      <c r="R147" s="119">
        <v>221</v>
      </c>
      <c r="S147" s="119">
        <v>108</v>
      </c>
      <c r="T147" s="119">
        <v>101</v>
      </c>
      <c r="U147" s="119">
        <v>42</v>
      </c>
      <c r="V147" s="119">
        <v>43</v>
      </c>
      <c r="W147" s="119">
        <v>96</v>
      </c>
    </row>
    <row r="148" spans="1:23" x14ac:dyDescent="0.3">
      <c r="A148" s="118" t="s">
        <v>782</v>
      </c>
      <c r="B148" s="117"/>
      <c r="C148" s="117"/>
      <c r="D148" s="117" t="s">
        <v>781</v>
      </c>
      <c r="E148" s="119">
        <v>88270</v>
      </c>
      <c r="F148" s="119">
        <v>79569</v>
      </c>
      <c r="G148" s="119">
        <v>282</v>
      </c>
      <c r="H148" s="119">
        <v>100</v>
      </c>
      <c r="I148" s="119">
        <v>6419</v>
      </c>
      <c r="J148" s="119">
        <v>247</v>
      </c>
      <c r="K148" s="119">
        <v>138</v>
      </c>
      <c r="L148" s="119">
        <v>233</v>
      </c>
      <c r="M148" s="119">
        <v>178</v>
      </c>
      <c r="N148" s="119">
        <v>251</v>
      </c>
      <c r="O148" s="119">
        <v>48</v>
      </c>
      <c r="P148" s="119">
        <v>54</v>
      </c>
      <c r="Q148" s="119">
        <v>176</v>
      </c>
      <c r="R148" s="119">
        <v>218</v>
      </c>
      <c r="S148" s="119">
        <v>137</v>
      </c>
      <c r="T148" s="119">
        <v>72</v>
      </c>
      <c r="U148" s="119">
        <v>48</v>
      </c>
      <c r="V148" s="119">
        <v>13</v>
      </c>
      <c r="W148" s="119">
        <v>87</v>
      </c>
    </row>
    <row r="149" spans="1:23" s="123" customFormat="1" x14ac:dyDescent="0.3">
      <c r="A149" s="118" t="s">
        <v>780</v>
      </c>
      <c r="B149" s="117"/>
      <c r="C149" s="117"/>
      <c r="D149" s="117" t="s">
        <v>779</v>
      </c>
      <c r="E149" s="119">
        <v>133788</v>
      </c>
      <c r="F149" s="119">
        <v>125261</v>
      </c>
      <c r="G149" s="119">
        <v>656</v>
      </c>
      <c r="H149" s="119">
        <v>78</v>
      </c>
      <c r="I149" s="119">
        <v>4399</v>
      </c>
      <c r="J149" s="119">
        <v>410</v>
      </c>
      <c r="K149" s="119">
        <v>138</v>
      </c>
      <c r="L149" s="119">
        <v>304</v>
      </c>
      <c r="M149" s="119">
        <v>290</v>
      </c>
      <c r="N149" s="119">
        <v>509</v>
      </c>
      <c r="O149" s="119">
        <v>93</v>
      </c>
      <c r="P149" s="119">
        <v>63</v>
      </c>
      <c r="Q149" s="119">
        <v>436</v>
      </c>
      <c r="R149" s="119">
        <v>479</v>
      </c>
      <c r="S149" s="119">
        <v>330</v>
      </c>
      <c r="T149" s="119">
        <v>117</v>
      </c>
      <c r="U149" s="119">
        <v>62</v>
      </c>
      <c r="V149" s="119">
        <v>48</v>
      </c>
      <c r="W149" s="119">
        <v>115</v>
      </c>
    </row>
    <row r="150" spans="1:23" x14ac:dyDescent="0.3">
      <c r="A150" s="118" t="s">
        <v>778</v>
      </c>
      <c r="B150" s="117"/>
      <c r="C150" s="117"/>
      <c r="D150" s="117" t="s">
        <v>777</v>
      </c>
      <c r="E150" s="119">
        <v>89250</v>
      </c>
      <c r="F150" s="119">
        <v>85977</v>
      </c>
      <c r="G150" s="119">
        <v>411</v>
      </c>
      <c r="H150" s="119">
        <v>161</v>
      </c>
      <c r="I150" s="119">
        <v>1051</v>
      </c>
      <c r="J150" s="119">
        <v>222</v>
      </c>
      <c r="K150" s="119">
        <v>58</v>
      </c>
      <c r="L150" s="119">
        <v>205</v>
      </c>
      <c r="M150" s="119">
        <v>145</v>
      </c>
      <c r="N150" s="119">
        <v>370</v>
      </c>
      <c r="O150" s="119">
        <v>64</v>
      </c>
      <c r="P150" s="119">
        <v>0</v>
      </c>
      <c r="Q150" s="119">
        <v>130</v>
      </c>
      <c r="R150" s="119">
        <v>164</v>
      </c>
      <c r="S150" s="119">
        <v>127</v>
      </c>
      <c r="T150" s="119">
        <v>74</v>
      </c>
      <c r="U150" s="119">
        <v>23</v>
      </c>
      <c r="V150" s="119">
        <v>38</v>
      </c>
      <c r="W150" s="119">
        <v>30</v>
      </c>
    </row>
    <row r="151" spans="1:23" x14ac:dyDescent="0.3">
      <c r="A151" s="118"/>
      <c r="B151" s="117"/>
      <c r="C151" s="117"/>
      <c r="D151" s="117"/>
      <c r="E151" s="118"/>
      <c r="F151" s="118"/>
      <c r="G151" s="118"/>
      <c r="H151" s="118"/>
      <c r="I151" s="118"/>
      <c r="J151" s="118"/>
      <c r="K151" s="118"/>
      <c r="L151" s="118"/>
      <c r="M151" s="118"/>
      <c r="N151" s="118"/>
      <c r="O151" s="118"/>
      <c r="P151" s="118"/>
      <c r="Q151" s="118"/>
      <c r="R151" s="118"/>
      <c r="S151" s="118"/>
      <c r="T151" s="118"/>
      <c r="U151" s="118"/>
      <c r="V151" s="118"/>
      <c r="W151" s="118"/>
    </row>
    <row r="152" spans="1:23" x14ac:dyDescent="0.3">
      <c r="A152" s="122" t="s">
        <v>776</v>
      </c>
      <c r="B152" s="121"/>
      <c r="C152" s="121" t="s">
        <v>93</v>
      </c>
      <c r="D152" s="121"/>
      <c r="E152" s="120">
        <v>691952</v>
      </c>
      <c r="F152" s="120">
        <v>592755</v>
      </c>
      <c r="G152" s="120">
        <v>6704</v>
      </c>
      <c r="H152" s="120">
        <v>527</v>
      </c>
      <c r="I152" s="120">
        <v>32836</v>
      </c>
      <c r="J152" s="120">
        <v>6064</v>
      </c>
      <c r="K152" s="120">
        <v>1925</v>
      </c>
      <c r="L152" s="120">
        <v>3251</v>
      </c>
      <c r="M152" s="120">
        <v>2942</v>
      </c>
      <c r="N152" s="120">
        <v>12264</v>
      </c>
      <c r="O152" s="120">
        <v>2312</v>
      </c>
      <c r="P152" s="120">
        <v>4264</v>
      </c>
      <c r="Q152" s="120">
        <v>2846</v>
      </c>
      <c r="R152" s="120">
        <v>3741</v>
      </c>
      <c r="S152" s="120">
        <v>9552</v>
      </c>
      <c r="T152" s="120">
        <v>5254</v>
      </c>
      <c r="U152" s="120">
        <v>2117</v>
      </c>
      <c r="V152" s="120">
        <v>845</v>
      </c>
      <c r="W152" s="120">
        <v>1753</v>
      </c>
    </row>
    <row r="153" spans="1:23" x14ac:dyDescent="0.3">
      <c r="A153" s="118" t="s">
        <v>775</v>
      </c>
      <c r="B153" s="117"/>
      <c r="C153" s="117"/>
      <c r="D153" s="117" t="s">
        <v>774</v>
      </c>
      <c r="E153" s="119">
        <v>61255</v>
      </c>
      <c r="F153" s="119">
        <v>52069</v>
      </c>
      <c r="G153" s="119">
        <v>855</v>
      </c>
      <c r="H153" s="119">
        <v>28</v>
      </c>
      <c r="I153" s="119">
        <v>5567</v>
      </c>
      <c r="J153" s="119">
        <v>271</v>
      </c>
      <c r="K153" s="119">
        <v>127</v>
      </c>
      <c r="L153" s="119">
        <v>215</v>
      </c>
      <c r="M153" s="119">
        <v>223</v>
      </c>
      <c r="N153" s="119">
        <v>348</v>
      </c>
      <c r="O153" s="119">
        <v>34</v>
      </c>
      <c r="P153" s="119">
        <v>138</v>
      </c>
      <c r="Q153" s="119">
        <v>96</v>
      </c>
      <c r="R153" s="119">
        <v>166</v>
      </c>
      <c r="S153" s="119">
        <v>778</v>
      </c>
      <c r="T153" s="119">
        <v>130</v>
      </c>
      <c r="U153" s="119">
        <v>100</v>
      </c>
      <c r="V153" s="119">
        <v>24</v>
      </c>
      <c r="W153" s="119">
        <v>86</v>
      </c>
    </row>
    <row r="154" spans="1:23" s="123" customFormat="1" x14ac:dyDescent="0.3">
      <c r="A154" s="118" t="s">
        <v>773</v>
      </c>
      <c r="B154" s="117"/>
      <c r="C154" s="117"/>
      <c r="D154" s="117" t="s">
        <v>772</v>
      </c>
      <c r="E154" s="119">
        <v>77843</v>
      </c>
      <c r="F154" s="119">
        <v>72448</v>
      </c>
      <c r="G154" s="119">
        <v>509</v>
      </c>
      <c r="H154" s="119">
        <v>54</v>
      </c>
      <c r="I154" s="119">
        <v>2112</v>
      </c>
      <c r="J154" s="119">
        <v>381</v>
      </c>
      <c r="K154" s="119">
        <v>98</v>
      </c>
      <c r="L154" s="119">
        <v>302</v>
      </c>
      <c r="M154" s="119">
        <v>190</v>
      </c>
      <c r="N154" s="119">
        <v>551</v>
      </c>
      <c r="O154" s="119">
        <v>172</v>
      </c>
      <c r="P154" s="119">
        <v>55</v>
      </c>
      <c r="Q154" s="119">
        <v>151</v>
      </c>
      <c r="R154" s="119">
        <v>254</v>
      </c>
      <c r="S154" s="119">
        <v>213</v>
      </c>
      <c r="T154" s="119">
        <v>211</v>
      </c>
      <c r="U154" s="119">
        <v>57</v>
      </c>
      <c r="V154" s="119">
        <v>7</v>
      </c>
      <c r="W154" s="119">
        <v>78</v>
      </c>
    </row>
    <row r="155" spans="1:23" x14ac:dyDescent="0.3">
      <c r="A155" s="118" t="s">
        <v>771</v>
      </c>
      <c r="B155" s="117"/>
      <c r="C155" s="117"/>
      <c r="D155" s="117" t="s">
        <v>770</v>
      </c>
      <c r="E155" s="119">
        <v>86765</v>
      </c>
      <c r="F155" s="119">
        <v>81083</v>
      </c>
      <c r="G155" s="119">
        <v>583</v>
      </c>
      <c r="H155" s="119">
        <v>46</v>
      </c>
      <c r="I155" s="119">
        <v>2130</v>
      </c>
      <c r="J155" s="119">
        <v>381</v>
      </c>
      <c r="K155" s="119">
        <v>123</v>
      </c>
      <c r="L155" s="119">
        <v>288</v>
      </c>
      <c r="M155" s="119">
        <v>260</v>
      </c>
      <c r="N155" s="119">
        <v>530</v>
      </c>
      <c r="O155" s="119">
        <v>62</v>
      </c>
      <c r="P155" s="119">
        <v>12</v>
      </c>
      <c r="Q155" s="119">
        <v>244</v>
      </c>
      <c r="R155" s="119">
        <v>248</v>
      </c>
      <c r="S155" s="119">
        <v>352</v>
      </c>
      <c r="T155" s="119">
        <v>204</v>
      </c>
      <c r="U155" s="119">
        <v>74</v>
      </c>
      <c r="V155" s="119">
        <v>33</v>
      </c>
      <c r="W155" s="119">
        <v>112</v>
      </c>
    </row>
    <row r="156" spans="1:23" x14ac:dyDescent="0.3">
      <c r="A156" s="118" t="s">
        <v>769</v>
      </c>
      <c r="B156" s="117"/>
      <c r="C156" s="117"/>
      <c r="D156" s="117" t="s">
        <v>768</v>
      </c>
      <c r="E156" s="119">
        <v>93475</v>
      </c>
      <c r="F156" s="119">
        <v>83450</v>
      </c>
      <c r="G156" s="119">
        <v>641</v>
      </c>
      <c r="H156" s="119">
        <v>150</v>
      </c>
      <c r="I156" s="119">
        <v>3499</v>
      </c>
      <c r="J156" s="119">
        <v>416</v>
      </c>
      <c r="K156" s="119">
        <v>206</v>
      </c>
      <c r="L156" s="119">
        <v>404</v>
      </c>
      <c r="M156" s="119">
        <v>287</v>
      </c>
      <c r="N156" s="119">
        <v>1818</v>
      </c>
      <c r="O156" s="119">
        <v>149</v>
      </c>
      <c r="P156" s="119">
        <v>102</v>
      </c>
      <c r="Q156" s="119">
        <v>327</v>
      </c>
      <c r="R156" s="119">
        <v>627</v>
      </c>
      <c r="S156" s="119">
        <v>682</v>
      </c>
      <c r="T156" s="119">
        <v>208</v>
      </c>
      <c r="U156" s="119">
        <v>101</v>
      </c>
      <c r="V156" s="119">
        <v>148</v>
      </c>
      <c r="W156" s="119">
        <v>260</v>
      </c>
    </row>
    <row r="157" spans="1:23" x14ac:dyDescent="0.3">
      <c r="A157" s="118" t="s">
        <v>767</v>
      </c>
      <c r="B157" s="117"/>
      <c r="C157" s="117"/>
      <c r="D157" s="117" t="s">
        <v>766</v>
      </c>
      <c r="E157" s="119">
        <v>212069</v>
      </c>
      <c r="F157" s="119">
        <v>162353</v>
      </c>
      <c r="G157" s="119">
        <v>2911</v>
      </c>
      <c r="H157" s="119">
        <v>149</v>
      </c>
      <c r="I157" s="119">
        <v>13825</v>
      </c>
      <c r="J157" s="119">
        <v>3149</v>
      </c>
      <c r="K157" s="119">
        <v>1012</v>
      </c>
      <c r="L157" s="119">
        <v>1286</v>
      </c>
      <c r="M157" s="119">
        <v>1402</v>
      </c>
      <c r="N157" s="119">
        <v>5328</v>
      </c>
      <c r="O157" s="119">
        <v>1536</v>
      </c>
      <c r="P157" s="119">
        <v>3367</v>
      </c>
      <c r="Q157" s="119">
        <v>1705</v>
      </c>
      <c r="R157" s="119">
        <v>1815</v>
      </c>
      <c r="S157" s="119">
        <v>6473</v>
      </c>
      <c r="T157" s="119">
        <v>2946</v>
      </c>
      <c r="U157" s="119">
        <v>1322</v>
      </c>
      <c r="V157" s="119">
        <v>543</v>
      </c>
      <c r="W157" s="119">
        <v>947</v>
      </c>
    </row>
    <row r="158" spans="1:23" x14ac:dyDescent="0.3">
      <c r="A158" s="118" t="s">
        <v>765</v>
      </c>
      <c r="B158" s="117"/>
      <c r="C158" s="117"/>
      <c r="D158" s="117" t="s">
        <v>764</v>
      </c>
      <c r="E158" s="119">
        <v>85189</v>
      </c>
      <c r="F158" s="119">
        <v>80123</v>
      </c>
      <c r="G158" s="119">
        <v>591</v>
      </c>
      <c r="H158" s="119">
        <v>11</v>
      </c>
      <c r="I158" s="119">
        <v>1847</v>
      </c>
      <c r="J158" s="119">
        <v>289</v>
      </c>
      <c r="K158" s="119">
        <v>131</v>
      </c>
      <c r="L158" s="119">
        <v>359</v>
      </c>
      <c r="M158" s="119">
        <v>224</v>
      </c>
      <c r="N158" s="119">
        <v>592</v>
      </c>
      <c r="O158" s="119">
        <v>81</v>
      </c>
      <c r="P158" s="119">
        <v>52</v>
      </c>
      <c r="Q158" s="119">
        <v>149</v>
      </c>
      <c r="R158" s="119">
        <v>255</v>
      </c>
      <c r="S158" s="119">
        <v>151</v>
      </c>
      <c r="T158" s="119">
        <v>141</v>
      </c>
      <c r="U158" s="119">
        <v>84</v>
      </c>
      <c r="V158" s="119">
        <v>29</v>
      </c>
      <c r="W158" s="119">
        <v>80</v>
      </c>
    </row>
    <row r="159" spans="1:23" x14ac:dyDescent="0.3">
      <c r="A159" s="118" t="s">
        <v>763</v>
      </c>
      <c r="B159" s="117"/>
      <c r="C159" s="117"/>
      <c r="D159" s="117" t="s">
        <v>762</v>
      </c>
      <c r="E159" s="119">
        <v>75356</v>
      </c>
      <c r="F159" s="119">
        <v>61229</v>
      </c>
      <c r="G159" s="119">
        <v>614</v>
      </c>
      <c r="H159" s="119">
        <v>89</v>
      </c>
      <c r="I159" s="119">
        <v>3856</v>
      </c>
      <c r="J159" s="119">
        <v>1177</v>
      </c>
      <c r="K159" s="119">
        <v>228</v>
      </c>
      <c r="L159" s="119">
        <v>397</v>
      </c>
      <c r="M159" s="119">
        <v>356</v>
      </c>
      <c r="N159" s="119">
        <v>3097</v>
      </c>
      <c r="O159" s="119">
        <v>278</v>
      </c>
      <c r="P159" s="119">
        <v>538</v>
      </c>
      <c r="Q159" s="119">
        <v>174</v>
      </c>
      <c r="R159" s="119">
        <v>376</v>
      </c>
      <c r="S159" s="119">
        <v>903</v>
      </c>
      <c r="T159" s="119">
        <v>1414</v>
      </c>
      <c r="U159" s="119">
        <v>379</v>
      </c>
      <c r="V159" s="119">
        <v>61</v>
      </c>
      <c r="W159" s="119">
        <v>190</v>
      </c>
    </row>
    <row r="160" spans="1:23" x14ac:dyDescent="0.3">
      <c r="A160" s="118"/>
      <c r="B160" s="117"/>
      <c r="C160" s="117"/>
      <c r="D160" s="117"/>
      <c r="E160" s="118"/>
      <c r="F160" s="118"/>
      <c r="G160" s="118"/>
      <c r="H160" s="118"/>
      <c r="I160" s="118"/>
      <c r="J160" s="118"/>
      <c r="K160" s="118"/>
      <c r="L160" s="118"/>
      <c r="M160" s="118"/>
      <c r="N160" s="118"/>
      <c r="O160" s="118"/>
      <c r="P160" s="118"/>
      <c r="Q160" s="118"/>
      <c r="R160" s="118"/>
      <c r="S160" s="118"/>
      <c r="T160" s="118"/>
      <c r="U160" s="118"/>
      <c r="V160" s="118"/>
      <c r="W160" s="118"/>
    </row>
    <row r="161" spans="1:23" x14ac:dyDescent="0.3">
      <c r="A161" s="122" t="s">
        <v>761</v>
      </c>
      <c r="B161" s="121"/>
      <c r="C161" s="121" t="s">
        <v>760</v>
      </c>
      <c r="D161" s="121"/>
      <c r="E161" s="120">
        <v>785802</v>
      </c>
      <c r="F161" s="120">
        <v>727938</v>
      </c>
      <c r="G161" s="120">
        <v>4133</v>
      </c>
      <c r="H161" s="120">
        <v>456</v>
      </c>
      <c r="I161" s="120">
        <v>18276</v>
      </c>
      <c r="J161" s="120">
        <v>5174</v>
      </c>
      <c r="K161" s="120">
        <v>961</v>
      </c>
      <c r="L161" s="120">
        <v>2719</v>
      </c>
      <c r="M161" s="120">
        <v>1862</v>
      </c>
      <c r="N161" s="120">
        <v>7204</v>
      </c>
      <c r="O161" s="120">
        <v>3470</v>
      </c>
      <c r="P161" s="120">
        <v>600</v>
      </c>
      <c r="Q161" s="120">
        <v>2942</v>
      </c>
      <c r="R161" s="120">
        <v>2923</v>
      </c>
      <c r="S161" s="120">
        <v>1754</v>
      </c>
      <c r="T161" s="120">
        <v>2782</v>
      </c>
      <c r="U161" s="120">
        <v>566</v>
      </c>
      <c r="V161" s="120">
        <v>815</v>
      </c>
      <c r="W161" s="120">
        <v>1227</v>
      </c>
    </row>
    <row r="162" spans="1:23" x14ac:dyDescent="0.3">
      <c r="A162" s="118" t="s">
        <v>759</v>
      </c>
      <c r="B162" s="117"/>
      <c r="C162" s="117"/>
      <c r="D162" s="117" t="s">
        <v>758</v>
      </c>
      <c r="E162" s="119">
        <v>119497</v>
      </c>
      <c r="F162" s="119">
        <v>114744</v>
      </c>
      <c r="G162" s="119">
        <v>348</v>
      </c>
      <c r="H162" s="119">
        <v>43</v>
      </c>
      <c r="I162" s="119">
        <v>1598</v>
      </c>
      <c r="J162" s="119">
        <v>556</v>
      </c>
      <c r="K162" s="119">
        <v>88</v>
      </c>
      <c r="L162" s="119">
        <v>229</v>
      </c>
      <c r="M162" s="119">
        <v>186</v>
      </c>
      <c r="N162" s="119">
        <v>396</v>
      </c>
      <c r="O162" s="119">
        <v>97</v>
      </c>
      <c r="P162" s="119">
        <v>62</v>
      </c>
      <c r="Q162" s="119">
        <v>232</v>
      </c>
      <c r="R162" s="119">
        <v>312</v>
      </c>
      <c r="S162" s="119">
        <v>195</v>
      </c>
      <c r="T162" s="119">
        <v>209</v>
      </c>
      <c r="U162" s="119">
        <v>68</v>
      </c>
      <c r="V162" s="119">
        <v>25</v>
      </c>
      <c r="W162" s="119">
        <v>109</v>
      </c>
    </row>
    <row r="163" spans="1:23" s="123" customFormat="1" x14ac:dyDescent="0.3">
      <c r="A163" s="118" t="s">
        <v>757</v>
      </c>
      <c r="B163" s="117"/>
      <c r="C163" s="117"/>
      <c r="D163" s="117" t="s">
        <v>756</v>
      </c>
      <c r="E163" s="119">
        <v>112863</v>
      </c>
      <c r="F163" s="119">
        <v>106663</v>
      </c>
      <c r="G163" s="119">
        <v>381</v>
      </c>
      <c r="H163" s="119">
        <v>94</v>
      </c>
      <c r="I163" s="119">
        <v>2754</v>
      </c>
      <c r="J163" s="119">
        <v>454</v>
      </c>
      <c r="K163" s="119">
        <v>85</v>
      </c>
      <c r="L163" s="119">
        <v>228</v>
      </c>
      <c r="M163" s="119">
        <v>229</v>
      </c>
      <c r="N163" s="119">
        <v>440</v>
      </c>
      <c r="O163" s="119">
        <v>287</v>
      </c>
      <c r="P163" s="119">
        <v>74</v>
      </c>
      <c r="Q163" s="119">
        <v>180</v>
      </c>
      <c r="R163" s="119">
        <v>274</v>
      </c>
      <c r="S163" s="119">
        <v>221</v>
      </c>
      <c r="T163" s="119">
        <v>239</v>
      </c>
      <c r="U163" s="119">
        <v>60</v>
      </c>
      <c r="V163" s="119">
        <v>52</v>
      </c>
      <c r="W163" s="119">
        <v>148</v>
      </c>
    </row>
    <row r="164" spans="1:23" x14ac:dyDescent="0.3">
      <c r="A164" s="118" t="s">
        <v>755</v>
      </c>
      <c r="B164" s="117"/>
      <c r="C164" s="117"/>
      <c r="D164" s="117" t="s">
        <v>754</v>
      </c>
      <c r="E164" s="119">
        <v>109487</v>
      </c>
      <c r="F164" s="119">
        <v>98001</v>
      </c>
      <c r="G164" s="119">
        <v>615</v>
      </c>
      <c r="H164" s="119">
        <v>9</v>
      </c>
      <c r="I164" s="119">
        <v>2913</v>
      </c>
      <c r="J164" s="119">
        <v>866</v>
      </c>
      <c r="K164" s="119">
        <v>151</v>
      </c>
      <c r="L164" s="119">
        <v>486</v>
      </c>
      <c r="M164" s="119">
        <v>324</v>
      </c>
      <c r="N164" s="119">
        <v>1754</v>
      </c>
      <c r="O164" s="119">
        <v>775</v>
      </c>
      <c r="P164" s="119">
        <v>92</v>
      </c>
      <c r="Q164" s="119">
        <v>1135</v>
      </c>
      <c r="R164" s="119">
        <v>747</v>
      </c>
      <c r="S164" s="119">
        <v>448</v>
      </c>
      <c r="T164" s="119">
        <v>405</v>
      </c>
      <c r="U164" s="119">
        <v>80</v>
      </c>
      <c r="V164" s="119">
        <v>436</v>
      </c>
      <c r="W164" s="119">
        <v>250</v>
      </c>
    </row>
    <row r="165" spans="1:23" x14ac:dyDescent="0.3">
      <c r="A165" s="118" t="s">
        <v>753</v>
      </c>
      <c r="B165" s="117"/>
      <c r="C165" s="117"/>
      <c r="D165" s="117" t="s">
        <v>752</v>
      </c>
      <c r="E165" s="119">
        <v>113543</v>
      </c>
      <c r="F165" s="119">
        <v>102551</v>
      </c>
      <c r="G165" s="119">
        <v>891</v>
      </c>
      <c r="H165" s="119">
        <v>32</v>
      </c>
      <c r="I165" s="119">
        <v>2182</v>
      </c>
      <c r="J165" s="119">
        <v>1500</v>
      </c>
      <c r="K165" s="119">
        <v>240</v>
      </c>
      <c r="L165" s="119">
        <v>521</v>
      </c>
      <c r="M165" s="119">
        <v>358</v>
      </c>
      <c r="N165" s="119">
        <v>1366</v>
      </c>
      <c r="O165" s="119">
        <v>962</v>
      </c>
      <c r="P165" s="119">
        <v>67</v>
      </c>
      <c r="Q165" s="119">
        <v>411</v>
      </c>
      <c r="R165" s="119">
        <v>537</v>
      </c>
      <c r="S165" s="119">
        <v>370</v>
      </c>
      <c r="T165" s="119">
        <v>1118</v>
      </c>
      <c r="U165" s="119">
        <v>165</v>
      </c>
      <c r="V165" s="119">
        <v>68</v>
      </c>
      <c r="W165" s="119">
        <v>204</v>
      </c>
    </row>
    <row r="166" spans="1:23" x14ac:dyDescent="0.3">
      <c r="A166" s="118" t="s">
        <v>751</v>
      </c>
      <c r="B166" s="117"/>
      <c r="C166" s="117"/>
      <c r="D166" s="117" t="s">
        <v>750</v>
      </c>
      <c r="E166" s="119">
        <v>104466</v>
      </c>
      <c r="F166" s="119">
        <v>97408</v>
      </c>
      <c r="G166" s="119">
        <v>447</v>
      </c>
      <c r="H166" s="119">
        <v>2</v>
      </c>
      <c r="I166" s="119">
        <v>3665</v>
      </c>
      <c r="J166" s="119">
        <v>571</v>
      </c>
      <c r="K166" s="119">
        <v>105</v>
      </c>
      <c r="L166" s="119">
        <v>224</v>
      </c>
      <c r="M166" s="119">
        <v>206</v>
      </c>
      <c r="N166" s="119">
        <v>521</v>
      </c>
      <c r="O166" s="119">
        <v>132</v>
      </c>
      <c r="P166" s="119">
        <v>192</v>
      </c>
      <c r="Q166" s="119">
        <v>206</v>
      </c>
      <c r="R166" s="119">
        <v>238</v>
      </c>
      <c r="S166" s="119">
        <v>152</v>
      </c>
      <c r="T166" s="119">
        <v>192</v>
      </c>
      <c r="U166" s="119">
        <v>54</v>
      </c>
      <c r="V166" s="119">
        <v>42</v>
      </c>
      <c r="W166" s="119">
        <v>109</v>
      </c>
    </row>
    <row r="167" spans="1:23" x14ac:dyDescent="0.3">
      <c r="A167" s="118" t="s">
        <v>749</v>
      </c>
      <c r="B167" s="117"/>
      <c r="C167" s="117"/>
      <c r="D167" s="117" t="s">
        <v>748</v>
      </c>
      <c r="E167" s="119">
        <v>114817</v>
      </c>
      <c r="F167" s="119">
        <v>108208</v>
      </c>
      <c r="G167" s="119">
        <v>641</v>
      </c>
      <c r="H167" s="119">
        <v>253</v>
      </c>
      <c r="I167" s="119">
        <v>2856</v>
      </c>
      <c r="J167" s="119">
        <v>491</v>
      </c>
      <c r="K167" s="119">
        <v>133</v>
      </c>
      <c r="L167" s="119">
        <v>308</v>
      </c>
      <c r="M167" s="119">
        <v>228</v>
      </c>
      <c r="N167" s="119">
        <v>366</v>
      </c>
      <c r="O167" s="119">
        <v>145</v>
      </c>
      <c r="P167" s="119">
        <v>73</v>
      </c>
      <c r="Q167" s="119">
        <v>220</v>
      </c>
      <c r="R167" s="119">
        <v>232</v>
      </c>
      <c r="S167" s="119">
        <v>166</v>
      </c>
      <c r="T167" s="119">
        <v>270</v>
      </c>
      <c r="U167" s="119">
        <v>63</v>
      </c>
      <c r="V167" s="119">
        <v>39</v>
      </c>
      <c r="W167" s="119">
        <v>125</v>
      </c>
    </row>
    <row r="168" spans="1:23" x14ac:dyDescent="0.3">
      <c r="A168" s="118" t="s">
        <v>747</v>
      </c>
      <c r="B168" s="117"/>
      <c r="C168" s="117"/>
      <c r="D168" s="117" t="s">
        <v>746</v>
      </c>
      <c r="E168" s="119">
        <v>111129</v>
      </c>
      <c r="F168" s="119">
        <v>100363</v>
      </c>
      <c r="G168" s="119">
        <v>810</v>
      </c>
      <c r="H168" s="119">
        <v>23</v>
      </c>
      <c r="I168" s="119">
        <v>2308</v>
      </c>
      <c r="J168" s="119">
        <v>736</v>
      </c>
      <c r="K168" s="119">
        <v>159</v>
      </c>
      <c r="L168" s="119">
        <v>723</v>
      </c>
      <c r="M168" s="119">
        <v>331</v>
      </c>
      <c r="N168" s="119">
        <v>2361</v>
      </c>
      <c r="O168" s="119">
        <v>1072</v>
      </c>
      <c r="P168" s="119">
        <v>40</v>
      </c>
      <c r="Q168" s="119">
        <v>558</v>
      </c>
      <c r="R168" s="119">
        <v>583</v>
      </c>
      <c r="S168" s="119">
        <v>202</v>
      </c>
      <c r="T168" s="119">
        <v>349</v>
      </c>
      <c r="U168" s="119">
        <v>76</v>
      </c>
      <c r="V168" s="119">
        <v>153</v>
      </c>
      <c r="W168" s="119">
        <v>282</v>
      </c>
    </row>
    <row r="169" spans="1:23" s="123" customFormat="1" x14ac:dyDescent="0.3">
      <c r="A169" s="122"/>
      <c r="B169" s="117"/>
      <c r="C169" s="117"/>
      <c r="D169" s="117"/>
      <c r="E169" s="122"/>
      <c r="F169" s="122"/>
      <c r="G169" s="122"/>
      <c r="H169" s="122"/>
      <c r="I169" s="122"/>
      <c r="J169" s="122"/>
      <c r="K169" s="122"/>
      <c r="L169" s="122"/>
      <c r="M169" s="122"/>
      <c r="N169" s="122"/>
      <c r="O169" s="122"/>
      <c r="P169" s="122"/>
      <c r="Q169" s="122"/>
      <c r="R169" s="122"/>
      <c r="S169" s="122"/>
      <c r="T169" s="122"/>
      <c r="U169" s="122"/>
      <c r="V169" s="122"/>
      <c r="W169" s="122"/>
    </row>
    <row r="170" spans="1:23" x14ac:dyDescent="0.3">
      <c r="A170" s="122" t="s">
        <v>745</v>
      </c>
      <c r="B170" s="121" t="s">
        <v>744</v>
      </c>
      <c r="C170" s="121"/>
      <c r="D170" s="121"/>
      <c r="E170" s="120">
        <v>5601847</v>
      </c>
      <c r="F170" s="120">
        <v>4434333</v>
      </c>
      <c r="G170" s="120">
        <v>55216</v>
      </c>
      <c r="H170" s="120">
        <v>4734</v>
      </c>
      <c r="I170" s="120">
        <v>139386</v>
      </c>
      <c r="J170" s="120">
        <v>68533</v>
      </c>
      <c r="K170" s="120">
        <v>9232</v>
      </c>
      <c r="L170" s="120">
        <v>32561</v>
      </c>
      <c r="M170" s="120">
        <v>21388</v>
      </c>
      <c r="N170" s="120">
        <v>218439</v>
      </c>
      <c r="O170" s="120">
        <v>227248</v>
      </c>
      <c r="P170" s="120">
        <v>52477</v>
      </c>
      <c r="Q170" s="120">
        <v>31274</v>
      </c>
      <c r="R170" s="120">
        <v>74997</v>
      </c>
      <c r="S170" s="120">
        <v>64253</v>
      </c>
      <c r="T170" s="120">
        <v>86794</v>
      </c>
      <c r="U170" s="120">
        <v>31078</v>
      </c>
      <c r="V170" s="120">
        <v>18079</v>
      </c>
      <c r="W170" s="120">
        <v>31825</v>
      </c>
    </row>
    <row r="171" spans="1:23" x14ac:dyDescent="0.3">
      <c r="A171" s="118"/>
      <c r="B171" s="121"/>
      <c r="C171" s="121"/>
      <c r="D171" s="121"/>
      <c r="E171" s="118"/>
      <c r="F171" s="118"/>
      <c r="G171" s="118"/>
      <c r="H171" s="118"/>
      <c r="I171" s="118"/>
      <c r="J171" s="118"/>
      <c r="K171" s="118"/>
      <c r="L171" s="118"/>
      <c r="M171" s="118"/>
      <c r="N171" s="118"/>
      <c r="O171" s="118"/>
      <c r="P171" s="118"/>
      <c r="Q171" s="118"/>
      <c r="R171" s="118"/>
      <c r="S171" s="118"/>
      <c r="T171" s="118"/>
      <c r="U171" s="118"/>
      <c r="V171" s="118"/>
      <c r="W171" s="118"/>
    </row>
    <row r="172" spans="1:23" x14ac:dyDescent="0.3">
      <c r="A172" s="122" t="s">
        <v>743</v>
      </c>
      <c r="B172" s="121"/>
      <c r="C172" s="121" t="s">
        <v>742</v>
      </c>
      <c r="D172" s="121"/>
      <c r="E172" s="120">
        <v>183477</v>
      </c>
      <c r="F172" s="120">
        <v>171922</v>
      </c>
      <c r="G172" s="120">
        <v>709</v>
      </c>
      <c r="H172" s="120">
        <v>363</v>
      </c>
      <c r="I172" s="120">
        <v>7175</v>
      </c>
      <c r="J172" s="120">
        <v>407</v>
      </c>
      <c r="K172" s="120">
        <v>146</v>
      </c>
      <c r="L172" s="120">
        <v>415</v>
      </c>
      <c r="M172" s="120">
        <v>302</v>
      </c>
      <c r="N172" s="120">
        <v>490</v>
      </c>
      <c r="O172" s="120">
        <v>80</v>
      </c>
      <c r="P172" s="120">
        <v>32</v>
      </c>
      <c r="Q172" s="120">
        <v>277</v>
      </c>
      <c r="R172" s="120">
        <v>560</v>
      </c>
      <c r="S172" s="120">
        <v>160</v>
      </c>
      <c r="T172" s="120">
        <v>103</v>
      </c>
      <c r="U172" s="120">
        <v>68</v>
      </c>
      <c r="V172" s="120">
        <v>105</v>
      </c>
      <c r="W172" s="120">
        <v>163</v>
      </c>
    </row>
    <row r="173" spans="1:23" x14ac:dyDescent="0.3">
      <c r="A173" s="122" t="s">
        <v>741</v>
      </c>
      <c r="B173" s="121"/>
      <c r="C173" s="121" t="s">
        <v>740</v>
      </c>
      <c r="D173" s="121"/>
      <c r="E173" s="120">
        <v>306129</v>
      </c>
      <c r="F173" s="120">
        <v>292047</v>
      </c>
      <c r="G173" s="120">
        <v>1410</v>
      </c>
      <c r="H173" s="120">
        <v>312</v>
      </c>
      <c r="I173" s="120">
        <v>6105</v>
      </c>
      <c r="J173" s="120">
        <v>765</v>
      </c>
      <c r="K173" s="120">
        <v>231</v>
      </c>
      <c r="L173" s="120">
        <v>669</v>
      </c>
      <c r="M173" s="120">
        <v>503</v>
      </c>
      <c r="N173" s="120">
        <v>752</v>
      </c>
      <c r="O173" s="120">
        <v>216</v>
      </c>
      <c r="P173" s="120">
        <v>208</v>
      </c>
      <c r="Q173" s="120">
        <v>1020</v>
      </c>
      <c r="R173" s="120">
        <v>893</v>
      </c>
      <c r="S173" s="120">
        <v>302</v>
      </c>
      <c r="T173" s="120">
        <v>164</v>
      </c>
      <c r="U173" s="120">
        <v>114</v>
      </c>
      <c r="V173" s="120">
        <v>179</v>
      </c>
      <c r="W173" s="120">
        <v>239</v>
      </c>
    </row>
    <row r="174" spans="1:23" x14ac:dyDescent="0.3">
      <c r="A174" s="122" t="s">
        <v>739</v>
      </c>
      <c r="B174" s="121"/>
      <c r="C174" s="121" t="s">
        <v>738</v>
      </c>
      <c r="D174" s="121"/>
      <c r="E174" s="120">
        <v>249008</v>
      </c>
      <c r="F174" s="120">
        <v>215222</v>
      </c>
      <c r="G174" s="120">
        <v>636</v>
      </c>
      <c r="H174" s="120">
        <v>183</v>
      </c>
      <c r="I174" s="120">
        <v>4671</v>
      </c>
      <c r="J174" s="120">
        <v>1892</v>
      </c>
      <c r="K174" s="120">
        <v>559</v>
      </c>
      <c r="L174" s="120">
        <v>1347</v>
      </c>
      <c r="M174" s="120">
        <v>693</v>
      </c>
      <c r="N174" s="120">
        <v>2329</v>
      </c>
      <c r="O174" s="120">
        <v>10429</v>
      </c>
      <c r="P174" s="120">
        <v>1097</v>
      </c>
      <c r="Q174" s="120">
        <v>1224</v>
      </c>
      <c r="R174" s="120">
        <v>3363</v>
      </c>
      <c r="S174" s="120">
        <v>2536</v>
      </c>
      <c r="T174" s="120">
        <v>834</v>
      </c>
      <c r="U174" s="120">
        <v>371</v>
      </c>
      <c r="V174" s="120">
        <v>408</v>
      </c>
      <c r="W174" s="120">
        <v>1214</v>
      </c>
    </row>
    <row r="175" spans="1:23" x14ac:dyDescent="0.3">
      <c r="A175" s="122" t="s">
        <v>737</v>
      </c>
      <c r="B175" s="121"/>
      <c r="C175" s="121" t="s">
        <v>736</v>
      </c>
      <c r="D175" s="121"/>
      <c r="E175" s="120">
        <v>166641</v>
      </c>
      <c r="F175" s="120">
        <v>149096</v>
      </c>
      <c r="G175" s="120">
        <v>729</v>
      </c>
      <c r="H175" s="120">
        <v>166</v>
      </c>
      <c r="I175" s="120">
        <v>4424</v>
      </c>
      <c r="J175" s="120">
        <v>1423</v>
      </c>
      <c r="K175" s="120">
        <v>278</v>
      </c>
      <c r="L175" s="120">
        <v>799</v>
      </c>
      <c r="M175" s="120">
        <v>483</v>
      </c>
      <c r="N175" s="120">
        <v>3076</v>
      </c>
      <c r="O175" s="120">
        <v>2243</v>
      </c>
      <c r="P175" s="120">
        <v>162</v>
      </c>
      <c r="Q175" s="120">
        <v>647</v>
      </c>
      <c r="R175" s="120">
        <v>863</v>
      </c>
      <c r="S175" s="120">
        <v>1023</v>
      </c>
      <c r="T175" s="120">
        <v>607</v>
      </c>
      <c r="U175" s="120">
        <v>149</v>
      </c>
      <c r="V175" s="120">
        <v>86</v>
      </c>
      <c r="W175" s="120">
        <v>387</v>
      </c>
    </row>
    <row r="176" spans="1:23" x14ac:dyDescent="0.3">
      <c r="A176" s="118"/>
      <c r="B176" s="117"/>
      <c r="C176" s="117"/>
      <c r="D176" s="117"/>
      <c r="E176" s="118"/>
      <c r="F176" s="118"/>
      <c r="G176" s="118"/>
      <c r="H176" s="118"/>
      <c r="I176" s="118"/>
      <c r="J176" s="118"/>
      <c r="K176" s="118"/>
      <c r="L176" s="118"/>
      <c r="M176" s="118"/>
      <c r="N176" s="118"/>
      <c r="O176" s="118"/>
      <c r="P176" s="118"/>
      <c r="Q176" s="118"/>
      <c r="R176" s="118"/>
      <c r="S176" s="118"/>
      <c r="T176" s="118"/>
      <c r="U176" s="118"/>
      <c r="V176" s="118"/>
      <c r="W176" s="118"/>
    </row>
    <row r="177" spans="1:23" s="123" customFormat="1" x14ac:dyDescent="0.3">
      <c r="A177" s="122" t="s">
        <v>735</v>
      </c>
      <c r="B177" s="121"/>
      <c r="C177" s="121" t="s">
        <v>734</v>
      </c>
      <c r="D177" s="121"/>
      <c r="E177" s="120">
        <v>848489</v>
      </c>
      <c r="F177" s="120">
        <v>793809</v>
      </c>
      <c r="G177" s="120">
        <v>3853</v>
      </c>
      <c r="H177" s="120">
        <v>433</v>
      </c>
      <c r="I177" s="120">
        <v>13520</v>
      </c>
      <c r="J177" s="120">
        <v>4572</v>
      </c>
      <c r="K177" s="120">
        <v>675</v>
      </c>
      <c r="L177" s="120">
        <v>2708</v>
      </c>
      <c r="M177" s="120">
        <v>1649</v>
      </c>
      <c r="N177" s="120">
        <v>6452</v>
      </c>
      <c r="O177" s="120">
        <v>7023</v>
      </c>
      <c r="P177" s="120">
        <v>651</v>
      </c>
      <c r="Q177" s="120">
        <v>2726</v>
      </c>
      <c r="R177" s="120">
        <v>3804</v>
      </c>
      <c r="S177" s="120">
        <v>1735</v>
      </c>
      <c r="T177" s="120">
        <v>2446</v>
      </c>
      <c r="U177" s="120">
        <v>629</v>
      </c>
      <c r="V177" s="120">
        <v>569</v>
      </c>
      <c r="W177" s="120">
        <v>1235</v>
      </c>
    </row>
    <row r="178" spans="1:23" x14ac:dyDescent="0.3">
      <c r="A178" s="118" t="s">
        <v>733</v>
      </c>
      <c r="B178" s="117"/>
      <c r="C178" s="117"/>
      <c r="D178" s="117" t="s">
        <v>732</v>
      </c>
      <c r="E178" s="119">
        <v>97462</v>
      </c>
      <c r="F178" s="119">
        <v>94042</v>
      </c>
      <c r="G178" s="119">
        <v>350</v>
      </c>
      <c r="H178" s="119">
        <v>8</v>
      </c>
      <c r="I178" s="119">
        <v>856</v>
      </c>
      <c r="J178" s="119">
        <v>458</v>
      </c>
      <c r="K178" s="119">
        <v>51</v>
      </c>
      <c r="L178" s="119">
        <v>214</v>
      </c>
      <c r="M178" s="119">
        <v>144</v>
      </c>
      <c r="N178" s="119">
        <v>406</v>
      </c>
      <c r="O178" s="119">
        <v>110</v>
      </c>
      <c r="P178" s="119">
        <v>48</v>
      </c>
      <c r="Q178" s="119">
        <v>227</v>
      </c>
      <c r="R178" s="119">
        <v>191</v>
      </c>
      <c r="S178" s="119">
        <v>98</v>
      </c>
      <c r="T178" s="119">
        <v>147</v>
      </c>
      <c r="U178" s="119">
        <v>35</v>
      </c>
      <c r="V178" s="119">
        <v>10</v>
      </c>
      <c r="W178" s="119">
        <v>67</v>
      </c>
    </row>
    <row r="179" spans="1:23" x14ac:dyDescent="0.3">
      <c r="A179" s="118" t="s">
        <v>731</v>
      </c>
      <c r="B179" s="117"/>
      <c r="C179" s="117"/>
      <c r="D179" s="117" t="s">
        <v>730</v>
      </c>
      <c r="E179" s="119">
        <v>113583</v>
      </c>
      <c r="F179" s="119">
        <v>97854</v>
      </c>
      <c r="G179" s="119">
        <v>542</v>
      </c>
      <c r="H179" s="119">
        <v>72</v>
      </c>
      <c r="I179" s="119">
        <v>4236</v>
      </c>
      <c r="J179" s="119">
        <v>800</v>
      </c>
      <c r="K179" s="119">
        <v>92</v>
      </c>
      <c r="L179" s="119">
        <v>451</v>
      </c>
      <c r="M179" s="119">
        <v>276</v>
      </c>
      <c r="N179" s="119">
        <v>916</v>
      </c>
      <c r="O179" s="119">
        <v>5598</v>
      </c>
      <c r="P179" s="119">
        <v>157</v>
      </c>
      <c r="Q179" s="119">
        <v>331</v>
      </c>
      <c r="R179" s="119">
        <v>862</v>
      </c>
      <c r="S179" s="119">
        <v>333</v>
      </c>
      <c r="T179" s="119">
        <v>500</v>
      </c>
      <c r="U179" s="119">
        <v>190</v>
      </c>
      <c r="V179" s="119">
        <v>91</v>
      </c>
      <c r="W179" s="119">
        <v>282</v>
      </c>
    </row>
    <row r="180" spans="1:23" x14ac:dyDescent="0.3">
      <c r="A180" s="118" t="s">
        <v>729</v>
      </c>
      <c r="B180" s="117"/>
      <c r="C180" s="117"/>
      <c r="D180" s="117" t="s">
        <v>728</v>
      </c>
      <c r="E180" s="119">
        <v>100654</v>
      </c>
      <c r="F180" s="119">
        <v>95263</v>
      </c>
      <c r="G180" s="119">
        <v>598</v>
      </c>
      <c r="H180" s="119">
        <v>13</v>
      </c>
      <c r="I180" s="119">
        <v>1525</v>
      </c>
      <c r="J180" s="119">
        <v>482</v>
      </c>
      <c r="K180" s="119">
        <v>99</v>
      </c>
      <c r="L180" s="119">
        <v>281</v>
      </c>
      <c r="M180" s="119">
        <v>172</v>
      </c>
      <c r="N180" s="119">
        <v>877</v>
      </c>
      <c r="O180" s="119">
        <v>157</v>
      </c>
      <c r="P180" s="119">
        <v>107</v>
      </c>
      <c r="Q180" s="119">
        <v>225</v>
      </c>
      <c r="R180" s="119">
        <v>257</v>
      </c>
      <c r="S180" s="119">
        <v>113</v>
      </c>
      <c r="T180" s="119">
        <v>298</v>
      </c>
      <c r="U180" s="119">
        <v>70</v>
      </c>
      <c r="V180" s="119">
        <v>10</v>
      </c>
      <c r="W180" s="119">
        <v>107</v>
      </c>
    </row>
    <row r="181" spans="1:23" x14ac:dyDescent="0.3">
      <c r="A181" s="118" t="s">
        <v>727</v>
      </c>
      <c r="B181" s="117"/>
      <c r="C181" s="117"/>
      <c r="D181" s="117" t="s">
        <v>726</v>
      </c>
      <c r="E181" s="119">
        <v>123871</v>
      </c>
      <c r="F181" s="119">
        <v>115510</v>
      </c>
      <c r="G181" s="119">
        <v>364</v>
      </c>
      <c r="H181" s="119">
        <v>49</v>
      </c>
      <c r="I181" s="119">
        <v>1739</v>
      </c>
      <c r="J181" s="119">
        <v>565</v>
      </c>
      <c r="K181" s="119">
        <v>156</v>
      </c>
      <c r="L181" s="119">
        <v>468</v>
      </c>
      <c r="M181" s="119">
        <v>301</v>
      </c>
      <c r="N181" s="119">
        <v>937</v>
      </c>
      <c r="O181" s="119">
        <v>485</v>
      </c>
      <c r="P181" s="119">
        <v>154</v>
      </c>
      <c r="Q181" s="119">
        <v>978</v>
      </c>
      <c r="R181" s="119">
        <v>958</v>
      </c>
      <c r="S181" s="119">
        <v>515</v>
      </c>
      <c r="T181" s="119">
        <v>236</v>
      </c>
      <c r="U181" s="119">
        <v>77</v>
      </c>
      <c r="V181" s="119">
        <v>136</v>
      </c>
      <c r="W181" s="119">
        <v>243</v>
      </c>
    </row>
    <row r="182" spans="1:23" x14ac:dyDescent="0.3">
      <c r="A182" s="118" t="s">
        <v>725</v>
      </c>
      <c r="B182" s="117"/>
      <c r="C182" s="117"/>
      <c r="D182" s="117" t="s">
        <v>724</v>
      </c>
      <c r="E182" s="119">
        <v>108131</v>
      </c>
      <c r="F182" s="119">
        <v>102339</v>
      </c>
      <c r="G182" s="119">
        <v>469</v>
      </c>
      <c r="H182" s="119">
        <v>128</v>
      </c>
      <c r="I182" s="119">
        <v>764</v>
      </c>
      <c r="J182" s="119">
        <v>796</v>
      </c>
      <c r="K182" s="119">
        <v>40</v>
      </c>
      <c r="L182" s="119">
        <v>479</v>
      </c>
      <c r="M182" s="119">
        <v>180</v>
      </c>
      <c r="N182" s="119">
        <v>1435</v>
      </c>
      <c r="O182" s="119">
        <v>170</v>
      </c>
      <c r="P182" s="119">
        <v>17</v>
      </c>
      <c r="Q182" s="119">
        <v>204</v>
      </c>
      <c r="R182" s="119">
        <v>296</v>
      </c>
      <c r="S182" s="119">
        <v>142</v>
      </c>
      <c r="T182" s="119">
        <v>371</v>
      </c>
      <c r="U182" s="119">
        <v>65</v>
      </c>
      <c r="V182" s="119">
        <v>44</v>
      </c>
      <c r="W182" s="119">
        <v>192</v>
      </c>
    </row>
    <row r="183" spans="1:23" x14ac:dyDescent="0.3">
      <c r="A183" s="118" t="s">
        <v>723</v>
      </c>
      <c r="B183" s="117"/>
      <c r="C183" s="117"/>
      <c r="D183" s="117" t="s">
        <v>722</v>
      </c>
      <c r="E183" s="119">
        <v>130869</v>
      </c>
      <c r="F183" s="119">
        <v>121160</v>
      </c>
      <c r="G183" s="119">
        <v>770</v>
      </c>
      <c r="H183" s="119">
        <v>119</v>
      </c>
      <c r="I183" s="119">
        <v>2259</v>
      </c>
      <c r="J183" s="119">
        <v>819</v>
      </c>
      <c r="K183" s="119">
        <v>126</v>
      </c>
      <c r="L183" s="119">
        <v>439</v>
      </c>
      <c r="M183" s="119">
        <v>310</v>
      </c>
      <c r="N183" s="119">
        <v>1359</v>
      </c>
      <c r="O183" s="119">
        <v>369</v>
      </c>
      <c r="P183" s="119">
        <v>128</v>
      </c>
      <c r="Q183" s="119">
        <v>503</v>
      </c>
      <c r="R183" s="119">
        <v>929</v>
      </c>
      <c r="S183" s="119">
        <v>391</v>
      </c>
      <c r="T183" s="119">
        <v>582</v>
      </c>
      <c r="U183" s="119">
        <v>134</v>
      </c>
      <c r="V183" s="119">
        <v>229</v>
      </c>
      <c r="W183" s="119">
        <v>243</v>
      </c>
    </row>
    <row r="184" spans="1:23" s="123" customFormat="1" x14ac:dyDescent="0.3">
      <c r="A184" s="118" t="s">
        <v>721</v>
      </c>
      <c r="B184" s="117"/>
      <c r="C184" s="117"/>
      <c r="D184" s="117" t="s">
        <v>720</v>
      </c>
      <c r="E184" s="119">
        <v>97106</v>
      </c>
      <c r="F184" s="119">
        <v>94657</v>
      </c>
      <c r="G184" s="119">
        <v>256</v>
      </c>
      <c r="H184" s="119">
        <v>35</v>
      </c>
      <c r="I184" s="119">
        <v>877</v>
      </c>
      <c r="J184" s="119">
        <v>238</v>
      </c>
      <c r="K184" s="119">
        <v>52</v>
      </c>
      <c r="L184" s="119">
        <v>179</v>
      </c>
      <c r="M184" s="119">
        <v>133</v>
      </c>
      <c r="N184" s="119">
        <v>136</v>
      </c>
      <c r="O184" s="119">
        <v>87</v>
      </c>
      <c r="P184" s="119">
        <v>2</v>
      </c>
      <c r="Q184" s="119">
        <v>108</v>
      </c>
      <c r="R184" s="119">
        <v>169</v>
      </c>
      <c r="S184" s="119">
        <v>52</v>
      </c>
      <c r="T184" s="119">
        <v>60</v>
      </c>
      <c r="U184" s="119">
        <v>8</v>
      </c>
      <c r="V184" s="119">
        <v>19</v>
      </c>
      <c r="W184" s="119">
        <v>38</v>
      </c>
    </row>
    <row r="185" spans="1:23" x14ac:dyDescent="0.3">
      <c r="A185" s="118" t="s">
        <v>719</v>
      </c>
      <c r="B185" s="117"/>
      <c r="C185" s="117"/>
      <c r="D185" s="117" t="s">
        <v>718</v>
      </c>
      <c r="E185" s="119">
        <v>76813</v>
      </c>
      <c r="F185" s="119">
        <v>72984</v>
      </c>
      <c r="G185" s="119">
        <v>504</v>
      </c>
      <c r="H185" s="119">
        <v>9</v>
      </c>
      <c r="I185" s="119">
        <v>1264</v>
      </c>
      <c r="J185" s="119">
        <v>414</v>
      </c>
      <c r="K185" s="119">
        <v>59</v>
      </c>
      <c r="L185" s="119">
        <v>197</v>
      </c>
      <c r="M185" s="119">
        <v>133</v>
      </c>
      <c r="N185" s="119">
        <v>386</v>
      </c>
      <c r="O185" s="119">
        <v>47</v>
      </c>
      <c r="P185" s="119">
        <v>38</v>
      </c>
      <c r="Q185" s="119">
        <v>150</v>
      </c>
      <c r="R185" s="119">
        <v>142</v>
      </c>
      <c r="S185" s="119">
        <v>91</v>
      </c>
      <c r="T185" s="119">
        <v>252</v>
      </c>
      <c r="U185" s="119">
        <v>50</v>
      </c>
      <c r="V185" s="119">
        <v>30</v>
      </c>
      <c r="W185" s="119">
        <v>63</v>
      </c>
    </row>
    <row r="186" spans="1:23" x14ac:dyDescent="0.3">
      <c r="A186" s="118"/>
      <c r="B186" s="117"/>
      <c r="C186" s="117"/>
      <c r="D186" s="117"/>
      <c r="E186" s="118"/>
      <c r="F186" s="118"/>
      <c r="G186" s="118"/>
      <c r="H186" s="118"/>
      <c r="I186" s="118"/>
      <c r="J186" s="118"/>
      <c r="K186" s="118"/>
      <c r="L186" s="118"/>
      <c r="M186" s="118"/>
      <c r="N186" s="118"/>
      <c r="O186" s="118"/>
      <c r="P186" s="118"/>
      <c r="Q186" s="118"/>
      <c r="R186" s="118"/>
      <c r="S186" s="118"/>
      <c r="T186" s="118"/>
      <c r="U186" s="118"/>
      <c r="V186" s="118"/>
      <c r="W186" s="118"/>
    </row>
    <row r="187" spans="1:23" x14ac:dyDescent="0.3">
      <c r="A187" s="122" t="s">
        <v>717</v>
      </c>
      <c r="B187" s="125"/>
      <c r="C187" s="125" t="s">
        <v>123</v>
      </c>
      <c r="D187" s="125"/>
      <c r="E187" s="120">
        <v>545474</v>
      </c>
      <c r="F187" s="120">
        <v>482607</v>
      </c>
      <c r="G187" s="120">
        <v>5216</v>
      </c>
      <c r="H187" s="120">
        <v>494</v>
      </c>
      <c r="I187" s="120">
        <v>17371</v>
      </c>
      <c r="J187" s="120">
        <v>3090</v>
      </c>
      <c r="K187" s="120">
        <v>698</v>
      </c>
      <c r="L187" s="120">
        <v>2606</v>
      </c>
      <c r="M187" s="120">
        <v>1555</v>
      </c>
      <c r="N187" s="120">
        <v>16435</v>
      </c>
      <c r="O187" s="120">
        <v>1728</v>
      </c>
      <c r="P187" s="120">
        <v>284</v>
      </c>
      <c r="Q187" s="120">
        <v>2349</v>
      </c>
      <c r="R187" s="120">
        <v>4300</v>
      </c>
      <c r="S187" s="120">
        <v>2173</v>
      </c>
      <c r="T187" s="120">
        <v>1733</v>
      </c>
      <c r="U187" s="120">
        <v>537</v>
      </c>
      <c r="V187" s="120">
        <v>467</v>
      </c>
      <c r="W187" s="120">
        <v>1831</v>
      </c>
    </row>
    <row r="188" spans="1:23" x14ac:dyDescent="0.3">
      <c r="A188" s="118" t="s">
        <v>716</v>
      </c>
      <c r="B188" s="124"/>
      <c r="C188" s="124"/>
      <c r="D188" s="124" t="s">
        <v>715</v>
      </c>
      <c r="E188" s="119">
        <v>62014</v>
      </c>
      <c r="F188" s="119">
        <v>59499</v>
      </c>
      <c r="G188" s="119">
        <v>458</v>
      </c>
      <c r="H188" s="119">
        <v>45</v>
      </c>
      <c r="I188" s="119">
        <v>707</v>
      </c>
      <c r="J188" s="119">
        <v>269</v>
      </c>
      <c r="K188" s="119">
        <v>39</v>
      </c>
      <c r="L188" s="119">
        <v>116</v>
      </c>
      <c r="M188" s="119">
        <v>82</v>
      </c>
      <c r="N188" s="119">
        <v>360</v>
      </c>
      <c r="O188" s="119">
        <v>35</v>
      </c>
      <c r="P188" s="119">
        <v>11</v>
      </c>
      <c r="Q188" s="119">
        <v>67</v>
      </c>
      <c r="R188" s="119">
        <v>107</v>
      </c>
      <c r="S188" s="119">
        <v>30</v>
      </c>
      <c r="T188" s="119">
        <v>124</v>
      </c>
      <c r="U188" s="119">
        <v>18</v>
      </c>
      <c r="V188" s="119">
        <v>7</v>
      </c>
      <c r="W188" s="119">
        <v>40</v>
      </c>
    </row>
    <row r="189" spans="1:23" x14ac:dyDescent="0.3">
      <c r="A189" s="118" t="s">
        <v>714</v>
      </c>
      <c r="B189" s="124"/>
      <c r="C189" s="124"/>
      <c r="D189" s="124" t="s">
        <v>713</v>
      </c>
      <c r="E189" s="119">
        <v>125252</v>
      </c>
      <c r="F189" s="119">
        <v>111379</v>
      </c>
      <c r="G189" s="119">
        <v>697</v>
      </c>
      <c r="H189" s="119">
        <v>75</v>
      </c>
      <c r="I189" s="119">
        <v>2241</v>
      </c>
      <c r="J189" s="119">
        <v>664</v>
      </c>
      <c r="K189" s="119">
        <v>110</v>
      </c>
      <c r="L189" s="119">
        <v>409</v>
      </c>
      <c r="M189" s="119">
        <v>213</v>
      </c>
      <c r="N189" s="119">
        <v>5705</v>
      </c>
      <c r="O189" s="119">
        <v>527</v>
      </c>
      <c r="P189" s="119">
        <v>51</v>
      </c>
      <c r="Q189" s="119">
        <v>304</v>
      </c>
      <c r="R189" s="119">
        <v>1293</v>
      </c>
      <c r="S189" s="119">
        <v>555</v>
      </c>
      <c r="T189" s="119">
        <v>351</v>
      </c>
      <c r="U189" s="119">
        <v>141</v>
      </c>
      <c r="V189" s="119">
        <v>76</v>
      </c>
      <c r="W189" s="119">
        <v>461</v>
      </c>
    </row>
    <row r="190" spans="1:23" x14ac:dyDescent="0.3">
      <c r="A190" s="118" t="s">
        <v>712</v>
      </c>
      <c r="B190" s="124"/>
      <c r="C190" s="124"/>
      <c r="D190" s="124" t="s">
        <v>711</v>
      </c>
      <c r="E190" s="119">
        <v>100075</v>
      </c>
      <c r="F190" s="119">
        <v>84210</v>
      </c>
      <c r="G190" s="119">
        <v>1025</v>
      </c>
      <c r="H190" s="119">
        <v>160</v>
      </c>
      <c r="I190" s="119">
        <v>5170</v>
      </c>
      <c r="J190" s="119">
        <v>879</v>
      </c>
      <c r="K190" s="119">
        <v>210</v>
      </c>
      <c r="L190" s="119">
        <v>563</v>
      </c>
      <c r="M190" s="119">
        <v>334</v>
      </c>
      <c r="N190" s="119">
        <v>3061</v>
      </c>
      <c r="O190" s="119">
        <v>612</v>
      </c>
      <c r="P190" s="119">
        <v>140</v>
      </c>
      <c r="Q190" s="119">
        <v>432</v>
      </c>
      <c r="R190" s="119">
        <v>980</v>
      </c>
      <c r="S190" s="119">
        <v>1002</v>
      </c>
      <c r="T190" s="119">
        <v>754</v>
      </c>
      <c r="U190" s="119">
        <v>231</v>
      </c>
      <c r="V190" s="119">
        <v>102</v>
      </c>
      <c r="W190" s="119">
        <v>210</v>
      </c>
    </row>
    <row r="191" spans="1:23" s="123" customFormat="1" x14ac:dyDescent="0.3">
      <c r="A191" s="118" t="s">
        <v>710</v>
      </c>
      <c r="B191" s="124"/>
      <c r="C191" s="124"/>
      <c r="D191" s="124" t="s">
        <v>709</v>
      </c>
      <c r="E191" s="119">
        <v>120485</v>
      </c>
      <c r="F191" s="119">
        <v>112780</v>
      </c>
      <c r="G191" s="119">
        <v>890</v>
      </c>
      <c r="H191" s="119">
        <v>173</v>
      </c>
      <c r="I191" s="119">
        <v>3464</v>
      </c>
      <c r="J191" s="119">
        <v>417</v>
      </c>
      <c r="K191" s="119">
        <v>106</v>
      </c>
      <c r="L191" s="119">
        <v>448</v>
      </c>
      <c r="M191" s="119">
        <v>287</v>
      </c>
      <c r="N191" s="119">
        <v>564</v>
      </c>
      <c r="O191" s="119">
        <v>74</v>
      </c>
      <c r="P191" s="119">
        <v>13</v>
      </c>
      <c r="Q191" s="119">
        <v>391</v>
      </c>
      <c r="R191" s="119">
        <v>424</v>
      </c>
      <c r="S191" s="119">
        <v>112</v>
      </c>
      <c r="T191" s="119">
        <v>115</v>
      </c>
      <c r="U191" s="119">
        <v>37</v>
      </c>
      <c r="V191" s="119">
        <v>51</v>
      </c>
      <c r="W191" s="119">
        <v>139</v>
      </c>
    </row>
    <row r="192" spans="1:23" x14ac:dyDescent="0.3">
      <c r="A192" s="118" t="s">
        <v>708</v>
      </c>
      <c r="B192" s="124"/>
      <c r="C192" s="124"/>
      <c r="D192" s="124" t="s">
        <v>707</v>
      </c>
      <c r="E192" s="119">
        <v>137648</v>
      </c>
      <c r="F192" s="119">
        <v>114739</v>
      </c>
      <c r="G192" s="119">
        <v>2146</v>
      </c>
      <c r="H192" s="119">
        <v>41</v>
      </c>
      <c r="I192" s="119">
        <v>5789</v>
      </c>
      <c r="J192" s="119">
        <v>861</v>
      </c>
      <c r="K192" s="119">
        <v>233</v>
      </c>
      <c r="L192" s="119">
        <v>1070</v>
      </c>
      <c r="M192" s="119">
        <v>639</v>
      </c>
      <c r="N192" s="119">
        <v>6745</v>
      </c>
      <c r="O192" s="119">
        <v>480</v>
      </c>
      <c r="P192" s="119">
        <v>69</v>
      </c>
      <c r="Q192" s="119">
        <v>1155</v>
      </c>
      <c r="R192" s="119">
        <v>1496</v>
      </c>
      <c r="S192" s="119">
        <v>474</v>
      </c>
      <c r="T192" s="119">
        <v>389</v>
      </c>
      <c r="U192" s="119">
        <v>110</v>
      </c>
      <c r="V192" s="119">
        <v>231</v>
      </c>
      <c r="W192" s="119">
        <v>981</v>
      </c>
    </row>
    <row r="193" spans="1:23" x14ac:dyDescent="0.3">
      <c r="A193" s="118"/>
      <c r="B193" s="124"/>
      <c r="C193" s="124"/>
      <c r="D193" s="124"/>
      <c r="E193" s="118"/>
      <c r="F193" s="118"/>
      <c r="G193" s="118"/>
      <c r="H193" s="118"/>
      <c r="I193" s="118"/>
      <c r="J193" s="118"/>
      <c r="K193" s="118"/>
      <c r="L193" s="118"/>
      <c r="M193" s="118"/>
      <c r="N193" s="118"/>
      <c r="O193" s="118"/>
      <c r="P193" s="118"/>
      <c r="Q193" s="118"/>
      <c r="R193" s="118"/>
      <c r="S193" s="118"/>
      <c r="T193" s="118"/>
      <c r="U193" s="118"/>
      <c r="V193" s="118"/>
      <c r="W193" s="118"/>
    </row>
    <row r="194" spans="1:23" x14ac:dyDescent="0.3">
      <c r="A194" s="122" t="s">
        <v>706</v>
      </c>
      <c r="B194" s="125"/>
      <c r="C194" s="121" t="s">
        <v>705</v>
      </c>
      <c r="D194" s="125"/>
      <c r="E194" s="120">
        <v>2736460</v>
      </c>
      <c r="F194" s="120">
        <v>1806708</v>
      </c>
      <c r="G194" s="120">
        <v>39183</v>
      </c>
      <c r="H194" s="120">
        <v>1618</v>
      </c>
      <c r="I194" s="120">
        <v>71629</v>
      </c>
      <c r="J194" s="120">
        <v>53234</v>
      </c>
      <c r="K194" s="120">
        <v>6053</v>
      </c>
      <c r="L194" s="120">
        <v>21964</v>
      </c>
      <c r="M194" s="120">
        <v>14953</v>
      </c>
      <c r="N194" s="120">
        <v>185271</v>
      </c>
      <c r="O194" s="120">
        <v>200545</v>
      </c>
      <c r="P194" s="120">
        <v>48727</v>
      </c>
      <c r="Q194" s="120">
        <v>21430</v>
      </c>
      <c r="R194" s="120">
        <v>59008</v>
      </c>
      <c r="S194" s="120">
        <v>55557</v>
      </c>
      <c r="T194" s="120">
        <v>79632</v>
      </c>
      <c r="U194" s="120">
        <v>28880</v>
      </c>
      <c r="V194" s="120">
        <v>16029</v>
      </c>
      <c r="W194" s="120">
        <v>26039</v>
      </c>
    </row>
    <row r="195" spans="1:23" x14ac:dyDescent="0.3">
      <c r="A195" s="118" t="s">
        <v>704</v>
      </c>
      <c r="B195" s="124"/>
      <c r="C195" s="124"/>
      <c r="D195" s="124" t="s">
        <v>703</v>
      </c>
      <c r="E195" s="119">
        <v>1073045</v>
      </c>
      <c r="F195" s="119">
        <v>570217</v>
      </c>
      <c r="G195" s="119">
        <v>22021</v>
      </c>
      <c r="H195" s="119">
        <v>408</v>
      </c>
      <c r="I195" s="119">
        <v>28990</v>
      </c>
      <c r="J195" s="119">
        <v>24720</v>
      </c>
      <c r="K195" s="119">
        <v>3223</v>
      </c>
      <c r="L195" s="119">
        <v>11186</v>
      </c>
      <c r="M195" s="119">
        <v>8476</v>
      </c>
      <c r="N195" s="119">
        <v>64621</v>
      </c>
      <c r="O195" s="119">
        <v>144627</v>
      </c>
      <c r="P195" s="119">
        <v>32532</v>
      </c>
      <c r="Q195" s="119">
        <v>12712</v>
      </c>
      <c r="R195" s="119">
        <v>31148</v>
      </c>
      <c r="S195" s="119">
        <v>29991</v>
      </c>
      <c r="T195" s="119">
        <v>47641</v>
      </c>
      <c r="U195" s="119">
        <v>18728</v>
      </c>
      <c r="V195" s="119">
        <v>10910</v>
      </c>
      <c r="W195" s="119">
        <v>10894</v>
      </c>
    </row>
    <row r="196" spans="1:23" x14ac:dyDescent="0.3">
      <c r="A196" s="118" t="s">
        <v>702</v>
      </c>
      <c r="B196" s="124"/>
      <c r="C196" s="124"/>
      <c r="D196" s="124" t="s">
        <v>701</v>
      </c>
      <c r="E196" s="119">
        <v>316960</v>
      </c>
      <c r="F196" s="119">
        <v>211188</v>
      </c>
      <c r="G196" s="119">
        <v>7305</v>
      </c>
      <c r="H196" s="119">
        <v>151</v>
      </c>
      <c r="I196" s="119">
        <v>15385</v>
      </c>
      <c r="J196" s="119">
        <v>3672</v>
      </c>
      <c r="K196" s="119">
        <v>943</v>
      </c>
      <c r="L196" s="119">
        <v>2388</v>
      </c>
      <c r="M196" s="119">
        <v>1227</v>
      </c>
      <c r="N196" s="119">
        <v>27751</v>
      </c>
      <c r="O196" s="119">
        <v>9510</v>
      </c>
      <c r="P196" s="119">
        <v>2951</v>
      </c>
      <c r="Q196" s="119">
        <v>3728</v>
      </c>
      <c r="R196" s="119">
        <v>7658</v>
      </c>
      <c r="S196" s="119">
        <v>12836</v>
      </c>
      <c r="T196" s="119">
        <v>3317</v>
      </c>
      <c r="U196" s="119">
        <v>1611</v>
      </c>
      <c r="V196" s="119">
        <v>2020</v>
      </c>
      <c r="W196" s="119">
        <v>3319</v>
      </c>
    </row>
    <row r="197" spans="1:23" s="123" customFormat="1" x14ac:dyDescent="0.3">
      <c r="A197" s="118" t="s">
        <v>700</v>
      </c>
      <c r="B197" s="124"/>
      <c r="C197" s="124"/>
      <c r="D197" s="124" t="s">
        <v>699</v>
      </c>
      <c r="E197" s="119">
        <v>312925</v>
      </c>
      <c r="F197" s="119">
        <v>277050</v>
      </c>
      <c r="G197" s="119">
        <v>1170</v>
      </c>
      <c r="H197" s="119">
        <v>352</v>
      </c>
      <c r="I197" s="119">
        <v>3035</v>
      </c>
      <c r="J197" s="119">
        <v>3477</v>
      </c>
      <c r="K197" s="119">
        <v>250</v>
      </c>
      <c r="L197" s="119">
        <v>1277</v>
      </c>
      <c r="M197" s="119">
        <v>754</v>
      </c>
      <c r="N197" s="119">
        <v>5737</v>
      </c>
      <c r="O197" s="119">
        <v>10339</v>
      </c>
      <c r="P197" s="119">
        <v>397</v>
      </c>
      <c r="Q197" s="119">
        <v>876</v>
      </c>
      <c r="R197" s="119">
        <v>1593</v>
      </c>
      <c r="S197" s="119">
        <v>1402</v>
      </c>
      <c r="T197" s="119">
        <v>2658</v>
      </c>
      <c r="U197" s="119">
        <v>611</v>
      </c>
      <c r="V197" s="119">
        <v>1259</v>
      </c>
      <c r="W197" s="119">
        <v>688</v>
      </c>
    </row>
    <row r="198" spans="1:23" x14ac:dyDescent="0.3">
      <c r="A198" s="118" t="s">
        <v>698</v>
      </c>
      <c r="B198" s="124"/>
      <c r="C198" s="124"/>
      <c r="D198" s="124" t="s">
        <v>697</v>
      </c>
      <c r="E198" s="119">
        <v>308063</v>
      </c>
      <c r="F198" s="119">
        <v>202822</v>
      </c>
      <c r="G198" s="119">
        <v>2045</v>
      </c>
      <c r="H198" s="119">
        <v>141</v>
      </c>
      <c r="I198" s="119">
        <v>10463</v>
      </c>
      <c r="J198" s="119">
        <v>6163</v>
      </c>
      <c r="K198" s="119">
        <v>515</v>
      </c>
      <c r="L198" s="119">
        <v>2043</v>
      </c>
      <c r="M198" s="119">
        <v>1478</v>
      </c>
      <c r="N198" s="119">
        <v>31400</v>
      </c>
      <c r="O198" s="119">
        <v>13952</v>
      </c>
      <c r="P198" s="119">
        <v>6588</v>
      </c>
      <c r="Q198" s="119">
        <v>839</v>
      </c>
      <c r="R198" s="119">
        <v>6479</v>
      </c>
      <c r="S198" s="119">
        <v>4396</v>
      </c>
      <c r="T198" s="119">
        <v>11382</v>
      </c>
      <c r="U198" s="119">
        <v>2579</v>
      </c>
      <c r="V198" s="119">
        <v>901</v>
      </c>
      <c r="W198" s="119">
        <v>3877</v>
      </c>
    </row>
    <row r="199" spans="1:23" x14ac:dyDescent="0.3">
      <c r="A199" s="118" t="s">
        <v>696</v>
      </c>
      <c r="B199" s="124"/>
      <c r="C199" s="124"/>
      <c r="D199" s="124" t="s">
        <v>695</v>
      </c>
      <c r="E199" s="119">
        <v>206674</v>
      </c>
      <c r="F199" s="119">
        <v>177248</v>
      </c>
      <c r="G199" s="119">
        <v>3935</v>
      </c>
      <c r="H199" s="119">
        <v>70</v>
      </c>
      <c r="I199" s="119">
        <v>2991</v>
      </c>
      <c r="J199" s="119">
        <v>2395</v>
      </c>
      <c r="K199" s="119">
        <v>247</v>
      </c>
      <c r="L199" s="119">
        <v>1156</v>
      </c>
      <c r="M199" s="119">
        <v>606</v>
      </c>
      <c r="N199" s="119">
        <v>7098</v>
      </c>
      <c r="O199" s="119">
        <v>3413</v>
      </c>
      <c r="P199" s="119">
        <v>633</v>
      </c>
      <c r="Q199" s="119">
        <v>906</v>
      </c>
      <c r="R199" s="119">
        <v>1511</v>
      </c>
      <c r="S199" s="119">
        <v>852</v>
      </c>
      <c r="T199" s="119">
        <v>1930</v>
      </c>
      <c r="U199" s="119">
        <v>457</v>
      </c>
      <c r="V199" s="119">
        <v>358</v>
      </c>
      <c r="W199" s="119">
        <v>868</v>
      </c>
    </row>
    <row r="200" spans="1:23" x14ac:dyDescent="0.3">
      <c r="A200" s="118" t="s">
        <v>694</v>
      </c>
      <c r="B200" s="124"/>
      <c r="C200" s="124"/>
      <c r="D200" s="124" t="s">
        <v>693</v>
      </c>
      <c r="E200" s="119">
        <v>269323</v>
      </c>
      <c r="F200" s="119">
        <v>207238</v>
      </c>
      <c r="G200" s="119">
        <v>1181</v>
      </c>
      <c r="H200" s="119">
        <v>287</v>
      </c>
      <c r="I200" s="119">
        <v>3763</v>
      </c>
      <c r="J200" s="119">
        <v>4312</v>
      </c>
      <c r="K200" s="119">
        <v>321</v>
      </c>
      <c r="L200" s="119">
        <v>1754</v>
      </c>
      <c r="M200" s="119">
        <v>837</v>
      </c>
      <c r="N200" s="119">
        <v>16502</v>
      </c>
      <c r="O200" s="119">
        <v>14289</v>
      </c>
      <c r="P200" s="119">
        <v>5194</v>
      </c>
      <c r="Q200" s="119">
        <v>993</v>
      </c>
      <c r="R200" s="119">
        <v>4044</v>
      </c>
      <c r="S200" s="119">
        <v>1999</v>
      </c>
      <c r="T200" s="119">
        <v>3197</v>
      </c>
      <c r="U200" s="119">
        <v>1173</v>
      </c>
      <c r="V200" s="119">
        <v>222</v>
      </c>
      <c r="W200" s="119">
        <v>2017</v>
      </c>
    </row>
    <row r="201" spans="1:23" x14ac:dyDescent="0.3">
      <c r="A201" s="118" t="s">
        <v>692</v>
      </c>
      <c r="B201" s="124"/>
      <c r="C201" s="124"/>
      <c r="D201" s="124" t="s">
        <v>691</v>
      </c>
      <c r="E201" s="119">
        <v>249470</v>
      </c>
      <c r="F201" s="119">
        <v>160945</v>
      </c>
      <c r="G201" s="119">
        <v>1526</v>
      </c>
      <c r="H201" s="119">
        <v>209</v>
      </c>
      <c r="I201" s="119">
        <v>7002</v>
      </c>
      <c r="J201" s="119">
        <v>8495</v>
      </c>
      <c r="K201" s="119">
        <v>554</v>
      </c>
      <c r="L201" s="119">
        <v>2160</v>
      </c>
      <c r="M201" s="119">
        <v>1575</v>
      </c>
      <c r="N201" s="119">
        <v>32162</v>
      </c>
      <c r="O201" s="119">
        <v>4415</v>
      </c>
      <c r="P201" s="119">
        <v>432</v>
      </c>
      <c r="Q201" s="119">
        <v>1376</v>
      </c>
      <c r="R201" s="119">
        <v>6575</v>
      </c>
      <c r="S201" s="119">
        <v>4081</v>
      </c>
      <c r="T201" s="119">
        <v>9507</v>
      </c>
      <c r="U201" s="119">
        <v>3721</v>
      </c>
      <c r="V201" s="119">
        <v>359</v>
      </c>
      <c r="W201" s="119">
        <v>4376</v>
      </c>
    </row>
    <row r="202" spans="1:23" x14ac:dyDescent="0.3">
      <c r="A202" s="118"/>
      <c r="B202" s="117"/>
      <c r="C202" s="117"/>
      <c r="D202" s="117"/>
      <c r="E202" s="118"/>
      <c r="F202" s="118"/>
      <c r="G202" s="118"/>
      <c r="H202" s="118"/>
      <c r="I202" s="118"/>
      <c r="J202" s="118"/>
      <c r="K202" s="118"/>
      <c r="L202" s="118"/>
      <c r="M202" s="118"/>
      <c r="N202" s="118"/>
      <c r="O202" s="118"/>
      <c r="P202" s="118"/>
      <c r="Q202" s="118"/>
      <c r="R202" s="118"/>
      <c r="S202" s="118"/>
      <c r="T202" s="118"/>
      <c r="U202" s="118"/>
      <c r="V202" s="118"/>
      <c r="W202" s="118"/>
    </row>
    <row r="203" spans="1:23" x14ac:dyDescent="0.3">
      <c r="A203" s="122" t="s">
        <v>690</v>
      </c>
      <c r="B203" s="121"/>
      <c r="C203" s="121" t="s">
        <v>689</v>
      </c>
      <c r="D203" s="121"/>
      <c r="E203" s="120">
        <v>566169</v>
      </c>
      <c r="F203" s="120">
        <v>522922</v>
      </c>
      <c r="G203" s="120">
        <v>3480</v>
      </c>
      <c r="H203" s="120">
        <v>1165</v>
      </c>
      <c r="I203" s="120">
        <v>14491</v>
      </c>
      <c r="J203" s="120">
        <v>3150</v>
      </c>
      <c r="K203" s="120">
        <v>592</v>
      </c>
      <c r="L203" s="120">
        <v>2053</v>
      </c>
      <c r="M203" s="120">
        <v>1250</v>
      </c>
      <c r="N203" s="120">
        <v>3634</v>
      </c>
      <c r="O203" s="120">
        <v>4984</v>
      </c>
      <c r="P203" s="120">
        <v>1316</v>
      </c>
      <c r="Q203" s="120">
        <v>1601</v>
      </c>
      <c r="R203" s="120">
        <v>2206</v>
      </c>
      <c r="S203" s="120">
        <v>767</v>
      </c>
      <c r="T203" s="120">
        <v>1275</v>
      </c>
      <c r="U203" s="120">
        <v>330</v>
      </c>
      <c r="V203" s="120">
        <v>236</v>
      </c>
      <c r="W203" s="120">
        <v>717</v>
      </c>
    </row>
    <row r="204" spans="1:23" x14ac:dyDescent="0.3">
      <c r="A204" s="118" t="s">
        <v>688</v>
      </c>
      <c r="B204" s="117"/>
      <c r="C204" s="117"/>
      <c r="D204" s="117" t="s">
        <v>687</v>
      </c>
      <c r="E204" s="119">
        <v>93637</v>
      </c>
      <c r="F204" s="119">
        <v>87640</v>
      </c>
      <c r="G204" s="119">
        <v>904</v>
      </c>
      <c r="H204" s="119">
        <v>75</v>
      </c>
      <c r="I204" s="119">
        <v>1077</v>
      </c>
      <c r="J204" s="119">
        <v>631</v>
      </c>
      <c r="K204" s="119">
        <v>82</v>
      </c>
      <c r="L204" s="119">
        <v>446</v>
      </c>
      <c r="M204" s="119">
        <v>237</v>
      </c>
      <c r="N204" s="119">
        <v>1078</v>
      </c>
      <c r="O204" s="119">
        <v>221</v>
      </c>
      <c r="P204" s="119">
        <v>39</v>
      </c>
      <c r="Q204" s="119">
        <v>309</v>
      </c>
      <c r="R204" s="119">
        <v>278</v>
      </c>
      <c r="S204" s="119">
        <v>110</v>
      </c>
      <c r="T204" s="119">
        <v>267</v>
      </c>
      <c r="U204" s="119">
        <v>67</v>
      </c>
      <c r="V204" s="119">
        <v>53</v>
      </c>
      <c r="W204" s="119">
        <v>123</v>
      </c>
    </row>
    <row r="205" spans="1:23" x14ac:dyDescent="0.3">
      <c r="A205" s="118" t="s">
        <v>686</v>
      </c>
      <c r="B205" s="117"/>
      <c r="C205" s="117"/>
      <c r="D205" s="117" t="s">
        <v>685</v>
      </c>
      <c r="E205" s="119">
        <v>74631</v>
      </c>
      <c r="F205" s="119">
        <v>71019</v>
      </c>
      <c r="G205" s="119">
        <v>366</v>
      </c>
      <c r="H205" s="119">
        <v>131</v>
      </c>
      <c r="I205" s="119">
        <v>1325</v>
      </c>
      <c r="J205" s="119">
        <v>192</v>
      </c>
      <c r="K205" s="119">
        <v>78</v>
      </c>
      <c r="L205" s="119">
        <v>235</v>
      </c>
      <c r="M205" s="119">
        <v>134</v>
      </c>
      <c r="N205" s="119">
        <v>268</v>
      </c>
      <c r="O205" s="119">
        <v>43</v>
      </c>
      <c r="P205" s="119">
        <v>30</v>
      </c>
      <c r="Q205" s="119">
        <v>336</v>
      </c>
      <c r="R205" s="119">
        <v>225</v>
      </c>
      <c r="S205" s="119">
        <v>95</v>
      </c>
      <c r="T205" s="119">
        <v>41</v>
      </c>
      <c r="U205" s="119">
        <v>15</v>
      </c>
      <c r="V205" s="119">
        <v>11</v>
      </c>
      <c r="W205" s="119">
        <v>87</v>
      </c>
    </row>
    <row r="206" spans="1:23" x14ac:dyDescent="0.3">
      <c r="A206" s="118" t="s">
        <v>684</v>
      </c>
      <c r="B206" s="117"/>
      <c r="C206" s="117"/>
      <c r="D206" s="117" t="s">
        <v>683</v>
      </c>
      <c r="E206" s="119">
        <v>84214</v>
      </c>
      <c r="F206" s="119">
        <v>73591</v>
      </c>
      <c r="G206" s="119">
        <v>629</v>
      </c>
      <c r="H206" s="119">
        <v>9</v>
      </c>
      <c r="I206" s="119">
        <v>3268</v>
      </c>
      <c r="J206" s="119">
        <v>1053</v>
      </c>
      <c r="K206" s="119">
        <v>75</v>
      </c>
      <c r="L206" s="119">
        <v>317</v>
      </c>
      <c r="M206" s="119">
        <v>210</v>
      </c>
      <c r="N206" s="119">
        <v>720</v>
      </c>
      <c r="O206" s="119">
        <v>2580</v>
      </c>
      <c r="P206" s="119">
        <v>192</v>
      </c>
      <c r="Q206" s="119">
        <v>209</v>
      </c>
      <c r="R206" s="119">
        <v>328</v>
      </c>
      <c r="S206" s="119">
        <v>160</v>
      </c>
      <c r="T206" s="119">
        <v>558</v>
      </c>
      <c r="U206" s="119">
        <v>144</v>
      </c>
      <c r="V206" s="119">
        <v>54</v>
      </c>
      <c r="W206" s="119">
        <v>117</v>
      </c>
    </row>
    <row r="207" spans="1:23" x14ac:dyDescent="0.3">
      <c r="A207" s="118" t="s">
        <v>682</v>
      </c>
      <c r="B207" s="117"/>
      <c r="C207" s="117"/>
      <c r="D207" s="117" t="s">
        <v>681</v>
      </c>
      <c r="E207" s="119">
        <v>98768</v>
      </c>
      <c r="F207" s="119">
        <v>88016</v>
      </c>
      <c r="G207" s="119">
        <v>583</v>
      </c>
      <c r="H207" s="119">
        <v>113</v>
      </c>
      <c r="I207" s="119">
        <v>3582</v>
      </c>
      <c r="J207" s="119">
        <v>474</v>
      </c>
      <c r="K207" s="119">
        <v>199</v>
      </c>
      <c r="L207" s="119">
        <v>439</v>
      </c>
      <c r="M207" s="119">
        <v>283</v>
      </c>
      <c r="N207" s="119">
        <v>806</v>
      </c>
      <c r="O207" s="119">
        <v>1923</v>
      </c>
      <c r="P207" s="119">
        <v>449</v>
      </c>
      <c r="Q207" s="119">
        <v>391</v>
      </c>
      <c r="R207" s="119">
        <v>797</v>
      </c>
      <c r="S207" s="119">
        <v>226</v>
      </c>
      <c r="T207" s="119">
        <v>186</v>
      </c>
      <c r="U207" s="119">
        <v>61</v>
      </c>
      <c r="V207" s="119">
        <v>61</v>
      </c>
      <c r="W207" s="119">
        <v>179</v>
      </c>
    </row>
    <row r="208" spans="1:23" x14ac:dyDescent="0.3">
      <c r="A208" s="118" t="s">
        <v>680</v>
      </c>
      <c r="B208" s="117"/>
      <c r="C208" s="117"/>
      <c r="D208" s="117" t="s">
        <v>679</v>
      </c>
      <c r="E208" s="119">
        <v>116944</v>
      </c>
      <c r="F208" s="119">
        <v>109834</v>
      </c>
      <c r="G208" s="119">
        <v>539</v>
      </c>
      <c r="H208" s="119">
        <v>462</v>
      </c>
      <c r="I208" s="119">
        <v>3622</v>
      </c>
      <c r="J208" s="119">
        <v>339</v>
      </c>
      <c r="K208" s="119">
        <v>83</v>
      </c>
      <c r="L208" s="119">
        <v>341</v>
      </c>
      <c r="M208" s="119">
        <v>199</v>
      </c>
      <c r="N208" s="119">
        <v>463</v>
      </c>
      <c r="O208" s="119">
        <v>84</v>
      </c>
      <c r="P208" s="119">
        <v>94</v>
      </c>
      <c r="Q208" s="119">
        <v>188</v>
      </c>
      <c r="R208" s="119">
        <v>300</v>
      </c>
      <c r="S208" s="119">
        <v>91</v>
      </c>
      <c r="T208" s="119">
        <v>118</v>
      </c>
      <c r="U208" s="119">
        <v>19</v>
      </c>
      <c r="V208" s="119">
        <v>43</v>
      </c>
      <c r="W208" s="119">
        <v>125</v>
      </c>
    </row>
    <row r="209" spans="1:23" x14ac:dyDescent="0.3">
      <c r="A209" s="118" t="s">
        <v>678</v>
      </c>
      <c r="B209" s="117"/>
      <c r="C209" s="117"/>
      <c r="D209" s="117" t="s">
        <v>677</v>
      </c>
      <c r="E209" s="119">
        <v>97975</v>
      </c>
      <c r="F209" s="119">
        <v>92822</v>
      </c>
      <c r="G209" s="119">
        <v>459</v>
      </c>
      <c r="H209" s="119">
        <v>375</v>
      </c>
      <c r="I209" s="119">
        <v>1617</v>
      </c>
      <c r="J209" s="119">
        <v>461</v>
      </c>
      <c r="K209" s="119">
        <v>75</v>
      </c>
      <c r="L209" s="119">
        <v>275</v>
      </c>
      <c r="M209" s="119">
        <v>187</v>
      </c>
      <c r="N209" s="119">
        <v>299</v>
      </c>
      <c r="O209" s="119">
        <v>133</v>
      </c>
      <c r="P209" s="119">
        <v>512</v>
      </c>
      <c r="Q209" s="119">
        <v>168</v>
      </c>
      <c r="R209" s="119">
        <v>278</v>
      </c>
      <c r="S209" s="119">
        <v>85</v>
      </c>
      <c r="T209" s="119">
        <v>105</v>
      </c>
      <c r="U209" s="119">
        <v>24</v>
      </c>
      <c r="V209" s="119">
        <v>14</v>
      </c>
      <c r="W209" s="119">
        <v>86</v>
      </c>
    </row>
    <row r="210" spans="1:23" s="123" customFormat="1" x14ac:dyDescent="0.3">
      <c r="A210" s="122"/>
      <c r="B210" s="117"/>
      <c r="C210" s="117"/>
      <c r="D210" s="117"/>
      <c r="E210" s="122"/>
      <c r="F210" s="122"/>
      <c r="G210" s="122"/>
      <c r="H210" s="122"/>
      <c r="I210" s="122"/>
      <c r="J210" s="122"/>
      <c r="K210" s="122"/>
      <c r="L210" s="122"/>
      <c r="M210" s="122"/>
      <c r="N210" s="122"/>
      <c r="O210" s="122"/>
      <c r="P210" s="122"/>
      <c r="Q210" s="122"/>
      <c r="R210" s="122"/>
      <c r="S210" s="122"/>
      <c r="T210" s="122"/>
      <c r="U210" s="122"/>
      <c r="V210" s="122"/>
      <c r="W210" s="122"/>
    </row>
    <row r="211" spans="1:23" x14ac:dyDescent="0.3">
      <c r="A211" s="122" t="s">
        <v>676</v>
      </c>
      <c r="B211" s="121" t="s">
        <v>675</v>
      </c>
      <c r="C211" s="121"/>
      <c r="D211" s="121"/>
      <c r="E211" s="120">
        <v>5846965</v>
      </c>
      <c r="F211" s="120">
        <v>4986170</v>
      </c>
      <c r="G211" s="120">
        <v>55573</v>
      </c>
      <c r="H211" s="120">
        <v>8165</v>
      </c>
      <c r="I211" s="120">
        <v>260286</v>
      </c>
      <c r="J211" s="120">
        <v>37222</v>
      </c>
      <c r="K211" s="120">
        <v>15388</v>
      </c>
      <c r="L211" s="120">
        <v>32226</v>
      </c>
      <c r="M211" s="120">
        <v>27280</v>
      </c>
      <c r="N211" s="120">
        <v>86736</v>
      </c>
      <c r="O211" s="120">
        <v>66270</v>
      </c>
      <c r="P211" s="120">
        <v>32992</v>
      </c>
      <c r="Q211" s="120">
        <v>33503</v>
      </c>
      <c r="R211" s="120">
        <v>58871</v>
      </c>
      <c r="S211" s="120">
        <v>69925</v>
      </c>
      <c r="T211" s="120">
        <v>33614</v>
      </c>
      <c r="U211" s="120">
        <v>13903</v>
      </c>
      <c r="V211" s="120">
        <v>10367</v>
      </c>
      <c r="W211" s="120">
        <v>18474</v>
      </c>
    </row>
    <row r="212" spans="1:23" x14ac:dyDescent="0.3">
      <c r="A212" s="118"/>
      <c r="B212" s="121"/>
      <c r="C212" s="121"/>
      <c r="D212" s="117"/>
      <c r="E212" s="118"/>
      <c r="F212" s="118"/>
      <c r="G212" s="118"/>
      <c r="H212" s="118"/>
      <c r="I212" s="118"/>
      <c r="J212" s="118"/>
      <c r="K212" s="118"/>
      <c r="L212" s="118"/>
      <c r="M212" s="118"/>
      <c r="N212" s="118"/>
      <c r="O212" s="118"/>
      <c r="P212" s="118"/>
      <c r="Q212" s="118"/>
      <c r="R212" s="118"/>
      <c r="S212" s="118"/>
      <c r="T212" s="118"/>
      <c r="U212" s="118"/>
      <c r="V212" s="118"/>
      <c r="W212" s="118"/>
    </row>
    <row r="213" spans="1:23" x14ac:dyDescent="0.3">
      <c r="A213" s="122" t="s">
        <v>674</v>
      </c>
      <c r="B213" s="121"/>
      <c r="C213" s="121" t="s">
        <v>673</v>
      </c>
      <c r="D213" s="121"/>
      <c r="E213" s="120">
        <v>157479</v>
      </c>
      <c r="F213" s="120">
        <v>112588</v>
      </c>
      <c r="G213" s="120">
        <v>1683</v>
      </c>
      <c r="H213" s="120">
        <v>115</v>
      </c>
      <c r="I213" s="120">
        <v>12460</v>
      </c>
      <c r="J213" s="120">
        <v>2396</v>
      </c>
      <c r="K213" s="120">
        <v>587</v>
      </c>
      <c r="L213" s="120">
        <v>1366</v>
      </c>
      <c r="M213" s="120">
        <v>1037</v>
      </c>
      <c r="N213" s="120">
        <v>8122</v>
      </c>
      <c r="O213" s="120">
        <v>3270</v>
      </c>
      <c r="P213" s="120">
        <v>3225</v>
      </c>
      <c r="Q213" s="120">
        <v>905</v>
      </c>
      <c r="R213" s="120">
        <v>2410</v>
      </c>
      <c r="S213" s="120">
        <v>2741</v>
      </c>
      <c r="T213" s="120">
        <v>2843</v>
      </c>
      <c r="U213" s="120">
        <v>618</v>
      </c>
      <c r="V213" s="120">
        <v>331</v>
      </c>
      <c r="W213" s="120">
        <v>782</v>
      </c>
    </row>
    <row r="214" spans="1:23" x14ac:dyDescent="0.3">
      <c r="A214" s="122" t="s">
        <v>672</v>
      </c>
      <c r="B214" s="121"/>
      <c r="C214" s="121" t="s">
        <v>671</v>
      </c>
      <c r="D214" s="121"/>
      <c r="E214" s="120">
        <v>254381</v>
      </c>
      <c r="F214" s="120">
        <v>228053</v>
      </c>
      <c r="G214" s="120">
        <v>3149</v>
      </c>
      <c r="H214" s="120">
        <v>478</v>
      </c>
      <c r="I214" s="120">
        <v>7042</v>
      </c>
      <c r="J214" s="120">
        <v>1787</v>
      </c>
      <c r="K214" s="120">
        <v>522</v>
      </c>
      <c r="L214" s="120">
        <v>1474</v>
      </c>
      <c r="M214" s="120">
        <v>1006</v>
      </c>
      <c r="N214" s="120">
        <v>2533</v>
      </c>
      <c r="O214" s="120">
        <v>442</v>
      </c>
      <c r="P214" s="120">
        <v>214</v>
      </c>
      <c r="Q214" s="120">
        <v>1404</v>
      </c>
      <c r="R214" s="120">
        <v>1809</v>
      </c>
      <c r="S214" s="120">
        <v>2054</v>
      </c>
      <c r="T214" s="120">
        <v>1230</v>
      </c>
      <c r="U214" s="120">
        <v>330</v>
      </c>
      <c r="V214" s="120">
        <v>357</v>
      </c>
      <c r="W214" s="120">
        <v>497</v>
      </c>
    </row>
    <row r="215" spans="1:23" x14ac:dyDescent="0.3">
      <c r="A215" s="122" t="s">
        <v>670</v>
      </c>
      <c r="B215" s="121"/>
      <c r="C215" s="121" t="s">
        <v>669</v>
      </c>
      <c r="D215" s="121"/>
      <c r="E215" s="120">
        <v>203201</v>
      </c>
      <c r="F215" s="120">
        <v>90530</v>
      </c>
      <c r="G215" s="120">
        <v>6126</v>
      </c>
      <c r="H215" s="120">
        <v>198</v>
      </c>
      <c r="I215" s="120">
        <v>14225</v>
      </c>
      <c r="J215" s="120">
        <v>3831</v>
      </c>
      <c r="K215" s="120">
        <v>915</v>
      </c>
      <c r="L215" s="120">
        <v>1805</v>
      </c>
      <c r="M215" s="120">
        <v>1730</v>
      </c>
      <c r="N215" s="120">
        <v>10625</v>
      </c>
      <c r="O215" s="120">
        <v>29353</v>
      </c>
      <c r="P215" s="120">
        <v>13606</v>
      </c>
      <c r="Q215" s="120">
        <v>1497</v>
      </c>
      <c r="R215" s="120">
        <v>5871</v>
      </c>
      <c r="S215" s="120">
        <v>9169</v>
      </c>
      <c r="T215" s="120">
        <v>8177</v>
      </c>
      <c r="U215" s="120">
        <v>2563</v>
      </c>
      <c r="V215" s="120">
        <v>1646</v>
      </c>
      <c r="W215" s="120">
        <v>1334</v>
      </c>
    </row>
    <row r="216" spans="1:23" x14ac:dyDescent="0.3">
      <c r="A216" s="122" t="s">
        <v>668</v>
      </c>
      <c r="B216" s="121"/>
      <c r="C216" s="121" t="s">
        <v>667</v>
      </c>
      <c r="D216" s="121"/>
      <c r="E216" s="120">
        <v>183631</v>
      </c>
      <c r="F216" s="120">
        <v>130232</v>
      </c>
      <c r="G216" s="120">
        <v>1257</v>
      </c>
      <c r="H216" s="120">
        <v>560</v>
      </c>
      <c r="I216" s="120">
        <v>19495</v>
      </c>
      <c r="J216" s="120">
        <v>1542</v>
      </c>
      <c r="K216" s="120">
        <v>827</v>
      </c>
      <c r="L216" s="120">
        <v>1384</v>
      </c>
      <c r="M216" s="120">
        <v>1195</v>
      </c>
      <c r="N216" s="120">
        <v>4636</v>
      </c>
      <c r="O216" s="120">
        <v>12078</v>
      </c>
      <c r="P216" s="120">
        <v>229</v>
      </c>
      <c r="Q216" s="120">
        <v>872</v>
      </c>
      <c r="R216" s="120">
        <v>3677</v>
      </c>
      <c r="S216" s="120">
        <v>2480</v>
      </c>
      <c r="T216" s="120">
        <v>1174</v>
      </c>
      <c r="U216" s="120">
        <v>510</v>
      </c>
      <c r="V216" s="120">
        <v>428</v>
      </c>
      <c r="W216" s="120">
        <v>1055</v>
      </c>
    </row>
    <row r="217" spans="1:23" x14ac:dyDescent="0.3">
      <c r="A217" s="122" t="s">
        <v>666</v>
      </c>
      <c r="B217" s="121"/>
      <c r="C217" s="121" t="s">
        <v>665</v>
      </c>
      <c r="D217" s="121"/>
      <c r="E217" s="120">
        <v>173658</v>
      </c>
      <c r="F217" s="120">
        <v>151136</v>
      </c>
      <c r="G217" s="120">
        <v>1496</v>
      </c>
      <c r="H217" s="120">
        <v>162</v>
      </c>
      <c r="I217" s="120">
        <v>6229</v>
      </c>
      <c r="J217" s="120">
        <v>1039</v>
      </c>
      <c r="K217" s="120">
        <v>741</v>
      </c>
      <c r="L217" s="120">
        <v>977</v>
      </c>
      <c r="M217" s="120">
        <v>894</v>
      </c>
      <c r="N217" s="120">
        <v>1810</v>
      </c>
      <c r="O217" s="120">
        <v>1059</v>
      </c>
      <c r="P217" s="120">
        <v>933</v>
      </c>
      <c r="Q217" s="120">
        <v>1084</v>
      </c>
      <c r="R217" s="120">
        <v>1554</v>
      </c>
      <c r="S217" s="120">
        <v>2728</v>
      </c>
      <c r="T217" s="120">
        <v>524</v>
      </c>
      <c r="U217" s="120">
        <v>395</v>
      </c>
      <c r="V217" s="120">
        <v>297</v>
      </c>
      <c r="W217" s="120">
        <v>600</v>
      </c>
    </row>
    <row r="218" spans="1:23" x14ac:dyDescent="0.3">
      <c r="A218" s="122" t="s">
        <v>664</v>
      </c>
      <c r="B218" s="121"/>
      <c r="C218" s="121" t="s">
        <v>663</v>
      </c>
      <c r="D218" s="121"/>
      <c r="E218" s="120">
        <v>157705</v>
      </c>
      <c r="F218" s="120">
        <v>127587</v>
      </c>
      <c r="G218" s="120">
        <v>1108</v>
      </c>
      <c r="H218" s="120">
        <v>308</v>
      </c>
      <c r="I218" s="120">
        <v>6426</v>
      </c>
      <c r="J218" s="120">
        <v>1056</v>
      </c>
      <c r="K218" s="120">
        <v>670</v>
      </c>
      <c r="L218" s="120">
        <v>683</v>
      </c>
      <c r="M218" s="120">
        <v>690</v>
      </c>
      <c r="N218" s="120">
        <v>2234</v>
      </c>
      <c r="O218" s="120">
        <v>534</v>
      </c>
      <c r="P218" s="120">
        <v>682</v>
      </c>
      <c r="Q218" s="120">
        <v>828</v>
      </c>
      <c r="R218" s="120">
        <v>1649</v>
      </c>
      <c r="S218" s="120">
        <v>9742</v>
      </c>
      <c r="T218" s="120">
        <v>1336</v>
      </c>
      <c r="U218" s="120">
        <v>1245</v>
      </c>
      <c r="V218" s="120">
        <v>254</v>
      </c>
      <c r="W218" s="120">
        <v>673</v>
      </c>
    </row>
    <row r="219" spans="1:23" x14ac:dyDescent="0.3">
      <c r="A219" s="118"/>
      <c r="B219" s="117"/>
      <c r="C219" s="117"/>
      <c r="D219" s="117"/>
      <c r="E219" s="118"/>
      <c r="F219" s="118"/>
      <c r="G219" s="118"/>
      <c r="H219" s="118"/>
      <c r="I219" s="118"/>
      <c r="J219" s="118"/>
      <c r="K219" s="118"/>
      <c r="L219" s="118"/>
      <c r="M219" s="118"/>
      <c r="N219" s="118"/>
      <c r="O219" s="118"/>
      <c r="P219" s="118"/>
      <c r="Q219" s="118"/>
      <c r="R219" s="118"/>
      <c r="S219" s="118"/>
      <c r="T219" s="118"/>
      <c r="U219" s="118"/>
      <c r="V219" s="118"/>
      <c r="W219" s="118"/>
    </row>
    <row r="220" spans="1:23" x14ac:dyDescent="0.3">
      <c r="A220" s="122" t="s">
        <v>662</v>
      </c>
      <c r="B220" s="121"/>
      <c r="C220" s="121" t="s">
        <v>661</v>
      </c>
      <c r="D220" s="121"/>
      <c r="E220" s="120">
        <v>621210</v>
      </c>
      <c r="F220" s="120">
        <v>524617</v>
      </c>
      <c r="G220" s="120">
        <v>4908</v>
      </c>
      <c r="H220" s="120">
        <v>1508</v>
      </c>
      <c r="I220" s="120">
        <v>43954</v>
      </c>
      <c r="J220" s="120">
        <v>2510</v>
      </c>
      <c r="K220" s="120">
        <v>1385</v>
      </c>
      <c r="L220" s="120">
        <v>3895</v>
      </c>
      <c r="M220" s="120">
        <v>3291</v>
      </c>
      <c r="N220" s="120">
        <v>7430</v>
      </c>
      <c r="O220" s="120">
        <v>2373</v>
      </c>
      <c r="P220" s="120">
        <v>2562</v>
      </c>
      <c r="Q220" s="120">
        <v>6723</v>
      </c>
      <c r="R220" s="120">
        <v>6550</v>
      </c>
      <c r="S220" s="120">
        <v>3426</v>
      </c>
      <c r="T220" s="120">
        <v>1647</v>
      </c>
      <c r="U220" s="120">
        <v>937</v>
      </c>
      <c r="V220" s="120">
        <v>1370</v>
      </c>
      <c r="W220" s="120">
        <v>2124</v>
      </c>
    </row>
    <row r="221" spans="1:23" s="123" customFormat="1" x14ac:dyDescent="0.3">
      <c r="A221" s="118" t="s">
        <v>660</v>
      </c>
      <c r="B221" s="117"/>
      <c r="C221" s="117"/>
      <c r="D221" s="117" t="s">
        <v>659</v>
      </c>
      <c r="E221" s="119">
        <v>123867</v>
      </c>
      <c r="F221" s="119">
        <v>81742</v>
      </c>
      <c r="G221" s="119">
        <v>1767</v>
      </c>
      <c r="H221" s="119">
        <v>109</v>
      </c>
      <c r="I221" s="119">
        <v>18587</v>
      </c>
      <c r="J221" s="119">
        <v>728</v>
      </c>
      <c r="K221" s="119">
        <v>470</v>
      </c>
      <c r="L221" s="119">
        <v>1501</v>
      </c>
      <c r="M221" s="119">
        <v>1245</v>
      </c>
      <c r="N221" s="119">
        <v>3413</v>
      </c>
      <c r="O221" s="119">
        <v>742</v>
      </c>
      <c r="P221" s="119">
        <v>1849</v>
      </c>
      <c r="Q221" s="119">
        <v>4454</v>
      </c>
      <c r="R221" s="119">
        <v>3160</v>
      </c>
      <c r="S221" s="119">
        <v>1300</v>
      </c>
      <c r="T221" s="119">
        <v>598</v>
      </c>
      <c r="U221" s="119">
        <v>199</v>
      </c>
      <c r="V221" s="119">
        <v>908</v>
      </c>
      <c r="W221" s="119">
        <v>1095</v>
      </c>
    </row>
    <row r="222" spans="1:23" x14ac:dyDescent="0.3">
      <c r="A222" s="118" t="s">
        <v>658</v>
      </c>
      <c r="B222" s="117"/>
      <c r="C222" s="117"/>
      <c r="D222" s="117" t="s">
        <v>657</v>
      </c>
      <c r="E222" s="119">
        <v>83818</v>
      </c>
      <c r="F222" s="119">
        <v>75218</v>
      </c>
      <c r="G222" s="119">
        <v>527</v>
      </c>
      <c r="H222" s="119">
        <v>239</v>
      </c>
      <c r="I222" s="119">
        <v>4689</v>
      </c>
      <c r="J222" s="119">
        <v>230</v>
      </c>
      <c r="K222" s="119">
        <v>185</v>
      </c>
      <c r="L222" s="119">
        <v>370</v>
      </c>
      <c r="M222" s="119">
        <v>397</v>
      </c>
      <c r="N222" s="119">
        <v>316</v>
      </c>
      <c r="O222" s="119">
        <v>103</v>
      </c>
      <c r="P222" s="119">
        <v>80</v>
      </c>
      <c r="Q222" s="119">
        <v>290</v>
      </c>
      <c r="R222" s="119">
        <v>426</v>
      </c>
      <c r="S222" s="119">
        <v>288</v>
      </c>
      <c r="T222" s="119">
        <v>95</v>
      </c>
      <c r="U222" s="119">
        <v>123</v>
      </c>
      <c r="V222" s="119">
        <v>66</v>
      </c>
      <c r="W222" s="119">
        <v>176</v>
      </c>
    </row>
    <row r="223" spans="1:23" x14ac:dyDescent="0.3">
      <c r="A223" s="118" t="s">
        <v>656</v>
      </c>
      <c r="B223" s="117"/>
      <c r="C223" s="117"/>
      <c r="D223" s="117" t="s">
        <v>655</v>
      </c>
      <c r="E223" s="119">
        <v>95262</v>
      </c>
      <c r="F223" s="119">
        <v>86151</v>
      </c>
      <c r="G223" s="119">
        <v>390</v>
      </c>
      <c r="H223" s="119">
        <v>467</v>
      </c>
      <c r="I223" s="119">
        <v>5623</v>
      </c>
      <c r="J223" s="119">
        <v>293</v>
      </c>
      <c r="K223" s="119">
        <v>104</v>
      </c>
      <c r="L223" s="119">
        <v>264</v>
      </c>
      <c r="M223" s="119">
        <v>240</v>
      </c>
      <c r="N223" s="119">
        <v>372</v>
      </c>
      <c r="O223" s="119">
        <v>65</v>
      </c>
      <c r="P223" s="119">
        <v>65</v>
      </c>
      <c r="Q223" s="119">
        <v>215</v>
      </c>
      <c r="R223" s="119">
        <v>358</v>
      </c>
      <c r="S223" s="119">
        <v>216</v>
      </c>
      <c r="T223" s="119">
        <v>186</v>
      </c>
      <c r="U223" s="119">
        <v>95</v>
      </c>
      <c r="V223" s="119">
        <v>11</v>
      </c>
      <c r="W223" s="119">
        <v>147</v>
      </c>
    </row>
    <row r="224" spans="1:23" x14ac:dyDescent="0.3">
      <c r="A224" s="118" t="s">
        <v>654</v>
      </c>
      <c r="B224" s="117"/>
      <c r="C224" s="117"/>
      <c r="D224" s="117" t="s">
        <v>653</v>
      </c>
      <c r="E224" s="119">
        <v>169508</v>
      </c>
      <c r="F224" s="119">
        <v>151694</v>
      </c>
      <c r="G224" s="119">
        <v>1130</v>
      </c>
      <c r="H224" s="119">
        <v>208</v>
      </c>
      <c r="I224" s="119">
        <v>7659</v>
      </c>
      <c r="J224" s="119">
        <v>707</v>
      </c>
      <c r="K224" s="119">
        <v>356</v>
      </c>
      <c r="L224" s="119">
        <v>769</v>
      </c>
      <c r="M224" s="119">
        <v>698</v>
      </c>
      <c r="N224" s="119">
        <v>1119</v>
      </c>
      <c r="O224" s="119">
        <v>998</v>
      </c>
      <c r="P224" s="119">
        <v>351</v>
      </c>
      <c r="Q224" s="119">
        <v>575</v>
      </c>
      <c r="R224" s="119">
        <v>1147</v>
      </c>
      <c r="S224" s="119">
        <v>862</v>
      </c>
      <c r="T224" s="119">
        <v>427</v>
      </c>
      <c r="U224" s="119">
        <v>353</v>
      </c>
      <c r="V224" s="119">
        <v>132</v>
      </c>
      <c r="W224" s="119">
        <v>323</v>
      </c>
    </row>
    <row r="225" spans="1:23" x14ac:dyDescent="0.3">
      <c r="A225" s="118" t="s">
        <v>652</v>
      </c>
      <c r="B225" s="117"/>
      <c r="C225" s="117"/>
      <c r="D225" s="117" t="s">
        <v>651</v>
      </c>
      <c r="E225" s="119">
        <v>148755</v>
      </c>
      <c r="F225" s="119">
        <v>129812</v>
      </c>
      <c r="G225" s="119">
        <v>1094</v>
      </c>
      <c r="H225" s="119">
        <v>485</v>
      </c>
      <c r="I225" s="119">
        <v>7396</v>
      </c>
      <c r="J225" s="119">
        <v>552</v>
      </c>
      <c r="K225" s="119">
        <v>270</v>
      </c>
      <c r="L225" s="119">
        <v>991</v>
      </c>
      <c r="M225" s="119">
        <v>711</v>
      </c>
      <c r="N225" s="119">
        <v>2210</v>
      </c>
      <c r="O225" s="119">
        <v>465</v>
      </c>
      <c r="P225" s="119">
        <v>217</v>
      </c>
      <c r="Q225" s="119">
        <v>1189</v>
      </c>
      <c r="R225" s="119">
        <v>1459</v>
      </c>
      <c r="S225" s="119">
        <v>760</v>
      </c>
      <c r="T225" s="119">
        <v>341</v>
      </c>
      <c r="U225" s="119">
        <v>167</v>
      </c>
      <c r="V225" s="119">
        <v>253</v>
      </c>
      <c r="W225" s="119">
        <v>383</v>
      </c>
    </row>
    <row r="226" spans="1:23" x14ac:dyDescent="0.3">
      <c r="A226" s="118"/>
      <c r="B226" s="117"/>
      <c r="C226" s="117"/>
      <c r="D226" s="117"/>
      <c r="E226" s="118"/>
      <c r="F226" s="118"/>
      <c r="G226" s="118"/>
      <c r="H226" s="118"/>
      <c r="I226" s="118"/>
      <c r="J226" s="118"/>
      <c r="K226" s="118"/>
      <c r="L226" s="118"/>
      <c r="M226" s="118"/>
      <c r="N226" s="118"/>
      <c r="O226" s="118"/>
      <c r="P226" s="118"/>
      <c r="Q226" s="118"/>
      <c r="R226" s="118"/>
      <c r="S226" s="118"/>
      <c r="T226" s="118"/>
      <c r="U226" s="118"/>
      <c r="V226" s="118"/>
      <c r="W226" s="118"/>
    </row>
    <row r="227" spans="1:23" x14ac:dyDescent="0.3">
      <c r="A227" s="122" t="s">
        <v>650</v>
      </c>
      <c r="B227" s="121"/>
      <c r="C227" s="121" t="s">
        <v>649</v>
      </c>
      <c r="D227" s="121"/>
      <c r="E227" s="120">
        <v>1393587</v>
      </c>
      <c r="F227" s="120">
        <v>1264877</v>
      </c>
      <c r="G227" s="120">
        <v>11165</v>
      </c>
      <c r="H227" s="120">
        <v>2161</v>
      </c>
      <c r="I227" s="120">
        <v>35653</v>
      </c>
      <c r="J227" s="120">
        <v>6936</v>
      </c>
      <c r="K227" s="120">
        <v>2801</v>
      </c>
      <c r="L227" s="120">
        <v>6173</v>
      </c>
      <c r="M227" s="120">
        <v>4975</v>
      </c>
      <c r="N227" s="120">
        <v>12456</v>
      </c>
      <c r="O227" s="120">
        <v>3462</v>
      </c>
      <c r="P227" s="120">
        <v>2747</v>
      </c>
      <c r="Q227" s="120">
        <v>6361</v>
      </c>
      <c r="R227" s="120">
        <v>9834</v>
      </c>
      <c r="S227" s="120">
        <v>12143</v>
      </c>
      <c r="T227" s="120">
        <v>4556</v>
      </c>
      <c r="U227" s="120">
        <v>2010</v>
      </c>
      <c r="V227" s="120">
        <v>2042</v>
      </c>
      <c r="W227" s="120">
        <v>3235</v>
      </c>
    </row>
    <row r="228" spans="1:23" x14ac:dyDescent="0.3">
      <c r="A228" s="118" t="s">
        <v>648</v>
      </c>
      <c r="B228" s="117"/>
      <c r="C228" s="117"/>
      <c r="D228" s="117" t="s">
        <v>647</v>
      </c>
      <c r="E228" s="119">
        <v>174497</v>
      </c>
      <c r="F228" s="119">
        <v>156215</v>
      </c>
      <c r="G228" s="119">
        <v>1313</v>
      </c>
      <c r="H228" s="119">
        <v>873</v>
      </c>
      <c r="I228" s="119">
        <v>3276</v>
      </c>
      <c r="J228" s="119">
        <v>1131</v>
      </c>
      <c r="K228" s="119">
        <v>461</v>
      </c>
      <c r="L228" s="119">
        <v>668</v>
      </c>
      <c r="M228" s="119">
        <v>627</v>
      </c>
      <c r="N228" s="119">
        <v>2089</v>
      </c>
      <c r="O228" s="119">
        <v>436</v>
      </c>
      <c r="P228" s="119">
        <v>322</v>
      </c>
      <c r="Q228" s="119">
        <v>584</v>
      </c>
      <c r="R228" s="119">
        <v>1335</v>
      </c>
      <c r="S228" s="119">
        <v>3339</v>
      </c>
      <c r="T228" s="119">
        <v>931</v>
      </c>
      <c r="U228" s="119">
        <v>415</v>
      </c>
      <c r="V228" s="119">
        <v>112</v>
      </c>
      <c r="W228" s="119">
        <v>370</v>
      </c>
    </row>
    <row r="229" spans="1:23" s="123" customFormat="1" x14ac:dyDescent="0.3">
      <c r="A229" s="118" t="s">
        <v>646</v>
      </c>
      <c r="B229" s="117"/>
      <c r="C229" s="117"/>
      <c r="D229" s="117" t="s">
        <v>645</v>
      </c>
      <c r="E229" s="119">
        <v>147084</v>
      </c>
      <c r="F229" s="119">
        <v>137010</v>
      </c>
      <c r="G229" s="119">
        <v>1051</v>
      </c>
      <c r="H229" s="119">
        <v>132</v>
      </c>
      <c r="I229" s="119">
        <v>3894</v>
      </c>
      <c r="J229" s="119">
        <v>554</v>
      </c>
      <c r="K229" s="119">
        <v>221</v>
      </c>
      <c r="L229" s="119">
        <v>596</v>
      </c>
      <c r="M229" s="119">
        <v>466</v>
      </c>
      <c r="N229" s="119">
        <v>625</v>
      </c>
      <c r="O229" s="119">
        <v>122</v>
      </c>
      <c r="P229" s="119">
        <v>190</v>
      </c>
      <c r="Q229" s="119">
        <v>335</v>
      </c>
      <c r="R229" s="119">
        <v>726</v>
      </c>
      <c r="S229" s="119">
        <v>540</v>
      </c>
      <c r="T229" s="119">
        <v>286</v>
      </c>
      <c r="U229" s="119">
        <v>87</v>
      </c>
      <c r="V229" s="119">
        <v>65</v>
      </c>
      <c r="W229" s="119">
        <v>184</v>
      </c>
    </row>
    <row r="230" spans="1:23" x14ac:dyDescent="0.3">
      <c r="A230" s="118" t="s">
        <v>644</v>
      </c>
      <c r="B230" s="117"/>
      <c r="C230" s="117"/>
      <c r="D230" s="117" t="s">
        <v>643</v>
      </c>
      <c r="E230" s="119">
        <v>73601</v>
      </c>
      <c r="F230" s="119">
        <v>65688</v>
      </c>
      <c r="G230" s="119">
        <v>921</v>
      </c>
      <c r="H230" s="119">
        <v>121</v>
      </c>
      <c r="I230" s="119">
        <v>2138</v>
      </c>
      <c r="J230" s="119">
        <v>343</v>
      </c>
      <c r="K230" s="119">
        <v>138</v>
      </c>
      <c r="L230" s="119">
        <v>444</v>
      </c>
      <c r="M230" s="119">
        <v>271</v>
      </c>
      <c r="N230" s="119">
        <v>939</v>
      </c>
      <c r="O230" s="119">
        <v>113</v>
      </c>
      <c r="P230" s="119">
        <v>172</v>
      </c>
      <c r="Q230" s="119">
        <v>377</v>
      </c>
      <c r="R230" s="119">
        <v>749</v>
      </c>
      <c r="S230" s="119">
        <v>542</v>
      </c>
      <c r="T230" s="119">
        <v>230</v>
      </c>
      <c r="U230" s="119">
        <v>124</v>
      </c>
      <c r="V230" s="119">
        <v>105</v>
      </c>
      <c r="W230" s="119">
        <v>186</v>
      </c>
    </row>
    <row r="231" spans="1:23" x14ac:dyDescent="0.3">
      <c r="A231" s="118" t="s">
        <v>642</v>
      </c>
      <c r="B231" s="117"/>
      <c r="C231" s="117"/>
      <c r="D231" s="117" t="s">
        <v>641</v>
      </c>
      <c r="E231" s="119">
        <v>88011</v>
      </c>
      <c r="F231" s="119">
        <v>83943</v>
      </c>
      <c r="G231" s="119">
        <v>527</v>
      </c>
      <c r="H231" s="119">
        <v>17</v>
      </c>
      <c r="I231" s="119">
        <v>786</v>
      </c>
      <c r="J231" s="119">
        <v>346</v>
      </c>
      <c r="K231" s="119">
        <v>104</v>
      </c>
      <c r="L231" s="119">
        <v>264</v>
      </c>
      <c r="M231" s="119">
        <v>197</v>
      </c>
      <c r="N231" s="119">
        <v>378</v>
      </c>
      <c r="O231" s="119">
        <v>67</v>
      </c>
      <c r="P231" s="119">
        <v>87</v>
      </c>
      <c r="Q231" s="119">
        <v>220</v>
      </c>
      <c r="R231" s="119">
        <v>260</v>
      </c>
      <c r="S231" s="119">
        <v>327</v>
      </c>
      <c r="T231" s="119">
        <v>203</v>
      </c>
      <c r="U231" s="119">
        <v>131</v>
      </c>
      <c r="V231" s="119">
        <v>31</v>
      </c>
      <c r="W231" s="119">
        <v>123</v>
      </c>
    </row>
    <row r="232" spans="1:23" x14ac:dyDescent="0.3">
      <c r="A232" s="118" t="s">
        <v>640</v>
      </c>
      <c r="B232" s="117"/>
      <c r="C232" s="117"/>
      <c r="D232" s="117" t="s">
        <v>639</v>
      </c>
      <c r="E232" s="119">
        <v>168310</v>
      </c>
      <c r="F232" s="119">
        <v>151990</v>
      </c>
      <c r="G232" s="119">
        <v>1450</v>
      </c>
      <c r="H232" s="119">
        <v>212</v>
      </c>
      <c r="I232" s="119">
        <v>4331</v>
      </c>
      <c r="J232" s="119">
        <v>854</v>
      </c>
      <c r="K232" s="119">
        <v>342</v>
      </c>
      <c r="L232" s="119">
        <v>844</v>
      </c>
      <c r="M232" s="119">
        <v>606</v>
      </c>
      <c r="N232" s="119">
        <v>1911</v>
      </c>
      <c r="O232" s="119">
        <v>673</v>
      </c>
      <c r="P232" s="119">
        <v>466</v>
      </c>
      <c r="Q232" s="119">
        <v>826</v>
      </c>
      <c r="R232" s="119">
        <v>1086</v>
      </c>
      <c r="S232" s="119">
        <v>1420</v>
      </c>
      <c r="T232" s="119">
        <v>429</v>
      </c>
      <c r="U232" s="119">
        <v>202</v>
      </c>
      <c r="V232" s="119">
        <v>318</v>
      </c>
      <c r="W232" s="119">
        <v>350</v>
      </c>
    </row>
    <row r="233" spans="1:23" x14ac:dyDescent="0.3">
      <c r="A233" s="118" t="s">
        <v>638</v>
      </c>
      <c r="B233" s="117"/>
      <c r="C233" s="117"/>
      <c r="D233" s="117" t="s">
        <v>637</v>
      </c>
      <c r="E233" s="119">
        <v>173074</v>
      </c>
      <c r="F233" s="119">
        <v>151453</v>
      </c>
      <c r="G233" s="119">
        <v>1155</v>
      </c>
      <c r="H233" s="119">
        <v>79</v>
      </c>
      <c r="I233" s="119">
        <v>6619</v>
      </c>
      <c r="J233" s="119">
        <v>889</v>
      </c>
      <c r="K233" s="119">
        <v>469</v>
      </c>
      <c r="L233" s="119">
        <v>929</v>
      </c>
      <c r="M233" s="119">
        <v>865</v>
      </c>
      <c r="N233" s="119">
        <v>1426</v>
      </c>
      <c r="O233" s="119">
        <v>366</v>
      </c>
      <c r="P233" s="119">
        <v>385</v>
      </c>
      <c r="Q233" s="119">
        <v>1690</v>
      </c>
      <c r="R233" s="119">
        <v>2488</v>
      </c>
      <c r="S233" s="119">
        <v>1803</v>
      </c>
      <c r="T233" s="119">
        <v>528</v>
      </c>
      <c r="U233" s="119">
        <v>244</v>
      </c>
      <c r="V233" s="119">
        <v>978</v>
      </c>
      <c r="W233" s="119">
        <v>708</v>
      </c>
    </row>
    <row r="234" spans="1:23" x14ac:dyDescent="0.3">
      <c r="A234" s="118" t="s">
        <v>636</v>
      </c>
      <c r="B234" s="117"/>
      <c r="C234" s="117"/>
      <c r="D234" s="117" t="s">
        <v>635</v>
      </c>
      <c r="E234" s="119">
        <v>124659</v>
      </c>
      <c r="F234" s="119">
        <v>106233</v>
      </c>
      <c r="G234" s="119">
        <v>1427</v>
      </c>
      <c r="H234" s="119">
        <v>176</v>
      </c>
      <c r="I234" s="119">
        <v>5033</v>
      </c>
      <c r="J234" s="119">
        <v>881</v>
      </c>
      <c r="K234" s="119">
        <v>267</v>
      </c>
      <c r="L234" s="119">
        <v>808</v>
      </c>
      <c r="M234" s="119">
        <v>693</v>
      </c>
      <c r="N234" s="119">
        <v>3041</v>
      </c>
      <c r="O234" s="119">
        <v>933</v>
      </c>
      <c r="P234" s="119">
        <v>265</v>
      </c>
      <c r="Q234" s="119">
        <v>598</v>
      </c>
      <c r="R234" s="119">
        <v>1085</v>
      </c>
      <c r="S234" s="119">
        <v>1186</v>
      </c>
      <c r="T234" s="119">
        <v>958</v>
      </c>
      <c r="U234" s="119">
        <v>260</v>
      </c>
      <c r="V234" s="119">
        <v>151</v>
      </c>
      <c r="W234" s="119">
        <v>664</v>
      </c>
    </row>
    <row r="235" spans="1:23" x14ac:dyDescent="0.3">
      <c r="A235" s="118" t="s">
        <v>634</v>
      </c>
      <c r="B235" s="117"/>
      <c r="C235" s="117"/>
      <c r="D235" s="117" t="s">
        <v>633</v>
      </c>
      <c r="E235" s="119">
        <v>81944</v>
      </c>
      <c r="F235" s="119">
        <v>68715</v>
      </c>
      <c r="G235" s="119">
        <v>875</v>
      </c>
      <c r="H235" s="119">
        <v>117</v>
      </c>
      <c r="I235" s="119">
        <v>3292</v>
      </c>
      <c r="J235" s="119">
        <v>654</v>
      </c>
      <c r="K235" s="119">
        <v>308</v>
      </c>
      <c r="L235" s="119">
        <v>389</v>
      </c>
      <c r="M235" s="119">
        <v>401</v>
      </c>
      <c r="N235" s="119">
        <v>1061</v>
      </c>
      <c r="O235" s="119">
        <v>629</v>
      </c>
      <c r="P235" s="119">
        <v>392</v>
      </c>
      <c r="Q235" s="119">
        <v>830</v>
      </c>
      <c r="R235" s="119">
        <v>821</v>
      </c>
      <c r="S235" s="119">
        <v>2256</v>
      </c>
      <c r="T235" s="119">
        <v>542</v>
      </c>
      <c r="U235" s="119">
        <v>292</v>
      </c>
      <c r="V235" s="119">
        <v>147</v>
      </c>
      <c r="W235" s="119">
        <v>223</v>
      </c>
    </row>
    <row r="236" spans="1:23" x14ac:dyDescent="0.3">
      <c r="A236" s="118" t="s">
        <v>632</v>
      </c>
      <c r="B236" s="117"/>
      <c r="C236" s="117"/>
      <c r="D236" s="117" t="s">
        <v>631</v>
      </c>
      <c r="E236" s="119">
        <v>61629</v>
      </c>
      <c r="F236" s="119">
        <v>59011</v>
      </c>
      <c r="G236" s="119">
        <v>358</v>
      </c>
      <c r="H236" s="119">
        <v>201</v>
      </c>
      <c r="I236" s="119">
        <v>859</v>
      </c>
      <c r="J236" s="119">
        <v>152</v>
      </c>
      <c r="K236" s="119">
        <v>56</v>
      </c>
      <c r="L236" s="119">
        <v>174</v>
      </c>
      <c r="M236" s="119">
        <v>124</v>
      </c>
      <c r="N236" s="119">
        <v>117</v>
      </c>
      <c r="O236" s="119">
        <v>7</v>
      </c>
      <c r="P236" s="119">
        <v>90</v>
      </c>
      <c r="Q236" s="119">
        <v>104</v>
      </c>
      <c r="R236" s="119">
        <v>166</v>
      </c>
      <c r="S236" s="119">
        <v>59</v>
      </c>
      <c r="T236" s="119">
        <v>61</v>
      </c>
      <c r="U236" s="119">
        <v>30</v>
      </c>
      <c r="V236" s="119">
        <v>8</v>
      </c>
      <c r="W236" s="119">
        <v>52</v>
      </c>
    </row>
    <row r="237" spans="1:23" s="123" customFormat="1" x14ac:dyDescent="0.3">
      <c r="A237" s="118" t="s">
        <v>630</v>
      </c>
      <c r="B237" s="117"/>
      <c r="C237" s="117"/>
      <c r="D237" s="117" t="s">
        <v>629</v>
      </c>
      <c r="E237" s="119">
        <v>83287</v>
      </c>
      <c r="F237" s="119">
        <v>79628</v>
      </c>
      <c r="G237" s="119">
        <v>468</v>
      </c>
      <c r="H237" s="119">
        <v>49</v>
      </c>
      <c r="I237" s="119">
        <v>792</v>
      </c>
      <c r="J237" s="119">
        <v>296</v>
      </c>
      <c r="K237" s="119">
        <v>127</v>
      </c>
      <c r="L237" s="119">
        <v>304</v>
      </c>
      <c r="M237" s="119">
        <v>178</v>
      </c>
      <c r="N237" s="119">
        <v>262</v>
      </c>
      <c r="O237" s="119">
        <v>42</v>
      </c>
      <c r="P237" s="119">
        <v>81</v>
      </c>
      <c r="Q237" s="119">
        <v>228</v>
      </c>
      <c r="R237" s="119">
        <v>268</v>
      </c>
      <c r="S237" s="119">
        <v>235</v>
      </c>
      <c r="T237" s="119">
        <v>95</v>
      </c>
      <c r="U237" s="119">
        <v>103</v>
      </c>
      <c r="V237" s="119">
        <v>40</v>
      </c>
      <c r="W237" s="119">
        <v>91</v>
      </c>
    </row>
    <row r="238" spans="1:23" s="123" customFormat="1" x14ac:dyDescent="0.3">
      <c r="A238" s="118" t="s">
        <v>628</v>
      </c>
      <c r="B238" s="117"/>
      <c r="C238" s="117"/>
      <c r="D238" s="117" t="s">
        <v>627</v>
      </c>
      <c r="E238" s="119">
        <v>138048</v>
      </c>
      <c r="F238" s="119">
        <v>131666</v>
      </c>
      <c r="G238" s="119">
        <v>998</v>
      </c>
      <c r="H238" s="119">
        <v>62</v>
      </c>
      <c r="I238" s="119">
        <v>1941</v>
      </c>
      <c r="J238" s="119">
        <v>595</v>
      </c>
      <c r="K238" s="119">
        <v>176</v>
      </c>
      <c r="L238" s="119">
        <v>371</v>
      </c>
      <c r="M238" s="119">
        <v>325</v>
      </c>
      <c r="N238" s="119">
        <v>323</v>
      </c>
      <c r="O238" s="119">
        <v>34</v>
      </c>
      <c r="P238" s="119">
        <v>111</v>
      </c>
      <c r="Q238" s="119">
        <v>367</v>
      </c>
      <c r="R238" s="119">
        <v>440</v>
      </c>
      <c r="S238" s="119">
        <v>239</v>
      </c>
      <c r="T238" s="119">
        <v>134</v>
      </c>
      <c r="U238" s="119">
        <v>61</v>
      </c>
      <c r="V238" s="119">
        <v>47</v>
      </c>
      <c r="W238" s="119">
        <v>158</v>
      </c>
    </row>
    <row r="239" spans="1:23" x14ac:dyDescent="0.3">
      <c r="A239" s="118" t="s">
        <v>626</v>
      </c>
      <c r="B239" s="117"/>
      <c r="C239" s="117"/>
      <c r="D239" s="117" t="s">
        <v>625</v>
      </c>
      <c r="E239" s="119">
        <v>79443</v>
      </c>
      <c r="F239" s="119">
        <v>73325</v>
      </c>
      <c r="G239" s="119">
        <v>622</v>
      </c>
      <c r="H239" s="119">
        <v>122</v>
      </c>
      <c r="I239" s="119">
        <v>2692</v>
      </c>
      <c r="J239" s="119">
        <v>241</v>
      </c>
      <c r="K239" s="119">
        <v>132</v>
      </c>
      <c r="L239" s="119">
        <v>382</v>
      </c>
      <c r="M239" s="119">
        <v>222</v>
      </c>
      <c r="N239" s="119">
        <v>284</v>
      </c>
      <c r="O239" s="119">
        <v>40</v>
      </c>
      <c r="P239" s="119">
        <v>186</v>
      </c>
      <c r="Q239" s="119">
        <v>202</v>
      </c>
      <c r="R239" s="119">
        <v>410</v>
      </c>
      <c r="S239" s="119">
        <v>197</v>
      </c>
      <c r="T239" s="119">
        <v>159</v>
      </c>
      <c r="U239" s="119">
        <v>61</v>
      </c>
      <c r="V239" s="119">
        <v>40</v>
      </c>
      <c r="W239" s="119">
        <v>126</v>
      </c>
    </row>
    <row r="240" spans="1:23" x14ac:dyDescent="0.3">
      <c r="A240" s="118"/>
      <c r="B240" s="117"/>
      <c r="C240" s="117"/>
      <c r="D240" s="117"/>
      <c r="E240" s="118"/>
      <c r="F240" s="118"/>
      <c r="G240" s="118"/>
      <c r="H240" s="118"/>
      <c r="I240" s="118"/>
      <c r="J240" s="118"/>
      <c r="K240" s="118"/>
      <c r="L240" s="118"/>
      <c r="M240" s="118"/>
      <c r="N240" s="118"/>
      <c r="O240" s="118"/>
      <c r="P240" s="118"/>
      <c r="Q240" s="118"/>
      <c r="R240" s="118"/>
      <c r="S240" s="118"/>
      <c r="T240" s="118"/>
      <c r="U240" s="118"/>
      <c r="V240" s="118"/>
      <c r="W240" s="118"/>
    </row>
    <row r="241" spans="1:23" x14ac:dyDescent="0.3">
      <c r="A241" s="122" t="s">
        <v>624</v>
      </c>
      <c r="B241" s="121"/>
      <c r="C241" s="121" t="s">
        <v>60</v>
      </c>
      <c r="D241" s="121"/>
      <c r="E241" s="120">
        <v>1116062</v>
      </c>
      <c r="F241" s="120">
        <v>902006</v>
      </c>
      <c r="G241" s="120">
        <v>17260</v>
      </c>
      <c r="H241" s="120">
        <v>1149</v>
      </c>
      <c r="I241" s="120">
        <v>57080</v>
      </c>
      <c r="J241" s="120">
        <v>8899</v>
      </c>
      <c r="K241" s="120">
        <v>3250</v>
      </c>
      <c r="L241" s="120">
        <v>8703</v>
      </c>
      <c r="M241" s="120">
        <v>6645</v>
      </c>
      <c r="N241" s="120">
        <v>28848</v>
      </c>
      <c r="O241" s="120">
        <v>12302</v>
      </c>
      <c r="P241" s="120">
        <v>5608</v>
      </c>
      <c r="Q241" s="120">
        <v>8462</v>
      </c>
      <c r="R241" s="120">
        <v>17361</v>
      </c>
      <c r="S241" s="120">
        <v>19722</v>
      </c>
      <c r="T241" s="120">
        <v>8713</v>
      </c>
      <c r="U241" s="120">
        <v>2966</v>
      </c>
      <c r="V241" s="120">
        <v>2359</v>
      </c>
      <c r="W241" s="120">
        <v>4729</v>
      </c>
    </row>
    <row r="242" spans="1:23" x14ac:dyDescent="0.3">
      <c r="A242" s="118" t="s">
        <v>623</v>
      </c>
      <c r="B242" s="117"/>
      <c r="C242" s="117"/>
      <c r="D242" s="117" t="s">
        <v>622</v>
      </c>
      <c r="E242" s="119">
        <v>93609</v>
      </c>
      <c r="F242" s="119">
        <v>75656</v>
      </c>
      <c r="G242" s="119">
        <v>1308</v>
      </c>
      <c r="H242" s="119">
        <v>147</v>
      </c>
      <c r="I242" s="119">
        <v>7419</v>
      </c>
      <c r="J242" s="119">
        <v>787</v>
      </c>
      <c r="K242" s="119">
        <v>246</v>
      </c>
      <c r="L242" s="119">
        <v>500</v>
      </c>
      <c r="M242" s="119">
        <v>608</v>
      </c>
      <c r="N242" s="119">
        <v>799</v>
      </c>
      <c r="O242" s="119">
        <v>145</v>
      </c>
      <c r="P242" s="119">
        <v>158</v>
      </c>
      <c r="Q242" s="119">
        <v>326</v>
      </c>
      <c r="R242" s="119">
        <v>762</v>
      </c>
      <c r="S242" s="119">
        <v>2246</v>
      </c>
      <c r="T242" s="119">
        <v>1307</v>
      </c>
      <c r="U242" s="119">
        <v>404</v>
      </c>
      <c r="V242" s="119">
        <v>135</v>
      </c>
      <c r="W242" s="119">
        <v>656</v>
      </c>
    </row>
    <row r="243" spans="1:23" x14ac:dyDescent="0.3">
      <c r="A243" s="118" t="s">
        <v>621</v>
      </c>
      <c r="B243" s="117"/>
      <c r="C243" s="117"/>
      <c r="D243" s="117" t="s">
        <v>620</v>
      </c>
      <c r="E243" s="119">
        <v>144847</v>
      </c>
      <c r="F243" s="119">
        <v>124537</v>
      </c>
      <c r="G243" s="119">
        <v>1821</v>
      </c>
      <c r="H243" s="119">
        <v>231</v>
      </c>
      <c r="I243" s="119">
        <v>4948</v>
      </c>
      <c r="J243" s="119">
        <v>983</v>
      </c>
      <c r="K243" s="119">
        <v>393</v>
      </c>
      <c r="L243" s="119">
        <v>978</v>
      </c>
      <c r="M243" s="119">
        <v>721</v>
      </c>
      <c r="N243" s="119">
        <v>2347</v>
      </c>
      <c r="O243" s="119">
        <v>2007</v>
      </c>
      <c r="P243" s="119">
        <v>287</v>
      </c>
      <c r="Q243" s="119">
        <v>784</v>
      </c>
      <c r="R243" s="119">
        <v>1345</v>
      </c>
      <c r="S243" s="119">
        <v>1982</v>
      </c>
      <c r="T243" s="119">
        <v>740</v>
      </c>
      <c r="U243" s="119">
        <v>268</v>
      </c>
      <c r="V243" s="119">
        <v>165</v>
      </c>
      <c r="W243" s="119">
        <v>310</v>
      </c>
    </row>
    <row r="244" spans="1:23" x14ac:dyDescent="0.3">
      <c r="A244" s="118" t="s">
        <v>619</v>
      </c>
      <c r="B244" s="117"/>
      <c r="C244" s="117"/>
      <c r="D244" s="117" t="s">
        <v>618</v>
      </c>
      <c r="E244" s="119">
        <v>137687</v>
      </c>
      <c r="F244" s="119">
        <v>124266</v>
      </c>
      <c r="G244" s="119">
        <v>1566</v>
      </c>
      <c r="H244" s="119">
        <v>57</v>
      </c>
      <c r="I244" s="119">
        <v>5567</v>
      </c>
      <c r="J244" s="119">
        <v>622</v>
      </c>
      <c r="K244" s="119">
        <v>210</v>
      </c>
      <c r="L244" s="119">
        <v>854</v>
      </c>
      <c r="M244" s="119">
        <v>528</v>
      </c>
      <c r="N244" s="119">
        <v>999</v>
      </c>
      <c r="O244" s="119">
        <v>213</v>
      </c>
      <c r="P244" s="119">
        <v>282</v>
      </c>
      <c r="Q244" s="119">
        <v>516</v>
      </c>
      <c r="R244" s="119">
        <v>671</v>
      </c>
      <c r="S244" s="119">
        <v>590</v>
      </c>
      <c r="T244" s="119">
        <v>300</v>
      </c>
      <c r="U244" s="119">
        <v>94</v>
      </c>
      <c r="V244" s="119">
        <v>134</v>
      </c>
      <c r="W244" s="119">
        <v>218</v>
      </c>
    </row>
    <row r="245" spans="1:23" x14ac:dyDescent="0.3">
      <c r="A245" s="118" t="s">
        <v>617</v>
      </c>
      <c r="B245" s="117"/>
      <c r="C245" s="117"/>
      <c r="D245" s="117" t="s">
        <v>616</v>
      </c>
      <c r="E245" s="119">
        <v>100031</v>
      </c>
      <c r="F245" s="119">
        <v>75750</v>
      </c>
      <c r="G245" s="119">
        <v>2130</v>
      </c>
      <c r="H245" s="119">
        <v>154</v>
      </c>
      <c r="I245" s="119">
        <v>7029</v>
      </c>
      <c r="J245" s="119">
        <v>678</v>
      </c>
      <c r="K245" s="119">
        <v>385</v>
      </c>
      <c r="L245" s="119">
        <v>862</v>
      </c>
      <c r="M245" s="119">
        <v>694</v>
      </c>
      <c r="N245" s="119">
        <v>3723</v>
      </c>
      <c r="O245" s="119">
        <v>454</v>
      </c>
      <c r="P245" s="119">
        <v>232</v>
      </c>
      <c r="Q245" s="119">
        <v>918</v>
      </c>
      <c r="R245" s="119">
        <v>2066</v>
      </c>
      <c r="S245" s="119">
        <v>2990</v>
      </c>
      <c r="T245" s="119">
        <v>558</v>
      </c>
      <c r="U245" s="119">
        <v>379</v>
      </c>
      <c r="V245" s="119">
        <v>200</v>
      </c>
      <c r="W245" s="119">
        <v>829</v>
      </c>
    </row>
    <row r="246" spans="1:23" x14ac:dyDescent="0.3">
      <c r="A246" s="118" t="s">
        <v>615</v>
      </c>
      <c r="B246" s="117"/>
      <c r="C246" s="117"/>
      <c r="D246" s="117" t="s">
        <v>614</v>
      </c>
      <c r="E246" s="119">
        <v>127114</v>
      </c>
      <c r="F246" s="119">
        <v>107889</v>
      </c>
      <c r="G246" s="119">
        <v>1398</v>
      </c>
      <c r="H246" s="119">
        <v>33</v>
      </c>
      <c r="I246" s="119">
        <v>4435</v>
      </c>
      <c r="J246" s="119">
        <v>1481</v>
      </c>
      <c r="K246" s="119">
        <v>309</v>
      </c>
      <c r="L246" s="119">
        <v>912</v>
      </c>
      <c r="M246" s="119">
        <v>674</v>
      </c>
      <c r="N246" s="119">
        <v>3464</v>
      </c>
      <c r="O246" s="119">
        <v>424</v>
      </c>
      <c r="P246" s="119">
        <v>495</v>
      </c>
      <c r="Q246" s="119">
        <v>808</v>
      </c>
      <c r="R246" s="119">
        <v>1630</v>
      </c>
      <c r="S246" s="119">
        <v>859</v>
      </c>
      <c r="T246" s="119">
        <v>1344</v>
      </c>
      <c r="U246" s="119">
        <v>288</v>
      </c>
      <c r="V246" s="119">
        <v>146</v>
      </c>
      <c r="W246" s="119">
        <v>525</v>
      </c>
    </row>
    <row r="247" spans="1:23" x14ac:dyDescent="0.3">
      <c r="A247" s="118" t="s">
        <v>613</v>
      </c>
      <c r="B247" s="117"/>
      <c r="C247" s="117"/>
      <c r="D247" s="117" t="s">
        <v>612</v>
      </c>
      <c r="E247" s="119">
        <v>140664</v>
      </c>
      <c r="F247" s="119">
        <v>114145</v>
      </c>
      <c r="G247" s="119">
        <v>2514</v>
      </c>
      <c r="H247" s="119">
        <v>165</v>
      </c>
      <c r="I247" s="119">
        <v>7556</v>
      </c>
      <c r="J247" s="119">
        <v>1019</v>
      </c>
      <c r="K247" s="119">
        <v>397</v>
      </c>
      <c r="L247" s="119">
        <v>1491</v>
      </c>
      <c r="M247" s="119">
        <v>997</v>
      </c>
      <c r="N247" s="119">
        <v>2210</v>
      </c>
      <c r="O247" s="119">
        <v>1149</v>
      </c>
      <c r="P247" s="119">
        <v>2633</v>
      </c>
      <c r="Q247" s="119">
        <v>1149</v>
      </c>
      <c r="R247" s="119">
        <v>1870</v>
      </c>
      <c r="S247" s="119">
        <v>1203</v>
      </c>
      <c r="T247" s="119">
        <v>911</v>
      </c>
      <c r="U247" s="119">
        <v>274</v>
      </c>
      <c r="V247" s="119">
        <v>459</v>
      </c>
      <c r="W247" s="119">
        <v>522</v>
      </c>
    </row>
    <row r="248" spans="1:23" x14ac:dyDescent="0.3">
      <c r="A248" s="118" t="s">
        <v>611</v>
      </c>
      <c r="B248" s="117"/>
      <c r="C248" s="117"/>
      <c r="D248" s="117" t="s">
        <v>610</v>
      </c>
      <c r="E248" s="119">
        <v>83957</v>
      </c>
      <c r="F248" s="119">
        <v>69781</v>
      </c>
      <c r="G248" s="119">
        <v>1002</v>
      </c>
      <c r="H248" s="119">
        <v>67</v>
      </c>
      <c r="I248" s="119">
        <v>2748</v>
      </c>
      <c r="J248" s="119">
        <v>964</v>
      </c>
      <c r="K248" s="119">
        <v>292</v>
      </c>
      <c r="L248" s="119">
        <v>573</v>
      </c>
      <c r="M248" s="119">
        <v>436</v>
      </c>
      <c r="N248" s="119">
        <v>1626</v>
      </c>
      <c r="O248" s="119">
        <v>489</v>
      </c>
      <c r="P248" s="119">
        <v>536</v>
      </c>
      <c r="Q248" s="119">
        <v>635</v>
      </c>
      <c r="R248" s="119">
        <v>1562</v>
      </c>
      <c r="S248" s="119">
        <v>1915</v>
      </c>
      <c r="T248" s="119">
        <v>678</v>
      </c>
      <c r="U248" s="119">
        <v>243</v>
      </c>
      <c r="V248" s="119">
        <v>132</v>
      </c>
      <c r="W248" s="119">
        <v>278</v>
      </c>
    </row>
    <row r="249" spans="1:23" x14ac:dyDescent="0.3">
      <c r="A249" s="118" t="s">
        <v>609</v>
      </c>
      <c r="B249" s="117"/>
      <c r="C249" s="117"/>
      <c r="D249" s="117" t="s">
        <v>608</v>
      </c>
      <c r="E249" s="119">
        <v>87317</v>
      </c>
      <c r="F249" s="119">
        <v>69550</v>
      </c>
      <c r="G249" s="119">
        <v>1747</v>
      </c>
      <c r="H249" s="119">
        <v>79</v>
      </c>
      <c r="I249" s="119">
        <v>3918</v>
      </c>
      <c r="J249" s="119">
        <v>516</v>
      </c>
      <c r="K249" s="119">
        <v>181</v>
      </c>
      <c r="L249" s="119">
        <v>775</v>
      </c>
      <c r="M249" s="119">
        <v>530</v>
      </c>
      <c r="N249" s="119">
        <v>5231</v>
      </c>
      <c r="O249" s="119">
        <v>605</v>
      </c>
      <c r="P249" s="119">
        <v>158</v>
      </c>
      <c r="Q249" s="119">
        <v>590</v>
      </c>
      <c r="R249" s="119">
        <v>1409</v>
      </c>
      <c r="S249" s="119">
        <v>864</v>
      </c>
      <c r="T249" s="119">
        <v>598</v>
      </c>
      <c r="U249" s="119">
        <v>148</v>
      </c>
      <c r="V249" s="119">
        <v>128</v>
      </c>
      <c r="W249" s="119">
        <v>290</v>
      </c>
    </row>
    <row r="250" spans="1:23" x14ac:dyDescent="0.3">
      <c r="A250" s="118" t="s">
        <v>607</v>
      </c>
      <c r="B250" s="117"/>
      <c r="C250" s="117"/>
      <c r="D250" s="117" t="s">
        <v>606</v>
      </c>
      <c r="E250" s="119">
        <v>90301</v>
      </c>
      <c r="F250" s="119">
        <v>55875</v>
      </c>
      <c r="G250" s="119">
        <v>2063</v>
      </c>
      <c r="H250" s="119">
        <v>61</v>
      </c>
      <c r="I250" s="119">
        <v>6947</v>
      </c>
      <c r="J250" s="119">
        <v>990</v>
      </c>
      <c r="K250" s="119">
        <v>412</v>
      </c>
      <c r="L250" s="119">
        <v>939</v>
      </c>
      <c r="M250" s="119">
        <v>763</v>
      </c>
      <c r="N250" s="119">
        <v>4923</v>
      </c>
      <c r="O250" s="119">
        <v>6082</v>
      </c>
      <c r="P250" s="119">
        <v>362</v>
      </c>
      <c r="Q250" s="119">
        <v>822</v>
      </c>
      <c r="R250" s="119">
        <v>3981</v>
      </c>
      <c r="S250" s="119">
        <v>3142</v>
      </c>
      <c r="T250" s="119">
        <v>1558</v>
      </c>
      <c r="U250" s="119">
        <v>529</v>
      </c>
      <c r="V250" s="119">
        <v>294</v>
      </c>
      <c r="W250" s="119">
        <v>558</v>
      </c>
    </row>
    <row r="251" spans="1:23" x14ac:dyDescent="0.3">
      <c r="A251" s="118" t="s">
        <v>605</v>
      </c>
      <c r="B251" s="117"/>
      <c r="C251" s="117"/>
      <c r="D251" s="117" t="s">
        <v>604</v>
      </c>
      <c r="E251" s="119">
        <v>110535</v>
      </c>
      <c r="F251" s="119">
        <v>84557</v>
      </c>
      <c r="G251" s="119">
        <v>1711</v>
      </c>
      <c r="H251" s="119">
        <v>155</v>
      </c>
      <c r="I251" s="119">
        <v>6513</v>
      </c>
      <c r="J251" s="119">
        <v>859</v>
      </c>
      <c r="K251" s="119">
        <v>425</v>
      </c>
      <c r="L251" s="119">
        <v>819</v>
      </c>
      <c r="M251" s="119">
        <v>694</v>
      </c>
      <c r="N251" s="119">
        <v>3526</v>
      </c>
      <c r="O251" s="119">
        <v>734</v>
      </c>
      <c r="P251" s="119">
        <v>465</v>
      </c>
      <c r="Q251" s="119">
        <v>1914</v>
      </c>
      <c r="R251" s="119">
        <v>2065</v>
      </c>
      <c r="S251" s="119">
        <v>3931</v>
      </c>
      <c r="T251" s="119">
        <v>719</v>
      </c>
      <c r="U251" s="119">
        <v>339</v>
      </c>
      <c r="V251" s="119">
        <v>566</v>
      </c>
      <c r="W251" s="119">
        <v>543</v>
      </c>
    </row>
    <row r="252" spans="1:23" x14ac:dyDescent="0.3">
      <c r="A252" s="118"/>
      <c r="B252" s="117"/>
      <c r="C252" s="117"/>
      <c r="D252" s="117"/>
      <c r="E252" s="118"/>
      <c r="F252" s="118"/>
      <c r="G252" s="118"/>
      <c r="H252" s="118"/>
      <c r="I252" s="118"/>
      <c r="J252" s="118"/>
      <c r="K252" s="118"/>
      <c r="L252" s="118"/>
      <c r="M252" s="118"/>
      <c r="N252" s="118"/>
      <c r="O252" s="118"/>
      <c r="P252" s="118"/>
      <c r="Q252" s="118"/>
      <c r="R252" s="118"/>
      <c r="S252" s="118"/>
      <c r="T252" s="118"/>
      <c r="U252" s="118"/>
      <c r="V252" s="118"/>
      <c r="W252" s="118"/>
    </row>
    <row r="253" spans="1:23" s="123" customFormat="1" x14ac:dyDescent="0.3">
      <c r="A253" s="122" t="s">
        <v>603</v>
      </c>
      <c r="B253" s="121"/>
      <c r="C253" s="121" t="s">
        <v>87</v>
      </c>
      <c r="D253" s="121"/>
      <c r="E253" s="120">
        <v>857888</v>
      </c>
      <c r="F253" s="120">
        <v>793086</v>
      </c>
      <c r="G253" s="120">
        <v>3677</v>
      </c>
      <c r="H253" s="120">
        <v>922</v>
      </c>
      <c r="I253" s="120">
        <v>30333</v>
      </c>
      <c r="J253" s="120">
        <v>2493</v>
      </c>
      <c r="K253" s="120">
        <v>1905</v>
      </c>
      <c r="L253" s="120">
        <v>2979</v>
      </c>
      <c r="M253" s="120">
        <v>2650</v>
      </c>
      <c r="N253" s="120">
        <v>4043</v>
      </c>
      <c r="O253" s="120">
        <v>700</v>
      </c>
      <c r="P253" s="120">
        <v>933</v>
      </c>
      <c r="Q253" s="120">
        <v>3208</v>
      </c>
      <c r="R253" s="120">
        <v>4133</v>
      </c>
      <c r="S253" s="120">
        <v>3096</v>
      </c>
      <c r="T253" s="120">
        <v>905</v>
      </c>
      <c r="U253" s="120">
        <v>608</v>
      </c>
      <c r="V253" s="120">
        <v>963</v>
      </c>
      <c r="W253" s="120">
        <v>1254</v>
      </c>
    </row>
    <row r="254" spans="1:23" x14ac:dyDescent="0.3">
      <c r="A254" s="118" t="s">
        <v>602</v>
      </c>
      <c r="B254" s="117"/>
      <c r="C254" s="117"/>
      <c r="D254" s="117" t="s">
        <v>601</v>
      </c>
      <c r="E254" s="119">
        <v>130491</v>
      </c>
      <c r="F254" s="119">
        <v>119033</v>
      </c>
      <c r="G254" s="119">
        <v>593</v>
      </c>
      <c r="H254" s="119">
        <v>204</v>
      </c>
      <c r="I254" s="119">
        <v>7286</v>
      </c>
      <c r="J254" s="119">
        <v>379</v>
      </c>
      <c r="K254" s="119">
        <v>313</v>
      </c>
      <c r="L254" s="119">
        <v>388</v>
      </c>
      <c r="M254" s="119">
        <v>482</v>
      </c>
      <c r="N254" s="119">
        <v>295</v>
      </c>
      <c r="O254" s="119">
        <v>81</v>
      </c>
      <c r="P254" s="119">
        <v>101</v>
      </c>
      <c r="Q254" s="119">
        <v>202</v>
      </c>
      <c r="R254" s="119">
        <v>361</v>
      </c>
      <c r="S254" s="119">
        <v>211</v>
      </c>
      <c r="T254" s="119">
        <v>225</v>
      </c>
      <c r="U254" s="119">
        <v>160</v>
      </c>
      <c r="V254" s="119">
        <v>9</v>
      </c>
      <c r="W254" s="119">
        <v>168</v>
      </c>
    </row>
    <row r="255" spans="1:23" x14ac:dyDescent="0.3">
      <c r="A255" s="118" t="s">
        <v>600</v>
      </c>
      <c r="B255" s="117"/>
      <c r="C255" s="117"/>
      <c r="D255" s="117" t="s">
        <v>599</v>
      </c>
      <c r="E255" s="119">
        <v>124646</v>
      </c>
      <c r="F255" s="119">
        <v>119582</v>
      </c>
      <c r="G255" s="119">
        <v>406</v>
      </c>
      <c r="H255" s="119">
        <v>44</v>
      </c>
      <c r="I255" s="119">
        <v>1763</v>
      </c>
      <c r="J255" s="119">
        <v>267</v>
      </c>
      <c r="K255" s="119">
        <v>165</v>
      </c>
      <c r="L255" s="119">
        <v>389</v>
      </c>
      <c r="M255" s="119">
        <v>243</v>
      </c>
      <c r="N255" s="119">
        <v>405</v>
      </c>
      <c r="O255" s="119">
        <v>45</v>
      </c>
      <c r="P255" s="119">
        <v>96</v>
      </c>
      <c r="Q255" s="119">
        <v>286</v>
      </c>
      <c r="R255" s="119">
        <v>433</v>
      </c>
      <c r="S255" s="119">
        <v>228</v>
      </c>
      <c r="T255" s="119">
        <v>63</v>
      </c>
      <c r="U255" s="119">
        <v>40</v>
      </c>
      <c r="V255" s="119">
        <v>80</v>
      </c>
      <c r="W255" s="119">
        <v>111</v>
      </c>
    </row>
    <row r="256" spans="1:23" x14ac:dyDescent="0.3">
      <c r="A256" s="118" t="s">
        <v>598</v>
      </c>
      <c r="B256" s="117"/>
      <c r="C256" s="117"/>
      <c r="D256" s="117" t="s">
        <v>597</v>
      </c>
      <c r="E256" s="119">
        <v>97277</v>
      </c>
      <c r="F256" s="119">
        <v>90280</v>
      </c>
      <c r="G256" s="119">
        <v>390</v>
      </c>
      <c r="H256" s="119">
        <v>63</v>
      </c>
      <c r="I256" s="119">
        <v>3482</v>
      </c>
      <c r="J256" s="119">
        <v>294</v>
      </c>
      <c r="K256" s="119">
        <v>277</v>
      </c>
      <c r="L256" s="119">
        <v>331</v>
      </c>
      <c r="M256" s="119">
        <v>257</v>
      </c>
      <c r="N256" s="119">
        <v>446</v>
      </c>
      <c r="O256" s="119">
        <v>116</v>
      </c>
      <c r="P256" s="119">
        <v>18</v>
      </c>
      <c r="Q256" s="119">
        <v>189</v>
      </c>
      <c r="R256" s="119">
        <v>435</v>
      </c>
      <c r="S256" s="119">
        <v>285</v>
      </c>
      <c r="T256" s="119">
        <v>86</v>
      </c>
      <c r="U256" s="119">
        <v>68</v>
      </c>
      <c r="V256" s="119">
        <v>77</v>
      </c>
      <c r="W256" s="119">
        <v>183</v>
      </c>
    </row>
    <row r="257" spans="1:23" x14ac:dyDescent="0.3">
      <c r="A257" s="118" t="s">
        <v>596</v>
      </c>
      <c r="B257" s="117"/>
      <c r="C257" s="117"/>
      <c r="D257" s="117" t="s">
        <v>595</v>
      </c>
      <c r="E257" s="119">
        <v>147451</v>
      </c>
      <c r="F257" s="119">
        <v>135955</v>
      </c>
      <c r="G257" s="119">
        <v>605</v>
      </c>
      <c r="H257" s="119">
        <v>255</v>
      </c>
      <c r="I257" s="119">
        <v>6594</v>
      </c>
      <c r="J257" s="119">
        <v>362</v>
      </c>
      <c r="K257" s="119">
        <v>235</v>
      </c>
      <c r="L257" s="119">
        <v>376</v>
      </c>
      <c r="M257" s="119">
        <v>399</v>
      </c>
      <c r="N257" s="119">
        <v>668</v>
      </c>
      <c r="O257" s="119">
        <v>134</v>
      </c>
      <c r="P257" s="119">
        <v>51</v>
      </c>
      <c r="Q257" s="119">
        <v>386</v>
      </c>
      <c r="R257" s="119">
        <v>624</v>
      </c>
      <c r="S257" s="119">
        <v>319</v>
      </c>
      <c r="T257" s="119">
        <v>118</v>
      </c>
      <c r="U257" s="119">
        <v>124</v>
      </c>
      <c r="V257" s="119">
        <v>74</v>
      </c>
      <c r="W257" s="119">
        <v>172</v>
      </c>
    </row>
    <row r="258" spans="1:23" x14ac:dyDescent="0.3">
      <c r="A258" s="118" t="s">
        <v>594</v>
      </c>
      <c r="B258" s="117"/>
      <c r="C258" s="117"/>
      <c r="D258" s="117" t="s">
        <v>593</v>
      </c>
      <c r="E258" s="119">
        <v>101499</v>
      </c>
      <c r="F258" s="119">
        <v>98001</v>
      </c>
      <c r="G258" s="119">
        <v>354</v>
      </c>
      <c r="H258" s="119">
        <v>46</v>
      </c>
      <c r="I258" s="119">
        <v>1726</v>
      </c>
      <c r="J258" s="119">
        <v>194</v>
      </c>
      <c r="K258" s="119">
        <v>76</v>
      </c>
      <c r="L258" s="119">
        <v>197</v>
      </c>
      <c r="M258" s="119">
        <v>150</v>
      </c>
      <c r="N258" s="119">
        <v>112</v>
      </c>
      <c r="O258" s="119">
        <v>5</v>
      </c>
      <c r="P258" s="119">
        <v>67</v>
      </c>
      <c r="Q258" s="119">
        <v>141</v>
      </c>
      <c r="R258" s="119">
        <v>206</v>
      </c>
      <c r="S258" s="119">
        <v>67</v>
      </c>
      <c r="T258" s="119">
        <v>73</v>
      </c>
      <c r="U258" s="119">
        <v>17</v>
      </c>
      <c r="V258" s="119">
        <v>10</v>
      </c>
      <c r="W258" s="119">
        <v>57</v>
      </c>
    </row>
    <row r="259" spans="1:23" x14ac:dyDescent="0.3">
      <c r="A259" s="118" t="s">
        <v>592</v>
      </c>
      <c r="B259" s="117"/>
      <c r="C259" s="117"/>
      <c r="D259" s="117" t="s">
        <v>591</v>
      </c>
      <c r="E259" s="119">
        <v>132512</v>
      </c>
      <c r="F259" s="119">
        <v>112237</v>
      </c>
      <c r="G259" s="119">
        <v>874</v>
      </c>
      <c r="H259" s="119">
        <v>127</v>
      </c>
      <c r="I259" s="119">
        <v>7137</v>
      </c>
      <c r="J259" s="119">
        <v>684</v>
      </c>
      <c r="K259" s="119">
        <v>660</v>
      </c>
      <c r="L259" s="119">
        <v>876</v>
      </c>
      <c r="M259" s="119">
        <v>819</v>
      </c>
      <c r="N259" s="119">
        <v>1684</v>
      </c>
      <c r="O259" s="119">
        <v>255</v>
      </c>
      <c r="P259" s="119">
        <v>540</v>
      </c>
      <c r="Q259" s="119">
        <v>1679</v>
      </c>
      <c r="R259" s="119">
        <v>1686</v>
      </c>
      <c r="S259" s="119">
        <v>1727</v>
      </c>
      <c r="T259" s="119">
        <v>272</v>
      </c>
      <c r="U259" s="119">
        <v>148</v>
      </c>
      <c r="V259" s="119">
        <v>643</v>
      </c>
      <c r="W259" s="119">
        <v>464</v>
      </c>
    </row>
    <row r="260" spans="1:23" x14ac:dyDescent="0.3">
      <c r="A260" s="118" t="s">
        <v>590</v>
      </c>
      <c r="B260" s="117"/>
      <c r="C260" s="117"/>
      <c r="D260" s="117" t="s">
        <v>589</v>
      </c>
      <c r="E260" s="119">
        <v>124012</v>
      </c>
      <c r="F260" s="119">
        <v>117998</v>
      </c>
      <c r="G260" s="119">
        <v>455</v>
      </c>
      <c r="H260" s="119">
        <v>183</v>
      </c>
      <c r="I260" s="119">
        <v>2345</v>
      </c>
      <c r="J260" s="119">
        <v>313</v>
      </c>
      <c r="K260" s="119">
        <v>179</v>
      </c>
      <c r="L260" s="119">
        <v>422</v>
      </c>
      <c r="M260" s="119">
        <v>300</v>
      </c>
      <c r="N260" s="119">
        <v>433</v>
      </c>
      <c r="O260" s="119">
        <v>64</v>
      </c>
      <c r="P260" s="119">
        <v>60</v>
      </c>
      <c r="Q260" s="119">
        <v>325</v>
      </c>
      <c r="R260" s="119">
        <v>388</v>
      </c>
      <c r="S260" s="119">
        <v>259</v>
      </c>
      <c r="T260" s="119">
        <v>68</v>
      </c>
      <c r="U260" s="119">
        <v>51</v>
      </c>
      <c r="V260" s="119">
        <v>70</v>
      </c>
      <c r="W260" s="119">
        <v>99</v>
      </c>
    </row>
    <row r="261" spans="1:23" x14ac:dyDescent="0.3">
      <c r="A261" s="118"/>
      <c r="B261" s="117"/>
      <c r="C261" s="117"/>
      <c r="D261" s="117"/>
      <c r="E261" s="118"/>
      <c r="F261" s="118"/>
      <c r="G261" s="118"/>
      <c r="H261" s="118"/>
      <c r="I261" s="118"/>
      <c r="J261" s="118"/>
      <c r="K261" s="118"/>
      <c r="L261" s="118"/>
      <c r="M261" s="118"/>
      <c r="N261" s="118"/>
      <c r="O261" s="118"/>
      <c r="P261" s="118"/>
      <c r="Q261" s="118"/>
      <c r="R261" s="118"/>
      <c r="S261" s="118"/>
      <c r="T261" s="118"/>
      <c r="U261" s="118"/>
      <c r="V261" s="118"/>
      <c r="W261" s="118"/>
    </row>
    <row r="262" spans="1:23" x14ac:dyDescent="0.3">
      <c r="A262" s="122" t="s">
        <v>588</v>
      </c>
      <c r="B262" s="121"/>
      <c r="C262" s="121" t="s">
        <v>114</v>
      </c>
      <c r="D262" s="121"/>
      <c r="E262" s="120">
        <v>728163</v>
      </c>
      <c r="F262" s="120">
        <v>661458</v>
      </c>
      <c r="G262" s="120">
        <v>3744</v>
      </c>
      <c r="H262" s="120">
        <v>604</v>
      </c>
      <c r="I262" s="120">
        <v>27389</v>
      </c>
      <c r="J262" s="120">
        <v>4733</v>
      </c>
      <c r="K262" s="120">
        <v>1785</v>
      </c>
      <c r="L262" s="120">
        <v>2787</v>
      </c>
      <c r="M262" s="120">
        <v>3167</v>
      </c>
      <c r="N262" s="120">
        <v>3999</v>
      </c>
      <c r="O262" s="120">
        <v>697</v>
      </c>
      <c r="P262" s="120">
        <v>2253</v>
      </c>
      <c r="Q262" s="120">
        <v>2159</v>
      </c>
      <c r="R262" s="120">
        <v>4023</v>
      </c>
      <c r="S262" s="120">
        <v>2624</v>
      </c>
      <c r="T262" s="120">
        <v>2509</v>
      </c>
      <c r="U262" s="120">
        <v>1721</v>
      </c>
      <c r="V262" s="120">
        <v>320</v>
      </c>
      <c r="W262" s="120">
        <v>2191</v>
      </c>
    </row>
    <row r="263" spans="1:23" x14ac:dyDescent="0.3">
      <c r="A263" s="118" t="s">
        <v>587</v>
      </c>
      <c r="B263" s="117"/>
      <c r="C263" s="117"/>
      <c r="D263" s="117" t="s">
        <v>586</v>
      </c>
      <c r="E263" s="119">
        <v>87740</v>
      </c>
      <c r="F263" s="119">
        <v>83666</v>
      </c>
      <c r="G263" s="119">
        <v>486</v>
      </c>
      <c r="H263" s="119">
        <v>51</v>
      </c>
      <c r="I263" s="119">
        <v>1642</v>
      </c>
      <c r="J263" s="119">
        <v>306</v>
      </c>
      <c r="K263" s="119">
        <v>92</v>
      </c>
      <c r="L263" s="119">
        <v>216</v>
      </c>
      <c r="M263" s="119">
        <v>213</v>
      </c>
      <c r="N263" s="119">
        <v>180</v>
      </c>
      <c r="O263" s="119">
        <v>9</v>
      </c>
      <c r="P263" s="119">
        <v>65</v>
      </c>
      <c r="Q263" s="119">
        <v>161</v>
      </c>
      <c r="R263" s="119">
        <v>251</v>
      </c>
      <c r="S263" s="119">
        <v>133</v>
      </c>
      <c r="T263" s="119">
        <v>89</v>
      </c>
      <c r="U263" s="119">
        <v>42</v>
      </c>
      <c r="V263" s="119">
        <v>10</v>
      </c>
      <c r="W263" s="119">
        <v>128</v>
      </c>
    </row>
    <row r="264" spans="1:23" x14ac:dyDescent="0.3">
      <c r="A264" s="118" t="s">
        <v>585</v>
      </c>
      <c r="B264" s="117"/>
      <c r="C264" s="117"/>
      <c r="D264" s="117" t="s">
        <v>584</v>
      </c>
      <c r="E264" s="119">
        <v>59748</v>
      </c>
      <c r="F264" s="119">
        <v>46142</v>
      </c>
      <c r="G264" s="119">
        <v>583</v>
      </c>
      <c r="H264" s="119">
        <v>108</v>
      </c>
      <c r="I264" s="119">
        <v>8074</v>
      </c>
      <c r="J264" s="119">
        <v>267</v>
      </c>
      <c r="K264" s="119">
        <v>274</v>
      </c>
      <c r="L264" s="119">
        <v>402</v>
      </c>
      <c r="M264" s="119">
        <v>801</v>
      </c>
      <c r="N264" s="119">
        <v>300</v>
      </c>
      <c r="O264" s="119">
        <v>135</v>
      </c>
      <c r="P264" s="119">
        <v>96</v>
      </c>
      <c r="Q264" s="119">
        <v>105</v>
      </c>
      <c r="R264" s="119">
        <v>627</v>
      </c>
      <c r="S264" s="119">
        <v>373</v>
      </c>
      <c r="T264" s="119">
        <v>173</v>
      </c>
      <c r="U264" s="119">
        <v>750</v>
      </c>
      <c r="V264" s="119">
        <v>12</v>
      </c>
      <c r="W264" s="119">
        <v>526</v>
      </c>
    </row>
    <row r="265" spans="1:23" x14ac:dyDescent="0.3">
      <c r="A265" s="118" t="s">
        <v>583</v>
      </c>
      <c r="B265" s="117"/>
      <c r="C265" s="117"/>
      <c r="D265" s="117" t="s">
        <v>582</v>
      </c>
      <c r="E265" s="119">
        <v>133384</v>
      </c>
      <c r="F265" s="119">
        <v>110624</v>
      </c>
      <c r="G265" s="119">
        <v>610</v>
      </c>
      <c r="H265" s="119">
        <v>149</v>
      </c>
      <c r="I265" s="119">
        <v>7213</v>
      </c>
      <c r="J265" s="119">
        <v>2579</v>
      </c>
      <c r="K265" s="119">
        <v>655</v>
      </c>
      <c r="L265" s="119">
        <v>637</v>
      </c>
      <c r="M265" s="119">
        <v>945</v>
      </c>
      <c r="N265" s="119">
        <v>1801</v>
      </c>
      <c r="O265" s="119">
        <v>242</v>
      </c>
      <c r="P265" s="119">
        <v>1687</v>
      </c>
      <c r="Q265" s="119">
        <v>666</v>
      </c>
      <c r="R265" s="119">
        <v>1344</v>
      </c>
      <c r="S265" s="119">
        <v>1025</v>
      </c>
      <c r="T265" s="119">
        <v>1554</v>
      </c>
      <c r="U265" s="119">
        <v>517</v>
      </c>
      <c r="V265" s="119">
        <v>151</v>
      </c>
      <c r="W265" s="119">
        <v>985</v>
      </c>
    </row>
    <row r="266" spans="1:23" x14ac:dyDescent="0.3">
      <c r="A266" s="118" t="s">
        <v>581</v>
      </c>
      <c r="B266" s="117"/>
      <c r="C266" s="117"/>
      <c r="D266" s="117" t="s">
        <v>580</v>
      </c>
      <c r="E266" s="119">
        <v>96731</v>
      </c>
      <c r="F266" s="119">
        <v>92747</v>
      </c>
      <c r="G266" s="119">
        <v>345</v>
      </c>
      <c r="H266" s="119">
        <v>76</v>
      </c>
      <c r="I266" s="119">
        <v>1499</v>
      </c>
      <c r="J266" s="119">
        <v>311</v>
      </c>
      <c r="K266" s="119">
        <v>120</v>
      </c>
      <c r="L266" s="119">
        <v>298</v>
      </c>
      <c r="M266" s="119">
        <v>224</v>
      </c>
      <c r="N266" s="119">
        <v>170</v>
      </c>
      <c r="O266" s="119">
        <v>17</v>
      </c>
      <c r="P266" s="119">
        <v>38</v>
      </c>
      <c r="Q266" s="119">
        <v>158</v>
      </c>
      <c r="R266" s="119">
        <v>264</v>
      </c>
      <c r="S266" s="119">
        <v>164</v>
      </c>
      <c r="T266" s="119">
        <v>126</v>
      </c>
      <c r="U266" s="119">
        <v>81</v>
      </c>
      <c r="V266" s="119">
        <v>7</v>
      </c>
      <c r="W266" s="119">
        <v>86</v>
      </c>
    </row>
    <row r="267" spans="1:23" x14ac:dyDescent="0.3">
      <c r="A267" s="118" t="s">
        <v>579</v>
      </c>
      <c r="B267" s="117"/>
      <c r="C267" s="117"/>
      <c r="D267" s="117" t="s">
        <v>578</v>
      </c>
      <c r="E267" s="119">
        <v>111008</v>
      </c>
      <c r="F267" s="119">
        <v>101239</v>
      </c>
      <c r="G267" s="119">
        <v>728</v>
      </c>
      <c r="H267" s="119">
        <v>78</v>
      </c>
      <c r="I267" s="119">
        <v>4570</v>
      </c>
      <c r="J267" s="119">
        <v>412</v>
      </c>
      <c r="K267" s="119">
        <v>222</v>
      </c>
      <c r="L267" s="119">
        <v>420</v>
      </c>
      <c r="M267" s="119">
        <v>350</v>
      </c>
      <c r="N267" s="119">
        <v>599</v>
      </c>
      <c r="O267" s="119">
        <v>123</v>
      </c>
      <c r="P267" s="119">
        <v>126</v>
      </c>
      <c r="Q267" s="119">
        <v>298</v>
      </c>
      <c r="R267" s="119">
        <v>678</v>
      </c>
      <c r="S267" s="119">
        <v>452</v>
      </c>
      <c r="T267" s="119">
        <v>259</v>
      </c>
      <c r="U267" s="119">
        <v>191</v>
      </c>
      <c r="V267" s="119">
        <v>74</v>
      </c>
      <c r="W267" s="119">
        <v>189</v>
      </c>
    </row>
    <row r="268" spans="1:23" x14ac:dyDescent="0.3">
      <c r="A268" s="118" t="s">
        <v>577</v>
      </c>
      <c r="B268" s="117"/>
      <c r="C268" s="117"/>
      <c r="D268" s="117" t="s">
        <v>576</v>
      </c>
      <c r="E268" s="119">
        <v>124298</v>
      </c>
      <c r="F268" s="119">
        <v>116655</v>
      </c>
      <c r="G268" s="119">
        <v>585</v>
      </c>
      <c r="H268" s="119">
        <v>51</v>
      </c>
      <c r="I268" s="119">
        <v>2685</v>
      </c>
      <c r="J268" s="119">
        <v>471</v>
      </c>
      <c r="K268" s="119">
        <v>222</v>
      </c>
      <c r="L268" s="119">
        <v>473</v>
      </c>
      <c r="M268" s="119">
        <v>347</v>
      </c>
      <c r="N268" s="119">
        <v>769</v>
      </c>
      <c r="O268" s="119">
        <v>115</v>
      </c>
      <c r="P268" s="119">
        <v>145</v>
      </c>
      <c r="Q268" s="119">
        <v>463</v>
      </c>
      <c r="R268" s="119">
        <v>540</v>
      </c>
      <c r="S268" s="119">
        <v>269</v>
      </c>
      <c r="T268" s="119">
        <v>208</v>
      </c>
      <c r="U268" s="119">
        <v>79</v>
      </c>
      <c r="V268" s="119">
        <v>57</v>
      </c>
      <c r="W268" s="119">
        <v>164</v>
      </c>
    </row>
    <row r="269" spans="1:23" x14ac:dyDescent="0.3">
      <c r="A269" s="118" t="s">
        <v>575</v>
      </c>
      <c r="B269" s="117"/>
      <c r="C269" s="117"/>
      <c r="D269" s="117" t="s">
        <v>574</v>
      </c>
      <c r="E269" s="119">
        <v>115254</v>
      </c>
      <c r="F269" s="119">
        <v>110385</v>
      </c>
      <c r="G269" s="119">
        <v>407</v>
      </c>
      <c r="H269" s="119">
        <v>91</v>
      </c>
      <c r="I269" s="119">
        <v>1706</v>
      </c>
      <c r="J269" s="119">
        <v>387</v>
      </c>
      <c r="K269" s="119">
        <v>200</v>
      </c>
      <c r="L269" s="119">
        <v>341</v>
      </c>
      <c r="M269" s="119">
        <v>287</v>
      </c>
      <c r="N269" s="119">
        <v>180</v>
      </c>
      <c r="O269" s="119">
        <v>56</v>
      </c>
      <c r="P269" s="119">
        <v>96</v>
      </c>
      <c r="Q269" s="119">
        <v>308</v>
      </c>
      <c r="R269" s="119">
        <v>319</v>
      </c>
      <c r="S269" s="119">
        <v>208</v>
      </c>
      <c r="T269" s="119">
        <v>100</v>
      </c>
      <c r="U269" s="119">
        <v>61</v>
      </c>
      <c r="V269" s="119">
        <v>9</v>
      </c>
      <c r="W269" s="119">
        <v>113</v>
      </c>
    </row>
    <row r="270" spans="1:23" x14ac:dyDescent="0.3">
      <c r="A270" s="118"/>
      <c r="B270" s="117"/>
      <c r="C270" s="117"/>
      <c r="D270" s="117"/>
      <c r="E270" s="118"/>
      <c r="F270" s="118"/>
      <c r="G270" s="118"/>
      <c r="H270" s="118"/>
      <c r="I270" s="118"/>
      <c r="J270" s="118"/>
      <c r="K270" s="118"/>
      <c r="L270" s="118"/>
      <c r="M270" s="118"/>
      <c r="N270" s="118"/>
      <c r="O270" s="118"/>
      <c r="P270" s="118"/>
      <c r="Q270" s="118"/>
      <c r="R270" s="118"/>
      <c r="S270" s="118"/>
      <c r="T270" s="118"/>
      <c r="U270" s="118"/>
      <c r="V270" s="118"/>
      <c r="W270" s="118"/>
    </row>
    <row r="271" spans="1:23" x14ac:dyDescent="0.3">
      <c r="A271" s="122" t="s">
        <v>573</v>
      </c>
      <c r="B271" s="121" t="s">
        <v>572</v>
      </c>
      <c r="C271" s="121"/>
      <c r="D271" s="121"/>
      <c r="E271" s="120">
        <v>8173941</v>
      </c>
      <c r="F271" s="120">
        <v>3669284</v>
      </c>
      <c r="G271" s="120">
        <v>175974</v>
      </c>
      <c r="H271" s="120">
        <v>8196</v>
      </c>
      <c r="I271" s="120">
        <v>1033981</v>
      </c>
      <c r="J271" s="120">
        <v>119425</v>
      </c>
      <c r="K271" s="120">
        <v>65479</v>
      </c>
      <c r="L271" s="120">
        <v>101500</v>
      </c>
      <c r="M271" s="120">
        <v>118875</v>
      </c>
      <c r="N271" s="120">
        <v>542857</v>
      </c>
      <c r="O271" s="120">
        <v>223797</v>
      </c>
      <c r="P271" s="120">
        <v>222127</v>
      </c>
      <c r="Q271" s="120">
        <v>124250</v>
      </c>
      <c r="R271" s="120">
        <v>398515</v>
      </c>
      <c r="S271" s="120">
        <v>573931</v>
      </c>
      <c r="T271" s="120">
        <v>344597</v>
      </c>
      <c r="U271" s="120">
        <v>170112</v>
      </c>
      <c r="V271" s="120">
        <v>106020</v>
      </c>
      <c r="W271" s="120">
        <v>175021</v>
      </c>
    </row>
    <row r="272" spans="1:23" x14ac:dyDescent="0.3">
      <c r="A272" s="118"/>
      <c r="B272" s="117"/>
      <c r="C272" s="117"/>
      <c r="D272" s="117"/>
      <c r="E272" s="118"/>
      <c r="F272" s="118"/>
      <c r="G272" s="118"/>
      <c r="H272" s="118"/>
      <c r="I272" s="118"/>
      <c r="J272" s="118"/>
      <c r="K272" s="118"/>
      <c r="L272" s="118"/>
      <c r="M272" s="118"/>
      <c r="N272" s="118"/>
      <c r="O272" s="118"/>
      <c r="P272" s="118"/>
      <c r="Q272" s="118"/>
      <c r="R272" s="118"/>
      <c r="S272" s="118"/>
      <c r="T272" s="118"/>
      <c r="U272" s="118"/>
      <c r="V272" s="118"/>
      <c r="W272" s="118"/>
    </row>
    <row r="273" spans="1:23" s="123" customFormat="1" x14ac:dyDescent="0.3">
      <c r="A273" s="122" t="s">
        <v>571</v>
      </c>
      <c r="B273" s="121"/>
      <c r="C273" s="121" t="s">
        <v>570</v>
      </c>
      <c r="D273" s="121"/>
      <c r="E273" s="120">
        <v>3231901</v>
      </c>
      <c r="F273" s="120">
        <v>1240266</v>
      </c>
      <c r="G273" s="120">
        <v>75165</v>
      </c>
      <c r="H273" s="120">
        <v>3055</v>
      </c>
      <c r="I273" s="120">
        <v>534723</v>
      </c>
      <c r="J273" s="120">
        <v>56900</v>
      </c>
      <c r="K273" s="120">
        <v>32203</v>
      </c>
      <c r="L273" s="120">
        <v>42114</v>
      </c>
      <c r="M273" s="120">
        <v>58531</v>
      </c>
      <c r="N273" s="120">
        <v>109933</v>
      </c>
      <c r="O273" s="120">
        <v>59890</v>
      </c>
      <c r="P273" s="120">
        <v>163838</v>
      </c>
      <c r="Q273" s="120">
        <v>65983</v>
      </c>
      <c r="R273" s="120">
        <v>115549</v>
      </c>
      <c r="S273" s="120">
        <v>276513</v>
      </c>
      <c r="T273" s="120">
        <v>173959</v>
      </c>
      <c r="U273" s="120">
        <v>89709</v>
      </c>
      <c r="V273" s="120">
        <v>50821</v>
      </c>
      <c r="W273" s="120">
        <v>82749</v>
      </c>
    </row>
    <row r="274" spans="1:23" x14ac:dyDescent="0.3">
      <c r="A274" s="118" t="s">
        <v>569</v>
      </c>
      <c r="B274" s="117"/>
      <c r="C274" s="117"/>
      <c r="D274" s="117" t="s">
        <v>568</v>
      </c>
      <c r="E274" s="119">
        <v>220338</v>
      </c>
      <c r="F274" s="119">
        <v>96937</v>
      </c>
      <c r="G274" s="119">
        <v>7053</v>
      </c>
      <c r="H274" s="119">
        <v>167</v>
      </c>
      <c r="I274" s="119">
        <v>41898</v>
      </c>
      <c r="J274" s="119">
        <v>2494</v>
      </c>
      <c r="K274" s="119">
        <v>1800</v>
      </c>
      <c r="L274" s="119">
        <v>3880</v>
      </c>
      <c r="M274" s="119">
        <v>4148</v>
      </c>
      <c r="N274" s="119">
        <v>6083</v>
      </c>
      <c r="O274" s="119">
        <v>1489</v>
      </c>
      <c r="P274" s="119">
        <v>12503</v>
      </c>
      <c r="Q274" s="119">
        <v>6493</v>
      </c>
      <c r="R274" s="119">
        <v>8878</v>
      </c>
      <c r="S274" s="119">
        <v>10802</v>
      </c>
      <c r="T274" s="119">
        <v>3496</v>
      </c>
      <c r="U274" s="119">
        <v>3762</v>
      </c>
      <c r="V274" s="119">
        <v>3432</v>
      </c>
      <c r="W274" s="119">
        <v>5023</v>
      </c>
    </row>
    <row r="275" spans="1:23" x14ac:dyDescent="0.3">
      <c r="A275" s="118" t="s">
        <v>567</v>
      </c>
      <c r="B275" s="117"/>
      <c r="C275" s="117"/>
      <c r="D275" s="117" t="s">
        <v>566</v>
      </c>
      <c r="E275" s="119">
        <v>7375</v>
      </c>
      <c r="F275" s="119">
        <v>4243</v>
      </c>
      <c r="G275" s="119">
        <v>180</v>
      </c>
      <c r="H275" s="119">
        <v>3</v>
      </c>
      <c r="I275" s="119">
        <v>1373</v>
      </c>
      <c r="J275" s="119">
        <v>38</v>
      </c>
      <c r="K275" s="119">
        <v>37</v>
      </c>
      <c r="L275" s="119">
        <v>111</v>
      </c>
      <c r="M275" s="119">
        <v>103</v>
      </c>
      <c r="N275" s="119">
        <v>216</v>
      </c>
      <c r="O275" s="119">
        <v>16</v>
      </c>
      <c r="P275" s="119">
        <v>232</v>
      </c>
      <c r="Q275" s="119">
        <v>263</v>
      </c>
      <c r="R275" s="119">
        <v>213</v>
      </c>
      <c r="S275" s="119">
        <v>98</v>
      </c>
      <c r="T275" s="119">
        <v>46</v>
      </c>
      <c r="U275" s="119">
        <v>49</v>
      </c>
      <c r="V275" s="119">
        <v>69</v>
      </c>
      <c r="W275" s="119">
        <v>85</v>
      </c>
    </row>
    <row r="276" spans="1:23" x14ac:dyDescent="0.3">
      <c r="A276" s="118" t="s">
        <v>565</v>
      </c>
      <c r="B276" s="117"/>
      <c r="C276" s="117"/>
      <c r="D276" s="117" t="s">
        <v>564</v>
      </c>
      <c r="E276" s="119">
        <v>246270</v>
      </c>
      <c r="F276" s="119">
        <v>89030</v>
      </c>
      <c r="G276" s="119">
        <v>5216</v>
      </c>
      <c r="H276" s="119">
        <v>474</v>
      </c>
      <c r="I276" s="119">
        <v>39897</v>
      </c>
      <c r="J276" s="119">
        <v>4989</v>
      </c>
      <c r="K276" s="119">
        <v>2866</v>
      </c>
      <c r="L276" s="119">
        <v>3020</v>
      </c>
      <c r="M276" s="119">
        <v>4994</v>
      </c>
      <c r="N276" s="119">
        <v>7599</v>
      </c>
      <c r="O276" s="119">
        <v>1905</v>
      </c>
      <c r="P276" s="119">
        <v>6180</v>
      </c>
      <c r="Q276" s="119">
        <v>3436</v>
      </c>
      <c r="R276" s="119">
        <v>6747</v>
      </c>
      <c r="S276" s="119">
        <v>27976</v>
      </c>
      <c r="T276" s="119">
        <v>19168</v>
      </c>
      <c r="U276" s="119">
        <v>9714</v>
      </c>
      <c r="V276" s="119">
        <v>1721</v>
      </c>
      <c r="W276" s="119">
        <v>11338</v>
      </c>
    </row>
    <row r="277" spans="1:23" x14ac:dyDescent="0.3">
      <c r="A277" s="118" t="s">
        <v>563</v>
      </c>
      <c r="B277" s="117"/>
      <c r="C277" s="117"/>
      <c r="D277" s="117" t="s">
        <v>562</v>
      </c>
      <c r="E277" s="119">
        <v>182493</v>
      </c>
      <c r="F277" s="119">
        <v>81989</v>
      </c>
      <c r="G277" s="119">
        <v>6321</v>
      </c>
      <c r="H277" s="119">
        <v>217</v>
      </c>
      <c r="I277" s="119">
        <v>35695</v>
      </c>
      <c r="J277" s="119">
        <v>2769</v>
      </c>
      <c r="K277" s="119">
        <v>1495</v>
      </c>
      <c r="L277" s="119">
        <v>2649</v>
      </c>
      <c r="M277" s="119">
        <v>3131</v>
      </c>
      <c r="N277" s="119">
        <v>3451</v>
      </c>
      <c r="O277" s="119">
        <v>1612</v>
      </c>
      <c r="P277" s="119">
        <v>1056</v>
      </c>
      <c r="Q277" s="119">
        <v>3140</v>
      </c>
      <c r="R277" s="119">
        <v>7376</v>
      </c>
      <c r="S277" s="119">
        <v>10552</v>
      </c>
      <c r="T277" s="119">
        <v>7111</v>
      </c>
      <c r="U277" s="119">
        <v>3842</v>
      </c>
      <c r="V277" s="119">
        <v>5228</v>
      </c>
      <c r="W277" s="119">
        <v>4859</v>
      </c>
    </row>
    <row r="278" spans="1:23" x14ac:dyDescent="0.3">
      <c r="A278" s="118" t="s">
        <v>561</v>
      </c>
      <c r="B278" s="117"/>
      <c r="C278" s="117"/>
      <c r="D278" s="117" t="s">
        <v>560</v>
      </c>
      <c r="E278" s="119">
        <v>254926</v>
      </c>
      <c r="F278" s="119">
        <v>88424</v>
      </c>
      <c r="G278" s="119">
        <v>6997</v>
      </c>
      <c r="H278" s="119">
        <v>370</v>
      </c>
      <c r="I278" s="119">
        <v>58552</v>
      </c>
      <c r="J278" s="119">
        <v>4856</v>
      </c>
      <c r="K278" s="119">
        <v>2609</v>
      </c>
      <c r="L278" s="119">
        <v>3738</v>
      </c>
      <c r="M278" s="119">
        <v>5345</v>
      </c>
      <c r="N278" s="119">
        <v>5945</v>
      </c>
      <c r="O278" s="119">
        <v>1920</v>
      </c>
      <c r="P278" s="119">
        <v>4417</v>
      </c>
      <c r="Q278" s="119">
        <v>3744</v>
      </c>
      <c r="R278" s="119">
        <v>8124</v>
      </c>
      <c r="S278" s="119">
        <v>23037</v>
      </c>
      <c r="T278" s="119">
        <v>18087</v>
      </c>
      <c r="U278" s="119">
        <v>6706</v>
      </c>
      <c r="V278" s="119">
        <v>2229</v>
      </c>
      <c r="W278" s="119">
        <v>9826</v>
      </c>
    </row>
    <row r="279" spans="1:23" x14ac:dyDescent="0.3">
      <c r="A279" s="118" t="s">
        <v>559</v>
      </c>
      <c r="B279" s="117"/>
      <c r="C279" s="117"/>
      <c r="D279" s="117" t="s">
        <v>558</v>
      </c>
      <c r="E279" s="119">
        <v>206125</v>
      </c>
      <c r="F279" s="119">
        <v>98322</v>
      </c>
      <c r="G279" s="119">
        <v>8140</v>
      </c>
      <c r="H279" s="119">
        <v>163</v>
      </c>
      <c r="I279" s="119">
        <v>33890</v>
      </c>
      <c r="J279" s="119">
        <v>4236</v>
      </c>
      <c r="K279" s="119">
        <v>1912</v>
      </c>
      <c r="L279" s="119">
        <v>2964</v>
      </c>
      <c r="M279" s="119">
        <v>4227</v>
      </c>
      <c r="N279" s="119">
        <v>3534</v>
      </c>
      <c r="O279" s="119">
        <v>951</v>
      </c>
      <c r="P279" s="119">
        <v>4662</v>
      </c>
      <c r="Q279" s="119">
        <v>4457</v>
      </c>
      <c r="R279" s="119">
        <v>5430</v>
      </c>
      <c r="S279" s="119">
        <v>12622</v>
      </c>
      <c r="T279" s="119">
        <v>7943</v>
      </c>
      <c r="U279" s="119">
        <v>5729</v>
      </c>
      <c r="V279" s="119">
        <v>1893</v>
      </c>
      <c r="W279" s="119">
        <v>5050</v>
      </c>
    </row>
    <row r="280" spans="1:23" x14ac:dyDescent="0.3">
      <c r="A280" s="118" t="s">
        <v>557</v>
      </c>
      <c r="B280" s="117"/>
      <c r="C280" s="117"/>
      <c r="D280" s="117" t="s">
        <v>556</v>
      </c>
      <c r="E280" s="119">
        <v>158649</v>
      </c>
      <c r="F280" s="119">
        <v>62271</v>
      </c>
      <c r="G280" s="119">
        <v>3715</v>
      </c>
      <c r="H280" s="119">
        <v>119</v>
      </c>
      <c r="I280" s="119">
        <v>45912</v>
      </c>
      <c r="J280" s="119">
        <v>1695</v>
      </c>
      <c r="K280" s="119">
        <v>1148</v>
      </c>
      <c r="L280" s="119">
        <v>3021</v>
      </c>
      <c r="M280" s="119">
        <v>3122</v>
      </c>
      <c r="N280" s="119">
        <v>2577</v>
      </c>
      <c r="O280" s="119">
        <v>911</v>
      </c>
      <c r="P280" s="119">
        <v>836</v>
      </c>
      <c r="Q280" s="119">
        <v>3968</v>
      </c>
      <c r="R280" s="119">
        <v>7569</v>
      </c>
      <c r="S280" s="119">
        <v>5536</v>
      </c>
      <c r="T280" s="119">
        <v>3257</v>
      </c>
      <c r="U280" s="119">
        <v>1540</v>
      </c>
      <c r="V280" s="119">
        <v>6455</v>
      </c>
      <c r="W280" s="119">
        <v>4997</v>
      </c>
    </row>
    <row r="281" spans="1:23" x14ac:dyDescent="0.3">
      <c r="A281" s="118" t="s">
        <v>555</v>
      </c>
      <c r="B281" s="117"/>
      <c r="C281" s="117"/>
      <c r="D281" s="117" t="s">
        <v>554</v>
      </c>
      <c r="E281" s="119">
        <v>303086</v>
      </c>
      <c r="F281" s="119">
        <v>118250</v>
      </c>
      <c r="G281" s="119">
        <v>7456</v>
      </c>
      <c r="H281" s="119">
        <v>195</v>
      </c>
      <c r="I281" s="119">
        <v>47124</v>
      </c>
      <c r="J281" s="119">
        <v>8302</v>
      </c>
      <c r="K281" s="119">
        <v>4301</v>
      </c>
      <c r="L281" s="119">
        <v>3574</v>
      </c>
      <c r="M281" s="119">
        <v>6983</v>
      </c>
      <c r="N281" s="119">
        <v>4983</v>
      </c>
      <c r="O281" s="119">
        <v>3072</v>
      </c>
      <c r="P281" s="119">
        <v>2221</v>
      </c>
      <c r="Q281" s="119">
        <v>4573</v>
      </c>
      <c r="R281" s="119">
        <v>6089</v>
      </c>
      <c r="S281" s="119">
        <v>35187</v>
      </c>
      <c r="T281" s="119">
        <v>28886</v>
      </c>
      <c r="U281" s="119">
        <v>14469</v>
      </c>
      <c r="V281" s="119">
        <v>1728</v>
      </c>
      <c r="W281" s="119">
        <v>5693</v>
      </c>
    </row>
    <row r="282" spans="1:23" x14ac:dyDescent="0.3">
      <c r="A282" s="118" t="s">
        <v>553</v>
      </c>
      <c r="B282" s="117"/>
      <c r="C282" s="117"/>
      <c r="D282" s="117" t="s">
        <v>552</v>
      </c>
      <c r="E282" s="119">
        <v>275885</v>
      </c>
      <c r="F282" s="119">
        <v>114446</v>
      </c>
      <c r="G282" s="119">
        <v>5206</v>
      </c>
      <c r="H282" s="119">
        <v>208</v>
      </c>
      <c r="I282" s="119">
        <v>27826</v>
      </c>
      <c r="J282" s="119">
        <v>8539</v>
      </c>
      <c r="K282" s="119">
        <v>3559</v>
      </c>
      <c r="L282" s="119">
        <v>3045</v>
      </c>
      <c r="M282" s="119">
        <v>5329</v>
      </c>
      <c r="N282" s="119">
        <v>4600</v>
      </c>
      <c r="O282" s="119">
        <v>1596</v>
      </c>
      <c r="P282" s="119">
        <v>1388</v>
      </c>
      <c r="Q282" s="119">
        <v>6164</v>
      </c>
      <c r="R282" s="119">
        <v>11786</v>
      </c>
      <c r="S282" s="119">
        <v>32025</v>
      </c>
      <c r="T282" s="119">
        <v>30854</v>
      </c>
      <c r="U282" s="119">
        <v>12063</v>
      </c>
      <c r="V282" s="119">
        <v>1456</v>
      </c>
      <c r="W282" s="119">
        <v>5795</v>
      </c>
    </row>
    <row r="283" spans="1:23" x14ac:dyDescent="0.3">
      <c r="A283" s="118" t="s">
        <v>551</v>
      </c>
      <c r="B283" s="117"/>
      <c r="C283" s="117"/>
      <c r="D283" s="117" t="s">
        <v>550</v>
      </c>
      <c r="E283" s="119">
        <v>307984</v>
      </c>
      <c r="F283" s="119">
        <v>51516</v>
      </c>
      <c r="G283" s="119">
        <v>2172</v>
      </c>
      <c r="H283" s="119">
        <v>462</v>
      </c>
      <c r="I283" s="119">
        <v>35066</v>
      </c>
      <c r="J283" s="119">
        <v>3957</v>
      </c>
      <c r="K283" s="119">
        <v>3319</v>
      </c>
      <c r="L283" s="119">
        <v>2677</v>
      </c>
      <c r="M283" s="119">
        <v>3992</v>
      </c>
      <c r="N283" s="119">
        <v>42484</v>
      </c>
      <c r="O283" s="119">
        <v>30307</v>
      </c>
      <c r="P283" s="119">
        <v>37262</v>
      </c>
      <c r="Q283" s="119">
        <v>3930</v>
      </c>
      <c r="R283" s="119">
        <v>19912</v>
      </c>
      <c r="S283" s="119">
        <v>37811</v>
      </c>
      <c r="T283" s="119">
        <v>15050</v>
      </c>
      <c r="U283" s="119">
        <v>7395</v>
      </c>
      <c r="V283" s="119">
        <v>3523</v>
      </c>
      <c r="W283" s="119">
        <v>7149</v>
      </c>
    </row>
    <row r="284" spans="1:23" x14ac:dyDescent="0.3">
      <c r="A284" s="118" t="s">
        <v>549</v>
      </c>
      <c r="B284" s="117"/>
      <c r="C284" s="117"/>
      <c r="D284" s="117" t="s">
        <v>548</v>
      </c>
      <c r="E284" s="119">
        <v>288283</v>
      </c>
      <c r="F284" s="119">
        <v>114534</v>
      </c>
      <c r="G284" s="119">
        <v>6222</v>
      </c>
      <c r="H284" s="119">
        <v>263</v>
      </c>
      <c r="I284" s="119">
        <v>35330</v>
      </c>
      <c r="J284" s="119">
        <v>5677</v>
      </c>
      <c r="K284" s="119">
        <v>3687</v>
      </c>
      <c r="L284" s="119">
        <v>3003</v>
      </c>
      <c r="M284" s="119">
        <v>5411</v>
      </c>
      <c r="N284" s="119">
        <v>5819</v>
      </c>
      <c r="O284" s="119">
        <v>1623</v>
      </c>
      <c r="P284" s="119">
        <v>3912</v>
      </c>
      <c r="Q284" s="119">
        <v>8074</v>
      </c>
      <c r="R284" s="119">
        <v>7764</v>
      </c>
      <c r="S284" s="119">
        <v>47413</v>
      </c>
      <c r="T284" s="119">
        <v>17974</v>
      </c>
      <c r="U284" s="119">
        <v>12124</v>
      </c>
      <c r="V284" s="119">
        <v>2440</v>
      </c>
      <c r="W284" s="119">
        <v>7013</v>
      </c>
    </row>
    <row r="285" spans="1:23" x14ac:dyDescent="0.3">
      <c r="A285" s="118" t="s">
        <v>547</v>
      </c>
      <c r="B285" s="117"/>
      <c r="C285" s="117"/>
      <c r="D285" s="117" t="s">
        <v>546</v>
      </c>
      <c r="E285" s="119">
        <v>254096</v>
      </c>
      <c r="F285" s="119">
        <v>79231</v>
      </c>
      <c r="G285" s="119">
        <v>3863</v>
      </c>
      <c r="H285" s="119">
        <v>175</v>
      </c>
      <c r="I285" s="119">
        <v>31550</v>
      </c>
      <c r="J285" s="119">
        <v>2837</v>
      </c>
      <c r="K285" s="119">
        <v>1509</v>
      </c>
      <c r="L285" s="119">
        <v>2961</v>
      </c>
      <c r="M285" s="119">
        <v>3053</v>
      </c>
      <c r="N285" s="119">
        <v>6787</v>
      </c>
      <c r="O285" s="119">
        <v>2442</v>
      </c>
      <c r="P285" s="119">
        <v>81377</v>
      </c>
      <c r="Q285" s="119">
        <v>8109</v>
      </c>
      <c r="R285" s="119">
        <v>5786</v>
      </c>
      <c r="S285" s="119">
        <v>9495</v>
      </c>
      <c r="T285" s="119">
        <v>5341</v>
      </c>
      <c r="U285" s="119">
        <v>3793</v>
      </c>
      <c r="V285" s="119">
        <v>2573</v>
      </c>
      <c r="W285" s="119">
        <v>3214</v>
      </c>
    </row>
    <row r="286" spans="1:23" s="123" customFormat="1" x14ac:dyDescent="0.3">
      <c r="A286" s="118" t="s">
        <v>545</v>
      </c>
      <c r="B286" s="117"/>
      <c r="C286" s="117"/>
      <c r="D286" s="117" t="s">
        <v>544</v>
      </c>
      <c r="E286" s="119">
        <v>306995</v>
      </c>
      <c r="F286" s="119">
        <v>163739</v>
      </c>
      <c r="G286" s="119">
        <v>7664</v>
      </c>
      <c r="H286" s="119">
        <v>163</v>
      </c>
      <c r="I286" s="119">
        <v>47650</v>
      </c>
      <c r="J286" s="119">
        <v>4642</v>
      </c>
      <c r="K286" s="119">
        <v>2034</v>
      </c>
      <c r="L286" s="119">
        <v>3887</v>
      </c>
      <c r="M286" s="119">
        <v>4678</v>
      </c>
      <c r="N286" s="119">
        <v>8642</v>
      </c>
      <c r="O286" s="119">
        <v>9718</v>
      </c>
      <c r="P286" s="119">
        <v>1493</v>
      </c>
      <c r="Q286" s="119">
        <v>3715</v>
      </c>
      <c r="R286" s="119">
        <v>9770</v>
      </c>
      <c r="S286" s="119">
        <v>14818</v>
      </c>
      <c r="T286" s="119">
        <v>12297</v>
      </c>
      <c r="U286" s="119">
        <v>5641</v>
      </c>
      <c r="V286" s="119">
        <v>2350</v>
      </c>
      <c r="W286" s="119">
        <v>4094</v>
      </c>
    </row>
    <row r="287" spans="1:23" x14ac:dyDescent="0.3">
      <c r="A287" s="118" t="s">
        <v>543</v>
      </c>
      <c r="B287" s="117"/>
      <c r="C287" s="117"/>
      <c r="D287" s="117" t="s">
        <v>542</v>
      </c>
      <c r="E287" s="119">
        <v>219396</v>
      </c>
      <c r="F287" s="119">
        <v>77334</v>
      </c>
      <c r="G287" s="119">
        <v>4960</v>
      </c>
      <c r="H287" s="119">
        <v>76</v>
      </c>
      <c r="I287" s="119">
        <v>52960</v>
      </c>
      <c r="J287" s="119">
        <v>1869</v>
      </c>
      <c r="K287" s="119">
        <v>1927</v>
      </c>
      <c r="L287" s="119">
        <v>3584</v>
      </c>
      <c r="M287" s="119">
        <v>4015</v>
      </c>
      <c r="N287" s="119">
        <v>7213</v>
      </c>
      <c r="O287" s="119">
        <v>2328</v>
      </c>
      <c r="P287" s="119">
        <v>6299</v>
      </c>
      <c r="Q287" s="119">
        <v>5917</v>
      </c>
      <c r="R287" s="119">
        <v>10105</v>
      </c>
      <c r="S287" s="119">
        <v>9141</v>
      </c>
      <c r="T287" s="119">
        <v>4449</v>
      </c>
      <c r="U287" s="119">
        <v>2882</v>
      </c>
      <c r="V287" s="119">
        <v>15724</v>
      </c>
      <c r="W287" s="119">
        <v>8613</v>
      </c>
    </row>
    <row r="288" spans="1:23" x14ac:dyDescent="0.3">
      <c r="A288" s="118"/>
      <c r="B288" s="117"/>
      <c r="C288" s="117"/>
      <c r="D288" s="117"/>
      <c r="E288" s="118"/>
      <c r="F288" s="118"/>
      <c r="G288" s="118"/>
      <c r="H288" s="118"/>
      <c r="I288" s="118"/>
      <c r="J288" s="118"/>
      <c r="K288" s="118"/>
      <c r="L288" s="118"/>
      <c r="M288" s="118"/>
      <c r="N288" s="118"/>
      <c r="O288" s="118"/>
      <c r="P288" s="118"/>
      <c r="Q288" s="118"/>
      <c r="R288" s="118"/>
      <c r="S288" s="118"/>
      <c r="T288" s="118"/>
      <c r="U288" s="118"/>
      <c r="V288" s="118"/>
      <c r="W288" s="118"/>
    </row>
    <row r="289" spans="1:23" x14ac:dyDescent="0.3">
      <c r="A289" s="122" t="s">
        <v>541</v>
      </c>
      <c r="B289" s="121"/>
      <c r="C289" s="121" t="s">
        <v>540</v>
      </c>
      <c r="D289" s="121"/>
      <c r="E289" s="120">
        <v>4942040</v>
      </c>
      <c r="F289" s="120">
        <v>2429018</v>
      </c>
      <c r="G289" s="120">
        <v>100809</v>
      </c>
      <c r="H289" s="120">
        <v>5141</v>
      </c>
      <c r="I289" s="120">
        <v>499258</v>
      </c>
      <c r="J289" s="120">
        <v>62525</v>
      </c>
      <c r="K289" s="120">
        <v>33276</v>
      </c>
      <c r="L289" s="120">
        <v>59386</v>
      </c>
      <c r="M289" s="120">
        <v>60344</v>
      </c>
      <c r="N289" s="120">
        <v>432924</v>
      </c>
      <c r="O289" s="120">
        <v>163907</v>
      </c>
      <c r="P289" s="120">
        <v>58289</v>
      </c>
      <c r="Q289" s="120">
        <v>58267</v>
      </c>
      <c r="R289" s="120">
        <v>282966</v>
      </c>
      <c r="S289" s="120">
        <v>297418</v>
      </c>
      <c r="T289" s="120">
        <v>170638</v>
      </c>
      <c r="U289" s="120">
        <v>80403</v>
      </c>
      <c r="V289" s="120">
        <v>55199</v>
      </c>
      <c r="W289" s="120">
        <v>92272</v>
      </c>
    </row>
    <row r="290" spans="1:23" x14ac:dyDescent="0.3">
      <c r="A290" s="118" t="s">
        <v>539</v>
      </c>
      <c r="B290" s="117"/>
      <c r="C290" s="117"/>
      <c r="D290" s="117" t="s">
        <v>538</v>
      </c>
      <c r="E290" s="119">
        <v>185911</v>
      </c>
      <c r="F290" s="119">
        <v>91949</v>
      </c>
      <c r="G290" s="119">
        <v>1730</v>
      </c>
      <c r="H290" s="119">
        <v>182</v>
      </c>
      <c r="I290" s="119">
        <v>14525</v>
      </c>
      <c r="J290" s="119">
        <v>2669</v>
      </c>
      <c r="K290" s="119">
        <v>2128</v>
      </c>
      <c r="L290" s="119">
        <v>1246</v>
      </c>
      <c r="M290" s="119">
        <v>1835</v>
      </c>
      <c r="N290" s="119">
        <v>7436</v>
      </c>
      <c r="O290" s="119">
        <v>8007</v>
      </c>
      <c r="P290" s="119">
        <v>7701</v>
      </c>
      <c r="Q290" s="119">
        <v>1315</v>
      </c>
      <c r="R290" s="119">
        <v>5135</v>
      </c>
      <c r="S290" s="119">
        <v>28685</v>
      </c>
      <c r="T290" s="119">
        <v>5227</v>
      </c>
      <c r="U290" s="119">
        <v>3228</v>
      </c>
      <c r="V290" s="119">
        <v>973</v>
      </c>
      <c r="W290" s="119">
        <v>1940</v>
      </c>
    </row>
    <row r="291" spans="1:23" s="123" customFormat="1" x14ac:dyDescent="0.3">
      <c r="A291" s="118" t="s">
        <v>537</v>
      </c>
      <c r="B291" s="117"/>
      <c r="C291" s="117"/>
      <c r="D291" s="117" t="s">
        <v>536</v>
      </c>
      <c r="E291" s="119">
        <v>356386</v>
      </c>
      <c r="F291" s="119">
        <v>162117</v>
      </c>
      <c r="G291" s="119">
        <v>8685</v>
      </c>
      <c r="H291" s="119">
        <v>151</v>
      </c>
      <c r="I291" s="119">
        <v>57600</v>
      </c>
      <c r="J291" s="119">
        <v>3097</v>
      </c>
      <c r="K291" s="119">
        <v>3112</v>
      </c>
      <c r="L291" s="119">
        <v>5882</v>
      </c>
      <c r="M291" s="119">
        <v>5078</v>
      </c>
      <c r="N291" s="119">
        <v>27920</v>
      </c>
      <c r="O291" s="119">
        <v>5344</v>
      </c>
      <c r="P291" s="119">
        <v>2215</v>
      </c>
      <c r="Q291" s="119">
        <v>8259</v>
      </c>
      <c r="R291" s="119">
        <v>22180</v>
      </c>
      <c r="S291" s="119">
        <v>19392</v>
      </c>
      <c r="T291" s="119">
        <v>4468</v>
      </c>
      <c r="U291" s="119">
        <v>3571</v>
      </c>
      <c r="V291" s="119">
        <v>5210</v>
      </c>
      <c r="W291" s="119">
        <v>12105</v>
      </c>
    </row>
    <row r="292" spans="1:23" x14ac:dyDescent="0.3">
      <c r="A292" s="118" t="s">
        <v>535</v>
      </c>
      <c r="B292" s="117"/>
      <c r="C292" s="117"/>
      <c r="D292" s="117" t="s">
        <v>534</v>
      </c>
      <c r="E292" s="119">
        <v>231997</v>
      </c>
      <c r="F292" s="119">
        <v>179250</v>
      </c>
      <c r="G292" s="119">
        <v>2596</v>
      </c>
      <c r="H292" s="119">
        <v>624</v>
      </c>
      <c r="I292" s="119">
        <v>7492</v>
      </c>
      <c r="J292" s="119">
        <v>1676</v>
      </c>
      <c r="K292" s="119">
        <v>983</v>
      </c>
      <c r="L292" s="119">
        <v>1369</v>
      </c>
      <c r="M292" s="119">
        <v>1367</v>
      </c>
      <c r="N292" s="119">
        <v>7047</v>
      </c>
      <c r="O292" s="119">
        <v>730</v>
      </c>
      <c r="P292" s="119">
        <v>777</v>
      </c>
      <c r="Q292" s="119">
        <v>2514</v>
      </c>
      <c r="R292" s="119">
        <v>4175</v>
      </c>
      <c r="S292" s="119">
        <v>15952</v>
      </c>
      <c r="T292" s="119">
        <v>2381</v>
      </c>
      <c r="U292" s="119">
        <v>1291</v>
      </c>
      <c r="V292" s="119">
        <v>303</v>
      </c>
      <c r="W292" s="119">
        <v>1470</v>
      </c>
    </row>
    <row r="293" spans="1:23" x14ac:dyDescent="0.3">
      <c r="A293" s="118" t="s">
        <v>533</v>
      </c>
      <c r="B293" s="117"/>
      <c r="C293" s="117"/>
      <c r="D293" s="117" t="s">
        <v>532</v>
      </c>
      <c r="E293" s="119">
        <v>311215</v>
      </c>
      <c r="F293" s="119">
        <v>55887</v>
      </c>
      <c r="G293" s="119">
        <v>12320</v>
      </c>
      <c r="H293" s="119">
        <v>320</v>
      </c>
      <c r="I293" s="119">
        <v>44353</v>
      </c>
      <c r="J293" s="119">
        <v>4291</v>
      </c>
      <c r="K293" s="119">
        <v>2820</v>
      </c>
      <c r="L293" s="119">
        <v>3642</v>
      </c>
      <c r="M293" s="119">
        <v>5022</v>
      </c>
      <c r="N293" s="119">
        <v>58017</v>
      </c>
      <c r="O293" s="119">
        <v>14381</v>
      </c>
      <c r="P293" s="119">
        <v>1749</v>
      </c>
      <c r="Q293" s="119">
        <v>3250</v>
      </c>
      <c r="R293" s="119">
        <v>28589</v>
      </c>
      <c r="S293" s="119">
        <v>24391</v>
      </c>
      <c r="T293" s="119">
        <v>23723</v>
      </c>
      <c r="U293" s="119">
        <v>10518</v>
      </c>
      <c r="V293" s="119">
        <v>11430</v>
      </c>
      <c r="W293" s="119">
        <v>6512</v>
      </c>
    </row>
    <row r="294" spans="1:23" x14ac:dyDescent="0.3">
      <c r="A294" s="118" t="s">
        <v>531</v>
      </c>
      <c r="B294" s="117"/>
      <c r="C294" s="117"/>
      <c r="D294" s="117" t="s">
        <v>530</v>
      </c>
      <c r="E294" s="119">
        <v>309392</v>
      </c>
      <c r="F294" s="119">
        <v>239478</v>
      </c>
      <c r="G294" s="119">
        <v>4463</v>
      </c>
      <c r="H294" s="119">
        <v>580</v>
      </c>
      <c r="I294" s="119">
        <v>16349</v>
      </c>
      <c r="J294" s="119">
        <v>3897</v>
      </c>
      <c r="K294" s="119">
        <v>1335</v>
      </c>
      <c r="L294" s="119">
        <v>3016</v>
      </c>
      <c r="M294" s="119">
        <v>2649</v>
      </c>
      <c r="N294" s="119">
        <v>6215</v>
      </c>
      <c r="O294" s="119">
        <v>1014</v>
      </c>
      <c r="P294" s="119">
        <v>1265</v>
      </c>
      <c r="Q294" s="119">
        <v>2768</v>
      </c>
      <c r="R294" s="119">
        <v>4805</v>
      </c>
      <c r="S294" s="119">
        <v>9819</v>
      </c>
      <c r="T294" s="119">
        <v>6609</v>
      </c>
      <c r="U294" s="119">
        <v>2258</v>
      </c>
      <c r="V294" s="119">
        <v>870</v>
      </c>
      <c r="W294" s="119">
        <v>2002</v>
      </c>
    </row>
    <row r="295" spans="1:23" x14ac:dyDescent="0.3">
      <c r="A295" s="118" t="s">
        <v>529</v>
      </c>
      <c r="B295" s="117"/>
      <c r="C295" s="117"/>
      <c r="D295" s="117" t="s">
        <v>528</v>
      </c>
      <c r="E295" s="119">
        <v>363378</v>
      </c>
      <c r="F295" s="119">
        <v>171740</v>
      </c>
      <c r="G295" s="119">
        <v>5369</v>
      </c>
      <c r="H295" s="119">
        <v>234</v>
      </c>
      <c r="I295" s="119">
        <v>22852</v>
      </c>
      <c r="J295" s="119">
        <v>9650</v>
      </c>
      <c r="K295" s="119">
        <v>3279</v>
      </c>
      <c r="L295" s="119">
        <v>5140</v>
      </c>
      <c r="M295" s="119">
        <v>5826</v>
      </c>
      <c r="N295" s="119">
        <v>24660</v>
      </c>
      <c r="O295" s="119">
        <v>10865</v>
      </c>
      <c r="P295" s="119">
        <v>2570</v>
      </c>
      <c r="Q295" s="119">
        <v>3925</v>
      </c>
      <c r="R295" s="119">
        <v>17607</v>
      </c>
      <c r="S295" s="119">
        <v>28981</v>
      </c>
      <c r="T295" s="119">
        <v>31320</v>
      </c>
      <c r="U295" s="119">
        <v>12955</v>
      </c>
      <c r="V295" s="119">
        <v>1701</v>
      </c>
      <c r="W295" s="119">
        <v>4704</v>
      </c>
    </row>
    <row r="296" spans="1:23" x14ac:dyDescent="0.3">
      <c r="A296" s="118" t="s">
        <v>527</v>
      </c>
      <c r="B296" s="117"/>
      <c r="C296" s="117"/>
      <c r="D296" s="117" t="s">
        <v>526</v>
      </c>
      <c r="E296" s="119">
        <v>338449</v>
      </c>
      <c r="F296" s="119">
        <v>103035</v>
      </c>
      <c r="G296" s="119">
        <v>10428</v>
      </c>
      <c r="H296" s="119">
        <v>300</v>
      </c>
      <c r="I296" s="119">
        <v>52055</v>
      </c>
      <c r="J296" s="119">
        <v>3939</v>
      </c>
      <c r="K296" s="119">
        <v>1989</v>
      </c>
      <c r="L296" s="119">
        <v>4653</v>
      </c>
      <c r="M296" s="119">
        <v>4485</v>
      </c>
      <c r="N296" s="119">
        <v>48240</v>
      </c>
      <c r="O296" s="119">
        <v>14711</v>
      </c>
      <c r="P296" s="119">
        <v>1786</v>
      </c>
      <c r="Q296" s="119">
        <v>4132</v>
      </c>
      <c r="R296" s="119">
        <v>31570</v>
      </c>
      <c r="S296" s="119">
        <v>17299</v>
      </c>
      <c r="T296" s="119">
        <v>13192</v>
      </c>
      <c r="U296" s="119">
        <v>6369</v>
      </c>
      <c r="V296" s="119">
        <v>9804</v>
      </c>
      <c r="W296" s="119">
        <v>10462</v>
      </c>
    </row>
    <row r="297" spans="1:23" s="123" customFormat="1" x14ac:dyDescent="0.3">
      <c r="A297" s="118" t="s">
        <v>525</v>
      </c>
      <c r="B297" s="117"/>
      <c r="C297" s="117"/>
      <c r="D297" s="117" t="s">
        <v>524</v>
      </c>
      <c r="E297" s="119">
        <v>312466</v>
      </c>
      <c r="F297" s="119">
        <v>126450</v>
      </c>
      <c r="G297" s="119">
        <v>6899</v>
      </c>
      <c r="H297" s="119">
        <v>344</v>
      </c>
      <c r="I297" s="119">
        <v>56947</v>
      </c>
      <c r="J297" s="119">
        <v>4852</v>
      </c>
      <c r="K297" s="119">
        <v>2384</v>
      </c>
      <c r="L297" s="119">
        <v>4189</v>
      </c>
      <c r="M297" s="119">
        <v>5758</v>
      </c>
      <c r="N297" s="119">
        <v>11648</v>
      </c>
      <c r="O297" s="119">
        <v>2594</v>
      </c>
      <c r="P297" s="119">
        <v>5599</v>
      </c>
      <c r="Q297" s="119">
        <v>2588</v>
      </c>
      <c r="R297" s="119">
        <v>12464</v>
      </c>
      <c r="S297" s="119">
        <v>28222</v>
      </c>
      <c r="T297" s="119">
        <v>17334</v>
      </c>
      <c r="U297" s="119">
        <v>8131</v>
      </c>
      <c r="V297" s="119">
        <v>1930</v>
      </c>
      <c r="W297" s="119">
        <v>14133</v>
      </c>
    </row>
    <row r="298" spans="1:23" x14ac:dyDescent="0.3">
      <c r="A298" s="118" t="s">
        <v>523</v>
      </c>
      <c r="B298" s="117"/>
      <c r="C298" s="117"/>
      <c r="D298" s="117" t="s">
        <v>522</v>
      </c>
      <c r="E298" s="119">
        <v>254557</v>
      </c>
      <c r="F298" s="119">
        <v>133130</v>
      </c>
      <c r="G298" s="119">
        <v>4291</v>
      </c>
      <c r="H298" s="119">
        <v>430</v>
      </c>
      <c r="I298" s="119">
        <v>21151</v>
      </c>
      <c r="J298" s="119">
        <v>4011</v>
      </c>
      <c r="K298" s="119">
        <v>2699</v>
      </c>
      <c r="L298" s="119">
        <v>2361</v>
      </c>
      <c r="M298" s="119">
        <v>3203</v>
      </c>
      <c r="N298" s="119">
        <v>7836</v>
      </c>
      <c r="O298" s="119">
        <v>2594</v>
      </c>
      <c r="P298" s="119">
        <v>1645</v>
      </c>
      <c r="Q298" s="119">
        <v>5061</v>
      </c>
      <c r="R298" s="119">
        <v>12758</v>
      </c>
      <c r="S298" s="119">
        <v>35164</v>
      </c>
      <c r="T298" s="119">
        <v>8051</v>
      </c>
      <c r="U298" s="119">
        <v>5440</v>
      </c>
      <c r="V298" s="119">
        <v>1069</v>
      </c>
      <c r="W298" s="119">
        <v>3663</v>
      </c>
    </row>
    <row r="299" spans="1:23" x14ac:dyDescent="0.3">
      <c r="A299" s="118" t="s">
        <v>521</v>
      </c>
      <c r="B299" s="117"/>
      <c r="C299" s="117"/>
      <c r="D299" s="117" t="s">
        <v>520</v>
      </c>
      <c r="E299" s="119">
        <v>239056</v>
      </c>
      <c r="F299" s="119">
        <v>73826</v>
      </c>
      <c r="G299" s="119">
        <v>7336</v>
      </c>
      <c r="H299" s="119">
        <v>181</v>
      </c>
      <c r="I299" s="119">
        <v>19648</v>
      </c>
      <c r="J299" s="119">
        <v>2344</v>
      </c>
      <c r="K299" s="119">
        <v>1053</v>
      </c>
      <c r="L299" s="119">
        <v>3417</v>
      </c>
      <c r="M299" s="119">
        <v>2685</v>
      </c>
      <c r="N299" s="119">
        <v>63051</v>
      </c>
      <c r="O299" s="119">
        <v>7797</v>
      </c>
      <c r="P299" s="119">
        <v>1378</v>
      </c>
      <c r="Q299" s="119">
        <v>2629</v>
      </c>
      <c r="R299" s="119">
        <v>26953</v>
      </c>
      <c r="S299" s="119">
        <v>8526</v>
      </c>
      <c r="T299" s="119">
        <v>6812</v>
      </c>
      <c r="U299" s="119">
        <v>4370</v>
      </c>
      <c r="V299" s="119">
        <v>3708</v>
      </c>
      <c r="W299" s="119">
        <v>3342</v>
      </c>
    </row>
    <row r="300" spans="1:23" x14ac:dyDescent="0.3">
      <c r="A300" s="118" t="s">
        <v>519</v>
      </c>
      <c r="B300" s="117"/>
      <c r="C300" s="117"/>
      <c r="D300" s="117" t="s">
        <v>518</v>
      </c>
      <c r="E300" s="119">
        <v>237232</v>
      </c>
      <c r="F300" s="119">
        <v>197615</v>
      </c>
      <c r="G300" s="119">
        <v>2989</v>
      </c>
      <c r="H300" s="119">
        <v>160</v>
      </c>
      <c r="I300" s="119">
        <v>7185</v>
      </c>
      <c r="J300" s="119">
        <v>1970</v>
      </c>
      <c r="K300" s="119">
        <v>712</v>
      </c>
      <c r="L300" s="119">
        <v>1154</v>
      </c>
      <c r="M300" s="119">
        <v>1097</v>
      </c>
      <c r="N300" s="119">
        <v>5017</v>
      </c>
      <c r="O300" s="119">
        <v>1492</v>
      </c>
      <c r="P300" s="119">
        <v>975</v>
      </c>
      <c r="Q300" s="119">
        <v>1459</v>
      </c>
      <c r="R300" s="119">
        <v>2602</v>
      </c>
      <c r="S300" s="119">
        <v>7581</v>
      </c>
      <c r="T300" s="119">
        <v>2885</v>
      </c>
      <c r="U300" s="119">
        <v>1015</v>
      </c>
      <c r="V300" s="119">
        <v>311</v>
      </c>
      <c r="W300" s="119">
        <v>1013</v>
      </c>
    </row>
    <row r="301" spans="1:23" x14ac:dyDescent="0.3">
      <c r="A301" s="118" t="s">
        <v>517</v>
      </c>
      <c r="B301" s="117"/>
      <c r="C301" s="117"/>
      <c r="D301" s="117" t="s">
        <v>516</v>
      </c>
      <c r="E301" s="119">
        <v>273936</v>
      </c>
      <c r="F301" s="119">
        <v>142916</v>
      </c>
      <c r="G301" s="119">
        <v>5949</v>
      </c>
      <c r="H301" s="119">
        <v>344</v>
      </c>
      <c r="I301" s="119">
        <v>16822</v>
      </c>
      <c r="J301" s="119">
        <v>2719</v>
      </c>
      <c r="K301" s="119">
        <v>1409</v>
      </c>
      <c r="L301" s="119">
        <v>3602</v>
      </c>
      <c r="M301" s="119">
        <v>2749</v>
      </c>
      <c r="N301" s="119">
        <v>36795</v>
      </c>
      <c r="O301" s="119">
        <v>9200</v>
      </c>
      <c r="P301" s="119">
        <v>2639</v>
      </c>
      <c r="Q301" s="119">
        <v>2889</v>
      </c>
      <c r="R301" s="119">
        <v>17730</v>
      </c>
      <c r="S301" s="119">
        <v>11275</v>
      </c>
      <c r="T301" s="119">
        <v>4615</v>
      </c>
      <c r="U301" s="119">
        <v>4192</v>
      </c>
      <c r="V301" s="119">
        <v>2925</v>
      </c>
      <c r="W301" s="119">
        <v>5166</v>
      </c>
    </row>
    <row r="302" spans="1:23" x14ac:dyDescent="0.3">
      <c r="A302" s="118" t="s">
        <v>515</v>
      </c>
      <c r="B302" s="117"/>
      <c r="C302" s="117"/>
      <c r="D302" s="117" t="s">
        <v>514</v>
      </c>
      <c r="E302" s="119">
        <v>253957</v>
      </c>
      <c r="F302" s="119">
        <v>96264</v>
      </c>
      <c r="G302" s="119">
        <v>4775</v>
      </c>
      <c r="H302" s="119">
        <v>183</v>
      </c>
      <c r="I302" s="119">
        <v>29283</v>
      </c>
      <c r="J302" s="119">
        <v>2273</v>
      </c>
      <c r="K302" s="119">
        <v>1730</v>
      </c>
      <c r="L302" s="119">
        <v>3390</v>
      </c>
      <c r="M302" s="119">
        <v>2956</v>
      </c>
      <c r="N302" s="119">
        <v>48161</v>
      </c>
      <c r="O302" s="119">
        <v>13676</v>
      </c>
      <c r="P302" s="119">
        <v>2189</v>
      </c>
      <c r="Q302" s="119">
        <v>2405</v>
      </c>
      <c r="R302" s="119">
        <v>20826</v>
      </c>
      <c r="S302" s="119">
        <v>10787</v>
      </c>
      <c r="T302" s="119">
        <v>3381</v>
      </c>
      <c r="U302" s="119">
        <v>2645</v>
      </c>
      <c r="V302" s="119">
        <v>3638</v>
      </c>
      <c r="W302" s="119">
        <v>5395</v>
      </c>
    </row>
    <row r="303" spans="1:23" x14ac:dyDescent="0.3">
      <c r="A303" s="118" t="s">
        <v>513</v>
      </c>
      <c r="B303" s="117"/>
      <c r="C303" s="117"/>
      <c r="D303" s="117" t="s">
        <v>512</v>
      </c>
      <c r="E303" s="119">
        <v>160060</v>
      </c>
      <c r="F303" s="119">
        <v>101015</v>
      </c>
      <c r="G303" s="119">
        <v>2718</v>
      </c>
      <c r="H303" s="119">
        <v>95</v>
      </c>
      <c r="I303" s="119">
        <v>15391</v>
      </c>
      <c r="J303" s="119">
        <v>1238</v>
      </c>
      <c r="K303" s="119">
        <v>700</v>
      </c>
      <c r="L303" s="119">
        <v>2500</v>
      </c>
      <c r="M303" s="119">
        <v>1831</v>
      </c>
      <c r="N303" s="119">
        <v>6325</v>
      </c>
      <c r="O303" s="119">
        <v>3009</v>
      </c>
      <c r="P303" s="119">
        <v>892</v>
      </c>
      <c r="Q303" s="119">
        <v>2883</v>
      </c>
      <c r="R303" s="119">
        <v>13043</v>
      </c>
      <c r="S303" s="119">
        <v>2616</v>
      </c>
      <c r="T303" s="119">
        <v>1027</v>
      </c>
      <c r="U303" s="119">
        <v>378</v>
      </c>
      <c r="V303" s="119">
        <v>2439</v>
      </c>
      <c r="W303" s="119">
        <v>1960</v>
      </c>
    </row>
    <row r="304" spans="1:23" x14ac:dyDescent="0.3">
      <c r="A304" s="118" t="s">
        <v>511</v>
      </c>
      <c r="B304" s="117"/>
      <c r="C304" s="117"/>
      <c r="D304" s="117" t="s">
        <v>510</v>
      </c>
      <c r="E304" s="119">
        <v>199693</v>
      </c>
      <c r="F304" s="119">
        <v>96658</v>
      </c>
      <c r="G304" s="119">
        <v>4417</v>
      </c>
      <c r="H304" s="119">
        <v>216</v>
      </c>
      <c r="I304" s="119">
        <v>28315</v>
      </c>
      <c r="J304" s="119">
        <v>2579</v>
      </c>
      <c r="K304" s="119">
        <v>1279</v>
      </c>
      <c r="L304" s="119">
        <v>2829</v>
      </c>
      <c r="M304" s="119">
        <v>2647</v>
      </c>
      <c r="N304" s="119">
        <v>8106</v>
      </c>
      <c r="O304" s="119">
        <v>7337</v>
      </c>
      <c r="P304" s="119">
        <v>2216</v>
      </c>
      <c r="Q304" s="119">
        <v>2618</v>
      </c>
      <c r="R304" s="119">
        <v>15866</v>
      </c>
      <c r="S304" s="119">
        <v>10442</v>
      </c>
      <c r="T304" s="119">
        <v>8126</v>
      </c>
      <c r="U304" s="119">
        <v>2243</v>
      </c>
      <c r="V304" s="119">
        <v>1413</v>
      </c>
      <c r="W304" s="119">
        <v>2386</v>
      </c>
    </row>
    <row r="305" spans="1:23" x14ac:dyDescent="0.3">
      <c r="A305" s="118" t="s">
        <v>509</v>
      </c>
      <c r="B305" s="117"/>
      <c r="C305" s="117"/>
      <c r="D305" s="117" t="s">
        <v>508</v>
      </c>
      <c r="E305" s="119">
        <v>278970</v>
      </c>
      <c r="F305" s="119">
        <v>96253</v>
      </c>
      <c r="G305" s="119">
        <v>3900</v>
      </c>
      <c r="H305" s="119">
        <v>140</v>
      </c>
      <c r="I305" s="119">
        <v>18353</v>
      </c>
      <c r="J305" s="119">
        <v>3204</v>
      </c>
      <c r="K305" s="119">
        <v>1692</v>
      </c>
      <c r="L305" s="119">
        <v>3251</v>
      </c>
      <c r="M305" s="119">
        <v>3309</v>
      </c>
      <c r="N305" s="119">
        <v>45660</v>
      </c>
      <c r="O305" s="119">
        <v>31051</v>
      </c>
      <c r="P305" s="119">
        <v>16011</v>
      </c>
      <c r="Q305" s="119">
        <v>3000</v>
      </c>
      <c r="R305" s="119">
        <v>20781</v>
      </c>
      <c r="S305" s="119">
        <v>12357</v>
      </c>
      <c r="T305" s="119">
        <v>9064</v>
      </c>
      <c r="U305" s="119">
        <v>3424</v>
      </c>
      <c r="V305" s="119">
        <v>1551</v>
      </c>
      <c r="W305" s="119">
        <v>5969</v>
      </c>
    </row>
    <row r="306" spans="1:23" x14ac:dyDescent="0.3">
      <c r="A306" s="118" t="s">
        <v>507</v>
      </c>
      <c r="B306" s="117"/>
      <c r="C306" s="117"/>
      <c r="D306" s="117" t="s">
        <v>506</v>
      </c>
      <c r="E306" s="119">
        <v>186990</v>
      </c>
      <c r="F306" s="119">
        <v>133582</v>
      </c>
      <c r="G306" s="119">
        <v>4766</v>
      </c>
      <c r="H306" s="119">
        <v>95</v>
      </c>
      <c r="I306" s="119">
        <v>22282</v>
      </c>
      <c r="J306" s="119">
        <v>1250</v>
      </c>
      <c r="K306" s="119">
        <v>731</v>
      </c>
      <c r="L306" s="119">
        <v>2857</v>
      </c>
      <c r="M306" s="119">
        <v>1942</v>
      </c>
      <c r="N306" s="119">
        <v>5202</v>
      </c>
      <c r="O306" s="119">
        <v>1163</v>
      </c>
      <c r="P306" s="119">
        <v>867</v>
      </c>
      <c r="Q306" s="119">
        <v>1753</v>
      </c>
      <c r="R306" s="119">
        <v>4622</v>
      </c>
      <c r="S306" s="119">
        <v>1643</v>
      </c>
      <c r="T306" s="119">
        <v>840</v>
      </c>
      <c r="U306" s="119">
        <v>333</v>
      </c>
      <c r="V306" s="119">
        <v>1172</v>
      </c>
      <c r="W306" s="119">
        <v>1890</v>
      </c>
    </row>
    <row r="307" spans="1:23" x14ac:dyDescent="0.3">
      <c r="A307" s="118" t="s">
        <v>505</v>
      </c>
      <c r="B307" s="117"/>
      <c r="C307" s="117"/>
      <c r="D307" s="117" t="s">
        <v>504</v>
      </c>
      <c r="E307" s="119">
        <v>190146</v>
      </c>
      <c r="F307" s="119">
        <v>134854</v>
      </c>
      <c r="G307" s="119">
        <v>3219</v>
      </c>
      <c r="H307" s="119">
        <v>193</v>
      </c>
      <c r="I307" s="119">
        <v>11183</v>
      </c>
      <c r="J307" s="119">
        <v>2298</v>
      </c>
      <c r="K307" s="119">
        <v>838</v>
      </c>
      <c r="L307" s="119">
        <v>2286</v>
      </c>
      <c r="M307" s="119">
        <v>1712</v>
      </c>
      <c r="N307" s="119">
        <v>6454</v>
      </c>
      <c r="O307" s="119">
        <v>2595</v>
      </c>
      <c r="P307" s="119">
        <v>1183</v>
      </c>
      <c r="Q307" s="119">
        <v>2240</v>
      </c>
      <c r="R307" s="119">
        <v>9563</v>
      </c>
      <c r="S307" s="119">
        <v>5471</v>
      </c>
      <c r="T307" s="119">
        <v>2742</v>
      </c>
      <c r="U307" s="119">
        <v>907</v>
      </c>
      <c r="V307" s="119">
        <v>976</v>
      </c>
      <c r="W307" s="119">
        <v>1432</v>
      </c>
    </row>
    <row r="308" spans="1:23" x14ac:dyDescent="0.3">
      <c r="A308" s="118" t="s">
        <v>503</v>
      </c>
      <c r="B308" s="117"/>
      <c r="C308" s="117"/>
      <c r="D308" s="117" t="s">
        <v>502</v>
      </c>
      <c r="E308" s="119">
        <v>258249</v>
      </c>
      <c r="F308" s="119">
        <v>92999</v>
      </c>
      <c r="G308" s="119">
        <v>3959</v>
      </c>
      <c r="H308" s="119">
        <v>369</v>
      </c>
      <c r="I308" s="119">
        <v>37472</v>
      </c>
      <c r="J308" s="119">
        <v>4568</v>
      </c>
      <c r="K308" s="119">
        <v>2403</v>
      </c>
      <c r="L308" s="119">
        <v>2602</v>
      </c>
      <c r="M308" s="119">
        <v>4193</v>
      </c>
      <c r="N308" s="119">
        <v>9134</v>
      </c>
      <c r="O308" s="119">
        <v>26347</v>
      </c>
      <c r="P308" s="119">
        <v>4632</v>
      </c>
      <c r="Q308" s="119">
        <v>2579</v>
      </c>
      <c r="R308" s="119">
        <v>11697</v>
      </c>
      <c r="S308" s="119">
        <v>18815</v>
      </c>
      <c r="T308" s="119">
        <v>18841</v>
      </c>
      <c r="U308" s="119">
        <v>7135</v>
      </c>
      <c r="V308" s="119">
        <v>3776</v>
      </c>
      <c r="W308" s="119">
        <v>6728</v>
      </c>
    </row>
    <row r="309" spans="1:23" s="123" customFormat="1" x14ac:dyDescent="0.3">
      <c r="A309" s="122"/>
      <c r="B309" s="117"/>
      <c r="C309" s="117"/>
      <c r="D309" s="117"/>
      <c r="E309" s="122"/>
      <c r="F309" s="122"/>
      <c r="G309" s="122"/>
      <c r="H309" s="122"/>
      <c r="I309" s="122"/>
      <c r="J309" s="122"/>
      <c r="K309" s="122"/>
      <c r="L309" s="122"/>
      <c r="M309" s="122"/>
      <c r="N309" s="122"/>
      <c r="O309" s="122"/>
      <c r="P309" s="122"/>
      <c r="Q309" s="122"/>
      <c r="R309" s="122"/>
      <c r="S309" s="122"/>
      <c r="T309" s="122"/>
      <c r="U309" s="122"/>
      <c r="V309" s="122"/>
      <c r="W309" s="122"/>
    </row>
    <row r="310" spans="1:23" x14ac:dyDescent="0.3">
      <c r="A310" s="122" t="s">
        <v>501</v>
      </c>
      <c r="B310" s="121" t="s">
        <v>500</v>
      </c>
      <c r="C310" s="121"/>
      <c r="D310" s="121"/>
      <c r="E310" s="120">
        <v>8634750</v>
      </c>
      <c r="F310" s="120">
        <v>7358998</v>
      </c>
      <c r="G310" s="120">
        <v>73571</v>
      </c>
      <c r="H310" s="120">
        <v>14542</v>
      </c>
      <c r="I310" s="120">
        <v>380709</v>
      </c>
      <c r="J310" s="120">
        <v>45980</v>
      </c>
      <c r="K310" s="120">
        <v>22825</v>
      </c>
      <c r="L310" s="120">
        <v>58764</v>
      </c>
      <c r="M310" s="120">
        <v>40195</v>
      </c>
      <c r="N310" s="120">
        <v>152132</v>
      </c>
      <c r="O310" s="120">
        <v>99246</v>
      </c>
      <c r="P310" s="120">
        <v>27951</v>
      </c>
      <c r="Q310" s="120">
        <v>53061</v>
      </c>
      <c r="R310" s="120">
        <v>119652</v>
      </c>
      <c r="S310" s="120">
        <v>87345</v>
      </c>
      <c r="T310" s="120">
        <v>34225</v>
      </c>
      <c r="U310" s="120">
        <v>14443</v>
      </c>
      <c r="V310" s="120">
        <v>19363</v>
      </c>
      <c r="W310" s="120">
        <v>31748</v>
      </c>
    </row>
    <row r="311" spans="1:23" x14ac:dyDescent="0.3">
      <c r="A311" s="118"/>
      <c r="B311" s="121"/>
      <c r="C311" s="121"/>
      <c r="D311" s="121"/>
      <c r="E311" s="118"/>
      <c r="F311" s="118"/>
      <c r="G311" s="118"/>
      <c r="H311" s="118"/>
      <c r="I311" s="118"/>
      <c r="J311" s="118"/>
      <c r="K311" s="118"/>
      <c r="L311" s="118"/>
      <c r="M311" s="118"/>
      <c r="N311" s="118"/>
      <c r="O311" s="118"/>
      <c r="P311" s="118"/>
      <c r="Q311" s="118"/>
      <c r="R311" s="118"/>
      <c r="S311" s="118"/>
      <c r="T311" s="118"/>
      <c r="U311" s="118"/>
      <c r="V311" s="118"/>
      <c r="W311" s="118"/>
    </row>
    <row r="312" spans="1:23" x14ac:dyDescent="0.3">
      <c r="A312" s="122" t="s">
        <v>499</v>
      </c>
      <c r="B312" s="121"/>
      <c r="C312" s="121" t="s">
        <v>498</v>
      </c>
      <c r="D312" s="121"/>
      <c r="E312" s="120">
        <v>113205</v>
      </c>
      <c r="F312" s="120">
        <v>96080</v>
      </c>
      <c r="G312" s="120">
        <v>984</v>
      </c>
      <c r="H312" s="120">
        <v>118</v>
      </c>
      <c r="I312" s="120">
        <v>5372</v>
      </c>
      <c r="J312" s="120">
        <v>656</v>
      </c>
      <c r="K312" s="120">
        <v>297</v>
      </c>
      <c r="L312" s="120">
        <v>808</v>
      </c>
      <c r="M312" s="120">
        <v>542</v>
      </c>
      <c r="N312" s="120">
        <v>1989</v>
      </c>
      <c r="O312" s="120">
        <v>518</v>
      </c>
      <c r="P312" s="120">
        <v>134</v>
      </c>
      <c r="Q312" s="120">
        <v>556</v>
      </c>
      <c r="R312" s="120">
        <v>2467</v>
      </c>
      <c r="S312" s="120">
        <v>1586</v>
      </c>
      <c r="T312" s="120">
        <v>402</v>
      </c>
      <c r="U312" s="120">
        <v>201</v>
      </c>
      <c r="V312" s="120">
        <v>201</v>
      </c>
      <c r="W312" s="120">
        <v>294</v>
      </c>
    </row>
    <row r="313" spans="1:23" x14ac:dyDescent="0.3">
      <c r="A313" s="122" t="s">
        <v>497</v>
      </c>
      <c r="B313" s="121"/>
      <c r="C313" s="121" t="s">
        <v>496</v>
      </c>
      <c r="D313" s="121"/>
      <c r="E313" s="120">
        <v>273369</v>
      </c>
      <c r="F313" s="120">
        <v>220018</v>
      </c>
      <c r="G313" s="120">
        <v>3772</v>
      </c>
      <c r="H313" s="120">
        <v>198</v>
      </c>
      <c r="I313" s="120">
        <v>19524</v>
      </c>
      <c r="J313" s="120">
        <v>2182</v>
      </c>
      <c r="K313" s="120">
        <v>2019</v>
      </c>
      <c r="L313" s="120">
        <v>3351</v>
      </c>
      <c r="M313" s="120">
        <v>2856</v>
      </c>
      <c r="N313" s="120">
        <v>2996</v>
      </c>
      <c r="O313" s="120">
        <v>649</v>
      </c>
      <c r="P313" s="120">
        <v>1367</v>
      </c>
      <c r="Q313" s="120">
        <v>2999</v>
      </c>
      <c r="R313" s="120">
        <v>3267</v>
      </c>
      <c r="S313" s="120">
        <v>2893</v>
      </c>
      <c r="T313" s="120">
        <v>879</v>
      </c>
      <c r="U313" s="120">
        <v>416</v>
      </c>
      <c r="V313" s="120">
        <v>2184</v>
      </c>
      <c r="W313" s="120">
        <v>1799</v>
      </c>
    </row>
    <row r="314" spans="1:23" x14ac:dyDescent="0.3">
      <c r="A314" s="122" t="s">
        <v>495</v>
      </c>
      <c r="B314" s="121"/>
      <c r="C314" s="121" t="s">
        <v>494</v>
      </c>
      <c r="D314" s="121"/>
      <c r="E314" s="120">
        <v>138265</v>
      </c>
      <c r="F314" s="120">
        <v>131099</v>
      </c>
      <c r="G314" s="120">
        <v>747</v>
      </c>
      <c r="H314" s="120">
        <v>94</v>
      </c>
      <c r="I314" s="120">
        <v>2605</v>
      </c>
      <c r="J314" s="120">
        <v>507</v>
      </c>
      <c r="K314" s="120">
        <v>123</v>
      </c>
      <c r="L314" s="120">
        <v>738</v>
      </c>
      <c r="M314" s="120">
        <v>341</v>
      </c>
      <c r="N314" s="120">
        <v>435</v>
      </c>
      <c r="O314" s="120">
        <v>80</v>
      </c>
      <c r="P314" s="120">
        <v>131</v>
      </c>
      <c r="Q314" s="120">
        <v>219</v>
      </c>
      <c r="R314" s="120">
        <v>649</v>
      </c>
      <c r="S314" s="120">
        <v>141</v>
      </c>
      <c r="T314" s="120">
        <v>115</v>
      </c>
      <c r="U314" s="120">
        <v>47</v>
      </c>
      <c r="V314" s="120">
        <v>52</v>
      </c>
      <c r="W314" s="120">
        <v>142</v>
      </c>
    </row>
    <row r="315" spans="1:23" x14ac:dyDescent="0.3">
      <c r="A315" s="122" t="s">
        <v>493</v>
      </c>
      <c r="B315" s="121"/>
      <c r="C315" s="121" t="s">
        <v>492</v>
      </c>
      <c r="D315" s="121"/>
      <c r="E315" s="120">
        <v>263925</v>
      </c>
      <c r="F315" s="120">
        <v>225654</v>
      </c>
      <c r="G315" s="120">
        <v>1946</v>
      </c>
      <c r="H315" s="120">
        <v>510</v>
      </c>
      <c r="I315" s="120">
        <v>8469</v>
      </c>
      <c r="J315" s="120">
        <v>1730</v>
      </c>
      <c r="K315" s="120">
        <v>735</v>
      </c>
      <c r="L315" s="120">
        <v>1546</v>
      </c>
      <c r="M315" s="120">
        <v>1165</v>
      </c>
      <c r="N315" s="120">
        <v>7132</v>
      </c>
      <c r="O315" s="120">
        <v>1516</v>
      </c>
      <c r="P315" s="120">
        <v>1304</v>
      </c>
      <c r="Q315" s="120">
        <v>1065</v>
      </c>
      <c r="R315" s="120">
        <v>2598</v>
      </c>
      <c r="S315" s="120">
        <v>4742</v>
      </c>
      <c r="T315" s="120">
        <v>1428</v>
      </c>
      <c r="U315" s="120">
        <v>493</v>
      </c>
      <c r="V315" s="120">
        <v>517</v>
      </c>
      <c r="W315" s="120">
        <v>1375</v>
      </c>
    </row>
    <row r="316" spans="1:23" x14ac:dyDescent="0.3">
      <c r="A316" s="122" t="s">
        <v>491</v>
      </c>
      <c r="B316" s="121"/>
      <c r="C316" s="121" t="s">
        <v>490</v>
      </c>
      <c r="D316" s="121"/>
      <c r="E316" s="120">
        <v>248821</v>
      </c>
      <c r="F316" s="120">
        <v>183934</v>
      </c>
      <c r="G316" s="120">
        <v>2498</v>
      </c>
      <c r="H316" s="120">
        <v>72</v>
      </c>
      <c r="I316" s="120">
        <v>12590</v>
      </c>
      <c r="J316" s="120">
        <v>2243</v>
      </c>
      <c r="K316" s="120">
        <v>1597</v>
      </c>
      <c r="L316" s="120">
        <v>2228</v>
      </c>
      <c r="M316" s="120">
        <v>2167</v>
      </c>
      <c r="N316" s="120">
        <v>8106</v>
      </c>
      <c r="O316" s="120">
        <v>3851</v>
      </c>
      <c r="P316" s="120">
        <v>1989</v>
      </c>
      <c r="Q316" s="120">
        <v>2722</v>
      </c>
      <c r="R316" s="120">
        <v>6114</v>
      </c>
      <c r="S316" s="120">
        <v>13058</v>
      </c>
      <c r="T316" s="120">
        <v>2524</v>
      </c>
      <c r="U316" s="120">
        <v>1549</v>
      </c>
      <c r="V316" s="120">
        <v>565</v>
      </c>
      <c r="W316" s="120">
        <v>1014</v>
      </c>
    </row>
    <row r="317" spans="1:23" x14ac:dyDescent="0.3">
      <c r="A317" s="122" t="s">
        <v>489</v>
      </c>
      <c r="B317" s="121"/>
      <c r="C317" s="121" t="s">
        <v>488</v>
      </c>
      <c r="D317" s="121"/>
      <c r="E317" s="120">
        <v>205056</v>
      </c>
      <c r="F317" s="120">
        <v>172313</v>
      </c>
      <c r="G317" s="120">
        <v>1071</v>
      </c>
      <c r="H317" s="120">
        <v>85</v>
      </c>
      <c r="I317" s="120">
        <v>7713</v>
      </c>
      <c r="J317" s="120">
        <v>1103</v>
      </c>
      <c r="K317" s="120">
        <v>935</v>
      </c>
      <c r="L317" s="120">
        <v>2381</v>
      </c>
      <c r="M317" s="120">
        <v>1048</v>
      </c>
      <c r="N317" s="120">
        <v>2911</v>
      </c>
      <c r="O317" s="120">
        <v>539</v>
      </c>
      <c r="P317" s="120">
        <v>3649</v>
      </c>
      <c r="Q317" s="120">
        <v>2611</v>
      </c>
      <c r="R317" s="120">
        <v>2764</v>
      </c>
      <c r="S317" s="120">
        <v>2958</v>
      </c>
      <c r="T317" s="120">
        <v>540</v>
      </c>
      <c r="U317" s="120">
        <v>279</v>
      </c>
      <c r="V317" s="120">
        <v>1078</v>
      </c>
      <c r="W317" s="120">
        <v>1078</v>
      </c>
    </row>
    <row r="318" spans="1:23" x14ac:dyDescent="0.3">
      <c r="A318" s="122" t="s">
        <v>487</v>
      </c>
      <c r="B318" s="121"/>
      <c r="C318" s="121" t="s">
        <v>486</v>
      </c>
      <c r="D318" s="121"/>
      <c r="E318" s="120">
        <v>155698</v>
      </c>
      <c r="F318" s="120">
        <v>101725</v>
      </c>
      <c r="G318" s="120">
        <v>2269</v>
      </c>
      <c r="H318" s="120">
        <v>90</v>
      </c>
      <c r="I318" s="120">
        <v>12303</v>
      </c>
      <c r="J318" s="120">
        <v>2718</v>
      </c>
      <c r="K318" s="120">
        <v>802</v>
      </c>
      <c r="L318" s="120">
        <v>1428</v>
      </c>
      <c r="M318" s="120">
        <v>1232</v>
      </c>
      <c r="N318" s="120">
        <v>6514</v>
      </c>
      <c r="O318" s="120">
        <v>6967</v>
      </c>
      <c r="P318" s="120">
        <v>695</v>
      </c>
      <c r="Q318" s="120">
        <v>1603</v>
      </c>
      <c r="R318" s="120">
        <v>5382</v>
      </c>
      <c r="S318" s="120">
        <v>6087</v>
      </c>
      <c r="T318" s="120">
        <v>3279</v>
      </c>
      <c r="U318" s="120">
        <v>1104</v>
      </c>
      <c r="V318" s="120">
        <v>680</v>
      </c>
      <c r="W318" s="120">
        <v>820</v>
      </c>
    </row>
    <row r="319" spans="1:23" x14ac:dyDescent="0.3">
      <c r="A319" s="122" t="s">
        <v>485</v>
      </c>
      <c r="B319" s="121"/>
      <c r="C319" s="121" t="s">
        <v>484</v>
      </c>
      <c r="D319" s="121"/>
      <c r="E319" s="120">
        <v>140205</v>
      </c>
      <c r="F319" s="120">
        <v>48401</v>
      </c>
      <c r="G319" s="120">
        <v>1607</v>
      </c>
      <c r="H319" s="120">
        <v>220</v>
      </c>
      <c r="I319" s="120">
        <v>13825</v>
      </c>
      <c r="J319" s="120">
        <v>1667</v>
      </c>
      <c r="K319" s="120">
        <v>607</v>
      </c>
      <c r="L319" s="120">
        <v>1429</v>
      </c>
      <c r="M319" s="120">
        <v>1055</v>
      </c>
      <c r="N319" s="120">
        <v>21922</v>
      </c>
      <c r="O319" s="120">
        <v>24869</v>
      </c>
      <c r="P319" s="120">
        <v>549</v>
      </c>
      <c r="Q319" s="120">
        <v>797</v>
      </c>
      <c r="R319" s="120">
        <v>7560</v>
      </c>
      <c r="S319" s="120">
        <v>7548</v>
      </c>
      <c r="T319" s="120">
        <v>3096</v>
      </c>
      <c r="U319" s="120">
        <v>1471</v>
      </c>
      <c r="V319" s="120">
        <v>928</v>
      </c>
      <c r="W319" s="120">
        <v>2654</v>
      </c>
    </row>
    <row r="320" spans="1:23" x14ac:dyDescent="0.3">
      <c r="A320" s="122" t="s">
        <v>483</v>
      </c>
      <c r="B320" s="121"/>
      <c r="C320" s="121" t="s">
        <v>482</v>
      </c>
      <c r="D320" s="121"/>
      <c r="E320" s="120">
        <v>236882</v>
      </c>
      <c r="F320" s="120">
        <v>183980</v>
      </c>
      <c r="G320" s="120">
        <v>1746</v>
      </c>
      <c r="H320" s="120">
        <v>341</v>
      </c>
      <c r="I320" s="120">
        <v>17461</v>
      </c>
      <c r="J320" s="120">
        <v>1678</v>
      </c>
      <c r="K320" s="120">
        <v>941</v>
      </c>
      <c r="L320" s="120">
        <v>1796</v>
      </c>
      <c r="M320" s="120">
        <v>1263</v>
      </c>
      <c r="N320" s="120">
        <v>6742</v>
      </c>
      <c r="O320" s="120">
        <v>3019</v>
      </c>
      <c r="P320" s="120">
        <v>1401</v>
      </c>
      <c r="Q320" s="120">
        <v>3449</v>
      </c>
      <c r="R320" s="120">
        <v>5281</v>
      </c>
      <c r="S320" s="120">
        <v>3508</v>
      </c>
      <c r="T320" s="120">
        <v>1132</v>
      </c>
      <c r="U320" s="120">
        <v>427</v>
      </c>
      <c r="V320" s="120">
        <v>1312</v>
      </c>
      <c r="W320" s="120">
        <v>1405</v>
      </c>
    </row>
    <row r="321" spans="1:23" x14ac:dyDescent="0.3">
      <c r="A321" s="122" t="s">
        <v>481</v>
      </c>
      <c r="B321" s="121"/>
      <c r="C321" s="121" t="s">
        <v>480</v>
      </c>
      <c r="D321" s="121"/>
      <c r="E321" s="120">
        <v>153822</v>
      </c>
      <c r="F321" s="120">
        <v>139044</v>
      </c>
      <c r="G321" s="120">
        <v>1284</v>
      </c>
      <c r="H321" s="120">
        <v>164</v>
      </c>
      <c r="I321" s="120">
        <v>5362</v>
      </c>
      <c r="J321" s="120">
        <v>776</v>
      </c>
      <c r="K321" s="120">
        <v>262</v>
      </c>
      <c r="L321" s="120">
        <v>831</v>
      </c>
      <c r="M321" s="120">
        <v>551</v>
      </c>
      <c r="N321" s="120">
        <v>1675</v>
      </c>
      <c r="O321" s="120">
        <v>473</v>
      </c>
      <c r="P321" s="120">
        <v>225</v>
      </c>
      <c r="Q321" s="120">
        <v>659</v>
      </c>
      <c r="R321" s="120">
        <v>776</v>
      </c>
      <c r="S321" s="120">
        <v>701</v>
      </c>
      <c r="T321" s="120">
        <v>514</v>
      </c>
      <c r="U321" s="120">
        <v>161</v>
      </c>
      <c r="V321" s="120">
        <v>139</v>
      </c>
      <c r="W321" s="120">
        <v>225</v>
      </c>
    </row>
    <row r="322" spans="1:23" s="123" customFormat="1" x14ac:dyDescent="0.3">
      <c r="A322" s="122" t="s">
        <v>479</v>
      </c>
      <c r="B322" s="121"/>
      <c r="C322" s="121" t="s">
        <v>478</v>
      </c>
      <c r="D322" s="121"/>
      <c r="E322" s="120">
        <v>144560</v>
      </c>
      <c r="F322" s="120">
        <v>112081</v>
      </c>
      <c r="G322" s="120">
        <v>2055</v>
      </c>
      <c r="H322" s="120">
        <v>219</v>
      </c>
      <c r="I322" s="120">
        <v>10150</v>
      </c>
      <c r="J322" s="120">
        <v>679</v>
      </c>
      <c r="K322" s="120">
        <v>358</v>
      </c>
      <c r="L322" s="120">
        <v>1399</v>
      </c>
      <c r="M322" s="120">
        <v>879</v>
      </c>
      <c r="N322" s="120">
        <v>5860</v>
      </c>
      <c r="O322" s="120">
        <v>4238</v>
      </c>
      <c r="P322" s="120">
        <v>393</v>
      </c>
      <c r="Q322" s="120">
        <v>1071</v>
      </c>
      <c r="R322" s="120">
        <v>2286</v>
      </c>
      <c r="S322" s="120">
        <v>1039</v>
      </c>
      <c r="T322" s="120">
        <v>473</v>
      </c>
      <c r="U322" s="120">
        <v>213</v>
      </c>
      <c r="V322" s="120">
        <v>379</v>
      </c>
      <c r="W322" s="120">
        <v>788</v>
      </c>
    </row>
    <row r="323" spans="1:23" x14ac:dyDescent="0.3">
      <c r="A323" s="122" t="s">
        <v>477</v>
      </c>
      <c r="B323" s="121"/>
      <c r="C323" s="121" t="s">
        <v>476</v>
      </c>
      <c r="D323" s="121"/>
      <c r="E323" s="120">
        <v>154380</v>
      </c>
      <c r="F323" s="120">
        <v>129119</v>
      </c>
      <c r="G323" s="120">
        <v>1367</v>
      </c>
      <c r="H323" s="120">
        <v>291</v>
      </c>
      <c r="I323" s="120">
        <v>5748</v>
      </c>
      <c r="J323" s="120">
        <v>890</v>
      </c>
      <c r="K323" s="120">
        <v>337</v>
      </c>
      <c r="L323" s="120">
        <v>1273</v>
      </c>
      <c r="M323" s="120">
        <v>682</v>
      </c>
      <c r="N323" s="120">
        <v>5331</v>
      </c>
      <c r="O323" s="120">
        <v>2865</v>
      </c>
      <c r="P323" s="120">
        <v>222</v>
      </c>
      <c r="Q323" s="120">
        <v>1203</v>
      </c>
      <c r="R323" s="120">
        <v>1817</v>
      </c>
      <c r="S323" s="120">
        <v>1203</v>
      </c>
      <c r="T323" s="120">
        <v>712</v>
      </c>
      <c r="U323" s="120">
        <v>178</v>
      </c>
      <c r="V323" s="120">
        <v>500</v>
      </c>
      <c r="W323" s="120">
        <v>642</v>
      </c>
    </row>
    <row r="324" spans="1:23" x14ac:dyDescent="0.3">
      <c r="A324" s="118"/>
      <c r="B324" s="117"/>
      <c r="C324" s="117"/>
      <c r="D324" s="117"/>
      <c r="E324" s="118"/>
      <c r="F324" s="118"/>
      <c r="G324" s="118"/>
      <c r="H324" s="118"/>
      <c r="I324" s="118"/>
      <c r="J324" s="118"/>
      <c r="K324" s="118"/>
      <c r="L324" s="118"/>
      <c r="M324" s="118"/>
      <c r="N324" s="118"/>
      <c r="O324" s="118"/>
      <c r="P324" s="118"/>
      <c r="Q324" s="118"/>
      <c r="R324" s="118"/>
      <c r="S324" s="118"/>
      <c r="T324" s="118"/>
      <c r="U324" s="118"/>
      <c r="V324" s="118"/>
      <c r="W324" s="118"/>
    </row>
    <row r="325" spans="1:23" x14ac:dyDescent="0.3">
      <c r="A325" s="122" t="s">
        <v>475</v>
      </c>
      <c r="B325" s="121"/>
      <c r="C325" s="121" t="s">
        <v>474</v>
      </c>
      <c r="D325" s="121"/>
      <c r="E325" s="120">
        <v>505283</v>
      </c>
      <c r="F325" s="120">
        <v>409793</v>
      </c>
      <c r="G325" s="120">
        <v>5377</v>
      </c>
      <c r="H325" s="120">
        <v>614</v>
      </c>
      <c r="I325" s="120">
        <v>20886</v>
      </c>
      <c r="J325" s="120">
        <v>4573</v>
      </c>
      <c r="K325" s="120">
        <v>1098</v>
      </c>
      <c r="L325" s="120">
        <v>4125</v>
      </c>
      <c r="M325" s="120">
        <v>2564</v>
      </c>
      <c r="N325" s="120">
        <v>11368</v>
      </c>
      <c r="O325" s="120">
        <v>21236</v>
      </c>
      <c r="P325" s="120">
        <v>1089</v>
      </c>
      <c r="Q325" s="120">
        <v>2554</v>
      </c>
      <c r="R325" s="120">
        <v>7022</v>
      </c>
      <c r="S325" s="120">
        <v>4032</v>
      </c>
      <c r="T325" s="120">
        <v>5175</v>
      </c>
      <c r="U325" s="120">
        <v>1283</v>
      </c>
      <c r="V325" s="120">
        <v>853</v>
      </c>
      <c r="W325" s="120">
        <v>1641</v>
      </c>
    </row>
    <row r="326" spans="1:23" x14ac:dyDescent="0.3">
      <c r="A326" s="118" t="s">
        <v>473</v>
      </c>
      <c r="B326" s="117"/>
      <c r="C326" s="117"/>
      <c r="D326" s="117" t="s">
        <v>472</v>
      </c>
      <c r="E326" s="119">
        <v>174137</v>
      </c>
      <c r="F326" s="119">
        <v>148360</v>
      </c>
      <c r="G326" s="119">
        <v>1573</v>
      </c>
      <c r="H326" s="119">
        <v>134</v>
      </c>
      <c r="I326" s="119">
        <v>6012</v>
      </c>
      <c r="J326" s="119">
        <v>1518</v>
      </c>
      <c r="K326" s="119">
        <v>461</v>
      </c>
      <c r="L326" s="119">
        <v>1077</v>
      </c>
      <c r="M326" s="119">
        <v>808</v>
      </c>
      <c r="N326" s="119">
        <v>1872</v>
      </c>
      <c r="O326" s="119">
        <v>5408</v>
      </c>
      <c r="P326" s="119">
        <v>201</v>
      </c>
      <c r="Q326" s="119">
        <v>636</v>
      </c>
      <c r="R326" s="119">
        <v>1988</v>
      </c>
      <c r="S326" s="119">
        <v>1676</v>
      </c>
      <c r="T326" s="119">
        <v>1302</v>
      </c>
      <c r="U326" s="119">
        <v>345</v>
      </c>
      <c r="V326" s="119">
        <v>339</v>
      </c>
      <c r="W326" s="119">
        <v>427</v>
      </c>
    </row>
    <row r="327" spans="1:23" x14ac:dyDescent="0.3">
      <c r="A327" s="118" t="s">
        <v>471</v>
      </c>
      <c r="B327" s="117"/>
      <c r="C327" s="117"/>
      <c r="D327" s="117" t="s">
        <v>470</v>
      </c>
      <c r="E327" s="119">
        <v>92635</v>
      </c>
      <c r="F327" s="119">
        <v>79579</v>
      </c>
      <c r="G327" s="119">
        <v>1118</v>
      </c>
      <c r="H327" s="119">
        <v>121</v>
      </c>
      <c r="I327" s="119">
        <v>3931</v>
      </c>
      <c r="J327" s="119">
        <v>380</v>
      </c>
      <c r="K327" s="119">
        <v>190</v>
      </c>
      <c r="L327" s="119">
        <v>998</v>
      </c>
      <c r="M327" s="119">
        <v>472</v>
      </c>
      <c r="N327" s="119">
        <v>1799</v>
      </c>
      <c r="O327" s="119">
        <v>1772</v>
      </c>
      <c r="P327" s="119">
        <v>120</v>
      </c>
      <c r="Q327" s="119">
        <v>442</v>
      </c>
      <c r="R327" s="119">
        <v>913</v>
      </c>
      <c r="S327" s="119">
        <v>258</v>
      </c>
      <c r="T327" s="119">
        <v>213</v>
      </c>
      <c r="U327" s="119">
        <v>53</v>
      </c>
      <c r="V327" s="119">
        <v>58</v>
      </c>
      <c r="W327" s="119">
        <v>218</v>
      </c>
    </row>
    <row r="328" spans="1:23" s="123" customFormat="1" x14ac:dyDescent="0.3">
      <c r="A328" s="118" t="s">
        <v>469</v>
      </c>
      <c r="B328" s="117"/>
      <c r="C328" s="117"/>
      <c r="D328" s="117" t="s">
        <v>468</v>
      </c>
      <c r="E328" s="119">
        <v>66867</v>
      </c>
      <c r="F328" s="119">
        <v>51541</v>
      </c>
      <c r="G328" s="119">
        <v>1133</v>
      </c>
      <c r="H328" s="119">
        <v>256</v>
      </c>
      <c r="I328" s="119">
        <v>3435</v>
      </c>
      <c r="J328" s="119">
        <v>416</v>
      </c>
      <c r="K328" s="119">
        <v>119</v>
      </c>
      <c r="L328" s="119">
        <v>720</v>
      </c>
      <c r="M328" s="119">
        <v>352</v>
      </c>
      <c r="N328" s="119">
        <v>4758</v>
      </c>
      <c r="O328" s="119">
        <v>965</v>
      </c>
      <c r="P328" s="119">
        <v>171</v>
      </c>
      <c r="Q328" s="119">
        <v>527</v>
      </c>
      <c r="R328" s="119">
        <v>1112</v>
      </c>
      <c r="S328" s="119">
        <v>354</v>
      </c>
      <c r="T328" s="119">
        <v>278</v>
      </c>
      <c r="U328" s="119">
        <v>77</v>
      </c>
      <c r="V328" s="119">
        <v>174</v>
      </c>
      <c r="W328" s="119">
        <v>479</v>
      </c>
    </row>
    <row r="329" spans="1:23" x14ac:dyDescent="0.3">
      <c r="A329" s="118" t="s">
        <v>467</v>
      </c>
      <c r="B329" s="117"/>
      <c r="C329" s="117"/>
      <c r="D329" s="117" t="s">
        <v>466</v>
      </c>
      <c r="E329" s="119">
        <v>171644</v>
      </c>
      <c r="F329" s="119">
        <v>130313</v>
      </c>
      <c r="G329" s="119">
        <v>1553</v>
      </c>
      <c r="H329" s="119">
        <v>103</v>
      </c>
      <c r="I329" s="119">
        <v>7508</v>
      </c>
      <c r="J329" s="119">
        <v>2259</v>
      </c>
      <c r="K329" s="119">
        <v>328</v>
      </c>
      <c r="L329" s="119">
        <v>1330</v>
      </c>
      <c r="M329" s="119">
        <v>932</v>
      </c>
      <c r="N329" s="119">
        <v>2939</v>
      </c>
      <c r="O329" s="119">
        <v>13091</v>
      </c>
      <c r="P329" s="119">
        <v>597</v>
      </c>
      <c r="Q329" s="119">
        <v>949</v>
      </c>
      <c r="R329" s="119">
        <v>3009</v>
      </c>
      <c r="S329" s="119">
        <v>1744</v>
      </c>
      <c r="T329" s="119">
        <v>3382</v>
      </c>
      <c r="U329" s="119">
        <v>808</v>
      </c>
      <c r="V329" s="119">
        <v>282</v>
      </c>
      <c r="W329" s="119">
        <v>517</v>
      </c>
    </row>
    <row r="330" spans="1:23" x14ac:dyDescent="0.3">
      <c r="A330" s="118"/>
      <c r="B330" s="117"/>
      <c r="C330" s="117"/>
      <c r="D330" s="117"/>
      <c r="E330" s="118"/>
      <c r="F330" s="118"/>
      <c r="G330" s="118"/>
      <c r="H330" s="118"/>
      <c r="I330" s="118"/>
      <c r="J330" s="118"/>
      <c r="K330" s="118"/>
      <c r="L330" s="118"/>
      <c r="M330" s="118"/>
      <c r="N330" s="118"/>
      <c r="O330" s="118"/>
      <c r="P330" s="118"/>
      <c r="Q330" s="118"/>
      <c r="R330" s="118"/>
      <c r="S330" s="118"/>
      <c r="T330" s="118"/>
      <c r="U330" s="118"/>
      <c r="V330" s="118"/>
      <c r="W330" s="118"/>
    </row>
    <row r="331" spans="1:23" x14ac:dyDescent="0.3">
      <c r="A331" s="122" t="s">
        <v>465</v>
      </c>
      <c r="B331" s="121"/>
      <c r="C331" s="121" t="s">
        <v>464</v>
      </c>
      <c r="D331" s="121"/>
      <c r="E331" s="120">
        <v>526671</v>
      </c>
      <c r="F331" s="120">
        <v>482769</v>
      </c>
      <c r="G331" s="120">
        <v>3966</v>
      </c>
      <c r="H331" s="120">
        <v>815</v>
      </c>
      <c r="I331" s="120">
        <v>17872</v>
      </c>
      <c r="J331" s="120">
        <v>1947</v>
      </c>
      <c r="K331" s="120">
        <v>1023</v>
      </c>
      <c r="L331" s="120">
        <v>2584</v>
      </c>
      <c r="M331" s="120">
        <v>1919</v>
      </c>
      <c r="N331" s="120">
        <v>2253</v>
      </c>
      <c r="O331" s="120">
        <v>317</v>
      </c>
      <c r="P331" s="120">
        <v>1042</v>
      </c>
      <c r="Q331" s="120">
        <v>1931</v>
      </c>
      <c r="R331" s="120">
        <v>3600</v>
      </c>
      <c r="S331" s="120">
        <v>1800</v>
      </c>
      <c r="T331" s="120">
        <v>771</v>
      </c>
      <c r="U331" s="120">
        <v>341</v>
      </c>
      <c r="V331" s="120">
        <v>638</v>
      </c>
      <c r="W331" s="120">
        <v>1083</v>
      </c>
    </row>
    <row r="332" spans="1:23" x14ac:dyDescent="0.3">
      <c r="A332" s="118" t="s">
        <v>463</v>
      </c>
      <c r="B332" s="117"/>
      <c r="C332" s="117"/>
      <c r="D332" s="117" t="s">
        <v>462</v>
      </c>
      <c r="E332" s="119">
        <v>99412</v>
      </c>
      <c r="F332" s="119">
        <v>86903</v>
      </c>
      <c r="G332" s="119">
        <v>978</v>
      </c>
      <c r="H332" s="119">
        <v>66</v>
      </c>
      <c r="I332" s="119">
        <v>5561</v>
      </c>
      <c r="J332" s="119">
        <v>434</v>
      </c>
      <c r="K332" s="119">
        <v>302</v>
      </c>
      <c r="L332" s="119">
        <v>572</v>
      </c>
      <c r="M332" s="119">
        <v>483</v>
      </c>
      <c r="N332" s="119">
        <v>671</v>
      </c>
      <c r="O332" s="119">
        <v>107</v>
      </c>
      <c r="P332" s="119">
        <v>287</v>
      </c>
      <c r="Q332" s="119">
        <v>621</v>
      </c>
      <c r="R332" s="119">
        <v>1109</v>
      </c>
      <c r="S332" s="119">
        <v>517</v>
      </c>
      <c r="T332" s="119">
        <v>159</v>
      </c>
      <c r="U332" s="119">
        <v>107</v>
      </c>
      <c r="V332" s="119">
        <v>229</v>
      </c>
      <c r="W332" s="119">
        <v>306</v>
      </c>
    </row>
    <row r="333" spans="1:23" x14ac:dyDescent="0.3">
      <c r="A333" s="118" t="s">
        <v>461</v>
      </c>
      <c r="B333" s="117"/>
      <c r="C333" s="117"/>
      <c r="D333" s="117" t="s">
        <v>460</v>
      </c>
      <c r="E333" s="119">
        <v>90254</v>
      </c>
      <c r="F333" s="119">
        <v>80624</v>
      </c>
      <c r="G333" s="119">
        <v>702</v>
      </c>
      <c r="H333" s="119">
        <v>150</v>
      </c>
      <c r="I333" s="119">
        <v>3155</v>
      </c>
      <c r="J333" s="119">
        <v>595</v>
      </c>
      <c r="K333" s="119">
        <v>277</v>
      </c>
      <c r="L333" s="119">
        <v>585</v>
      </c>
      <c r="M333" s="119">
        <v>491</v>
      </c>
      <c r="N333" s="119">
        <v>487</v>
      </c>
      <c r="O333" s="119">
        <v>78</v>
      </c>
      <c r="P333" s="119">
        <v>276</v>
      </c>
      <c r="Q333" s="119">
        <v>366</v>
      </c>
      <c r="R333" s="119">
        <v>919</v>
      </c>
      <c r="S333" s="119">
        <v>639</v>
      </c>
      <c r="T333" s="119">
        <v>303</v>
      </c>
      <c r="U333" s="119">
        <v>123</v>
      </c>
      <c r="V333" s="119">
        <v>161</v>
      </c>
      <c r="W333" s="119">
        <v>323</v>
      </c>
    </row>
    <row r="334" spans="1:23" x14ac:dyDescent="0.3">
      <c r="A334" s="118" t="s">
        <v>459</v>
      </c>
      <c r="B334" s="117"/>
      <c r="C334" s="117"/>
      <c r="D334" s="117" t="s">
        <v>458</v>
      </c>
      <c r="E334" s="119">
        <v>97502</v>
      </c>
      <c r="F334" s="119">
        <v>90218</v>
      </c>
      <c r="G334" s="119">
        <v>757</v>
      </c>
      <c r="H334" s="119">
        <v>97</v>
      </c>
      <c r="I334" s="119">
        <v>3087</v>
      </c>
      <c r="J334" s="119">
        <v>325</v>
      </c>
      <c r="K334" s="119">
        <v>155</v>
      </c>
      <c r="L334" s="119">
        <v>460</v>
      </c>
      <c r="M334" s="119">
        <v>335</v>
      </c>
      <c r="N334" s="119">
        <v>360</v>
      </c>
      <c r="O334" s="119">
        <v>64</v>
      </c>
      <c r="P334" s="119">
        <v>153</v>
      </c>
      <c r="Q334" s="119">
        <v>316</v>
      </c>
      <c r="R334" s="119">
        <v>507</v>
      </c>
      <c r="S334" s="119">
        <v>248</v>
      </c>
      <c r="T334" s="119">
        <v>123</v>
      </c>
      <c r="U334" s="119">
        <v>45</v>
      </c>
      <c r="V334" s="119">
        <v>97</v>
      </c>
      <c r="W334" s="119">
        <v>155</v>
      </c>
    </row>
    <row r="335" spans="1:23" x14ac:dyDescent="0.3">
      <c r="A335" s="118" t="s">
        <v>457</v>
      </c>
      <c r="B335" s="117"/>
      <c r="C335" s="117"/>
      <c r="D335" s="117" t="s">
        <v>456</v>
      </c>
      <c r="E335" s="119">
        <v>90588</v>
      </c>
      <c r="F335" s="119">
        <v>85279</v>
      </c>
      <c r="G335" s="119">
        <v>596</v>
      </c>
      <c r="H335" s="119">
        <v>134</v>
      </c>
      <c r="I335" s="119">
        <v>1942</v>
      </c>
      <c r="J335" s="119">
        <v>267</v>
      </c>
      <c r="K335" s="119">
        <v>107</v>
      </c>
      <c r="L335" s="119">
        <v>405</v>
      </c>
      <c r="M335" s="119">
        <v>252</v>
      </c>
      <c r="N335" s="119">
        <v>276</v>
      </c>
      <c r="O335" s="119">
        <v>16</v>
      </c>
      <c r="P335" s="119">
        <v>109</v>
      </c>
      <c r="Q335" s="119">
        <v>217</v>
      </c>
      <c r="R335" s="119">
        <v>485</v>
      </c>
      <c r="S335" s="119">
        <v>181</v>
      </c>
      <c r="T335" s="119">
        <v>76</v>
      </c>
      <c r="U335" s="119">
        <v>48</v>
      </c>
      <c r="V335" s="119">
        <v>72</v>
      </c>
      <c r="W335" s="119">
        <v>126</v>
      </c>
    </row>
    <row r="336" spans="1:23" x14ac:dyDescent="0.3">
      <c r="A336" s="118" t="s">
        <v>455</v>
      </c>
      <c r="B336" s="117"/>
      <c r="C336" s="117"/>
      <c r="D336" s="117" t="s">
        <v>454</v>
      </c>
      <c r="E336" s="119">
        <v>148915</v>
      </c>
      <c r="F336" s="119">
        <v>139745</v>
      </c>
      <c r="G336" s="119">
        <v>933</v>
      </c>
      <c r="H336" s="119">
        <v>368</v>
      </c>
      <c r="I336" s="119">
        <v>4127</v>
      </c>
      <c r="J336" s="119">
        <v>326</v>
      </c>
      <c r="K336" s="119">
        <v>182</v>
      </c>
      <c r="L336" s="119">
        <v>562</v>
      </c>
      <c r="M336" s="119">
        <v>358</v>
      </c>
      <c r="N336" s="119">
        <v>459</v>
      </c>
      <c r="O336" s="119">
        <v>52</v>
      </c>
      <c r="P336" s="119">
        <v>217</v>
      </c>
      <c r="Q336" s="119">
        <v>411</v>
      </c>
      <c r="R336" s="119">
        <v>580</v>
      </c>
      <c r="S336" s="119">
        <v>215</v>
      </c>
      <c r="T336" s="119">
        <v>110</v>
      </c>
      <c r="U336" s="119">
        <v>18</v>
      </c>
      <c r="V336" s="119">
        <v>79</v>
      </c>
      <c r="W336" s="119">
        <v>173</v>
      </c>
    </row>
    <row r="337" spans="1:23" x14ac:dyDescent="0.3">
      <c r="A337" s="118"/>
      <c r="B337" s="117"/>
      <c r="C337" s="117"/>
      <c r="D337" s="117"/>
      <c r="E337" s="118"/>
      <c r="F337" s="118"/>
      <c r="G337" s="118"/>
      <c r="H337" s="118"/>
      <c r="I337" s="118"/>
      <c r="J337" s="118"/>
      <c r="K337" s="118"/>
      <c r="L337" s="118"/>
      <c r="M337" s="118"/>
      <c r="N337" s="118"/>
      <c r="O337" s="118"/>
      <c r="P337" s="118"/>
      <c r="Q337" s="118"/>
      <c r="R337" s="118"/>
      <c r="S337" s="118"/>
      <c r="T337" s="118"/>
      <c r="U337" s="118"/>
      <c r="V337" s="118"/>
      <c r="W337" s="118"/>
    </row>
    <row r="338" spans="1:23" x14ac:dyDescent="0.3">
      <c r="A338" s="122" t="s">
        <v>453</v>
      </c>
      <c r="B338" s="121"/>
      <c r="C338" s="121" t="s">
        <v>452</v>
      </c>
      <c r="D338" s="121"/>
      <c r="E338" s="120">
        <v>1317788</v>
      </c>
      <c r="F338" s="120">
        <v>1209405</v>
      </c>
      <c r="G338" s="120">
        <v>7361</v>
      </c>
      <c r="H338" s="120">
        <v>2069</v>
      </c>
      <c r="I338" s="120">
        <v>33288</v>
      </c>
      <c r="J338" s="120">
        <v>4800</v>
      </c>
      <c r="K338" s="120">
        <v>2340</v>
      </c>
      <c r="L338" s="120">
        <v>6880</v>
      </c>
      <c r="M338" s="120">
        <v>4031</v>
      </c>
      <c r="N338" s="120">
        <v>10731</v>
      </c>
      <c r="O338" s="120">
        <v>1803</v>
      </c>
      <c r="P338" s="120">
        <v>2143</v>
      </c>
      <c r="Q338" s="120">
        <v>5605</v>
      </c>
      <c r="R338" s="120">
        <v>15074</v>
      </c>
      <c r="S338" s="120">
        <v>5090</v>
      </c>
      <c r="T338" s="120">
        <v>2180</v>
      </c>
      <c r="U338" s="120">
        <v>1028</v>
      </c>
      <c r="V338" s="120">
        <v>1262</v>
      </c>
      <c r="W338" s="120">
        <v>2698</v>
      </c>
    </row>
    <row r="339" spans="1:23" x14ac:dyDescent="0.3">
      <c r="A339" s="118" t="s">
        <v>451</v>
      </c>
      <c r="B339" s="117"/>
      <c r="C339" s="117"/>
      <c r="D339" s="117" t="s">
        <v>450</v>
      </c>
      <c r="E339" s="119">
        <v>167799</v>
      </c>
      <c r="F339" s="119">
        <v>148078</v>
      </c>
      <c r="G339" s="119">
        <v>1324</v>
      </c>
      <c r="H339" s="119">
        <v>163</v>
      </c>
      <c r="I339" s="119">
        <v>6323</v>
      </c>
      <c r="J339" s="119">
        <v>1047</v>
      </c>
      <c r="K339" s="119">
        <v>318</v>
      </c>
      <c r="L339" s="119">
        <v>863</v>
      </c>
      <c r="M339" s="119">
        <v>585</v>
      </c>
      <c r="N339" s="119">
        <v>2437</v>
      </c>
      <c r="O339" s="119">
        <v>389</v>
      </c>
      <c r="P339" s="119">
        <v>330</v>
      </c>
      <c r="Q339" s="119">
        <v>1221</v>
      </c>
      <c r="R339" s="119">
        <v>2338</v>
      </c>
      <c r="S339" s="119">
        <v>1259</v>
      </c>
      <c r="T339" s="119">
        <v>470</v>
      </c>
      <c r="U339" s="119">
        <v>180</v>
      </c>
      <c r="V339" s="119">
        <v>138</v>
      </c>
      <c r="W339" s="119">
        <v>336</v>
      </c>
    </row>
    <row r="340" spans="1:23" s="123" customFormat="1" x14ac:dyDescent="0.3">
      <c r="A340" s="118" t="s">
        <v>449</v>
      </c>
      <c r="B340" s="117"/>
      <c r="C340" s="117"/>
      <c r="D340" s="117" t="s">
        <v>448</v>
      </c>
      <c r="E340" s="119">
        <v>115608</v>
      </c>
      <c r="F340" s="119">
        <v>107568</v>
      </c>
      <c r="G340" s="119">
        <v>656</v>
      </c>
      <c r="H340" s="119">
        <v>267</v>
      </c>
      <c r="I340" s="119">
        <v>3144</v>
      </c>
      <c r="J340" s="119">
        <v>312</v>
      </c>
      <c r="K340" s="119">
        <v>153</v>
      </c>
      <c r="L340" s="119">
        <v>513</v>
      </c>
      <c r="M340" s="119">
        <v>327</v>
      </c>
      <c r="N340" s="119">
        <v>481</v>
      </c>
      <c r="O340" s="119">
        <v>31</v>
      </c>
      <c r="P340" s="119">
        <v>165</v>
      </c>
      <c r="Q340" s="119">
        <v>316</v>
      </c>
      <c r="R340" s="119">
        <v>866</v>
      </c>
      <c r="S340" s="119">
        <v>396</v>
      </c>
      <c r="T340" s="119">
        <v>81</v>
      </c>
      <c r="U340" s="119">
        <v>40</v>
      </c>
      <c r="V340" s="119">
        <v>141</v>
      </c>
      <c r="W340" s="119">
        <v>151</v>
      </c>
    </row>
    <row r="341" spans="1:23" x14ac:dyDescent="0.3">
      <c r="A341" s="118" t="s">
        <v>447</v>
      </c>
      <c r="B341" s="117"/>
      <c r="C341" s="117"/>
      <c r="D341" s="117" t="s">
        <v>446</v>
      </c>
      <c r="E341" s="119">
        <v>125199</v>
      </c>
      <c r="F341" s="119">
        <v>114873</v>
      </c>
      <c r="G341" s="119">
        <v>602</v>
      </c>
      <c r="H341" s="119">
        <v>191</v>
      </c>
      <c r="I341" s="119">
        <v>2871</v>
      </c>
      <c r="J341" s="119">
        <v>391</v>
      </c>
      <c r="K341" s="119">
        <v>254</v>
      </c>
      <c r="L341" s="119">
        <v>652</v>
      </c>
      <c r="M341" s="119">
        <v>443</v>
      </c>
      <c r="N341" s="119">
        <v>1954</v>
      </c>
      <c r="O341" s="119">
        <v>160</v>
      </c>
      <c r="P341" s="119">
        <v>294</v>
      </c>
      <c r="Q341" s="119">
        <v>625</v>
      </c>
      <c r="R341" s="119">
        <v>707</v>
      </c>
      <c r="S341" s="119">
        <v>430</v>
      </c>
      <c r="T341" s="119">
        <v>129</v>
      </c>
      <c r="U341" s="119">
        <v>46</v>
      </c>
      <c r="V341" s="119">
        <v>201</v>
      </c>
      <c r="W341" s="119">
        <v>376</v>
      </c>
    </row>
    <row r="342" spans="1:23" x14ac:dyDescent="0.3">
      <c r="A342" s="118" t="s">
        <v>445</v>
      </c>
      <c r="B342" s="117"/>
      <c r="C342" s="117"/>
      <c r="D342" s="117" t="s">
        <v>444</v>
      </c>
      <c r="E342" s="119">
        <v>111581</v>
      </c>
      <c r="F342" s="119">
        <v>105663</v>
      </c>
      <c r="G342" s="119">
        <v>475</v>
      </c>
      <c r="H342" s="119">
        <v>85</v>
      </c>
      <c r="I342" s="119">
        <v>1736</v>
      </c>
      <c r="J342" s="119">
        <v>301</v>
      </c>
      <c r="K342" s="119">
        <v>150</v>
      </c>
      <c r="L342" s="119">
        <v>657</v>
      </c>
      <c r="M342" s="119">
        <v>251</v>
      </c>
      <c r="N342" s="119">
        <v>663</v>
      </c>
      <c r="O342" s="119">
        <v>77</v>
      </c>
      <c r="P342" s="119">
        <v>125</v>
      </c>
      <c r="Q342" s="119">
        <v>467</v>
      </c>
      <c r="R342" s="119">
        <v>335</v>
      </c>
      <c r="S342" s="119">
        <v>215</v>
      </c>
      <c r="T342" s="119">
        <v>109</v>
      </c>
      <c r="U342" s="119">
        <v>33</v>
      </c>
      <c r="V342" s="119">
        <v>106</v>
      </c>
      <c r="W342" s="119">
        <v>133</v>
      </c>
    </row>
    <row r="343" spans="1:23" x14ac:dyDescent="0.3">
      <c r="A343" s="118" t="s">
        <v>443</v>
      </c>
      <c r="B343" s="117"/>
      <c r="C343" s="117"/>
      <c r="D343" s="117" t="s">
        <v>442</v>
      </c>
      <c r="E343" s="119">
        <v>82622</v>
      </c>
      <c r="F343" s="119">
        <v>78001</v>
      </c>
      <c r="G343" s="119">
        <v>313</v>
      </c>
      <c r="H343" s="119">
        <v>32</v>
      </c>
      <c r="I343" s="119">
        <v>1339</v>
      </c>
      <c r="J343" s="119">
        <v>272</v>
      </c>
      <c r="K343" s="119">
        <v>142</v>
      </c>
      <c r="L343" s="119">
        <v>426</v>
      </c>
      <c r="M343" s="119">
        <v>226</v>
      </c>
      <c r="N343" s="119">
        <v>428</v>
      </c>
      <c r="O343" s="119">
        <v>31</v>
      </c>
      <c r="P343" s="119">
        <v>149</v>
      </c>
      <c r="Q343" s="119">
        <v>214</v>
      </c>
      <c r="R343" s="119">
        <v>251</v>
      </c>
      <c r="S343" s="119">
        <v>321</v>
      </c>
      <c r="T343" s="119">
        <v>183</v>
      </c>
      <c r="U343" s="119">
        <v>88</v>
      </c>
      <c r="V343" s="119">
        <v>48</v>
      </c>
      <c r="W343" s="119">
        <v>158</v>
      </c>
    </row>
    <row r="344" spans="1:23" x14ac:dyDescent="0.3">
      <c r="A344" s="118" t="s">
        <v>441</v>
      </c>
      <c r="B344" s="117"/>
      <c r="C344" s="117"/>
      <c r="D344" s="117" t="s">
        <v>440</v>
      </c>
      <c r="E344" s="119">
        <v>91033</v>
      </c>
      <c r="F344" s="119">
        <v>82534</v>
      </c>
      <c r="G344" s="119">
        <v>642</v>
      </c>
      <c r="H344" s="119">
        <v>273</v>
      </c>
      <c r="I344" s="119">
        <v>2906</v>
      </c>
      <c r="J344" s="119">
        <v>311</v>
      </c>
      <c r="K344" s="119">
        <v>152</v>
      </c>
      <c r="L344" s="119">
        <v>685</v>
      </c>
      <c r="M344" s="119">
        <v>309</v>
      </c>
      <c r="N344" s="119">
        <v>880</v>
      </c>
      <c r="O344" s="119">
        <v>141</v>
      </c>
      <c r="P344" s="119">
        <v>136</v>
      </c>
      <c r="Q344" s="119">
        <v>435</v>
      </c>
      <c r="R344" s="119">
        <v>856</v>
      </c>
      <c r="S344" s="119">
        <v>266</v>
      </c>
      <c r="T344" s="119">
        <v>178</v>
      </c>
      <c r="U344" s="119">
        <v>62</v>
      </c>
      <c r="V344" s="119">
        <v>100</v>
      </c>
      <c r="W344" s="119">
        <v>167</v>
      </c>
    </row>
    <row r="345" spans="1:23" x14ac:dyDescent="0.3">
      <c r="A345" s="118" t="s">
        <v>439</v>
      </c>
      <c r="B345" s="117"/>
      <c r="C345" s="117"/>
      <c r="D345" s="117" t="s">
        <v>438</v>
      </c>
      <c r="E345" s="119">
        <v>120684</v>
      </c>
      <c r="F345" s="119">
        <v>114919</v>
      </c>
      <c r="G345" s="119">
        <v>532</v>
      </c>
      <c r="H345" s="119">
        <v>64</v>
      </c>
      <c r="I345" s="119">
        <v>1647</v>
      </c>
      <c r="J345" s="119">
        <v>404</v>
      </c>
      <c r="K345" s="119">
        <v>215</v>
      </c>
      <c r="L345" s="119">
        <v>588</v>
      </c>
      <c r="M345" s="119">
        <v>307</v>
      </c>
      <c r="N345" s="119">
        <v>504</v>
      </c>
      <c r="O345" s="119">
        <v>72</v>
      </c>
      <c r="P345" s="119">
        <v>155</v>
      </c>
      <c r="Q345" s="119">
        <v>313</v>
      </c>
      <c r="R345" s="119">
        <v>383</v>
      </c>
      <c r="S345" s="119">
        <v>252</v>
      </c>
      <c r="T345" s="119">
        <v>55</v>
      </c>
      <c r="U345" s="119">
        <v>81</v>
      </c>
      <c r="V345" s="119">
        <v>73</v>
      </c>
      <c r="W345" s="119">
        <v>120</v>
      </c>
    </row>
    <row r="346" spans="1:23" x14ac:dyDescent="0.3">
      <c r="A346" s="118" t="s">
        <v>437</v>
      </c>
      <c r="B346" s="117"/>
      <c r="C346" s="117"/>
      <c r="D346" s="117" t="s">
        <v>436</v>
      </c>
      <c r="E346" s="119">
        <v>176462</v>
      </c>
      <c r="F346" s="119">
        <v>167445</v>
      </c>
      <c r="G346" s="119">
        <v>829</v>
      </c>
      <c r="H346" s="119">
        <v>423</v>
      </c>
      <c r="I346" s="119">
        <v>3463</v>
      </c>
      <c r="J346" s="119">
        <v>439</v>
      </c>
      <c r="K346" s="119">
        <v>188</v>
      </c>
      <c r="L346" s="119">
        <v>603</v>
      </c>
      <c r="M346" s="119">
        <v>390</v>
      </c>
      <c r="N346" s="119">
        <v>472</v>
      </c>
      <c r="O346" s="119">
        <v>34</v>
      </c>
      <c r="P346" s="119">
        <v>195</v>
      </c>
      <c r="Q346" s="119">
        <v>338</v>
      </c>
      <c r="R346" s="119">
        <v>626</v>
      </c>
      <c r="S346" s="119">
        <v>328</v>
      </c>
      <c r="T346" s="119">
        <v>141</v>
      </c>
      <c r="U346" s="119">
        <v>143</v>
      </c>
      <c r="V346" s="119">
        <v>72</v>
      </c>
      <c r="W346" s="119">
        <v>333</v>
      </c>
    </row>
    <row r="347" spans="1:23" x14ac:dyDescent="0.3">
      <c r="A347" s="118" t="s">
        <v>435</v>
      </c>
      <c r="B347" s="117"/>
      <c r="C347" s="117"/>
      <c r="D347" s="117" t="s">
        <v>434</v>
      </c>
      <c r="E347" s="119">
        <v>93807</v>
      </c>
      <c r="F347" s="119">
        <v>75511</v>
      </c>
      <c r="G347" s="119">
        <v>718</v>
      </c>
      <c r="H347" s="119">
        <v>155</v>
      </c>
      <c r="I347" s="119">
        <v>3136</v>
      </c>
      <c r="J347" s="119">
        <v>624</v>
      </c>
      <c r="K347" s="119">
        <v>342</v>
      </c>
      <c r="L347" s="119">
        <v>644</v>
      </c>
      <c r="M347" s="119">
        <v>447</v>
      </c>
      <c r="N347" s="119">
        <v>1310</v>
      </c>
      <c r="O347" s="119">
        <v>635</v>
      </c>
      <c r="P347" s="119">
        <v>206</v>
      </c>
      <c r="Q347" s="119">
        <v>497</v>
      </c>
      <c r="R347" s="119">
        <v>7107</v>
      </c>
      <c r="S347" s="119">
        <v>1115</v>
      </c>
      <c r="T347" s="119">
        <v>538</v>
      </c>
      <c r="U347" s="119">
        <v>215</v>
      </c>
      <c r="V347" s="119">
        <v>134</v>
      </c>
      <c r="W347" s="119">
        <v>473</v>
      </c>
    </row>
    <row r="348" spans="1:23" s="123" customFormat="1" x14ac:dyDescent="0.3">
      <c r="A348" s="118" t="s">
        <v>433</v>
      </c>
      <c r="B348" s="117"/>
      <c r="C348" s="117"/>
      <c r="D348" s="117" t="s">
        <v>432</v>
      </c>
      <c r="E348" s="119">
        <v>116398</v>
      </c>
      <c r="F348" s="119">
        <v>107743</v>
      </c>
      <c r="G348" s="119">
        <v>537</v>
      </c>
      <c r="H348" s="119">
        <v>153</v>
      </c>
      <c r="I348" s="119">
        <v>3212</v>
      </c>
      <c r="J348" s="119">
        <v>378</v>
      </c>
      <c r="K348" s="119">
        <v>246</v>
      </c>
      <c r="L348" s="119">
        <v>565</v>
      </c>
      <c r="M348" s="119">
        <v>305</v>
      </c>
      <c r="N348" s="119">
        <v>937</v>
      </c>
      <c r="O348" s="119">
        <v>141</v>
      </c>
      <c r="P348" s="119">
        <v>166</v>
      </c>
      <c r="Q348" s="119">
        <v>434</v>
      </c>
      <c r="R348" s="119">
        <v>690</v>
      </c>
      <c r="S348" s="119">
        <v>258</v>
      </c>
      <c r="T348" s="119">
        <v>149</v>
      </c>
      <c r="U348" s="119">
        <v>80</v>
      </c>
      <c r="V348" s="119">
        <v>139</v>
      </c>
      <c r="W348" s="119">
        <v>265</v>
      </c>
    </row>
    <row r="349" spans="1:23" x14ac:dyDescent="0.3">
      <c r="A349" s="118" t="s">
        <v>431</v>
      </c>
      <c r="B349" s="117"/>
      <c r="C349" s="117"/>
      <c r="D349" s="117" t="s">
        <v>430</v>
      </c>
      <c r="E349" s="119">
        <v>116595</v>
      </c>
      <c r="F349" s="119">
        <v>107070</v>
      </c>
      <c r="G349" s="119">
        <v>733</v>
      </c>
      <c r="H349" s="119">
        <v>263</v>
      </c>
      <c r="I349" s="119">
        <v>3511</v>
      </c>
      <c r="J349" s="119">
        <v>321</v>
      </c>
      <c r="K349" s="119">
        <v>180</v>
      </c>
      <c r="L349" s="119">
        <v>684</v>
      </c>
      <c r="M349" s="119">
        <v>441</v>
      </c>
      <c r="N349" s="119">
        <v>665</v>
      </c>
      <c r="O349" s="119">
        <v>92</v>
      </c>
      <c r="P349" s="119">
        <v>222</v>
      </c>
      <c r="Q349" s="119">
        <v>745</v>
      </c>
      <c r="R349" s="119">
        <v>915</v>
      </c>
      <c r="S349" s="119">
        <v>250</v>
      </c>
      <c r="T349" s="119">
        <v>147</v>
      </c>
      <c r="U349" s="119">
        <v>60</v>
      </c>
      <c r="V349" s="119">
        <v>110</v>
      </c>
      <c r="W349" s="119">
        <v>186</v>
      </c>
    </row>
    <row r="350" spans="1:23" x14ac:dyDescent="0.3">
      <c r="A350" s="118"/>
      <c r="B350" s="117"/>
      <c r="C350" s="117"/>
      <c r="D350" s="117"/>
      <c r="E350" s="118"/>
      <c r="F350" s="118"/>
      <c r="G350" s="118"/>
      <c r="H350" s="118"/>
      <c r="I350" s="118"/>
      <c r="J350" s="118"/>
      <c r="K350" s="118"/>
      <c r="L350" s="118"/>
      <c r="M350" s="118"/>
      <c r="N350" s="118"/>
      <c r="O350" s="118"/>
      <c r="P350" s="118"/>
      <c r="Q350" s="118"/>
      <c r="R350" s="118"/>
      <c r="S350" s="118"/>
      <c r="T350" s="118"/>
      <c r="U350" s="118"/>
      <c r="V350" s="118"/>
      <c r="W350" s="118"/>
    </row>
    <row r="351" spans="1:23" x14ac:dyDescent="0.3">
      <c r="A351" s="122" t="s">
        <v>429</v>
      </c>
      <c r="B351" s="121"/>
      <c r="C351" s="121" t="s">
        <v>428</v>
      </c>
      <c r="D351" s="121"/>
      <c r="E351" s="120">
        <v>1463740</v>
      </c>
      <c r="F351" s="120">
        <v>1303558</v>
      </c>
      <c r="G351" s="120">
        <v>10239</v>
      </c>
      <c r="H351" s="120">
        <v>4685</v>
      </c>
      <c r="I351" s="120">
        <v>52620</v>
      </c>
      <c r="J351" s="120">
        <v>6266</v>
      </c>
      <c r="K351" s="120">
        <v>2997</v>
      </c>
      <c r="L351" s="120">
        <v>7520</v>
      </c>
      <c r="M351" s="120">
        <v>5324</v>
      </c>
      <c r="N351" s="120">
        <v>18136</v>
      </c>
      <c r="O351" s="120">
        <v>2406</v>
      </c>
      <c r="P351" s="120">
        <v>3381</v>
      </c>
      <c r="Q351" s="120">
        <v>5978</v>
      </c>
      <c r="R351" s="120">
        <v>17713</v>
      </c>
      <c r="S351" s="120">
        <v>11523</v>
      </c>
      <c r="T351" s="120">
        <v>3293</v>
      </c>
      <c r="U351" s="120">
        <v>1400</v>
      </c>
      <c r="V351" s="120">
        <v>1535</v>
      </c>
      <c r="W351" s="120">
        <v>5166</v>
      </c>
    </row>
    <row r="352" spans="1:23" x14ac:dyDescent="0.3">
      <c r="A352" s="118" t="s">
        <v>427</v>
      </c>
      <c r="B352" s="117"/>
      <c r="C352" s="117"/>
      <c r="D352" s="117" t="s">
        <v>426</v>
      </c>
      <c r="E352" s="119">
        <v>117956</v>
      </c>
      <c r="F352" s="119">
        <v>105498</v>
      </c>
      <c r="G352" s="119">
        <v>753</v>
      </c>
      <c r="H352" s="119">
        <v>531</v>
      </c>
      <c r="I352" s="119">
        <v>3738</v>
      </c>
      <c r="J352" s="119">
        <v>544</v>
      </c>
      <c r="K352" s="119">
        <v>235</v>
      </c>
      <c r="L352" s="119">
        <v>507</v>
      </c>
      <c r="M352" s="119">
        <v>396</v>
      </c>
      <c r="N352" s="119">
        <v>958</v>
      </c>
      <c r="O352" s="119">
        <v>161</v>
      </c>
      <c r="P352" s="119">
        <v>185</v>
      </c>
      <c r="Q352" s="119">
        <v>431</v>
      </c>
      <c r="R352" s="119">
        <v>2256</v>
      </c>
      <c r="S352" s="119">
        <v>948</v>
      </c>
      <c r="T352" s="119">
        <v>327</v>
      </c>
      <c r="U352" s="119">
        <v>100</v>
      </c>
      <c r="V352" s="119">
        <v>87</v>
      </c>
      <c r="W352" s="119">
        <v>301</v>
      </c>
    </row>
    <row r="353" spans="1:23" x14ac:dyDescent="0.3">
      <c r="A353" s="118" t="s">
        <v>425</v>
      </c>
      <c r="B353" s="117"/>
      <c r="C353" s="117"/>
      <c r="D353" s="117" t="s">
        <v>424</v>
      </c>
      <c r="E353" s="119">
        <v>151145</v>
      </c>
      <c r="F353" s="119">
        <v>132269</v>
      </c>
      <c r="G353" s="119">
        <v>1260</v>
      </c>
      <c r="H353" s="119">
        <v>374</v>
      </c>
      <c r="I353" s="119">
        <v>6717</v>
      </c>
      <c r="J353" s="119">
        <v>680</v>
      </c>
      <c r="K353" s="119">
        <v>305</v>
      </c>
      <c r="L353" s="119">
        <v>897</v>
      </c>
      <c r="M353" s="119">
        <v>669</v>
      </c>
      <c r="N353" s="119">
        <v>1448</v>
      </c>
      <c r="O353" s="119">
        <v>306</v>
      </c>
      <c r="P353" s="119">
        <v>251</v>
      </c>
      <c r="Q353" s="119">
        <v>1436</v>
      </c>
      <c r="R353" s="119">
        <v>1694</v>
      </c>
      <c r="S353" s="119">
        <v>1338</v>
      </c>
      <c r="T353" s="119">
        <v>437</v>
      </c>
      <c r="U353" s="119">
        <v>162</v>
      </c>
      <c r="V353" s="119">
        <v>405</v>
      </c>
      <c r="W353" s="119">
        <v>497</v>
      </c>
    </row>
    <row r="354" spans="1:23" x14ac:dyDescent="0.3">
      <c r="A354" s="118" t="s">
        <v>423</v>
      </c>
      <c r="B354" s="117"/>
      <c r="C354" s="117"/>
      <c r="D354" s="117" t="s">
        <v>422</v>
      </c>
      <c r="E354" s="119">
        <v>97365</v>
      </c>
      <c r="F354" s="119">
        <v>80466</v>
      </c>
      <c r="G354" s="119">
        <v>767</v>
      </c>
      <c r="H354" s="119">
        <v>244</v>
      </c>
      <c r="I354" s="119">
        <v>3593</v>
      </c>
      <c r="J354" s="119">
        <v>620</v>
      </c>
      <c r="K354" s="119">
        <v>346</v>
      </c>
      <c r="L354" s="119">
        <v>693</v>
      </c>
      <c r="M354" s="119">
        <v>502</v>
      </c>
      <c r="N354" s="119">
        <v>2670</v>
      </c>
      <c r="O354" s="119">
        <v>179</v>
      </c>
      <c r="P354" s="119">
        <v>431</v>
      </c>
      <c r="Q354" s="119">
        <v>538</v>
      </c>
      <c r="R354" s="119">
        <v>1981</v>
      </c>
      <c r="S354" s="119">
        <v>2814</v>
      </c>
      <c r="T354" s="119">
        <v>497</v>
      </c>
      <c r="U354" s="119">
        <v>267</v>
      </c>
      <c r="V354" s="119">
        <v>179</v>
      </c>
      <c r="W354" s="119">
        <v>578</v>
      </c>
    </row>
    <row r="355" spans="1:23" x14ac:dyDescent="0.3">
      <c r="A355" s="118" t="s">
        <v>421</v>
      </c>
      <c r="B355" s="117"/>
      <c r="C355" s="117"/>
      <c r="D355" s="117" t="s">
        <v>420</v>
      </c>
      <c r="E355" s="119">
        <v>111674</v>
      </c>
      <c r="F355" s="119">
        <v>103848</v>
      </c>
      <c r="G355" s="119">
        <v>572</v>
      </c>
      <c r="H355" s="119">
        <v>234</v>
      </c>
      <c r="I355" s="119">
        <v>3312</v>
      </c>
      <c r="J355" s="119">
        <v>281</v>
      </c>
      <c r="K355" s="119">
        <v>133</v>
      </c>
      <c r="L355" s="119">
        <v>360</v>
      </c>
      <c r="M355" s="119">
        <v>255</v>
      </c>
      <c r="N355" s="119">
        <v>397</v>
      </c>
      <c r="O355" s="119">
        <v>40</v>
      </c>
      <c r="P355" s="119">
        <v>151</v>
      </c>
      <c r="Q355" s="119">
        <v>274</v>
      </c>
      <c r="R355" s="119">
        <v>1169</v>
      </c>
      <c r="S355" s="119">
        <v>265</v>
      </c>
      <c r="T355" s="119">
        <v>85</v>
      </c>
      <c r="U355" s="119">
        <v>36</v>
      </c>
      <c r="V355" s="119">
        <v>65</v>
      </c>
      <c r="W355" s="119">
        <v>197</v>
      </c>
    </row>
    <row r="356" spans="1:23" x14ac:dyDescent="0.3">
      <c r="A356" s="118" t="s">
        <v>419</v>
      </c>
      <c r="B356" s="117"/>
      <c r="C356" s="117"/>
      <c r="D356" s="117" t="s">
        <v>418</v>
      </c>
      <c r="E356" s="119">
        <v>101720</v>
      </c>
      <c r="F356" s="119">
        <v>78422</v>
      </c>
      <c r="G356" s="119">
        <v>791</v>
      </c>
      <c r="H356" s="119">
        <v>320</v>
      </c>
      <c r="I356" s="119">
        <v>4693</v>
      </c>
      <c r="J356" s="119">
        <v>564</v>
      </c>
      <c r="K356" s="119">
        <v>359</v>
      </c>
      <c r="L356" s="119">
        <v>627</v>
      </c>
      <c r="M356" s="119">
        <v>516</v>
      </c>
      <c r="N356" s="119">
        <v>7538</v>
      </c>
      <c r="O356" s="119">
        <v>550</v>
      </c>
      <c r="P356" s="119">
        <v>477</v>
      </c>
      <c r="Q356" s="119">
        <v>326</v>
      </c>
      <c r="R356" s="119">
        <v>1713</v>
      </c>
      <c r="S356" s="119">
        <v>2226</v>
      </c>
      <c r="T356" s="119">
        <v>456</v>
      </c>
      <c r="U356" s="119">
        <v>203</v>
      </c>
      <c r="V356" s="119">
        <v>94</v>
      </c>
      <c r="W356" s="119">
        <v>1845</v>
      </c>
    </row>
    <row r="357" spans="1:23" x14ac:dyDescent="0.3">
      <c r="A357" s="118" t="s">
        <v>417</v>
      </c>
      <c r="B357" s="117"/>
      <c r="C357" s="117"/>
      <c r="D357" s="117" t="s">
        <v>416</v>
      </c>
      <c r="E357" s="119">
        <v>155143</v>
      </c>
      <c r="F357" s="119">
        <v>138235</v>
      </c>
      <c r="G357" s="119">
        <v>955</v>
      </c>
      <c r="H357" s="119">
        <v>838</v>
      </c>
      <c r="I357" s="119">
        <v>5968</v>
      </c>
      <c r="J357" s="119">
        <v>625</v>
      </c>
      <c r="K357" s="119">
        <v>319</v>
      </c>
      <c r="L357" s="119">
        <v>841</v>
      </c>
      <c r="M357" s="119">
        <v>560</v>
      </c>
      <c r="N357" s="119">
        <v>1226</v>
      </c>
      <c r="O357" s="119">
        <v>340</v>
      </c>
      <c r="P357" s="119">
        <v>381</v>
      </c>
      <c r="Q357" s="119">
        <v>461</v>
      </c>
      <c r="R357" s="119">
        <v>2535</v>
      </c>
      <c r="S357" s="119">
        <v>867</v>
      </c>
      <c r="T357" s="119">
        <v>356</v>
      </c>
      <c r="U357" s="119">
        <v>157</v>
      </c>
      <c r="V357" s="119">
        <v>140</v>
      </c>
      <c r="W357" s="119">
        <v>339</v>
      </c>
    </row>
    <row r="358" spans="1:23" x14ac:dyDescent="0.3">
      <c r="A358" s="118" t="s">
        <v>415</v>
      </c>
      <c r="B358" s="117"/>
      <c r="C358" s="117"/>
      <c r="D358" s="117" t="s">
        <v>414</v>
      </c>
      <c r="E358" s="119">
        <v>114893</v>
      </c>
      <c r="F358" s="119">
        <v>104538</v>
      </c>
      <c r="G358" s="119">
        <v>950</v>
      </c>
      <c r="H358" s="119">
        <v>391</v>
      </c>
      <c r="I358" s="119">
        <v>4150</v>
      </c>
      <c r="J358" s="119">
        <v>424</v>
      </c>
      <c r="K358" s="119">
        <v>176</v>
      </c>
      <c r="L358" s="119">
        <v>682</v>
      </c>
      <c r="M358" s="119">
        <v>393</v>
      </c>
      <c r="N358" s="119">
        <v>712</v>
      </c>
      <c r="O358" s="119">
        <v>106</v>
      </c>
      <c r="P358" s="119">
        <v>146</v>
      </c>
      <c r="Q358" s="119">
        <v>500</v>
      </c>
      <c r="R358" s="119">
        <v>621</v>
      </c>
      <c r="S358" s="119">
        <v>569</v>
      </c>
      <c r="T358" s="119">
        <v>204</v>
      </c>
      <c r="U358" s="119">
        <v>80</v>
      </c>
      <c r="V358" s="119">
        <v>84</v>
      </c>
      <c r="W358" s="119">
        <v>167</v>
      </c>
    </row>
    <row r="359" spans="1:23" x14ac:dyDescent="0.3">
      <c r="A359" s="118" t="s">
        <v>413</v>
      </c>
      <c r="B359" s="117"/>
      <c r="C359" s="117"/>
      <c r="D359" s="117" t="s">
        <v>412</v>
      </c>
      <c r="E359" s="119">
        <v>107969</v>
      </c>
      <c r="F359" s="119">
        <v>98029</v>
      </c>
      <c r="G359" s="119">
        <v>745</v>
      </c>
      <c r="H359" s="119">
        <v>164</v>
      </c>
      <c r="I359" s="119">
        <v>3277</v>
      </c>
      <c r="J359" s="119">
        <v>387</v>
      </c>
      <c r="K359" s="119">
        <v>149</v>
      </c>
      <c r="L359" s="119">
        <v>420</v>
      </c>
      <c r="M359" s="119">
        <v>311</v>
      </c>
      <c r="N359" s="119">
        <v>413</v>
      </c>
      <c r="O359" s="119">
        <v>93</v>
      </c>
      <c r="P359" s="119">
        <v>226</v>
      </c>
      <c r="Q359" s="119">
        <v>281</v>
      </c>
      <c r="R359" s="119">
        <v>2686</v>
      </c>
      <c r="S359" s="119">
        <v>277</v>
      </c>
      <c r="T359" s="119">
        <v>130</v>
      </c>
      <c r="U359" s="119">
        <v>51</v>
      </c>
      <c r="V359" s="119">
        <v>64</v>
      </c>
      <c r="W359" s="119">
        <v>266</v>
      </c>
    </row>
    <row r="360" spans="1:23" x14ac:dyDescent="0.3">
      <c r="A360" s="118" t="s">
        <v>411</v>
      </c>
      <c r="B360" s="117"/>
      <c r="C360" s="117"/>
      <c r="D360" s="117" t="s">
        <v>410</v>
      </c>
      <c r="E360" s="119">
        <v>135835</v>
      </c>
      <c r="F360" s="119">
        <v>126130</v>
      </c>
      <c r="G360" s="119">
        <v>780</v>
      </c>
      <c r="H360" s="119">
        <v>730</v>
      </c>
      <c r="I360" s="119">
        <v>3515</v>
      </c>
      <c r="J360" s="119">
        <v>533</v>
      </c>
      <c r="K360" s="119">
        <v>225</v>
      </c>
      <c r="L360" s="119">
        <v>441</v>
      </c>
      <c r="M360" s="119">
        <v>376</v>
      </c>
      <c r="N360" s="119">
        <v>545</v>
      </c>
      <c r="O360" s="119">
        <v>107</v>
      </c>
      <c r="P360" s="119">
        <v>206</v>
      </c>
      <c r="Q360" s="119">
        <v>233</v>
      </c>
      <c r="R360" s="119">
        <v>398</v>
      </c>
      <c r="S360" s="119">
        <v>993</v>
      </c>
      <c r="T360" s="119">
        <v>277</v>
      </c>
      <c r="U360" s="119">
        <v>125</v>
      </c>
      <c r="V360" s="119">
        <v>47</v>
      </c>
      <c r="W360" s="119">
        <v>174</v>
      </c>
    </row>
    <row r="361" spans="1:23" s="123" customFormat="1" x14ac:dyDescent="0.3">
      <c r="A361" s="118" t="s">
        <v>409</v>
      </c>
      <c r="B361" s="117"/>
      <c r="C361" s="117"/>
      <c r="D361" s="117" t="s">
        <v>408</v>
      </c>
      <c r="E361" s="119">
        <v>134186</v>
      </c>
      <c r="F361" s="119">
        <v>121346</v>
      </c>
      <c r="G361" s="119">
        <v>1026</v>
      </c>
      <c r="H361" s="119">
        <v>187</v>
      </c>
      <c r="I361" s="119">
        <v>5635</v>
      </c>
      <c r="J361" s="119">
        <v>720</v>
      </c>
      <c r="K361" s="119">
        <v>329</v>
      </c>
      <c r="L361" s="119">
        <v>598</v>
      </c>
      <c r="M361" s="119">
        <v>539</v>
      </c>
      <c r="N361" s="119">
        <v>738</v>
      </c>
      <c r="O361" s="119">
        <v>184</v>
      </c>
      <c r="P361" s="119">
        <v>178</v>
      </c>
      <c r="Q361" s="119">
        <v>450</v>
      </c>
      <c r="R361" s="119">
        <v>954</v>
      </c>
      <c r="S361" s="119">
        <v>585</v>
      </c>
      <c r="T361" s="119">
        <v>239</v>
      </c>
      <c r="U361" s="119">
        <v>86</v>
      </c>
      <c r="V361" s="119">
        <v>118</v>
      </c>
      <c r="W361" s="119">
        <v>274</v>
      </c>
    </row>
    <row r="362" spans="1:23" x14ac:dyDescent="0.3">
      <c r="A362" s="118" t="s">
        <v>407</v>
      </c>
      <c r="B362" s="117"/>
      <c r="C362" s="117"/>
      <c r="D362" s="117" t="s">
        <v>406</v>
      </c>
      <c r="E362" s="119">
        <v>120805</v>
      </c>
      <c r="F362" s="119">
        <v>111662</v>
      </c>
      <c r="G362" s="119">
        <v>760</v>
      </c>
      <c r="H362" s="119">
        <v>350</v>
      </c>
      <c r="I362" s="119">
        <v>3100</v>
      </c>
      <c r="J362" s="119">
        <v>474</v>
      </c>
      <c r="K362" s="119">
        <v>199</v>
      </c>
      <c r="L362" s="119">
        <v>667</v>
      </c>
      <c r="M362" s="119">
        <v>337</v>
      </c>
      <c r="N362" s="119">
        <v>755</v>
      </c>
      <c r="O362" s="119">
        <v>165</v>
      </c>
      <c r="P362" s="119">
        <v>236</v>
      </c>
      <c r="Q362" s="119">
        <v>496</v>
      </c>
      <c r="R362" s="119">
        <v>779</v>
      </c>
      <c r="S362" s="119">
        <v>222</v>
      </c>
      <c r="T362" s="119">
        <v>143</v>
      </c>
      <c r="U362" s="119">
        <v>56</v>
      </c>
      <c r="V362" s="119">
        <v>130</v>
      </c>
      <c r="W362" s="119">
        <v>274</v>
      </c>
    </row>
    <row r="363" spans="1:23" x14ac:dyDescent="0.3">
      <c r="A363" s="118" t="s">
        <v>405</v>
      </c>
      <c r="B363" s="117"/>
      <c r="C363" s="117"/>
      <c r="D363" s="117" t="s">
        <v>404</v>
      </c>
      <c r="E363" s="119">
        <v>115049</v>
      </c>
      <c r="F363" s="119">
        <v>103115</v>
      </c>
      <c r="G363" s="119">
        <v>880</v>
      </c>
      <c r="H363" s="119">
        <v>322</v>
      </c>
      <c r="I363" s="119">
        <v>4922</v>
      </c>
      <c r="J363" s="119">
        <v>414</v>
      </c>
      <c r="K363" s="119">
        <v>222</v>
      </c>
      <c r="L363" s="119">
        <v>787</v>
      </c>
      <c r="M363" s="119">
        <v>470</v>
      </c>
      <c r="N363" s="119">
        <v>736</v>
      </c>
      <c r="O363" s="119">
        <v>175</v>
      </c>
      <c r="P363" s="119">
        <v>513</v>
      </c>
      <c r="Q363" s="119">
        <v>552</v>
      </c>
      <c r="R363" s="119">
        <v>927</v>
      </c>
      <c r="S363" s="119">
        <v>419</v>
      </c>
      <c r="T363" s="119">
        <v>142</v>
      </c>
      <c r="U363" s="119">
        <v>77</v>
      </c>
      <c r="V363" s="119">
        <v>122</v>
      </c>
      <c r="W363" s="119">
        <v>254</v>
      </c>
    </row>
    <row r="364" spans="1:23" x14ac:dyDescent="0.3">
      <c r="A364" s="118"/>
      <c r="B364" s="117"/>
      <c r="C364" s="117"/>
      <c r="D364" s="117"/>
      <c r="E364" s="118"/>
      <c r="F364" s="118"/>
      <c r="G364" s="118"/>
      <c r="H364" s="118"/>
      <c r="I364" s="118"/>
      <c r="J364" s="118"/>
      <c r="K364" s="118"/>
      <c r="L364" s="118"/>
      <c r="M364" s="118"/>
      <c r="N364" s="118"/>
      <c r="O364" s="118"/>
      <c r="P364" s="118"/>
      <c r="Q364" s="118"/>
      <c r="R364" s="118"/>
      <c r="S364" s="118"/>
      <c r="T364" s="118"/>
      <c r="U364" s="118"/>
      <c r="V364" s="118"/>
      <c r="W364" s="118"/>
    </row>
    <row r="365" spans="1:23" x14ac:dyDescent="0.3">
      <c r="A365" s="122" t="s">
        <v>403</v>
      </c>
      <c r="B365" s="121"/>
      <c r="C365" s="121" t="s">
        <v>102</v>
      </c>
      <c r="D365" s="121"/>
      <c r="E365" s="120">
        <v>653798</v>
      </c>
      <c r="F365" s="120">
        <v>546801</v>
      </c>
      <c r="G365" s="120">
        <v>6291</v>
      </c>
      <c r="H365" s="120">
        <v>623</v>
      </c>
      <c r="I365" s="120">
        <v>40289</v>
      </c>
      <c r="J365" s="120">
        <v>3759</v>
      </c>
      <c r="K365" s="120">
        <v>1557</v>
      </c>
      <c r="L365" s="120">
        <v>4521</v>
      </c>
      <c r="M365" s="120">
        <v>3396</v>
      </c>
      <c r="N365" s="120">
        <v>8140</v>
      </c>
      <c r="O365" s="120">
        <v>7846</v>
      </c>
      <c r="P365" s="120">
        <v>2491</v>
      </c>
      <c r="Q365" s="120">
        <v>5618</v>
      </c>
      <c r="R365" s="120">
        <v>7562</v>
      </c>
      <c r="S365" s="120">
        <v>7039</v>
      </c>
      <c r="T365" s="120">
        <v>3070</v>
      </c>
      <c r="U365" s="120">
        <v>1315</v>
      </c>
      <c r="V365" s="120">
        <v>1358</v>
      </c>
      <c r="W365" s="120">
        <v>2122</v>
      </c>
    </row>
    <row r="366" spans="1:23" x14ac:dyDescent="0.3">
      <c r="A366" s="118" t="s">
        <v>402</v>
      </c>
      <c r="B366" s="117"/>
      <c r="C366" s="117"/>
      <c r="D366" s="117" t="s">
        <v>401</v>
      </c>
      <c r="E366" s="119">
        <v>141868</v>
      </c>
      <c r="F366" s="119">
        <v>122491</v>
      </c>
      <c r="G366" s="119">
        <v>1104</v>
      </c>
      <c r="H366" s="119">
        <v>105</v>
      </c>
      <c r="I366" s="119">
        <v>7061</v>
      </c>
      <c r="J366" s="119">
        <v>835</v>
      </c>
      <c r="K366" s="119">
        <v>370</v>
      </c>
      <c r="L366" s="119">
        <v>729</v>
      </c>
      <c r="M366" s="119">
        <v>626</v>
      </c>
      <c r="N366" s="119">
        <v>1681</v>
      </c>
      <c r="O366" s="119">
        <v>2382</v>
      </c>
      <c r="P366" s="119">
        <v>184</v>
      </c>
      <c r="Q366" s="119">
        <v>657</v>
      </c>
      <c r="R366" s="119">
        <v>1135</v>
      </c>
      <c r="S366" s="119">
        <v>1040</v>
      </c>
      <c r="T366" s="119">
        <v>600</v>
      </c>
      <c r="U366" s="119">
        <v>321</v>
      </c>
      <c r="V366" s="119">
        <v>145</v>
      </c>
      <c r="W366" s="119">
        <v>402</v>
      </c>
    </row>
    <row r="367" spans="1:23" x14ac:dyDescent="0.3">
      <c r="A367" s="118" t="s">
        <v>400</v>
      </c>
      <c r="B367" s="117"/>
      <c r="C367" s="117"/>
      <c r="D367" s="117" t="s">
        <v>399</v>
      </c>
      <c r="E367" s="119">
        <v>151906</v>
      </c>
      <c r="F367" s="119">
        <v>96633</v>
      </c>
      <c r="G367" s="119">
        <v>2431</v>
      </c>
      <c r="H367" s="119">
        <v>92</v>
      </c>
      <c r="I367" s="119">
        <v>18801</v>
      </c>
      <c r="J367" s="119">
        <v>1721</v>
      </c>
      <c r="K367" s="119">
        <v>703</v>
      </c>
      <c r="L367" s="119">
        <v>2008</v>
      </c>
      <c r="M367" s="119">
        <v>1603</v>
      </c>
      <c r="N367" s="119">
        <v>4449</v>
      </c>
      <c r="O367" s="119">
        <v>4825</v>
      </c>
      <c r="P367" s="119">
        <v>1791</v>
      </c>
      <c r="Q367" s="119">
        <v>3559</v>
      </c>
      <c r="R367" s="119">
        <v>4203</v>
      </c>
      <c r="S367" s="119">
        <v>4456</v>
      </c>
      <c r="T367" s="119">
        <v>1874</v>
      </c>
      <c r="U367" s="119">
        <v>698</v>
      </c>
      <c r="V367" s="119">
        <v>922</v>
      </c>
      <c r="W367" s="119">
        <v>1137</v>
      </c>
    </row>
    <row r="368" spans="1:23" x14ac:dyDescent="0.3">
      <c r="A368" s="118" t="s">
        <v>398</v>
      </c>
      <c r="B368" s="117"/>
      <c r="C368" s="117"/>
      <c r="D368" s="117" t="s">
        <v>397</v>
      </c>
      <c r="E368" s="119">
        <v>134257</v>
      </c>
      <c r="F368" s="119">
        <v>122083</v>
      </c>
      <c r="G368" s="119">
        <v>1092</v>
      </c>
      <c r="H368" s="119">
        <v>135</v>
      </c>
      <c r="I368" s="119">
        <v>5683</v>
      </c>
      <c r="J368" s="119">
        <v>506</v>
      </c>
      <c r="K368" s="119">
        <v>168</v>
      </c>
      <c r="L368" s="119">
        <v>690</v>
      </c>
      <c r="M368" s="119">
        <v>437</v>
      </c>
      <c r="N368" s="119">
        <v>814</v>
      </c>
      <c r="O368" s="119">
        <v>194</v>
      </c>
      <c r="P368" s="119">
        <v>179</v>
      </c>
      <c r="Q368" s="119">
        <v>443</v>
      </c>
      <c r="R368" s="119">
        <v>775</v>
      </c>
      <c r="S368" s="119">
        <v>445</v>
      </c>
      <c r="T368" s="119">
        <v>241</v>
      </c>
      <c r="U368" s="119">
        <v>82</v>
      </c>
      <c r="V368" s="119">
        <v>89</v>
      </c>
      <c r="W368" s="119">
        <v>201</v>
      </c>
    </row>
    <row r="369" spans="1:23" x14ac:dyDescent="0.3">
      <c r="A369" s="118" t="s">
        <v>396</v>
      </c>
      <c r="B369" s="117"/>
      <c r="C369" s="117"/>
      <c r="D369" s="117" t="s">
        <v>395</v>
      </c>
      <c r="E369" s="119">
        <v>120988</v>
      </c>
      <c r="F369" s="119">
        <v>108599</v>
      </c>
      <c r="G369" s="119">
        <v>956</v>
      </c>
      <c r="H369" s="119">
        <v>109</v>
      </c>
      <c r="I369" s="119">
        <v>5160</v>
      </c>
      <c r="J369" s="119">
        <v>377</v>
      </c>
      <c r="K369" s="119">
        <v>180</v>
      </c>
      <c r="L369" s="119">
        <v>621</v>
      </c>
      <c r="M369" s="119">
        <v>396</v>
      </c>
      <c r="N369" s="119">
        <v>842</v>
      </c>
      <c r="O369" s="119">
        <v>350</v>
      </c>
      <c r="P369" s="119">
        <v>185</v>
      </c>
      <c r="Q369" s="119">
        <v>649</v>
      </c>
      <c r="R369" s="119">
        <v>936</v>
      </c>
      <c r="S369" s="119">
        <v>828</v>
      </c>
      <c r="T369" s="119">
        <v>246</v>
      </c>
      <c r="U369" s="119">
        <v>156</v>
      </c>
      <c r="V369" s="119">
        <v>149</v>
      </c>
      <c r="W369" s="119">
        <v>249</v>
      </c>
    </row>
    <row r="370" spans="1:23" s="123" customFormat="1" x14ac:dyDescent="0.3">
      <c r="A370" s="118" t="s">
        <v>394</v>
      </c>
      <c r="B370" s="117"/>
      <c r="C370" s="117"/>
      <c r="D370" s="117" t="s">
        <v>393</v>
      </c>
      <c r="E370" s="119">
        <v>104779</v>
      </c>
      <c r="F370" s="119">
        <v>96995</v>
      </c>
      <c r="G370" s="119">
        <v>708</v>
      </c>
      <c r="H370" s="119">
        <v>182</v>
      </c>
      <c r="I370" s="119">
        <v>3584</v>
      </c>
      <c r="J370" s="119">
        <v>320</v>
      </c>
      <c r="K370" s="119">
        <v>136</v>
      </c>
      <c r="L370" s="119">
        <v>473</v>
      </c>
      <c r="M370" s="119">
        <v>334</v>
      </c>
      <c r="N370" s="119">
        <v>354</v>
      </c>
      <c r="O370" s="119">
        <v>95</v>
      </c>
      <c r="P370" s="119">
        <v>152</v>
      </c>
      <c r="Q370" s="119">
        <v>310</v>
      </c>
      <c r="R370" s="119">
        <v>513</v>
      </c>
      <c r="S370" s="119">
        <v>270</v>
      </c>
      <c r="T370" s="119">
        <v>109</v>
      </c>
      <c r="U370" s="119">
        <v>58</v>
      </c>
      <c r="V370" s="119">
        <v>53</v>
      </c>
      <c r="W370" s="119">
        <v>133</v>
      </c>
    </row>
    <row r="371" spans="1:23" x14ac:dyDescent="0.3">
      <c r="A371" s="118"/>
      <c r="B371" s="117"/>
      <c r="C371" s="117"/>
      <c r="D371" s="117"/>
      <c r="E371" s="118"/>
      <c r="F371" s="118"/>
      <c r="G371" s="118"/>
      <c r="H371" s="118"/>
      <c r="I371" s="118"/>
      <c r="J371" s="118"/>
      <c r="K371" s="118"/>
      <c r="L371" s="118"/>
      <c r="M371" s="118"/>
      <c r="N371" s="118"/>
      <c r="O371" s="118"/>
      <c r="P371" s="118"/>
      <c r="Q371" s="118"/>
      <c r="R371" s="118"/>
      <c r="S371" s="118"/>
      <c r="T371" s="118"/>
      <c r="U371" s="118"/>
      <c r="V371" s="118"/>
      <c r="W371" s="118"/>
    </row>
    <row r="372" spans="1:23" x14ac:dyDescent="0.3">
      <c r="A372" s="122" t="s">
        <v>392</v>
      </c>
      <c r="B372" s="121"/>
      <c r="C372" s="121" t="s">
        <v>117</v>
      </c>
      <c r="D372" s="121"/>
      <c r="E372" s="120">
        <v>1132390</v>
      </c>
      <c r="F372" s="120">
        <v>945673</v>
      </c>
      <c r="G372" s="120">
        <v>13012</v>
      </c>
      <c r="H372" s="120">
        <v>2261</v>
      </c>
      <c r="I372" s="120">
        <v>62736</v>
      </c>
      <c r="J372" s="120">
        <v>4920</v>
      </c>
      <c r="K372" s="120">
        <v>2736</v>
      </c>
      <c r="L372" s="120">
        <v>9657</v>
      </c>
      <c r="M372" s="120">
        <v>6241</v>
      </c>
      <c r="N372" s="120">
        <v>20232</v>
      </c>
      <c r="O372" s="120">
        <v>10818</v>
      </c>
      <c r="P372" s="120">
        <v>3400</v>
      </c>
      <c r="Q372" s="120">
        <v>9461</v>
      </c>
      <c r="R372" s="120">
        <v>19587</v>
      </c>
      <c r="S372" s="120">
        <v>7828</v>
      </c>
      <c r="T372" s="120">
        <v>3303</v>
      </c>
      <c r="U372" s="120">
        <v>1299</v>
      </c>
      <c r="V372" s="120">
        <v>4101</v>
      </c>
      <c r="W372" s="120">
        <v>5125</v>
      </c>
    </row>
    <row r="373" spans="1:23" x14ac:dyDescent="0.3">
      <c r="A373" s="118" t="s">
        <v>391</v>
      </c>
      <c r="B373" s="117"/>
      <c r="C373" s="117"/>
      <c r="D373" s="117" t="s">
        <v>390</v>
      </c>
      <c r="E373" s="119">
        <v>130875</v>
      </c>
      <c r="F373" s="119">
        <v>104508</v>
      </c>
      <c r="G373" s="119">
        <v>2072</v>
      </c>
      <c r="H373" s="119">
        <v>153</v>
      </c>
      <c r="I373" s="119">
        <v>11390</v>
      </c>
      <c r="J373" s="119">
        <v>521</v>
      </c>
      <c r="K373" s="119">
        <v>347</v>
      </c>
      <c r="L373" s="119">
        <v>1550</v>
      </c>
      <c r="M373" s="119">
        <v>993</v>
      </c>
      <c r="N373" s="119">
        <v>2489</v>
      </c>
      <c r="O373" s="119">
        <v>555</v>
      </c>
      <c r="P373" s="119">
        <v>504</v>
      </c>
      <c r="Q373" s="119">
        <v>1143</v>
      </c>
      <c r="R373" s="119">
        <v>2384</v>
      </c>
      <c r="S373" s="119">
        <v>620</v>
      </c>
      <c r="T373" s="119">
        <v>272</v>
      </c>
      <c r="U373" s="119">
        <v>118</v>
      </c>
      <c r="V373" s="119">
        <v>597</v>
      </c>
      <c r="W373" s="119">
        <v>659</v>
      </c>
    </row>
    <row r="374" spans="1:23" x14ac:dyDescent="0.3">
      <c r="A374" s="118" t="s">
        <v>389</v>
      </c>
      <c r="B374" s="117"/>
      <c r="C374" s="117"/>
      <c r="D374" s="117" t="s">
        <v>388</v>
      </c>
      <c r="E374" s="119">
        <v>75102</v>
      </c>
      <c r="F374" s="119">
        <v>59049</v>
      </c>
      <c r="G374" s="119">
        <v>1142</v>
      </c>
      <c r="H374" s="119">
        <v>132</v>
      </c>
      <c r="I374" s="119">
        <v>4179</v>
      </c>
      <c r="J374" s="119">
        <v>406</v>
      </c>
      <c r="K374" s="119">
        <v>223</v>
      </c>
      <c r="L374" s="119">
        <v>758</v>
      </c>
      <c r="M374" s="119">
        <v>535</v>
      </c>
      <c r="N374" s="119">
        <v>1828</v>
      </c>
      <c r="O374" s="119">
        <v>667</v>
      </c>
      <c r="P374" s="119">
        <v>325</v>
      </c>
      <c r="Q374" s="119">
        <v>922</v>
      </c>
      <c r="R374" s="119">
        <v>2742</v>
      </c>
      <c r="S374" s="119">
        <v>679</v>
      </c>
      <c r="T374" s="119">
        <v>304</v>
      </c>
      <c r="U374" s="119">
        <v>145</v>
      </c>
      <c r="V374" s="119">
        <v>538</v>
      </c>
      <c r="W374" s="119">
        <v>528</v>
      </c>
    </row>
    <row r="375" spans="1:23" x14ac:dyDescent="0.3">
      <c r="A375" s="118" t="s">
        <v>387</v>
      </c>
      <c r="B375" s="117"/>
      <c r="C375" s="117"/>
      <c r="D375" s="117" t="s">
        <v>386</v>
      </c>
      <c r="E375" s="119">
        <v>137183</v>
      </c>
      <c r="F375" s="119">
        <v>114510</v>
      </c>
      <c r="G375" s="119">
        <v>1193</v>
      </c>
      <c r="H375" s="119">
        <v>491</v>
      </c>
      <c r="I375" s="119">
        <v>8513</v>
      </c>
      <c r="J375" s="119">
        <v>432</v>
      </c>
      <c r="K375" s="119">
        <v>288</v>
      </c>
      <c r="L375" s="119">
        <v>1077</v>
      </c>
      <c r="M375" s="119">
        <v>704</v>
      </c>
      <c r="N375" s="119">
        <v>1661</v>
      </c>
      <c r="O375" s="119">
        <v>487</v>
      </c>
      <c r="P375" s="119">
        <v>320</v>
      </c>
      <c r="Q375" s="119">
        <v>1884</v>
      </c>
      <c r="R375" s="119">
        <v>2264</v>
      </c>
      <c r="S375" s="119">
        <v>1162</v>
      </c>
      <c r="T375" s="119">
        <v>336</v>
      </c>
      <c r="U375" s="119">
        <v>158</v>
      </c>
      <c r="V375" s="119">
        <v>923</v>
      </c>
      <c r="W375" s="119">
        <v>780</v>
      </c>
    </row>
    <row r="376" spans="1:23" x14ac:dyDescent="0.3">
      <c r="A376" s="118" t="s">
        <v>385</v>
      </c>
      <c r="B376" s="117"/>
      <c r="C376" s="117"/>
      <c r="D376" s="117" t="s">
        <v>384</v>
      </c>
      <c r="E376" s="119">
        <v>85375</v>
      </c>
      <c r="F376" s="119">
        <v>76907</v>
      </c>
      <c r="G376" s="119">
        <v>798</v>
      </c>
      <c r="H376" s="119">
        <v>128</v>
      </c>
      <c r="I376" s="119">
        <v>3335</v>
      </c>
      <c r="J376" s="119">
        <v>276</v>
      </c>
      <c r="K376" s="119">
        <v>117</v>
      </c>
      <c r="L376" s="119">
        <v>518</v>
      </c>
      <c r="M376" s="119">
        <v>346</v>
      </c>
      <c r="N376" s="119">
        <v>707</v>
      </c>
      <c r="O376" s="119">
        <v>152</v>
      </c>
      <c r="P376" s="119">
        <v>206</v>
      </c>
      <c r="Q376" s="119">
        <v>358</v>
      </c>
      <c r="R376" s="119">
        <v>754</v>
      </c>
      <c r="S376" s="119">
        <v>207</v>
      </c>
      <c r="T376" s="119">
        <v>131</v>
      </c>
      <c r="U376" s="119">
        <v>61</v>
      </c>
      <c r="V376" s="119">
        <v>148</v>
      </c>
      <c r="W376" s="119">
        <v>226</v>
      </c>
    </row>
    <row r="377" spans="1:23" s="123" customFormat="1" x14ac:dyDescent="0.3">
      <c r="A377" s="118" t="s">
        <v>383</v>
      </c>
      <c r="B377" s="117"/>
      <c r="C377" s="117"/>
      <c r="D377" s="117" t="s">
        <v>382</v>
      </c>
      <c r="E377" s="119">
        <v>137835</v>
      </c>
      <c r="F377" s="119">
        <v>117092</v>
      </c>
      <c r="G377" s="119">
        <v>1554</v>
      </c>
      <c r="H377" s="119">
        <v>179</v>
      </c>
      <c r="I377" s="119">
        <v>6054</v>
      </c>
      <c r="J377" s="119">
        <v>736</v>
      </c>
      <c r="K377" s="119">
        <v>409</v>
      </c>
      <c r="L377" s="119">
        <v>1111</v>
      </c>
      <c r="M377" s="119">
        <v>781</v>
      </c>
      <c r="N377" s="119">
        <v>2192</v>
      </c>
      <c r="O377" s="119">
        <v>1189</v>
      </c>
      <c r="P377" s="119">
        <v>532</v>
      </c>
      <c r="Q377" s="119">
        <v>914</v>
      </c>
      <c r="R377" s="119">
        <v>2165</v>
      </c>
      <c r="S377" s="119">
        <v>1312</v>
      </c>
      <c r="T377" s="119">
        <v>603</v>
      </c>
      <c r="U377" s="119">
        <v>251</v>
      </c>
      <c r="V377" s="119">
        <v>266</v>
      </c>
      <c r="W377" s="119">
        <v>495</v>
      </c>
    </row>
    <row r="378" spans="1:23" x14ac:dyDescent="0.3">
      <c r="A378" s="118" t="s">
        <v>381</v>
      </c>
      <c r="B378" s="117"/>
      <c r="C378" s="117"/>
      <c r="D378" s="117" t="s">
        <v>380</v>
      </c>
      <c r="E378" s="119">
        <v>80510</v>
      </c>
      <c r="F378" s="119">
        <v>64397</v>
      </c>
      <c r="G378" s="119">
        <v>1073</v>
      </c>
      <c r="H378" s="119">
        <v>220</v>
      </c>
      <c r="I378" s="119">
        <v>5943</v>
      </c>
      <c r="J378" s="119">
        <v>348</v>
      </c>
      <c r="K378" s="119">
        <v>217</v>
      </c>
      <c r="L378" s="119">
        <v>638</v>
      </c>
      <c r="M378" s="119">
        <v>468</v>
      </c>
      <c r="N378" s="119">
        <v>2022</v>
      </c>
      <c r="O378" s="119">
        <v>378</v>
      </c>
      <c r="P378" s="119">
        <v>235</v>
      </c>
      <c r="Q378" s="119">
        <v>1173</v>
      </c>
      <c r="R378" s="119">
        <v>1753</v>
      </c>
      <c r="S378" s="119">
        <v>584</v>
      </c>
      <c r="T378" s="119">
        <v>195</v>
      </c>
      <c r="U378" s="119">
        <v>83</v>
      </c>
      <c r="V378" s="119">
        <v>365</v>
      </c>
      <c r="W378" s="119">
        <v>418</v>
      </c>
    </row>
    <row r="379" spans="1:23" x14ac:dyDescent="0.3">
      <c r="A379" s="118" t="s">
        <v>379</v>
      </c>
      <c r="B379" s="117"/>
      <c r="C379" s="117"/>
      <c r="D379" s="117" t="s">
        <v>378</v>
      </c>
      <c r="E379" s="119">
        <v>95598</v>
      </c>
      <c r="F379" s="119">
        <v>77411</v>
      </c>
      <c r="G379" s="119">
        <v>1366</v>
      </c>
      <c r="H379" s="119">
        <v>192</v>
      </c>
      <c r="I379" s="119">
        <v>4486</v>
      </c>
      <c r="J379" s="119">
        <v>575</v>
      </c>
      <c r="K379" s="119">
        <v>316</v>
      </c>
      <c r="L379" s="119">
        <v>905</v>
      </c>
      <c r="M379" s="119">
        <v>586</v>
      </c>
      <c r="N379" s="119">
        <v>4013</v>
      </c>
      <c r="O379" s="119">
        <v>656</v>
      </c>
      <c r="P379" s="119">
        <v>259</v>
      </c>
      <c r="Q379" s="119">
        <v>621</v>
      </c>
      <c r="R379" s="119">
        <v>1746</v>
      </c>
      <c r="S379" s="119">
        <v>971</v>
      </c>
      <c r="T379" s="119">
        <v>419</v>
      </c>
      <c r="U379" s="119">
        <v>155</v>
      </c>
      <c r="V379" s="119">
        <v>322</v>
      </c>
      <c r="W379" s="119">
        <v>599</v>
      </c>
    </row>
    <row r="380" spans="1:23" x14ac:dyDescent="0.3">
      <c r="A380" s="118" t="s">
        <v>377</v>
      </c>
      <c r="B380" s="117"/>
      <c r="C380" s="117"/>
      <c r="D380" s="117" t="s">
        <v>376</v>
      </c>
      <c r="E380" s="119">
        <v>86144</v>
      </c>
      <c r="F380" s="119">
        <v>73179</v>
      </c>
      <c r="G380" s="119">
        <v>828</v>
      </c>
      <c r="H380" s="119">
        <v>162</v>
      </c>
      <c r="I380" s="119">
        <v>3523</v>
      </c>
      <c r="J380" s="119">
        <v>370</v>
      </c>
      <c r="K380" s="119">
        <v>171</v>
      </c>
      <c r="L380" s="119">
        <v>696</v>
      </c>
      <c r="M380" s="119">
        <v>389</v>
      </c>
      <c r="N380" s="119">
        <v>1713</v>
      </c>
      <c r="O380" s="119">
        <v>667</v>
      </c>
      <c r="P380" s="119">
        <v>298</v>
      </c>
      <c r="Q380" s="119">
        <v>535</v>
      </c>
      <c r="R380" s="119">
        <v>2176</v>
      </c>
      <c r="S380" s="119">
        <v>528</v>
      </c>
      <c r="T380" s="119">
        <v>253</v>
      </c>
      <c r="U380" s="119">
        <v>80</v>
      </c>
      <c r="V380" s="119">
        <v>184</v>
      </c>
      <c r="W380" s="119">
        <v>392</v>
      </c>
    </row>
    <row r="381" spans="1:23" x14ac:dyDescent="0.3">
      <c r="A381" s="118" t="s">
        <v>375</v>
      </c>
      <c r="B381" s="117"/>
      <c r="C381" s="117"/>
      <c r="D381" s="117" t="s">
        <v>374</v>
      </c>
      <c r="E381" s="119">
        <v>82998</v>
      </c>
      <c r="F381" s="119">
        <v>74095</v>
      </c>
      <c r="G381" s="119">
        <v>865</v>
      </c>
      <c r="H381" s="119">
        <v>286</v>
      </c>
      <c r="I381" s="119">
        <v>2634</v>
      </c>
      <c r="J381" s="119">
        <v>513</v>
      </c>
      <c r="K381" s="119">
        <v>181</v>
      </c>
      <c r="L381" s="119">
        <v>683</v>
      </c>
      <c r="M381" s="119">
        <v>412</v>
      </c>
      <c r="N381" s="119">
        <v>746</v>
      </c>
      <c r="O381" s="119">
        <v>139</v>
      </c>
      <c r="P381" s="119">
        <v>102</v>
      </c>
      <c r="Q381" s="119">
        <v>418</v>
      </c>
      <c r="R381" s="119">
        <v>759</v>
      </c>
      <c r="S381" s="119">
        <v>400</v>
      </c>
      <c r="T381" s="119">
        <v>373</v>
      </c>
      <c r="U381" s="119">
        <v>109</v>
      </c>
      <c r="V381" s="119">
        <v>47</v>
      </c>
      <c r="W381" s="119">
        <v>236</v>
      </c>
    </row>
    <row r="382" spans="1:23" x14ac:dyDescent="0.3">
      <c r="A382" s="118" t="s">
        <v>373</v>
      </c>
      <c r="B382" s="117"/>
      <c r="C382" s="117"/>
      <c r="D382" s="117" t="s">
        <v>372</v>
      </c>
      <c r="E382" s="119">
        <v>121572</v>
      </c>
      <c r="F382" s="119">
        <v>110190</v>
      </c>
      <c r="G382" s="119">
        <v>1032</v>
      </c>
      <c r="H382" s="119">
        <v>167</v>
      </c>
      <c r="I382" s="119">
        <v>5328</v>
      </c>
      <c r="J382" s="119">
        <v>332</v>
      </c>
      <c r="K382" s="119">
        <v>168</v>
      </c>
      <c r="L382" s="119">
        <v>746</v>
      </c>
      <c r="M382" s="119">
        <v>377</v>
      </c>
      <c r="N382" s="119">
        <v>533</v>
      </c>
      <c r="O382" s="119">
        <v>246</v>
      </c>
      <c r="P382" s="119">
        <v>169</v>
      </c>
      <c r="Q382" s="119">
        <v>623</v>
      </c>
      <c r="R382" s="119">
        <v>712</v>
      </c>
      <c r="S382" s="119">
        <v>353</v>
      </c>
      <c r="T382" s="119">
        <v>147</v>
      </c>
      <c r="U382" s="119">
        <v>38</v>
      </c>
      <c r="V382" s="119">
        <v>162</v>
      </c>
      <c r="W382" s="119">
        <v>249</v>
      </c>
    </row>
    <row r="383" spans="1:23" x14ac:dyDescent="0.3">
      <c r="A383" s="118" t="s">
        <v>371</v>
      </c>
      <c r="B383" s="117"/>
      <c r="C383" s="117"/>
      <c r="D383" s="117" t="s">
        <v>370</v>
      </c>
      <c r="E383" s="119">
        <v>99198</v>
      </c>
      <c r="F383" s="119">
        <v>74335</v>
      </c>
      <c r="G383" s="119">
        <v>1089</v>
      </c>
      <c r="H383" s="119">
        <v>151</v>
      </c>
      <c r="I383" s="119">
        <v>7351</v>
      </c>
      <c r="J383" s="119">
        <v>411</v>
      </c>
      <c r="K383" s="119">
        <v>299</v>
      </c>
      <c r="L383" s="119">
        <v>975</v>
      </c>
      <c r="M383" s="119">
        <v>650</v>
      </c>
      <c r="N383" s="119">
        <v>2328</v>
      </c>
      <c r="O383" s="119">
        <v>5682</v>
      </c>
      <c r="P383" s="119">
        <v>450</v>
      </c>
      <c r="Q383" s="119">
        <v>870</v>
      </c>
      <c r="R383" s="119">
        <v>2132</v>
      </c>
      <c r="S383" s="119">
        <v>1012</v>
      </c>
      <c r="T383" s="119">
        <v>270</v>
      </c>
      <c r="U383" s="119">
        <v>101</v>
      </c>
      <c r="V383" s="119">
        <v>549</v>
      </c>
      <c r="W383" s="119">
        <v>543</v>
      </c>
    </row>
    <row r="384" spans="1:23" s="123" customFormat="1" x14ac:dyDescent="0.3">
      <c r="A384" s="122"/>
      <c r="B384" s="117"/>
      <c r="C384" s="117"/>
      <c r="D384" s="117"/>
      <c r="E384" s="122"/>
      <c r="F384" s="122"/>
      <c r="G384" s="122"/>
      <c r="H384" s="122"/>
      <c r="I384" s="122"/>
      <c r="J384" s="122"/>
      <c r="K384" s="122"/>
      <c r="L384" s="122"/>
      <c r="M384" s="122"/>
      <c r="N384" s="122"/>
      <c r="O384" s="122"/>
      <c r="P384" s="122"/>
      <c r="Q384" s="122"/>
      <c r="R384" s="122"/>
      <c r="S384" s="122"/>
      <c r="T384" s="122"/>
      <c r="U384" s="122"/>
      <c r="V384" s="122"/>
      <c r="W384" s="122"/>
    </row>
    <row r="385" spans="1:23" x14ac:dyDescent="0.3">
      <c r="A385" s="122" t="s">
        <v>369</v>
      </c>
      <c r="B385" s="121"/>
      <c r="C385" s="121" t="s">
        <v>129</v>
      </c>
      <c r="D385" s="121"/>
      <c r="E385" s="120">
        <v>806892</v>
      </c>
      <c r="F385" s="120">
        <v>717551</v>
      </c>
      <c r="G385" s="120">
        <v>5979</v>
      </c>
      <c r="H385" s="120">
        <v>1073</v>
      </c>
      <c r="I385" s="120">
        <v>31896</v>
      </c>
      <c r="J385" s="120">
        <v>2886</v>
      </c>
      <c r="K385" s="120">
        <v>2061</v>
      </c>
      <c r="L385" s="120">
        <v>4269</v>
      </c>
      <c r="M385" s="120">
        <v>2939</v>
      </c>
      <c r="N385" s="120">
        <v>9659</v>
      </c>
      <c r="O385" s="120">
        <v>5236</v>
      </c>
      <c r="P385" s="120">
        <v>2346</v>
      </c>
      <c r="Q385" s="120">
        <v>2960</v>
      </c>
      <c r="R385" s="120">
        <v>8133</v>
      </c>
      <c r="S385" s="120">
        <v>4569</v>
      </c>
      <c r="T385" s="120">
        <v>1339</v>
      </c>
      <c r="U385" s="120">
        <v>1238</v>
      </c>
      <c r="V385" s="120">
        <v>1081</v>
      </c>
      <c r="W385" s="120">
        <v>1677</v>
      </c>
    </row>
    <row r="386" spans="1:23" x14ac:dyDescent="0.3">
      <c r="A386" s="118" t="s">
        <v>368</v>
      </c>
      <c r="B386" s="117"/>
      <c r="C386" s="117"/>
      <c r="D386" s="117" t="s">
        <v>367</v>
      </c>
      <c r="E386" s="119">
        <v>61182</v>
      </c>
      <c r="F386" s="119">
        <v>56843</v>
      </c>
      <c r="G386" s="119">
        <v>426</v>
      </c>
      <c r="H386" s="119">
        <v>121</v>
      </c>
      <c r="I386" s="119">
        <v>1273</v>
      </c>
      <c r="J386" s="119">
        <v>206</v>
      </c>
      <c r="K386" s="119">
        <v>193</v>
      </c>
      <c r="L386" s="119">
        <v>305</v>
      </c>
      <c r="M386" s="119">
        <v>182</v>
      </c>
      <c r="N386" s="119">
        <v>234</v>
      </c>
      <c r="O386" s="119">
        <v>55</v>
      </c>
      <c r="P386" s="119">
        <v>269</v>
      </c>
      <c r="Q386" s="119">
        <v>242</v>
      </c>
      <c r="R386" s="119">
        <v>258</v>
      </c>
      <c r="S386" s="119">
        <v>241</v>
      </c>
      <c r="T386" s="119">
        <v>60</v>
      </c>
      <c r="U386" s="119">
        <v>12</v>
      </c>
      <c r="V386" s="119">
        <v>170</v>
      </c>
      <c r="W386" s="119">
        <v>92</v>
      </c>
    </row>
    <row r="387" spans="1:23" x14ac:dyDescent="0.3">
      <c r="A387" s="118" t="s">
        <v>366</v>
      </c>
      <c r="B387" s="117"/>
      <c r="C387" s="117"/>
      <c r="D387" s="117" t="s">
        <v>365</v>
      </c>
      <c r="E387" s="119">
        <v>149518</v>
      </c>
      <c r="F387" s="119">
        <v>137024</v>
      </c>
      <c r="G387" s="119">
        <v>889</v>
      </c>
      <c r="H387" s="119">
        <v>162</v>
      </c>
      <c r="I387" s="119">
        <v>7043</v>
      </c>
      <c r="J387" s="119">
        <v>426</v>
      </c>
      <c r="K387" s="119">
        <v>221</v>
      </c>
      <c r="L387" s="119">
        <v>532</v>
      </c>
      <c r="M387" s="119">
        <v>323</v>
      </c>
      <c r="N387" s="119">
        <v>498</v>
      </c>
      <c r="O387" s="119">
        <v>107</v>
      </c>
      <c r="P387" s="119">
        <v>367</v>
      </c>
      <c r="Q387" s="119">
        <v>412</v>
      </c>
      <c r="R387" s="119">
        <v>732</v>
      </c>
      <c r="S387" s="119">
        <v>313</v>
      </c>
      <c r="T387" s="119">
        <v>160</v>
      </c>
      <c r="U387" s="119">
        <v>65</v>
      </c>
      <c r="V387" s="119">
        <v>72</v>
      </c>
      <c r="W387" s="119">
        <v>172</v>
      </c>
    </row>
    <row r="388" spans="1:23" x14ac:dyDescent="0.3">
      <c r="A388" s="118" t="s">
        <v>364</v>
      </c>
      <c r="B388" s="117"/>
      <c r="C388" s="117"/>
      <c r="D388" s="117" t="s">
        <v>363</v>
      </c>
      <c r="E388" s="119">
        <v>113794</v>
      </c>
      <c r="F388" s="119">
        <v>105841</v>
      </c>
      <c r="G388" s="119">
        <v>743</v>
      </c>
      <c r="H388" s="119">
        <v>238</v>
      </c>
      <c r="I388" s="119">
        <v>3500</v>
      </c>
      <c r="J388" s="119">
        <v>269</v>
      </c>
      <c r="K388" s="119">
        <v>158</v>
      </c>
      <c r="L388" s="119">
        <v>361</v>
      </c>
      <c r="M388" s="119">
        <v>304</v>
      </c>
      <c r="N388" s="119">
        <v>470</v>
      </c>
      <c r="O388" s="119">
        <v>36</v>
      </c>
      <c r="P388" s="119">
        <v>131</v>
      </c>
      <c r="Q388" s="119">
        <v>339</v>
      </c>
      <c r="R388" s="119">
        <v>641</v>
      </c>
      <c r="S388" s="119">
        <v>319</v>
      </c>
      <c r="T388" s="119">
        <v>129</v>
      </c>
      <c r="U388" s="119">
        <v>70</v>
      </c>
      <c r="V388" s="119">
        <v>102</v>
      </c>
      <c r="W388" s="119">
        <v>143</v>
      </c>
    </row>
    <row r="389" spans="1:23" x14ac:dyDescent="0.3">
      <c r="A389" s="118" t="s">
        <v>362</v>
      </c>
      <c r="B389" s="117"/>
      <c r="C389" s="117"/>
      <c r="D389" s="117" t="s">
        <v>361</v>
      </c>
      <c r="E389" s="119">
        <v>106597</v>
      </c>
      <c r="F389" s="119">
        <v>76888</v>
      </c>
      <c r="G389" s="119">
        <v>967</v>
      </c>
      <c r="H389" s="119">
        <v>77</v>
      </c>
      <c r="I389" s="119">
        <v>7248</v>
      </c>
      <c r="J389" s="119">
        <v>806</v>
      </c>
      <c r="K389" s="119">
        <v>615</v>
      </c>
      <c r="L389" s="119">
        <v>883</v>
      </c>
      <c r="M389" s="119">
        <v>794</v>
      </c>
      <c r="N389" s="119">
        <v>5530</v>
      </c>
      <c r="O389" s="119">
        <v>4548</v>
      </c>
      <c r="P389" s="119">
        <v>427</v>
      </c>
      <c r="Q389" s="119">
        <v>496</v>
      </c>
      <c r="R389" s="119">
        <v>2824</v>
      </c>
      <c r="S389" s="119">
        <v>2164</v>
      </c>
      <c r="T389" s="119">
        <v>465</v>
      </c>
      <c r="U389" s="119">
        <v>840</v>
      </c>
      <c r="V389" s="119">
        <v>424</v>
      </c>
      <c r="W389" s="119">
        <v>601</v>
      </c>
    </row>
    <row r="390" spans="1:23" s="123" customFormat="1" x14ac:dyDescent="0.3">
      <c r="A390" s="118" t="s">
        <v>360</v>
      </c>
      <c r="B390" s="117"/>
      <c r="C390" s="117"/>
      <c r="D390" s="117" t="s">
        <v>359</v>
      </c>
      <c r="E390" s="119">
        <v>131301</v>
      </c>
      <c r="F390" s="119">
        <v>121020</v>
      </c>
      <c r="G390" s="119">
        <v>904</v>
      </c>
      <c r="H390" s="119">
        <v>234</v>
      </c>
      <c r="I390" s="119">
        <v>3904</v>
      </c>
      <c r="J390" s="119">
        <v>364</v>
      </c>
      <c r="K390" s="119">
        <v>260</v>
      </c>
      <c r="L390" s="119">
        <v>725</v>
      </c>
      <c r="M390" s="119">
        <v>425</v>
      </c>
      <c r="N390" s="119">
        <v>734</v>
      </c>
      <c r="O390" s="119">
        <v>165</v>
      </c>
      <c r="P390" s="119">
        <v>209</v>
      </c>
      <c r="Q390" s="119">
        <v>472</v>
      </c>
      <c r="R390" s="119">
        <v>1005</v>
      </c>
      <c r="S390" s="119">
        <v>440</v>
      </c>
      <c r="T390" s="119">
        <v>155</v>
      </c>
      <c r="U390" s="119">
        <v>56</v>
      </c>
      <c r="V390" s="119">
        <v>75</v>
      </c>
      <c r="W390" s="119">
        <v>154</v>
      </c>
    </row>
    <row r="391" spans="1:23" x14ac:dyDescent="0.3">
      <c r="A391" s="118" t="s">
        <v>358</v>
      </c>
      <c r="B391" s="117"/>
      <c r="C391" s="117"/>
      <c r="D391" s="117" t="s">
        <v>357</v>
      </c>
      <c r="E391" s="119">
        <v>139860</v>
      </c>
      <c r="F391" s="119">
        <v>126341</v>
      </c>
      <c r="G391" s="119">
        <v>1235</v>
      </c>
      <c r="H391" s="119">
        <v>142</v>
      </c>
      <c r="I391" s="119">
        <v>5300</v>
      </c>
      <c r="J391" s="119">
        <v>378</v>
      </c>
      <c r="K391" s="119">
        <v>277</v>
      </c>
      <c r="L391" s="119">
        <v>805</v>
      </c>
      <c r="M391" s="119">
        <v>507</v>
      </c>
      <c r="N391" s="119">
        <v>1410</v>
      </c>
      <c r="O391" s="119">
        <v>154</v>
      </c>
      <c r="P391" s="119">
        <v>399</v>
      </c>
      <c r="Q391" s="119">
        <v>525</v>
      </c>
      <c r="R391" s="119">
        <v>1273</v>
      </c>
      <c r="S391" s="119">
        <v>487</v>
      </c>
      <c r="T391" s="119">
        <v>201</v>
      </c>
      <c r="U391" s="119">
        <v>100</v>
      </c>
      <c r="V391" s="119">
        <v>87</v>
      </c>
      <c r="W391" s="119">
        <v>239</v>
      </c>
    </row>
    <row r="392" spans="1:23" x14ac:dyDescent="0.3">
      <c r="A392" s="118" t="s">
        <v>356</v>
      </c>
      <c r="B392" s="117"/>
      <c r="C392" s="117"/>
      <c r="D392" s="117" t="s">
        <v>355</v>
      </c>
      <c r="E392" s="119">
        <v>104640</v>
      </c>
      <c r="F392" s="119">
        <v>93594</v>
      </c>
      <c r="G392" s="119">
        <v>815</v>
      </c>
      <c r="H392" s="119">
        <v>99</v>
      </c>
      <c r="I392" s="119">
        <v>3628</v>
      </c>
      <c r="J392" s="119">
        <v>437</v>
      </c>
      <c r="K392" s="119">
        <v>337</v>
      </c>
      <c r="L392" s="119">
        <v>658</v>
      </c>
      <c r="M392" s="119">
        <v>404</v>
      </c>
      <c r="N392" s="119">
        <v>783</v>
      </c>
      <c r="O392" s="119">
        <v>171</v>
      </c>
      <c r="P392" s="119">
        <v>544</v>
      </c>
      <c r="Q392" s="119">
        <v>474</v>
      </c>
      <c r="R392" s="119">
        <v>1400</v>
      </c>
      <c r="S392" s="119">
        <v>605</v>
      </c>
      <c r="T392" s="119">
        <v>169</v>
      </c>
      <c r="U392" s="119">
        <v>95</v>
      </c>
      <c r="V392" s="119">
        <v>151</v>
      </c>
      <c r="W392" s="119">
        <v>276</v>
      </c>
    </row>
    <row r="393" spans="1:23" x14ac:dyDescent="0.3">
      <c r="A393" s="118"/>
      <c r="B393" s="117"/>
      <c r="C393" s="117"/>
      <c r="D393" s="117"/>
      <c r="E393" s="118"/>
      <c r="F393" s="118"/>
      <c r="G393" s="118"/>
      <c r="H393" s="118"/>
      <c r="I393" s="118"/>
      <c r="J393" s="118"/>
      <c r="K393" s="118"/>
      <c r="L393" s="118"/>
      <c r="M393" s="118"/>
      <c r="N393" s="118"/>
      <c r="O393" s="118"/>
      <c r="P393" s="118"/>
      <c r="Q393" s="118"/>
      <c r="R393" s="118"/>
      <c r="S393" s="118"/>
      <c r="T393" s="118"/>
      <c r="U393" s="118"/>
      <c r="V393" s="118"/>
      <c r="W393" s="118"/>
    </row>
    <row r="394" spans="1:23" x14ac:dyDescent="0.3">
      <c r="A394" s="122" t="s">
        <v>354</v>
      </c>
      <c r="B394" s="121" t="s">
        <v>353</v>
      </c>
      <c r="C394" s="121"/>
      <c r="D394" s="121"/>
      <c r="E394" s="120">
        <v>5288935</v>
      </c>
      <c r="F394" s="120">
        <v>4855676</v>
      </c>
      <c r="G394" s="120">
        <v>28616</v>
      </c>
      <c r="H394" s="120">
        <v>5631</v>
      </c>
      <c r="I394" s="120">
        <v>156506</v>
      </c>
      <c r="J394" s="120">
        <v>25669</v>
      </c>
      <c r="K394" s="120">
        <v>8550</v>
      </c>
      <c r="L394" s="120">
        <v>21410</v>
      </c>
      <c r="M394" s="120">
        <v>16255</v>
      </c>
      <c r="N394" s="120">
        <v>34188</v>
      </c>
      <c r="O394" s="120">
        <v>11622</v>
      </c>
      <c r="P394" s="120">
        <v>8416</v>
      </c>
      <c r="Q394" s="120">
        <v>22243</v>
      </c>
      <c r="R394" s="120">
        <v>29068</v>
      </c>
      <c r="S394" s="120">
        <v>24226</v>
      </c>
      <c r="T394" s="120">
        <v>15129</v>
      </c>
      <c r="U394" s="120">
        <v>10121</v>
      </c>
      <c r="V394" s="120">
        <v>5692</v>
      </c>
      <c r="W394" s="120">
        <v>9917</v>
      </c>
    </row>
    <row r="395" spans="1:23" x14ac:dyDescent="0.3">
      <c r="A395" s="118"/>
      <c r="B395" s="121"/>
      <c r="C395" s="121"/>
      <c r="D395" s="121"/>
      <c r="E395" s="118"/>
      <c r="F395" s="118"/>
      <c r="G395" s="118"/>
      <c r="H395" s="118"/>
      <c r="I395" s="118"/>
      <c r="J395" s="118"/>
      <c r="K395" s="118"/>
      <c r="L395" s="118"/>
      <c r="M395" s="118"/>
      <c r="N395" s="118"/>
      <c r="O395" s="118"/>
      <c r="P395" s="118"/>
      <c r="Q395" s="118"/>
      <c r="R395" s="118"/>
      <c r="S395" s="118"/>
      <c r="T395" s="118"/>
      <c r="U395" s="118"/>
      <c r="V395" s="118"/>
      <c r="W395" s="118"/>
    </row>
    <row r="396" spans="1:23" x14ac:dyDescent="0.3">
      <c r="A396" s="122" t="s">
        <v>352</v>
      </c>
      <c r="B396" s="121"/>
      <c r="C396" s="121" t="s">
        <v>351</v>
      </c>
      <c r="D396" s="121"/>
      <c r="E396" s="120">
        <v>176016</v>
      </c>
      <c r="F396" s="120">
        <v>158640</v>
      </c>
      <c r="G396" s="120">
        <v>1146</v>
      </c>
      <c r="H396" s="120">
        <v>58</v>
      </c>
      <c r="I396" s="120">
        <v>6629</v>
      </c>
      <c r="J396" s="120">
        <v>951</v>
      </c>
      <c r="K396" s="120">
        <v>292</v>
      </c>
      <c r="L396" s="120">
        <v>954</v>
      </c>
      <c r="M396" s="120">
        <v>701</v>
      </c>
      <c r="N396" s="120">
        <v>1116</v>
      </c>
      <c r="O396" s="120">
        <v>170</v>
      </c>
      <c r="P396" s="120">
        <v>219</v>
      </c>
      <c r="Q396" s="120">
        <v>1912</v>
      </c>
      <c r="R396" s="120">
        <v>1160</v>
      </c>
      <c r="S396" s="120">
        <v>499</v>
      </c>
      <c r="T396" s="120">
        <v>672</v>
      </c>
      <c r="U396" s="120">
        <v>155</v>
      </c>
      <c r="V396" s="120">
        <v>375</v>
      </c>
      <c r="W396" s="120">
        <v>367</v>
      </c>
    </row>
    <row r="397" spans="1:23" x14ac:dyDescent="0.3">
      <c r="A397" s="122" t="s">
        <v>350</v>
      </c>
      <c r="B397" s="121"/>
      <c r="C397" s="121" t="s">
        <v>349</v>
      </c>
      <c r="D397" s="121"/>
      <c r="E397" s="120">
        <v>183491</v>
      </c>
      <c r="F397" s="120">
        <v>153752</v>
      </c>
      <c r="G397" s="120">
        <v>1355</v>
      </c>
      <c r="H397" s="120">
        <v>218</v>
      </c>
      <c r="I397" s="120">
        <v>13472</v>
      </c>
      <c r="J397" s="120">
        <v>1043</v>
      </c>
      <c r="K397" s="120">
        <v>601</v>
      </c>
      <c r="L397" s="120">
        <v>1396</v>
      </c>
      <c r="M397" s="120">
        <v>1151</v>
      </c>
      <c r="N397" s="120">
        <v>1940</v>
      </c>
      <c r="O397" s="120">
        <v>213</v>
      </c>
      <c r="P397" s="120">
        <v>408</v>
      </c>
      <c r="Q397" s="120">
        <v>1840</v>
      </c>
      <c r="R397" s="120">
        <v>2665</v>
      </c>
      <c r="S397" s="120">
        <v>1208</v>
      </c>
      <c r="T397" s="120">
        <v>380</v>
      </c>
      <c r="U397" s="120">
        <v>176</v>
      </c>
      <c r="V397" s="120">
        <v>693</v>
      </c>
      <c r="W397" s="120">
        <v>980</v>
      </c>
    </row>
    <row r="398" spans="1:23" x14ac:dyDescent="0.3">
      <c r="A398" s="122" t="s">
        <v>348</v>
      </c>
      <c r="B398" s="121"/>
      <c r="C398" s="121" t="s">
        <v>347</v>
      </c>
      <c r="D398" s="121"/>
      <c r="E398" s="120">
        <v>428234</v>
      </c>
      <c r="F398" s="120">
        <v>333432</v>
      </c>
      <c r="G398" s="120">
        <v>3851</v>
      </c>
      <c r="H398" s="120">
        <v>359</v>
      </c>
      <c r="I398" s="120">
        <v>21950</v>
      </c>
      <c r="J398" s="120">
        <v>7389</v>
      </c>
      <c r="K398" s="120">
        <v>1533</v>
      </c>
      <c r="L398" s="120">
        <v>3402</v>
      </c>
      <c r="M398" s="120">
        <v>3114</v>
      </c>
      <c r="N398" s="120">
        <v>6547</v>
      </c>
      <c r="O398" s="120">
        <v>6863</v>
      </c>
      <c r="P398" s="120">
        <v>2104</v>
      </c>
      <c r="Q398" s="120">
        <v>3886</v>
      </c>
      <c r="R398" s="120">
        <v>4255</v>
      </c>
      <c r="S398" s="120">
        <v>12085</v>
      </c>
      <c r="T398" s="120">
        <v>6727</v>
      </c>
      <c r="U398" s="120">
        <v>6922</v>
      </c>
      <c r="V398" s="120">
        <v>1272</v>
      </c>
      <c r="W398" s="120">
        <v>2543</v>
      </c>
    </row>
    <row r="399" spans="1:23" x14ac:dyDescent="0.3">
      <c r="A399" s="122" t="s">
        <v>346</v>
      </c>
      <c r="B399" s="121"/>
      <c r="C399" s="121" t="s">
        <v>345</v>
      </c>
      <c r="D399" s="121"/>
      <c r="E399" s="120">
        <v>532273</v>
      </c>
      <c r="F399" s="120">
        <v>509628</v>
      </c>
      <c r="G399" s="120">
        <v>2046</v>
      </c>
      <c r="H399" s="120">
        <v>635</v>
      </c>
      <c r="I399" s="120">
        <v>10539</v>
      </c>
      <c r="J399" s="120">
        <v>1248</v>
      </c>
      <c r="K399" s="120">
        <v>490</v>
      </c>
      <c r="L399" s="120">
        <v>1553</v>
      </c>
      <c r="M399" s="120">
        <v>1109</v>
      </c>
      <c r="N399" s="120">
        <v>837</v>
      </c>
      <c r="O399" s="120">
        <v>107</v>
      </c>
      <c r="P399" s="120">
        <v>280</v>
      </c>
      <c r="Q399" s="120">
        <v>1004</v>
      </c>
      <c r="R399" s="120">
        <v>1206</v>
      </c>
      <c r="S399" s="120">
        <v>292</v>
      </c>
      <c r="T399" s="120">
        <v>368</v>
      </c>
      <c r="U399" s="120">
        <v>102</v>
      </c>
      <c r="V399" s="120">
        <v>189</v>
      </c>
      <c r="W399" s="120">
        <v>640</v>
      </c>
    </row>
    <row r="400" spans="1:23" x14ac:dyDescent="0.3">
      <c r="A400" s="122" t="s">
        <v>344</v>
      </c>
      <c r="B400" s="121"/>
      <c r="C400" s="121" t="s">
        <v>343</v>
      </c>
      <c r="D400" s="121"/>
      <c r="E400" s="120">
        <v>2203</v>
      </c>
      <c r="F400" s="120">
        <v>2087</v>
      </c>
      <c r="G400" s="120">
        <v>10</v>
      </c>
      <c r="H400" s="120">
        <v>0</v>
      </c>
      <c r="I400" s="120">
        <v>80</v>
      </c>
      <c r="J400" s="120">
        <v>3</v>
      </c>
      <c r="K400" s="120">
        <v>3</v>
      </c>
      <c r="L400" s="120">
        <v>9</v>
      </c>
      <c r="M400" s="120">
        <v>3</v>
      </c>
      <c r="N400" s="120">
        <v>0</v>
      </c>
      <c r="O400" s="120">
        <v>0</v>
      </c>
      <c r="P400" s="120">
        <v>0</v>
      </c>
      <c r="Q400" s="120">
        <v>0</v>
      </c>
      <c r="R400" s="120">
        <v>2</v>
      </c>
      <c r="S400" s="120">
        <v>1</v>
      </c>
      <c r="T400" s="120">
        <v>1</v>
      </c>
      <c r="U400" s="120">
        <v>0</v>
      </c>
      <c r="V400" s="120">
        <v>0</v>
      </c>
      <c r="W400" s="120">
        <v>4</v>
      </c>
    </row>
    <row r="401" spans="1:23" x14ac:dyDescent="0.3">
      <c r="A401" s="122" t="s">
        <v>342</v>
      </c>
      <c r="B401" s="121"/>
      <c r="C401" s="121" t="s">
        <v>341</v>
      </c>
      <c r="D401" s="121"/>
      <c r="E401" s="120">
        <v>202566</v>
      </c>
      <c r="F401" s="120">
        <v>190553</v>
      </c>
      <c r="G401" s="120">
        <v>1113</v>
      </c>
      <c r="H401" s="120">
        <v>176</v>
      </c>
      <c r="I401" s="120">
        <v>5234</v>
      </c>
      <c r="J401" s="120">
        <v>681</v>
      </c>
      <c r="K401" s="120">
        <v>256</v>
      </c>
      <c r="L401" s="120">
        <v>698</v>
      </c>
      <c r="M401" s="120">
        <v>398</v>
      </c>
      <c r="N401" s="120">
        <v>817</v>
      </c>
      <c r="O401" s="120">
        <v>111</v>
      </c>
      <c r="P401" s="120">
        <v>299</v>
      </c>
      <c r="Q401" s="120">
        <v>619</v>
      </c>
      <c r="R401" s="120">
        <v>590</v>
      </c>
      <c r="S401" s="120">
        <v>383</v>
      </c>
      <c r="T401" s="120">
        <v>188</v>
      </c>
      <c r="U401" s="120">
        <v>61</v>
      </c>
      <c r="V401" s="120">
        <v>127</v>
      </c>
      <c r="W401" s="120">
        <v>262</v>
      </c>
    </row>
    <row r="402" spans="1:23" x14ac:dyDescent="0.3">
      <c r="A402" s="122" t="s">
        <v>340</v>
      </c>
      <c r="B402" s="121"/>
      <c r="C402" s="121" t="s">
        <v>339</v>
      </c>
      <c r="D402" s="121"/>
      <c r="E402" s="120">
        <v>256384</v>
      </c>
      <c r="F402" s="120">
        <v>238263</v>
      </c>
      <c r="G402" s="120">
        <v>1105</v>
      </c>
      <c r="H402" s="120">
        <v>153</v>
      </c>
      <c r="I402" s="120">
        <v>6988</v>
      </c>
      <c r="J402" s="120">
        <v>904</v>
      </c>
      <c r="K402" s="120">
        <v>523</v>
      </c>
      <c r="L402" s="120">
        <v>1028</v>
      </c>
      <c r="M402" s="120">
        <v>832</v>
      </c>
      <c r="N402" s="120">
        <v>875</v>
      </c>
      <c r="O402" s="120">
        <v>202</v>
      </c>
      <c r="P402" s="120">
        <v>359</v>
      </c>
      <c r="Q402" s="120">
        <v>1251</v>
      </c>
      <c r="R402" s="120">
        <v>1219</v>
      </c>
      <c r="S402" s="120">
        <v>1106</v>
      </c>
      <c r="T402" s="120">
        <v>343</v>
      </c>
      <c r="U402" s="120">
        <v>229</v>
      </c>
      <c r="V402" s="120">
        <v>399</v>
      </c>
      <c r="W402" s="120">
        <v>605</v>
      </c>
    </row>
    <row r="403" spans="1:23" x14ac:dyDescent="0.3">
      <c r="A403" s="122" t="s">
        <v>338</v>
      </c>
      <c r="B403" s="121"/>
      <c r="C403" s="121" t="s">
        <v>337</v>
      </c>
      <c r="D403" s="121"/>
      <c r="E403" s="120">
        <v>147645</v>
      </c>
      <c r="F403" s="120">
        <v>135698</v>
      </c>
      <c r="G403" s="120">
        <v>756</v>
      </c>
      <c r="H403" s="120">
        <v>214</v>
      </c>
      <c r="I403" s="120">
        <v>4855</v>
      </c>
      <c r="J403" s="120">
        <v>491</v>
      </c>
      <c r="K403" s="120">
        <v>246</v>
      </c>
      <c r="L403" s="120">
        <v>680</v>
      </c>
      <c r="M403" s="120">
        <v>499</v>
      </c>
      <c r="N403" s="120">
        <v>1098</v>
      </c>
      <c r="O403" s="120">
        <v>96</v>
      </c>
      <c r="P403" s="120">
        <v>382</v>
      </c>
      <c r="Q403" s="120">
        <v>698</v>
      </c>
      <c r="R403" s="120">
        <v>1002</v>
      </c>
      <c r="S403" s="120">
        <v>329</v>
      </c>
      <c r="T403" s="120">
        <v>119</v>
      </c>
      <c r="U403" s="120">
        <v>72</v>
      </c>
      <c r="V403" s="120">
        <v>127</v>
      </c>
      <c r="W403" s="120">
        <v>283</v>
      </c>
    </row>
    <row r="404" spans="1:23" x14ac:dyDescent="0.3">
      <c r="A404" s="122" t="s">
        <v>336</v>
      </c>
      <c r="B404" s="121"/>
      <c r="C404" s="121" t="s">
        <v>335</v>
      </c>
      <c r="D404" s="121"/>
      <c r="E404" s="120">
        <v>262767</v>
      </c>
      <c r="F404" s="120">
        <v>241611</v>
      </c>
      <c r="G404" s="120">
        <v>1223</v>
      </c>
      <c r="H404" s="120">
        <v>271</v>
      </c>
      <c r="I404" s="120">
        <v>6469</v>
      </c>
      <c r="J404" s="120">
        <v>1516</v>
      </c>
      <c r="K404" s="120">
        <v>396</v>
      </c>
      <c r="L404" s="120">
        <v>1016</v>
      </c>
      <c r="M404" s="120">
        <v>739</v>
      </c>
      <c r="N404" s="120">
        <v>2699</v>
      </c>
      <c r="O404" s="120">
        <v>698</v>
      </c>
      <c r="P404" s="120">
        <v>238</v>
      </c>
      <c r="Q404" s="120">
        <v>1312</v>
      </c>
      <c r="R404" s="120">
        <v>1493</v>
      </c>
      <c r="S404" s="120">
        <v>987</v>
      </c>
      <c r="T404" s="120">
        <v>980</v>
      </c>
      <c r="U404" s="120">
        <v>251</v>
      </c>
      <c r="V404" s="120">
        <v>366</v>
      </c>
      <c r="W404" s="120">
        <v>502</v>
      </c>
    </row>
    <row r="405" spans="1:23" x14ac:dyDescent="0.3">
      <c r="A405" s="122" t="s">
        <v>334</v>
      </c>
      <c r="B405" s="121"/>
      <c r="C405" s="121" t="s">
        <v>333</v>
      </c>
      <c r="D405" s="121"/>
      <c r="E405" s="120">
        <v>209156</v>
      </c>
      <c r="F405" s="120">
        <v>177028</v>
      </c>
      <c r="G405" s="120">
        <v>1852</v>
      </c>
      <c r="H405" s="120">
        <v>180</v>
      </c>
      <c r="I405" s="120">
        <v>8838</v>
      </c>
      <c r="J405" s="120">
        <v>1506</v>
      </c>
      <c r="K405" s="120">
        <v>568</v>
      </c>
      <c r="L405" s="120">
        <v>1163</v>
      </c>
      <c r="M405" s="120">
        <v>989</v>
      </c>
      <c r="N405" s="120">
        <v>6901</v>
      </c>
      <c r="O405" s="120">
        <v>1292</v>
      </c>
      <c r="P405" s="120">
        <v>936</v>
      </c>
      <c r="Q405" s="120">
        <v>954</v>
      </c>
      <c r="R405" s="120">
        <v>3282</v>
      </c>
      <c r="S405" s="120">
        <v>1718</v>
      </c>
      <c r="T405" s="120">
        <v>807</v>
      </c>
      <c r="U405" s="120">
        <v>336</v>
      </c>
      <c r="V405" s="120">
        <v>188</v>
      </c>
      <c r="W405" s="120">
        <v>618</v>
      </c>
    </row>
    <row r="406" spans="1:23" x14ac:dyDescent="0.3">
      <c r="A406" s="122" t="s">
        <v>332</v>
      </c>
      <c r="B406" s="121"/>
      <c r="C406" s="121" t="s">
        <v>331</v>
      </c>
      <c r="D406" s="121"/>
      <c r="E406" s="120">
        <v>130959</v>
      </c>
      <c r="F406" s="120">
        <v>124162</v>
      </c>
      <c r="G406" s="120">
        <v>657</v>
      </c>
      <c r="H406" s="120">
        <v>37</v>
      </c>
      <c r="I406" s="120">
        <v>2843</v>
      </c>
      <c r="J406" s="120">
        <v>440</v>
      </c>
      <c r="K406" s="120">
        <v>195</v>
      </c>
      <c r="L406" s="120">
        <v>443</v>
      </c>
      <c r="M406" s="120">
        <v>342</v>
      </c>
      <c r="N406" s="120">
        <v>403</v>
      </c>
      <c r="O406" s="120">
        <v>79</v>
      </c>
      <c r="P406" s="120">
        <v>99</v>
      </c>
      <c r="Q406" s="120">
        <v>261</v>
      </c>
      <c r="R406" s="120">
        <v>511</v>
      </c>
      <c r="S406" s="120">
        <v>140</v>
      </c>
      <c r="T406" s="120">
        <v>73</v>
      </c>
      <c r="U406" s="120">
        <v>38</v>
      </c>
      <c r="V406" s="120">
        <v>100</v>
      </c>
      <c r="W406" s="120">
        <v>136</v>
      </c>
    </row>
    <row r="407" spans="1:23" x14ac:dyDescent="0.3">
      <c r="A407" s="122" t="s">
        <v>330</v>
      </c>
      <c r="B407" s="121"/>
      <c r="C407" s="121" t="s">
        <v>329</v>
      </c>
      <c r="D407" s="121"/>
      <c r="E407" s="120">
        <v>470981</v>
      </c>
      <c r="F407" s="120">
        <v>439725</v>
      </c>
      <c r="G407" s="120">
        <v>2381</v>
      </c>
      <c r="H407" s="120">
        <v>757</v>
      </c>
      <c r="I407" s="120">
        <v>12108</v>
      </c>
      <c r="J407" s="120">
        <v>1968</v>
      </c>
      <c r="K407" s="120">
        <v>656</v>
      </c>
      <c r="L407" s="120">
        <v>1667</v>
      </c>
      <c r="M407" s="120">
        <v>1277</v>
      </c>
      <c r="N407" s="120">
        <v>1547</v>
      </c>
      <c r="O407" s="120">
        <v>215</v>
      </c>
      <c r="P407" s="120">
        <v>595</v>
      </c>
      <c r="Q407" s="120">
        <v>1210</v>
      </c>
      <c r="R407" s="120">
        <v>2611</v>
      </c>
      <c r="S407" s="120">
        <v>1418</v>
      </c>
      <c r="T407" s="120">
        <v>1151</v>
      </c>
      <c r="U407" s="120">
        <v>659</v>
      </c>
      <c r="V407" s="120">
        <v>288</v>
      </c>
      <c r="W407" s="120">
        <v>748</v>
      </c>
    </row>
    <row r="408" spans="1:23" x14ac:dyDescent="0.3">
      <c r="A408" s="118"/>
      <c r="B408" s="117"/>
      <c r="C408" s="117"/>
      <c r="D408" s="117"/>
      <c r="E408" s="118"/>
      <c r="F408" s="118"/>
      <c r="G408" s="118"/>
      <c r="H408" s="118"/>
      <c r="I408" s="118"/>
      <c r="J408" s="118"/>
      <c r="K408" s="118"/>
      <c r="L408" s="118"/>
      <c r="M408" s="118"/>
      <c r="N408" s="118"/>
      <c r="O408" s="118"/>
      <c r="P408" s="118"/>
      <c r="Q408" s="118"/>
      <c r="R408" s="118"/>
      <c r="S408" s="118"/>
      <c r="T408" s="118"/>
      <c r="U408" s="118"/>
      <c r="V408" s="118"/>
      <c r="W408" s="118"/>
    </row>
    <row r="409" spans="1:23" x14ac:dyDescent="0.3">
      <c r="A409" s="122" t="s">
        <v>328</v>
      </c>
      <c r="B409" s="121"/>
      <c r="C409" s="121" t="s">
        <v>327</v>
      </c>
      <c r="D409" s="121"/>
      <c r="E409" s="120">
        <v>746399</v>
      </c>
      <c r="F409" s="120">
        <v>708590</v>
      </c>
      <c r="G409" s="120">
        <v>3130</v>
      </c>
      <c r="H409" s="120">
        <v>554</v>
      </c>
      <c r="I409" s="120">
        <v>15799</v>
      </c>
      <c r="J409" s="120">
        <v>1750</v>
      </c>
      <c r="K409" s="120">
        <v>787</v>
      </c>
      <c r="L409" s="120">
        <v>2429</v>
      </c>
      <c r="M409" s="120">
        <v>1554</v>
      </c>
      <c r="N409" s="120">
        <v>1873</v>
      </c>
      <c r="O409" s="120">
        <v>280</v>
      </c>
      <c r="P409" s="120">
        <v>570</v>
      </c>
      <c r="Q409" s="120">
        <v>3195</v>
      </c>
      <c r="R409" s="120">
        <v>2792</v>
      </c>
      <c r="S409" s="120">
        <v>845</v>
      </c>
      <c r="T409" s="120">
        <v>421</v>
      </c>
      <c r="U409" s="120">
        <v>147</v>
      </c>
      <c r="V409" s="120">
        <v>913</v>
      </c>
      <c r="W409" s="120">
        <v>770</v>
      </c>
    </row>
    <row r="410" spans="1:23" x14ac:dyDescent="0.3">
      <c r="A410" s="118" t="s">
        <v>326</v>
      </c>
      <c r="B410" s="117"/>
      <c r="C410" s="117"/>
      <c r="D410" s="117" t="s">
        <v>325</v>
      </c>
      <c r="E410" s="119">
        <v>132457</v>
      </c>
      <c r="F410" s="119">
        <v>127442</v>
      </c>
      <c r="G410" s="119">
        <v>593</v>
      </c>
      <c r="H410" s="119">
        <v>90</v>
      </c>
      <c r="I410" s="119">
        <v>2222</v>
      </c>
      <c r="J410" s="119">
        <v>238</v>
      </c>
      <c r="K410" s="119">
        <v>89</v>
      </c>
      <c r="L410" s="119">
        <v>358</v>
      </c>
      <c r="M410" s="119">
        <v>219</v>
      </c>
      <c r="N410" s="119">
        <v>220</v>
      </c>
      <c r="O410" s="119">
        <v>6</v>
      </c>
      <c r="P410" s="119">
        <v>71</v>
      </c>
      <c r="Q410" s="119">
        <v>210</v>
      </c>
      <c r="R410" s="119">
        <v>423</v>
      </c>
      <c r="S410" s="119">
        <v>68</v>
      </c>
      <c r="T410" s="119">
        <v>61</v>
      </c>
      <c r="U410" s="119">
        <v>17</v>
      </c>
      <c r="V410" s="119">
        <v>35</v>
      </c>
      <c r="W410" s="119">
        <v>95</v>
      </c>
    </row>
    <row r="411" spans="1:23" x14ac:dyDescent="0.3">
      <c r="A411" s="118" t="s">
        <v>324</v>
      </c>
      <c r="B411" s="117"/>
      <c r="C411" s="117"/>
      <c r="D411" s="117" t="s">
        <v>323</v>
      </c>
      <c r="E411" s="119">
        <v>117773</v>
      </c>
      <c r="F411" s="119">
        <v>104013</v>
      </c>
      <c r="G411" s="119">
        <v>629</v>
      </c>
      <c r="H411" s="119">
        <v>93</v>
      </c>
      <c r="I411" s="119">
        <v>4855</v>
      </c>
      <c r="J411" s="119">
        <v>403</v>
      </c>
      <c r="K411" s="119">
        <v>278</v>
      </c>
      <c r="L411" s="119">
        <v>773</v>
      </c>
      <c r="M411" s="119">
        <v>484</v>
      </c>
      <c r="N411" s="119">
        <v>946</v>
      </c>
      <c r="O411" s="119">
        <v>164</v>
      </c>
      <c r="P411" s="119">
        <v>227</v>
      </c>
      <c r="Q411" s="119">
        <v>1998</v>
      </c>
      <c r="R411" s="119">
        <v>1260</v>
      </c>
      <c r="S411" s="119">
        <v>492</v>
      </c>
      <c r="T411" s="119">
        <v>128</v>
      </c>
      <c r="U411" s="119">
        <v>47</v>
      </c>
      <c r="V411" s="119">
        <v>659</v>
      </c>
      <c r="W411" s="119">
        <v>324</v>
      </c>
    </row>
    <row r="412" spans="1:23" x14ac:dyDescent="0.3">
      <c r="A412" s="118" t="s">
        <v>322</v>
      </c>
      <c r="B412" s="117"/>
      <c r="C412" s="117"/>
      <c r="D412" s="117" t="s">
        <v>321</v>
      </c>
      <c r="E412" s="119">
        <v>77750</v>
      </c>
      <c r="F412" s="119">
        <v>74554</v>
      </c>
      <c r="G412" s="119">
        <v>278</v>
      </c>
      <c r="H412" s="119">
        <v>88</v>
      </c>
      <c r="I412" s="119">
        <v>1776</v>
      </c>
      <c r="J412" s="119">
        <v>132</v>
      </c>
      <c r="K412" s="119">
        <v>69</v>
      </c>
      <c r="L412" s="119">
        <v>169</v>
      </c>
      <c r="M412" s="119">
        <v>114</v>
      </c>
      <c r="N412" s="119">
        <v>116</v>
      </c>
      <c r="O412" s="119">
        <v>7</v>
      </c>
      <c r="P412" s="119">
        <v>18</v>
      </c>
      <c r="Q412" s="119">
        <v>167</v>
      </c>
      <c r="R412" s="119">
        <v>120</v>
      </c>
      <c r="S412" s="119">
        <v>64</v>
      </c>
      <c r="T412" s="119">
        <v>17</v>
      </c>
      <c r="U412" s="119">
        <v>13</v>
      </c>
      <c r="V412" s="119">
        <v>4</v>
      </c>
      <c r="W412" s="119">
        <v>44</v>
      </c>
    </row>
    <row r="413" spans="1:23" x14ac:dyDescent="0.3">
      <c r="A413" s="118" t="s">
        <v>320</v>
      </c>
      <c r="B413" s="117"/>
      <c r="C413" s="117"/>
      <c r="D413" s="117" t="s">
        <v>319</v>
      </c>
      <c r="E413" s="119">
        <v>93667</v>
      </c>
      <c r="F413" s="119">
        <v>89832</v>
      </c>
      <c r="G413" s="119">
        <v>316</v>
      </c>
      <c r="H413" s="119">
        <v>45</v>
      </c>
      <c r="I413" s="119">
        <v>1549</v>
      </c>
      <c r="J413" s="119">
        <v>294</v>
      </c>
      <c r="K413" s="119">
        <v>75</v>
      </c>
      <c r="L413" s="119">
        <v>287</v>
      </c>
      <c r="M413" s="119">
        <v>129</v>
      </c>
      <c r="N413" s="119">
        <v>215</v>
      </c>
      <c r="O413" s="119">
        <v>67</v>
      </c>
      <c r="P413" s="119">
        <v>78</v>
      </c>
      <c r="Q413" s="119">
        <v>152</v>
      </c>
      <c r="R413" s="119">
        <v>323</v>
      </c>
      <c r="S413" s="119">
        <v>63</v>
      </c>
      <c r="T413" s="119">
        <v>70</v>
      </c>
      <c r="U413" s="119">
        <v>25</v>
      </c>
      <c r="V413" s="119">
        <v>61</v>
      </c>
      <c r="W413" s="119">
        <v>86</v>
      </c>
    </row>
    <row r="414" spans="1:23" x14ac:dyDescent="0.3">
      <c r="A414" s="118" t="s">
        <v>318</v>
      </c>
      <c r="B414" s="117"/>
      <c r="C414" s="117"/>
      <c r="D414" s="117" t="s">
        <v>317</v>
      </c>
      <c r="E414" s="119">
        <v>83140</v>
      </c>
      <c r="F414" s="119">
        <v>79681</v>
      </c>
      <c r="G414" s="119">
        <v>371</v>
      </c>
      <c r="H414" s="119">
        <v>45</v>
      </c>
      <c r="I414" s="119">
        <v>1687</v>
      </c>
      <c r="J414" s="119">
        <v>161</v>
      </c>
      <c r="K414" s="119">
        <v>75</v>
      </c>
      <c r="L414" s="119">
        <v>264</v>
      </c>
      <c r="M414" s="119">
        <v>153</v>
      </c>
      <c r="N414" s="119">
        <v>115</v>
      </c>
      <c r="O414" s="119">
        <v>12</v>
      </c>
      <c r="P414" s="119">
        <v>64</v>
      </c>
      <c r="Q414" s="119">
        <v>102</v>
      </c>
      <c r="R414" s="119">
        <v>165</v>
      </c>
      <c r="S414" s="119">
        <v>73</v>
      </c>
      <c r="T414" s="119">
        <v>36</v>
      </c>
      <c r="U414" s="119">
        <v>12</v>
      </c>
      <c r="V414" s="119">
        <v>70</v>
      </c>
      <c r="W414" s="119">
        <v>54</v>
      </c>
    </row>
    <row r="415" spans="1:23" x14ac:dyDescent="0.3">
      <c r="A415" s="118" t="s">
        <v>316</v>
      </c>
      <c r="B415" s="117"/>
      <c r="C415" s="117"/>
      <c r="D415" s="117" t="s">
        <v>315</v>
      </c>
      <c r="E415" s="119">
        <v>124220</v>
      </c>
      <c r="F415" s="119">
        <v>119480</v>
      </c>
      <c r="G415" s="119">
        <v>499</v>
      </c>
      <c r="H415" s="119">
        <v>118</v>
      </c>
      <c r="I415" s="119">
        <v>2066</v>
      </c>
      <c r="J415" s="119">
        <v>255</v>
      </c>
      <c r="K415" s="119">
        <v>92</v>
      </c>
      <c r="L415" s="119">
        <v>323</v>
      </c>
      <c r="M415" s="119">
        <v>255</v>
      </c>
      <c r="N415" s="119">
        <v>165</v>
      </c>
      <c r="O415" s="119">
        <v>17</v>
      </c>
      <c r="P415" s="119">
        <v>78</v>
      </c>
      <c r="Q415" s="119">
        <v>347</v>
      </c>
      <c r="R415" s="119">
        <v>286</v>
      </c>
      <c r="S415" s="119">
        <v>48</v>
      </c>
      <c r="T415" s="119">
        <v>52</v>
      </c>
      <c r="U415" s="119">
        <v>17</v>
      </c>
      <c r="V415" s="119">
        <v>26</v>
      </c>
      <c r="W415" s="119">
        <v>96</v>
      </c>
    </row>
    <row r="416" spans="1:23" x14ac:dyDescent="0.3">
      <c r="A416" s="118" t="s">
        <v>314</v>
      </c>
      <c r="B416" s="117"/>
      <c r="C416" s="117"/>
      <c r="D416" s="117" t="s">
        <v>313</v>
      </c>
      <c r="E416" s="119">
        <v>63839</v>
      </c>
      <c r="F416" s="119">
        <v>61985</v>
      </c>
      <c r="G416" s="119">
        <v>211</v>
      </c>
      <c r="H416" s="119">
        <v>54</v>
      </c>
      <c r="I416" s="119">
        <v>771</v>
      </c>
      <c r="J416" s="119">
        <v>141</v>
      </c>
      <c r="K416" s="119">
        <v>53</v>
      </c>
      <c r="L416" s="119">
        <v>125</v>
      </c>
      <c r="M416" s="119">
        <v>110</v>
      </c>
      <c r="N416" s="119">
        <v>39</v>
      </c>
      <c r="O416" s="119">
        <v>3</v>
      </c>
      <c r="P416" s="119">
        <v>17</v>
      </c>
      <c r="Q416" s="119">
        <v>126</v>
      </c>
      <c r="R416" s="119">
        <v>86</v>
      </c>
      <c r="S416" s="119">
        <v>11</v>
      </c>
      <c r="T416" s="119">
        <v>34</v>
      </c>
      <c r="U416" s="119">
        <v>6</v>
      </c>
      <c r="V416" s="119">
        <v>31</v>
      </c>
      <c r="W416" s="119">
        <v>36</v>
      </c>
    </row>
    <row r="417" spans="1:23" x14ac:dyDescent="0.3">
      <c r="A417" s="118" t="s">
        <v>312</v>
      </c>
      <c r="B417" s="117"/>
      <c r="C417" s="117"/>
      <c r="D417" s="117" t="s">
        <v>311</v>
      </c>
      <c r="E417" s="119">
        <v>53553</v>
      </c>
      <c r="F417" s="119">
        <v>51603</v>
      </c>
      <c r="G417" s="119">
        <v>233</v>
      </c>
      <c r="H417" s="119">
        <v>21</v>
      </c>
      <c r="I417" s="119">
        <v>873</v>
      </c>
      <c r="J417" s="119">
        <v>126</v>
      </c>
      <c r="K417" s="119">
        <v>56</v>
      </c>
      <c r="L417" s="119">
        <v>130</v>
      </c>
      <c r="M417" s="119">
        <v>90</v>
      </c>
      <c r="N417" s="119">
        <v>57</v>
      </c>
      <c r="O417" s="119">
        <v>4</v>
      </c>
      <c r="P417" s="119">
        <v>17</v>
      </c>
      <c r="Q417" s="119">
        <v>93</v>
      </c>
      <c r="R417" s="119">
        <v>129</v>
      </c>
      <c r="S417" s="119">
        <v>26</v>
      </c>
      <c r="T417" s="119">
        <v>23</v>
      </c>
      <c r="U417" s="119">
        <v>10</v>
      </c>
      <c r="V417" s="119">
        <v>27</v>
      </c>
      <c r="W417" s="119">
        <v>35</v>
      </c>
    </row>
    <row r="418" spans="1:23" x14ac:dyDescent="0.3">
      <c r="A418" s="118"/>
      <c r="B418" s="117"/>
      <c r="C418" s="117"/>
      <c r="D418" s="117"/>
      <c r="E418" s="118"/>
      <c r="F418" s="118"/>
      <c r="G418" s="118"/>
      <c r="H418" s="118"/>
      <c r="I418" s="118"/>
      <c r="J418" s="118"/>
      <c r="K418" s="118"/>
      <c r="L418" s="118"/>
      <c r="M418" s="118"/>
      <c r="N418" s="118"/>
      <c r="O418" s="118"/>
      <c r="P418" s="118"/>
      <c r="Q418" s="118"/>
      <c r="R418" s="118"/>
      <c r="S418" s="118"/>
      <c r="T418" s="118"/>
      <c r="U418" s="118"/>
      <c r="V418" s="118"/>
      <c r="W418" s="118"/>
    </row>
    <row r="419" spans="1:23" x14ac:dyDescent="0.3">
      <c r="A419" s="122" t="s">
        <v>310</v>
      </c>
      <c r="B419" s="121"/>
      <c r="C419" s="121" t="s">
        <v>309</v>
      </c>
      <c r="D419" s="121"/>
      <c r="E419" s="120">
        <v>412905</v>
      </c>
      <c r="F419" s="120">
        <v>394350</v>
      </c>
      <c r="G419" s="120">
        <v>1975</v>
      </c>
      <c r="H419" s="120">
        <v>555</v>
      </c>
      <c r="I419" s="120">
        <v>7437</v>
      </c>
      <c r="J419" s="120">
        <v>952</v>
      </c>
      <c r="K419" s="120">
        <v>431</v>
      </c>
      <c r="L419" s="120">
        <v>1212</v>
      </c>
      <c r="M419" s="120">
        <v>805</v>
      </c>
      <c r="N419" s="120">
        <v>737</v>
      </c>
      <c r="O419" s="120">
        <v>151</v>
      </c>
      <c r="P419" s="120">
        <v>525</v>
      </c>
      <c r="Q419" s="120">
        <v>943</v>
      </c>
      <c r="R419" s="120">
        <v>1477</v>
      </c>
      <c r="S419" s="120">
        <v>518</v>
      </c>
      <c r="T419" s="120">
        <v>295</v>
      </c>
      <c r="U419" s="120">
        <v>111</v>
      </c>
      <c r="V419" s="120">
        <v>116</v>
      </c>
      <c r="W419" s="120">
        <v>315</v>
      </c>
    </row>
    <row r="420" spans="1:23" x14ac:dyDescent="0.3">
      <c r="A420" s="118" t="s">
        <v>308</v>
      </c>
      <c r="B420" s="117"/>
      <c r="C420" s="117"/>
      <c r="D420" s="117" t="s">
        <v>307</v>
      </c>
      <c r="E420" s="119">
        <v>47752</v>
      </c>
      <c r="F420" s="119">
        <v>45414</v>
      </c>
      <c r="G420" s="119">
        <v>299</v>
      </c>
      <c r="H420" s="119">
        <v>48</v>
      </c>
      <c r="I420" s="119">
        <v>830</v>
      </c>
      <c r="J420" s="119">
        <v>110</v>
      </c>
      <c r="K420" s="119">
        <v>69</v>
      </c>
      <c r="L420" s="119">
        <v>195</v>
      </c>
      <c r="M420" s="119">
        <v>131</v>
      </c>
      <c r="N420" s="119">
        <v>97</v>
      </c>
      <c r="O420" s="119">
        <v>5</v>
      </c>
      <c r="P420" s="119">
        <v>44</v>
      </c>
      <c r="Q420" s="119">
        <v>179</v>
      </c>
      <c r="R420" s="119">
        <v>170</v>
      </c>
      <c r="S420" s="119">
        <v>50</v>
      </c>
      <c r="T420" s="119">
        <v>27</v>
      </c>
      <c r="U420" s="119">
        <v>6</v>
      </c>
      <c r="V420" s="119">
        <v>15</v>
      </c>
      <c r="W420" s="119">
        <v>63</v>
      </c>
    </row>
    <row r="421" spans="1:23" x14ac:dyDescent="0.3">
      <c r="A421" s="118" t="s">
        <v>306</v>
      </c>
      <c r="B421" s="117"/>
      <c r="C421" s="117"/>
      <c r="D421" s="117" t="s">
        <v>305</v>
      </c>
      <c r="E421" s="119">
        <v>87166</v>
      </c>
      <c r="F421" s="119">
        <v>83876</v>
      </c>
      <c r="G421" s="119">
        <v>371</v>
      </c>
      <c r="H421" s="119">
        <v>171</v>
      </c>
      <c r="I421" s="119">
        <v>1227</v>
      </c>
      <c r="J421" s="119">
        <v>163</v>
      </c>
      <c r="K421" s="119">
        <v>67</v>
      </c>
      <c r="L421" s="119">
        <v>229</v>
      </c>
      <c r="M421" s="119">
        <v>135</v>
      </c>
      <c r="N421" s="119">
        <v>157</v>
      </c>
      <c r="O421" s="119">
        <v>43</v>
      </c>
      <c r="P421" s="119">
        <v>198</v>
      </c>
      <c r="Q421" s="119">
        <v>167</v>
      </c>
      <c r="R421" s="119">
        <v>172</v>
      </c>
      <c r="S421" s="119">
        <v>61</v>
      </c>
      <c r="T421" s="119">
        <v>29</v>
      </c>
      <c r="U421" s="119">
        <v>16</v>
      </c>
      <c r="V421" s="119">
        <v>26</v>
      </c>
      <c r="W421" s="119">
        <v>58</v>
      </c>
    </row>
    <row r="422" spans="1:23" x14ac:dyDescent="0.3">
      <c r="A422" s="118" t="s">
        <v>304</v>
      </c>
      <c r="B422" s="117"/>
      <c r="C422" s="117"/>
      <c r="D422" s="117" t="s">
        <v>303</v>
      </c>
      <c r="E422" s="119">
        <v>68583</v>
      </c>
      <c r="F422" s="119">
        <v>64936</v>
      </c>
      <c r="G422" s="119">
        <v>279</v>
      </c>
      <c r="H422" s="119">
        <v>95</v>
      </c>
      <c r="I422" s="119">
        <v>1667</v>
      </c>
      <c r="J422" s="119">
        <v>136</v>
      </c>
      <c r="K422" s="119">
        <v>78</v>
      </c>
      <c r="L422" s="119">
        <v>216</v>
      </c>
      <c r="M422" s="119">
        <v>122</v>
      </c>
      <c r="N422" s="119">
        <v>111</v>
      </c>
      <c r="O422" s="119">
        <v>11</v>
      </c>
      <c r="P422" s="119">
        <v>76</v>
      </c>
      <c r="Q422" s="119">
        <v>128</v>
      </c>
      <c r="R422" s="119">
        <v>470</v>
      </c>
      <c r="S422" s="119">
        <v>108</v>
      </c>
      <c r="T422" s="119">
        <v>65</v>
      </c>
      <c r="U422" s="119">
        <v>24</v>
      </c>
      <c r="V422" s="119">
        <v>14</v>
      </c>
      <c r="W422" s="119">
        <v>47</v>
      </c>
    </row>
    <row r="423" spans="1:23" x14ac:dyDescent="0.3">
      <c r="A423" s="118" t="s">
        <v>302</v>
      </c>
      <c r="B423" s="117"/>
      <c r="C423" s="117"/>
      <c r="D423" s="117" t="s">
        <v>301</v>
      </c>
      <c r="E423" s="119">
        <v>44973</v>
      </c>
      <c r="F423" s="119">
        <v>43253</v>
      </c>
      <c r="G423" s="119">
        <v>228</v>
      </c>
      <c r="H423" s="119">
        <v>89</v>
      </c>
      <c r="I423" s="119">
        <v>770</v>
      </c>
      <c r="J423" s="119">
        <v>96</v>
      </c>
      <c r="K423" s="119">
        <v>47</v>
      </c>
      <c r="L423" s="119">
        <v>112</v>
      </c>
      <c r="M423" s="119">
        <v>71</v>
      </c>
      <c r="N423" s="119">
        <v>33</v>
      </c>
      <c r="O423" s="119">
        <v>12</v>
      </c>
      <c r="P423" s="119">
        <v>27</v>
      </c>
      <c r="Q423" s="119">
        <v>54</v>
      </c>
      <c r="R423" s="119">
        <v>105</v>
      </c>
      <c r="S423" s="119">
        <v>35</v>
      </c>
      <c r="T423" s="119">
        <v>6</v>
      </c>
      <c r="U423" s="119">
        <v>7</v>
      </c>
      <c r="V423" s="119">
        <v>6</v>
      </c>
      <c r="W423" s="119">
        <v>22</v>
      </c>
    </row>
    <row r="424" spans="1:23" x14ac:dyDescent="0.3">
      <c r="A424" s="118" t="s">
        <v>300</v>
      </c>
      <c r="B424" s="117"/>
      <c r="C424" s="117"/>
      <c r="D424" s="117" t="s">
        <v>299</v>
      </c>
      <c r="E424" s="119">
        <v>99264</v>
      </c>
      <c r="F424" s="119">
        <v>95011</v>
      </c>
      <c r="G424" s="119">
        <v>500</v>
      </c>
      <c r="H424" s="119">
        <v>104</v>
      </c>
      <c r="I424" s="119">
        <v>1669</v>
      </c>
      <c r="J424" s="119">
        <v>200</v>
      </c>
      <c r="K424" s="119">
        <v>100</v>
      </c>
      <c r="L424" s="119">
        <v>275</v>
      </c>
      <c r="M424" s="119">
        <v>195</v>
      </c>
      <c r="N424" s="119">
        <v>242</v>
      </c>
      <c r="O424" s="119">
        <v>59</v>
      </c>
      <c r="P424" s="119">
        <v>87</v>
      </c>
      <c r="Q424" s="119">
        <v>242</v>
      </c>
      <c r="R424" s="119">
        <v>304</v>
      </c>
      <c r="S424" s="119">
        <v>111</v>
      </c>
      <c r="T424" s="119">
        <v>43</v>
      </c>
      <c r="U424" s="119">
        <v>15</v>
      </c>
      <c r="V424" s="119">
        <v>40</v>
      </c>
      <c r="W424" s="119">
        <v>67</v>
      </c>
    </row>
    <row r="425" spans="1:23" x14ac:dyDescent="0.3">
      <c r="A425" s="118" t="s">
        <v>298</v>
      </c>
      <c r="B425" s="117"/>
      <c r="C425" s="117"/>
      <c r="D425" s="117" t="s">
        <v>297</v>
      </c>
      <c r="E425" s="119">
        <v>65167</v>
      </c>
      <c r="F425" s="119">
        <v>61860</v>
      </c>
      <c r="G425" s="119">
        <v>298</v>
      </c>
      <c r="H425" s="119">
        <v>48</v>
      </c>
      <c r="I425" s="119">
        <v>1274</v>
      </c>
      <c r="J425" s="119">
        <v>247</v>
      </c>
      <c r="K425" s="119">
        <v>70</v>
      </c>
      <c r="L425" s="119">
        <v>185</v>
      </c>
      <c r="M425" s="119">
        <v>151</v>
      </c>
      <c r="N425" s="119">
        <v>97</v>
      </c>
      <c r="O425" s="119">
        <v>21</v>
      </c>
      <c r="P425" s="119">
        <v>93</v>
      </c>
      <c r="Q425" s="119">
        <v>173</v>
      </c>
      <c r="R425" s="119">
        <v>256</v>
      </c>
      <c r="S425" s="119">
        <v>153</v>
      </c>
      <c r="T425" s="119">
        <v>125</v>
      </c>
      <c r="U425" s="119">
        <v>43</v>
      </c>
      <c r="V425" s="119">
        <v>15</v>
      </c>
      <c r="W425" s="119">
        <v>58</v>
      </c>
    </row>
    <row r="426" spans="1:23" x14ac:dyDescent="0.3">
      <c r="A426" s="118"/>
      <c r="B426" s="117"/>
      <c r="C426" s="117"/>
      <c r="D426" s="117"/>
      <c r="E426" s="118"/>
      <c r="F426" s="118"/>
      <c r="G426" s="118"/>
      <c r="H426" s="118"/>
      <c r="I426" s="118"/>
      <c r="J426" s="118"/>
      <c r="K426" s="118"/>
      <c r="L426" s="118"/>
      <c r="M426" s="118"/>
      <c r="N426" s="118"/>
      <c r="O426" s="118"/>
      <c r="P426" s="118"/>
      <c r="Q426" s="118"/>
      <c r="R426" s="118"/>
      <c r="S426" s="118"/>
      <c r="T426" s="118"/>
      <c r="U426" s="118"/>
      <c r="V426" s="118"/>
      <c r="W426" s="118"/>
    </row>
    <row r="427" spans="1:23" x14ac:dyDescent="0.3">
      <c r="A427" s="122" t="s">
        <v>296</v>
      </c>
      <c r="B427" s="121"/>
      <c r="C427" s="121" t="s">
        <v>295</v>
      </c>
      <c r="D427" s="121"/>
      <c r="E427" s="120">
        <v>596984</v>
      </c>
      <c r="F427" s="120">
        <v>546599</v>
      </c>
      <c r="G427" s="120">
        <v>3759</v>
      </c>
      <c r="H427" s="120">
        <v>731</v>
      </c>
      <c r="I427" s="120">
        <v>18558</v>
      </c>
      <c r="J427" s="120">
        <v>3627</v>
      </c>
      <c r="K427" s="120">
        <v>923</v>
      </c>
      <c r="L427" s="120">
        <v>2353</v>
      </c>
      <c r="M427" s="120">
        <v>1758</v>
      </c>
      <c r="N427" s="120">
        <v>5729</v>
      </c>
      <c r="O427" s="120">
        <v>942</v>
      </c>
      <c r="P427" s="120">
        <v>960</v>
      </c>
      <c r="Q427" s="120">
        <v>1911</v>
      </c>
      <c r="R427" s="120">
        <v>2891</v>
      </c>
      <c r="S427" s="120">
        <v>2090</v>
      </c>
      <c r="T427" s="120">
        <v>2313</v>
      </c>
      <c r="U427" s="120">
        <v>747</v>
      </c>
      <c r="V427" s="120">
        <v>364</v>
      </c>
      <c r="W427" s="120">
        <v>729</v>
      </c>
    </row>
    <row r="428" spans="1:23" x14ac:dyDescent="0.3">
      <c r="A428" s="118" t="s">
        <v>294</v>
      </c>
      <c r="B428" s="117"/>
      <c r="C428" s="117"/>
      <c r="D428" s="117" t="s">
        <v>293</v>
      </c>
      <c r="E428" s="119">
        <v>115732</v>
      </c>
      <c r="F428" s="119">
        <v>102140</v>
      </c>
      <c r="G428" s="119">
        <v>1058</v>
      </c>
      <c r="H428" s="119">
        <v>68</v>
      </c>
      <c r="I428" s="119">
        <v>5818</v>
      </c>
      <c r="J428" s="119">
        <v>493</v>
      </c>
      <c r="K428" s="119">
        <v>256</v>
      </c>
      <c r="L428" s="119">
        <v>661</v>
      </c>
      <c r="M428" s="119">
        <v>468</v>
      </c>
      <c r="N428" s="119">
        <v>1584</v>
      </c>
      <c r="O428" s="119">
        <v>179</v>
      </c>
      <c r="P428" s="119">
        <v>315</v>
      </c>
      <c r="Q428" s="119">
        <v>760</v>
      </c>
      <c r="R428" s="119">
        <v>837</v>
      </c>
      <c r="S428" s="119">
        <v>527</v>
      </c>
      <c r="T428" s="119">
        <v>124</v>
      </c>
      <c r="U428" s="119">
        <v>70</v>
      </c>
      <c r="V428" s="119">
        <v>172</v>
      </c>
      <c r="W428" s="119">
        <v>202</v>
      </c>
    </row>
    <row r="429" spans="1:23" x14ac:dyDescent="0.3">
      <c r="A429" s="118" t="s">
        <v>292</v>
      </c>
      <c r="B429" s="117"/>
      <c r="C429" s="117"/>
      <c r="D429" s="117" t="s">
        <v>291</v>
      </c>
      <c r="E429" s="119">
        <v>82881</v>
      </c>
      <c r="F429" s="119">
        <v>78284</v>
      </c>
      <c r="G429" s="119">
        <v>503</v>
      </c>
      <c r="H429" s="119">
        <v>87</v>
      </c>
      <c r="I429" s="119">
        <v>2201</v>
      </c>
      <c r="J429" s="119">
        <v>167</v>
      </c>
      <c r="K429" s="119">
        <v>86</v>
      </c>
      <c r="L429" s="119">
        <v>274</v>
      </c>
      <c r="M429" s="119">
        <v>171</v>
      </c>
      <c r="N429" s="119">
        <v>218</v>
      </c>
      <c r="O429" s="119">
        <v>16</v>
      </c>
      <c r="P429" s="119">
        <v>38</v>
      </c>
      <c r="Q429" s="119">
        <v>223</v>
      </c>
      <c r="R429" s="119">
        <v>299</v>
      </c>
      <c r="S429" s="119">
        <v>136</v>
      </c>
      <c r="T429" s="119">
        <v>47</v>
      </c>
      <c r="U429" s="119">
        <v>46</v>
      </c>
      <c r="V429" s="119">
        <v>4</v>
      </c>
      <c r="W429" s="119">
        <v>81</v>
      </c>
    </row>
    <row r="430" spans="1:23" x14ac:dyDescent="0.3">
      <c r="A430" s="118" t="s">
        <v>290</v>
      </c>
      <c r="B430" s="117"/>
      <c r="C430" s="117"/>
      <c r="D430" s="117" t="s">
        <v>289</v>
      </c>
      <c r="E430" s="119">
        <v>81961</v>
      </c>
      <c r="F430" s="119">
        <v>79227</v>
      </c>
      <c r="G430" s="119">
        <v>277</v>
      </c>
      <c r="H430" s="119">
        <v>78</v>
      </c>
      <c r="I430" s="119">
        <v>1117</v>
      </c>
      <c r="J430" s="119">
        <v>170</v>
      </c>
      <c r="K430" s="119">
        <v>82</v>
      </c>
      <c r="L430" s="119">
        <v>181</v>
      </c>
      <c r="M430" s="119">
        <v>95</v>
      </c>
      <c r="N430" s="119">
        <v>159</v>
      </c>
      <c r="O430" s="119">
        <v>25</v>
      </c>
      <c r="P430" s="119">
        <v>1</v>
      </c>
      <c r="Q430" s="119">
        <v>129</v>
      </c>
      <c r="R430" s="119">
        <v>159</v>
      </c>
      <c r="S430" s="119">
        <v>99</v>
      </c>
      <c r="T430" s="119">
        <v>58</v>
      </c>
      <c r="U430" s="119">
        <v>42</v>
      </c>
      <c r="V430" s="119">
        <v>5</v>
      </c>
      <c r="W430" s="119">
        <v>57</v>
      </c>
    </row>
    <row r="431" spans="1:23" x14ac:dyDescent="0.3">
      <c r="A431" s="118" t="s">
        <v>288</v>
      </c>
      <c r="B431" s="117"/>
      <c r="C431" s="117"/>
      <c r="D431" s="117" t="s">
        <v>287</v>
      </c>
      <c r="E431" s="119">
        <v>121688</v>
      </c>
      <c r="F431" s="119">
        <v>102912</v>
      </c>
      <c r="G431" s="119">
        <v>850</v>
      </c>
      <c r="H431" s="119">
        <v>136</v>
      </c>
      <c r="I431" s="119">
        <v>4564</v>
      </c>
      <c r="J431" s="119">
        <v>2139</v>
      </c>
      <c r="K431" s="119">
        <v>316</v>
      </c>
      <c r="L431" s="119">
        <v>551</v>
      </c>
      <c r="M431" s="119">
        <v>559</v>
      </c>
      <c r="N431" s="119">
        <v>3204</v>
      </c>
      <c r="O431" s="119">
        <v>639</v>
      </c>
      <c r="P431" s="119">
        <v>490</v>
      </c>
      <c r="Q431" s="119">
        <v>448</v>
      </c>
      <c r="R431" s="119">
        <v>1058</v>
      </c>
      <c r="S431" s="119">
        <v>1100</v>
      </c>
      <c r="T431" s="119">
        <v>1880</v>
      </c>
      <c r="U431" s="119">
        <v>506</v>
      </c>
      <c r="V431" s="119">
        <v>119</v>
      </c>
      <c r="W431" s="119">
        <v>217</v>
      </c>
    </row>
    <row r="432" spans="1:23" x14ac:dyDescent="0.3">
      <c r="A432" s="118" t="s">
        <v>286</v>
      </c>
      <c r="B432" s="117"/>
      <c r="C432" s="117"/>
      <c r="D432" s="117" t="s">
        <v>285</v>
      </c>
      <c r="E432" s="119">
        <v>112779</v>
      </c>
      <c r="F432" s="119">
        <v>107026</v>
      </c>
      <c r="G432" s="119">
        <v>591</v>
      </c>
      <c r="H432" s="119">
        <v>57</v>
      </c>
      <c r="I432" s="119">
        <v>2752</v>
      </c>
      <c r="J432" s="119">
        <v>364</v>
      </c>
      <c r="K432" s="119">
        <v>129</v>
      </c>
      <c r="L432" s="119">
        <v>428</v>
      </c>
      <c r="M432" s="119">
        <v>295</v>
      </c>
      <c r="N432" s="119">
        <v>177</v>
      </c>
      <c r="O432" s="119">
        <v>28</v>
      </c>
      <c r="P432" s="119">
        <v>53</v>
      </c>
      <c r="Q432" s="119">
        <v>193</v>
      </c>
      <c r="R432" s="119">
        <v>300</v>
      </c>
      <c r="S432" s="119">
        <v>96</v>
      </c>
      <c r="T432" s="119">
        <v>125</v>
      </c>
      <c r="U432" s="119">
        <v>39</v>
      </c>
      <c r="V432" s="119">
        <v>33</v>
      </c>
      <c r="W432" s="119">
        <v>93</v>
      </c>
    </row>
    <row r="433" spans="1:23" x14ac:dyDescent="0.3">
      <c r="A433" s="118" t="s">
        <v>284</v>
      </c>
      <c r="B433" s="117"/>
      <c r="C433" s="117"/>
      <c r="D433" s="117" t="s">
        <v>283</v>
      </c>
      <c r="E433" s="119">
        <v>81943</v>
      </c>
      <c r="F433" s="119">
        <v>77010</v>
      </c>
      <c r="G433" s="119">
        <v>480</v>
      </c>
      <c r="H433" s="119">
        <v>305</v>
      </c>
      <c r="I433" s="119">
        <v>2106</v>
      </c>
      <c r="J433" s="119">
        <v>294</v>
      </c>
      <c r="K433" s="119">
        <v>54</v>
      </c>
      <c r="L433" s="119">
        <v>258</v>
      </c>
      <c r="M433" s="119">
        <v>170</v>
      </c>
      <c r="N433" s="119">
        <v>387</v>
      </c>
      <c r="O433" s="119">
        <v>55</v>
      </c>
      <c r="P433" s="119">
        <v>63</v>
      </c>
      <c r="Q433" s="119">
        <v>158</v>
      </c>
      <c r="R433" s="119">
        <v>238</v>
      </c>
      <c r="S433" s="119">
        <v>132</v>
      </c>
      <c r="T433" s="119">
        <v>79</v>
      </c>
      <c r="U433" s="119">
        <v>44</v>
      </c>
      <c r="V433" s="119">
        <v>31</v>
      </c>
      <c r="W433" s="119">
        <v>79</v>
      </c>
    </row>
    <row r="434" spans="1:23" x14ac:dyDescent="0.3">
      <c r="A434" s="118"/>
      <c r="B434" s="117"/>
      <c r="C434" s="117"/>
      <c r="D434" s="117"/>
      <c r="E434" s="118"/>
      <c r="F434" s="118"/>
      <c r="G434" s="118"/>
      <c r="H434" s="118"/>
      <c r="I434" s="118"/>
      <c r="J434" s="118"/>
      <c r="K434" s="118"/>
      <c r="L434" s="118"/>
      <c r="M434" s="118"/>
      <c r="N434" s="118"/>
      <c r="O434" s="118"/>
      <c r="P434" s="118"/>
      <c r="Q434" s="118"/>
      <c r="R434" s="118"/>
      <c r="S434" s="118"/>
      <c r="T434" s="118"/>
      <c r="U434" s="118"/>
      <c r="V434" s="118"/>
      <c r="W434" s="118"/>
    </row>
    <row r="435" spans="1:23" x14ac:dyDescent="0.3">
      <c r="A435" s="122" t="s">
        <v>282</v>
      </c>
      <c r="B435" s="121"/>
      <c r="C435" s="121" t="s">
        <v>147</v>
      </c>
      <c r="D435" s="121"/>
      <c r="E435" s="120">
        <v>529972</v>
      </c>
      <c r="F435" s="120">
        <v>501558</v>
      </c>
      <c r="G435" s="120">
        <v>2257</v>
      </c>
      <c r="H435" s="120">
        <v>733</v>
      </c>
      <c r="I435" s="120">
        <v>14707</v>
      </c>
      <c r="J435" s="120">
        <v>1200</v>
      </c>
      <c r="K435" s="120">
        <v>650</v>
      </c>
      <c r="L435" s="120">
        <v>1407</v>
      </c>
      <c r="M435" s="120">
        <v>984</v>
      </c>
      <c r="N435" s="120">
        <v>1069</v>
      </c>
      <c r="O435" s="120">
        <v>203</v>
      </c>
      <c r="P435" s="120">
        <v>442</v>
      </c>
      <c r="Q435" s="120">
        <v>1247</v>
      </c>
      <c r="R435" s="120">
        <v>1912</v>
      </c>
      <c r="S435" s="120">
        <v>607</v>
      </c>
      <c r="T435" s="120">
        <v>291</v>
      </c>
      <c r="U435" s="120">
        <v>115</v>
      </c>
      <c r="V435" s="120">
        <v>175</v>
      </c>
      <c r="W435" s="120">
        <v>415</v>
      </c>
    </row>
    <row r="436" spans="1:23" x14ac:dyDescent="0.3">
      <c r="A436" s="118" t="s">
        <v>281</v>
      </c>
      <c r="B436" s="117"/>
      <c r="C436" s="117"/>
      <c r="D436" s="117" t="s">
        <v>280</v>
      </c>
      <c r="E436" s="119">
        <v>109279</v>
      </c>
      <c r="F436" s="119">
        <v>102987</v>
      </c>
      <c r="G436" s="119">
        <v>596</v>
      </c>
      <c r="H436" s="119">
        <v>246</v>
      </c>
      <c r="I436" s="119">
        <v>3228</v>
      </c>
      <c r="J436" s="119">
        <v>266</v>
      </c>
      <c r="K436" s="119">
        <v>144</v>
      </c>
      <c r="L436" s="119">
        <v>354</v>
      </c>
      <c r="M436" s="119">
        <v>232</v>
      </c>
      <c r="N436" s="119">
        <v>227</v>
      </c>
      <c r="O436" s="119">
        <v>21</v>
      </c>
      <c r="P436" s="119">
        <v>69</v>
      </c>
      <c r="Q436" s="119">
        <v>256</v>
      </c>
      <c r="R436" s="119">
        <v>356</v>
      </c>
      <c r="S436" s="119">
        <v>124</v>
      </c>
      <c r="T436" s="119">
        <v>57</v>
      </c>
      <c r="U436" s="119">
        <v>29</v>
      </c>
      <c r="V436" s="119">
        <v>25</v>
      </c>
      <c r="W436" s="119">
        <v>62</v>
      </c>
    </row>
    <row r="437" spans="1:23" x14ac:dyDescent="0.3">
      <c r="A437" s="118" t="s">
        <v>279</v>
      </c>
      <c r="B437" s="117"/>
      <c r="C437" s="117"/>
      <c r="D437" s="117" t="s">
        <v>278</v>
      </c>
      <c r="E437" s="119">
        <v>114588</v>
      </c>
      <c r="F437" s="119">
        <v>109199</v>
      </c>
      <c r="G437" s="119">
        <v>459</v>
      </c>
      <c r="H437" s="119">
        <v>132</v>
      </c>
      <c r="I437" s="119">
        <v>2934</v>
      </c>
      <c r="J437" s="119">
        <v>285</v>
      </c>
      <c r="K437" s="119">
        <v>105</v>
      </c>
      <c r="L437" s="119">
        <v>278</v>
      </c>
      <c r="M437" s="119">
        <v>201</v>
      </c>
      <c r="N437" s="119">
        <v>144</v>
      </c>
      <c r="O437" s="119">
        <v>34</v>
      </c>
      <c r="P437" s="119">
        <v>150</v>
      </c>
      <c r="Q437" s="119">
        <v>139</v>
      </c>
      <c r="R437" s="119">
        <v>268</v>
      </c>
      <c r="S437" s="119">
        <v>76</v>
      </c>
      <c r="T437" s="119">
        <v>54</v>
      </c>
      <c r="U437" s="119">
        <v>10</v>
      </c>
      <c r="V437" s="119">
        <v>34</v>
      </c>
      <c r="W437" s="119">
        <v>86</v>
      </c>
    </row>
    <row r="438" spans="1:23" x14ac:dyDescent="0.3">
      <c r="A438" s="118" t="s">
        <v>277</v>
      </c>
      <c r="B438" s="117"/>
      <c r="C438" s="117"/>
      <c r="D438" s="117" t="s">
        <v>276</v>
      </c>
      <c r="E438" s="119">
        <v>161243</v>
      </c>
      <c r="F438" s="119">
        <v>153123</v>
      </c>
      <c r="G438" s="119">
        <v>550</v>
      </c>
      <c r="H438" s="119">
        <v>148</v>
      </c>
      <c r="I438" s="119">
        <v>4309</v>
      </c>
      <c r="J438" s="119">
        <v>305</v>
      </c>
      <c r="K438" s="119">
        <v>191</v>
      </c>
      <c r="L438" s="119">
        <v>382</v>
      </c>
      <c r="M438" s="119">
        <v>280</v>
      </c>
      <c r="N438" s="119">
        <v>342</v>
      </c>
      <c r="O438" s="119">
        <v>87</v>
      </c>
      <c r="P438" s="119">
        <v>90</v>
      </c>
      <c r="Q438" s="119">
        <v>378</v>
      </c>
      <c r="R438" s="119">
        <v>512</v>
      </c>
      <c r="S438" s="119">
        <v>207</v>
      </c>
      <c r="T438" s="119">
        <v>111</v>
      </c>
      <c r="U438" s="119">
        <v>39</v>
      </c>
      <c r="V438" s="119">
        <v>44</v>
      </c>
      <c r="W438" s="119">
        <v>145</v>
      </c>
    </row>
    <row r="439" spans="1:23" x14ac:dyDescent="0.3">
      <c r="A439" s="118" t="s">
        <v>275</v>
      </c>
      <c r="B439" s="117"/>
      <c r="C439" s="117"/>
      <c r="D439" s="117" t="s">
        <v>274</v>
      </c>
      <c r="E439" s="119">
        <v>110187</v>
      </c>
      <c r="F439" s="119">
        <v>103020</v>
      </c>
      <c r="G439" s="119">
        <v>499</v>
      </c>
      <c r="H439" s="119">
        <v>193</v>
      </c>
      <c r="I439" s="119">
        <v>3404</v>
      </c>
      <c r="J439" s="119">
        <v>266</v>
      </c>
      <c r="K439" s="119">
        <v>183</v>
      </c>
      <c r="L439" s="119">
        <v>322</v>
      </c>
      <c r="M439" s="119">
        <v>239</v>
      </c>
      <c r="N439" s="119">
        <v>324</v>
      </c>
      <c r="O439" s="119">
        <v>59</v>
      </c>
      <c r="P439" s="119">
        <v>108</v>
      </c>
      <c r="Q439" s="119">
        <v>448</v>
      </c>
      <c r="R439" s="119">
        <v>669</v>
      </c>
      <c r="S439" s="119">
        <v>190</v>
      </c>
      <c r="T439" s="119">
        <v>62</v>
      </c>
      <c r="U439" s="119">
        <v>34</v>
      </c>
      <c r="V439" s="119">
        <v>63</v>
      </c>
      <c r="W439" s="119">
        <v>104</v>
      </c>
    </row>
    <row r="440" spans="1:23" x14ac:dyDescent="0.3">
      <c r="A440" s="118" t="s">
        <v>273</v>
      </c>
      <c r="B440" s="117"/>
      <c r="C440" s="117"/>
      <c r="D440" s="117" t="s">
        <v>272</v>
      </c>
      <c r="E440" s="119">
        <v>34675</v>
      </c>
      <c r="F440" s="119">
        <v>33229</v>
      </c>
      <c r="G440" s="119">
        <v>153</v>
      </c>
      <c r="H440" s="119">
        <v>14</v>
      </c>
      <c r="I440" s="119">
        <v>832</v>
      </c>
      <c r="J440" s="119">
        <v>78</v>
      </c>
      <c r="K440" s="119">
        <v>27</v>
      </c>
      <c r="L440" s="119">
        <v>71</v>
      </c>
      <c r="M440" s="119">
        <v>32</v>
      </c>
      <c r="N440" s="119">
        <v>32</v>
      </c>
      <c r="O440" s="119">
        <v>2</v>
      </c>
      <c r="P440" s="119">
        <v>25</v>
      </c>
      <c r="Q440" s="119">
        <v>26</v>
      </c>
      <c r="R440" s="119">
        <v>107</v>
      </c>
      <c r="S440" s="119">
        <v>10</v>
      </c>
      <c r="T440" s="119">
        <v>7</v>
      </c>
      <c r="U440" s="119">
        <v>3</v>
      </c>
      <c r="V440" s="119">
        <v>9</v>
      </c>
      <c r="W440" s="119">
        <v>18</v>
      </c>
    </row>
    <row r="441" spans="1:23" x14ac:dyDescent="0.3">
      <c r="A441" s="118"/>
      <c r="B441" s="117"/>
      <c r="C441" s="117"/>
      <c r="D441" s="117"/>
      <c r="E441" s="118"/>
      <c r="F441" s="118"/>
      <c r="G441" s="118"/>
      <c r="H441" s="118"/>
      <c r="I441" s="118"/>
      <c r="J441" s="118"/>
      <c r="K441" s="118"/>
      <c r="L441" s="118"/>
      <c r="M441" s="118"/>
      <c r="N441" s="118"/>
      <c r="O441" s="118"/>
      <c r="P441" s="118"/>
      <c r="Q441" s="118"/>
      <c r="R441" s="118"/>
      <c r="S441" s="118"/>
      <c r="T441" s="118"/>
      <c r="U441" s="118"/>
      <c r="V441" s="118"/>
      <c r="W441" s="118"/>
    </row>
    <row r="442" spans="1:23" x14ac:dyDescent="0.3">
      <c r="A442" s="122" t="s">
        <v>271</v>
      </c>
      <c r="B442" s="121" t="s">
        <v>270</v>
      </c>
      <c r="C442" s="121"/>
      <c r="D442" s="121"/>
      <c r="E442" s="120">
        <v>3063456</v>
      </c>
      <c r="F442" s="120">
        <v>2855450</v>
      </c>
      <c r="G442" s="120">
        <v>14086</v>
      </c>
      <c r="H442" s="120">
        <v>2785</v>
      </c>
      <c r="I442" s="120">
        <v>55932</v>
      </c>
      <c r="J442" s="120">
        <v>11099</v>
      </c>
      <c r="K442" s="120">
        <v>4424</v>
      </c>
      <c r="L442" s="120">
        <v>9019</v>
      </c>
      <c r="M442" s="120">
        <v>6979</v>
      </c>
      <c r="N442" s="120">
        <v>17256</v>
      </c>
      <c r="O442" s="120">
        <v>12229</v>
      </c>
      <c r="P442" s="120">
        <v>10687</v>
      </c>
      <c r="Q442" s="120">
        <v>13638</v>
      </c>
      <c r="R442" s="120">
        <v>16318</v>
      </c>
      <c r="S442" s="120">
        <v>11887</v>
      </c>
      <c r="T442" s="120">
        <v>3809</v>
      </c>
      <c r="U442" s="120">
        <v>2580</v>
      </c>
      <c r="V442" s="120">
        <v>9615</v>
      </c>
      <c r="W442" s="120">
        <v>5663</v>
      </c>
    </row>
    <row r="443" spans="1:23" x14ac:dyDescent="0.3">
      <c r="A443" s="118"/>
      <c r="B443" s="117"/>
      <c r="C443" s="117"/>
      <c r="D443" s="117"/>
      <c r="E443" s="118"/>
      <c r="F443" s="118"/>
      <c r="G443" s="118"/>
      <c r="H443" s="118"/>
      <c r="I443" s="118"/>
      <c r="J443" s="118"/>
      <c r="K443" s="118"/>
      <c r="L443" s="118"/>
      <c r="M443" s="118"/>
      <c r="N443" s="118"/>
      <c r="O443" s="118"/>
      <c r="P443" s="118"/>
      <c r="Q443" s="118"/>
      <c r="R443" s="118"/>
      <c r="S443" s="118"/>
      <c r="T443" s="118"/>
      <c r="U443" s="118"/>
      <c r="V443" s="118"/>
      <c r="W443" s="118"/>
    </row>
    <row r="444" spans="1:23" x14ac:dyDescent="0.3">
      <c r="A444" s="118" t="s">
        <v>269</v>
      </c>
      <c r="B444" s="117"/>
      <c r="C444" s="117"/>
      <c r="D444" s="117" t="s">
        <v>268</v>
      </c>
      <c r="E444" s="119">
        <v>69751</v>
      </c>
      <c r="F444" s="119">
        <v>67349</v>
      </c>
      <c r="G444" s="119">
        <v>476</v>
      </c>
      <c r="H444" s="119">
        <v>65</v>
      </c>
      <c r="I444" s="119">
        <v>630</v>
      </c>
      <c r="J444" s="119">
        <v>180</v>
      </c>
      <c r="K444" s="119">
        <v>41</v>
      </c>
      <c r="L444" s="119">
        <v>180</v>
      </c>
      <c r="M444" s="119">
        <v>79</v>
      </c>
      <c r="N444" s="119">
        <v>135</v>
      </c>
      <c r="O444" s="119">
        <v>33</v>
      </c>
      <c r="P444" s="119">
        <v>53</v>
      </c>
      <c r="Q444" s="119">
        <v>153</v>
      </c>
      <c r="R444" s="119">
        <v>117</v>
      </c>
      <c r="S444" s="119">
        <v>50</v>
      </c>
      <c r="T444" s="119">
        <v>25</v>
      </c>
      <c r="U444" s="119">
        <v>6</v>
      </c>
      <c r="V444" s="119">
        <v>134</v>
      </c>
      <c r="W444" s="119">
        <v>45</v>
      </c>
    </row>
    <row r="445" spans="1:23" x14ac:dyDescent="0.3">
      <c r="A445" s="118" t="s">
        <v>267</v>
      </c>
      <c r="B445" s="117"/>
      <c r="C445" s="117"/>
      <c r="D445" s="117" t="s">
        <v>266</v>
      </c>
      <c r="E445" s="119">
        <v>121874</v>
      </c>
      <c r="F445" s="119">
        <v>115072</v>
      </c>
      <c r="G445" s="119">
        <v>570</v>
      </c>
      <c r="H445" s="119">
        <v>153</v>
      </c>
      <c r="I445" s="119">
        <v>1778</v>
      </c>
      <c r="J445" s="119">
        <v>287</v>
      </c>
      <c r="K445" s="119">
        <v>126</v>
      </c>
      <c r="L445" s="119">
        <v>332</v>
      </c>
      <c r="M445" s="119">
        <v>219</v>
      </c>
      <c r="N445" s="119">
        <v>461</v>
      </c>
      <c r="O445" s="119">
        <v>220</v>
      </c>
      <c r="P445" s="119">
        <v>176</v>
      </c>
      <c r="Q445" s="119">
        <v>905</v>
      </c>
      <c r="R445" s="119">
        <v>408</v>
      </c>
      <c r="S445" s="119">
        <v>195</v>
      </c>
      <c r="T445" s="119">
        <v>70</v>
      </c>
      <c r="U445" s="119">
        <v>24</v>
      </c>
      <c r="V445" s="119">
        <v>700</v>
      </c>
      <c r="W445" s="119">
        <v>178</v>
      </c>
    </row>
    <row r="446" spans="1:23" x14ac:dyDescent="0.3">
      <c r="A446" s="118" t="s">
        <v>265</v>
      </c>
      <c r="B446" s="117"/>
      <c r="C446" s="117"/>
      <c r="D446" s="117" t="s">
        <v>264</v>
      </c>
      <c r="E446" s="119">
        <v>115228</v>
      </c>
      <c r="F446" s="119">
        <v>109911</v>
      </c>
      <c r="G446" s="119">
        <v>840</v>
      </c>
      <c r="H446" s="119">
        <v>65</v>
      </c>
      <c r="I446" s="119">
        <v>1733</v>
      </c>
      <c r="J446" s="119">
        <v>294</v>
      </c>
      <c r="K446" s="119">
        <v>124</v>
      </c>
      <c r="L446" s="119">
        <v>275</v>
      </c>
      <c r="M446" s="119">
        <v>201</v>
      </c>
      <c r="N446" s="119">
        <v>317</v>
      </c>
      <c r="O446" s="119">
        <v>101</v>
      </c>
      <c r="P446" s="119">
        <v>134</v>
      </c>
      <c r="Q446" s="119">
        <v>376</v>
      </c>
      <c r="R446" s="119">
        <v>324</v>
      </c>
      <c r="S446" s="119">
        <v>114</v>
      </c>
      <c r="T446" s="119">
        <v>54</v>
      </c>
      <c r="U446" s="119">
        <v>31</v>
      </c>
      <c r="V446" s="119">
        <v>200</v>
      </c>
      <c r="W446" s="119">
        <v>134</v>
      </c>
    </row>
    <row r="447" spans="1:23" x14ac:dyDescent="0.3">
      <c r="A447" s="118" t="s">
        <v>263</v>
      </c>
      <c r="B447" s="117"/>
      <c r="C447" s="117"/>
      <c r="D447" s="117" t="s">
        <v>262</v>
      </c>
      <c r="E447" s="119">
        <v>93734</v>
      </c>
      <c r="F447" s="119">
        <v>89581</v>
      </c>
      <c r="G447" s="119">
        <v>533</v>
      </c>
      <c r="H447" s="119">
        <v>34</v>
      </c>
      <c r="I447" s="119">
        <v>1106</v>
      </c>
      <c r="J447" s="119">
        <v>251</v>
      </c>
      <c r="K447" s="119">
        <v>80</v>
      </c>
      <c r="L447" s="119">
        <v>269</v>
      </c>
      <c r="M447" s="119">
        <v>151</v>
      </c>
      <c r="N447" s="119">
        <v>240</v>
      </c>
      <c r="O447" s="119">
        <v>157</v>
      </c>
      <c r="P447" s="119">
        <v>111</v>
      </c>
      <c r="Q447" s="119">
        <v>346</v>
      </c>
      <c r="R447" s="119">
        <v>576</v>
      </c>
      <c r="S447" s="119">
        <v>104</v>
      </c>
      <c r="T447" s="119">
        <v>35</v>
      </c>
      <c r="U447" s="119">
        <v>22</v>
      </c>
      <c r="V447" s="119">
        <v>39</v>
      </c>
      <c r="W447" s="119">
        <v>99</v>
      </c>
    </row>
    <row r="448" spans="1:23" x14ac:dyDescent="0.3">
      <c r="A448" s="118" t="s">
        <v>261</v>
      </c>
      <c r="B448" s="117"/>
      <c r="C448" s="117"/>
      <c r="D448" s="117" t="s">
        <v>260</v>
      </c>
      <c r="E448" s="119">
        <v>152506</v>
      </c>
      <c r="F448" s="119">
        <v>146185</v>
      </c>
      <c r="G448" s="119">
        <v>693</v>
      </c>
      <c r="H448" s="119">
        <v>95</v>
      </c>
      <c r="I448" s="119">
        <v>3188</v>
      </c>
      <c r="J448" s="119">
        <v>267</v>
      </c>
      <c r="K448" s="119">
        <v>121</v>
      </c>
      <c r="L448" s="119">
        <v>258</v>
      </c>
      <c r="M448" s="119">
        <v>205</v>
      </c>
      <c r="N448" s="119">
        <v>296</v>
      </c>
      <c r="O448" s="119">
        <v>87</v>
      </c>
      <c r="P448" s="119">
        <v>223</v>
      </c>
      <c r="Q448" s="119">
        <v>323</v>
      </c>
      <c r="R448" s="119">
        <v>272</v>
      </c>
      <c r="S448" s="119">
        <v>88</v>
      </c>
      <c r="T448" s="119">
        <v>42</v>
      </c>
      <c r="U448" s="119">
        <v>12</v>
      </c>
      <c r="V448" s="119">
        <v>50</v>
      </c>
      <c r="W448" s="119">
        <v>101</v>
      </c>
    </row>
    <row r="449" spans="1:23" x14ac:dyDescent="0.3">
      <c r="A449" s="118" t="s">
        <v>259</v>
      </c>
      <c r="B449" s="117"/>
      <c r="C449" s="117"/>
      <c r="D449" s="117" t="s">
        <v>258</v>
      </c>
      <c r="E449" s="119">
        <v>134844</v>
      </c>
      <c r="F449" s="119">
        <v>125477</v>
      </c>
      <c r="G449" s="119">
        <v>492</v>
      </c>
      <c r="H449" s="119">
        <v>104</v>
      </c>
      <c r="I449" s="119">
        <v>4574</v>
      </c>
      <c r="J449" s="119">
        <v>264</v>
      </c>
      <c r="K449" s="119">
        <v>180</v>
      </c>
      <c r="L449" s="119">
        <v>326</v>
      </c>
      <c r="M449" s="119">
        <v>240</v>
      </c>
      <c r="N449" s="119">
        <v>857</v>
      </c>
      <c r="O449" s="119">
        <v>181</v>
      </c>
      <c r="P449" s="119">
        <v>206</v>
      </c>
      <c r="Q449" s="119">
        <v>426</v>
      </c>
      <c r="R449" s="119">
        <v>651</v>
      </c>
      <c r="S449" s="119">
        <v>526</v>
      </c>
      <c r="T449" s="119">
        <v>57</v>
      </c>
      <c r="U449" s="119">
        <v>42</v>
      </c>
      <c r="V449" s="119">
        <v>96</v>
      </c>
      <c r="W449" s="119">
        <v>145</v>
      </c>
    </row>
    <row r="450" spans="1:23" x14ac:dyDescent="0.3">
      <c r="A450" s="118" t="s">
        <v>257</v>
      </c>
      <c r="B450" s="117"/>
      <c r="C450" s="117"/>
      <c r="D450" s="117" t="s">
        <v>256</v>
      </c>
      <c r="E450" s="119">
        <v>132976</v>
      </c>
      <c r="F450" s="119">
        <v>127773</v>
      </c>
      <c r="G450" s="119">
        <v>502</v>
      </c>
      <c r="H450" s="119">
        <v>128</v>
      </c>
      <c r="I450" s="119">
        <v>2424</v>
      </c>
      <c r="J450" s="119">
        <v>208</v>
      </c>
      <c r="K450" s="119">
        <v>82</v>
      </c>
      <c r="L450" s="119">
        <v>294</v>
      </c>
      <c r="M450" s="119">
        <v>176</v>
      </c>
      <c r="N450" s="119">
        <v>145</v>
      </c>
      <c r="O450" s="119">
        <v>9</v>
      </c>
      <c r="P450" s="119">
        <v>67</v>
      </c>
      <c r="Q450" s="119">
        <v>171</v>
      </c>
      <c r="R450" s="119">
        <v>750</v>
      </c>
      <c r="S450" s="119">
        <v>42</v>
      </c>
      <c r="T450" s="119">
        <v>70</v>
      </c>
      <c r="U450" s="119">
        <v>20</v>
      </c>
      <c r="V450" s="119">
        <v>23</v>
      </c>
      <c r="W450" s="119">
        <v>92</v>
      </c>
    </row>
    <row r="451" spans="1:23" x14ac:dyDescent="0.3">
      <c r="A451" s="118" t="s">
        <v>255</v>
      </c>
      <c r="B451" s="117"/>
      <c r="C451" s="117"/>
      <c r="D451" s="117" t="s">
        <v>254</v>
      </c>
      <c r="E451" s="119">
        <v>75922</v>
      </c>
      <c r="F451" s="119">
        <v>70717</v>
      </c>
      <c r="G451" s="119">
        <v>478</v>
      </c>
      <c r="H451" s="119">
        <v>74</v>
      </c>
      <c r="I451" s="119">
        <v>2174</v>
      </c>
      <c r="J451" s="119">
        <v>198</v>
      </c>
      <c r="K451" s="119">
        <v>75</v>
      </c>
      <c r="L451" s="119">
        <v>251</v>
      </c>
      <c r="M451" s="119">
        <v>212</v>
      </c>
      <c r="N451" s="119">
        <v>367</v>
      </c>
      <c r="O451" s="119">
        <v>81</v>
      </c>
      <c r="P451" s="119">
        <v>91</v>
      </c>
      <c r="Q451" s="119">
        <v>322</v>
      </c>
      <c r="R451" s="119">
        <v>238</v>
      </c>
      <c r="S451" s="119">
        <v>164</v>
      </c>
      <c r="T451" s="119">
        <v>86</v>
      </c>
      <c r="U451" s="119">
        <v>16</v>
      </c>
      <c r="V451" s="119">
        <v>197</v>
      </c>
      <c r="W451" s="119">
        <v>181</v>
      </c>
    </row>
    <row r="452" spans="1:23" x14ac:dyDescent="0.3">
      <c r="A452" s="118" t="s">
        <v>253</v>
      </c>
      <c r="B452" s="117"/>
      <c r="C452" s="117"/>
      <c r="D452" s="117" t="s">
        <v>252</v>
      </c>
      <c r="E452" s="119">
        <v>122439</v>
      </c>
      <c r="F452" s="119">
        <v>117092</v>
      </c>
      <c r="G452" s="119">
        <v>834</v>
      </c>
      <c r="H452" s="119">
        <v>454</v>
      </c>
      <c r="I452" s="119">
        <v>1741</v>
      </c>
      <c r="J452" s="119">
        <v>234</v>
      </c>
      <c r="K452" s="119">
        <v>78</v>
      </c>
      <c r="L452" s="119">
        <v>261</v>
      </c>
      <c r="M452" s="119">
        <v>160</v>
      </c>
      <c r="N452" s="119">
        <v>341</v>
      </c>
      <c r="O452" s="119">
        <v>69</v>
      </c>
      <c r="P452" s="119">
        <v>103</v>
      </c>
      <c r="Q452" s="119">
        <v>205</v>
      </c>
      <c r="R452" s="119">
        <v>474</v>
      </c>
      <c r="S452" s="119">
        <v>94</v>
      </c>
      <c r="T452" s="119">
        <v>44</v>
      </c>
      <c r="U452" s="119">
        <v>41</v>
      </c>
      <c r="V452" s="119">
        <v>61</v>
      </c>
      <c r="W452" s="119">
        <v>153</v>
      </c>
    </row>
    <row r="453" spans="1:23" x14ac:dyDescent="0.3">
      <c r="A453" s="118" t="s">
        <v>251</v>
      </c>
      <c r="B453" s="117"/>
      <c r="C453" s="117"/>
      <c r="D453" s="117" t="s">
        <v>250</v>
      </c>
      <c r="E453" s="119">
        <v>183777</v>
      </c>
      <c r="F453" s="119">
        <v>175591</v>
      </c>
      <c r="G453" s="119">
        <v>754</v>
      </c>
      <c r="H453" s="119">
        <v>335</v>
      </c>
      <c r="I453" s="119">
        <v>3643</v>
      </c>
      <c r="J453" s="119">
        <v>326</v>
      </c>
      <c r="K453" s="119">
        <v>118</v>
      </c>
      <c r="L453" s="119">
        <v>364</v>
      </c>
      <c r="M453" s="119">
        <v>225</v>
      </c>
      <c r="N453" s="119">
        <v>563</v>
      </c>
      <c r="O453" s="119">
        <v>159</v>
      </c>
      <c r="P453" s="119">
        <v>117</v>
      </c>
      <c r="Q453" s="119">
        <v>298</v>
      </c>
      <c r="R453" s="119">
        <v>700</v>
      </c>
      <c r="S453" s="119">
        <v>115</v>
      </c>
      <c r="T453" s="119">
        <v>115</v>
      </c>
      <c r="U453" s="119">
        <v>49</v>
      </c>
      <c r="V453" s="119">
        <v>132</v>
      </c>
      <c r="W453" s="119">
        <v>173</v>
      </c>
    </row>
    <row r="454" spans="1:23" x14ac:dyDescent="0.3">
      <c r="A454" s="118" t="s">
        <v>249</v>
      </c>
      <c r="B454" s="117"/>
      <c r="C454" s="117"/>
      <c r="D454" s="117" t="s">
        <v>248</v>
      </c>
      <c r="E454" s="119">
        <v>239023</v>
      </c>
      <c r="F454" s="119">
        <v>218655</v>
      </c>
      <c r="G454" s="119">
        <v>1101</v>
      </c>
      <c r="H454" s="119">
        <v>85</v>
      </c>
      <c r="I454" s="119">
        <v>4856</v>
      </c>
      <c r="J454" s="119">
        <v>548</v>
      </c>
      <c r="K454" s="119">
        <v>280</v>
      </c>
      <c r="L454" s="119">
        <v>781</v>
      </c>
      <c r="M454" s="119">
        <v>551</v>
      </c>
      <c r="N454" s="119">
        <v>1477</v>
      </c>
      <c r="O454" s="119">
        <v>591</v>
      </c>
      <c r="P454" s="119">
        <v>1944</v>
      </c>
      <c r="Q454" s="119">
        <v>2052</v>
      </c>
      <c r="R454" s="119">
        <v>1739</v>
      </c>
      <c r="S454" s="119">
        <v>1707</v>
      </c>
      <c r="T454" s="119">
        <v>172</v>
      </c>
      <c r="U454" s="119">
        <v>104</v>
      </c>
      <c r="V454" s="119">
        <v>1694</v>
      </c>
      <c r="W454" s="119">
        <v>686</v>
      </c>
    </row>
    <row r="455" spans="1:23" x14ac:dyDescent="0.3">
      <c r="A455" s="118" t="s">
        <v>247</v>
      </c>
      <c r="B455" s="117"/>
      <c r="C455" s="117"/>
      <c r="D455" s="117" t="s">
        <v>246</v>
      </c>
      <c r="E455" s="119">
        <v>139812</v>
      </c>
      <c r="F455" s="119">
        <v>135450</v>
      </c>
      <c r="G455" s="119">
        <v>474</v>
      </c>
      <c r="H455" s="119">
        <v>125</v>
      </c>
      <c r="I455" s="119">
        <v>1038</v>
      </c>
      <c r="J455" s="119">
        <v>384</v>
      </c>
      <c r="K455" s="119">
        <v>75</v>
      </c>
      <c r="L455" s="119">
        <v>262</v>
      </c>
      <c r="M455" s="119">
        <v>189</v>
      </c>
      <c r="N455" s="119">
        <v>280</v>
      </c>
      <c r="O455" s="119">
        <v>125</v>
      </c>
      <c r="P455" s="119">
        <v>311</v>
      </c>
      <c r="Q455" s="119">
        <v>280</v>
      </c>
      <c r="R455" s="119">
        <v>373</v>
      </c>
      <c r="S455" s="119">
        <v>97</v>
      </c>
      <c r="T455" s="119">
        <v>175</v>
      </c>
      <c r="U455" s="119">
        <v>27</v>
      </c>
      <c r="V455" s="119">
        <v>53</v>
      </c>
      <c r="W455" s="119">
        <v>94</v>
      </c>
    </row>
    <row r="456" spans="1:23" x14ac:dyDescent="0.3">
      <c r="A456" s="118" t="s">
        <v>245</v>
      </c>
      <c r="B456" s="117"/>
      <c r="C456" s="117"/>
      <c r="D456" s="117" t="s">
        <v>244</v>
      </c>
      <c r="E456" s="119">
        <v>139178</v>
      </c>
      <c r="F456" s="119">
        <v>133656</v>
      </c>
      <c r="G456" s="119">
        <v>474</v>
      </c>
      <c r="H456" s="119">
        <v>63</v>
      </c>
      <c r="I456" s="119">
        <v>1897</v>
      </c>
      <c r="J456" s="119">
        <v>338</v>
      </c>
      <c r="K456" s="119">
        <v>120</v>
      </c>
      <c r="L456" s="119">
        <v>264</v>
      </c>
      <c r="M456" s="119">
        <v>276</v>
      </c>
      <c r="N456" s="119">
        <v>337</v>
      </c>
      <c r="O456" s="119">
        <v>122</v>
      </c>
      <c r="P456" s="119">
        <v>114</v>
      </c>
      <c r="Q456" s="119">
        <v>356</v>
      </c>
      <c r="R456" s="119">
        <v>620</v>
      </c>
      <c r="S456" s="119">
        <v>152</v>
      </c>
      <c r="T456" s="119">
        <v>121</v>
      </c>
      <c r="U456" s="119">
        <v>42</v>
      </c>
      <c r="V456" s="119">
        <v>75</v>
      </c>
      <c r="W456" s="119">
        <v>151</v>
      </c>
    </row>
    <row r="457" spans="1:23" x14ac:dyDescent="0.3">
      <c r="A457" s="118" t="s">
        <v>243</v>
      </c>
      <c r="B457" s="117"/>
      <c r="C457" s="117"/>
      <c r="D457" s="117" t="s">
        <v>242</v>
      </c>
      <c r="E457" s="119">
        <v>126336</v>
      </c>
      <c r="F457" s="119">
        <v>119212</v>
      </c>
      <c r="G457" s="119">
        <v>639</v>
      </c>
      <c r="H457" s="119">
        <v>21</v>
      </c>
      <c r="I457" s="119">
        <v>1966</v>
      </c>
      <c r="J457" s="119">
        <v>629</v>
      </c>
      <c r="K457" s="119">
        <v>247</v>
      </c>
      <c r="L457" s="119">
        <v>431</v>
      </c>
      <c r="M457" s="119">
        <v>388</v>
      </c>
      <c r="N457" s="119">
        <v>566</v>
      </c>
      <c r="O457" s="119">
        <v>216</v>
      </c>
      <c r="P457" s="119">
        <v>121</v>
      </c>
      <c r="Q457" s="119">
        <v>454</v>
      </c>
      <c r="R457" s="119">
        <v>610</v>
      </c>
      <c r="S457" s="119">
        <v>165</v>
      </c>
      <c r="T457" s="119">
        <v>252</v>
      </c>
      <c r="U457" s="119">
        <v>72</v>
      </c>
      <c r="V457" s="119">
        <v>174</v>
      </c>
      <c r="W457" s="119">
        <v>173</v>
      </c>
    </row>
    <row r="458" spans="1:23" x14ac:dyDescent="0.3">
      <c r="A458" s="118" t="s">
        <v>241</v>
      </c>
      <c r="B458" s="117"/>
      <c r="C458" s="117"/>
      <c r="D458" s="117" t="s">
        <v>240</v>
      </c>
      <c r="E458" s="119">
        <v>346090</v>
      </c>
      <c r="F458" s="119">
        <v>277798</v>
      </c>
      <c r="G458" s="119">
        <v>2547</v>
      </c>
      <c r="H458" s="119">
        <v>521</v>
      </c>
      <c r="I458" s="119">
        <v>12248</v>
      </c>
      <c r="J458" s="119">
        <v>3641</v>
      </c>
      <c r="K458" s="119">
        <v>1742</v>
      </c>
      <c r="L458" s="119">
        <v>2459</v>
      </c>
      <c r="M458" s="119">
        <v>2189</v>
      </c>
      <c r="N458" s="119">
        <v>7886</v>
      </c>
      <c r="O458" s="119">
        <v>6354</v>
      </c>
      <c r="P458" s="119">
        <v>4838</v>
      </c>
      <c r="Q458" s="119">
        <v>4168</v>
      </c>
      <c r="R458" s="119">
        <v>4639</v>
      </c>
      <c r="S458" s="119">
        <v>5213</v>
      </c>
      <c r="T458" s="119">
        <v>1322</v>
      </c>
      <c r="U458" s="119">
        <v>1666</v>
      </c>
      <c r="V458" s="119">
        <v>4707</v>
      </c>
      <c r="W458" s="119">
        <v>2152</v>
      </c>
    </row>
    <row r="459" spans="1:23" x14ac:dyDescent="0.3">
      <c r="A459" s="118" t="s">
        <v>239</v>
      </c>
      <c r="B459" s="117"/>
      <c r="C459" s="117"/>
      <c r="D459" s="117" t="s">
        <v>238</v>
      </c>
      <c r="E459" s="119">
        <v>234410</v>
      </c>
      <c r="F459" s="119">
        <v>225716</v>
      </c>
      <c r="G459" s="119">
        <v>582</v>
      </c>
      <c r="H459" s="119">
        <v>53</v>
      </c>
      <c r="I459" s="119">
        <v>1890</v>
      </c>
      <c r="J459" s="119">
        <v>550</v>
      </c>
      <c r="K459" s="119">
        <v>192</v>
      </c>
      <c r="L459" s="119">
        <v>420</v>
      </c>
      <c r="M459" s="119">
        <v>344</v>
      </c>
      <c r="N459" s="119">
        <v>656</v>
      </c>
      <c r="O459" s="119">
        <v>267</v>
      </c>
      <c r="P459" s="119">
        <v>106</v>
      </c>
      <c r="Q459" s="119">
        <v>1065</v>
      </c>
      <c r="R459" s="119">
        <v>936</v>
      </c>
      <c r="S459" s="119">
        <v>1140</v>
      </c>
      <c r="T459" s="119">
        <v>99</v>
      </c>
      <c r="U459" s="119">
        <v>69</v>
      </c>
      <c r="V459" s="119">
        <v>160</v>
      </c>
      <c r="W459" s="119">
        <v>165</v>
      </c>
    </row>
    <row r="460" spans="1:23" x14ac:dyDescent="0.3">
      <c r="A460" s="118" t="s">
        <v>237</v>
      </c>
      <c r="B460" s="117"/>
      <c r="C460" s="117"/>
      <c r="D460" s="117" t="s">
        <v>236</v>
      </c>
      <c r="E460" s="119">
        <v>58802</v>
      </c>
      <c r="F460" s="119">
        <v>55635</v>
      </c>
      <c r="G460" s="119">
        <v>122</v>
      </c>
      <c r="H460" s="119">
        <v>62</v>
      </c>
      <c r="I460" s="119">
        <v>1572</v>
      </c>
      <c r="J460" s="119">
        <v>154</v>
      </c>
      <c r="K460" s="119">
        <v>46</v>
      </c>
      <c r="L460" s="119">
        <v>151</v>
      </c>
      <c r="M460" s="119">
        <v>111</v>
      </c>
      <c r="N460" s="119">
        <v>168</v>
      </c>
      <c r="O460" s="119">
        <v>50</v>
      </c>
      <c r="P460" s="119">
        <v>45</v>
      </c>
      <c r="Q460" s="119">
        <v>120</v>
      </c>
      <c r="R460" s="119">
        <v>313</v>
      </c>
      <c r="S460" s="119">
        <v>118</v>
      </c>
      <c r="T460" s="119">
        <v>10</v>
      </c>
      <c r="U460" s="119">
        <v>15</v>
      </c>
      <c r="V460" s="119">
        <v>32</v>
      </c>
      <c r="W460" s="119">
        <v>78</v>
      </c>
    </row>
    <row r="461" spans="1:23" x14ac:dyDescent="0.3">
      <c r="A461" s="118" t="s">
        <v>235</v>
      </c>
      <c r="B461" s="117"/>
      <c r="C461" s="117"/>
      <c r="D461" s="117" t="s">
        <v>234</v>
      </c>
      <c r="E461" s="119">
        <v>178806</v>
      </c>
      <c r="F461" s="119">
        <v>173899</v>
      </c>
      <c r="G461" s="119">
        <v>402</v>
      </c>
      <c r="H461" s="119">
        <v>31</v>
      </c>
      <c r="I461" s="119">
        <v>1513</v>
      </c>
      <c r="J461" s="119">
        <v>454</v>
      </c>
      <c r="K461" s="119">
        <v>147</v>
      </c>
      <c r="L461" s="119">
        <v>296</v>
      </c>
      <c r="M461" s="119">
        <v>277</v>
      </c>
      <c r="N461" s="119">
        <v>327</v>
      </c>
      <c r="O461" s="119">
        <v>123</v>
      </c>
      <c r="P461" s="119">
        <v>32</v>
      </c>
      <c r="Q461" s="119">
        <v>495</v>
      </c>
      <c r="R461" s="119">
        <v>369</v>
      </c>
      <c r="S461" s="119">
        <v>121</v>
      </c>
      <c r="T461" s="119">
        <v>112</v>
      </c>
      <c r="U461" s="119">
        <v>9</v>
      </c>
      <c r="V461" s="119">
        <v>67</v>
      </c>
      <c r="W461" s="119">
        <v>132</v>
      </c>
    </row>
    <row r="462" spans="1:23" x14ac:dyDescent="0.3">
      <c r="A462" s="118" t="s">
        <v>233</v>
      </c>
      <c r="B462" s="117"/>
      <c r="C462" s="117"/>
      <c r="D462" s="117" t="s">
        <v>232</v>
      </c>
      <c r="E462" s="119">
        <v>69814</v>
      </c>
      <c r="F462" s="119">
        <v>67954</v>
      </c>
      <c r="G462" s="119">
        <v>102</v>
      </c>
      <c r="H462" s="119">
        <v>72</v>
      </c>
      <c r="I462" s="119">
        <v>622</v>
      </c>
      <c r="J462" s="119">
        <v>163</v>
      </c>
      <c r="K462" s="119">
        <v>36</v>
      </c>
      <c r="L462" s="119">
        <v>106</v>
      </c>
      <c r="M462" s="119">
        <v>89</v>
      </c>
      <c r="N462" s="119">
        <v>202</v>
      </c>
      <c r="O462" s="119">
        <v>39</v>
      </c>
      <c r="P462" s="119">
        <v>26</v>
      </c>
      <c r="Q462" s="119">
        <v>122</v>
      </c>
      <c r="R462" s="119">
        <v>96</v>
      </c>
      <c r="S462" s="119">
        <v>56</v>
      </c>
      <c r="T462" s="119">
        <v>33</v>
      </c>
      <c r="U462" s="119">
        <v>6</v>
      </c>
      <c r="V462" s="119">
        <v>12</v>
      </c>
      <c r="W462" s="119">
        <v>78</v>
      </c>
    </row>
    <row r="463" spans="1:23" x14ac:dyDescent="0.3">
      <c r="A463" s="118" t="s">
        <v>231</v>
      </c>
      <c r="B463" s="117"/>
      <c r="C463" s="117"/>
      <c r="D463" s="117" t="s">
        <v>230</v>
      </c>
      <c r="E463" s="119">
        <v>91075</v>
      </c>
      <c r="F463" s="119">
        <v>88209</v>
      </c>
      <c r="G463" s="119">
        <v>307</v>
      </c>
      <c r="H463" s="119">
        <v>155</v>
      </c>
      <c r="I463" s="119">
        <v>560</v>
      </c>
      <c r="J463" s="119">
        <v>237</v>
      </c>
      <c r="K463" s="119">
        <v>103</v>
      </c>
      <c r="L463" s="119">
        <v>138</v>
      </c>
      <c r="M463" s="119">
        <v>125</v>
      </c>
      <c r="N463" s="119">
        <v>172</v>
      </c>
      <c r="O463" s="119">
        <v>64</v>
      </c>
      <c r="P463" s="119">
        <v>80</v>
      </c>
      <c r="Q463" s="119">
        <v>208</v>
      </c>
      <c r="R463" s="119">
        <v>453</v>
      </c>
      <c r="S463" s="119">
        <v>47</v>
      </c>
      <c r="T463" s="119">
        <v>88</v>
      </c>
      <c r="U463" s="119">
        <v>34</v>
      </c>
      <c r="V463" s="119">
        <v>14</v>
      </c>
      <c r="W463" s="119">
        <v>81</v>
      </c>
    </row>
    <row r="464" spans="1:23" x14ac:dyDescent="0.3">
      <c r="A464" s="118" t="s">
        <v>229</v>
      </c>
      <c r="B464" s="117"/>
      <c r="C464" s="117"/>
      <c r="D464" s="117" t="s">
        <v>228</v>
      </c>
      <c r="E464" s="116">
        <v>91323</v>
      </c>
      <c r="F464" s="116">
        <v>87762</v>
      </c>
      <c r="G464" s="116">
        <v>395</v>
      </c>
      <c r="H464" s="116">
        <v>6</v>
      </c>
      <c r="I464" s="116">
        <v>1363</v>
      </c>
      <c r="J464" s="116">
        <v>174</v>
      </c>
      <c r="K464" s="116">
        <v>51</v>
      </c>
      <c r="L464" s="116">
        <v>232</v>
      </c>
      <c r="M464" s="116">
        <v>167</v>
      </c>
      <c r="N464" s="116">
        <v>245</v>
      </c>
      <c r="O464" s="116">
        <v>54</v>
      </c>
      <c r="P464" s="116">
        <v>40</v>
      </c>
      <c r="Q464" s="116">
        <v>193</v>
      </c>
      <c r="R464" s="116">
        <v>368</v>
      </c>
      <c r="S464" s="116">
        <v>80</v>
      </c>
      <c r="T464" s="116">
        <v>45</v>
      </c>
      <c r="U464" s="116">
        <v>19</v>
      </c>
      <c r="V464" s="116">
        <v>69</v>
      </c>
      <c r="W464" s="116">
        <v>60</v>
      </c>
    </row>
    <row r="465" spans="1:23" x14ac:dyDescent="0.3">
      <c r="A465" s="115" t="s">
        <v>227</v>
      </c>
      <c r="B465" s="114"/>
      <c r="C465" s="114"/>
      <c r="D465" s="114" t="s">
        <v>226</v>
      </c>
      <c r="E465" s="113">
        <v>145736</v>
      </c>
      <c r="F465" s="113">
        <v>126756</v>
      </c>
      <c r="G465" s="113">
        <v>769</v>
      </c>
      <c r="H465" s="113">
        <v>84</v>
      </c>
      <c r="I465" s="113">
        <v>3416</v>
      </c>
      <c r="J465" s="113">
        <v>1318</v>
      </c>
      <c r="K465" s="113">
        <v>360</v>
      </c>
      <c r="L465" s="113">
        <v>669</v>
      </c>
      <c r="M465" s="113">
        <v>405</v>
      </c>
      <c r="N465" s="113">
        <v>1218</v>
      </c>
      <c r="O465" s="113">
        <v>3127</v>
      </c>
      <c r="P465" s="113">
        <v>1749</v>
      </c>
      <c r="Q465" s="113">
        <v>600</v>
      </c>
      <c r="R465" s="113">
        <v>1292</v>
      </c>
      <c r="S465" s="113">
        <v>1499</v>
      </c>
      <c r="T465" s="113">
        <v>782</v>
      </c>
      <c r="U465" s="113">
        <v>254</v>
      </c>
      <c r="V465" s="113">
        <v>926</v>
      </c>
      <c r="W465" s="113">
        <v>512</v>
      </c>
    </row>
    <row r="468" spans="1:23" x14ac:dyDescent="0.3">
      <c r="A468" s="112" t="s">
        <v>225</v>
      </c>
    </row>
  </sheetData>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H23"/>
  <sheetViews>
    <sheetView topLeftCell="B1" workbookViewId="0">
      <selection activeCell="D4" sqref="D4"/>
    </sheetView>
  </sheetViews>
  <sheetFormatPr defaultRowHeight="14.4" x14ac:dyDescent="0.3"/>
  <cols>
    <col min="2" max="2" width="76" bestFit="1" customWidth="1"/>
    <col min="5" max="5" width="1.77734375" hidden="1" customWidth="1"/>
    <col min="6" max="6" width="8.5546875" hidden="1" customWidth="1"/>
    <col min="7" max="7" width="4" hidden="1" customWidth="1"/>
  </cols>
  <sheetData>
    <row r="1" spans="2:8" x14ac:dyDescent="0.3">
      <c r="B1" t="s">
        <v>1124</v>
      </c>
      <c r="F1" t="s">
        <v>1141</v>
      </c>
      <c r="G1" t="s">
        <v>1107</v>
      </c>
    </row>
    <row r="2" spans="2:8" x14ac:dyDescent="0.3">
      <c r="F2" t="s">
        <v>1108</v>
      </c>
      <c r="G2" t="s">
        <v>1109</v>
      </c>
    </row>
    <row r="3" spans="2:8" x14ac:dyDescent="0.3">
      <c r="C3" s="2" t="s">
        <v>1110</v>
      </c>
      <c r="D3" s="2" t="s">
        <v>1111</v>
      </c>
      <c r="E3" s="2"/>
      <c r="F3" t="s">
        <v>1138</v>
      </c>
      <c r="G3" s="2"/>
      <c r="H3" s="2" t="s">
        <v>1112</v>
      </c>
    </row>
    <row r="4" spans="2:8" ht="43.2" x14ac:dyDescent="0.3">
      <c r="B4" s="174" t="s">
        <v>1128</v>
      </c>
      <c r="C4" t="s">
        <v>1113</v>
      </c>
      <c r="D4" t="s">
        <v>1107</v>
      </c>
      <c r="E4">
        <f>IF(D4="No",0,1)</f>
        <v>0</v>
      </c>
      <c r="F4" t="s">
        <v>1114</v>
      </c>
    </row>
    <row r="5" spans="2:8" x14ac:dyDescent="0.3">
      <c r="B5" t="s">
        <v>221</v>
      </c>
      <c r="C5" t="s">
        <v>1113</v>
      </c>
      <c r="D5" t="s">
        <v>1107</v>
      </c>
      <c r="E5">
        <f t="shared" ref="E5:E21" si="0">IF(D5="No",0,1)</f>
        <v>0</v>
      </c>
      <c r="F5" t="s">
        <v>1139</v>
      </c>
    </row>
    <row r="6" spans="2:8" x14ac:dyDescent="0.3">
      <c r="B6" t="s">
        <v>1129</v>
      </c>
      <c r="C6" t="s">
        <v>1113</v>
      </c>
      <c r="D6" t="s">
        <v>1107</v>
      </c>
      <c r="E6">
        <f t="shared" si="0"/>
        <v>0</v>
      </c>
      <c r="F6" t="s">
        <v>1113</v>
      </c>
    </row>
    <row r="7" spans="2:8" x14ac:dyDescent="0.3">
      <c r="B7" t="s">
        <v>1127</v>
      </c>
      <c r="C7" t="s">
        <v>1113</v>
      </c>
      <c r="D7" t="s">
        <v>1107</v>
      </c>
      <c r="E7">
        <f t="shared" si="0"/>
        <v>0</v>
      </c>
      <c r="F7" t="s">
        <v>1140</v>
      </c>
    </row>
    <row r="8" spans="2:8" x14ac:dyDescent="0.3">
      <c r="B8" t="s">
        <v>222</v>
      </c>
      <c r="C8" t="s">
        <v>1113</v>
      </c>
      <c r="D8" t="s">
        <v>1107</v>
      </c>
      <c r="E8">
        <f t="shared" si="0"/>
        <v>0</v>
      </c>
    </row>
    <row r="9" spans="2:8" x14ac:dyDescent="0.3">
      <c r="B9" t="s">
        <v>224</v>
      </c>
      <c r="C9" t="s">
        <v>1113</v>
      </c>
      <c r="D9" t="s">
        <v>1107</v>
      </c>
      <c r="E9">
        <f t="shared" si="0"/>
        <v>0</v>
      </c>
    </row>
    <row r="10" spans="2:8" x14ac:dyDescent="0.3">
      <c r="B10" t="s">
        <v>223</v>
      </c>
      <c r="C10" t="s">
        <v>1113</v>
      </c>
      <c r="D10" t="s">
        <v>1107</v>
      </c>
      <c r="E10">
        <f t="shared" si="0"/>
        <v>0</v>
      </c>
    </row>
    <row r="11" spans="2:8" x14ac:dyDescent="0.3">
      <c r="B11" t="s">
        <v>1125</v>
      </c>
      <c r="C11" t="s">
        <v>1113</v>
      </c>
      <c r="D11" t="s">
        <v>1107</v>
      </c>
      <c r="E11">
        <f t="shared" si="0"/>
        <v>0</v>
      </c>
    </row>
    <row r="12" spans="2:8" x14ac:dyDescent="0.3">
      <c r="B12" t="s">
        <v>1126</v>
      </c>
      <c r="C12" t="s">
        <v>1113</v>
      </c>
      <c r="D12" t="s">
        <v>1107</v>
      </c>
      <c r="E12">
        <f t="shared" si="0"/>
        <v>0</v>
      </c>
    </row>
    <row r="13" spans="2:8" x14ac:dyDescent="0.3">
      <c r="B13" t="s">
        <v>1115</v>
      </c>
      <c r="C13" t="s">
        <v>1113</v>
      </c>
      <c r="D13" t="s">
        <v>1107</v>
      </c>
      <c r="E13">
        <f t="shared" si="0"/>
        <v>0</v>
      </c>
    </row>
    <row r="14" spans="2:8" x14ac:dyDescent="0.3">
      <c r="B14" t="s">
        <v>1116</v>
      </c>
      <c r="C14" t="s">
        <v>1113</v>
      </c>
      <c r="D14" t="s">
        <v>1107</v>
      </c>
      <c r="E14">
        <f t="shared" si="0"/>
        <v>0</v>
      </c>
    </row>
    <row r="15" spans="2:8" x14ac:dyDescent="0.3">
      <c r="B15" t="s">
        <v>1117</v>
      </c>
      <c r="C15" t="s">
        <v>1113</v>
      </c>
      <c r="D15" t="s">
        <v>1107</v>
      </c>
      <c r="E15">
        <f t="shared" si="0"/>
        <v>0</v>
      </c>
    </row>
    <row r="16" spans="2:8" x14ac:dyDescent="0.3">
      <c r="B16" t="s">
        <v>1118</v>
      </c>
      <c r="C16" t="s">
        <v>1113</v>
      </c>
      <c r="D16" t="s">
        <v>1107</v>
      </c>
      <c r="E16">
        <f t="shared" si="0"/>
        <v>0</v>
      </c>
    </row>
    <row r="17" spans="2:8" x14ac:dyDescent="0.3">
      <c r="B17" t="s">
        <v>1119</v>
      </c>
      <c r="C17" t="s">
        <v>1113</v>
      </c>
      <c r="D17" t="s">
        <v>1107</v>
      </c>
      <c r="E17">
        <f>IF(D17="No",0,1)</f>
        <v>0</v>
      </c>
    </row>
    <row r="18" spans="2:8" x14ac:dyDescent="0.3">
      <c r="B18" t="s">
        <v>1120</v>
      </c>
      <c r="C18" t="s">
        <v>1113</v>
      </c>
      <c r="D18" t="s">
        <v>1109</v>
      </c>
      <c r="E18">
        <f>IF(D18="No",0,1)</f>
        <v>1</v>
      </c>
      <c r="H18" t="s">
        <v>1142</v>
      </c>
    </row>
    <row r="19" spans="2:8" x14ac:dyDescent="0.3">
      <c r="B19" t="s">
        <v>1121</v>
      </c>
      <c r="C19" t="s">
        <v>1113</v>
      </c>
      <c r="D19" t="s">
        <v>1107</v>
      </c>
      <c r="E19">
        <f t="shared" si="0"/>
        <v>0</v>
      </c>
    </row>
    <row r="20" spans="2:8" x14ac:dyDescent="0.3">
      <c r="B20" t="s">
        <v>1122</v>
      </c>
      <c r="C20" t="s">
        <v>1113</v>
      </c>
      <c r="D20" t="s">
        <v>1107</v>
      </c>
      <c r="E20">
        <f t="shared" si="0"/>
        <v>0</v>
      </c>
    </row>
    <row r="21" spans="2:8" x14ac:dyDescent="0.3">
      <c r="B21" t="s">
        <v>1123</v>
      </c>
      <c r="C21" t="s">
        <v>1113</v>
      </c>
      <c r="D21" t="s">
        <v>1107</v>
      </c>
      <c r="E21">
        <f t="shared" si="0"/>
        <v>0</v>
      </c>
    </row>
    <row r="23" spans="2:8" x14ac:dyDescent="0.3">
      <c r="C23" s="173">
        <f>SUM(E4:E21)</f>
        <v>1</v>
      </c>
    </row>
  </sheetData>
  <conditionalFormatting sqref="D4:D6 D12:D14 D8:D9">
    <cfRule type="containsText" dxfId="12" priority="26" operator="containsText" text="Yes">
      <formula>NOT(ISERROR(SEARCH("Yes",D4)))</formula>
    </cfRule>
    <cfRule type="containsText" dxfId="11" priority="27" operator="containsText" text="No">
      <formula>NOT(ISERROR(SEARCH("No",D4)))</formula>
    </cfRule>
  </conditionalFormatting>
  <conditionalFormatting sqref="C4:C21">
    <cfRule type="notContainsBlanks" dxfId="10" priority="28">
      <formula>LEN(TRIM(C4))&gt;0</formula>
    </cfRule>
  </conditionalFormatting>
  <conditionalFormatting sqref="C23">
    <cfRule type="cellIs" dxfId="9" priority="21" operator="greaterThan">
      <formula>0</formula>
    </cfRule>
    <cfRule type="cellIs" dxfId="8" priority="22" operator="lessThan">
      <formula>1</formula>
    </cfRule>
  </conditionalFormatting>
  <conditionalFormatting sqref="D15:D21">
    <cfRule type="containsText" dxfId="7" priority="18" operator="containsText" text="Yes">
      <formula>NOT(ISERROR(SEARCH("Yes",D15)))</formula>
    </cfRule>
    <cfRule type="containsText" dxfId="6" priority="19" operator="containsText" text="No">
      <formula>NOT(ISERROR(SEARCH("No",D15)))</formula>
    </cfRule>
  </conditionalFormatting>
  <conditionalFormatting sqref="D10">
    <cfRule type="containsText" dxfId="5" priority="11" operator="containsText" text="Yes">
      <formula>NOT(ISERROR(SEARCH("Yes",D10)))</formula>
    </cfRule>
    <cfRule type="containsText" dxfId="4" priority="12" operator="containsText" text="No">
      <formula>NOT(ISERROR(SEARCH("No",D10)))</formula>
    </cfRule>
  </conditionalFormatting>
  <conditionalFormatting sqref="D11">
    <cfRule type="containsText" dxfId="3" priority="8" operator="containsText" text="Yes">
      <formula>NOT(ISERROR(SEARCH("Yes",D11)))</formula>
    </cfRule>
    <cfRule type="containsText" dxfId="2" priority="9" operator="containsText" text="No">
      <formula>NOT(ISERROR(SEARCH("No",D11)))</formula>
    </cfRule>
  </conditionalFormatting>
  <conditionalFormatting sqref="D7">
    <cfRule type="containsText" dxfId="1" priority="4" operator="containsText" text="Yes">
      <formula>NOT(ISERROR(SEARCH("Yes",D7)))</formula>
    </cfRule>
    <cfRule type="containsText" dxfId="0" priority="5" operator="containsText" text="No">
      <formula>NOT(ISERROR(SEARCH("No",D7)))</formula>
    </cfRule>
  </conditionalFormatting>
  <dataValidations count="2">
    <dataValidation type="list" allowBlank="1" showInputMessage="1" showErrorMessage="1" sqref="D4:D21" xr:uid="{D3977A31-1BC8-4AA7-96E5-B79D7E81CA87}">
      <formula1>G$1:G$2</formula1>
    </dataValidation>
    <dataValidation type="list" allowBlank="1" showInputMessage="1" showErrorMessage="1" sqref="C4:C21" xr:uid="{66AC8575-8D13-40DD-9C2C-E95DB3DF6E8A}">
      <formula1>$F$1:$F$7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lookup</vt:lpstr>
      <vt:lpstr>raw</vt:lpstr>
      <vt:lpstr>Macro</vt:lpstr>
      <vt:lpstr>Notes</vt:lpstr>
      <vt:lpstr>check</vt:lpstr>
      <vt:lpstr>Stats Release</vt:lpstr>
      <vt:lpstr>Chart</vt:lpstr>
      <vt:lpstr>KS201EW_Numbers</vt:lpstr>
      <vt:lpstr>QA</vt:lpstr>
      <vt:lpstr>FIRE1104 raw</vt:lpstr>
      <vt:lpstr>FIRE1104a raw</vt:lpstr>
      <vt:lpstr>Cover_sheet</vt:lpstr>
      <vt:lpstr>Contents</vt:lpstr>
      <vt:lpstr>FIRE1104</vt:lpstr>
      <vt:lpstr>FIRE1104a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fire-statistics-data-tables-fire1104-221020</dc:title>
  <dc:creator/>
  <cp:keywords>data tables, staff headcount, ethnicity, role, 2020</cp:keywords>
  <cp:lastModifiedBy/>
  <dcterms:created xsi:type="dcterms:W3CDTF">2020-10-19T13:30:13Z</dcterms:created>
  <dcterms:modified xsi:type="dcterms:W3CDTF">2020-10-19T13:32:37Z</dcterms:modified>
</cp:coreProperties>
</file>